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Ofgem\Default Tariff\"/>
    </mc:Choice>
  </mc:AlternateContent>
  <xr:revisionPtr revIDLastSave="0" documentId="8_{0FF0E6B7-F76A-4B10-9A58-7ED5191C8BA4}" xr6:coauthVersionLast="47" xr6:coauthVersionMax="47" xr10:uidLastSave="{00000000-0000-0000-0000-000000000000}"/>
  <bookViews>
    <workbookView xWindow="28680" yWindow="-120" windowWidth="29040" windowHeight="15840" tabRatio="649" xr2:uid="{00000000-000D-0000-FFFF-FFFF00000000}"/>
  </bookViews>
  <sheets>
    <sheet name="Front sheet" sheetId="66" r:id="rId1"/>
    <sheet name="Notes" sheetId="65" r:id="rId2"/>
    <sheet name="1. Outputs=&gt;" sheetId="54" r:id="rId3"/>
    <sheet name="1a Default tariff cap" sheetId="19" r:id="rId4"/>
    <sheet name="1b Historical level tables" sheetId="45" r:id="rId5"/>
    <sheet name="2. Calculations=&gt;" sheetId="17" r:id="rId6"/>
    <sheet name="ElecSingle_Other_3100kWh" sheetId="39" r:id="rId7"/>
    <sheet name="ElecSingle_SC_3100kWh" sheetId="51" r:id="rId8"/>
    <sheet name="Gas_Other_12000kWh" sheetId="48" r:id="rId9"/>
    <sheet name="Gas_SC_12000kWh" sheetId="52" r:id="rId10"/>
    <sheet name="ElecMulti_Other_4200kWh" sheetId="49" r:id="rId11"/>
    <sheet name="ElecMulti_SC_4200kWh" sheetId="53" r:id="rId12"/>
    <sheet name="ElecSingle_Other_Nil" sheetId="55" r:id="rId13"/>
    <sheet name="ElecSingle_SC_Nil" sheetId="56" r:id="rId14"/>
    <sheet name="Gas_Other_Nil" sheetId="59" r:id="rId15"/>
    <sheet name="Gas_SC_Nil" sheetId="60" r:id="rId16"/>
    <sheet name="ElecMulti_SC_Nil" sheetId="58" r:id="rId17"/>
    <sheet name="ElecMulti_Other_Nil" sheetId="57" r:id="rId18"/>
    <sheet name="ElecSingle_PPM_3100kWh" sheetId="68" r:id="rId19"/>
    <sheet name="Gas_PPM_12000kWh" sheetId="69" r:id="rId20"/>
    <sheet name="ElecMulti_PPM_4200kWh" sheetId="70" r:id="rId21"/>
    <sheet name="ElecSingle_PPM_Nil" sheetId="71" r:id="rId22"/>
    <sheet name="Gas_PPM_Nil" sheetId="72" r:id="rId23"/>
    <sheet name="ElecMulti_PPM_Nil" sheetId="73" r:id="rId24"/>
    <sheet name="3. Inputs=&gt;" sheetId="12" r:id="rId25"/>
    <sheet name="3a DF" sheetId="32" r:id="rId26"/>
    <sheet name="3b CM" sheetId="33" r:id="rId27"/>
    <sheet name="3c AA" sheetId="67" r:id="rId28"/>
    <sheet name="3d PC" sheetId="34" r:id="rId29"/>
    <sheet name="3e NC-Elec" sheetId="36" r:id="rId30"/>
    <sheet name="3f NC-Gas" sheetId="37" r:id="rId31"/>
    <sheet name="3g CPIH" sheetId="11" r:id="rId32"/>
    <sheet name="3h OC " sheetId="42" r:id="rId33"/>
    <sheet name="3i SMNCC" sheetId="35" r:id="rId34"/>
    <sheet name="3j PAAC PAP" sheetId="46" r:id="rId35"/>
    <sheet name="3k EBIT" sheetId="47" r:id="rId36"/>
    <sheet name="3l HAP" sheetId="61" r:id="rId37"/>
  </sheets>
  <externalReferences>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name="__123Graph_A" localSheetId="26" hidden="1">'[1]Model inputs'!#REF!</definedName>
    <definedName name="__123Graph_A" localSheetId="28" hidden="1">'[1]Model inputs'!#REF!</definedName>
    <definedName name="__123Graph_A" localSheetId="29" hidden="1">'[1]Model inputs'!#REF!</definedName>
    <definedName name="__123Graph_A" localSheetId="36" hidden="1">'[1]Model inputs'!#REF!</definedName>
    <definedName name="__123Graph_A" localSheetId="10" hidden="1">'[1]Model inputs'!#REF!</definedName>
    <definedName name="__123Graph_A" localSheetId="17" hidden="1">'[1]Model inputs'!#REF!</definedName>
    <definedName name="__123Graph_A" localSheetId="11" hidden="1">'[1]Model inputs'!#REF!</definedName>
    <definedName name="__123Graph_A" localSheetId="16" hidden="1">'[1]Model inputs'!#REF!</definedName>
    <definedName name="__123Graph_A" localSheetId="6" hidden="1">'[1]Model inputs'!#REF!</definedName>
    <definedName name="__123Graph_A" localSheetId="12" hidden="1">'[1]Model inputs'!#REF!</definedName>
    <definedName name="__123Graph_A" localSheetId="7" hidden="1">'[1]Model inputs'!#REF!</definedName>
    <definedName name="__123Graph_A" localSheetId="13" hidden="1">'[1]Model inputs'!#REF!</definedName>
    <definedName name="__123Graph_A" localSheetId="8" hidden="1">'[1]Model inputs'!#REF!</definedName>
    <definedName name="__123Graph_A" localSheetId="14" hidden="1">'[1]Model inputs'!#REF!</definedName>
    <definedName name="__123Graph_A" localSheetId="9" hidden="1">'[1]Model inputs'!#REF!</definedName>
    <definedName name="__123Graph_A" localSheetId="15" hidden="1">'[1]Model inputs'!#REF!</definedName>
    <definedName name="__123Graph_A" hidden="1">'[1]Model inputs'!#REF!</definedName>
    <definedName name="__123Graph_AALLTAX" localSheetId="26" hidden="1">'[2]Forecast data'!#REF!</definedName>
    <definedName name="__123Graph_AALLTAX" localSheetId="28" hidden="1">'[2]Forecast data'!#REF!</definedName>
    <definedName name="__123Graph_AALLTAX" localSheetId="29" hidden="1">'[2]Forecast data'!#REF!</definedName>
    <definedName name="__123Graph_AALLTAX" localSheetId="36" hidden="1">'[2]Forecast data'!#REF!</definedName>
    <definedName name="__123Graph_AALLTAX" localSheetId="10" hidden="1">'[2]Forecast data'!#REF!</definedName>
    <definedName name="__123Graph_AALLTAX" localSheetId="17" hidden="1">'[2]Forecast data'!#REF!</definedName>
    <definedName name="__123Graph_AALLTAX" localSheetId="11" hidden="1">'[2]Forecast data'!#REF!</definedName>
    <definedName name="__123Graph_AALLTAX" localSheetId="16" hidden="1">'[2]Forecast data'!#REF!</definedName>
    <definedName name="__123Graph_AALLTAX" localSheetId="6" hidden="1">'[2]Forecast data'!#REF!</definedName>
    <definedName name="__123Graph_AALLTAX" localSheetId="12" hidden="1">'[2]Forecast data'!#REF!</definedName>
    <definedName name="__123Graph_AALLTAX" localSheetId="7" hidden="1">'[2]Forecast data'!#REF!</definedName>
    <definedName name="__123Graph_AALLTAX" localSheetId="13" hidden="1">'[2]Forecast data'!#REF!</definedName>
    <definedName name="__123Graph_AALLTAX" localSheetId="8" hidden="1">'[2]Forecast data'!#REF!</definedName>
    <definedName name="__123Graph_AALLTAX" localSheetId="14" hidden="1">'[2]Forecast data'!#REF!</definedName>
    <definedName name="__123Graph_AALLTAX" localSheetId="9" hidden="1">'[2]Forecast data'!#REF!</definedName>
    <definedName name="__123Graph_AALLTAX" localSheetId="15" hidden="1">'[2]Forecast data'!#REF!</definedName>
    <definedName name="__123Graph_AALLTAX" hidden="1">'[2]Forecast data'!#REF!</definedName>
    <definedName name="__123Graph_ACHGSPD1" hidden="1">'[3]CHGSPD19.FIN'!$B$10:$B$20</definedName>
    <definedName name="__123Graph_ACHGSPD2" hidden="1">'[3]CHGSPD19.FIN'!$E$11:$E$20</definedName>
    <definedName name="__123Graph_AEFF" localSheetId="26" hidden="1">'[4]T3 Page 1'!#REF!</definedName>
    <definedName name="__123Graph_AEFF" localSheetId="28" hidden="1">'[4]T3 Page 1'!#REF!</definedName>
    <definedName name="__123Graph_AEFF" localSheetId="29" hidden="1">'[4]T3 Page 1'!#REF!</definedName>
    <definedName name="__123Graph_AEFF" localSheetId="36" hidden="1">'[4]T3 Page 1'!#REF!</definedName>
    <definedName name="__123Graph_AEFF" localSheetId="10" hidden="1">'[4]T3 Page 1'!#REF!</definedName>
    <definedName name="__123Graph_AEFF" localSheetId="17" hidden="1">'[4]T3 Page 1'!#REF!</definedName>
    <definedName name="__123Graph_AEFF" localSheetId="11" hidden="1">'[4]T3 Page 1'!#REF!</definedName>
    <definedName name="__123Graph_AEFF" localSheetId="16" hidden="1">'[4]T3 Page 1'!#REF!</definedName>
    <definedName name="__123Graph_AEFF" localSheetId="6" hidden="1">'[4]T3 Page 1'!#REF!</definedName>
    <definedName name="__123Graph_AEFF" localSheetId="12" hidden="1">'[4]T3 Page 1'!#REF!</definedName>
    <definedName name="__123Graph_AEFF" localSheetId="7" hidden="1">'[4]T3 Page 1'!#REF!</definedName>
    <definedName name="__123Graph_AEFF" localSheetId="13" hidden="1">'[4]T3 Page 1'!#REF!</definedName>
    <definedName name="__123Graph_AEFF" localSheetId="8" hidden="1">'[4]T3 Page 1'!#REF!</definedName>
    <definedName name="__123Graph_AEFF" localSheetId="14" hidden="1">'[4]T3 Page 1'!#REF!</definedName>
    <definedName name="__123Graph_AEFF" localSheetId="9" hidden="1">'[4]T3 Page 1'!#REF!</definedName>
    <definedName name="__123Graph_AEFF" localSheetId="15" hidden="1">'[4]T3 Page 1'!#REF!</definedName>
    <definedName name="__123Graph_AEFF" hidden="1">'[4]T3 Page 1'!#REF!</definedName>
    <definedName name="__123Graph_AGR14PBF1" hidden="1">'[5]HIS19FIN(A)'!$AF$70:$AF$81</definedName>
    <definedName name="__123Graph_AHOMEVAT" localSheetId="26" hidden="1">'[2]Forecast data'!#REF!</definedName>
    <definedName name="__123Graph_AHOMEVAT" localSheetId="28" hidden="1">'[2]Forecast data'!#REF!</definedName>
    <definedName name="__123Graph_AHOMEVAT" localSheetId="29" hidden="1">'[2]Forecast data'!#REF!</definedName>
    <definedName name="__123Graph_AHOMEVAT" localSheetId="36" hidden="1">'[2]Forecast data'!#REF!</definedName>
    <definedName name="__123Graph_AHOMEVAT" localSheetId="10" hidden="1">'[2]Forecast data'!#REF!</definedName>
    <definedName name="__123Graph_AHOMEVAT" localSheetId="17" hidden="1">'[2]Forecast data'!#REF!</definedName>
    <definedName name="__123Graph_AHOMEVAT" localSheetId="11" hidden="1">'[2]Forecast data'!#REF!</definedName>
    <definedName name="__123Graph_AHOMEVAT" localSheetId="16" hidden="1">'[2]Forecast data'!#REF!</definedName>
    <definedName name="__123Graph_AHOMEVAT" localSheetId="6" hidden="1">'[2]Forecast data'!#REF!</definedName>
    <definedName name="__123Graph_AHOMEVAT" localSheetId="12" hidden="1">'[2]Forecast data'!#REF!</definedName>
    <definedName name="__123Graph_AHOMEVAT" localSheetId="7" hidden="1">'[2]Forecast data'!#REF!</definedName>
    <definedName name="__123Graph_AHOMEVAT" localSheetId="13" hidden="1">'[2]Forecast data'!#REF!</definedName>
    <definedName name="__123Graph_AHOMEVAT" localSheetId="8" hidden="1">'[2]Forecast data'!#REF!</definedName>
    <definedName name="__123Graph_AHOMEVAT" localSheetId="14" hidden="1">'[2]Forecast data'!#REF!</definedName>
    <definedName name="__123Graph_AHOMEVAT" localSheetId="9" hidden="1">'[2]Forecast data'!#REF!</definedName>
    <definedName name="__123Graph_AHOMEVAT" localSheetId="15" hidden="1">'[2]Forecast data'!#REF!</definedName>
    <definedName name="__123Graph_AHOMEVAT" hidden="1">'[2]Forecast data'!#REF!</definedName>
    <definedName name="__123Graph_AIMPORT" localSheetId="26" hidden="1">'[2]Forecast data'!#REF!</definedName>
    <definedName name="__123Graph_AIMPORT" localSheetId="28" hidden="1">'[2]Forecast data'!#REF!</definedName>
    <definedName name="__123Graph_AIMPORT" localSheetId="29" hidden="1">'[2]Forecast data'!#REF!</definedName>
    <definedName name="__123Graph_AIMPORT" localSheetId="36" hidden="1">'[2]Forecast data'!#REF!</definedName>
    <definedName name="__123Graph_AIMPORT" localSheetId="10" hidden="1">'[2]Forecast data'!#REF!</definedName>
    <definedName name="__123Graph_AIMPORT" localSheetId="17" hidden="1">'[2]Forecast data'!#REF!</definedName>
    <definedName name="__123Graph_AIMPORT" localSheetId="11" hidden="1">'[2]Forecast data'!#REF!</definedName>
    <definedName name="__123Graph_AIMPORT" localSheetId="16" hidden="1">'[2]Forecast data'!#REF!</definedName>
    <definedName name="__123Graph_AIMPORT" localSheetId="6" hidden="1">'[2]Forecast data'!#REF!</definedName>
    <definedName name="__123Graph_AIMPORT" localSheetId="12" hidden="1">'[2]Forecast data'!#REF!</definedName>
    <definedName name="__123Graph_AIMPORT" localSheetId="7" hidden="1">'[2]Forecast data'!#REF!</definedName>
    <definedName name="__123Graph_AIMPORT" localSheetId="13" hidden="1">'[2]Forecast data'!#REF!</definedName>
    <definedName name="__123Graph_AIMPORT" localSheetId="8" hidden="1">'[2]Forecast data'!#REF!</definedName>
    <definedName name="__123Graph_AIMPORT" localSheetId="14" hidden="1">'[2]Forecast data'!#REF!</definedName>
    <definedName name="__123Graph_AIMPORT" localSheetId="9" hidden="1">'[2]Forecast data'!#REF!</definedName>
    <definedName name="__123Graph_AIMPORT" localSheetId="15" hidden="1">'[2]Forecast data'!#REF!</definedName>
    <definedName name="__123Graph_AIMPORT" hidden="1">'[2]Forecast data'!#REF!</definedName>
    <definedName name="__123Graph_ALBFFIN" localSheetId="26" hidden="1">'[4]FC Page 1'!#REF!</definedName>
    <definedName name="__123Graph_ALBFFIN" localSheetId="28" hidden="1">'[4]FC Page 1'!#REF!</definedName>
    <definedName name="__123Graph_ALBFFIN" localSheetId="29" hidden="1">'[4]FC Page 1'!#REF!</definedName>
    <definedName name="__123Graph_ALBFFIN" localSheetId="36" hidden="1">'[4]FC Page 1'!#REF!</definedName>
    <definedName name="__123Graph_ALBFFIN" localSheetId="10" hidden="1">'[4]FC Page 1'!#REF!</definedName>
    <definedName name="__123Graph_ALBFFIN" localSheetId="17" hidden="1">'[4]FC Page 1'!#REF!</definedName>
    <definedName name="__123Graph_ALBFFIN" localSheetId="11" hidden="1">'[4]FC Page 1'!#REF!</definedName>
    <definedName name="__123Graph_ALBFFIN" localSheetId="16" hidden="1">'[4]FC Page 1'!#REF!</definedName>
    <definedName name="__123Graph_ALBFFIN" localSheetId="6" hidden="1">'[4]FC Page 1'!#REF!</definedName>
    <definedName name="__123Graph_ALBFFIN" localSheetId="12" hidden="1">'[4]FC Page 1'!#REF!</definedName>
    <definedName name="__123Graph_ALBFFIN" localSheetId="7" hidden="1">'[4]FC Page 1'!#REF!</definedName>
    <definedName name="__123Graph_ALBFFIN" localSheetId="13" hidden="1">'[4]FC Page 1'!#REF!</definedName>
    <definedName name="__123Graph_ALBFFIN" localSheetId="8" hidden="1">'[4]FC Page 1'!#REF!</definedName>
    <definedName name="__123Graph_ALBFFIN" localSheetId="14" hidden="1">'[4]FC Page 1'!#REF!</definedName>
    <definedName name="__123Graph_ALBFFIN" localSheetId="9" hidden="1">'[4]FC Page 1'!#REF!</definedName>
    <definedName name="__123Graph_ALBFFIN" localSheetId="15" hidden="1">'[4]FC Page 1'!#REF!</definedName>
    <definedName name="__123Graph_ALBFFIN" hidden="1">'[4]FC Page 1'!#REF!</definedName>
    <definedName name="__123Graph_ALBFFIN2" hidden="1">'[5]HIS19FIN(A)'!$K$59:$Q$59</definedName>
    <definedName name="__123Graph_ALBFHIC2" hidden="1">'[5]HIS19FIN(A)'!$D$59:$J$59</definedName>
    <definedName name="__123Graph_ALCB" hidden="1">'[5]HIS19FIN(A)'!$D$83:$I$83</definedName>
    <definedName name="__123Graph_ANACFIN" hidden="1">'[5]HIS19FIN(A)'!$K$97:$Q$97</definedName>
    <definedName name="__123Graph_ANACHIC" hidden="1">'[5]HIS19FIN(A)'!$D$97:$J$97</definedName>
    <definedName name="__123Graph_APIC" localSheetId="26" hidden="1">'[4]T3 Page 1'!#REF!</definedName>
    <definedName name="__123Graph_APIC" localSheetId="28" hidden="1">'[4]T3 Page 1'!#REF!</definedName>
    <definedName name="__123Graph_APIC" localSheetId="29" hidden="1">'[4]T3 Page 1'!#REF!</definedName>
    <definedName name="__123Graph_APIC" localSheetId="36" hidden="1">'[4]T3 Page 1'!#REF!</definedName>
    <definedName name="__123Graph_APIC" localSheetId="10" hidden="1">'[4]T3 Page 1'!#REF!</definedName>
    <definedName name="__123Graph_APIC" localSheetId="17" hidden="1">'[4]T3 Page 1'!#REF!</definedName>
    <definedName name="__123Graph_APIC" localSheetId="11" hidden="1">'[4]T3 Page 1'!#REF!</definedName>
    <definedName name="__123Graph_APIC" localSheetId="16" hidden="1">'[4]T3 Page 1'!#REF!</definedName>
    <definedName name="__123Graph_APIC" localSheetId="6" hidden="1">'[4]T3 Page 1'!#REF!</definedName>
    <definedName name="__123Graph_APIC" localSheetId="12" hidden="1">'[4]T3 Page 1'!#REF!</definedName>
    <definedName name="__123Graph_APIC" localSheetId="7" hidden="1">'[4]T3 Page 1'!#REF!</definedName>
    <definedName name="__123Graph_APIC" localSheetId="13" hidden="1">'[4]T3 Page 1'!#REF!</definedName>
    <definedName name="__123Graph_APIC" localSheetId="8" hidden="1">'[4]T3 Page 1'!#REF!</definedName>
    <definedName name="__123Graph_APIC" localSheetId="14" hidden="1">'[4]T3 Page 1'!#REF!</definedName>
    <definedName name="__123Graph_APIC" localSheetId="9" hidden="1">'[4]T3 Page 1'!#REF!</definedName>
    <definedName name="__123Graph_APIC" localSheetId="15" hidden="1">'[4]T3 Page 1'!#REF!</definedName>
    <definedName name="__123Graph_APIC" hidden="1">'[4]T3 Page 1'!#REF!</definedName>
    <definedName name="__123Graph_ATOBREV" localSheetId="26" hidden="1">'[2]Forecast data'!#REF!</definedName>
    <definedName name="__123Graph_ATOBREV" localSheetId="28" hidden="1">'[2]Forecast data'!#REF!</definedName>
    <definedName name="__123Graph_ATOBREV" localSheetId="29" hidden="1">'[2]Forecast data'!#REF!</definedName>
    <definedName name="__123Graph_ATOBREV" localSheetId="36" hidden="1">'[2]Forecast data'!#REF!</definedName>
    <definedName name="__123Graph_ATOBREV" localSheetId="10" hidden="1">'[2]Forecast data'!#REF!</definedName>
    <definedName name="__123Graph_ATOBREV" localSheetId="17" hidden="1">'[2]Forecast data'!#REF!</definedName>
    <definedName name="__123Graph_ATOBREV" localSheetId="11" hidden="1">'[2]Forecast data'!#REF!</definedName>
    <definedName name="__123Graph_ATOBREV" localSheetId="16" hidden="1">'[2]Forecast data'!#REF!</definedName>
    <definedName name="__123Graph_ATOBREV" localSheetId="6" hidden="1">'[2]Forecast data'!#REF!</definedName>
    <definedName name="__123Graph_ATOBREV" localSheetId="12" hidden="1">'[2]Forecast data'!#REF!</definedName>
    <definedName name="__123Graph_ATOBREV" localSheetId="7" hidden="1">'[2]Forecast data'!#REF!</definedName>
    <definedName name="__123Graph_ATOBREV" localSheetId="13" hidden="1">'[2]Forecast data'!#REF!</definedName>
    <definedName name="__123Graph_ATOBREV" localSheetId="8" hidden="1">'[2]Forecast data'!#REF!</definedName>
    <definedName name="__123Graph_ATOBREV" localSheetId="14" hidden="1">'[2]Forecast data'!#REF!</definedName>
    <definedName name="__123Graph_ATOBREV" localSheetId="9" hidden="1">'[2]Forecast data'!#REF!</definedName>
    <definedName name="__123Graph_ATOBREV" localSheetId="15" hidden="1">'[2]Forecast data'!#REF!</definedName>
    <definedName name="__123Graph_ATOBREV" hidden="1">'[2]Forecast data'!#REF!</definedName>
    <definedName name="__123Graph_ATOTAL" localSheetId="26" hidden="1">'[2]Forecast data'!#REF!</definedName>
    <definedName name="__123Graph_ATOTAL" localSheetId="28" hidden="1">'[2]Forecast data'!#REF!</definedName>
    <definedName name="__123Graph_ATOTAL" localSheetId="29" hidden="1">'[2]Forecast data'!#REF!</definedName>
    <definedName name="__123Graph_ATOTAL" localSheetId="36" hidden="1">'[2]Forecast data'!#REF!</definedName>
    <definedName name="__123Graph_ATOTAL" localSheetId="10" hidden="1">'[2]Forecast data'!#REF!</definedName>
    <definedName name="__123Graph_ATOTAL" localSheetId="17" hidden="1">'[2]Forecast data'!#REF!</definedName>
    <definedName name="__123Graph_ATOTAL" localSheetId="11" hidden="1">'[2]Forecast data'!#REF!</definedName>
    <definedName name="__123Graph_ATOTAL" localSheetId="16" hidden="1">'[2]Forecast data'!#REF!</definedName>
    <definedName name="__123Graph_ATOTAL" localSheetId="6" hidden="1">'[2]Forecast data'!#REF!</definedName>
    <definedName name="__123Graph_ATOTAL" localSheetId="12" hidden="1">'[2]Forecast data'!#REF!</definedName>
    <definedName name="__123Graph_ATOTAL" localSheetId="7" hidden="1">'[2]Forecast data'!#REF!</definedName>
    <definedName name="__123Graph_ATOTAL" localSheetId="13" hidden="1">'[2]Forecast data'!#REF!</definedName>
    <definedName name="__123Graph_ATOTAL" localSheetId="8" hidden="1">'[2]Forecast data'!#REF!</definedName>
    <definedName name="__123Graph_ATOTAL" localSheetId="14" hidden="1">'[2]Forecast data'!#REF!</definedName>
    <definedName name="__123Graph_ATOTAL" localSheetId="9" hidden="1">'[2]Forecast data'!#REF!</definedName>
    <definedName name="__123Graph_ATOTAL" localSheetId="15" hidden="1">'[2]Forecast data'!#REF!</definedName>
    <definedName name="__123Graph_ATOTAL" hidden="1">'[2]Forecast data'!#REF!</definedName>
    <definedName name="__123Graph_B" localSheetId="26" hidden="1">'[1]Model inputs'!#REF!</definedName>
    <definedName name="__123Graph_B" localSheetId="28" hidden="1">'[1]Model inputs'!#REF!</definedName>
    <definedName name="__123Graph_B" localSheetId="29" hidden="1">'[1]Model inputs'!#REF!</definedName>
    <definedName name="__123Graph_B" localSheetId="36" hidden="1">'[1]Model inputs'!#REF!</definedName>
    <definedName name="__123Graph_B" localSheetId="10" hidden="1">'[1]Model inputs'!#REF!</definedName>
    <definedName name="__123Graph_B" localSheetId="17" hidden="1">'[1]Model inputs'!#REF!</definedName>
    <definedName name="__123Graph_B" localSheetId="11" hidden="1">'[1]Model inputs'!#REF!</definedName>
    <definedName name="__123Graph_B" localSheetId="16" hidden="1">'[1]Model inputs'!#REF!</definedName>
    <definedName name="__123Graph_B" localSheetId="6" hidden="1">'[1]Model inputs'!#REF!</definedName>
    <definedName name="__123Graph_B" localSheetId="12" hidden="1">'[1]Model inputs'!#REF!</definedName>
    <definedName name="__123Graph_B" localSheetId="7" hidden="1">'[1]Model inputs'!#REF!</definedName>
    <definedName name="__123Graph_B" localSheetId="13" hidden="1">'[1]Model inputs'!#REF!</definedName>
    <definedName name="__123Graph_B" localSheetId="8" hidden="1">'[1]Model inputs'!#REF!</definedName>
    <definedName name="__123Graph_B" localSheetId="14" hidden="1">'[1]Model inputs'!#REF!</definedName>
    <definedName name="__123Graph_B" localSheetId="9" hidden="1">'[1]Model inputs'!#REF!</definedName>
    <definedName name="__123Graph_B" localSheetId="15" hidden="1">'[1]Model inputs'!#REF!</definedName>
    <definedName name="__123Graph_B" hidden="1">'[1]Model inputs'!#REF!</definedName>
    <definedName name="__123Graph_BCHGSPD1" hidden="1">'[3]CHGSPD19.FIN'!$H$10:$H$25</definedName>
    <definedName name="__123Graph_BCHGSPD2" hidden="1">'[3]CHGSPD19.FIN'!$I$11:$I$25</definedName>
    <definedName name="__123Graph_BEFF" localSheetId="26" hidden="1">'[4]T3 Page 1'!#REF!</definedName>
    <definedName name="__123Graph_BEFF" localSheetId="28" hidden="1">'[4]T3 Page 1'!#REF!</definedName>
    <definedName name="__123Graph_BEFF" localSheetId="29" hidden="1">'[4]T3 Page 1'!#REF!</definedName>
    <definedName name="__123Graph_BEFF" localSheetId="36" hidden="1">'[4]T3 Page 1'!#REF!</definedName>
    <definedName name="__123Graph_BEFF" localSheetId="10" hidden="1">'[4]T3 Page 1'!#REF!</definedName>
    <definedName name="__123Graph_BEFF" localSheetId="17" hidden="1">'[4]T3 Page 1'!#REF!</definedName>
    <definedName name="__123Graph_BEFF" localSheetId="11" hidden="1">'[4]T3 Page 1'!#REF!</definedName>
    <definedName name="__123Graph_BEFF" localSheetId="16" hidden="1">'[4]T3 Page 1'!#REF!</definedName>
    <definedName name="__123Graph_BEFF" localSheetId="6" hidden="1">'[4]T3 Page 1'!#REF!</definedName>
    <definedName name="__123Graph_BEFF" localSheetId="12" hidden="1">'[4]T3 Page 1'!#REF!</definedName>
    <definedName name="__123Graph_BEFF" localSheetId="7" hidden="1">'[4]T3 Page 1'!#REF!</definedName>
    <definedName name="__123Graph_BEFF" localSheetId="13" hidden="1">'[4]T3 Page 1'!#REF!</definedName>
    <definedName name="__123Graph_BEFF" localSheetId="8" hidden="1">'[4]T3 Page 1'!#REF!</definedName>
    <definedName name="__123Graph_BEFF" localSheetId="14" hidden="1">'[4]T3 Page 1'!#REF!</definedName>
    <definedName name="__123Graph_BEFF" localSheetId="9" hidden="1">'[4]T3 Page 1'!#REF!</definedName>
    <definedName name="__123Graph_BEFF" localSheetId="15" hidden="1">'[4]T3 Page 1'!#REF!</definedName>
    <definedName name="__123Graph_BEFF" hidden="1">'[4]T3 Page 1'!#REF!</definedName>
    <definedName name="__123Graph_BHOMEVAT" localSheetId="26" hidden="1">'[2]Forecast data'!#REF!</definedName>
    <definedName name="__123Graph_BHOMEVAT" localSheetId="28" hidden="1">'[2]Forecast data'!#REF!</definedName>
    <definedName name="__123Graph_BHOMEVAT" localSheetId="29" hidden="1">'[2]Forecast data'!#REF!</definedName>
    <definedName name="__123Graph_BHOMEVAT" localSheetId="36" hidden="1">'[2]Forecast data'!#REF!</definedName>
    <definedName name="__123Graph_BHOMEVAT" localSheetId="10" hidden="1">'[2]Forecast data'!#REF!</definedName>
    <definedName name="__123Graph_BHOMEVAT" localSheetId="17" hidden="1">'[2]Forecast data'!#REF!</definedName>
    <definedName name="__123Graph_BHOMEVAT" localSheetId="11" hidden="1">'[2]Forecast data'!#REF!</definedName>
    <definedName name="__123Graph_BHOMEVAT" localSheetId="16" hidden="1">'[2]Forecast data'!#REF!</definedName>
    <definedName name="__123Graph_BHOMEVAT" localSheetId="6" hidden="1">'[2]Forecast data'!#REF!</definedName>
    <definedName name="__123Graph_BHOMEVAT" localSheetId="12" hidden="1">'[2]Forecast data'!#REF!</definedName>
    <definedName name="__123Graph_BHOMEVAT" localSheetId="7" hidden="1">'[2]Forecast data'!#REF!</definedName>
    <definedName name="__123Graph_BHOMEVAT" localSheetId="13" hidden="1">'[2]Forecast data'!#REF!</definedName>
    <definedName name="__123Graph_BHOMEVAT" localSheetId="8" hidden="1">'[2]Forecast data'!#REF!</definedName>
    <definedName name="__123Graph_BHOMEVAT" localSheetId="14" hidden="1">'[2]Forecast data'!#REF!</definedName>
    <definedName name="__123Graph_BHOMEVAT" localSheetId="9" hidden="1">'[2]Forecast data'!#REF!</definedName>
    <definedName name="__123Graph_BHOMEVAT" localSheetId="15" hidden="1">'[2]Forecast data'!#REF!</definedName>
    <definedName name="__123Graph_BHOMEVAT" hidden="1">'[2]Forecast data'!#REF!</definedName>
    <definedName name="__123Graph_BIMPORT" localSheetId="26" hidden="1">'[2]Forecast data'!#REF!</definedName>
    <definedName name="__123Graph_BIMPORT" localSheetId="28" hidden="1">'[2]Forecast data'!#REF!</definedName>
    <definedName name="__123Graph_BIMPORT" localSheetId="29" hidden="1">'[2]Forecast data'!#REF!</definedName>
    <definedName name="__123Graph_BIMPORT" localSheetId="36" hidden="1">'[2]Forecast data'!#REF!</definedName>
    <definedName name="__123Graph_BIMPORT" localSheetId="10" hidden="1">'[2]Forecast data'!#REF!</definedName>
    <definedName name="__123Graph_BIMPORT" localSheetId="17" hidden="1">'[2]Forecast data'!#REF!</definedName>
    <definedName name="__123Graph_BIMPORT" localSheetId="11" hidden="1">'[2]Forecast data'!#REF!</definedName>
    <definedName name="__123Graph_BIMPORT" localSheetId="16" hidden="1">'[2]Forecast data'!#REF!</definedName>
    <definedName name="__123Graph_BIMPORT" localSheetId="6" hidden="1">'[2]Forecast data'!#REF!</definedName>
    <definedName name="__123Graph_BIMPORT" localSheetId="12" hidden="1">'[2]Forecast data'!#REF!</definedName>
    <definedName name="__123Graph_BIMPORT" localSheetId="7" hidden="1">'[2]Forecast data'!#REF!</definedName>
    <definedName name="__123Graph_BIMPORT" localSheetId="13" hidden="1">'[2]Forecast data'!#REF!</definedName>
    <definedName name="__123Graph_BIMPORT" localSheetId="8" hidden="1">'[2]Forecast data'!#REF!</definedName>
    <definedName name="__123Graph_BIMPORT" localSheetId="14" hidden="1">'[2]Forecast data'!#REF!</definedName>
    <definedName name="__123Graph_BIMPORT" localSheetId="9" hidden="1">'[2]Forecast data'!#REF!</definedName>
    <definedName name="__123Graph_BIMPORT" localSheetId="15" hidden="1">'[2]Forecast data'!#REF!</definedName>
    <definedName name="__123Graph_BIMPORT" hidden="1">'[2]Forecast data'!#REF!</definedName>
    <definedName name="__123Graph_BLBF" localSheetId="26" hidden="1">'[4]T3 Page 1'!#REF!</definedName>
    <definedName name="__123Graph_BLBF" localSheetId="28" hidden="1">'[4]T3 Page 1'!#REF!</definedName>
    <definedName name="__123Graph_BLBF" localSheetId="29" hidden="1">'[4]T3 Page 1'!#REF!</definedName>
    <definedName name="__123Graph_BLBF" localSheetId="36" hidden="1">'[4]T3 Page 1'!#REF!</definedName>
    <definedName name="__123Graph_BLBF" localSheetId="10" hidden="1">'[4]T3 Page 1'!#REF!</definedName>
    <definedName name="__123Graph_BLBF" localSheetId="17" hidden="1">'[4]T3 Page 1'!#REF!</definedName>
    <definedName name="__123Graph_BLBF" localSheetId="11" hidden="1">'[4]T3 Page 1'!#REF!</definedName>
    <definedName name="__123Graph_BLBF" localSheetId="16" hidden="1">'[4]T3 Page 1'!#REF!</definedName>
    <definedName name="__123Graph_BLBF" localSheetId="6" hidden="1">'[4]T3 Page 1'!#REF!</definedName>
    <definedName name="__123Graph_BLBF" localSheetId="12" hidden="1">'[4]T3 Page 1'!#REF!</definedName>
    <definedName name="__123Graph_BLBF" localSheetId="7" hidden="1">'[4]T3 Page 1'!#REF!</definedName>
    <definedName name="__123Graph_BLBF" localSheetId="13" hidden="1">'[4]T3 Page 1'!#REF!</definedName>
    <definedName name="__123Graph_BLBF" localSheetId="8" hidden="1">'[4]T3 Page 1'!#REF!</definedName>
    <definedName name="__123Graph_BLBF" localSheetId="14" hidden="1">'[4]T3 Page 1'!#REF!</definedName>
    <definedName name="__123Graph_BLBF" localSheetId="9" hidden="1">'[4]T3 Page 1'!#REF!</definedName>
    <definedName name="__123Graph_BLBF" localSheetId="15" hidden="1">'[4]T3 Page 1'!#REF!</definedName>
    <definedName name="__123Graph_BLBF" hidden="1">'[4]T3 Page 1'!#REF!</definedName>
    <definedName name="__123Graph_BLBFFIN" localSheetId="26" hidden="1">'[4]FC Page 1'!#REF!</definedName>
    <definedName name="__123Graph_BLBFFIN" localSheetId="29" hidden="1">'[4]FC Page 1'!#REF!</definedName>
    <definedName name="__123Graph_BLBFFIN" localSheetId="36" hidden="1">'[4]FC Page 1'!#REF!</definedName>
    <definedName name="__123Graph_BLBFFIN" localSheetId="10" hidden="1">'[4]FC Page 1'!#REF!</definedName>
    <definedName name="__123Graph_BLBFFIN" localSheetId="17" hidden="1">'[4]FC Page 1'!#REF!</definedName>
    <definedName name="__123Graph_BLBFFIN" localSheetId="11" hidden="1">'[4]FC Page 1'!#REF!</definedName>
    <definedName name="__123Graph_BLBFFIN" localSheetId="16" hidden="1">'[4]FC Page 1'!#REF!</definedName>
    <definedName name="__123Graph_BLBFFIN" localSheetId="6" hidden="1">'[4]FC Page 1'!#REF!</definedName>
    <definedName name="__123Graph_BLBFFIN" localSheetId="12" hidden="1">'[4]FC Page 1'!#REF!</definedName>
    <definedName name="__123Graph_BLBFFIN" localSheetId="7" hidden="1">'[4]FC Page 1'!#REF!</definedName>
    <definedName name="__123Graph_BLBFFIN" localSheetId="13" hidden="1">'[4]FC Page 1'!#REF!</definedName>
    <definedName name="__123Graph_BLBFFIN" localSheetId="8" hidden="1">'[4]FC Page 1'!#REF!</definedName>
    <definedName name="__123Graph_BLBFFIN" localSheetId="14" hidden="1">'[4]FC Page 1'!#REF!</definedName>
    <definedName name="__123Graph_BLBFFIN" localSheetId="9" hidden="1">'[4]FC Page 1'!#REF!</definedName>
    <definedName name="__123Graph_BLBFFIN" localSheetId="15" hidden="1">'[4]FC Page 1'!#REF!</definedName>
    <definedName name="__123Graph_BLBFFIN" hidden="1">'[4]FC Page 1'!#REF!</definedName>
    <definedName name="__123Graph_BLCB" hidden="1">'[5]HIS19FIN(A)'!$D$79:$I$79</definedName>
    <definedName name="__123Graph_BPIC" localSheetId="26" hidden="1">'[4]T3 Page 1'!#REF!</definedName>
    <definedName name="__123Graph_BPIC" localSheetId="28" hidden="1">'[4]T3 Page 1'!#REF!</definedName>
    <definedName name="__123Graph_BPIC" localSheetId="29" hidden="1">'[4]T3 Page 1'!#REF!</definedName>
    <definedName name="__123Graph_BPIC" localSheetId="36" hidden="1">'[4]T3 Page 1'!#REF!</definedName>
    <definedName name="__123Graph_BPIC" localSheetId="10" hidden="1">'[4]T3 Page 1'!#REF!</definedName>
    <definedName name="__123Graph_BPIC" localSheetId="17" hidden="1">'[4]T3 Page 1'!#REF!</definedName>
    <definedName name="__123Graph_BPIC" localSheetId="11" hidden="1">'[4]T3 Page 1'!#REF!</definedName>
    <definedName name="__123Graph_BPIC" localSheetId="16" hidden="1">'[4]T3 Page 1'!#REF!</definedName>
    <definedName name="__123Graph_BPIC" localSheetId="6" hidden="1">'[4]T3 Page 1'!#REF!</definedName>
    <definedName name="__123Graph_BPIC" localSheetId="12" hidden="1">'[4]T3 Page 1'!#REF!</definedName>
    <definedName name="__123Graph_BPIC" localSheetId="7" hidden="1">'[4]T3 Page 1'!#REF!</definedName>
    <definedName name="__123Graph_BPIC" localSheetId="13" hidden="1">'[4]T3 Page 1'!#REF!</definedName>
    <definedName name="__123Graph_BPIC" localSheetId="8" hidden="1">'[4]T3 Page 1'!#REF!</definedName>
    <definedName name="__123Graph_BPIC" localSheetId="14" hidden="1">'[4]T3 Page 1'!#REF!</definedName>
    <definedName name="__123Graph_BPIC" localSheetId="9" hidden="1">'[4]T3 Page 1'!#REF!</definedName>
    <definedName name="__123Graph_BPIC" localSheetId="15" hidden="1">'[4]T3 Page 1'!#REF!</definedName>
    <definedName name="__123Graph_BPIC" hidden="1">'[4]T3 Page 1'!#REF!</definedName>
    <definedName name="__123Graph_BTOTAL" localSheetId="26" hidden="1">'[2]Forecast data'!#REF!</definedName>
    <definedName name="__123Graph_BTOTAL" localSheetId="28" hidden="1">'[2]Forecast data'!#REF!</definedName>
    <definedName name="__123Graph_BTOTAL" localSheetId="29" hidden="1">'[2]Forecast data'!#REF!</definedName>
    <definedName name="__123Graph_BTOTAL" localSheetId="36" hidden="1">'[2]Forecast data'!#REF!</definedName>
    <definedName name="__123Graph_BTOTAL" localSheetId="10" hidden="1">'[2]Forecast data'!#REF!</definedName>
    <definedName name="__123Graph_BTOTAL" localSheetId="17" hidden="1">'[2]Forecast data'!#REF!</definedName>
    <definedName name="__123Graph_BTOTAL" localSheetId="11" hidden="1">'[2]Forecast data'!#REF!</definedName>
    <definedName name="__123Graph_BTOTAL" localSheetId="16" hidden="1">'[2]Forecast data'!#REF!</definedName>
    <definedName name="__123Graph_BTOTAL" localSheetId="6" hidden="1">'[2]Forecast data'!#REF!</definedName>
    <definedName name="__123Graph_BTOTAL" localSheetId="12" hidden="1">'[2]Forecast data'!#REF!</definedName>
    <definedName name="__123Graph_BTOTAL" localSheetId="7" hidden="1">'[2]Forecast data'!#REF!</definedName>
    <definedName name="__123Graph_BTOTAL" localSheetId="13" hidden="1">'[2]Forecast data'!#REF!</definedName>
    <definedName name="__123Graph_BTOTAL" localSheetId="8" hidden="1">'[2]Forecast data'!#REF!</definedName>
    <definedName name="__123Graph_BTOTAL" localSheetId="14" hidden="1">'[2]Forecast data'!#REF!</definedName>
    <definedName name="__123Graph_BTOTAL" localSheetId="9" hidden="1">'[2]Forecast data'!#REF!</definedName>
    <definedName name="__123Graph_BTOTAL" localSheetId="15" hidden="1">'[2]Forecast data'!#REF!</definedName>
    <definedName name="__123Graph_BTOTAL" hidden="1">'[2]Forecast data'!#REF!</definedName>
    <definedName name="__123Graph_CACT13BUD" localSheetId="26" hidden="1">'[4]FC Page 1'!#REF!</definedName>
    <definedName name="__123Graph_CACT13BUD" localSheetId="28" hidden="1">'[4]FC Page 1'!#REF!</definedName>
    <definedName name="__123Graph_CACT13BUD" localSheetId="29" hidden="1">'[4]FC Page 1'!#REF!</definedName>
    <definedName name="__123Graph_CACT13BUD" localSheetId="36" hidden="1">'[4]FC Page 1'!#REF!</definedName>
    <definedName name="__123Graph_CACT13BUD" localSheetId="10" hidden="1">'[4]FC Page 1'!#REF!</definedName>
    <definedName name="__123Graph_CACT13BUD" localSheetId="17" hidden="1">'[4]FC Page 1'!#REF!</definedName>
    <definedName name="__123Graph_CACT13BUD" localSheetId="11" hidden="1">'[4]FC Page 1'!#REF!</definedName>
    <definedName name="__123Graph_CACT13BUD" localSheetId="16" hidden="1">'[4]FC Page 1'!#REF!</definedName>
    <definedName name="__123Graph_CACT13BUD" localSheetId="6" hidden="1">'[4]FC Page 1'!#REF!</definedName>
    <definedName name="__123Graph_CACT13BUD" localSheetId="12" hidden="1">'[4]FC Page 1'!#REF!</definedName>
    <definedName name="__123Graph_CACT13BUD" localSheetId="7" hidden="1">'[4]FC Page 1'!#REF!</definedName>
    <definedName name="__123Graph_CACT13BUD" localSheetId="13" hidden="1">'[4]FC Page 1'!#REF!</definedName>
    <definedName name="__123Graph_CACT13BUD" localSheetId="8" hidden="1">'[4]FC Page 1'!#REF!</definedName>
    <definedName name="__123Graph_CACT13BUD" localSheetId="14" hidden="1">'[4]FC Page 1'!#REF!</definedName>
    <definedName name="__123Graph_CACT13BUD" localSheetId="9" hidden="1">'[4]FC Page 1'!#REF!</definedName>
    <definedName name="__123Graph_CACT13BUD" localSheetId="15" hidden="1">'[4]FC Page 1'!#REF!</definedName>
    <definedName name="__123Graph_CACT13BUD" hidden="1">'[4]FC Page 1'!#REF!</definedName>
    <definedName name="__123Graph_CEFF" localSheetId="26" hidden="1">'[4]T3 Page 1'!#REF!</definedName>
    <definedName name="__123Graph_CEFF" localSheetId="28" hidden="1">'[4]T3 Page 1'!#REF!</definedName>
    <definedName name="__123Graph_CEFF" localSheetId="29" hidden="1">'[4]T3 Page 1'!#REF!</definedName>
    <definedName name="__123Graph_CEFF" localSheetId="36" hidden="1">'[4]T3 Page 1'!#REF!</definedName>
    <definedName name="__123Graph_CEFF" localSheetId="10" hidden="1">'[4]T3 Page 1'!#REF!</definedName>
    <definedName name="__123Graph_CEFF" localSheetId="17" hidden="1">'[4]T3 Page 1'!#REF!</definedName>
    <definedName name="__123Graph_CEFF" localSheetId="11" hidden="1">'[4]T3 Page 1'!#REF!</definedName>
    <definedName name="__123Graph_CEFF" localSheetId="16" hidden="1">'[4]T3 Page 1'!#REF!</definedName>
    <definedName name="__123Graph_CEFF" localSheetId="6" hidden="1">'[4]T3 Page 1'!#REF!</definedName>
    <definedName name="__123Graph_CEFF" localSheetId="12" hidden="1">'[4]T3 Page 1'!#REF!</definedName>
    <definedName name="__123Graph_CEFF" localSheetId="7" hidden="1">'[4]T3 Page 1'!#REF!</definedName>
    <definedName name="__123Graph_CEFF" localSheetId="13" hidden="1">'[4]T3 Page 1'!#REF!</definedName>
    <definedName name="__123Graph_CEFF" localSheetId="8" hidden="1">'[4]T3 Page 1'!#REF!</definedName>
    <definedName name="__123Graph_CEFF" localSheetId="14" hidden="1">'[4]T3 Page 1'!#REF!</definedName>
    <definedName name="__123Graph_CEFF" localSheetId="9" hidden="1">'[4]T3 Page 1'!#REF!</definedName>
    <definedName name="__123Graph_CEFF" localSheetId="15" hidden="1">'[4]T3 Page 1'!#REF!</definedName>
    <definedName name="__123Graph_CEFF" hidden="1">'[4]T3 Page 1'!#REF!</definedName>
    <definedName name="__123Graph_CGR14PBF1" hidden="1">'[5]HIS19FIN(A)'!$AK$70:$AK$81</definedName>
    <definedName name="__123Graph_CLBF" localSheetId="26" hidden="1">'[4]T3 Page 1'!#REF!</definedName>
    <definedName name="__123Graph_CLBF" localSheetId="28" hidden="1">'[4]T3 Page 1'!#REF!</definedName>
    <definedName name="__123Graph_CLBF" localSheetId="29" hidden="1">'[4]T3 Page 1'!#REF!</definedName>
    <definedName name="__123Graph_CLBF" localSheetId="36" hidden="1">'[4]T3 Page 1'!#REF!</definedName>
    <definedName name="__123Graph_CLBF" localSheetId="10" hidden="1">'[4]T3 Page 1'!#REF!</definedName>
    <definedName name="__123Graph_CLBF" localSheetId="17" hidden="1">'[4]T3 Page 1'!#REF!</definedName>
    <definedName name="__123Graph_CLBF" localSheetId="11" hidden="1">'[4]T3 Page 1'!#REF!</definedName>
    <definedName name="__123Graph_CLBF" localSheetId="16" hidden="1">'[4]T3 Page 1'!#REF!</definedName>
    <definedName name="__123Graph_CLBF" localSheetId="6" hidden="1">'[4]T3 Page 1'!#REF!</definedName>
    <definedName name="__123Graph_CLBF" localSheetId="12" hidden="1">'[4]T3 Page 1'!#REF!</definedName>
    <definedName name="__123Graph_CLBF" localSheetId="7" hidden="1">'[4]T3 Page 1'!#REF!</definedName>
    <definedName name="__123Graph_CLBF" localSheetId="13" hidden="1">'[4]T3 Page 1'!#REF!</definedName>
    <definedName name="__123Graph_CLBF" localSheetId="8" hidden="1">'[4]T3 Page 1'!#REF!</definedName>
    <definedName name="__123Graph_CLBF" localSheetId="14" hidden="1">'[4]T3 Page 1'!#REF!</definedName>
    <definedName name="__123Graph_CLBF" localSheetId="9" hidden="1">'[4]T3 Page 1'!#REF!</definedName>
    <definedName name="__123Graph_CLBF" localSheetId="15" hidden="1">'[4]T3 Page 1'!#REF!</definedName>
    <definedName name="__123Graph_CLBF" hidden="1">'[4]T3 Page 1'!#REF!</definedName>
    <definedName name="__123Graph_CPIC" localSheetId="26" hidden="1">'[4]T3 Page 1'!#REF!</definedName>
    <definedName name="__123Graph_CPIC" localSheetId="28" hidden="1">'[4]T3 Page 1'!#REF!</definedName>
    <definedName name="__123Graph_CPIC" localSheetId="29" hidden="1">'[4]T3 Page 1'!#REF!</definedName>
    <definedName name="__123Graph_CPIC" localSheetId="36" hidden="1">'[4]T3 Page 1'!#REF!</definedName>
    <definedName name="__123Graph_CPIC" localSheetId="10" hidden="1">'[4]T3 Page 1'!#REF!</definedName>
    <definedName name="__123Graph_CPIC" localSheetId="17" hidden="1">'[4]T3 Page 1'!#REF!</definedName>
    <definedName name="__123Graph_CPIC" localSheetId="11" hidden="1">'[4]T3 Page 1'!#REF!</definedName>
    <definedName name="__123Graph_CPIC" localSheetId="16" hidden="1">'[4]T3 Page 1'!#REF!</definedName>
    <definedName name="__123Graph_CPIC" localSheetId="6" hidden="1">'[4]T3 Page 1'!#REF!</definedName>
    <definedName name="__123Graph_CPIC" localSheetId="12" hidden="1">'[4]T3 Page 1'!#REF!</definedName>
    <definedName name="__123Graph_CPIC" localSheetId="7" hidden="1">'[4]T3 Page 1'!#REF!</definedName>
    <definedName name="__123Graph_CPIC" localSheetId="13" hidden="1">'[4]T3 Page 1'!#REF!</definedName>
    <definedName name="__123Graph_CPIC" localSheetId="8" hidden="1">'[4]T3 Page 1'!#REF!</definedName>
    <definedName name="__123Graph_CPIC" localSheetId="14" hidden="1">'[4]T3 Page 1'!#REF!</definedName>
    <definedName name="__123Graph_CPIC" localSheetId="9" hidden="1">'[4]T3 Page 1'!#REF!</definedName>
    <definedName name="__123Graph_CPIC" localSheetId="15" hidden="1">'[4]T3 Page 1'!#REF!</definedName>
    <definedName name="__123Graph_CPIC" hidden="1">'[4]T3 Page 1'!#REF!</definedName>
    <definedName name="__123Graph_DACT13BUD" localSheetId="26" hidden="1">'[4]FC Page 1'!#REF!</definedName>
    <definedName name="__123Graph_DACT13BUD" localSheetId="28" hidden="1">'[4]FC Page 1'!#REF!</definedName>
    <definedName name="__123Graph_DACT13BUD" localSheetId="29" hidden="1">'[4]FC Page 1'!#REF!</definedName>
    <definedName name="__123Graph_DACT13BUD" localSheetId="36" hidden="1">'[4]FC Page 1'!#REF!</definedName>
    <definedName name="__123Graph_DACT13BUD" localSheetId="10" hidden="1">'[4]FC Page 1'!#REF!</definedName>
    <definedName name="__123Graph_DACT13BUD" localSheetId="17" hidden="1">'[4]FC Page 1'!#REF!</definedName>
    <definedName name="__123Graph_DACT13BUD" localSheetId="11" hidden="1">'[4]FC Page 1'!#REF!</definedName>
    <definedName name="__123Graph_DACT13BUD" localSheetId="16" hidden="1">'[4]FC Page 1'!#REF!</definedName>
    <definedName name="__123Graph_DACT13BUD" localSheetId="6" hidden="1">'[4]FC Page 1'!#REF!</definedName>
    <definedName name="__123Graph_DACT13BUD" localSheetId="12" hidden="1">'[4]FC Page 1'!#REF!</definedName>
    <definedName name="__123Graph_DACT13BUD" localSheetId="7" hidden="1">'[4]FC Page 1'!#REF!</definedName>
    <definedName name="__123Graph_DACT13BUD" localSheetId="13" hidden="1">'[4]FC Page 1'!#REF!</definedName>
    <definedName name="__123Graph_DACT13BUD" localSheetId="8" hidden="1">'[4]FC Page 1'!#REF!</definedName>
    <definedName name="__123Graph_DACT13BUD" localSheetId="14" hidden="1">'[4]FC Page 1'!#REF!</definedName>
    <definedName name="__123Graph_DACT13BUD" localSheetId="9" hidden="1">'[4]FC Page 1'!#REF!</definedName>
    <definedName name="__123Graph_DACT13BUD" localSheetId="15" hidden="1">'[4]FC Page 1'!#REF!</definedName>
    <definedName name="__123Graph_DACT13BUD" hidden="1">'[4]FC Page 1'!#REF!</definedName>
    <definedName name="__123Graph_DEFF" localSheetId="26" hidden="1">'[4]T3 Page 1'!#REF!</definedName>
    <definedName name="__123Graph_DEFF" localSheetId="28" hidden="1">'[4]T3 Page 1'!#REF!</definedName>
    <definedName name="__123Graph_DEFF" localSheetId="29" hidden="1">'[4]T3 Page 1'!#REF!</definedName>
    <definedName name="__123Graph_DEFF" localSheetId="36" hidden="1">'[4]T3 Page 1'!#REF!</definedName>
    <definedName name="__123Graph_DEFF" localSheetId="10" hidden="1">'[4]T3 Page 1'!#REF!</definedName>
    <definedName name="__123Graph_DEFF" localSheetId="17" hidden="1">'[4]T3 Page 1'!#REF!</definedName>
    <definedName name="__123Graph_DEFF" localSheetId="11" hidden="1">'[4]T3 Page 1'!#REF!</definedName>
    <definedName name="__123Graph_DEFF" localSheetId="16" hidden="1">'[4]T3 Page 1'!#REF!</definedName>
    <definedName name="__123Graph_DEFF" localSheetId="6" hidden="1">'[4]T3 Page 1'!#REF!</definedName>
    <definedName name="__123Graph_DEFF" localSheetId="12" hidden="1">'[4]T3 Page 1'!#REF!</definedName>
    <definedName name="__123Graph_DEFF" localSheetId="7" hidden="1">'[4]T3 Page 1'!#REF!</definedName>
    <definedName name="__123Graph_DEFF" localSheetId="13" hidden="1">'[4]T3 Page 1'!#REF!</definedName>
    <definedName name="__123Graph_DEFF" localSheetId="8" hidden="1">'[4]T3 Page 1'!#REF!</definedName>
    <definedName name="__123Graph_DEFF" localSheetId="14" hidden="1">'[4]T3 Page 1'!#REF!</definedName>
    <definedName name="__123Graph_DEFF" localSheetId="9" hidden="1">'[4]T3 Page 1'!#REF!</definedName>
    <definedName name="__123Graph_DEFF" localSheetId="15" hidden="1">'[4]T3 Page 1'!#REF!</definedName>
    <definedName name="__123Graph_DEFF" hidden="1">'[4]T3 Page 1'!#REF!</definedName>
    <definedName name="__123Graph_DGR14PBF1" hidden="1">'[5]HIS19FIN(A)'!$AH$70:$AH$81</definedName>
    <definedName name="__123Graph_DLBF" localSheetId="26" hidden="1">'[4]T3 Page 1'!#REF!</definedName>
    <definedName name="__123Graph_DLBF" localSheetId="28" hidden="1">'[4]T3 Page 1'!#REF!</definedName>
    <definedName name="__123Graph_DLBF" localSheetId="29" hidden="1">'[4]T3 Page 1'!#REF!</definedName>
    <definedName name="__123Graph_DLBF" localSheetId="36" hidden="1">'[4]T3 Page 1'!#REF!</definedName>
    <definedName name="__123Graph_DLBF" localSheetId="10" hidden="1">'[4]T3 Page 1'!#REF!</definedName>
    <definedName name="__123Graph_DLBF" localSheetId="17" hidden="1">'[4]T3 Page 1'!#REF!</definedName>
    <definedName name="__123Graph_DLBF" localSheetId="11" hidden="1">'[4]T3 Page 1'!#REF!</definedName>
    <definedName name="__123Graph_DLBF" localSheetId="16" hidden="1">'[4]T3 Page 1'!#REF!</definedName>
    <definedName name="__123Graph_DLBF" localSheetId="6" hidden="1">'[4]T3 Page 1'!#REF!</definedName>
    <definedName name="__123Graph_DLBF" localSheetId="12" hidden="1">'[4]T3 Page 1'!#REF!</definedName>
    <definedName name="__123Graph_DLBF" localSheetId="7" hidden="1">'[4]T3 Page 1'!#REF!</definedName>
    <definedName name="__123Graph_DLBF" localSheetId="13" hidden="1">'[4]T3 Page 1'!#REF!</definedName>
    <definedName name="__123Graph_DLBF" localSheetId="8" hidden="1">'[4]T3 Page 1'!#REF!</definedName>
    <definedName name="__123Graph_DLBF" localSheetId="14" hidden="1">'[4]T3 Page 1'!#REF!</definedName>
    <definedName name="__123Graph_DLBF" localSheetId="9" hidden="1">'[4]T3 Page 1'!#REF!</definedName>
    <definedName name="__123Graph_DLBF" localSheetId="15" hidden="1">'[4]T3 Page 1'!#REF!</definedName>
    <definedName name="__123Graph_DLBF" hidden="1">'[4]T3 Page 1'!#REF!</definedName>
    <definedName name="__123Graph_DPIC" localSheetId="26" hidden="1">'[4]T3 Page 1'!#REF!</definedName>
    <definedName name="__123Graph_DPIC" localSheetId="28" hidden="1">'[4]T3 Page 1'!#REF!</definedName>
    <definedName name="__123Graph_DPIC" localSheetId="29" hidden="1">'[4]T3 Page 1'!#REF!</definedName>
    <definedName name="__123Graph_DPIC" localSheetId="36" hidden="1">'[4]T3 Page 1'!#REF!</definedName>
    <definedName name="__123Graph_DPIC" localSheetId="10" hidden="1">'[4]T3 Page 1'!#REF!</definedName>
    <definedName name="__123Graph_DPIC" localSheetId="17" hidden="1">'[4]T3 Page 1'!#REF!</definedName>
    <definedName name="__123Graph_DPIC" localSheetId="11" hidden="1">'[4]T3 Page 1'!#REF!</definedName>
    <definedName name="__123Graph_DPIC" localSheetId="16" hidden="1">'[4]T3 Page 1'!#REF!</definedName>
    <definedName name="__123Graph_DPIC" localSheetId="6" hidden="1">'[4]T3 Page 1'!#REF!</definedName>
    <definedName name="__123Graph_DPIC" localSheetId="12" hidden="1">'[4]T3 Page 1'!#REF!</definedName>
    <definedName name="__123Graph_DPIC" localSheetId="7" hidden="1">'[4]T3 Page 1'!#REF!</definedName>
    <definedName name="__123Graph_DPIC" localSheetId="13" hidden="1">'[4]T3 Page 1'!#REF!</definedName>
    <definedName name="__123Graph_DPIC" localSheetId="8" hidden="1">'[4]T3 Page 1'!#REF!</definedName>
    <definedName name="__123Graph_DPIC" localSheetId="14" hidden="1">'[4]T3 Page 1'!#REF!</definedName>
    <definedName name="__123Graph_DPIC" localSheetId="9" hidden="1">'[4]T3 Page 1'!#REF!</definedName>
    <definedName name="__123Graph_DPIC" localSheetId="15" hidden="1">'[4]T3 Page 1'!#REF!</definedName>
    <definedName name="__123Graph_DPIC" hidden="1">'[4]T3 Page 1'!#REF!</definedName>
    <definedName name="__123Graph_EACT13BUD" localSheetId="26" hidden="1">'[4]FC Page 1'!#REF!</definedName>
    <definedName name="__123Graph_EACT13BUD" localSheetId="28" hidden="1">'[4]FC Page 1'!#REF!</definedName>
    <definedName name="__123Graph_EACT13BUD" localSheetId="29" hidden="1">'[4]FC Page 1'!#REF!</definedName>
    <definedName name="__123Graph_EACT13BUD" localSheetId="36" hidden="1">'[4]FC Page 1'!#REF!</definedName>
    <definedName name="__123Graph_EACT13BUD" localSheetId="10" hidden="1">'[4]FC Page 1'!#REF!</definedName>
    <definedName name="__123Graph_EACT13BUD" localSheetId="17" hidden="1">'[4]FC Page 1'!#REF!</definedName>
    <definedName name="__123Graph_EACT13BUD" localSheetId="11" hidden="1">'[4]FC Page 1'!#REF!</definedName>
    <definedName name="__123Graph_EACT13BUD" localSheetId="16" hidden="1">'[4]FC Page 1'!#REF!</definedName>
    <definedName name="__123Graph_EACT13BUD" localSheetId="6" hidden="1">'[4]FC Page 1'!#REF!</definedName>
    <definedName name="__123Graph_EACT13BUD" localSheetId="12" hidden="1">'[4]FC Page 1'!#REF!</definedName>
    <definedName name="__123Graph_EACT13BUD" localSheetId="7" hidden="1">'[4]FC Page 1'!#REF!</definedName>
    <definedName name="__123Graph_EACT13BUD" localSheetId="13" hidden="1">'[4]FC Page 1'!#REF!</definedName>
    <definedName name="__123Graph_EACT13BUD" localSheetId="8" hidden="1">'[4]FC Page 1'!#REF!</definedName>
    <definedName name="__123Graph_EACT13BUD" localSheetId="14" hidden="1">'[4]FC Page 1'!#REF!</definedName>
    <definedName name="__123Graph_EACT13BUD" localSheetId="9" hidden="1">'[4]FC Page 1'!#REF!</definedName>
    <definedName name="__123Graph_EACT13BUD" localSheetId="15" hidden="1">'[4]FC Page 1'!#REF!</definedName>
    <definedName name="__123Graph_EACT13BUD" hidden="1">'[4]FC Page 1'!#REF!</definedName>
    <definedName name="__123Graph_EEFF" localSheetId="26" hidden="1">'[4]T3 Page 1'!#REF!</definedName>
    <definedName name="__123Graph_EEFF" localSheetId="28" hidden="1">'[4]T3 Page 1'!#REF!</definedName>
    <definedName name="__123Graph_EEFF" localSheetId="29" hidden="1">'[4]T3 Page 1'!#REF!</definedName>
    <definedName name="__123Graph_EEFF" localSheetId="36" hidden="1">'[4]T3 Page 1'!#REF!</definedName>
    <definedName name="__123Graph_EEFF" localSheetId="10" hidden="1">'[4]T3 Page 1'!#REF!</definedName>
    <definedName name="__123Graph_EEFF" localSheetId="17" hidden="1">'[4]T3 Page 1'!#REF!</definedName>
    <definedName name="__123Graph_EEFF" localSheetId="11" hidden="1">'[4]T3 Page 1'!#REF!</definedName>
    <definedName name="__123Graph_EEFF" localSheetId="16" hidden="1">'[4]T3 Page 1'!#REF!</definedName>
    <definedName name="__123Graph_EEFF" localSheetId="6" hidden="1">'[4]T3 Page 1'!#REF!</definedName>
    <definedName name="__123Graph_EEFF" localSheetId="12" hidden="1">'[4]T3 Page 1'!#REF!</definedName>
    <definedName name="__123Graph_EEFF" localSheetId="7" hidden="1">'[4]T3 Page 1'!#REF!</definedName>
    <definedName name="__123Graph_EEFF" localSheetId="13" hidden="1">'[4]T3 Page 1'!#REF!</definedName>
    <definedName name="__123Graph_EEFF" localSheetId="8" hidden="1">'[4]T3 Page 1'!#REF!</definedName>
    <definedName name="__123Graph_EEFF" localSheetId="14" hidden="1">'[4]T3 Page 1'!#REF!</definedName>
    <definedName name="__123Graph_EEFF" localSheetId="9" hidden="1">'[4]T3 Page 1'!#REF!</definedName>
    <definedName name="__123Graph_EEFF" localSheetId="15" hidden="1">'[4]T3 Page 1'!#REF!</definedName>
    <definedName name="__123Graph_EEFF" hidden="1">'[4]T3 Page 1'!#REF!</definedName>
    <definedName name="__123Graph_EEFFHIC" localSheetId="26" hidden="1">'[4]FC Page 1'!#REF!</definedName>
    <definedName name="__123Graph_EEFFHIC" localSheetId="29" hidden="1">'[4]FC Page 1'!#REF!</definedName>
    <definedName name="__123Graph_EEFFHIC" localSheetId="36" hidden="1">'[4]FC Page 1'!#REF!</definedName>
    <definedName name="__123Graph_EEFFHIC" localSheetId="10" hidden="1">'[4]FC Page 1'!#REF!</definedName>
    <definedName name="__123Graph_EEFFHIC" localSheetId="17" hidden="1">'[4]FC Page 1'!#REF!</definedName>
    <definedName name="__123Graph_EEFFHIC" localSheetId="11" hidden="1">'[4]FC Page 1'!#REF!</definedName>
    <definedName name="__123Graph_EEFFHIC" localSheetId="16" hidden="1">'[4]FC Page 1'!#REF!</definedName>
    <definedName name="__123Graph_EEFFHIC" localSheetId="6" hidden="1">'[4]FC Page 1'!#REF!</definedName>
    <definedName name="__123Graph_EEFFHIC" localSheetId="12" hidden="1">'[4]FC Page 1'!#REF!</definedName>
    <definedName name="__123Graph_EEFFHIC" localSheetId="7" hidden="1">'[4]FC Page 1'!#REF!</definedName>
    <definedName name="__123Graph_EEFFHIC" localSheetId="13" hidden="1">'[4]FC Page 1'!#REF!</definedName>
    <definedName name="__123Graph_EEFFHIC" localSheetId="8" hidden="1">'[4]FC Page 1'!#REF!</definedName>
    <definedName name="__123Graph_EEFFHIC" localSheetId="14" hidden="1">'[4]FC Page 1'!#REF!</definedName>
    <definedName name="__123Graph_EEFFHIC" localSheetId="9" hidden="1">'[4]FC Page 1'!#REF!</definedName>
    <definedName name="__123Graph_EEFFHIC" localSheetId="15" hidden="1">'[4]FC Page 1'!#REF!</definedName>
    <definedName name="__123Graph_EEFFHIC" hidden="1">'[4]FC Page 1'!#REF!</definedName>
    <definedName name="__123Graph_EGR14PBF1" hidden="1">'[5]HIS19FIN(A)'!$AG$67:$AG$67</definedName>
    <definedName name="__123Graph_ELBF" localSheetId="26" hidden="1">'[4]T3 Page 1'!#REF!</definedName>
    <definedName name="__123Graph_ELBF" localSheetId="28" hidden="1">'[4]T3 Page 1'!#REF!</definedName>
    <definedName name="__123Graph_ELBF" localSheetId="29" hidden="1">'[4]T3 Page 1'!#REF!</definedName>
    <definedName name="__123Graph_ELBF" localSheetId="36" hidden="1">'[4]T3 Page 1'!#REF!</definedName>
    <definedName name="__123Graph_ELBF" localSheetId="10" hidden="1">'[4]T3 Page 1'!#REF!</definedName>
    <definedName name="__123Graph_ELBF" localSheetId="17" hidden="1">'[4]T3 Page 1'!#REF!</definedName>
    <definedName name="__123Graph_ELBF" localSheetId="11" hidden="1">'[4]T3 Page 1'!#REF!</definedName>
    <definedName name="__123Graph_ELBF" localSheetId="16" hidden="1">'[4]T3 Page 1'!#REF!</definedName>
    <definedName name="__123Graph_ELBF" localSheetId="6" hidden="1">'[4]T3 Page 1'!#REF!</definedName>
    <definedName name="__123Graph_ELBF" localSheetId="12" hidden="1">'[4]T3 Page 1'!#REF!</definedName>
    <definedName name="__123Graph_ELBF" localSheetId="7" hidden="1">'[4]T3 Page 1'!#REF!</definedName>
    <definedName name="__123Graph_ELBF" localSheetId="13" hidden="1">'[4]T3 Page 1'!#REF!</definedName>
    <definedName name="__123Graph_ELBF" localSheetId="8" hidden="1">'[4]T3 Page 1'!#REF!</definedName>
    <definedName name="__123Graph_ELBF" localSheetId="14" hidden="1">'[4]T3 Page 1'!#REF!</definedName>
    <definedName name="__123Graph_ELBF" localSheetId="9" hidden="1">'[4]T3 Page 1'!#REF!</definedName>
    <definedName name="__123Graph_ELBF" localSheetId="15" hidden="1">'[4]T3 Page 1'!#REF!</definedName>
    <definedName name="__123Graph_ELBF" hidden="1">'[4]T3 Page 1'!#REF!</definedName>
    <definedName name="__123Graph_EPIC" localSheetId="26" hidden="1">'[4]T3 Page 1'!#REF!</definedName>
    <definedName name="__123Graph_EPIC" localSheetId="28" hidden="1">'[4]T3 Page 1'!#REF!</definedName>
    <definedName name="__123Graph_EPIC" localSheetId="29" hidden="1">'[4]T3 Page 1'!#REF!</definedName>
    <definedName name="__123Graph_EPIC" localSheetId="36" hidden="1">'[4]T3 Page 1'!#REF!</definedName>
    <definedName name="__123Graph_EPIC" localSheetId="10" hidden="1">'[4]T3 Page 1'!#REF!</definedName>
    <definedName name="__123Graph_EPIC" localSheetId="17" hidden="1">'[4]T3 Page 1'!#REF!</definedName>
    <definedName name="__123Graph_EPIC" localSheetId="11" hidden="1">'[4]T3 Page 1'!#REF!</definedName>
    <definedName name="__123Graph_EPIC" localSheetId="16" hidden="1">'[4]T3 Page 1'!#REF!</definedName>
    <definedName name="__123Graph_EPIC" localSheetId="6" hidden="1">'[4]T3 Page 1'!#REF!</definedName>
    <definedName name="__123Graph_EPIC" localSheetId="12" hidden="1">'[4]T3 Page 1'!#REF!</definedName>
    <definedName name="__123Graph_EPIC" localSheetId="7" hidden="1">'[4]T3 Page 1'!#REF!</definedName>
    <definedName name="__123Graph_EPIC" localSheetId="13" hidden="1">'[4]T3 Page 1'!#REF!</definedName>
    <definedName name="__123Graph_EPIC" localSheetId="8" hidden="1">'[4]T3 Page 1'!#REF!</definedName>
    <definedName name="__123Graph_EPIC" localSheetId="14" hidden="1">'[4]T3 Page 1'!#REF!</definedName>
    <definedName name="__123Graph_EPIC" localSheetId="9" hidden="1">'[4]T3 Page 1'!#REF!</definedName>
    <definedName name="__123Graph_EPIC" localSheetId="15" hidden="1">'[4]T3 Page 1'!#REF!</definedName>
    <definedName name="__123Graph_EPIC" hidden="1">'[4]T3 Page 1'!#REF!</definedName>
    <definedName name="__123Graph_FACT13BUD" localSheetId="26" hidden="1">'[4]FC Page 1'!#REF!</definedName>
    <definedName name="__123Graph_FACT13BUD" localSheetId="28" hidden="1">'[4]FC Page 1'!#REF!</definedName>
    <definedName name="__123Graph_FACT13BUD" localSheetId="29" hidden="1">'[4]FC Page 1'!#REF!</definedName>
    <definedName name="__123Graph_FACT13BUD" localSheetId="36" hidden="1">'[4]FC Page 1'!#REF!</definedName>
    <definedName name="__123Graph_FACT13BUD" localSheetId="10" hidden="1">'[4]FC Page 1'!#REF!</definedName>
    <definedName name="__123Graph_FACT13BUD" localSheetId="17" hidden="1">'[4]FC Page 1'!#REF!</definedName>
    <definedName name="__123Graph_FACT13BUD" localSheetId="11" hidden="1">'[4]FC Page 1'!#REF!</definedName>
    <definedName name="__123Graph_FACT13BUD" localSheetId="16" hidden="1">'[4]FC Page 1'!#REF!</definedName>
    <definedName name="__123Graph_FACT13BUD" localSheetId="6" hidden="1">'[4]FC Page 1'!#REF!</definedName>
    <definedName name="__123Graph_FACT13BUD" localSheetId="12" hidden="1">'[4]FC Page 1'!#REF!</definedName>
    <definedName name="__123Graph_FACT13BUD" localSheetId="7" hidden="1">'[4]FC Page 1'!#REF!</definedName>
    <definedName name="__123Graph_FACT13BUD" localSheetId="13" hidden="1">'[4]FC Page 1'!#REF!</definedName>
    <definedName name="__123Graph_FACT13BUD" localSheetId="8" hidden="1">'[4]FC Page 1'!#REF!</definedName>
    <definedName name="__123Graph_FACT13BUD" localSheetId="14" hidden="1">'[4]FC Page 1'!#REF!</definedName>
    <definedName name="__123Graph_FACT13BUD" localSheetId="9" hidden="1">'[4]FC Page 1'!#REF!</definedName>
    <definedName name="__123Graph_FACT13BUD" localSheetId="15" hidden="1">'[4]FC Page 1'!#REF!</definedName>
    <definedName name="__123Graph_FACT13BUD" hidden="1">'[4]FC Page 1'!#REF!</definedName>
    <definedName name="__123Graph_FEFF" localSheetId="26" hidden="1">'[4]T3 Page 1'!#REF!</definedName>
    <definedName name="__123Graph_FEFF" localSheetId="28" hidden="1">'[4]T3 Page 1'!#REF!</definedName>
    <definedName name="__123Graph_FEFF" localSheetId="29" hidden="1">'[4]T3 Page 1'!#REF!</definedName>
    <definedName name="__123Graph_FEFF" localSheetId="36" hidden="1">'[4]T3 Page 1'!#REF!</definedName>
    <definedName name="__123Graph_FEFF" localSheetId="10" hidden="1">'[4]T3 Page 1'!#REF!</definedName>
    <definedName name="__123Graph_FEFF" localSheetId="17" hidden="1">'[4]T3 Page 1'!#REF!</definedName>
    <definedName name="__123Graph_FEFF" localSheetId="11" hidden="1">'[4]T3 Page 1'!#REF!</definedName>
    <definedName name="__123Graph_FEFF" localSheetId="16" hidden="1">'[4]T3 Page 1'!#REF!</definedName>
    <definedName name="__123Graph_FEFF" localSheetId="6" hidden="1">'[4]T3 Page 1'!#REF!</definedName>
    <definedName name="__123Graph_FEFF" localSheetId="12" hidden="1">'[4]T3 Page 1'!#REF!</definedName>
    <definedName name="__123Graph_FEFF" localSheetId="7" hidden="1">'[4]T3 Page 1'!#REF!</definedName>
    <definedName name="__123Graph_FEFF" localSheetId="13" hidden="1">'[4]T3 Page 1'!#REF!</definedName>
    <definedName name="__123Graph_FEFF" localSheetId="8" hidden="1">'[4]T3 Page 1'!#REF!</definedName>
    <definedName name="__123Graph_FEFF" localSheetId="14" hidden="1">'[4]T3 Page 1'!#REF!</definedName>
    <definedName name="__123Graph_FEFF" localSheetId="9" hidden="1">'[4]T3 Page 1'!#REF!</definedName>
    <definedName name="__123Graph_FEFF" localSheetId="15" hidden="1">'[4]T3 Page 1'!#REF!</definedName>
    <definedName name="__123Graph_FEFF" hidden="1">'[4]T3 Page 1'!#REF!</definedName>
    <definedName name="__123Graph_FEFFHIC" localSheetId="26" hidden="1">'[4]FC Page 1'!#REF!</definedName>
    <definedName name="__123Graph_FEFFHIC" localSheetId="29" hidden="1">'[4]FC Page 1'!#REF!</definedName>
    <definedName name="__123Graph_FEFFHIC" localSheetId="36" hidden="1">'[4]FC Page 1'!#REF!</definedName>
    <definedName name="__123Graph_FEFFHIC" localSheetId="10" hidden="1">'[4]FC Page 1'!#REF!</definedName>
    <definedName name="__123Graph_FEFFHIC" localSheetId="17" hidden="1">'[4]FC Page 1'!#REF!</definedName>
    <definedName name="__123Graph_FEFFHIC" localSheetId="11" hidden="1">'[4]FC Page 1'!#REF!</definedName>
    <definedName name="__123Graph_FEFFHIC" localSheetId="16" hidden="1">'[4]FC Page 1'!#REF!</definedName>
    <definedName name="__123Graph_FEFFHIC" localSheetId="6" hidden="1">'[4]FC Page 1'!#REF!</definedName>
    <definedName name="__123Graph_FEFFHIC" localSheetId="12" hidden="1">'[4]FC Page 1'!#REF!</definedName>
    <definedName name="__123Graph_FEFFHIC" localSheetId="7" hidden="1">'[4]FC Page 1'!#REF!</definedName>
    <definedName name="__123Graph_FEFFHIC" localSheetId="13" hidden="1">'[4]FC Page 1'!#REF!</definedName>
    <definedName name="__123Graph_FEFFHIC" localSheetId="8" hidden="1">'[4]FC Page 1'!#REF!</definedName>
    <definedName name="__123Graph_FEFFHIC" localSheetId="14" hidden="1">'[4]FC Page 1'!#REF!</definedName>
    <definedName name="__123Graph_FEFFHIC" localSheetId="9" hidden="1">'[4]FC Page 1'!#REF!</definedName>
    <definedName name="__123Graph_FEFFHIC" localSheetId="15" hidden="1">'[4]FC Page 1'!#REF!</definedName>
    <definedName name="__123Graph_FEFFHIC" hidden="1">'[4]FC Page 1'!#REF!</definedName>
    <definedName name="__123Graph_FGR14PBF1" hidden="1">'[5]HIS19FIN(A)'!$AH$67:$AH$67</definedName>
    <definedName name="__123Graph_FLBF" localSheetId="26" hidden="1">'[4]T3 Page 1'!#REF!</definedName>
    <definedName name="__123Graph_FLBF" localSheetId="28" hidden="1">'[4]T3 Page 1'!#REF!</definedName>
    <definedName name="__123Graph_FLBF" localSheetId="29" hidden="1">'[4]T3 Page 1'!#REF!</definedName>
    <definedName name="__123Graph_FLBF" localSheetId="36" hidden="1">'[4]T3 Page 1'!#REF!</definedName>
    <definedName name="__123Graph_FLBF" localSheetId="10" hidden="1">'[4]T3 Page 1'!#REF!</definedName>
    <definedName name="__123Graph_FLBF" localSheetId="17" hidden="1">'[4]T3 Page 1'!#REF!</definedName>
    <definedName name="__123Graph_FLBF" localSheetId="11" hidden="1">'[4]T3 Page 1'!#REF!</definedName>
    <definedName name="__123Graph_FLBF" localSheetId="16" hidden="1">'[4]T3 Page 1'!#REF!</definedName>
    <definedName name="__123Graph_FLBF" localSheetId="6" hidden="1">'[4]T3 Page 1'!#REF!</definedName>
    <definedName name="__123Graph_FLBF" localSheetId="12" hidden="1">'[4]T3 Page 1'!#REF!</definedName>
    <definedName name="__123Graph_FLBF" localSheetId="7" hidden="1">'[4]T3 Page 1'!#REF!</definedName>
    <definedName name="__123Graph_FLBF" localSheetId="13" hidden="1">'[4]T3 Page 1'!#REF!</definedName>
    <definedName name="__123Graph_FLBF" localSheetId="8" hidden="1">'[4]T3 Page 1'!#REF!</definedName>
    <definedName name="__123Graph_FLBF" localSheetId="14" hidden="1">'[4]T3 Page 1'!#REF!</definedName>
    <definedName name="__123Graph_FLBF" localSheetId="9" hidden="1">'[4]T3 Page 1'!#REF!</definedName>
    <definedName name="__123Graph_FLBF" localSheetId="15" hidden="1">'[4]T3 Page 1'!#REF!</definedName>
    <definedName name="__123Graph_FLBF" hidden="1">'[4]T3 Page 1'!#REF!</definedName>
    <definedName name="__123Graph_FPIC" localSheetId="26" hidden="1">'[4]T3 Page 1'!#REF!</definedName>
    <definedName name="__123Graph_FPIC" localSheetId="28" hidden="1">'[4]T3 Page 1'!#REF!</definedName>
    <definedName name="__123Graph_FPIC" localSheetId="29" hidden="1">'[4]T3 Page 1'!#REF!</definedName>
    <definedName name="__123Graph_FPIC" localSheetId="36" hidden="1">'[4]T3 Page 1'!#REF!</definedName>
    <definedName name="__123Graph_FPIC" localSheetId="10" hidden="1">'[4]T3 Page 1'!#REF!</definedName>
    <definedName name="__123Graph_FPIC" localSheetId="17" hidden="1">'[4]T3 Page 1'!#REF!</definedName>
    <definedName name="__123Graph_FPIC" localSheetId="11" hidden="1">'[4]T3 Page 1'!#REF!</definedName>
    <definedName name="__123Graph_FPIC" localSheetId="16" hidden="1">'[4]T3 Page 1'!#REF!</definedName>
    <definedName name="__123Graph_FPIC" localSheetId="6" hidden="1">'[4]T3 Page 1'!#REF!</definedName>
    <definedName name="__123Graph_FPIC" localSheetId="12" hidden="1">'[4]T3 Page 1'!#REF!</definedName>
    <definedName name="__123Graph_FPIC" localSheetId="7" hidden="1">'[4]T3 Page 1'!#REF!</definedName>
    <definedName name="__123Graph_FPIC" localSheetId="13" hidden="1">'[4]T3 Page 1'!#REF!</definedName>
    <definedName name="__123Graph_FPIC" localSheetId="8" hidden="1">'[4]T3 Page 1'!#REF!</definedName>
    <definedName name="__123Graph_FPIC" localSheetId="14" hidden="1">'[4]T3 Page 1'!#REF!</definedName>
    <definedName name="__123Graph_FPIC" localSheetId="9" hidden="1">'[4]T3 Page 1'!#REF!</definedName>
    <definedName name="__123Graph_FPIC" localSheetId="15" hidden="1">'[4]T3 Page 1'!#REF!</definedName>
    <definedName name="__123Graph_FPIC" hidden="1">'[4]T3 Page 1'!#REF!</definedName>
    <definedName name="__123Graph_LBL_ARESID" hidden="1">'[5]HIS19FIN(A)'!$R$3:$W$3</definedName>
    <definedName name="__123Graph_LBL_BRESID" hidden="1">'[5]HIS19FIN(A)'!$R$3:$W$3</definedName>
    <definedName name="__123Graph_X" localSheetId="26" hidden="1">'[2]Forecast data'!#REF!</definedName>
    <definedName name="__123Graph_X" localSheetId="28" hidden="1">'[2]Forecast data'!#REF!</definedName>
    <definedName name="__123Graph_X" localSheetId="29" hidden="1">'[2]Forecast data'!#REF!</definedName>
    <definedName name="__123Graph_X" localSheetId="36" hidden="1">'[2]Forecast data'!#REF!</definedName>
    <definedName name="__123Graph_X" localSheetId="10" hidden="1">'[2]Forecast data'!#REF!</definedName>
    <definedName name="__123Graph_X" localSheetId="17" hidden="1">'[2]Forecast data'!#REF!</definedName>
    <definedName name="__123Graph_X" localSheetId="11" hidden="1">'[2]Forecast data'!#REF!</definedName>
    <definedName name="__123Graph_X" localSheetId="16" hidden="1">'[2]Forecast data'!#REF!</definedName>
    <definedName name="__123Graph_X" localSheetId="6" hidden="1">'[2]Forecast data'!#REF!</definedName>
    <definedName name="__123Graph_X" localSheetId="12" hidden="1">'[2]Forecast data'!#REF!</definedName>
    <definedName name="__123Graph_X" localSheetId="7" hidden="1">'[2]Forecast data'!#REF!</definedName>
    <definedName name="__123Graph_X" localSheetId="13" hidden="1">'[2]Forecast data'!#REF!</definedName>
    <definedName name="__123Graph_X" localSheetId="8" hidden="1">'[2]Forecast data'!#REF!</definedName>
    <definedName name="__123Graph_X" localSheetId="14" hidden="1">'[2]Forecast data'!#REF!</definedName>
    <definedName name="__123Graph_X" localSheetId="9" hidden="1">'[2]Forecast data'!#REF!</definedName>
    <definedName name="__123Graph_X" localSheetId="15" hidden="1">'[2]Forecast data'!#REF!</definedName>
    <definedName name="__123Graph_X" hidden="1">'[2]Forecast data'!#REF!</definedName>
    <definedName name="__123Graph_XACTHIC" localSheetId="26" hidden="1">'[4]FC Page 1'!#REF!</definedName>
    <definedName name="__123Graph_XACTHIC" localSheetId="28" hidden="1">'[4]FC Page 1'!#REF!</definedName>
    <definedName name="__123Graph_XACTHIC" localSheetId="29" hidden="1">'[4]FC Page 1'!#REF!</definedName>
    <definedName name="__123Graph_XACTHIC" localSheetId="36" hidden="1">'[4]FC Page 1'!#REF!</definedName>
    <definedName name="__123Graph_XACTHIC" localSheetId="10" hidden="1">'[4]FC Page 1'!#REF!</definedName>
    <definedName name="__123Graph_XACTHIC" localSheetId="17" hidden="1">'[4]FC Page 1'!#REF!</definedName>
    <definedName name="__123Graph_XACTHIC" localSheetId="11" hidden="1">'[4]FC Page 1'!#REF!</definedName>
    <definedName name="__123Graph_XACTHIC" localSheetId="16" hidden="1">'[4]FC Page 1'!#REF!</definedName>
    <definedName name="__123Graph_XACTHIC" localSheetId="6" hidden="1">'[4]FC Page 1'!#REF!</definedName>
    <definedName name="__123Graph_XACTHIC" localSheetId="12" hidden="1">'[4]FC Page 1'!#REF!</definedName>
    <definedName name="__123Graph_XACTHIC" localSheetId="7" hidden="1">'[4]FC Page 1'!#REF!</definedName>
    <definedName name="__123Graph_XACTHIC" localSheetId="13" hidden="1">'[4]FC Page 1'!#REF!</definedName>
    <definedName name="__123Graph_XACTHIC" localSheetId="8" hidden="1">'[4]FC Page 1'!#REF!</definedName>
    <definedName name="__123Graph_XACTHIC" localSheetId="14" hidden="1">'[4]FC Page 1'!#REF!</definedName>
    <definedName name="__123Graph_XACTHIC" localSheetId="9" hidden="1">'[4]FC Page 1'!#REF!</definedName>
    <definedName name="__123Graph_XACTHIC" localSheetId="15" hidden="1">'[4]FC Page 1'!#REF!</definedName>
    <definedName name="__123Graph_XACTHIC" hidden="1">'[4]FC Page 1'!#REF!</definedName>
    <definedName name="__123Graph_XALLTAX" localSheetId="26" hidden="1">'[2]Forecast data'!#REF!</definedName>
    <definedName name="__123Graph_XALLTAX" localSheetId="28" hidden="1">'[2]Forecast data'!#REF!</definedName>
    <definedName name="__123Graph_XALLTAX" localSheetId="29" hidden="1">'[2]Forecast data'!#REF!</definedName>
    <definedName name="__123Graph_XALLTAX" localSheetId="36" hidden="1">'[2]Forecast data'!#REF!</definedName>
    <definedName name="__123Graph_XALLTAX" localSheetId="10" hidden="1">'[2]Forecast data'!#REF!</definedName>
    <definedName name="__123Graph_XALLTAX" localSheetId="17" hidden="1">'[2]Forecast data'!#REF!</definedName>
    <definedName name="__123Graph_XALLTAX" localSheetId="11" hidden="1">'[2]Forecast data'!#REF!</definedName>
    <definedName name="__123Graph_XALLTAX" localSheetId="16" hidden="1">'[2]Forecast data'!#REF!</definedName>
    <definedName name="__123Graph_XALLTAX" localSheetId="6" hidden="1">'[2]Forecast data'!#REF!</definedName>
    <definedName name="__123Graph_XALLTAX" localSheetId="12" hidden="1">'[2]Forecast data'!#REF!</definedName>
    <definedName name="__123Graph_XALLTAX" localSheetId="7" hidden="1">'[2]Forecast data'!#REF!</definedName>
    <definedName name="__123Graph_XALLTAX" localSheetId="13" hidden="1">'[2]Forecast data'!#REF!</definedName>
    <definedName name="__123Graph_XALLTAX" localSheetId="8" hidden="1">'[2]Forecast data'!#REF!</definedName>
    <definedName name="__123Graph_XALLTAX" localSheetId="14" hidden="1">'[2]Forecast data'!#REF!</definedName>
    <definedName name="__123Graph_XALLTAX" localSheetId="9" hidden="1">'[2]Forecast data'!#REF!</definedName>
    <definedName name="__123Graph_XALLTAX" localSheetId="15" hidden="1">'[2]Forecast data'!#REF!</definedName>
    <definedName name="__123Graph_XALLTAX" hidden="1">'[2]Forecast data'!#REF!</definedName>
    <definedName name="__123Graph_XCHGSPD1" hidden="1">'[3]CHGSPD19.FIN'!$A$10:$A$25</definedName>
    <definedName name="__123Graph_XCHGSPD2" hidden="1">'[3]CHGSPD19.FIN'!$A$11:$A$25</definedName>
    <definedName name="__123Graph_XEFF" localSheetId="26" hidden="1">'[4]T3 Page 1'!#REF!</definedName>
    <definedName name="__123Graph_XEFF" localSheetId="28" hidden="1">'[4]T3 Page 1'!#REF!</definedName>
    <definedName name="__123Graph_XEFF" localSheetId="29" hidden="1">'[4]T3 Page 1'!#REF!</definedName>
    <definedName name="__123Graph_XEFF" localSheetId="36" hidden="1">'[4]T3 Page 1'!#REF!</definedName>
    <definedName name="__123Graph_XEFF" localSheetId="10" hidden="1">'[4]T3 Page 1'!#REF!</definedName>
    <definedName name="__123Graph_XEFF" localSheetId="17" hidden="1">'[4]T3 Page 1'!#REF!</definedName>
    <definedName name="__123Graph_XEFF" localSheetId="11" hidden="1">'[4]T3 Page 1'!#REF!</definedName>
    <definedName name="__123Graph_XEFF" localSheetId="16" hidden="1">'[4]T3 Page 1'!#REF!</definedName>
    <definedName name="__123Graph_XEFF" localSheetId="6" hidden="1">'[4]T3 Page 1'!#REF!</definedName>
    <definedName name="__123Graph_XEFF" localSheetId="12" hidden="1">'[4]T3 Page 1'!#REF!</definedName>
    <definedName name="__123Graph_XEFF" localSheetId="7" hidden="1">'[4]T3 Page 1'!#REF!</definedName>
    <definedName name="__123Graph_XEFF" localSheetId="13" hidden="1">'[4]T3 Page 1'!#REF!</definedName>
    <definedName name="__123Graph_XEFF" localSheetId="8" hidden="1">'[4]T3 Page 1'!#REF!</definedName>
    <definedName name="__123Graph_XEFF" localSheetId="14" hidden="1">'[4]T3 Page 1'!#REF!</definedName>
    <definedName name="__123Graph_XEFF" localSheetId="9" hidden="1">'[4]T3 Page 1'!#REF!</definedName>
    <definedName name="__123Graph_XEFF" localSheetId="15" hidden="1">'[4]T3 Page 1'!#REF!</definedName>
    <definedName name="__123Graph_XEFF" hidden="1">'[4]T3 Page 1'!#REF!</definedName>
    <definedName name="__123Graph_XGR14PBF1" hidden="1">'[5]HIS19FIN(A)'!$AL$70:$AL$81</definedName>
    <definedName name="__123Graph_XHOMEVAT" localSheetId="26" hidden="1">'[2]Forecast data'!#REF!</definedName>
    <definedName name="__123Graph_XHOMEVAT" localSheetId="28" hidden="1">'[2]Forecast data'!#REF!</definedName>
    <definedName name="__123Graph_XHOMEVAT" localSheetId="29" hidden="1">'[2]Forecast data'!#REF!</definedName>
    <definedName name="__123Graph_XHOMEVAT" localSheetId="36" hidden="1">'[2]Forecast data'!#REF!</definedName>
    <definedName name="__123Graph_XHOMEVAT" localSheetId="10" hidden="1">'[2]Forecast data'!#REF!</definedName>
    <definedName name="__123Graph_XHOMEVAT" localSheetId="17" hidden="1">'[2]Forecast data'!#REF!</definedName>
    <definedName name="__123Graph_XHOMEVAT" localSheetId="11" hidden="1">'[2]Forecast data'!#REF!</definedName>
    <definedName name="__123Graph_XHOMEVAT" localSheetId="16" hidden="1">'[2]Forecast data'!#REF!</definedName>
    <definedName name="__123Graph_XHOMEVAT" localSheetId="6" hidden="1">'[2]Forecast data'!#REF!</definedName>
    <definedName name="__123Graph_XHOMEVAT" localSheetId="12" hidden="1">'[2]Forecast data'!#REF!</definedName>
    <definedName name="__123Graph_XHOMEVAT" localSheetId="7" hidden="1">'[2]Forecast data'!#REF!</definedName>
    <definedName name="__123Graph_XHOMEVAT" localSheetId="13" hidden="1">'[2]Forecast data'!#REF!</definedName>
    <definedName name="__123Graph_XHOMEVAT" localSheetId="8" hidden="1">'[2]Forecast data'!#REF!</definedName>
    <definedName name="__123Graph_XHOMEVAT" localSheetId="14" hidden="1">'[2]Forecast data'!#REF!</definedName>
    <definedName name="__123Graph_XHOMEVAT" localSheetId="9" hidden="1">'[2]Forecast data'!#REF!</definedName>
    <definedName name="__123Graph_XHOMEVAT" localSheetId="15" hidden="1">'[2]Forecast data'!#REF!</definedName>
    <definedName name="__123Graph_XHOMEVAT" hidden="1">'[2]Forecast data'!#REF!</definedName>
    <definedName name="__123Graph_XIMPORT" localSheetId="26" hidden="1">'[2]Forecast data'!#REF!</definedName>
    <definedName name="__123Graph_XIMPORT" localSheetId="28" hidden="1">'[2]Forecast data'!#REF!</definedName>
    <definedName name="__123Graph_XIMPORT" localSheetId="29" hidden="1">'[2]Forecast data'!#REF!</definedName>
    <definedName name="__123Graph_XIMPORT" localSheetId="36" hidden="1">'[2]Forecast data'!#REF!</definedName>
    <definedName name="__123Graph_XIMPORT" localSheetId="10" hidden="1">'[2]Forecast data'!#REF!</definedName>
    <definedName name="__123Graph_XIMPORT" localSheetId="17" hidden="1">'[2]Forecast data'!#REF!</definedName>
    <definedName name="__123Graph_XIMPORT" localSheetId="11" hidden="1">'[2]Forecast data'!#REF!</definedName>
    <definedName name="__123Graph_XIMPORT" localSheetId="16" hidden="1">'[2]Forecast data'!#REF!</definedName>
    <definedName name="__123Graph_XIMPORT" localSheetId="6" hidden="1">'[2]Forecast data'!#REF!</definedName>
    <definedName name="__123Graph_XIMPORT" localSheetId="12" hidden="1">'[2]Forecast data'!#REF!</definedName>
    <definedName name="__123Graph_XIMPORT" localSheetId="7" hidden="1">'[2]Forecast data'!#REF!</definedName>
    <definedName name="__123Graph_XIMPORT" localSheetId="13" hidden="1">'[2]Forecast data'!#REF!</definedName>
    <definedName name="__123Graph_XIMPORT" localSheetId="8" hidden="1">'[2]Forecast data'!#REF!</definedName>
    <definedName name="__123Graph_XIMPORT" localSheetId="14" hidden="1">'[2]Forecast data'!#REF!</definedName>
    <definedName name="__123Graph_XIMPORT" localSheetId="9" hidden="1">'[2]Forecast data'!#REF!</definedName>
    <definedName name="__123Graph_XIMPORT" localSheetId="15" hidden="1">'[2]Forecast data'!#REF!</definedName>
    <definedName name="__123Graph_XIMPORT" hidden="1">'[2]Forecast data'!#REF!</definedName>
    <definedName name="__123Graph_XLBF" localSheetId="26" hidden="1">'[4]T3 Page 1'!#REF!</definedName>
    <definedName name="__123Graph_XLBF" localSheetId="28" hidden="1">'[4]T3 Page 1'!#REF!</definedName>
    <definedName name="__123Graph_XLBF" localSheetId="29" hidden="1">'[4]T3 Page 1'!#REF!</definedName>
    <definedName name="__123Graph_XLBF" localSheetId="36" hidden="1">'[4]T3 Page 1'!#REF!</definedName>
    <definedName name="__123Graph_XLBF" localSheetId="10" hidden="1">'[4]T3 Page 1'!#REF!</definedName>
    <definedName name="__123Graph_XLBF" localSheetId="17" hidden="1">'[4]T3 Page 1'!#REF!</definedName>
    <definedName name="__123Graph_XLBF" localSheetId="11" hidden="1">'[4]T3 Page 1'!#REF!</definedName>
    <definedName name="__123Graph_XLBF" localSheetId="16" hidden="1">'[4]T3 Page 1'!#REF!</definedName>
    <definedName name="__123Graph_XLBF" localSheetId="6" hidden="1">'[4]T3 Page 1'!#REF!</definedName>
    <definedName name="__123Graph_XLBF" localSheetId="12" hidden="1">'[4]T3 Page 1'!#REF!</definedName>
    <definedName name="__123Graph_XLBF" localSheetId="7" hidden="1">'[4]T3 Page 1'!#REF!</definedName>
    <definedName name="__123Graph_XLBF" localSheetId="13" hidden="1">'[4]T3 Page 1'!#REF!</definedName>
    <definedName name="__123Graph_XLBF" localSheetId="8" hidden="1">'[4]T3 Page 1'!#REF!</definedName>
    <definedName name="__123Graph_XLBF" localSheetId="14" hidden="1">'[4]T3 Page 1'!#REF!</definedName>
    <definedName name="__123Graph_XLBF" localSheetId="9" hidden="1">'[4]T3 Page 1'!#REF!</definedName>
    <definedName name="__123Graph_XLBF" localSheetId="15" hidden="1">'[4]T3 Page 1'!#REF!</definedName>
    <definedName name="__123Graph_XLBF" hidden="1">'[4]T3 Page 1'!#REF!</definedName>
    <definedName name="__123Graph_XLBFFIN2" hidden="1">'[5]HIS19FIN(A)'!$K$61:$Q$61</definedName>
    <definedName name="__123Graph_XLBFHIC" hidden="1">'[5]HIS19FIN(A)'!$D$61:$J$61</definedName>
    <definedName name="__123Graph_XLBFHIC2" hidden="1">'[5]HIS19FIN(A)'!$D$61:$J$61</definedName>
    <definedName name="__123Graph_XLCB" hidden="1">'[5]HIS19FIN(A)'!$D$79:$I$79</definedName>
    <definedName name="__123Graph_XNACFIN" hidden="1">'[5]HIS19FIN(A)'!$K$95:$Q$95</definedName>
    <definedName name="__123Graph_XNACHIC" hidden="1">'[5]HIS19FIN(A)'!$D$95:$J$95</definedName>
    <definedName name="__123Graph_XPIC" localSheetId="26" hidden="1">'[4]T3 Page 1'!#REF!</definedName>
    <definedName name="__123Graph_XPIC" localSheetId="28" hidden="1">'[4]T3 Page 1'!#REF!</definedName>
    <definedName name="__123Graph_XPIC" localSheetId="29" hidden="1">'[4]T3 Page 1'!#REF!</definedName>
    <definedName name="__123Graph_XPIC" localSheetId="36" hidden="1">'[4]T3 Page 1'!#REF!</definedName>
    <definedName name="__123Graph_XPIC" localSheetId="10" hidden="1">'[4]T3 Page 1'!#REF!</definedName>
    <definedName name="__123Graph_XPIC" localSheetId="17" hidden="1">'[4]T3 Page 1'!#REF!</definedName>
    <definedName name="__123Graph_XPIC" localSheetId="11" hidden="1">'[4]T3 Page 1'!#REF!</definedName>
    <definedName name="__123Graph_XPIC" localSheetId="16" hidden="1">'[4]T3 Page 1'!#REF!</definedName>
    <definedName name="__123Graph_XPIC" localSheetId="6" hidden="1">'[4]T3 Page 1'!#REF!</definedName>
    <definedName name="__123Graph_XPIC" localSheetId="12" hidden="1">'[4]T3 Page 1'!#REF!</definedName>
    <definedName name="__123Graph_XPIC" localSheetId="7" hidden="1">'[4]T3 Page 1'!#REF!</definedName>
    <definedName name="__123Graph_XPIC" localSheetId="13" hidden="1">'[4]T3 Page 1'!#REF!</definedName>
    <definedName name="__123Graph_XPIC" localSheetId="8" hidden="1">'[4]T3 Page 1'!#REF!</definedName>
    <definedName name="__123Graph_XPIC" localSheetId="14" hidden="1">'[4]T3 Page 1'!#REF!</definedName>
    <definedName name="__123Graph_XPIC" localSheetId="9" hidden="1">'[4]T3 Page 1'!#REF!</definedName>
    <definedName name="__123Graph_XPIC" localSheetId="15" hidden="1">'[4]T3 Page 1'!#REF!</definedName>
    <definedName name="__123Graph_XPIC" hidden="1">'[4]T3 Page 1'!#REF!</definedName>
    <definedName name="__123Graph_XSTAG2ALL" localSheetId="26" hidden="1">'[2]Forecast data'!#REF!</definedName>
    <definedName name="__123Graph_XSTAG2ALL" localSheetId="28" hidden="1">'[2]Forecast data'!#REF!</definedName>
    <definedName name="__123Graph_XSTAG2ALL" localSheetId="29" hidden="1">'[2]Forecast data'!#REF!</definedName>
    <definedName name="__123Graph_XSTAG2ALL" localSheetId="36" hidden="1">'[2]Forecast data'!#REF!</definedName>
    <definedName name="__123Graph_XSTAG2ALL" localSheetId="10" hidden="1">'[2]Forecast data'!#REF!</definedName>
    <definedName name="__123Graph_XSTAG2ALL" localSheetId="17" hidden="1">'[2]Forecast data'!#REF!</definedName>
    <definedName name="__123Graph_XSTAG2ALL" localSheetId="11" hidden="1">'[2]Forecast data'!#REF!</definedName>
    <definedName name="__123Graph_XSTAG2ALL" localSheetId="16" hidden="1">'[2]Forecast data'!#REF!</definedName>
    <definedName name="__123Graph_XSTAG2ALL" localSheetId="6" hidden="1">'[2]Forecast data'!#REF!</definedName>
    <definedName name="__123Graph_XSTAG2ALL" localSheetId="12" hidden="1">'[2]Forecast data'!#REF!</definedName>
    <definedName name="__123Graph_XSTAG2ALL" localSheetId="7" hidden="1">'[2]Forecast data'!#REF!</definedName>
    <definedName name="__123Graph_XSTAG2ALL" localSheetId="13" hidden="1">'[2]Forecast data'!#REF!</definedName>
    <definedName name="__123Graph_XSTAG2ALL" localSheetId="8" hidden="1">'[2]Forecast data'!#REF!</definedName>
    <definedName name="__123Graph_XSTAG2ALL" localSheetId="14" hidden="1">'[2]Forecast data'!#REF!</definedName>
    <definedName name="__123Graph_XSTAG2ALL" localSheetId="9" hidden="1">'[2]Forecast data'!#REF!</definedName>
    <definedName name="__123Graph_XSTAG2ALL" localSheetId="15" hidden="1">'[2]Forecast data'!#REF!</definedName>
    <definedName name="__123Graph_XSTAG2ALL" hidden="1">'[2]Forecast data'!#REF!</definedName>
    <definedName name="__123Graph_XSTAG2EC" localSheetId="26" hidden="1">'[2]Forecast data'!#REF!</definedName>
    <definedName name="__123Graph_XSTAG2EC" localSheetId="28" hidden="1">'[2]Forecast data'!#REF!</definedName>
    <definedName name="__123Graph_XSTAG2EC" localSheetId="29" hidden="1">'[2]Forecast data'!#REF!</definedName>
    <definedName name="__123Graph_XSTAG2EC" localSheetId="36" hidden="1">'[2]Forecast data'!#REF!</definedName>
    <definedName name="__123Graph_XSTAG2EC" localSheetId="10" hidden="1">'[2]Forecast data'!#REF!</definedName>
    <definedName name="__123Graph_XSTAG2EC" localSheetId="17" hidden="1">'[2]Forecast data'!#REF!</definedName>
    <definedName name="__123Graph_XSTAG2EC" localSheetId="11" hidden="1">'[2]Forecast data'!#REF!</definedName>
    <definedName name="__123Graph_XSTAG2EC" localSheetId="16" hidden="1">'[2]Forecast data'!#REF!</definedName>
    <definedName name="__123Graph_XSTAG2EC" localSheetId="6" hidden="1">'[2]Forecast data'!#REF!</definedName>
    <definedName name="__123Graph_XSTAG2EC" localSheetId="12" hidden="1">'[2]Forecast data'!#REF!</definedName>
    <definedName name="__123Graph_XSTAG2EC" localSheetId="7" hidden="1">'[2]Forecast data'!#REF!</definedName>
    <definedName name="__123Graph_XSTAG2EC" localSheetId="13" hidden="1">'[2]Forecast data'!#REF!</definedName>
    <definedName name="__123Graph_XSTAG2EC" localSheetId="8" hidden="1">'[2]Forecast data'!#REF!</definedName>
    <definedName name="__123Graph_XSTAG2EC" localSheetId="14" hidden="1">'[2]Forecast data'!#REF!</definedName>
    <definedName name="__123Graph_XSTAG2EC" localSheetId="9" hidden="1">'[2]Forecast data'!#REF!</definedName>
    <definedName name="__123Graph_XSTAG2EC" localSheetId="15" hidden="1">'[2]Forecast data'!#REF!</definedName>
    <definedName name="__123Graph_XSTAG2EC" hidden="1">'[2]Forecast data'!#REF!</definedName>
    <definedName name="__123Graph_XTOBREV" localSheetId="26" hidden="1">'[2]Forecast data'!#REF!</definedName>
    <definedName name="__123Graph_XTOBREV" localSheetId="28" hidden="1">'[2]Forecast data'!#REF!</definedName>
    <definedName name="__123Graph_XTOBREV" localSheetId="29" hidden="1">'[2]Forecast data'!#REF!</definedName>
    <definedName name="__123Graph_XTOBREV" localSheetId="36" hidden="1">'[2]Forecast data'!#REF!</definedName>
    <definedName name="__123Graph_XTOBREV" localSheetId="10" hidden="1">'[2]Forecast data'!#REF!</definedName>
    <definedName name="__123Graph_XTOBREV" localSheetId="17" hidden="1">'[2]Forecast data'!#REF!</definedName>
    <definedName name="__123Graph_XTOBREV" localSheetId="11" hidden="1">'[2]Forecast data'!#REF!</definedName>
    <definedName name="__123Graph_XTOBREV" localSheetId="16" hidden="1">'[2]Forecast data'!#REF!</definedName>
    <definedName name="__123Graph_XTOBREV" localSheetId="6" hidden="1">'[2]Forecast data'!#REF!</definedName>
    <definedName name="__123Graph_XTOBREV" localSheetId="12" hidden="1">'[2]Forecast data'!#REF!</definedName>
    <definedName name="__123Graph_XTOBREV" localSheetId="7" hidden="1">'[2]Forecast data'!#REF!</definedName>
    <definedName name="__123Graph_XTOBREV" localSheetId="13" hidden="1">'[2]Forecast data'!#REF!</definedName>
    <definedName name="__123Graph_XTOBREV" localSheetId="8" hidden="1">'[2]Forecast data'!#REF!</definedName>
    <definedName name="__123Graph_XTOBREV" localSheetId="14" hidden="1">'[2]Forecast data'!#REF!</definedName>
    <definedName name="__123Graph_XTOBREV" localSheetId="9" hidden="1">'[2]Forecast data'!#REF!</definedName>
    <definedName name="__123Graph_XTOBREV" localSheetId="15" hidden="1">'[2]Forecast data'!#REF!</definedName>
    <definedName name="__123Graph_XTOBREV" hidden="1">'[2]Forecast data'!#REF!</definedName>
    <definedName name="__123Graph_XTOTAL" localSheetId="26" hidden="1">'[2]Forecast data'!#REF!</definedName>
    <definedName name="__123Graph_XTOTAL" localSheetId="29" hidden="1">'[2]Forecast data'!#REF!</definedName>
    <definedName name="__123Graph_XTOTAL" localSheetId="36" hidden="1">'[2]Forecast data'!#REF!</definedName>
    <definedName name="__123Graph_XTOTAL" localSheetId="10" hidden="1">'[2]Forecast data'!#REF!</definedName>
    <definedName name="__123Graph_XTOTAL" localSheetId="17" hidden="1">'[2]Forecast data'!#REF!</definedName>
    <definedName name="__123Graph_XTOTAL" localSheetId="11" hidden="1">'[2]Forecast data'!#REF!</definedName>
    <definedName name="__123Graph_XTOTAL" localSheetId="16" hidden="1">'[2]Forecast data'!#REF!</definedName>
    <definedName name="__123Graph_XTOTAL" localSheetId="6" hidden="1">'[2]Forecast data'!#REF!</definedName>
    <definedName name="__123Graph_XTOTAL" localSheetId="12" hidden="1">'[2]Forecast data'!#REF!</definedName>
    <definedName name="__123Graph_XTOTAL" localSheetId="7" hidden="1">'[2]Forecast data'!#REF!</definedName>
    <definedName name="__123Graph_XTOTAL" localSheetId="13" hidden="1">'[2]Forecast data'!#REF!</definedName>
    <definedName name="__123Graph_XTOTAL" localSheetId="8" hidden="1">'[2]Forecast data'!#REF!</definedName>
    <definedName name="__123Graph_XTOTAL" localSheetId="14" hidden="1">'[2]Forecast data'!#REF!</definedName>
    <definedName name="__123Graph_XTOTAL" localSheetId="9" hidden="1">'[2]Forecast data'!#REF!</definedName>
    <definedName name="__123Graph_XTOTAL" localSheetId="15" hidden="1">'[2]Forecast data'!#REF!</definedName>
    <definedName name="__123Graph_XTOTAL" hidden="1">'[2]Forecast data'!#REF!</definedName>
    <definedName name="_1__123Graph_ACHART_15" hidden="1">[6]USGC!$B$34:$B$53</definedName>
    <definedName name="_10__123Graph_XCHART_15" hidden="1">[6]USGC!$A$34:$A$53</definedName>
    <definedName name="_2__123Graph_BCHART_10" hidden="1">[6]USGC!$L$34:$L$53</definedName>
    <definedName name="_3__123Graph_BCHART_13" hidden="1">[6]USGC!$R$34:$R$53</definedName>
    <definedName name="_4__123Graph_BCHART_15" hidden="1">[6]USGC!$C$34:$C$53</definedName>
    <definedName name="_5__123Graph_CCHART_10" hidden="1">[6]USGC!$F$34:$F$53</definedName>
    <definedName name="_6__123Graph_CCHART_13" hidden="1">[6]USGC!$O$34:$O$53</definedName>
    <definedName name="_7__123Graph_CCHART_15" hidden="1">[6]USGC!$D$34:$D$53</definedName>
    <definedName name="_8__123Graph_XCHART_10" hidden="1">[6]USGC!$A$34:$A$53</definedName>
    <definedName name="_9__123Graph_XCHART_13" hidden="1">[6]USGC!$A$34:$A$53</definedName>
    <definedName name="_ECOcalculations" localSheetId="26" hidden="1">'[2]Forecast data'!#REF!</definedName>
    <definedName name="_ECOcalculations" localSheetId="28" hidden="1">'[2]Forecast data'!#REF!</definedName>
    <definedName name="_ECOcalculations" localSheetId="29" hidden="1">'[2]Forecast data'!#REF!</definedName>
    <definedName name="_ECOcalculations" localSheetId="36" hidden="1">'[2]Forecast data'!#REF!</definedName>
    <definedName name="_ECOcalculations" localSheetId="10" hidden="1">'[2]Forecast data'!#REF!</definedName>
    <definedName name="_ECOcalculations" localSheetId="17" hidden="1">'[2]Forecast data'!#REF!</definedName>
    <definedName name="_ECOcalculations" localSheetId="11" hidden="1">'[2]Forecast data'!#REF!</definedName>
    <definedName name="_ECOcalculations" localSheetId="16" hidden="1">'[2]Forecast data'!#REF!</definedName>
    <definedName name="_ECOcalculations" localSheetId="6" hidden="1">'[2]Forecast data'!#REF!</definedName>
    <definedName name="_ECOcalculations" localSheetId="12" hidden="1">'[2]Forecast data'!#REF!</definedName>
    <definedName name="_ECOcalculations" localSheetId="7" hidden="1">'[2]Forecast data'!#REF!</definedName>
    <definedName name="_ECOcalculations" localSheetId="13" hidden="1">'[2]Forecast data'!#REF!</definedName>
    <definedName name="_ECOcalculations" localSheetId="8" hidden="1">'[2]Forecast data'!#REF!</definedName>
    <definedName name="_ECOcalculations" localSheetId="14" hidden="1">'[2]Forecast data'!#REF!</definedName>
    <definedName name="_ECOcalculations" localSheetId="9" hidden="1">'[2]Forecast data'!#REF!</definedName>
    <definedName name="_ECOcalculations" localSheetId="15" hidden="1">'[2]Forecast data'!#REF!</definedName>
    <definedName name="_ECOcalculations" hidden="1">'[2]Forecast data'!#REF!</definedName>
    <definedName name="_Fill" localSheetId="26" hidden="1">'[2]Forecast data'!#REF!</definedName>
    <definedName name="_Fill" localSheetId="28" hidden="1">'[2]Forecast data'!#REF!</definedName>
    <definedName name="_Fill" localSheetId="29" hidden="1">'[2]Forecast data'!#REF!</definedName>
    <definedName name="_Fill" localSheetId="36" hidden="1">'[2]Forecast data'!#REF!</definedName>
    <definedName name="_Fill" localSheetId="10" hidden="1">'[2]Forecast data'!#REF!</definedName>
    <definedName name="_Fill" localSheetId="17" hidden="1">'[2]Forecast data'!#REF!</definedName>
    <definedName name="_Fill" localSheetId="11" hidden="1">'[2]Forecast data'!#REF!</definedName>
    <definedName name="_Fill" localSheetId="16" hidden="1">'[2]Forecast data'!#REF!</definedName>
    <definedName name="_Fill" localSheetId="6" hidden="1">'[2]Forecast data'!#REF!</definedName>
    <definedName name="_Fill" localSheetId="12" hidden="1">'[2]Forecast data'!#REF!</definedName>
    <definedName name="_Fill" localSheetId="7" hidden="1">'[2]Forecast data'!#REF!</definedName>
    <definedName name="_Fill" localSheetId="13" hidden="1">'[2]Forecast data'!#REF!</definedName>
    <definedName name="_Fill" localSheetId="8" hidden="1">'[2]Forecast data'!#REF!</definedName>
    <definedName name="_Fill" localSheetId="14" hidden="1">'[2]Forecast data'!#REF!</definedName>
    <definedName name="_Fill" localSheetId="9" hidden="1">'[2]Forecast data'!#REF!</definedName>
    <definedName name="_Fill" localSheetId="15" hidden="1">'[2]Forecast data'!#REF!</definedName>
    <definedName name="_Fill" hidden="1">'[2]Forecast data'!#REF!</definedName>
    <definedName name="_xlnm._FilterDatabase" localSheetId="10" hidden="1">ElecMulti_Other_4200kWh!$A$14:$AD$194</definedName>
    <definedName name="_xlnm._FilterDatabase" localSheetId="17" hidden="1">ElecMulti_Other_Nil!$A$14:$AD$194</definedName>
    <definedName name="_xlnm._FilterDatabase" localSheetId="11" hidden="1">ElecMulti_SC_4200kWh!$A$14:$AD$194</definedName>
    <definedName name="_xlnm._FilterDatabase" localSheetId="16" hidden="1">ElecMulti_SC_Nil!$A$14:$AD$194</definedName>
    <definedName name="_xlnm._FilterDatabase" localSheetId="6" hidden="1">ElecSingle_Other_3100kWh!$A$14:$AD$168</definedName>
    <definedName name="_xlnm._FilterDatabase" localSheetId="12" hidden="1">ElecSingle_Other_Nil!$A$14:$AD$194</definedName>
    <definedName name="_xlnm._FilterDatabase" localSheetId="7" hidden="1">ElecSingle_SC_3100kWh!$A$14:$AD$168</definedName>
    <definedName name="_xlnm._FilterDatabase" localSheetId="13" hidden="1">ElecSingle_SC_Nil!$A$14:$AD$194</definedName>
    <definedName name="_xlnm._FilterDatabase" localSheetId="8" hidden="1">Gas_Other_12000kWh!$A$14:$AD$194</definedName>
    <definedName name="_xlnm._FilterDatabase" localSheetId="14" hidden="1">Gas_Other_Nil!$A$14:$AD$194</definedName>
    <definedName name="_xlnm._FilterDatabase" localSheetId="19" hidden="1">Gas_PPM_12000kWh!$B$10:$E$194</definedName>
    <definedName name="_xlnm._FilterDatabase" localSheetId="9" hidden="1">Gas_SC_12000kWh!$A$14:$AD$194</definedName>
    <definedName name="_xlnm._FilterDatabase" localSheetId="15" hidden="1">Gas_SC_Nil!$A$14:$AD$194</definedName>
    <definedName name="_Order1" hidden="1">255</definedName>
    <definedName name="_Order2" hidden="1">255</definedName>
    <definedName name="_Regression_Out" localSheetId="26" hidden="1">#REF!</definedName>
    <definedName name="_Regression_Out" localSheetId="28" hidden="1">#REF!</definedName>
    <definedName name="_Regression_Out" localSheetId="29" hidden="1">#REF!</definedName>
    <definedName name="_Regression_Out" localSheetId="36" hidden="1">#REF!</definedName>
    <definedName name="_Regression_Out" localSheetId="10" hidden="1">#REF!</definedName>
    <definedName name="_Regression_Out" localSheetId="17" hidden="1">#REF!</definedName>
    <definedName name="_Regression_Out" localSheetId="11" hidden="1">#REF!</definedName>
    <definedName name="_Regression_Out" localSheetId="16" hidden="1">#REF!</definedName>
    <definedName name="_Regression_Out" localSheetId="6" hidden="1">#REF!</definedName>
    <definedName name="_Regression_Out" localSheetId="12" hidden="1">#REF!</definedName>
    <definedName name="_Regression_Out" localSheetId="7" hidden="1">#REF!</definedName>
    <definedName name="_Regression_Out" localSheetId="13" hidden="1">#REF!</definedName>
    <definedName name="_Regression_Out" localSheetId="8" hidden="1">#REF!</definedName>
    <definedName name="_Regression_Out" localSheetId="14" hidden="1">#REF!</definedName>
    <definedName name="_Regression_Out" localSheetId="9" hidden="1">#REF!</definedName>
    <definedName name="_Regression_Out" localSheetId="15" hidden="1">#REF!</definedName>
    <definedName name="_Regression_Out" hidden="1">#REF!</definedName>
    <definedName name="_Regression_X" localSheetId="26" hidden="1">#REF!</definedName>
    <definedName name="_Regression_X" localSheetId="28" hidden="1">#REF!</definedName>
    <definedName name="_Regression_X" localSheetId="29" hidden="1">#REF!</definedName>
    <definedName name="_Regression_X" localSheetId="36" hidden="1">#REF!</definedName>
    <definedName name="_Regression_X" localSheetId="10" hidden="1">#REF!</definedName>
    <definedName name="_Regression_X" localSheetId="17" hidden="1">#REF!</definedName>
    <definedName name="_Regression_X" localSheetId="11" hidden="1">#REF!</definedName>
    <definedName name="_Regression_X" localSheetId="16" hidden="1">#REF!</definedName>
    <definedName name="_Regression_X" localSheetId="6" hidden="1">#REF!</definedName>
    <definedName name="_Regression_X" localSheetId="12" hidden="1">#REF!</definedName>
    <definedName name="_Regression_X" localSheetId="7" hidden="1">#REF!</definedName>
    <definedName name="_Regression_X" localSheetId="13" hidden="1">#REF!</definedName>
    <definedName name="_Regression_X" localSheetId="8" hidden="1">#REF!</definedName>
    <definedName name="_Regression_X" localSheetId="14" hidden="1">#REF!</definedName>
    <definedName name="_Regression_X" localSheetId="9" hidden="1">#REF!</definedName>
    <definedName name="_Regression_X" localSheetId="15" hidden="1">#REF!</definedName>
    <definedName name="_Regression_X" hidden="1">#REF!</definedName>
    <definedName name="_Regression_Y" localSheetId="26" hidden="1">#REF!</definedName>
    <definedName name="_Regression_Y" localSheetId="28" hidden="1">#REF!</definedName>
    <definedName name="_Regression_Y" localSheetId="29" hidden="1">#REF!</definedName>
    <definedName name="_Regression_Y" localSheetId="36" hidden="1">#REF!</definedName>
    <definedName name="_Regression_Y" localSheetId="10" hidden="1">#REF!</definedName>
    <definedName name="_Regression_Y" localSheetId="17" hidden="1">#REF!</definedName>
    <definedName name="_Regression_Y" localSheetId="11" hidden="1">#REF!</definedName>
    <definedName name="_Regression_Y" localSheetId="16" hidden="1">#REF!</definedName>
    <definedName name="_Regression_Y" localSheetId="6" hidden="1">#REF!</definedName>
    <definedName name="_Regression_Y" localSheetId="12" hidden="1">#REF!</definedName>
    <definedName name="_Regression_Y" localSheetId="7" hidden="1">#REF!</definedName>
    <definedName name="_Regression_Y" localSheetId="13" hidden="1">#REF!</definedName>
    <definedName name="_Regression_Y" localSheetId="8" hidden="1">#REF!</definedName>
    <definedName name="_Regression_Y" localSheetId="14" hidden="1">#REF!</definedName>
    <definedName name="_Regression_Y" localSheetId="9" hidden="1">#REF!</definedName>
    <definedName name="_Regression_Y" localSheetId="15" hidden="1">#REF!</definedName>
    <definedName name="_Regression_Y" hidden="1">#REF!</definedName>
    <definedName name="_SS_AC_1102100054" comment="Advanced Comment Name" localSheetId="26" hidden="1">#REF!</definedName>
    <definedName name="_SS_AC_1102100054" comment="Advanced Comment Name" localSheetId="28" hidden="1">#REF!</definedName>
    <definedName name="_SS_AC_1102100054" comment="Advanced Comment Name" localSheetId="29" hidden="1">#REF!</definedName>
    <definedName name="_SS_AC_1102100054" comment="Advanced Comment Name" localSheetId="36" hidden="1">#REF!</definedName>
    <definedName name="_SS_AC_1102100054" comment="Advanced Comment Name" localSheetId="10" hidden="1">#REF!</definedName>
    <definedName name="_SS_AC_1102100054" comment="Advanced Comment Name" localSheetId="17" hidden="1">#REF!</definedName>
    <definedName name="_SS_AC_1102100054" comment="Advanced Comment Name" localSheetId="11" hidden="1">#REF!</definedName>
    <definedName name="_SS_AC_1102100054" comment="Advanced Comment Name" localSheetId="16" hidden="1">#REF!</definedName>
    <definedName name="_SS_AC_1102100054" comment="Advanced Comment Name" localSheetId="6" hidden="1">#REF!</definedName>
    <definedName name="_SS_AC_1102100054" comment="Advanced Comment Name" localSheetId="12" hidden="1">#REF!</definedName>
    <definedName name="_SS_AC_1102100054" comment="Advanced Comment Name" localSheetId="7" hidden="1">#REF!</definedName>
    <definedName name="_SS_AC_1102100054" comment="Advanced Comment Name" localSheetId="13" hidden="1">#REF!</definedName>
    <definedName name="_SS_AC_1102100054" comment="Advanced Comment Name" localSheetId="8" hidden="1">#REF!</definedName>
    <definedName name="_SS_AC_1102100054" comment="Advanced Comment Name" localSheetId="14" hidden="1">#REF!</definedName>
    <definedName name="_SS_AC_1102100054" comment="Advanced Comment Name" localSheetId="9" hidden="1">#REF!</definedName>
    <definedName name="_SS_AC_1102100054" comment="Advanced Comment Name" localSheetId="15" hidden="1">#REF!</definedName>
    <definedName name="_SS_AC_1102100054" comment="Advanced Comment Name" hidden="1">#REF!</definedName>
    <definedName name="asdas" localSheetId="26" hidden="1">{#N/A,#N/A,FALSE,"TMCOMP96";#N/A,#N/A,FALSE,"MAT96";#N/A,#N/A,FALSE,"FANDA96";#N/A,#N/A,FALSE,"INTRAN96";#N/A,#N/A,FALSE,"NAA9697";#N/A,#N/A,FALSE,"ECWEBB";#N/A,#N/A,FALSE,"MFT96";#N/A,#N/A,FALSE,"CTrecon"}</definedName>
    <definedName name="asdas" localSheetId="28" hidden="1">{#N/A,#N/A,FALSE,"TMCOMP96";#N/A,#N/A,FALSE,"MAT96";#N/A,#N/A,FALSE,"FANDA96";#N/A,#N/A,FALSE,"INTRAN96";#N/A,#N/A,FALSE,"NAA9697";#N/A,#N/A,FALSE,"ECWEBB";#N/A,#N/A,FALSE,"MFT96";#N/A,#N/A,FALSE,"CTrecon"}</definedName>
    <definedName name="asdas" localSheetId="29" hidden="1">{#N/A,#N/A,FALSE,"TMCOMP96";#N/A,#N/A,FALSE,"MAT96";#N/A,#N/A,FALSE,"FANDA96";#N/A,#N/A,FALSE,"INTRAN96";#N/A,#N/A,FALSE,"NAA9697";#N/A,#N/A,FALSE,"ECWEBB";#N/A,#N/A,FALSE,"MFT96";#N/A,#N/A,FALSE,"CTrecon"}</definedName>
    <definedName name="asdas" localSheetId="10" hidden="1">{#N/A,#N/A,FALSE,"TMCOMP96";#N/A,#N/A,FALSE,"MAT96";#N/A,#N/A,FALSE,"FANDA96";#N/A,#N/A,FALSE,"INTRAN96";#N/A,#N/A,FALSE,"NAA9697";#N/A,#N/A,FALSE,"ECWEBB";#N/A,#N/A,FALSE,"MFT96";#N/A,#N/A,FALSE,"CTrecon"}</definedName>
    <definedName name="asdas" localSheetId="17" hidden="1">{#N/A,#N/A,FALSE,"TMCOMP96";#N/A,#N/A,FALSE,"MAT96";#N/A,#N/A,FALSE,"FANDA96";#N/A,#N/A,FALSE,"INTRAN96";#N/A,#N/A,FALSE,"NAA9697";#N/A,#N/A,FALSE,"ECWEBB";#N/A,#N/A,FALSE,"MFT96";#N/A,#N/A,FALSE,"CTrecon"}</definedName>
    <definedName name="asdas" localSheetId="11" hidden="1">{#N/A,#N/A,FALSE,"TMCOMP96";#N/A,#N/A,FALSE,"MAT96";#N/A,#N/A,FALSE,"FANDA96";#N/A,#N/A,FALSE,"INTRAN96";#N/A,#N/A,FALSE,"NAA9697";#N/A,#N/A,FALSE,"ECWEBB";#N/A,#N/A,FALSE,"MFT96";#N/A,#N/A,FALSE,"CTrecon"}</definedName>
    <definedName name="asdas" localSheetId="16" hidden="1">{#N/A,#N/A,FALSE,"TMCOMP96";#N/A,#N/A,FALSE,"MAT96";#N/A,#N/A,FALSE,"FANDA96";#N/A,#N/A,FALSE,"INTRAN96";#N/A,#N/A,FALSE,"NAA9697";#N/A,#N/A,FALSE,"ECWEBB";#N/A,#N/A,FALSE,"MFT96";#N/A,#N/A,FALSE,"CTrecon"}</definedName>
    <definedName name="asdas" localSheetId="6" hidden="1">{#N/A,#N/A,FALSE,"TMCOMP96";#N/A,#N/A,FALSE,"MAT96";#N/A,#N/A,FALSE,"FANDA96";#N/A,#N/A,FALSE,"INTRAN96";#N/A,#N/A,FALSE,"NAA9697";#N/A,#N/A,FALSE,"ECWEBB";#N/A,#N/A,FALSE,"MFT96";#N/A,#N/A,FALSE,"CTrecon"}</definedName>
    <definedName name="asdas" localSheetId="12" hidden="1">{#N/A,#N/A,FALSE,"TMCOMP96";#N/A,#N/A,FALSE,"MAT96";#N/A,#N/A,FALSE,"FANDA96";#N/A,#N/A,FALSE,"INTRAN96";#N/A,#N/A,FALSE,"NAA9697";#N/A,#N/A,FALSE,"ECWEBB";#N/A,#N/A,FALSE,"MFT96";#N/A,#N/A,FALSE,"CTrecon"}</definedName>
    <definedName name="asdas" localSheetId="7" hidden="1">{#N/A,#N/A,FALSE,"TMCOMP96";#N/A,#N/A,FALSE,"MAT96";#N/A,#N/A,FALSE,"FANDA96";#N/A,#N/A,FALSE,"INTRAN96";#N/A,#N/A,FALSE,"NAA9697";#N/A,#N/A,FALSE,"ECWEBB";#N/A,#N/A,FALSE,"MFT96";#N/A,#N/A,FALSE,"CTrecon"}</definedName>
    <definedName name="asdas" localSheetId="13" hidden="1">{#N/A,#N/A,FALSE,"TMCOMP96";#N/A,#N/A,FALSE,"MAT96";#N/A,#N/A,FALSE,"FANDA96";#N/A,#N/A,FALSE,"INTRAN96";#N/A,#N/A,FALSE,"NAA9697";#N/A,#N/A,FALSE,"ECWEBB";#N/A,#N/A,FALSE,"MFT96";#N/A,#N/A,FALSE,"CTrecon"}</definedName>
    <definedName name="asdas" localSheetId="8" hidden="1">{#N/A,#N/A,FALSE,"TMCOMP96";#N/A,#N/A,FALSE,"MAT96";#N/A,#N/A,FALSE,"FANDA96";#N/A,#N/A,FALSE,"INTRAN96";#N/A,#N/A,FALSE,"NAA9697";#N/A,#N/A,FALSE,"ECWEBB";#N/A,#N/A,FALSE,"MFT96";#N/A,#N/A,FALSE,"CTrecon"}</definedName>
    <definedName name="asdas" localSheetId="14" hidden="1">{#N/A,#N/A,FALSE,"TMCOMP96";#N/A,#N/A,FALSE,"MAT96";#N/A,#N/A,FALSE,"FANDA96";#N/A,#N/A,FALSE,"INTRAN96";#N/A,#N/A,FALSE,"NAA9697";#N/A,#N/A,FALSE,"ECWEBB";#N/A,#N/A,FALSE,"MFT96";#N/A,#N/A,FALSE,"CTrecon"}</definedName>
    <definedName name="asdas" localSheetId="9" hidden="1">{#N/A,#N/A,FALSE,"TMCOMP96";#N/A,#N/A,FALSE,"MAT96";#N/A,#N/A,FALSE,"FANDA96";#N/A,#N/A,FALSE,"INTRAN96";#N/A,#N/A,FALSE,"NAA9697";#N/A,#N/A,FALSE,"ECWEBB";#N/A,#N/A,FALSE,"MFT96";#N/A,#N/A,FALSE,"CTrecon"}</definedName>
    <definedName name="asdas" localSheetId="15" hidden="1">{#N/A,#N/A,FALSE,"TMCOMP96";#N/A,#N/A,FALSE,"MAT96";#N/A,#N/A,FALSE,"FANDA96";#N/A,#N/A,FALSE,"INTRAN96";#N/A,#N/A,FALSE,"NAA9697";#N/A,#N/A,FALSE,"ECWEBB";#N/A,#N/A,FALSE,"MFT96";#N/A,#N/A,FALSE,"CTrecon"}</definedName>
    <definedName name="asdas" hidden="1">{#N/A,#N/A,FALSE,"TMCOMP96";#N/A,#N/A,FALSE,"MAT96";#N/A,#N/A,FALSE,"FANDA96";#N/A,#N/A,FALSE,"INTRAN96";#N/A,#N/A,FALSE,"NAA9697";#N/A,#N/A,FALSE,"ECWEBB";#N/A,#N/A,FALSE,"MFT96";#N/A,#N/A,FALSE,"CTrecon"}</definedName>
    <definedName name="BLPH1" hidden="1">'[7]4.6 ten year bonds'!$A$4</definedName>
    <definedName name="BLPH2" hidden="1">'[7]4.6 ten year bonds'!$D$4</definedName>
    <definedName name="BLPH3" hidden="1">'[7]4.6 ten year bonds'!$G$4</definedName>
    <definedName name="BLPH4" hidden="1">'[7]4.6 ten year bonds'!$J$4</definedName>
    <definedName name="BLPH5" hidden="1">'[7]4.6 ten year bonds'!$M$4</definedName>
    <definedName name="Chart2" localSheetId="26" hidden="1">'[4]T3 Page 1'!#REF!</definedName>
    <definedName name="Chart2" localSheetId="28" hidden="1">'[4]T3 Page 1'!#REF!</definedName>
    <definedName name="Chart2" localSheetId="29" hidden="1">'[4]T3 Page 1'!#REF!</definedName>
    <definedName name="Chart2" localSheetId="36" hidden="1">'[4]T3 Page 1'!#REF!</definedName>
    <definedName name="Chart2" localSheetId="10" hidden="1">'[4]T3 Page 1'!#REF!</definedName>
    <definedName name="Chart2" localSheetId="17" hidden="1">'[4]T3 Page 1'!#REF!</definedName>
    <definedName name="Chart2" localSheetId="11" hidden="1">'[4]T3 Page 1'!#REF!</definedName>
    <definedName name="Chart2" localSheetId="16" hidden="1">'[4]T3 Page 1'!#REF!</definedName>
    <definedName name="Chart2" localSheetId="6" hidden="1">'[4]T3 Page 1'!#REF!</definedName>
    <definedName name="Chart2" localSheetId="12" hidden="1">'[4]T3 Page 1'!#REF!</definedName>
    <definedName name="Chart2" localSheetId="7" hidden="1">'[4]T3 Page 1'!#REF!</definedName>
    <definedName name="Chart2" localSheetId="13" hidden="1">'[4]T3 Page 1'!#REF!</definedName>
    <definedName name="Chart2" localSheetId="8" hidden="1">'[4]T3 Page 1'!#REF!</definedName>
    <definedName name="Chart2" localSheetId="14" hidden="1">'[4]T3 Page 1'!#REF!</definedName>
    <definedName name="Chart2" localSheetId="9" hidden="1">'[4]T3 Page 1'!#REF!</definedName>
    <definedName name="Chart2" localSheetId="15" hidden="1">'[4]T3 Page 1'!#REF!</definedName>
    <definedName name="Chart2" hidden="1">'[4]T3 Page 1'!#REF!</definedName>
    <definedName name="dddd" localSheetId="26" hidden="1">'[1]Model inputs'!#REF!</definedName>
    <definedName name="dddd" localSheetId="28" hidden="1">'[1]Model inputs'!#REF!</definedName>
    <definedName name="dddd" localSheetId="29" hidden="1">'[1]Model inputs'!#REF!</definedName>
    <definedName name="dddd" localSheetId="36" hidden="1">'[1]Model inputs'!#REF!</definedName>
    <definedName name="dddd" localSheetId="10" hidden="1">'[1]Model inputs'!#REF!</definedName>
    <definedName name="dddd" localSheetId="17" hidden="1">'[1]Model inputs'!#REF!</definedName>
    <definedName name="dddd" localSheetId="11" hidden="1">'[1]Model inputs'!#REF!</definedName>
    <definedName name="dddd" localSheetId="16" hidden="1">'[1]Model inputs'!#REF!</definedName>
    <definedName name="dddd" localSheetId="6" hidden="1">'[1]Model inputs'!#REF!</definedName>
    <definedName name="dddd" localSheetId="12" hidden="1">'[1]Model inputs'!#REF!</definedName>
    <definedName name="dddd" localSheetId="7" hidden="1">'[1]Model inputs'!#REF!</definedName>
    <definedName name="dddd" localSheetId="13" hidden="1">'[1]Model inputs'!#REF!</definedName>
    <definedName name="dddd" localSheetId="8" hidden="1">'[1]Model inputs'!#REF!</definedName>
    <definedName name="dddd" localSheetId="14" hidden="1">'[1]Model inputs'!#REF!</definedName>
    <definedName name="dddd" localSheetId="9" hidden="1">'[1]Model inputs'!#REF!</definedName>
    <definedName name="dddd" localSheetId="15" hidden="1">'[1]Model inputs'!#REF!</definedName>
    <definedName name="dddd" hidden="1">'[1]Model inputs'!#REF!</definedName>
    <definedName name="dgsgf" localSheetId="26" hidden="1">{#N/A,#N/A,FALSE,"TMCOMP96";#N/A,#N/A,FALSE,"MAT96";#N/A,#N/A,FALSE,"FANDA96";#N/A,#N/A,FALSE,"INTRAN96";#N/A,#N/A,FALSE,"NAA9697";#N/A,#N/A,FALSE,"ECWEBB";#N/A,#N/A,FALSE,"MFT96";#N/A,#N/A,FALSE,"CTrecon"}</definedName>
    <definedName name="dgsgf" localSheetId="28" hidden="1">{#N/A,#N/A,FALSE,"TMCOMP96";#N/A,#N/A,FALSE,"MAT96";#N/A,#N/A,FALSE,"FANDA96";#N/A,#N/A,FALSE,"INTRAN96";#N/A,#N/A,FALSE,"NAA9697";#N/A,#N/A,FALSE,"ECWEBB";#N/A,#N/A,FALSE,"MFT96";#N/A,#N/A,FALSE,"CTrecon"}</definedName>
    <definedName name="dgsgf" localSheetId="29" hidden="1">{#N/A,#N/A,FALSE,"TMCOMP96";#N/A,#N/A,FALSE,"MAT96";#N/A,#N/A,FALSE,"FANDA96";#N/A,#N/A,FALSE,"INTRAN96";#N/A,#N/A,FALSE,"NAA9697";#N/A,#N/A,FALSE,"ECWEBB";#N/A,#N/A,FALSE,"MFT96";#N/A,#N/A,FALSE,"CTrecon"}</definedName>
    <definedName name="dgsgf" localSheetId="10" hidden="1">{#N/A,#N/A,FALSE,"TMCOMP96";#N/A,#N/A,FALSE,"MAT96";#N/A,#N/A,FALSE,"FANDA96";#N/A,#N/A,FALSE,"INTRAN96";#N/A,#N/A,FALSE,"NAA9697";#N/A,#N/A,FALSE,"ECWEBB";#N/A,#N/A,FALSE,"MFT96";#N/A,#N/A,FALSE,"CTrecon"}</definedName>
    <definedName name="dgsgf" localSheetId="17" hidden="1">{#N/A,#N/A,FALSE,"TMCOMP96";#N/A,#N/A,FALSE,"MAT96";#N/A,#N/A,FALSE,"FANDA96";#N/A,#N/A,FALSE,"INTRAN96";#N/A,#N/A,FALSE,"NAA9697";#N/A,#N/A,FALSE,"ECWEBB";#N/A,#N/A,FALSE,"MFT96";#N/A,#N/A,FALSE,"CTrecon"}</definedName>
    <definedName name="dgsgf" localSheetId="11" hidden="1">{#N/A,#N/A,FALSE,"TMCOMP96";#N/A,#N/A,FALSE,"MAT96";#N/A,#N/A,FALSE,"FANDA96";#N/A,#N/A,FALSE,"INTRAN96";#N/A,#N/A,FALSE,"NAA9697";#N/A,#N/A,FALSE,"ECWEBB";#N/A,#N/A,FALSE,"MFT96";#N/A,#N/A,FALSE,"CTrecon"}</definedName>
    <definedName name="dgsgf" localSheetId="16" hidden="1">{#N/A,#N/A,FALSE,"TMCOMP96";#N/A,#N/A,FALSE,"MAT96";#N/A,#N/A,FALSE,"FANDA96";#N/A,#N/A,FALSE,"INTRAN96";#N/A,#N/A,FALSE,"NAA9697";#N/A,#N/A,FALSE,"ECWEBB";#N/A,#N/A,FALSE,"MFT96";#N/A,#N/A,FALSE,"CTrecon"}</definedName>
    <definedName name="dgsgf" localSheetId="6" hidden="1">{#N/A,#N/A,FALSE,"TMCOMP96";#N/A,#N/A,FALSE,"MAT96";#N/A,#N/A,FALSE,"FANDA96";#N/A,#N/A,FALSE,"INTRAN96";#N/A,#N/A,FALSE,"NAA9697";#N/A,#N/A,FALSE,"ECWEBB";#N/A,#N/A,FALSE,"MFT96";#N/A,#N/A,FALSE,"CTrecon"}</definedName>
    <definedName name="dgsgf" localSheetId="12" hidden="1">{#N/A,#N/A,FALSE,"TMCOMP96";#N/A,#N/A,FALSE,"MAT96";#N/A,#N/A,FALSE,"FANDA96";#N/A,#N/A,FALSE,"INTRAN96";#N/A,#N/A,FALSE,"NAA9697";#N/A,#N/A,FALSE,"ECWEBB";#N/A,#N/A,FALSE,"MFT96";#N/A,#N/A,FALSE,"CTrecon"}</definedName>
    <definedName name="dgsgf" localSheetId="7" hidden="1">{#N/A,#N/A,FALSE,"TMCOMP96";#N/A,#N/A,FALSE,"MAT96";#N/A,#N/A,FALSE,"FANDA96";#N/A,#N/A,FALSE,"INTRAN96";#N/A,#N/A,FALSE,"NAA9697";#N/A,#N/A,FALSE,"ECWEBB";#N/A,#N/A,FALSE,"MFT96";#N/A,#N/A,FALSE,"CTrecon"}</definedName>
    <definedName name="dgsgf" localSheetId="13" hidden="1">{#N/A,#N/A,FALSE,"TMCOMP96";#N/A,#N/A,FALSE,"MAT96";#N/A,#N/A,FALSE,"FANDA96";#N/A,#N/A,FALSE,"INTRAN96";#N/A,#N/A,FALSE,"NAA9697";#N/A,#N/A,FALSE,"ECWEBB";#N/A,#N/A,FALSE,"MFT96";#N/A,#N/A,FALSE,"CTrecon"}</definedName>
    <definedName name="dgsgf" localSheetId="8" hidden="1">{#N/A,#N/A,FALSE,"TMCOMP96";#N/A,#N/A,FALSE,"MAT96";#N/A,#N/A,FALSE,"FANDA96";#N/A,#N/A,FALSE,"INTRAN96";#N/A,#N/A,FALSE,"NAA9697";#N/A,#N/A,FALSE,"ECWEBB";#N/A,#N/A,FALSE,"MFT96";#N/A,#N/A,FALSE,"CTrecon"}</definedName>
    <definedName name="dgsgf" localSheetId="14" hidden="1">{#N/A,#N/A,FALSE,"TMCOMP96";#N/A,#N/A,FALSE,"MAT96";#N/A,#N/A,FALSE,"FANDA96";#N/A,#N/A,FALSE,"INTRAN96";#N/A,#N/A,FALSE,"NAA9697";#N/A,#N/A,FALSE,"ECWEBB";#N/A,#N/A,FALSE,"MFT96";#N/A,#N/A,FALSE,"CTrecon"}</definedName>
    <definedName name="dgsgf" localSheetId="9" hidden="1">{#N/A,#N/A,FALSE,"TMCOMP96";#N/A,#N/A,FALSE,"MAT96";#N/A,#N/A,FALSE,"FANDA96";#N/A,#N/A,FALSE,"INTRAN96";#N/A,#N/A,FALSE,"NAA9697";#N/A,#N/A,FALSE,"ECWEBB";#N/A,#N/A,FALSE,"MFT96";#N/A,#N/A,FALSE,"CTrecon"}</definedName>
    <definedName name="dgsgf" localSheetId="15" hidden="1">{#N/A,#N/A,FALSE,"TMCOMP96";#N/A,#N/A,FALSE,"MAT96";#N/A,#N/A,FALSE,"FANDA96";#N/A,#N/A,FALSE,"INTRAN96";#N/A,#N/A,FALSE,"NAA9697";#N/A,#N/A,FALSE,"ECWEBB";#N/A,#N/A,FALSE,"MFT96";#N/A,#N/A,FALSE,"CTrecon"}</definedName>
    <definedName name="dgsgf" hidden="1">{#N/A,#N/A,FALSE,"TMCOMP96";#N/A,#N/A,FALSE,"MAT96";#N/A,#N/A,FALSE,"FANDA96";#N/A,#N/A,FALSE,"INTRAN96";#N/A,#N/A,FALSE,"NAA9697";#N/A,#N/A,FALSE,"ECWEBB";#N/A,#N/A,FALSE,"MFT96";#N/A,#N/A,FALSE,"CTrecon"}</definedName>
    <definedName name="Distribution" localSheetId="26" hidden="1">#REF!</definedName>
    <definedName name="Distribution" localSheetId="28" hidden="1">#REF!</definedName>
    <definedName name="Distribution" localSheetId="29" hidden="1">#REF!</definedName>
    <definedName name="Distribution" localSheetId="36" hidden="1">#REF!</definedName>
    <definedName name="Distribution" localSheetId="10" hidden="1">#REF!</definedName>
    <definedName name="Distribution" localSheetId="17" hidden="1">#REF!</definedName>
    <definedName name="Distribution" localSheetId="11" hidden="1">#REF!</definedName>
    <definedName name="Distribution" localSheetId="16" hidden="1">#REF!</definedName>
    <definedName name="Distribution" localSheetId="6" hidden="1">#REF!</definedName>
    <definedName name="Distribution" localSheetId="12" hidden="1">#REF!</definedName>
    <definedName name="Distribution" localSheetId="7" hidden="1">#REF!</definedName>
    <definedName name="Distribution" localSheetId="13" hidden="1">#REF!</definedName>
    <definedName name="Distribution" localSheetId="8" hidden="1">#REF!</definedName>
    <definedName name="Distribution" localSheetId="14" hidden="1">#REF!</definedName>
    <definedName name="Distribution" localSheetId="9" hidden="1">#REF!</definedName>
    <definedName name="Distribution" localSheetId="15" hidden="1">#REF!</definedName>
    <definedName name="Distribution" hidden="1">#REF!</definedName>
    <definedName name="DME_LocalFile" hidden="1">"True"</definedName>
    <definedName name="ExtraProfiles" localSheetId="26" hidden="1">#REF!</definedName>
    <definedName name="ExtraProfiles" localSheetId="28" hidden="1">#REF!</definedName>
    <definedName name="ExtraProfiles" localSheetId="29" hidden="1">#REF!</definedName>
    <definedName name="ExtraProfiles" localSheetId="36" hidden="1">#REF!</definedName>
    <definedName name="ExtraProfiles" localSheetId="10" hidden="1">#REF!</definedName>
    <definedName name="ExtraProfiles" localSheetId="17" hidden="1">#REF!</definedName>
    <definedName name="ExtraProfiles" localSheetId="11" hidden="1">#REF!</definedName>
    <definedName name="ExtraProfiles" localSheetId="16" hidden="1">#REF!</definedName>
    <definedName name="ExtraProfiles" localSheetId="6" hidden="1">#REF!</definedName>
    <definedName name="ExtraProfiles" localSheetId="12" hidden="1">#REF!</definedName>
    <definedName name="ExtraProfiles" localSheetId="7" hidden="1">#REF!</definedName>
    <definedName name="ExtraProfiles" localSheetId="13" hidden="1">#REF!</definedName>
    <definedName name="ExtraProfiles" localSheetId="8" hidden="1">#REF!</definedName>
    <definedName name="ExtraProfiles" localSheetId="14" hidden="1">#REF!</definedName>
    <definedName name="ExtraProfiles" localSheetId="9" hidden="1">#REF!</definedName>
    <definedName name="ExtraProfiles" localSheetId="15" hidden="1">#REF!</definedName>
    <definedName name="ExtraProfiles" hidden="1">#REF!</definedName>
    <definedName name="fg" localSheetId="26" hidden="1">{#N/A,#N/A,FALSE,"TMCOMP96";#N/A,#N/A,FALSE,"MAT96";#N/A,#N/A,FALSE,"FANDA96";#N/A,#N/A,FALSE,"INTRAN96";#N/A,#N/A,FALSE,"NAA9697";#N/A,#N/A,FALSE,"ECWEBB";#N/A,#N/A,FALSE,"MFT96";#N/A,#N/A,FALSE,"CTrecon"}</definedName>
    <definedName name="fg" localSheetId="28" hidden="1">{#N/A,#N/A,FALSE,"TMCOMP96";#N/A,#N/A,FALSE,"MAT96";#N/A,#N/A,FALSE,"FANDA96";#N/A,#N/A,FALSE,"INTRAN96";#N/A,#N/A,FALSE,"NAA9697";#N/A,#N/A,FALSE,"ECWEBB";#N/A,#N/A,FALSE,"MFT96";#N/A,#N/A,FALSE,"CTrecon"}</definedName>
    <definedName name="fg" localSheetId="29" hidden="1">{#N/A,#N/A,FALSE,"TMCOMP96";#N/A,#N/A,FALSE,"MAT96";#N/A,#N/A,FALSE,"FANDA96";#N/A,#N/A,FALSE,"INTRAN96";#N/A,#N/A,FALSE,"NAA9697";#N/A,#N/A,FALSE,"ECWEBB";#N/A,#N/A,FALSE,"MFT96";#N/A,#N/A,FALSE,"CTrecon"}</definedName>
    <definedName name="fg" localSheetId="10" hidden="1">{#N/A,#N/A,FALSE,"TMCOMP96";#N/A,#N/A,FALSE,"MAT96";#N/A,#N/A,FALSE,"FANDA96";#N/A,#N/A,FALSE,"INTRAN96";#N/A,#N/A,FALSE,"NAA9697";#N/A,#N/A,FALSE,"ECWEBB";#N/A,#N/A,FALSE,"MFT96";#N/A,#N/A,FALSE,"CTrecon"}</definedName>
    <definedName name="fg" localSheetId="17" hidden="1">{#N/A,#N/A,FALSE,"TMCOMP96";#N/A,#N/A,FALSE,"MAT96";#N/A,#N/A,FALSE,"FANDA96";#N/A,#N/A,FALSE,"INTRAN96";#N/A,#N/A,FALSE,"NAA9697";#N/A,#N/A,FALSE,"ECWEBB";#N/A,#N/A,FALSE,"MFT96";#N/A,#N/A,FALSE,"CTrecon"}</definedName>
    <definedName name="fg" localSheetId="11" hidden="1">{#N/A,#N/A,FALSE,"TMCOMP96";#N/A,#N/A,FALSE,"MAT96";#N/A,#N/A,FALSE,"FANDA96";#N/A,#N/A,FALSE,"INTRAN96";#N/A,#N/A,FALSE,"NAA9697";#N/A,#N/A,FALSE,"ECWEBB";#N/A,#N/A,FALSE,"MFT96";#N/A,#N/A,FALSE,"CTrecon"}</definedName>
    <definedName name="fg" localSheetId="16" hidden="1">{#N/A,#N/A,FALSE,"TMCOMP96";#N/A,#N/A,FALSE,"MAT96";#N/A,#N/A,FALSE,"FANDA96";#N/A,#N/A,FALSE,"INTRAN96";#N/A,#N/A,FALSE,"NAA9697";#N/A,#N/A,FALSE,"ECWEBB";#N/A,#N/A,FALSE,"MFT96";#N/A,#N/A,FALSE,"CTrecon"}</definedName>
    <definedName name="fg" localSheetId="6" hidden="1">{#N/A,#N/A,FALSE,"TMCOMP96";#N/A,#N/A,FALSE,"MAT96";#N/A,#N/A,FALSE,"FANDA96";#N/A,#N/A,FALSE,"INTRAN96";#N/A,#N/A,FALSE,"NAA9697";#N/A,#N/A,FALSE,"ECWEBB";#N/A,#N/A,FALSE,"MFT96";#N/A,#N/A,FALSE,"CTrecon"}</definedName>
    <definedName name="fg" localSheetId="12" hidden="1">{#N/A,#N/A,FALSE,"TMCOMP96";#N/A,#N/A,FALSE,"MAT96";#N/A,#N/A,FALSE,"FANDA96";#N/A,#N/A,FALSE,"INTRAN96";#N/A,#N/A,FALSE,"NAA9697";#N/A,#N/A,FALSE,"ECWEBB";#N/A,#N/A,FALSE,"MFT96";#N/A,#N/A,FALSE,"CTrecon"}</definedName>
    <definedName name="fg" localSheetId="7" hidden="1">{#N/A,#N/A,FALSE,"TMCOMP96";#N/A,#N/A,FALSE,"MAT96";#N/A,#N/A,FALSE,"FANDA96";#N/A,#N/A,FALSE,"INTRAN96";#N/A,#N/A,FALSE,"NAA9697";#N/A,#N/A,FALSE,"ECWEBB";#N/A,#N/A,FALSE,"MFT96";#N/A,#N/A,FALSE,"CTrecon"}</definedName>
    <definedName name="fg" localSheetId="13" hidden="1">{#N/A,#N/A,FALSE,"TMCOMP96";#N/A,#N/A,FALSE,"MAT96";#N/A,#N/A,FALSE,"FANDA96";#N/A,#N/A,FALSE,"INTRAN96";#N/A,#N/A,FALSE,"NAA9697";#N/A,#N/A,FALSE,"ECWEBB";#N/A,#N/A,FALSE,"MFT96";#N/A,#N/A,FALSE,"CTrecon"}</definedName>
    <definedName name="fg" localSheetId="8" hidden="1">{#N/A,#N/A,FALSE,"TMCOMP96";#N/A,#N/A,FALSE,"MAT96";#N/A,#N/A,FALSE,"FANDA96";#N/A,#N/A,FALSE,"INTRAN96";#N/A,#N/A,FALSE,"NAA9697";#N/A,#N/A,FALSE,"ECWEBB";#N/A,#N/A,FALSE,"MFT96";#N/A,#N/A,FALSE,"CTrecon"}</definedName>
    <definedName name="fg" localSheetId="14" hidden="1">{#N/A,#N/A,FALSE,"TMCOMP96";#N/A,#N/A,FALSE,"MAT96";#N/A,#N/A,FALSE,"FANDA96";#N/A,#N/A,FALSE,"INTRAN96";#N/A,#N/A,FALSE,"NAA9697";#N/A,#N/A,FALSE,"ECWEBB";#N/A,#N/A,FALSE,"MFT96";#N/A,#N/A,FALSE,"CTrecon"}</definedName>
    <definedName name="fg" localSheetId="9" hidden="1">{#N/A,#N/A,FALSE,"TMCOMP96";#N/A,#N/A,FALSE,"MAT96";#N/A,#N/A,FALSE,"FANDA96";#N/A,#N/A,FALSE,"INTRAN96";#N/A,#N/A,FALSE,"NAA9697";#N/A,#N/A,FALSE,"ECWEBB";#N/A,#N/A,FALSE,"MFT96";#N/A,#N/A,FALSE,"CTrecon"}</definedName>
    <definedName name="fg" localSheetId="15" hidden="1">{#N/A,#N/A,FALSE,"TMCOMP96";#N/A,#N/A,FALSE,"MAT96";#N/A,#N/A,FALSE,"FANDA96";#N/A,#N/A,FALSE,"INTRAN96";#N/A,#N/A,FALSE,"NAA9697";#N/A,#N/A,FALSE,"ECWEBB";#N/A,#N/A,FALSE,"MFT96";#N/A,#N/A,FALSE,"CTrecon"}</definedName>
    <definedName name="fg" hidden="1">{#N/A,#N/A,FALSE,"TMCOMP96";#N/A,#N/A,FALSE,"MAT96";#N/A,#N/A,FALSE,"FANDA96";#N/A,#N/A,FALSE,"INTRAN96";#N/A,#N/A,FALSE,"NAA9697";#N/A,#N/A,FALSE,"ECWEBB";#N/A,#N/A,FALSE,"MFT96";#N/A,#N/A,FALSE,"CTrecon"}</definedName>
    <definedName name="fgfd" localSheetId="26" hidden="1">{#N/A,#N/A,FALSE,"TMCOMP96";#N/A,#N/A,FALSE,"MAT96";#N/A,#N/A,FALSE,"FANDA96";#N/A,#N/A,FALSE,"INTRAN96";#N/A,#N/A,FALSE,"NAA9697";#N/A,#N/A,FALSE,"ECWEBB";#N/A,#N/A,FALSE,"MFT96";#N/A,#N/A,FALSE,"CTrecon"}</definedName>
    <definedName name="fgfd" localSheetId="28" hidden="1">{#N/A,#N/A,FALSE,"TMCOMP96";#N/A,#N/A,FALSE,"MAT96";#N/A,#N/A,FALSE,"FANDA96";#N/A,#N/A,FALSE,"INTRAN96";#N/A,#N/A,FALSE,"NAA9697";#N/A,#N/A,FALSE,"ECWEBB";#N/A,#N/A,FALSE,"MFT96";#N/A,#N/A,FALSE,"CTrecon"}</definedName>
    <definedName name="fgfd" localSheetId="29" hidden="1">{#N/A,#N/A,FALSE,"TMCOMP96";#N/A,#N/A,FALSE,"MAT96";#N/A,#N/A,FALSE,"FANDA96";#N/A,#N/A,FALSE,"INTRAN96";#N/A,#N/A,FALSE,"NAA9697";#N/A,#N/A,FALSE,"ECWEBB";#N/A,#N/A,FALSE,"MFT96";#N/A,#N/A,FALSE,"CTrecon"}</definedName>
    <definedName name="fgfd" localSheetId="10" hidden="1">{#N/A,#N/A,FALSE,"TMCOMP96";#N/A,#N/A,FALSE,"MAT96";#N/A,#N/A,FALSE,"FANDA96";#N/A,#N/A,FALSE,"INTRAN96";#N/A,#N/A,FALSE,"NAA9697";#N/A,#N/A,FALSE,"ECWEBB";#N/A,#N/A,FALSE,"MFT96";#N/A,#N/A,FALSE,"CTrecon"}</definedName>
    <definedName name="fgfd" localSheetId="17" hidden="1">{#N/A,#N/A,FALSE,"TMCOMP96";#N/A,#N/A,FALSE,"MAT96";#N/A,#N/A,FALSE,"FANDA96";#N/A,#N/A,FALSE,"INTRAN96";#N/A,#N/A,FALSE,"NAA9697";#N/A,#N/A,FALSE,"ECWEBB";#N/A,#N/A,FALSE,"MFT96";#N/A,#N/A,FALSE,"CTrecon"}</definedName>
    <definedName name="fgfd" localSheetId="11" hidden="1">{#N/A,#N/A,FALSE,"TMCOMP96";#N/A,#N/A,FALSE,"MAT96";#N/A,#N/A,FALSE,"FANDA96";#N/A,#N/A,FALSE,"INTRAN96";#N/A,#N/A,FALSE,"NAA9697";#N/A,#N/A,FALSE,"ECWEBB";#N/A,#N/A,FALSE,"MFT96";#N/A,#N/A,FALSE,"CTrecon"}</definedName>
    <definedName name="fgfd" localSheetId="16" hidden="1">{#N/A,#N/A,FALSE,"TMCOMP96";#N/A,#N/A,FALSE,"MAT96";#N/A,#N/A,FALSE,"FANDA96";#N/A,#N/A,FALSE,"INTRAN96";#N/A,#N/A,FALSE,"NAA9697";#N/A,#N/A,FALSE,"ECWEBB";#N/A,#N/A,FALSE,"MFT96";#N/A,#N/A,FALSE,"CTrecon"}</definedName>
    <definedName name="fgfd" localSheetId="6" hidden="1">{#N/A,#N/A,FALSE,"TMCOMP96";#N/A,#N/A,FALSE,"MAT96";#N/A,#N/A,FALSE,"FANDA96";#N/A,#N/A,FALSE,"INTRAN96";#N/A,#N/A,FALSE,"NAA9697";#N/A,#N/A,FALSE,"ECWEBB";#N/A,#N/A,FALSE,"MFT96";#N/A,#N/A,FALSE,"CTrecon"}</definedName>
    <definedName name="fgfd" localSheetId="12" hidden="1">{#N/A,#N/A,FALSE,"TMCOMP96";#N/A,#N/A,FALSE,"MAT96";#N/A,#N/A,FALSE,"FANDA96";#N/A,#N/A,FALSE,"INTRAN96";#N/A,#N/A,FALSE,"NAA9697";#N/A,#N/A,FALSE,"ECWEBB";#N/A,#N/A,FALSE,"MFT96";#N/A,#N/A,FALSE,"CTrecon"}</definedName>
    <definedName name="fgfd" localSheetId="7" hidden="1">{#N/A,#N/A,FALSE,"TMCOMP96";#N/A,#N/A,FALSE,"MAT96";#N/A,#N/A,FALSE,"FANDA96";#N/A,#N/A,FALSE,"INTRAN96";#N/A,#N/A,FALSE,"NAA9697";#N/A,#N/A,FALSE,"ECWEBB";#N/A,#N/A,FALSE,"MFT96";#N/A,#N/A,FALSE,"CTrecon"}</definedName>
    <definedName name="fgfd" localSheetId="13" hidden="1">{#N/A,#N/A,FALSE,"TMCOMP96";#N/A,#N/A,FALSE,"MAT96";#N/A,#N/A,FALSE,"FANDA96";#N/A,#N/A,FALSE,"INTRAN96";#N/A,#N/A,FALSE,"NAA9697";#N/A,#N/A,FALSE,"ECWEBB";#N/A,#N/A,FALSE,"MFT96";#N/A,#N/A,FALSE,"CTrecon"}</definedName>
    <definedName name="fgfd" localSheetId="8" hidden="1">{#N/A,#N/A,FALSE,"TMCOMP96";#N/A,#N/A,FALSE,"MAT96";#N/A,#N/A,FALSE,"FANDA96";#N/A,#N/A,FALSE,"INTRAN96";#N/A,#N/A,FALSE,"NAA9697";#N/A,#N/A,FALSE,"ECWEBB";#N/A,#N/A,FALSE,"MFT96";#N/A,#N/A,FALSE,"CTrecon"}</definedName>
    <definedName name="fgfd" localSheetId="14" hidden="1">{#N/A,#N/A,FALSE,"TMCOMP96";#N/A,#N/A,FALSE,"MAT96";#N/A,#N/A,FALSE,"FANDA96";#N/A,#N/A,FALSE,"INTRAN96";#N/A,#N/A,FALSE,"NAA9697";#N/A,#N/A,FALSE,"ECWEBB";#N/A,#N/A,FALSE,"MFT96";#N/A,#N/A,FALSE,"CTrecon"}</definedName>
    <definedName name="fgfd" localSheetId="9" hidden="1">{#N/A,#N/A,FALSE,"TMCOMP96";#N/A,#N/A,FALSE,"MAT96";#N/A,#N/A,FALSE,"FANDA96";#N/A,#N/A,FALSE,"INTRAN96";#N/A,#N/A,FALSE,"NAA9697";#N/A,#N/A,FALSE,"ECWEBB";#N/A,#N/A,FALSE,"MFT96";#N/A,#N/A,FALSE,"CTrecon"}</definedName>
    <definedName name="fgfd" localSheetId="15" hidden="1">{#N/A,#N/A,FALSE,"TMCOMP96";#N/A,#N/A,FALSE,"MAT96";#N/A,#N/A,FALSE,"FANDA96";#N/A,#N/A,FALSE,"INTRAN96";#N/A,#N/A,FALSE,"NAA9697";#N/A,#N/A,FALSE,"ECWEBB";#N/A,#N/A,FALSE,"MFT96";#N/A,#N/A,FALSE,"CTrecon"}</definedName>
    <definedName name="fgfd" hidden="1">{#N/A,#N/A,FALSE,"TMCOMP96";#N/A,#N/A,FALSE,"MAT96";#N/A,#N/A,FALSE,"FANDA96";#N/A,#N/A,FALSE,"INTRAN96";#N/A,#N/A,FALSE,"NAA9697";#N/A,#N/A,FALSE,"ECWEBB";#N/A,#N/A,FALSE,"MFT96";#N/A,#N/A,FALSE,"CTrecon"}</definedName>
    <definedName name="fyu" localSheetId="26" hidden="1">'[2]Forecast data'!#REF!</definedName>
    <definedName name="fyu" localSheetId="29" hidden="1">'[2]Forecast data'!#REF!</definedName>
    <definedName name="fyu" localSheetId="36" hidden="1">'[2]Forecast data'!#REF!</definedName>
    <definedName name="fyu" localSheetId="10" hidden="1">'[2]Forecast data'!#REF!</definedName>
    <definedName name="fyu" localSheetId="17" hidden="1">'[2]Forecast data'!#REF!</definedName>
    <definedName name="fyu" localSheetId="11" hidden="1">'[2]Forecast data'!#REF!</definedName>
    <definedName name="fyu" localSheetId="16" hidden="1">'[2]Forecast data'!#REF!</definedName>
    <definedName name="fyu" localSheetId="6" hidden="1">'[2]Forecast data'!#REF!</definedName>
    <definedName name="fyu" localSheetId="12" hidden="1">'[2]Forecast data'!#REF!</definedName>
    <definedName name="fyu" localSheetId="7" hidden="1">'[2]Forecast data'!#REF!</definedName>
    <definedName name="fyu" localSheetId="13" hidden="1">'[2]Forecast data'!#REF!</definedName>
    <definedName name="fyu" localSheetId="8" hidden="1">'[2]Forecast data'!#REF!</definedName>
    <definedName name="fyu" localSheetId="14" hidden="1">'[2]Forecast data'!#REF!</definedName>
    <definedName name="fyu" localSheetId="9" hidden="1">'[2]Forecast data'!#REF!</definedName>
    <definedName name="fyu" localSheetId="15" hidden="1">'[2]Forecast data'!#REF!</definedName>
    <definedName name="fyu" hidden="1">'[2]Forecast data'!#REF!</definedName>
    <definedName name="ghj" localSheetId="26" hidden="1">{#N/A,#N/A,FALSE,"TMCOMP96";#N/A,#N/A,FALSE,"MAT96";#N/A,#N/A,FALSE,"FANDA96";#N/A,#N/A,FALSE,"INTRAN96";#N/A,#N/A,FALSE,"NAA9697";#N/A,#N/A,FALSE,"ECWEBB";#N/A,#N/A,FALSE,"MFT96";#N/A,#N/A,FALSE,"CTrecon"}</definedName>
    <definedName name="ghj" localSheetId="28" hidden="1">{#N/A,#N/A,FALSE,"TMCOMP96";#N/A,#N/A,FALSE,"MAT96";#N/A,#N/A,FALSE,"FANDA96";#N/A,#N/A,FALSE,"INTRAN96";#N/A,#N/A,FALSE,"NAA9697";#N/A,#N/A,FALSE,"ECWEBB";#N/A,#N/A,FALSE,"MFT96";#N/A,#N/A,FALSE,"CTrecon"}</definedName>
    <definedName name="ghj" localSheetId="29" hidden="1">{#N/A,#N/A,FALSE,"TMCOMP96";#N/A,#N/A,FALSE,"MAT96";#N/A,#N/A,FALSE,"FANDA96";#N/A,#N/A,FALSE,"INTRAN96";#N/A,#N/A,FALSE,"NAA9697";#N/A,#N/A,FALSE,"ECWEBB";#N/A,#N/A,FALSE,"MFT96";#N/A,#N/A,FALSE,"CTrecon"}</definedName>
    <definedName name="ghj" localSheetId="10" hidden="1">{#N/A,#N/A,FALSE,"TMCOMP96";#N/A,#N/A,FALSE,"MAT96";#N/A,#N/A,FALSE,"FANDA96";#N/A,#N/A,FALSE,"INTRAN96";#N/A,#N/A,FALSE,"NAA9697";#N/A,#N/A,FALSE,"ECWEBB";#N/A,#N/A,FALSE,"MFT96";#N/A,#N/A,FALSE,"CTrecon"}</definedName>
    <definedName name="ghj" localSheetId="17" hidden="1">{#N/A,#N/A,FALSE,"TMCOMP96";#N/A,#N/A,FALSE,"MAT96";#N/A,#N/A,FALSE,"FANDA96";#N/A,#N/A,FALSE,"INTRAN96";#N/A,#N/A,FALSE,"NAA9697";#N/A,#N/A,FALSE,"ECWEBB";#N/A,#N/A,FALSE,"MFT96";#N/A,#N/A,FALSE,"CTrecon"}</definedName>
    <definedName name="ghj" localSheetId="11" hidden="1">{#N/A,#N/A,FALSE,"TMCOMP96";#N/A,#N/A,FALSE,"MAT96";#N/A,#N/A,FALSE,"FANDA96";#N/A,#N/A,FALSE,"INTRAN96";#N/A,#N/A,FALSE,"NAA9697";#N/A,#N/A,FALSE,"ECWEBB";#N/A,#N/A,FALSE,"MFT96";#N/A,#N/A,FALSE,"CTrecon"}</definedName>
    <definedName name="ghj" localSheetId="16" hidden="1">{#N/A,#N/A,FALSE,"TMCOMP96";#N/A,#N/A,FALSE,"MAT96";#N/A,#N/A,FALSE,"FANDA96";#N/A,#N/A,FALSE,"INTRAN96";#N/A,#N/A,FALSE,"NAA9697";#N/A,#N/A,FALSE,"ECWEBB";#N/A,#N/A,FALSE,"MFT96";#N/A,#N/A,FALSE,"CTrecon"}</definedName>
    <definedName name="ghj" localSheetId="6" hidden="1">{#N/A,#N/A,FALSE,"TMCOMP96";#N/A,#N/A,FALSE,"MAT96";#N/A,#N/A,FALSE,"FANDA96";#N/A,#N/A,FALSE,"INTRAN96";#N/A,#N/A,FALSE,"NAA9697";#N/A,#N/A,FALSE,"ECWEBB";#N/A,#N/A,FALSE,"MFT96";#N/A,#N/A,FALSE,"CTrecon"}</definedName>
    <definedName name="ghj" localSheetId="12" hidden="1">{#N/A,#N/A,FALSE,"TMCOMP96";#N/A,#N/A,FALSE,"MAT96";#N/A,#N/A,FALSE,"FANDA96";#N/A,#N/A,FALSE,"INTRAN96";#N/A,#N/A,FALSE,"NAA9697";#N/A,#N/A,FALSE,"ECWEBB";#N/A,#N/A,FALSE,"MFT96";#N/A,#N/A,FALSE,"CTrecon"}</definedName>
    <definedName name="ghj" localSheetId="7" hidden="1">{#N/A,#N/A,FALSE,"TMCOMP96";#N/A,#N/A,FALSE,"MAT96";#N/A,#N/A,FALSE,"FANDA96";#N/A,#N/A,FALSE,"INTRAN96";#N/A,#N/A,FALSE,"NAA9697";#N/A,#N/A,FALSE,"ECWEBB";#N/A,#N/A,FALSE,"MFT96";#N/A,#N/A,FALSE,"CTrecon"}</definedName>
    <definedName name="ghj" localSheetId="13" hidden="1">{#N/A,#N/A,FALSE,"TMCOMP96";#N/A,#N/A,FALSE,"MAT96";#N/A,#N/A,FALSE,"FANDA96";#N/A,#N/A,FALSE,"INTRAN96";#N/A,#N/A,FALSE,"NAA9697";#N/A,#N/A,FALSE,"ECWEBB";#N/A,#N/A,FALSE,"MFT96";#N/A,#N/A,FALSE,"CTrecon"}</definedName>
    <definedName name="ghj" localSheetId="8" hidden="1">{#N/A,#N/A,FALSE,"TMCOMP96";#N/A,#N/A,FALSE,"MAT96";#N/A,#N/A,FALSE,"FANDA96";#N/A,#N/A,FALSE,"INTRAN96";#N/A,#N/A,FALSE,"NAA9697";#N/A,#N/A,FALSE,"ECWEBB";#N/A,#N/A,FALSE,"MFT96";#N/A,#N/A,FALSE,"CTrecon"}</definedName>
    <definedName name="ghj" localSheetId="14" hidden="1">{#N/A,#N/A,FALSE,"TMCOMP96";#N/A,#N/A,FALSE,"MAT96";#N/A,#N/A,FALSE,"FANDA96";#N/A,#N/A,FALSE,"INTRAN96";#N/A,#N/A,FALSE,"NAA9697";#N/A,#N/A,FALSE,"ECWEBB";#N/A,#N/A,FALSE,"MFT96";#N/A,#N/A,FALSE,"CTrecon"}</definedName>
    <definedName name="ghj" localSheetId="9" hidden="1">{#N/A,#N/A,FALSE,"TMCOMP96";#N/A,#N/A,FALSE,"MAT96";#N/A,#N/A,FALSE,"FANDA96";#N/A,#N/A,FALSE,"INTRAN96";#N/A,#N/A,FALSE,"NAA9697";#N/A,#N/A,FALSE,"ECWEBB";#N/A,#N/A,FALSE,"MFT96";#N/A,#N/A,FALSE,"CTrecon"}</definedName>
    <definedName name="ghj" localSheetId="15" hidden="1">{#N/A,#N/A,FALSE,"TMCOMP96";#N/A,#N/A,FALSE,"MAT96";#N/A,#N/A,FALSE,"FANDA96";#N/A,#N/A,FALSE,"INTRAN96";#N/A,#N/A,FALSE,"NAA9697";#N/A,#N/A,FALSE,"ECWEBB";#N/A,#N/A,FALSE,"MFT96";#N/A,#N/A,FALSE,"CTrecon"}</definedName>
    <definedName name="ghj" hidden="1">{#N/A,#N/A,FALSE,"TMCOMP96";#N/A,#N/A,FALSE,"MAT96";#N/A,#N/A,FALSE,"FANDA96";#N/A,#N/A,FALSE,"INTRAN96";#N/A,#N/A,FALSE,"NAA9697";#N/A,#N/A,FALSE,"ECWEBB";#N/A,#N/A,FALSE,"MFT96";#N/A,#N/A,FALSE,"CTrecon"}</definedName>
    <definedName name="Grah01" localSheetId="26" hidden="1">'[4]T3 Page 1'!#REF!</definedName>
    <definedName name="Grah01" localSheetId="29" hidden="1">'[4]T3 Page 1'!#REF!</definedName>
    <definedName name="Grah01" localSheetId="36" hidden="1">'[4]T3 Page 1'!#REF!</definedName>
    <definedName name="Grah01" localSheetId="10" hidden="1">'[4]T3 Page 1'!#REF!</definedName>
    <definedName name="Grah01" localSheetId="17" hidden="1">'[4]T3 Page 1'!#REF!</definedName>
    <definedName name="Grah01" localSheetId="11" hidden="1">'[4]T3 Page 1'!#REF!</definedName>
    <definedName name="Grah01" localSheetId="16" hidden="1">'[4]T3 Page 1'!#REF!</definedName>
    <definedName name="Grah01" localSheetId="6" hidden="1">'[4]T3 Page 1'!#REF!</definedName>
    <definedName name="Grah01" localSheetId="12" hidden="1">'[4]T3 Page 1'!#REF!</definedName>
    <definedName name="Grah01" localSheetId="7" hidden="1">'[4]T3 Page 1'!#REF!</definedName>
    <definedName name="Grah01" localSheetId="13" hidden="1">'[4]T3 Page 1'!#REF!</definedName>
    <definedName name="Grah01" localSheetId="8" hidden="1">'[4]T3 Page 1'!#REF!</definedName>
    <definedName name="Grah01" localSheetId="14" hidden="1">'[4]T3 Page 1'!#REF!</definedName>
    <definedName name="Grah01" localSheetId="9" hidden="1">'[4]T3 Page 1'!#REF!</definedName>
    <definedName name="Grah01" localSheetId="15" hidden="1">'[4]T3 Page 1'!#REF!</definedName>
    <definedName name="Grah01" hidden="1">'[4]T3 Page 1'!#REF!</definedName>
    <definedName name="Graph01" localSheetId="26" hidden="1">'[4]FC Page 1'!#REF!</definedName>
    <definedName name="Graph01" localSheetId="29" hidden="1">'[4]FC Page 1'!#REF!</definedName>
    <definedName name="Graph01" localSheetId="36" hidden="1">'[4]FC Page 1'!#REF!</definedName>
    <definedName name="Graph01" localSheetId="10" hidden="1">'[4]FC Page 1'!#REF!</definedName>
    <definedName name="Graph01" localSheetId="17" hidden="1">'[4]FC Page 1'!#REF!</definedName>
    <definedName name="Graph01" localSheetId="11" hidden="1">'[4]FC Page 1'!#REF!</definedName>
    <definedName name="Graph01" localSheetId="16" hidden="1">'[4]FC Page 1'!#REF!</definedName>
    <definedName name="Graph01" localSheetId="6" hidden="1">'[4]FC Page 1'!#REF!</definedName>
    <definedName name="Graph01" localSheetId="12" hidden="1">'[4]FC Page 1'!#REF!</definedName>
    <definedName name="Graph01" localSheetId="7" hidden="1">'[4]FC Page 1'!#REF!</definedName>
    <definedName name="Graph01" localSheetId="13" hidden="1">'[4]FC Page 1'!#REF!</definedName>
    <definedName name="Graph01" localSheetId="8" hidden="1">'[4]FC Page 1'!#REF!</definedName>
    <definedName name="Graph01" localSheetId="14" hidden="1">'[4]FC Page 1'!#REF!</definedName>
    <definedName name="Graph01" localSheetId="9" hidden="1">'[4]FC Page 1'!#REF!</definedName>
    <definedName name="Graph01" localSheetId="15" hidden="1">'[4]FC Page 1'!#REF!</definedName>
    <definedName name="Graph01" hidden="1">'[4]FC Page 1'!#REF!</definedName>
    <definedName name="Graph12" localSheetId="26" hidden="1">'[1]Model inputs'!#REF!</definedName>
    <definedName name="Graph12" localSheetId="29" hidden="1">'[1]Model inputs'!#REF!</definedName>
    <definedName name="Graph12" localSheetId="36" hidden="1">'[1]Model inputs'!#REF!</definedName>
    <definedName name="Graph12" localSheetId="10" hidden="1">'[1]Model inputs'!#REF!</definedName>
    <definedName name="Graph12" localSheetId="17" hidden="1">'[1]Model inputs'!#REF!</definedName>
    <definedName name="Graph12" localSheetId="11" hidden="1">'[1]Model inputs'!#REF!</definedName>
    <definedName name="Graph12" localSheetId="16" hidden="1">'[1]Model inputs'!#REF!</definedName>
    <definedName name="Graph12" localSheetId="6" hidden="1">'[1]Model inputs'!#REF!</definedName>
    <definedName name="Graph12" localSheetId="12" hidden="1">'[1]Model inputs'!#REF!</definedName>
    <definedName name="Graph12" localSheetId="7" hidden="1">'[1]Model inputs'!#REF!</definedName>
    <definedName name="Graph12" localSheetId="13" hidden="1">'[1]Model inputs'!#REF!</definedName>
    <definedName name="Graph12" localSheetId="8" hidden="1">'[1]Model inputs'!#REF!</definedName>
    <definedName name="Graph12" localSheetId="14" hidden="1">'[1]Model inputs'!#REF!</definedName>
    <definedName name="Graph12" localSheetId="9" hidden="1">'[1]Model inputs'!#REF!</definedName>
    <definedName name="Graph12" localSheetId="15" hidden="1">'[1]Model inputs'!#REF!</definedName>
    <definedName name="Graph12" hidden="1">'[1]Model inputs'!#REF!</definedName>
    <definedName name="graphc" localSheetId="26" hidden="1">'[2]Forecast data'!#REF!</definedName>
    <definedName name="graphc" localSheetId="29" hidden="1">'[2]Forecast data'!#REF!</definedName>
    <definedName name="graphc" localSheetId="36" hidden="1">'[2]Forecast data'!#REF!</definedName>
    <definedName name="graphc" localSheetId="10" hidden="1">'[2]Forecast data'!#REF!</definedName>
    <definedName name="graphc" localSheetId="17" hidden="1">'[2]Forecast data'!#REF!</definedName>
    <definedName name="graphc" localSheetId="11" hidden="1">'[2]Forecast data'!#REF!</definedName>
    <definedName name="graphc" localSheetId="16" hidden="1">'[2]Forecast data'!#REF!</definedName>
    <definedName name="graphc" localSheetId="6" hidden="1">'[2]Forecast data'!#REF!</definedName>
    <definedName name="graphc" localSheetId="12" hidden="1">'[2]Forecast data'!#REF!</definedName>
    <definedName name="graphc" localSheetId="7" hidden="1">'[2]Forecast data'!#REF!</definedName>
    <definedName name="graphc" localSheetId="13" hidden="1">'[2]Forecast data'!#REF!</definedName>
    <definedName name="graphc" localSheetId="8" hidden="1">'[2]Forecast data'!#REF!</definedName>
    <definedName name="graphc" localSheetId="14" hidden="1">'[2]Forecast data'!#REF!</definedName>
    <definedName name="graphc" localSheetId="9" hidden="1">'[2]Forecast data'!#REF!</definedName>
    <definedName name="graphc" localSheetId="15" hidden="1">'[2]Forecast data'!#REF!</definedName>
    <definedName name="graphc" hidden="1">'[2]Forecast data'!#REF!</definedName>
    <definedName name="jhkgh" localSheetId="26" hidden="1">{#N/A,#N/A,FALSE,"TMCOMP96";#N/A,#N/A,FALSE,"MAT96";#N/A,#N/A,FALSE,"FANDA96";#N/A,#N/A,FALSE,"INTRAN96";#N/A,#N/A,FALSE,"NAA9697";#N/A,#N/A,FALSE,"ECWEBB";#N/A,#N/A,FALSE,"MFT96";#N/A,#N/A,FALSE,"CTrecon"}</definedName>
    <definedName name="jhkgh" localSheetId="28" hidden="1">{#N/A,#N/A,FALSE,"TMCOMP96";#N/A,#N/A,FALSE,"MAT96";#N/A,#N/A,FALSE,"FANDA96";#N/A,#N/A,FALSE,"INTRAN96";#N/A,#N/A,FALSE,"NAA9697";#N/A,#N/A,FALSE,"ECWEBB";#N/A,#N/A,FALSE,"MFT96";#N/A,#N/A,FALSE,"CTrecon"}</definedName>
    <definedName name="jhkgh" localSheetId="29" hidden="1">{#N/A,#N/A,FALSE,"TMCOMP96";#N/A,#N/A,FALSE,"MAT96";#N/A,#N/A,FALSE,"FANDA96";#N/A,#N/A,FALSE,"INTRAN96";#N/A,#N/A,FALSE,"NAA9697";#N/A,#N/A,FALSE,"ECWEBB";#N/A,#N/A,FALSE,"MFT96";#N/A,#N/A,FALSE,"CTrecon"}</definedName>
    <definedName name="jhkgh" localSheetId="10" hidden="1">{#N/A,#N/A,FALSE,"TMCOMP96";#N/A,#N/A,FALSE,"MAT96";#N/A,#N/A,FALSE,"FANDA96";#N/A,#N/A,FALSE,"INTRAN96";#N/A,#N/A,FALSE,"NAA9697";#N/A,#N/A,FALSE,"ECWEBB";#N/A,#N/A,FALSE,"MFT96";#N/A,#N/A,FALSE,"CTrecon"}</definedName>
    <definedName name="jhkgh" localSheetId="17" hidden="1">{#N/A,#N/A,FALSE,"TMCOMP96";#N/A,#N/A,FALSE,"MAT96";#N/A,#N/A,FALSE,"FANDA96";#N/A,#N/A,FALSE,"INTRAN96";#N/A,#N/A,FALSE,"NAA9697";#N/A,#N/A,FALSE,"ECWEBB";#N/A,#N/A,FALSE,"MFT96";#N/A,#N/A,FALSE,"CTrecon"}</definedName>
    <definedName name="jhkgh" localSheetId="11" hidden="1">{#N/A,#N/A,FALSE,"TMCOMP96";#N/A,#N/A,FALSE,"MAT96";#N/A,#N/A,FALSE,"FANDA96";#N/A,#N/A,FALSE,"INTRAN96";#N/A,#N/A,FALSE,"NAA9697";#N/A,#N/A,FALSE,"ECWEBB";#N/A,#N/A,FALSE,"MFT96";#N/A,#N/A,FALSE,"CTrecon"}</definedName>
    <definedName name="jhkgh" localSheetId="16" hidden="1">{#N/A,#N/A,FALSE,"TMCOMP96";#N/A,#N/A,FALSE,"MAT96";#N/A,#N/A,FALSE,"FANDA96";#N/A,#N/A,FALSE,"INTRAN96";#N/A,#N/A,FALSE,"NAA9697";#N/A,#N/A,FALSE,"ECWEBB";#N/A,#N/A,FALSE,"MFT96";#N/A,#N/A,FALSE,"CTrecon"}</definedName>
    <definedName name="jhkgh" localSheetId="6" hidden="1">{#N/A,#N/A,FALSE,"TMCOMP96";#N/A,#N/A,FALSE,"MAT96";#N/A,#N/A,FALSE,"FANDA96";#N/A,#N/A,FALSE,"INTRAN96";#N/A,#N/A,FALSE,"NAA9697";#N/A,#N/A,FALSE,"ECWEBB";#N/A,#N/A,FALSE,"MFT96";#N/A,#N/A,FALSE,"CTrecon"}</definedName>
    <definedName name="jhkgh" localSheetId="12" hidden="1">{#N/A,#N/A,FALSE,"TMCOMP96";#N/A,#N/A,FALSE,"MAT96";#N/A,#N/A,FALSE,"FANDA96";#N/A,#N/A,FALSE,"INTRAN96";#N/A,#N/A,FALSE,"NAA9697";#N/A,#N/A,FALSE,"ECWEBB";#N/A,#N/A,FALSE,"MFT96";#N/A,#N/A,FALSE,"CTrecon"}</definedName>
    <definedName name="jhkgh" localSheetId="7" hidden="1">{#N/A,#N/A,FALSE,"TMCOMP96";#N/A,#N/A,FALSE,"MAT96";#N/A,#N/A,FALSE,"FANDA96";#N/A,#N/A,FALSE,"INTRAN96";#N/A,#N/A,FALSE,"NAA9697";#N/A,#N/A,FALSE,"ECWEBB";#N/A,#N/A,FALSE,"MFT96";#N/A,#N/A,FALSE,"CTrecon"}</definedName>
    <definedName name="jhkgh" localSheetId="13" hidden="1">{#N/A,#N/A,FALSE,"TMCOMP96";#N/A,#N/A,FALSE,"MAT96";#N/A,#N/A,FALSE,"FANDA96";#N/A,#N/A,FALSE,"INTRAN96";#N/A,#N/A,FALSE,"NAA9697";#N/A,#N/A,FALSE,"ECWEBB";#N/A,#N/A,FALSE,"MFT96";#N/A,#N/A,FALSE,"CTrecon"}</definedName>
    <definedName name="jhkgh" localSheetId="8" hidden="1">{#N/A,#N/A,FALSE,"TMCOMP96";#N/A,#N/A,FALSE,"MAT96";#N/A,#N/A,FALSE,"FANDA96";#N/A,#N/A,FALSE,"INTRAN96";#N/A,#N/A,FALSE,"NAA9697";#N/A,#N/A,FALSE,"ECWEBB";#N/A,#N/A,FALSE,"MFT96";#N/A,#N/A,FALSE,"CTrecon"}</definedName>
    <definedName name="jhkgh" localSheetId="14" hidden="1">{#N/A,#N/A,FALSE,"TMCOMP96";#N/A,#N/A,FALSE,"MAT96";#N/A,#N/A,FALSE,"FANDA96";#N/A,#N/A,FALSE,"INTRAN96";#N/A,#N/A,FALSE,"NAA9697";#N/A,#N/A,FALSE,"ECWEBB";#N/A,#N/A,FALSE,"MFT96";#N/A,#N/A,FALSE,"CTrecon"}</definedName>
    <definedName name="jhkgh" localSheetId="9" hidden="1">{#N/A,#N/A,FALSE,"TMCOMP96";#N/A,#N/A,FALSE,"MAT96";#N/A,#N/A,FALSE,"FANDA96";#N/A,#N/A,FALSE,"INTRAN96";#N/A,#N/A,FALSE,"NAA9697";#N/A,#N/A,FALSE,"ECWEBB";#N/A,#N/A,FALSE,"MFT96";#N/A,#N/A,FALSE,"CTrecon"}</definedName>
    <definedName name="jhkgh" localSheetId="15" hidden="1">{#N/A,#N/A,FALSE,"TMCOMP96";#N/A,#N/A,FALSE,"MAT96";#N/A,#N/A,FALSE,"FANDA96";#N/A,#N/A,FALSE,"INTRAN96";#N/A,#N/A,FALSE,"NAA9697";#N/A,#N/A,FALSE,"ECWEBB";#N/A,#N/A,FALSE,"MFT96";#N/A,#N/A,FALSE,"CTrecon"}</definedName>
    <definedName name="jhkgh" hidden="1">{#N/A,#N/A,FALSE,"TMCOMP96";#N/A,#N/A,FALSE,"MAT96";#N/A,#N/A,FALSE,"FANDA96";#N/A,#N/A,FALSE,"INTRAN96";#N/A,#N/A,FALSE,"NAA9697";#N/A,#N/A,FALSE,"ECWEBB";#N/A,#N/A,FALSE,"MFT96";#N/A,#N/A,FALSE,"CTrecon"}</definedName>
    <definedName name="jhkgh2" localSheetId="26" hidden="1">{#N/A,#N/A,FALSE,"TMCOMP96";#N/A,#N/A,FALSE,"MAT96";#N/A,#N/A,FALSE,"FANDA96";#N/A,#N/A,FALSE,"INTRAN96";#N/A,#N/A,FALSE,"NAA9697";#N/A,#N/A,FALSE,"ECWEBB";#N/A,#N/A,FALSE,"MFT96";#N/A,#N/A,FALSE,"CTrecon"}</definedName>
    <definedName name="jhkgh2" localSheetId="28" hidden="1">{#N/A,#N/A,FALSE,"TMCOMP96";#N/A,#N/A,FALSE,"MAT96";#N/A,#N/A,FALSE,"FANDA96";#N/A,#N/A,FALSE,"INTRAN96";#N/A,#N/A,FALSE,"NAA9697";#N/A,#N/A,FALSE,"ECWEBB";#N/A,#N/A,FALSE,"MFT96";#N/A,#N/A,FALSE,"CTrecon"}</definedName>
    <definedName name="jhkgh2" localSheetId="29" hidden="1">{#N/A,#N/A,FALSE,"TMCOMP96";#N/A,#N/A,FALSE,"MAT96";#N/A,#N/A,FALSE,"FANDA96";#N/A,#N/A,FALSE,"INTRAN96";#N/A,#N/A,FALSE,"NAA9697";#N/A,#N/A,FALSE,"ECWEBB";#N/A,#N/A,FALSE,"MFT96";#N/A,#N/A,FALSE,"CTrecon"}</definedName>
    <definedName name="jhkgh2" localSheetId="10" hidden="1">{#N/A,#N/A,FALSE,"TMCOMP96";#N/A,#N/A,FALSE,"MAT96";#N/A,#N/A,FALSE,"FANDA96";#N/A,#N/A,FALSE,"INTRAN96";#N/A,#N/A,FALSE,"NAA9697";#N/A,#N/A,FALSE,"ECWEBB";#N/A,#N/A,FALSE,"MFT96";#N/A,#N/A,FALSE,"CTrecon"}</definedName>
    <definedName name="jhkgh2" localSheetId="17" hidden="1">{#N/A,#N/A,FALSE,"TMCOMP96";#N/A,#N/A,FALSE,"MAT96";#N/A,#N/A,FALSE,"FANDA96";#N/A,#N/A,FALSE,"INTRAN96";#N/A,#N/A,FALSE,"NAA9697";#N/A,#N/A,FALSE,"ECWEBB";#N/A,#N/A,FALSE,"MFT96";#N/A,#N/A,FALSE,"CTrecon"}</definedName>
    <definedName name="jhkgh2" localSheetId="11" hidden="1">{#N/A,#N/A,FALSE,"TMCOMP96";#N/A,#N/A,FALSE,"MAT96";#N/A,#N/A,FALSE,"FANDA96";#N/A,#N/A,FALSE,"INTRAN96";#N/A,#N/A,FALSE,"NAA9697";#N/A,#N/A,FALSE,"ECWEBB";#N/A,#N/A,FALSE,"MFT96";#N/A,#N/A,FALSE,"CTrecon"}</definedName>
    <definedName name="jhkgh2" localSheetId="16" hidden="1">{#N/A,#N/A,FALSE,"TMCOMP96";#N/A,#N/A,FALSE,"MAT96";#N/A,#N/A,FALSE,"FANDA96";#N/A,#N/A,FALSE,"INTRAN96";#N/A,#N/A,FALSE,"NAA9697";#N/A,#N/A,FALSE,"ECWEBB";#N/A,#N/A,FALSE,"MFT96";#N/A,#N/A,FALSE,"CTrecon"}</definedName>
    <definedName name="jhkgh2" localSheetId="6" hidden="1">{#N/A,#N/A,FALSE,"TMCOMP96";#N/A,#N/A,FALSE,"MAT96";#N/A,#N/A,FALSE,"FANDA96";#N/A,#N/A,FALSE,"INTRAN96";#N/A,#N/A,FALSE,"NAA9697";#N/A,#N/A,FALSE,"ECWEBB";#N/A,#N/A,FALSE,"MFT96";#N/A,#N/A,FALSE,"CTrecon"}</definedName>
    <definedName name="jhkgh2" localSheetId="12" hidden="1">{#N/A,#N/A,FALSE,"TMCOMP96";#N/A,#N/A,FALSE,"MAT96";#N/A,#N/A,FALSE,"FANDA96";#N/A,#N/A,FALSE,"INTRAN96";#N/A,#N/A,FALSE,"NAA9697";#N/A,#N/A,FALSE,"ECWEBB";#N/A,#N/A,FALSE,"MFT96";#N/A,#N/A,FALSE,"CTrecon"}</definedName>
    <definedName name="jhkgh2" localSheetId="7" hidden="1">{#N/A,#N/A,FALSE,"TMCOMP96";#N/A,#N/A,FALSE,"MAT96";#N/A,#N/A,FALSE,"FANDA96";#N/A,#N/A,FALSE,"INTRAN96";#N/A,#N/A,FALSE,"NAA9697";#N/A,#N/A,FALSE,"ECWEBB";#N/A,#N/A,FALSE,"MFT96";#N/A,#N/A,FALSE,"CTrecon"}</definedName>
    <definedName name="jhkgh2" localSheetId="13" hidden="1">{#N/A,#N/A,FALSE,"TMCOMP96";#N/A,#N/A,FALSE,"MAT96";#N/A,#N/A,FALSE,"FANDA96";#N/A,#N/A,FALSE,"INTRAN96";#N/A,#N/A,FALSE,"NAA9697";#N/A,#N/A,FALSE,"ECWEBB";#N/A,#N/A,FALSE,"MFT96";#N/A,#N/A,FALSE,"CTrecon"}</definedName>
    <definedName name="jhkgh2" localSheetId="8" hidden="1">{#N/A,#N/A,FALSE,"TMCOMP96";#N/A,#N/A,FALSE,"MAT96";#N/A,#N/A,FALSE,"FANDA96";#N/A,#N/A,FALSE,"INTRAN96";#N/A,#N/A,FALSE,"NAA9697";#N/A,#N/A,FALSE,"ECWEBB";#N/A,#N/A,FALSE,"MFT96";#N/A,#N/A,FALSE,"CTrecon"}</definedName>
    <definedName name="jhkgh2" localSheetId="14" hidden="1">{#N/A,#N/A,FALSE,"TMCOMP96";#N/A,#N/A,FALSE,"MAT96";#N/A,#N/A,FALSE,"FANDA96";#N/A,#N/A,FALSE,"INTRAN96";#N/A,#N/A,FALSE,"NAA9697";#N/A,#N/A,FALSE,"ECWEBB";#N/A,#N/A,FALSE,"MFT96";#N/A,#N/A,FALSE,"CTrecon"}</definedName>
    <definedName name="jhkgh2" localSheetId="9" hidden="1">{#N/A,#N/A,FALSE,"TMCOMP96";#N/A,#N/A,FALSE,"MAT96";#N/A,#N/A,FALSE,"FANDA96";#N/A,#N/A,FALSE,"INTRAN96";#N/A,#N/A,FALSE,"NAA9697";#N/A,#N/A,FALSE,"ECWEBB";#N/A,#N/A,FALSE,"MFT96";#N/A,#N/A,FALSE,"CTrecon"}</definedName>
    <definedName name="jhkgh2" localSheetId="15" hidden="1">{#N/A,#N/A,FALSE,"TMCOMP96";#N/A,#N/A,FALSE,"MAT96";#N/A,#N/A,FALSE,"FANDA96";#N/A,#N/A,FALSE,"INTRAN96";#N/A,#N/A,FALSE,"NAA9697";#N/A,#N/A,FALSE,"ECWEBB";#N/A,#N/A,FALSE,"MFT96";#N/A,#N/A,FALSE,"CTrecon"}</definedName>
    <definedName name="jhkgh2" hidden="1">{#N/A,#N/A,FALSE,"TMCOMP96";#N/A,#N/A,FALSE,"MAT96";#N/A,#N/A,FALSE,"FANDA96";#N/A,#N/A,FALSE,"INTRAN96";#N/A,#N/A,FALSE,"NAA9697";#N/A,#N/A,FALSE,"ECWEBB";#N/A,#N/A,FALSE,"MFT96";#N/A,#N/A,FALSE,"CTrecon"}</definedName>
    <definedName name="LOCAL_MYSQL_DATE_FORMAT" localSheetId="2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Option2" localSheetId="26" hidden="1">{#N/A,#N/A,FALSE,"TMCOMP96";#N/A,#N/A,FALSE,"MAT96";#N/A,#N/A,FALSE,"FANDA96";#N/A,#N/A,FALSE,"INTRAN96";#N/A,#N/A,FALSE,"NAA9697";#N/A,#N/A,FALSE,"ECWEBB";#N/A,#N/A,FALSE,"MFT96";#N/A,#N/A,FALSE,"CTrecon"}</definedName>
    <definedName name="Option2" localSheetId="28" hidden="1">{#N/A,#N/A,FALSE,"TMCOMP96";#N/A,#N/A,FALSE,"MAT96";#N/A,#N/A,FALSE,"FANDA96";#N/A,#N/A,FALSE,"INTRAN96";#N/A,#N/A,FALSE,"NAA9697";#N/A,#N/A,FALSE,"ECWEBB";#N/A,#N/A,FALSE,"MFT96";#N/A,#N/A,FALSE,"CTrecon"}</definedName>
    <definedName name="Option2" localSheetId="29" hidden="1">{#N/A,#N/A,FALSE,"TMCOMP96";#N/A,#N/A,FALSE,"MAT96";#N/A,#N/A,FALSE,"FANDA96";#N/A,#N/A,FALSE,"INTRAN96";#N/A,#N/A,FALSE,"NAA9697";#N/A,#N/A,FALSE,"ECWEBB";#N/A,#N/A,FALSE,"MFT96";#N/A,#N/A,FALSE,"CTrecon"}</definedName>
    <definedName name="Option2" localSheetId="10" hidden="1">{#N/A,#N/A,FALSE,"TMCOMP96";#N/A,#N/A,FALSE,"MAT96";#N/A,#N/A,FALSE,"FANDA96";#N/A,#N/A,FALSE,"INTRAN96";#N/A,#N/A,FALSE,"NAA9697";#N/A,#N/A,FALSE,"ECWEBB";#N/A,#N/A,FALSE,"MFT96";#N/A,#N/A,FALSE,"CTrecon"}</definedName>
    <definedName name="Option2" localSheetId="17" hidden="1">{#N/A,#N/A,FALSE,"TMCOMP96";#N/A,#N/A,FALSE,"MAT96";#N/A,#N/A,FALSE,"FANDA96";#N/A,#N/A,FALSE,"INTRAN96";#N/A,#N/A,FALSE,"NAA9697";#N/A,#N/A,FALSE,"ECWEBB";#N/A,#N/A,FALSE,"MFT96";#N/A,#N/A,FALSE,"CTrecon"}</definedName>
    <definedName name="Option2" localSheetId="11" hidden="1">{#N/A,#N/A,FALSE,"TMCOMP96";#N/A,#N/A,FALSE,"MAT96";#N/A,#N/A,FALSE,"FANDA96";#N/A,#N/A,FALSE,"INTRAN96";#N/A,#N/A,FALSE,"NAA9697";#N/A,#N/A,FALSE,"ECWEBB";#N/A,#N/A,FALSE,"MFT96";#N/A,#N/A,FALSE,"CTrecon"}</definedName>
    <definedName name="Option2" localSheetId="16" hidden="1">{#N/A,#N/A,FALSE,"TMCOMP96";#N/A,#N/A,FALSE,"MAT96";#N/A,#N/A,FALSE,"FANDA96";#N/A,#N/A,FALSE,"INTRAN96";#N/A,#N/A,FALSE,"NAA9697";#N/A,#N/A,FALSE,"ECWEBB";#N/A,#N/A,FALSE,"MFT96";#N/A,#N/A,FALSE,"CTrecon"}</definedName>
    <definedName name="Option2" localSheetId="6" hidden="1">{#N/A,#N/A,FALSE,"TMCOMP96";#N/A,#N/A,FALSE,"MAT96";#N/A,#N/A,FALSE,"FANDA96";#N/A,#N/A,FALSE,"INTRAN96";#N/A,#N/A,FALSE,"NAA9697";#N/A,#N/A,FALSE,"ECWEBB";#N/A,#N/A,FALSE,"MFT96";#N/A,#N/A,FALSE,"CTrecon"}</definedName>
    <definedName name="Option2" localSheetId="12" hidden="1">{#N/A,#N/A,FALSE,"TMCOMP96";#N/A,#N/A,FALSE,"MAT96";#N/A,#N/A,FALSE,"FANDA96";#N/A,#N/A,FALSE,"INTRAN96";#N/A,#N/A,FALSE,"NAA9697";#N/A,#N/A,FALSE,"ECWEBB";#N/A,#N/A,FALSE,"MFT96";#N/A,#N/A,FALSE,"CTrecon"}</definedName>
    <definedName name="Option2" localSheetId="7" hidden="1">{#N/A,#N/A,FALSE,"TMCOMP96";#N/A,#N/A,FALSE,"MAT96";#N/A,#N/A,FALSE,"FANDA96";#N/A,#N/A,FALSE,"INTRAN96";#N/A,#N/A,FALSE,"NAA9697";#N/A,#N/A,FALSE,"ECWEBB";#N/A,#N/A,FALSE,"MFT96";#N/A,#N/A,FALSE,"CTrecon"}</definedName>
    <definedName name="Option2" localSheetId="13" hidden="1">{#N/A,#N/A,FALSE,"TMCOMP96";#N/A,#N/A,FALSE,"MAT96";#N/A,#N/A,FALSE,"FANDA96";#N/A,#N/A,FALSE,"INTRAN96";#N/A,#N/A,FALSE,"NAA9697";#N/A,#N/A,FALSE,"ECWEBB";#N/A,#N/A,FALSE,"MFT96";#N/A,#N/A,FALSE,"CTrecon"}</definedName>
    <definedName name="Option2" localSheetId="8" hidden="1">{#N/A,#N/A,FALSE,"TMCOMP96";#N/A,#N/A,FALSE,"MAT96";#N/A,#N/A,FALSE,"FANDA96";#N/A,#N/A,FALSE,"INTRAN96";#N/A,#N/A,FALSE,"NAA9697";#N/A,#N/A,FALSE,"ECWEBB";#N/A,#N/A,FALSE,"MFT96";#N/A,#N/A,FALSE,"CTrecon"}</definedName>
    <definedName name="Option2" localSheetId="14" hidden="1">{#N/A,#N/A,FALSE,"TMCOMP96";#N/A,#N/A,FALSE,"MAT96";#N/A,#N/A,FALSE,"FANDA96";#N/A,#N/A,FALSE,"INTRAN96";#N/A,#N/A,FALSE,"NAA9697";#N/A,#N/A,FALSE,"ECWEBB";#N/A,#N/A,FALSE,"MFT96";#N/A,#N/A,FALSE,"CTrecon"}</definedName>
    <definedName name="Option2" localSheetId="9" hidden="1">{#N/A,#N/A,FALSE,"TMCOMP96";#N/A,#N/A,FALSE,"MAT96";#N/A,#N/A,FALSE,"FANDA96";#N/A,#N/A,FALSE,"INTRAN96";#N/A,#N/A,FALSE,"NAA9697";#N/A,#N/A,FALSE,"ECWEBB";#N/A,#N/A,FALSE,"MFT96";#N/A,#N/A,FALSE,"CTrecon"}</definedName>
    <definedName name="Option2" localSheetId="15" hidden="1">{#N/A,#N/A,FALSE,"TMCOMP96";#N/A,#N/A,FALSE,"MAT96";#N/A,#N/A,FALSE,"FANDA96";#N/A,#N/A,FALSE,"INTRAN96";#N/A,#N/A,FALSE,"NAA9697";#N/A,#N/A,FALSE,"ECWEBB";#N/A,#N/A,FALSE,"MFT96";#N/A,#N/A,FALSE,"CTrecon"}</definedName>
    <definedName name="Option2" hidden="1">{#N/A,#N/A,FALSE,"TMCOMP96";#N/A,#N/A,FALSE,"MAT96";#N/A,#N/A,FALSE,"FANDA96";#N/A,#N/A,FALSE,"INTRAN96";#N/A,#N/A,FALSE,"NAA9697";#N/A,#N/A,FALSE,"ECWEBB";#N/A,#N/A,FALSE,"MFT96";#N/A,#N/A,FALSE,"CTrecon"}</definedName>
    <definedName name="Pop" localSheetId="26" hidden="1">[8]Population!#REF!</definedName>
    <definedName name="Pop" localSheetId="29" hidden="1">[8]Population!#REF!</definedName>
    <definedName name="Pop" localSheetId="36" hidden="1">[8]Population!#REF!</definedName>
    <definedName name="Pop" localSheetId="10" hidden="1">[8]Population!#REF!</definedName>
    <definedName name="Pop" localSheetId="17" hidden="1">[8]Population!#REF!</definedName>
    <definedName name="Pop" localSheetId="11" hidden="1">[8]Population!#REF!</definedName>
    <definedName name="Pop" localSheetId="16" hidden="1">[8]Population!#REF!</definedName>
    <definedName name="Pop" localSheetId="6" hidden="1">[8]Population!#REF!</definedName>
    <definedName name="Pop" localSheetId="12" hidden="1">[8]Population!#REF!</definedName>
    <definedName name="Pop" localSheetId="7" hidden="1">[8]Population!#REF!</definedName>
    <definedName name="Pop" localSheetId="13" hidden="1">[8]Population!#REF!</definedName>
    <definedName name="Pop" localSheetId="8" hidden="1">[8]Population!#REF!</definedName>
    <definedName name="Pop" localSheetId="14" hidden="1">[8]Population!#REF!</definedName>
    <definedName name="Pop" localSheetId="9" hidden="1">[8]Population!#REF!</definedName>
    <definedName name="Pop" localSheetId="15" hidden="1">[8]Population!#REF!</definedName>
    <definedName name="Pop" hidden="1">[8]Population!#REF!</definedName>
    <definedName name="Population" localSheetId="26" hidden="1">#REF!</definedName>
    <definedName name="Population" localSheetId="28" hidden="1">#REF!</definedName>
    <definedName name="Population" localSheetId="29" hidden="1">#REF!</definedName>
    <definedName name="Population" localSheetId="36" hidden="1">#REF!</definedName>
    <definedName name="Population" localSheetId="10" hidden="1">#REF!</definedName>
    <definedName name="Population" localSheetId="17" hidden="1">#REF!</definedName>
    <definedName name="Population" localSheetId="11" hidden="1">#REF!</definedName>
    <definedName name="Population" localSheetId="16" hidden="1">#REF!</definedName>
    <definedName name="Population" localSheetId="6" hidden="1">#REF!</definedName>
    <definedName name="Population" localSheetId="12" hidden="1">#REF!</definedName>
    <definedName name="Population" localSheetId="7" hidden="1">#REF!</definedName>
    <definedName name="Population" localSheetId="13" hidden="1">#REF!</definedName>
    <definedName name="Population" localSheetId="8" hidden="1">#REF!</definedName>
    <definedName name="Population" localSheetId="14" hidden="1">#REF!</definedName>
    <definedName name="Population" localSheetId="9" hidden="1">#REF!</definedName>
    <definedName name="Population" localSheetId="15" hidden="1">#REF!</definedName>
    <definedName name="Population" hidden="1">#REF!</definedName>
    <definedName name="Profiles" localSheetId="26" hidden="1">#REF!</definedName>
    <definedName name="Profiles" localSheetId="28" hidden="1">#REF!</definedName>
    <definedName name="Profiles" localSheetId="29" hidden="1">#REF!</definedName>
    <definedName name="Profiles" localSheetId="36" hidden="1">#REF!</definedName>
    <definedName name="Profiles" localSheetId="10" hidden="1">#REF!</definedName>
    <definedName name="Profiles" localSheetId="17" hidden="1">#REF!</definedName>
    <definedName name="Profiles" localSheetId="11" hidden="1">#REF!</definedName>
    <definedName name="Profiles" localSheetId="16" hidden="1">#REF!</definedName>
    <definedName name="Profiles" localSheetId="6" hidden="1">#REF!</definedName>
    <definedName name="Profiles" localSheetId="12" hidden="1">#REF!</definedName>
    <definedName name="Profiles" localSheetId="7" hidden="1">#REF!</definedName>
    <definedName name="Profiles" localSheetId="13" hidden="1">#REF!</definedName>
    <definedName name="Profiles" localSheetId="8" hidden="1">#REF!</definedName>
    <definedName name="Profiles" localSheetId="14" hidden="1">#REF!</definedName>
    <definedName name="Profiles" localSheetId="9" hidden="1">#REF!</definedName>
    <definedName name="Profiles" localSheetId="15" hidden="1">#REF!</definedName>
    <definedName name="Profiles" hidden="1">#REF!</definedName>
    <definedName name="Projections" localSheetId="26" hidden="1">#REF!</definedName>
    <definedName name="Projections" localSheetId="28" hidden="1">#REF!</definedName>
    <definedName name="Projections" localSheetId="29" hidden="1">#REF!</definedName>
    <definedName name="Projections" localSheetId="36" hidden="1">#REF!</definedName>
    <definedName name="Projections" localSheetId="10" hidden="1">#REF!</definedName>
    <definedName name="Projections" localSheetId="17" hidden="1">#REF!</definedName>
    <definedName name="Projections" localSheetId="11" hidden="1">#REF!</definedName>
    <definedName name="Projections" localSheetId="16" hidden="1">#REF!</definedName>
    <definedName name="Projections" localSheetId="6" hidden="1">#REF!</definedName>
    <definedName name="Projections" localSheetId="12" hidden="1">#REF!</definedName>
    <definedName name="Projections" localSheetId="7" hidden="1">#REF!</definedName>
    <definedName name="Projections" localSheetId="13" hidden="1">#REF!</definedName>
    <definedName name="Projections" localSheetId="8" hidden="1">#REF!</definedName>
    <definedName name="Projections" localSheetId="14" hidden="1">#REF!</definedName>
    <definedName name="Projections" localSheetId="9" hidden="1">#REF!</definedName>
    <definedName name="Projections" localSheetId="15" hidden="1">#REF!</definedName>
    <definedName name="Projections" hidden="1">#REF!</definedName>
    <definedName name="Results" hidden="1">[9]UK99!$A$1:$A$1</definedName>
    <definedName name="sdf" localSheetId="26" hidden="1">{#N/A,#N/A,FALSE,"TMCOMP96";#N/A,#N/A,FALSE,"MAT96";#N/A,#N/A,FALSE,"FANDA96";#N/A,#N/A,FALSE,"INTRAN96";#N/A,#N/A,FALSE,"NAA9697";#N/A,#N/A,FALSE,"ECWEBB";#N/A,#N/A,FALSE,"MFT96";#N/A,#N/A,FALSE,"CTrecon"}</definedName>
    <definedName name="sdf" localSheetId="28" hidden="1">{#N/A,#N/A,FALSE,"TMCOMP96";#N/A,#N/A,FALSE,"MAT96";#N/A,#N/A,FALSE,"FANDA96";#N/A,#N/A,FALSE,"INTRAN96";#N/A,#N/A,FALSE,"NAA9697";#N/A,#N/A,FALSE,"ECWEBB";#N/A,#N/A,FALSE,"MFT96";#N/A,#N/A,FALSE,"CTrecon"}</definedName>
    <definedName name="sdf" localSheetId="29" hidden="1">{#N/A,#N/A,FALSE,"TMCOMP96";#N/A,#N/A,FALSE,"MAT96";#N/A,#N/A,FALSE,"FANDA96";#N/A,#N/A,FALSE,"INTRAN96";#N/A,#N/A,FALSE,"NAA9697";#N/A,#N/A,FALSE,"ECWEBB";#N/A,#N/A,FALSE,"MFT96";#N/A,#N/A,FALSE,"CTrecon"}</definedName>
    <definedName name="sdf" localSheetId="10" hidden="1">{#N/A,#N/A,FALSE,"TMCOMP96";#N/A,#N/A,FALSE,"MAT96";#N/A,#N/A,FALSE,"FANDA96";#N/A,#N/A,FALSE,"INTRAN96";#N/A,#N/A,FALSE,"NAA9697";#N/A,#N/A,FALSE,"ECWEBB";#N/A,#N/A,FALSE,"MFT96";#N/A,#N/A,FALSE,"CTrecon"}</definedName>
    <definedName name="sdf" localSheetId="17" hidden="1">{#N/A,#N/A,FALSE,"TMCOMP96";#N/A,#N/A,FALSE,"MAT96";#N/A,#N/A,FALSE,"FANDA96";#N/A,#N/A,FALSE,"INTRAN96";#N/A,#N/A,FALSE,"NAA9697";#N/A,#N/A,FALSE,"ECWEBB";#N/A,#N/A,FALSE,"MFT96";#N/A,#N/A,FALSE,"CTrecon"}</definedName>
    <definedName name="sdf" localSheetId="11" hidden="1">{#N/A,#N/A,FALSE,"TMCOMP96";#N/A,#N/A,FALSE,"MAT96";#N/A,#N/A,FALSE,"FANDA96";#N/A,#N/A,FALSE,"INTRAN96";#N/A,#N/A,FALSE,"NAA9697";#N/A,#N/A,FALSE,"ECWEBB";#N/A,#N/A,FALSE,"MFT96";#N/A,#N/A,FALSE,"CTrecon"}</definedName>
    <definedName name="sdf" localSheetId="16" hidden="1">{#N/A,#N/A,FALSE,"TMCOMP96";#N/A,#N/A,FALSE,"MAT96";#N/A,#N/A,FALSE,"FANDA96";#N/A,#N/A,FALSE,"INTRAN96";#N/A,#N/A,FALSE,"NAA9697";#N/A,#N/A,FALSE,"ECWEBB";#N/A,#N/A,FALSE,"MFT96";#N/A,#N/A,FALSE,"CTrecon"}</definedName>
    <definedName name="sdf" localSheetId="6" hidden="1">{#N/A,#N/A,FALSE,"TMCOMP96";#N/A,#N/A,FALSE,"MAT96";#N/A,#N/A,FALSE,"FANDA96";#N/A,#N/A,FALSE,"INTRAN96";#N/A,#N/A,FALSE,"NAA9697";#N/A,#N/A,FALSE,"ECWEBB";#N/A,#N/A,FALSE,"MFT96";#N/A,#N/A,FALSE,"CTrecon"}</definedName>
    <definedName name="sdf" localSheetId="12" hidden="1">{#N/A,#N/A,FALSE,"TMCOMP96";#N/A,#N/A,FALSE,"MAT96";#N/A,#N/A,FALSE,"FANDA96";#N/A,#N/A,FALSE,"INTRAN96";#N/A,#N/A,FALSE,"NAA9697";#N/A,#N/A,FALSE,"ECWEBB";#N/A,#N/A,FALSE,"MFT96";#N/A,#N/A,FALSE,"CTrecon"}</definedName>
    <definedName name="sdf" localSheetId="7" hidden="1">{#N/A,#N/A,FALSE,"TMCOMP96";#N/A,#N/A,FALSE,"MAT96";#N/A,#N/A,FALSE,"FANDA96";#N/A,#N/A,FALSE,"INTRAN96";#N/A,#N/A,FALSE,"NAA9697";#N/A,#N/A,FALSE,"ECWEBB";#N/A,#N/A,FALSE,"MFT96";#N/A,#N/A,FALSE,"CTrecon"}</definedName>
    <definedName name="sdf" localSheetId="13" hidden="1">{#N/A,#N/A,FALSE,"TMCOMP96";#N/A,#N/A,FALSE,"MAT96";#N/A,#N/A,FALSE,"FANDA96";#N/A,#N/A,FALSE,"INTRAN96";#N/A,#N/A,FALSE,"NAA9697";#N/A,#N/A,FALSE,"ECWEBB";#N/A,#N/A,FALSE,"MFT96";#N/A,#N/A,FALSE,"CTrecon"}</definedName>
    <definedName name="sdf" localSheetId="8" hidden="1">{#N/A,#N/A,FALSE,"TMCOMP96";#N/A,#N/A,FALSE,"MAT96";#N/A,#N/A,FALSE,"FANDA96";#N/A,#N/A,FALSE,"INTRAN96";#N/A,#N/A,FALSE,"NAA9697";#N/A,#N/A,FALSE,"ECWEBB";#N/A,#N/A,FALSE,"MFT96";#N/A,#N/A,FALSE,"CTrecon"}</definedName>
    <definedName name="sdf" localSheetId="14" hidden="1">{#N/A,#N/A,FALSE,"TMCOMP96";#N/A,#N/A,FALSE,"MAT96";#N/A,#N/A,FALSE,"FANDA96";#N/A,#N/A,FALSE,"INTRAN96";#N/A,#N/A,FALSE,"NAA9697";#N/A,#N/A,FALSE,"ECWEBB";#N/A,#N/A,FALSE,"MFT96";#N/A,#N/A,FALSE,"CTrecon"}</definedName>
    <definedName name="sdf" localSheetId="9" hidden="1">{#N/A,#N/A,FALSE,"TMCOMP96";#N/A,#N/A,FALSE,"MAT96";#N/A,#N/A,FALSE,"FANDA96";#N/A,#N/A,FALSE,"INTRAN96";#N/A,#N/A,FALSE,"NAA9697";#N/A,#N/A,FALSE,"ECWEBB";#N/A,#N/A,FALSE,"MFT96";#N/A,#N/A,FALSE,"CTrecon"}</definedName>
    <definedName name="sdf" localSheetId="15" hidden="1">{#N/A,#N/A,FALSE,"TMCOMP96";#N/A,#N/A,FALSE,"MAT96";#N/A,#N/A,FALSE,"FANDA96";#N/A,#N/A,FALSE,"INTRAN96";#N/A,#N/A,FALSE,"NAA9697";#N/A,#N/A,FALSE,"ECWEBB";#N/A,#N/A,FALSE,"MFT96";#N/A,#N/A,FALSE,"CTrecon"}</definedName>
    <definedName name="sdf" hidden="1">{#N/A,#N/A,FALSE,"TMCOMP96";#N/A,#N/A,FALSE,"MAT96";#N/A,#N/A,FALSE,"FANDA96";#N/A,#N/A,FALSE,"INTRAN96";#N/A,#N/A,FALSE,"NAA9697";#N/A,#N/A,FALSE,"ECWEBB";#N/A,#N/A,FALSE,"MFT96";#N/A,#N/A,FALSE,"CTrecon"}</definedName>
    <definedName name="sdff" localSheetId="26" hidden="1">{#N/A,#N/A,FALSE,"TMCOMP96";#N/A,#N/A,FALSE,"MAT96";#N/A,#N/A,FALSE,"FANDA96";#N/A,#N/A,FALSE,"INTRAN96";#N/A,#N/A,FALSE,"NAA9697";#N/A,#N/A,FALSE,"ECWEBB";#N/A,#N/A,FALSE,"MFT96";#N/A,#N/A,FALSE,"CTrecon"}</definedName>
    <definedName name="sdff" localSheetId="28" hidden="1">{#N/A,#N/A,FALSE,"TMCOMP96";#N/A,#N/A,FALSE,"MAT96";#N/A,#N/A,FALSE,"FANDA96";#N/A,#N/A,FALSE,"INTRAN96";#N/A,#N/A,FALSE,"NAA9697";#N/A,#N/A,FALSE,"ECWEBB";#N/A,#N/A,FALSE,"MFT96";#N/A,#N/A,FALSE,"CTrecon"}</definedName>
    <definedName name="sdff" localSheetId="29" hidden="1">{#N/A,#N/A,FALSE,"TMCOMP96";#N/A,#N/A,FALSE,"MAT96";#N/A,#N/A,FALSE,"FANDA96";#N/A,#N/A,FALSE,"INTRAN96";#N/A,#N/A,FALSE,"NAA9697";#N/A,#N/A,FALSE,"ECWEBB";#N/A,#N/A,FALSE,"MFT96";#N/A,#N/A,FALSE,"CTrecon"}</definedName>
    <definedName name="sdff" localSheetId="10" hidden="1">{#N/A,#N/A,FALSE,"TMCOMP96";#N/A,#N/A,FALSE,"MAT96";#N/A,#N/A,FALSE,"FANDA96";#N/A,#N/A,FALSE,"INTRAN96";#N/A,#N/A,FALSE,"NAA9697";#N/A,#N/A,FALSE,"ECWEBB";#N/A,#N/A,FALSE,"MFT96";#N/A,#N/A,FALSE,"CTrecon"}</definedName>
    <definedName name="sdff" localSheetId="17" hidden="1">{#N/A,#N/A,FALSE,"TMCOMP96";#N/A,#N/A,FALSE,"MAT96";#N/A,#N/A,FALSE,"FANDA96";#N/A,#N/A,FALSE,"INTRAN96";#N/A,#N/A,FALSE,"NAA9697";#N/A,#N/A,FALSE,"ECWEBB";#N/A,#N/A,FALSE,"MFT96";#N/A,#N/A,FALSE,"CTrecon"}</definedName>
    <definedName name="sdff" localSheetId="11" hidden="1">{#N/A,#N/A,FALSE,"TMCOMP96";#N/A,#N/A,FALSE,"MAT96";#N/A,#N/A,FALSE,"FANDA96";#N/A,#N/A,FALSE,"INTRAN96";#N/A,#N/A,FALSE,"NAA9697";#N/A,#N/A,FALSE,"ECWEBB";#N/A,#N/A,FALSE,"MFT96";#N/A,#N/A,FALSE,"CTrecon"}</definedName>
    <definedName name="sdff" localSheetId="16" hidden="1">{#N/A,#N/A,FALSE,"TMCOMP96";#N/A,#N/A,FALSE,"MAT96";#N/A,#N/A,FALSE,"FANDA96";#N/A,#N/A,FALSE,"INTRAN96";#N/A,#N/A,FALSE,"NAA9697";#N/A,#N/A,FALSE,"ECWEBB";#N/A,#N/A,FALSE,"MFT96";#N/A,#N/A,FALSE,"CTrecon"}</definedName>
    <definedName name="sdff" localSheetId="6" hidden="1">{#N/A,#N/A,FALSE,"TMCOMP96";#N/A,#N/A,FALSE,"MAT96";#N/A,#N/A,FALSE,"FANDA96";#N/A,#N/A,FALSE,"INTRAN96";#N/A,#N/A,FALSE,"NAA9697";#N/A,#N/A,FALSE,"ECWEBB";#N/A,#N/A,FALSE,"MFT96";#N/A,#N/A,FALSE,"CTrecon"}</definedName>
    <definedName name="sdff" localSheetId="12" hidden="1">{#N/A,#N/A,FALSE,"TMCOMP96";#N/A,#N/A,FALSE,"MAT96";#N/A,#N/A,FALSE,"FANDA96";#N/A,#N/A,FALSE,"INTRAN96";#N/A,#N/A,FALSE,"NAA9697";#N/A,#N/A,FALSE,"ECWEBB";#N/A,#N/A,FALSE,"MFT96";#N/A,#N/A,FALSE,"CTrecon"}</definedName>
    <definedName name="sdff" localSheetId="7" hidden="1">{#N/A,#N/A,FALSE,"TMCOMP96";#N/A,#N/A,FALSE,"MAT96";#N/A,#N/A,FALSE,"FANDA96";#N/A,#N/A,FALSE,"INTRAN96";#N/A,#N/A,FALSE,"NAA9697";#N/A,#N/A,FALSE,"ECWEBB";#N/A,#N/A,FALSE,"MFT96";#N/A,#N/A,FALSE,"CTrecon"}</definedName>
    <definedName name="sdff" localSheetId="13" hidden="1">{#N/A,#N/A,FALSE,"TMCOMP96";#N/A,#N/A,FALSE,"MAT96";#N/A,#N/A,FALSE,"FANDA96";#N/A,#N/A,FALSE,"INTRAN96";#N/A,#N/A,FALSE,"NAA9697";#N/A,#N/A,FALSE,"ECWEBB";#N/A,#N/A,FALSE,"MFT96";#N/A,#N/A,FALSE,"CTrecon"}</definedName>
    <definedName name="sdff" localSheetId="8" hidden="1">{#N/A,#N/A,FALSE,"TMCOMP96";#N/A,#N/A,FALSE,"MAT96";#N/A,#N/A,FALSE,"FANDA96";#N/A,#N/A,FALSE,"INTRAN96";#N/A,#N/A,FALSE,"NAA9697";#N/A,#N/A,FALSE,"ECWEBB";#N/A,#N/A,FALSE,"MFT96";#N/A,#N/A,FALSE,"CTrecon"}</definedName>
    <definedName name="sdff" localSheetId="14" hidden="1">{#N/A,#N/A,FALSE,"TMCOMP96";#N/A,#N/A,FALSE,"MAT96";#N/A,#N/A,FALSE,"FANDA96";#N/A,#N/A,FALSE,"INTRAN96";#N/A,#N/A,FALSE,"NAA9697";#N/A,#N/A,FALSE,"ECWEBB";#N/A,#N/A,FALSE,"MFT96";#N/A,#N/A,FALSE,"CTrecon"}</definedName>
    <definedName name="sdff" localSheetId="9" hidden="1">{#N/A,#N/A,FALSE,"TMCOMP96";#N/A,#N/A,FALSE,"MAT96";#N/A,#N/A,FALSE,"FANDA96";#N/A,#N/A,FALSE,"INTRAN96";#N/A,#N/A,FALSE,"NAA9697";#N/A,#N/A,FALSE,"ECWEBB";#N/A,#N/A,FALSE,"MFT96";#N/A,#N/A,FALSE,"CTrecon"}</definedName>
    <definedName name="sdff" localSheetId="15" hidden="1">{#N/A,#N/A,FALSE,"TMCOMP96";#N/A,#N/A,FALSE,"MAT96";#N/A,#N/A,FALSE,"FANDA96";#N/A,#N/A,FALSE,"INTRAN96";#N/A,#N/A,FALSE,"NAA9697";#N/A,#N/A,FALSE,"ECWEBB";#N/A,#N/A,FALSE,"MFT96";#N/A,#N/A,FALSE,"CTrecon"}</definedName>
    <definedName name="sdff" hidden="1">{#N/A,#N/A,FALSE,"TMCOMP96";#N/A,#N/A,FALSE,"MAT96";#N/A,#N/A,FALSE,"FANDA96";#N/A,#N/A,FALSE,"INTRAN96";#N/A,#N/A,FALSE,"NAA9697";#N/A,#N/A,FALSE,"ECWEBB";#N/A,#N/A,FALSE,"MFT96";#N/A,#N/A,FALSE,"CTrecon"}</definedName>
    <definedName name="sfad" localSheetId="26" hidden="1">{#N/A,#N/A,FALSE,"TMCOMP96";#N/A,#N/A,FALSE,"MAT96";#N/A,#N/A,FALSE,"FANDA96";#N/A,#N/A,FALSE,"INTRAN96";#N/A,#N/A,FALSE,"NAA9697";#N/A,#N/A,FALSE,"ECWEBB";#N/A,#N/A,FALSE,"MFT96";#N/A,#N/A,FALSE,"CTrecon"}</definedName>
    <definedName name="sfad" localSheetId="28" hidden="1">{#N/A,#N/A,FALSE,"TMCOMP96";#N/A,#N/A,FALSE,"MAT96";#N/A,#N/A,FALSE,"FANDA96";#N/A,#N/A,FALSE,"INTRAN96";#N/A,#N/A,FALSE,"NAA9697";#N/A,#N/A,FALSE,"ECWEBB";#N/A,#N/A,FALSE,"MFT96";#N/A,#N/A,FALSE,"CTrecon"}</definedName>
    <definedName name="sfad" localSheetId="29" hidden="1">{#N/A,#N/A,FALSE,"TMCOMP96";#N/A,#N/A,FALSE,"MAT96";#N/A,#N/A,FALSE,"FANDA96";#N/A,#N/A,FALSE,"INTRAN96";#N/A,#N/A,FALSE,"NAA9697";#N/A,#N/A,FALSE,"ECWEBB";#N/A,#N/A,FALSE,"MFT96";#N/A,#N/A,FALSE,"CTrecon"}</definedName>
    <definedName name="sfad" localSheetId="10" hidden="1">{#N/A,#N/A,FALSE,"TMCOMP96";#N/A,#N/A,FALSE,"MAT96";#N/A,#N/A,FALSE,"FANDA96";#N/A,#N/A,FALSE,"INTRAN96";#N/A,#N/A,FALSE,"NAA9697";#N/A,#N/A,FALSE,"ECWEBB";#N/A,#N/A,FALSE,"MFT96";#N/A,#N/A,FALSE,"CTrecon"}</definedName>
    <definedName name="sfad" localSheetId="17" hidden="1">{#N/A,#N/A,FALSE,"TMCOMP96";#N/A,#N/A,FALSE,"MAT96";#N/A,#N/A,FALSE,"FANDA96";#N/A,#N/A,FALSE,"INTRAN96";#N/A,#N/A,FALSE,"NAA9697";#N/A,#N/A,FALSE,"ECWEBB";#N/A,#N/A,FALSE,"MFT96";#N/A,#N/A,FALSE,"CTrecon"}</definedName>
    <definedName name="sfad" localSheetId="11" hidden="1">{#N/A,#N/A,FALSE,"TMCOMP96";#N/A,#N/A,FALSE,"MAT96";#N/A,#N/A,FALSE,"FANDA96";#N/A,#N/A,FALSE,"INTRAN96";#N/A,#N/A,FALSE,"NAA9697";#N/A,#N/A,FALSE,"ECWEBB";#N/A,#N/A,FALSE,"MFT96";#N/A,#N/A,FALSE,"CTrecon"}</definedName>
    <definedName name="sfad" localSheetId="16" hidden="1">{#N/A,#N/A,FALSE,"TMCOMP96";#N/A,#N/A,FALSE,"MAT96";#N/A,#N/A,FALSE,"FANDA96";#N/A,#N/A,FALSE,"INTRAN96";#N/A,#N/A,FALSE,"NAA9697";#N/A,#N/A,FALSE,"ECWEBB";#N/A,#N/A,FALSE,"MFT96";#N/A,#N/A,FALSE,"CTrecon"}</definedName>
    <definedName name="sfad" localSheetId="6" hidden="1">{#N/A,#N/A,FALSE,"TMCOMP96";#N/A,#N/A,FALSE,"MAT96";#N/A,#N/A,FALSE,"FANDA96";#N/A,#N/A,FALSE,"INTRAN96";#N/A,#N/A,FALSE,"NAA9697";#N/A,#N/A,FALSE,"ECWEBB";#N/A,#N/A,FALSE,"MFT96";#N/A,#N/A,FALSE,"CTrecon"}</definedName>
    <definedName name="sfad" localSheetId="12" hidden="1">{#N/A,#N/A,FALSE,"TMCOMP96";#N/A,#N/A,FALSE,"MAT96";#N/A,#N/A,FALSE,"FANDA96";#N/A,#N/A,FALSE,"INTRAN96";#N/A,#N/A,FALSE,"NAA9697";#N/A,#N/A,FALSE,"ECWEBB";#N/A,#N/A,FALSE,"MFT96";#N/A,#N/A,FALSE,"CTrecon"}</definedName>
    <definedName name="sfad" localSheetId="7" hidden="1">{#N/A,#N/A,FALSE,"TMCOMP96";#N/A,#N/A,FALSE,"MAT96";#N/A,#N/A,FALSE,"FANDA96";#N/A,#N/A,FALSE,"INTRAN96";#N/A,#N/A,FALSE,"NAA9697";#N/A,#N/A,FALSE,"ECWEBB";#N/A,#N/A,FALSE,"MFT96";#N/A,#N/A,FALSE,"CTrecon"}</definedName>
    <definedName name="sfad" localSheetId="13" hidden="1">{#N/A,#N/A,FALSE,"TMCOMP96";#N/A,#N/A,FALSE,"MAT96";#N/A,#N/A,FALSE,"FANDA96";#N/A,#N/A,FALSE,"INTRAN96";#N/A,#N/A,FALSE,"NAA9697";#N/A,#N/A,FALSE,"ECWEBB";#N/A,#N/A,FALSE,"MFT96";#N/A,#N/A,FALSE,"CTrecon"}</definedName>
    <definedName name="sfad" localSheetId="8" hidden="1">{#N/A,#N/A,FALSE,"TMCOMP96";#N/A,#N/A,FALSE,"MAT96";#N/A,#N/A,FALSE,"FANDA96";#N/A,#N/A,FALSE,"INTRAN96";#N/A,#N/A,FALSE,"NAA9697";#N/A,#N/A,FALSE,"ECWEBB";#N/A,#N/A,FALSE,"MFT96";#N/A,#N/A,FALSE,"CTrecon"}</definedName>
    <definedName name="sfad" localSheetId="14" hidden="1">{#N/A,#N/A,FALSE,"TMCOMP96";#N/A,#N/A,FALSE,"MAT96";#N/A,#N/A,FALSE,"FANDA96";#N/A,#N/A,FALSE,"INTRAN96";#N/A,#N/A,FALSE,"NAA9697";#N/A,#N/A,FALSE,"ECWEBB";#N/A,#N/A,FALSE,"MFT96";#N/A,#N/A,FALSE,"CTrecon"}</definedName>
    <definedName name="sfad" localSheetId="9" hidden="1">{#N/A,#N/A,FALSE,"TMCOMP96";#N/A,#N/A,FALSE,"MAT96";#N/A,#N/A,FALSE,"FANDA96";#N/A,#N/A,FALSE,"INTRAN96";#N/A,#N/A,FALSE,"NAA9697";#N/A,#N/A,FALSE,"ECWEBB";#N/A,#N/A,FALSE,"MFT96";#N/A,#N/A,FALSE,"CTrecon"}</definedName>
    <definedName name="sfad" localSheetId="15" hidden="1">{#N/A,#N/A,FALSE,"TMCOMP96";#N/A,#N/A,FALSE,"MAT96";#N/A,#N/A,FALSE,"FANDA96";#N/A,#N/A,FALSE,"INTRAN96";#N/A,#N/A,FALSE,"NAA9697";#N/A,#N/A,FALSE,"ECWEBB";#N/A,#N/A,FALSE,"MFT96";#N/A,#N/A,FALSE,"CTrecon"}</definedName>
    <definedName name="sfad" hidden="1">{#N/A,#N/A,FALSE,"TMCOMP96";#N/A,#N/A,FALSE,"MAT96";#N/A,#N/A,FALSE,"FANDA96";#N/A,#N/A,FALSE,"INTRAN96";#N/A,#N/A,FALSE,"NAA9697";#N/A,#N/A,FALSE,"ECWEBB";#N/A,#N/A,FALSE,"MFT96";#N/A,#N/A,FALSE,"CTrecon"}</definedName>
    <definedName name="T4.9i" localSheetId="26" hidden="1">{#N/A,#N/A,FALSE,"TMCOMP96";#N/A,#N/A,FALSE,"MAT96";#N/A,#N/A,FALSE,"FANDA96";#N/A,#N/A,FALSE,"INTRAN96";#N/A,#N/A,FALSE,"NAA9697";#N/A,#N/A,FALSE,"ECWEBB";#N/A,#N/A,FALSE,"MFT96";#N/A,#N/A,FALSE,"CTrecon"}</definedName>
    <definedName name="T4.9i" localSheetId="28" hidden="1">{#N/A,#N/A,FALSE,"TMCOMP96";#N/A,#N/A,FALSE,"MAT96";#N/A,#N/A,FALSE,"FANDA96";#N/A,#N/A,FALSE,"INTRAN96";#N/A,#N/A,FALSE,"NAA9697";#N/A,#N/A,FALSE,"ECWEBB";#N/A,#N/A,FALSE,"MFT96";#N/A,#N/A,FALSE,"CTrecon"}</definedName>
    <definedName name="T4.9i" localSheetId="29" hidden="1">{#N/A,#N/A,FALSE,"TMCOMP96";#N/A,#N/A,FALSE,"MAT96";#N/A,#N/A,FALSE,"FANDA96";#N/A,#N/A,FALSE,"INTRAN96";#N/A,#N/A,FALSE,"NAA9697";#N/A,#N/A,FALSE,"ECWEBB";#N/A,#N/A,FALSE,"MFT96";#N/A,#N/A,FALSE,"CTrecon"}</definedName>
    <definedName name="T4.9i" localSheetId="10" hidden="1">{#N/A,#N/A,FALSE,"TMCOMP96";#N/A,#N/A,FALSE,"MAT96";#N/A,#N/A,FALSE,"FANDA96";#N/A,#N/A,FALSE,"INTRAN96";#N/A,#N/A,FALSE,"NAA9697";#N/A,#N/A,FALSE,"ECWEBB";#N/A,#N/A,FALSE,"MFT96";#N/A,#N/A,FALSE,"CTrecon"}</definedName>
    <definedName name="T4.9i" localSheetId="17" hidden="1">{#N/A,#N/A,FALSE,"TMCOMP96";#N/A,#N/A,FALSE,"MAT96";#N/A,#N/A,FALSE,"FANDA96";#N/A,#N/A,FALSE,"INTRAN96";#N/A,#N/A,FALSE,"NAA9697";#N/A,#N/A,FALSE,"ECWEBB";#N/A,#N/A,FALSE,"MFT96";#N/A,#N/A,FALSE,"CTrecon"}</definedName>
    <definedName name="T4.9i" localSheetId="11" hidden="1">{#N/A,#N/A,FALSE,"TMCOMP96";#N/A,#N/A,FALSE,"MAT96";#N/A,#N/A,FALSE,"FANDA96";#N/A,#N/A,FALSE,"INTRAN96";#N/A,#N/A,FALSE,"NAA9697";#N/A,#N/A,FALSE,"ECWEBB";#N/A,#N/A,FALSE,"MFT96";#N/A,#N/A,FALSE,"CTrecon"}</definedName>
    <definedName name="T4.9i" localSheetId="16" hidden="1">{#N/A,#N/A,FALSE,"TMCOMP96";#N/A,#N/A,FALSE,"MAT96";#N/A,#N/A,FALSE,"FANDA96";#N/A,#N/A,FALSE,"INTRAN96";#N/A,#N/A,FALSE,"NAA9697";#N/A,#N/A,FALSE,"ECWEBB";#N/A,#N/A,FALSE,"MFT96";#N/A,#N/A,FALSE,"CTrecon"}</definedName>
    <definedName name="T4.9i" localSheetId="6" hidden="1">{#N/A,#N/A,FALSE,"TMCOMP96";#N/A,#N/A,FALSE,"MAT96";#N/A,#N/A,FALSE,"FANDA96";#N/A,#N/A,FALSE,"INTRAN96";#N/A,#N/A,FALSE,"NAA9697";#N/A,#N/A,FALSE,"ECWEBB";#N/A,#N/A,FALSE,"MFT96";#N/A,#N/A,FALSE,"CTrecon"}</definedName>
    <definedName name="T4.9i" localSheetId="12" hidden="1">{#N/A,#N/A,FALSE,"TMCOMP96";#N/A,#N/A,FALSE,"MAT96";#N/A,#N/A,FALSE,"FANDA96";#N/A,#N/A,FALSE,"INTRAN96";#N/A,#N/A,FALSE,"NAA9697";#N/A,#N/A,FALSE,"ECWEBB";#N/A,#N/A,FALSE,"MFT96";#N/A,#N/A,FALSE,"CTrecon"}</definedName>
    <definedName name="T4.9i" localSheetId="7" hidden="1">{#N/A,#N/A,FALSE,"TMCOMP96";#N/A,#N/A,FALSE,"MAT96";#N/A,#N/A,FALSE,"FANDA96";#N/A,#N/A,FALSE,"INTRAN96";#N/A,#N/A,FALSE,"NAA9697";#N/A,#N/A,FALSE,"ECWEBB";#N/A,#N/A,FALSE,"MFT96";#N/A,#N/A,FALSE,"CTrecon"}</definedName>
    <definedName name="T4.9i" localSheetId="13" hidden="1">{#N/A,#N/A,FALSE,"TMCOMP96";#N/A,#N/A,FALSE,"MAT96";#N/A,#N/A,FALSE,"FANDA96";#N/A,#N/A,FALSE,"INTRAN96";#N/A,#N/A,FALSE,"NAA9697";#N/A,#N/A,FALSE,"ECWEBB";#N/A,#N/A,FALSE,"MFT96";#N/A,#N/A,FALSE,"CTrecon"}</definedName>
    <definedName name="T4.9i" localSheetId="8" hidden="1">{#N/A,#N/A,FALSE,"TMCOMP96";#N/A,#N/A,FALSE,"MAT96";#N/A,#N/A,FALSE,"FANDA96";#N/A,#N/A,FALSE,"INTRAN96";#N/A,#N/A,FALSE,"NAA9697";#N/A,#N/A,FALSE,"ECWEBB";#N/A,#N/A,FALSE,"MFT96";#N/A,#N/A,FALSE,"CTrecon"}</definedName>
    <definedName name="T4.9i" localSheetId="14" hidden="1">{#N/A,#N/A,FALSE,"TMCOMP96";#N/A,#N/A,FALSE,"MAT96";#N/A,#N/A,FALSE,"FANDA96";#N/A,#N/A,FALSE,"INTRAN96";#N/A,#N/A,FALSE,"NAA9697";#N/A,#N/A,FALSE,"ECWEBB";#N/A,#N/A,FALSE,"MFT96";#N/A,#N/A,FALSE,"CTrecon"}</definedName>
    <definedName name="T4.9i" localSheetId="9" hidden="1">{#N/A,#N/A,FALSE,"TMCOMP96";#N/A,#N/A,FALSE,"MAT96";#N/A,#N/A,FALSE,"FANDA96";#N/A,#N/A,FALSE,"INTRAN96";#N/A,#N/A,FALSE,"NAA9697";#N/A,#N/A,FALSE,"ECWEBB";#N/A,#N/A,FALSE,"MFT96";#N/A,#N/A,FALSE,"CTrecon"}</definedName>
    <definedName name="T4.9i" localSheetId="15" hidden="1">{#N/A,#N/A,FALSE,"TMCOMP96";#N/A,#N/A,FALSE,"MAT96";#N/A,#N/A,FALSE,"FANDA96";#N/A,#N/A,FALSE,"INTRAN96";#N/A,#N/A,FALSE,"NAA9697";#N/A,#N/A,FALSE,"ECWEBB";#N/A,#N/A,FALSE,"MFT96";#N/A,#N/A,FALSE,"CTrecon"}</definedName>
    <definedName name="T4.9i" hidden="1">{#N/A,#N/A,FALSE,"TMCOMP96";#N/A,#N/A,FALSE,"MAT96";#N/A,#N/A,FALSE,"FANDA96";#N/A,#N/A,FALSE,"INTRAN96";#N/A,#N/A,FALSE,"NAA9697";#N/A,#N/A,FALSE,"ECWEBB";#N/A,#N/A,FALSE,"MFT96";#N/A,#N/A,FALSE,"CTrecon"}</definedName>
    <definedName name="T4.9j" localSheetId="26" hidden="1">{#N/A,#N/A,FALSE,"TMCOMP96";#N/A,#N/A,FALSE,"MAT96";#N/A,#N/A,FALSE,"FANDA96";#N/A,#N/A,FALSE,"INTRAN96";#N/A,#N/A,FALSE,"NAA9697";#N/A,#N/A,FALSE,"ECWEBB";#N/A,#N/A,FALSE,"MFT96";#N/A,#N/A,FALSE,"CTrecon"}</definedName>
    <definedName name="T4.9j" localSheetId="28" hidden="1">{#N/A,#N/A,FALSE,"TMCOMP96";#N/A,#N/A,FALSE,"MAT96";#N/A,#N/A,FALSE,"FANDA96";#N/A,#N/A,FALSE,"INTRAN96";#N/A,#N/A,FALSE,"NAA9697";#N/A,#N/A,FALSE,"ECWEBB";#N/A,#N/A,FALSE,"MFT96";#N/A,#N/A,FALSE,"CTrecon"}</definedName>
    <definedName name="T4.9j" localSheetId="29" hidden="1">{#N/A,#N/A,FALSE,"TMCOMP96";#N/A,#N/A,FALSE,"MAT96";#N/A,#N/A,FALSE,"FANDA96";#N/A,#N/A,FALSE,"INTRAN96";#N/A,#N/A,FALSE,"NAA9697";#N/A,#N/A,FALSE,"ECWEBB";#N/A,#N/A,FALSE,"MFT96";#N/A,#N/A,FALSE,"CTrecon"}</definedName>
    <definedName name="T4.9j" localSheetId="10" hidden="1">{#N/A,#N/A,FALSE,"TMCOMP96";#N/A,#N/A,FALSE,"MAT96";#N/A,#N/A,FALSE,"FANDA96";#N/A,#N/A,FALSE,"INTRAN96";#N/A,#N/A,FALSE,"NAA9697";#N/A,#N/A,FALSE,"ECWEBB";#N/A,#N/A,FALSE,"MFT96";#N/A,#N/A,FALSE,"CTrecon"}</definedName>
    <definedName name="T4.9j" localSheetId="17" hidden="1">{#N/A,#N/A,FALSE,"TMCOMP96";#N/A,#N/A,FALSE,"MAT96";#N/A,#N/A,FALSE,"FANDA96";#N/A,#N/A,FALSE,"INTRAN96";#N/A,#N/A,FALSE,"NAA9697";#N/A,#N/A,FALSE,"ECWEBB";#N/A,#N/A,FALSE,"MFT96";#N/A,#N/A,FALSE,"CTrecon"}</definedName>
    <definedName name="T4.9j" localSheetId="11" hidden="1">{#N/A,#N/A,FALSE,"TMCOMP96";#N/A,#N/A,FALSE,"MAT96";#N/A,#N/A,FALSE,"FANDA96";#N/A,#N/A,FALSE,"INTRAN96";#N/A,#N/A,FALSE,"NAA9697";#N/A,#N/A,FALSE,"ECWEBB";#N/A,#N/A,FALSE,"MFT96";#N/A,#N/A,FALSE,"CTrecon"}</definedName>
    <definedName name="T4.9j" localSheetId="16" hidden="1">{#N/A,#N/A,FALSE,"TMCOMP96";#N/A,#N/A,FALSE,"MAT96";#N/A,#N/A,FALSE,"FANDA96";#N/A,#N/A,FALSE,"INTRAN96";#N/A,#N/A,FALSE,"NAA9697";#N/A,#N/A,FALSE,"ECWEBB";#N/A,#N/A,FALSE,"MFT96";#N/A,#N/A,FALSE,"CTrecon"}</definedName>
    <definedName name="T4.9j" localSheetId="6" hidden="1">{#N/A,#N/A,FALSE,"TMCOMP96";#N/A,#N/A,FALSE,"MAT96";#N/A,#N/A,FALSE,"FANDA96";#N/A,#N/A,FALSE,"INTRAN96";#N/A,#N/A,FALSE,"NAA9697";#N/A,#N/A,FALSE,"ECWEBB";#N/A,#N/A,FALSE,"MFT96";#N/A,#N/A,FALSE,"CTrecon"}</definedName>
    <definedName name="T4.9j" localSheetId="12" hidden="1">{#N/A,#N/A,FALSE,"TMCOMP96";#N/A,#N/A,FALSE,"MAT96";#N/A,#N/A,FALSE,"FANDA96";#N/A,#N/A,FALSE,"INTRAN96";#N/A,#N/A,FALSE,"NAA9697";#N/A,#N/A,FALSE,"ECWEBB";#N/A,#N/A,FALSE,"MFT96";#N/A,#N/A,FALSE,"CTrecon"}</definedName>
    <definedName name="T4.9j" localSheetId="7" hidden="1">{#N/A,#N/A,FALSE,"TMCOMP96";#N/A,#N/A,FALSE,"MAT96";#N/A,#N/A,FALSE,"FANDA96";#N/A,#N/A,FALSE,"INTRAN96";#N/A,#N/A,FALSE,"NAA9697";#N/A,#N/A,FALSE,"ECWEBB";#N/A,#N/A,FALSE,"MFT96";#N/A,#N/A,FALSE,"CTrecon"}</definedName>
    <definedName name="T4.9j" localSheetId="13" hidden="1">{#N/A,#N/A,FALSE,"TMCOMP96";#N/A,#N/A,FALSE,"MAT96";#N/A,#N/A,FALSE,"FANDA96";#N/A,#N/A,FALSE,"INTRAN96";#N/A,#N/A,FALSE,"NAA9697";#N/A,#N/A,FALSE,"ECWEBB";#N/A,#N/A,FALSE,"MFT96";#N/A,#N/A,FALSE,"CTrecon"}</definedName>
    <definedName name="T4.9j" localSheetId="8" hidden="1">{#N/A,#N/A,FALSE,"TMCOMP96";#N/A,#N/A,FALSE,"MAT96";#N/A,#N/A,FALSE,"FANDA96";#N/A,#N/A,FALSE,"INTRAN96";#N/A,#N/A,FALSE,"NAA9697";#N/A,#N/A,FALSE,"ECWEBB";#N/A,#N/A,FALSE,"MFT96";#N/A,#N/A,FALSE,"CTrecon"}</definedName>
    <definedName name="T4.9j" localSheetId="14" hidden="1">{#N/A,#N/A,FALSE,"TMCOMP96";#N/A,#N/A,FALSE,"MAT96";#N/A,#N/A,FALSE,"FANDA96";#N/A,#N/A,FALSE,"INTRAN96";#N/A,#N/A,FALSE,"NAA9697";#N/A,#N/A,FALSE,"ECWEBB";#N/A,#N/A,FALSE,"MFT96";#N/A,#N/A,FALSE,"CTrecon"}</definedName>
    <definedName name="T4.9j" localSheetId="9" hidden="1">{#N/A,#N/A,FALSE,"TMCOMP96";#N/A,#N/A,FALSE,"MAT96";#N/A,#N/A,FALSE,"FANDA96";#N/A,#N/A,FALSE,"INTRAN96";#N/A,#N/A,FALSE,"NAA9697";#N/A,#N/A,FALSE,"ECWEBB";#N/A,#N/A,FALSE,"MFT96";#N/A,#N/A,FALSE,"CTrecon"}</definedName>
    <definedName name="T4.9j" localSheetId="15" hidden="1">{#N/A,#N/A,FALSE,"TMCOMP96";#N/A,#N/A,FALSE,"MAT96";#N/A,#N/A,FALSE,"FANDA96";#N/A,#N/A,FALSE,"INTRAN96";#N/A,#N/A,FALSE,"NAA9697";#N/A,#N/A,FALSE,"ECWEBB";#N/A,#N/A,FALSE,"MFT96";#N/A,#N/A,FALSE,"CTrecon"}</definedName>
    <definedName name="T4.9j" hidden="1">{#N/A,#N/A,FALSE,"TMCOMP96";#N/A,#N/A,FALSE,"MAT96";#N/A,#N/A,FALSE,"FANDA96";#N/A,#N/A,FALSE,"INTRAN96";#N/A,#N/A,FALSE,"NAA9697";#N/A,#N/A,FALSE,"ECWEBB";#N/A,#N/A,FALSE,"MFT96";#N/A,#N/A,FALSE,"CTrecon"}</definedName>
    <definedName name="Tes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rggh" localSheetId="26" hidden="1">{#N/A,#N/A,FALSE,"TMCOMP96";#N/A,#N/A,FALSE,"MAT96";#N/A,#N/A,FALSE,"FANDA96";#N/A,#N/A,FALSE,"INTRAN96";#N/A,#N/A,FALSE,"NAA9697";#N/A,#N/A,FALSE,"ECWEBB";#N/A,#N/A,FALSE,"MFT96";#N/A,#N/A,FALSE,"CTrecon"}</definedName>
    <definedName name="trggh" localSheetId="28" hidden="1">{#N/A,#N/A,FALSE,"TMCOMP96";#N/A,#N/A,FALSE,"MAT96";#N/A,#N/A,FALSE,"FANDA96";#N/A,#N/A,FALSE,"INTRAN96";#N/A,#N/A,FALSE,"NAA9697";#N/A,#N/A,FALSE,"ECWEBB";#N/A,#N/A,FALSE,"MFT96";#N/A,#N/A,FALSE,"CTrecon"}</definedName>
    <definedName name="trggh" localSheetId="29" hidden="1">{#N/A,#N/A,FALSE,"TMCOMP96";#N/A,#N/A,FALSE,"MAT96";#N/A,#N/A,FALSE,"FANDA96";#N/A,#N/A,FALSE,"INTRAN96";#N/A,#N/A,FALSE,"NAA9697";#N/A,#N/A,FALSE,"ECWEBB";#N/A,#N/A,FALSE,"MFT96";#N/A,#N/A,FALSE,"CTrecon"}</definedName>
    <definedName name="trggh" localSheetId="10" hidden="1">{#N/A,#N/A,FALSE,"TMCOMP96";#N/A,#N/A,FALSE,"MAT96";#N/A,#N/A,FALSE,"FANDA96";#N/A,#N/A,FALSE,"INTRAN96";#N/A,#N/A,FALSE,"NAA9697";#N/A,#N/A,FALSE,"ECWEBB";#N/A,#N/A,FALSE,"MFT96";#N/A,#N/A,FALSE,"CTrecon"}</definedName>
    <definedName name="trggh" localSheetId="17" hidden="1">{#N/A,#N/A,FALSE,"TMCOMP96";#N/A,#N/A,FALSE,"MAT96";#N/A,#N/A,FALSE,"FANDA96";#N/A,#N/A,FALSE,"INTRAN96";#N/A,#N/A,FALSE,"NAA9697";#N/A,#N/A,FALSE,"ECWEBB";#N/A,#N/A,FALSE,"MFT96";#N/A,#N/A,FALSE,"CTrecon"}</definedName>
    <definedName name="trggh" localSheetId="11" hidden="1">{#N/A,#N/A,FALSE,"TMCOMP96";#N/A,#N/A,FALSE,"MAT96";#N/A,#N/A,FALSE,"FANDA96";#N/A,#N/A,FALSE,"INTRAN96";#N/A,#N/A,FALSE,"NAA9697";#N/A,#N/A,FALSE,"ECWEBB";#N/A,#N/A,FALSE,"MFT96";#N/A,#N/A,FALSE,"CTrecon"}</definedName>
    <definedName name="trggh" localSheetId="16" hidden="1">{#N/A,#N/A,FALSE,"TMCOMP96";#N/A,#N/A,FALSE,"MAT96";#N/A,#N/A,FALSE,"FANDA96";#N/A,#N/A,FALSE,"INTRAN96";#N/A,#N/A,FALSE,"NAA9697";#N/A,#N/A,FALSE,"ECWEBB";#N/A,#N/A,FALSE,"MFT96";#N/A,#N/A,FALSE,"CTrecon"}</definedName>
    <definedName name="trggh" localSheetId="6" hidden="1">{#N/A,#N/A,FALSE,"TMCOMP96";#N/A,#N/A,FALSE,"MAT96";#N/A,#N/A,FALSE,"FANDA96";#N/A,#N/A,FALSE,"INTRAN96";#N/A,#N/A,FALSE,"NAA9697";#N/A,#N/A,FALSE,"ECWEBB";#N/A,#N/A,FALSE,"MFT96";#N/A,#N/A,FALSE,"CTrecon"}</definedName>
    <definedName name="trggh" localSheetId="12" hidden="1">{#N/A,#N/A,FALSE,"TMCOMP96";#N/A,#N/A,FALSE,"MAT96";#N/A,#N/A,FALSE,"FANDA96";#N/A,#N/A,FALSE,"INTRAN96";#N/A,#N/A,FALSE,"NAA9697";#N/A,#N/A,FALSE,"ECWEBB";#N/A,#N/A,FALSE,"MFT96";#N/A,#N/A,FALSE,"CTrecon"}</definedName>
    <definedName name="trggh" localSheetId="7" hidden="1">{#N/A,#N/A,FALSE,"TMCOMP96";#N/A,#N/A,FALSE,"MAT96";#N/A,#N/A,FALSE,"FANDA96";#N/A,#N/A,FALSE,"INTRAN96";#N/A,#N/A,FALSE,"NAA9697";#N/A,#N/A,FALSE,"ECWEBB";#N/A,#N/A,FALSE,"MFT96";#N/A,#N/A,FALSE,"CTrecon"}</definedName>
    <definedName name="trggh" localSheetId="13" hidden="1">{#N/A,#N/A,FALSE,"TMCOMP96";#N/A,#N/A,FALSE,"MAT96";#N/A,#N/A,FALSE,"FANDA96";#N/A,#N/A,FALSE,"INTRAN96";#N/A,#N/A,FALSE,"NAA9697";#N/A,#N/A,FALSE,"ECWEBB";#N/A,#N/A,FALSE,"MFT96";#N/A,#N/A,FALSE,"CTrecon"}</definedName>
    <definedName name="trggh" localSheetId="8" hidden="1">{#N/A,#N/A,FALSE,"TMCOMP96";#N/A,#N/A,FALSE,"MAT96";#N/A,#N/A,FALSE,"FANDA96";#N/A,#N/A,FALSE,"INTRAN96";#N/A,#N/A,FALSE,"NAA9697";#N/A,#N/A,FALSE,"ECWEBB";#N/A,#N/A,FALSE,"MFT96";#N/A,#N/A,FALSE,"CTrecon"}</definedName>
    <definedName name="trggh" localSheetId="14" hidden="1">{#N/A,#N/A,FALSE,"TMCOMP96";#N/A,#N/A,FALSE,"MAT96";#N/A,#N/A,FALSE,"FANDA96";#N/A,#N/A,FALSE,"INTRAN96";#N/A,#N/A,FALSE,"NAA9697";#N/A,#N/A,FALSE,"ECWEBB";#N/A,#N/A,FALSE,"MFT96";#N/A,#N/A,FALSE,"CTrecon"}</definedName>
    <definedName name="trggh" localSheetId="9" hidden="1">{#N/A,#N/A,FALSE,"TMCOMP96";#N/A,#N/A,FALSE,"MAT96";#N/A,#N/A,FALSE,"FANDA96";#N/A,#N/A,FALSE,"INTRAN96";#N/A,#N/A,FALSE,"NAA9697";#N/A,#N/A,FALSE,"ECWEBB";#N/A,#N/A,FALSE,"MFT96";#N/A,#N/A,FALSE,"CTrecon"}</definedName>
    <definedName name="trggh" localSheetId="15" hidden="1">{#N/A,#N/A,FALSE,"TMCOMP96";#N/A,#N/A,FALSE,"MAT96";#N/A,#N/A,FALSE,"FANDA96";#N/A,#N/A,FALSE,"INTRAN96";#N/A,#N/A,FALSE,"NAA9697";#N/A,#N/A,FALSE,"ECWEBB";#N/A,#N/A,FALSE,"MFT96";#N/A,#N/A,FALSE,"CTrecon"}</definedName>
    <definedName name="trggh" hidden="1">{#N/A,#N/A,FALSE,"TMCOMP96";#N/A,#N/A,FALSE,"MAT96";#N/A,#N/A,FALSE,"FANDA96";#N/A,#N/A,FALSE,"INTRAN96";#N/A,#N/A,FALSE,"NAA9697";#N/A,#N/A,FALSE,"ECWEBB";#N/A,#N/A,FALSE,"MFT96";#N/A,#N/A,FALSE,"CTrecon"}</definedName>
    <definedName name="wrn.table1." localSheetId="26" hidden="1">{#N/A,#N/A,FALSE,"CGBR95C"}</definedName>
    <definedName name="wrn.table1." localSheetId="28" hidden="1">{#N/A,#N/A,FALSE,"CGBR95C"}</definedName>
    <definedName name="wrn.table1." localSheetId="29" hidden="1">{#N/A,#N/A,FALSE,"CGBR95C"}</definedName>
    <definedName name="wrn.table1." localSheetId="10" hidden="1">{#N/A,#N/A,FALSE,"CGBR95C"}</definedName>
    <definedName name="wrn.table1." localSheetId="17" hidden="1">{#N/A,#N/A,FALSE,"CGBR95C"}</definedName>
    <definedName name="wrn.table1." localSheetId="11" hidden="1">{#N/A,#N/A,FALSE,"CGBR95C"}</definedName>
    <definedName name="wrn.table1." localSheetId="16" hidden="1">{#N/A,#N/A,FALSE,"CGBR95C"}</definedName>
    <definedName name="wrn.table1." localSheetId="6" hidden="1">{#N/A,#N/A,FALSE,"CGBR95C"}</definedName>
    <definedName name="wrn.table1." localSheetId="12" hidden="1">{#N/A,#N/A,FALSE,"CGBR95C"}</definedName>
    <definedName name="wrn.table1." localSheetId="7" hidden="1">{#N/A,#N/A,FALSE,"CGBR95C"}</definedName>
    <definedName name="wrn.table1." localSheetId="13" hidden="1">{#N/A,#N/A,FALSE,"CGBR95C"}</definedName>
    <definedName name="wrn.table1." localSheetId="8" hidden="1">{#N/A,#N/A,FALSE,"CGBR95C"}</definedName>
    <definedName name="wrn.table1." localSheetId="14" hidden="1">{#N/A,#N/A,FALSE,"CGBR95C"}</definedName>
    <definedName name="wrn.table1." localSheetId="9" hidden="1">{#N/A,#N/A,FALSE,"CGBR95C"}</definedName>
    <definedName name="wrn.table1." localSheetId="15" hidden="1">{#N/A,#N/A,FALSE,"CGBR95C"}</definedName>
    <definedName name="wrn.table1." hidden="1">{#N/A,#N/A,FALSE,"CGBR95C"}</definedName>
    <definedName name="wrn.table2." localSheetId="26" hidden="1">{#N/A,#N/A,FALSE,"CGBR95C"}</definedName>
    <definedName name="wrn.table2." localSheetId="28" hidden="1">{#N/A,#N/A,FALSE,"CGBR95C"}</definedName>
    <definedName name="wrn.table2." localSheetId="29" hidden="1">{#N/A,#N/A,FALSE,"CGBR95C"}</definedName>
    <definedName name="wrn.table2." localSheetId="10" hidden="1">{#N/A,#N/A,FALSE,"CGBR95C"}</definedName>
    <definedName name="wrn.table2." localSheetId="17" hidden="1">{#N/A,#N/A,FALSE,"CGBR95C"}</definedName>
    <definedName name="wrn.table2." localSheetId="11" hidden="1">{#N/A,#N/A,FALSE,"CGBR95C"}</definedName>
    <definedName name="wrn.table2." localSheetId="16" hidden="1">{#N/A,#N/A,FALSE,"CGBR95C"}</definedName>
    <definedName name="wrn.table2." localSheetId="6" hidden="1">{#N/A,#N/A,FALSE,"CGBR95C"}</definedName>
    <definedName name="wrn.table2." localSheetId="12" hidden="1">{#N/A,#N/A,FALSE,"CGBR95C"}</definedName>
    <definedName name="wrn.table2." localSheetId="7" hidden="1">{#N/A,#N/A,FALSE,"CGBR95C"}</definedName>
    <definedName name="wrn.table2." localSheetId="13" hidden="1">{#N/A,#N/A,FALSE,"CGBR95C"}</definedName>
    <definedName name="wrn.table2." localSheetId="8" hidden="1">{#N/A,#N/A,FALSE,"CGBR95C"}</definedName>
    <definedName name="wrn.table2." localSheetId="14" hidden="1">{#N/A,#N/A,FALSE,"CGBR95C"}</definedName>
    <definedName name="wrn.table2." localSheetId="9" hidden="1">{#N/A,#N/A,FALSE,"CGBR95C"}</definedName>
    <definedName name="wrn.table2." localSheetId="15" hidden="1">{#N/A,#N/A,FALSE,"CGBR95C"}</definedName>
    <definedName name="wrn.table2." hidden="1">{#N/A,#N/A,FALSE,"CGBR95C"}</definedName>
    <definedName name="wrn.tablea." localSheetId="26" hidden="1">{#N/A,#N/A,FALSE,"CGBR95C"}</definedName>
    <definedName name="wrn.tablea." localSheetId="28" hidden="1">{#N/A,#N/A,FALSE,"CGBR95C"}</definedName>
    <definedName name="wrn.tablea." localSheetId="29" hidden="1">{#N/A,#N/A,FALSE,"CGBR95C"}</definedName>
    <definedName name="wrn.tablea." localSheetId="10" hidden="1">{#N/A,#N/A,FALSE,"CGBR95C"}</definedName>
    <definedName name="wrn.tablea." localSheetId="17" hidden="1">{#N/A,#N/A,FALSE,"CGBR95C"}</definedName>
    <definedName name="wrn.tablea." localSheetId="11" hidden="1">{#N/A,#N/A,FALSE,"CGBR95C"}</definedName>
    <definedName name="wrn.tablea." localSheetId="16" hidden="1">{#N/A,#N/A,FALSE,"CGBR95C"}</definedName>
    <definedName name="wrn.tablea." localSheetId="6" hidden="1">{#N/A,#N/A,FALSE,"CGBR95C"}</definedName>
    <definedName name="wrn.tablea." localSheetId="12" hidden="1">{#N/A,#N/A,FALSE,"CGBR95C"}</definedName>
    <definedName name="wrn.tablea." localSheetId="7" hidden="1">{#N/A,#N/A,FALSE,"CGBR95C"}</definedName>
    <definedName name="wrn.tablea." localSheetId="13" hidden="1">{#N/A,#N/A,FALSE,"CGBR95C"}</definedName>
    <definedName name="wrn.tablea." localSheetId="8" hidden="1">{#N/A,#N/A,FALSE,"CGBR95C"}</definedName>
    <definedName name="wrn.tablea." localSheetId="14" hidden="1">{#N/A,#N/A,FALSE,"CGBR95C"}</definedName>
    <definedName name="wrn.tablea." localSheetId="9" hidden="1">{#N/A,#N/A,FALSE,"CGBR95C"}</definedName>
    <definedName name="wrn.tablea." localSheetId="15" hidden="1">{#N/A,#N/A,FALSE,"CGBR95C"}</definedName>
    <definedName name="wrn.tablea." hidden="1">{#N/A,#N/A,FALSE,"CGBR95C"}</definedName>
    <definedName name="wrn.tableb." localSheetId="26" hidden="1">{#N/A,#N/A,FALSE,"CGBR95C"}</definedName>
    <definedName name="wrn.tableb." localSheetId="28" hidden="1">{#N/A,#N/A,FALSE,"CGBR95C"}</definedName>
    <definedName name="wrn.tableb." localSheetId="29" hidden="1">{#N/A,#N/A,FALSE,"CGBR95C"}</definedName>
    <definedName name="wrn.tableb." localSheetId="10" hidden="1">{#N/A,#N/A,FALSE,"CGBR95C"}</definedName>
    <definedName name="wrn.tableb." localSheetId="17" hidden="1">{#N/A,#N/A,FALSE,"CGBR95C"}</definedName>
    <definedName name="wrn.tableb." localSheetId="11" hidden="1">{#N/A,#N/A,FALSE,"CGBR95C"}</definedName>
    <definedName name="wrn.tableb." localSheetId="16" hidden="1">{#N/A,#N/A,FALSE,"CGBR95C"}</definedName>
    <definedName name="wrn.tableb." localSheetId="6" hidden="1">{#N/A,#N/A,FALSE,"CGBR95C"}</definedName>
    <definedName name="wrn.tableb." localSheetId="12" hidden="1">{#N/A,#N/A,FALSE,"CGBR95C"}</definedName>
    <definedName name="wrn.tableb." localSheetId="7" hidden="1">{#N/A,#N/A,FALSE,"CGBR95C"}</definedName>
    <definedName name="wrn.tableb." localSheetId="13" hidden="1">{#N/A,#N/A,FALSE,"CGBR95C"}</definedName>
    <definedName name="wrn.tableb." localSheetId="8" hidden="1">{#N/A,#N/A,FALSE,"CGBR95C"}</definedName>
    <definedName name="wrn.tableb." localSheetId="14" hidden="1">{#N/A,#N/A,FALSE,"CGBR95C"}</definedName>
    <definedName name="wrn.tableb." localSheetId="9" hidden="1">{#N/A,#N/A,FALSE,"CGBR95C"}</definedName>
    <definedName name="wrn.tableb." localSheetId="15" hidden="1">{#N/A,#N/A,FALSE,"CGBR95C"}</definedName>
    <definedName name="wrn.tableb." hidden="1">{#N/A,#N/A,FALSE,"CGBR95C"}</definedName>
    <definedName name="wrn.tableq." localSheetId="26" hidden="1">{#N/A,#N/A,FALSE,"CGBR95C"}</definedName>
    <definedName name="wrn.tableq." localSheetId="28" hidden="1">{#N/A,#N/A,FALSE,"CGBR95C"}</definedName>
    <definedName name="wrn.tableq." localSheetId="29" hidden="1">{#N/A,#N/A,FALSE,"CGBR95C"}</definedName>
    <definedName name="wrn.tableq." localSheetId="10" hidden="1">{#N/A,#N/A,FALSE,"CGBR95C"}</definedName>
    <definedName name="wrn.tableq." localSheetId="17" hidden="1">{#N/A,#N/A,FALSE,"CGBR95C"}</definedName>
    <definedName name="wrn.tableq." localSheetId="11" hidden="1">{#N/A,#N/A,FALSE,"CGBR95C"}</definedName>
    <definedName name="wrn.tableq." localSheetId="16" hidden="1">{#N/A,#N/A,FALSE,"CGBR95C"}</definedName>
    <definedName name="wrn.tableq." localSheetId="6" hidden="1">{#N/A,#N/A,FALSE,"CGBR95C"}</definedName>
    <definedName name="wrn.tableq." localSheetId="12" hidden="1">{#N/A,#N/A,FALSE,"CGBR95C"}</definedName>
    <definedName name="wrn.tableq." localSheetId="7" hidden="1">{#N/A,#N/A,FALSE,"CGBR95C"}</definedName>
    <definedName name="wrn.tableq." localSheetId="13" hidden="1">{#N/A,#N/A,FALSE,"CGBR95C"}</definedName>
    <definedName name="wrn.tableq." localSheetId="8" hidden="1">{#N/A,#N/A,FALSE,"CGBR95C"}</definedName>
    <definedName name="wrn.tableq." localSheetId="14" hidden="1">{#N/A,#N/A,FALSE,"CGBR95C"}</definedName>
    <definedName name="wrn.tableq." localSheetId="9" hidden="1">{#N/A,#N/A,FALSE,"CGBR95C"}</definedName>
    <definedName name="wrn.tableq." localSheetId="15" hidden="1">{#N/A,#N/A,FALSE,"CGBR95C"}</definedName>
    <definedName name="wrn.tableq." hidden="1">{#N/A,#N/A,FALSE,"CGBR95C"}</definedName>
    <definedName name="wrn.TMCOMP." localSheetId="26" hidden="1">{#N/A,#N/A,FALSE,"TMCOMP96";#N/A,#N/A,FALSE,"MAT96";#N/A,#N/A,FALSE,"FANDA96";#N/A,#N/A,FALSE,"INTRAN96";#N/A,#N/A,FALSE,"NAA9697";#N/A,#N/A,FALSE,"ECWEBB";#N/A,#N/A,FALSE,"MFT96";#N/A,#N/A,FALSE,"CTrecon"}</definedName>
    <definedName name="wrn.TMCOMP." localSheetId="28" hidden="1">{#N/A,#N/A,FALSE,"TMCOMP96";#N/A,#N/A,FALSE,"MAT96";#N/A,#N/A,FALSE,"FANDA96";#N/A,#N/A,FALSE,"INTRAN96";#N/A,#N/A,FALSE,"NAA9697";#N/A,#N/A,FALSE,"ECWEBB";#N/A,#N/A,FALSE,"MFT96";#N/A,#N/A,FALSE,"CTrecon"}</definedName>
    <definedName name="wrn.TMCOMP." localSheetId="29" hidden="1">{#N/A,#N/A,FALSE,"TMCOMP96";#N/A,#N/A,FALSE,"MAT96";#N/A,#N/A,FALSE,"FANDA96";#N/A,#N/A,FALSE,"INTRAN96";#N/A,#N/A,FALSE,"NAA9697";#N/A,#N/A,FALSE,"ECWEBB";#N/A,#N/A,FALSE,"MFT96";#N/A,#N/A,FALSE,"CTrecon"}</definedName>
    <definedName name="wrn.TMCOMP." localSheetId="10" hidden="1">{#N/A,#N/A,FALSE,"TMCOMP96";#N/A,#N/A,FALSE,"MAT96";#N/A,#N/A,FALSE,"FANDA96";#N/A,#N/A,FALSE,"INTRAN96";#N/A,#N/A,FALSE,"NAA9697";#N/A,#N/A,FALSE,"ECWEBB";#N/A,#N/A,FALSE,"MFT96";#N/A,#N/A,FALSE,"CTrecon"}</definedName>
    <definedName name="wrn.TMCOMP." localSheetId="17" hidden="1">{#N/A,#N/A,FALSE,"TMCOMP96";#N/A,#N/A,FALSE,"MAT96";#N/A,#N/A,FALSE,"FANDA96";#N/A,#N/A,FALSE,"INTRAN96";#N/A,#N/A,FALSE,"NAA9697";#N/A,#N/A,FALSE,"ECWEBB";#N/A,#N/A,FALSE,"MFT96";#N/A,#N/A,FALSE,"CTrecon"}</definedName>
    <definedName name="wrn.TMCOMP." localSheetId="11" hidden="1">{#N/A,#N/A,FALSE,"TMCOMP96";#N/A,#N/A,FALSE,"MAT96";#N/A,#N/A,FALSE,"FANDA96";#N/A,#N/A,FALSE,"INTRAN96";#N/A,#N/A,FALSE,"NAA9697";#N/A,#N/A,FALSE,"ECWEBB";#N/A,#N/A,FALSE,"MFT96";#N/A,#N/A,FALSE,"CTrecon"}</definedName>
    <definedName name="wrn.TMCOMP." localSheetId="16" hidden="1">{#N/A,#N/A,FALSE,"TMCOMP96";#N/A,#N/A,FALSE,"MAT96";#N/A,#N/A,FALSE,"FANDA96";#N/A,#N/A,FALSE,"INTRAN96";#N/A,#N/A,FALSE,"NAA9697";#N/A,#N/A,FALSE,"ECWEBB";#N/A,#N/A,FALSE,"MFT96";#N/A,#N/A,FALSE,"CTrecon"}</definedName>
    <definedName name="wrn.TMCOMP." localSheetId="6" hidden="1">{#N/A,#N/A,FALSE,"TMCOMP96";#N/A,#N/A,FALSE,"MAT96";#N/A,#N/A,FALSE,"FANDA96";#N/A,#N/A,FALSE,"INTRAN96";#N/A,#N/A,FALSE,"NAA9697";#N/A,#N/A,FALSE,"ECWEBB";#N/A,#N/A,FALSE,"MFT96";#N/A,#N/A,FALSE,"CTrecon"}</definedName>
    <definedName name="wrn.TMCOMP." localSheetId="12" hidden="1">{#N/A,#N/A,FALSE,"TMCOMP96";#N/A,#N/A,FALSE,"MAT96";#N/A,#N/A,FALSE,"FANDA96";#N/A,#N/A,FALSE,"INTRAN96";#N/A,#N/A,FALSE,"NAA9697";#N/A,#N/A,FALSE,"ECWEBB";#N/A,#N/A,FALSE,"MFT96";#N/A,#N/A,FALSE,"CTrecon"}</definedName>
    <definedName name="wrn.TMCOMP." localSheetId="7" hidden="1">{#N/A,#N/A,FALSE,"TMCOMP96";#N/A,#N/A,FALSE,"MAT96";#N/A,#N/A,FALSE,"FANDA96";#N/A,#N/A,FALSE,"INTRAN96";#N/A,#N/A,FALSE,"NAA9697";#N/A,#N/A,FALSE,"ECWEBB";#N/A,#N/A,FALSE,"MFT96";#N/A,#N/A,FALSE,"CTrecon"}</definedName>
    <definedName name="wrn.TMCOMP." localSheetId="13" hidden="1">{#N/A,#N/A,FALSE,"TMCOMP96";#N/A,#N/A,FALSE,"MAT96";#N/A,#N/A,FALSE,"FANDA96";#N/A,#N/A,FALSE,"INTRAN96";#N/A,#N/A,FALSE,"NAA9697";#N/A,#N/A,FALSE,"ECWEBB";#N/A,#N/A,FALSE,"MFT96";#N/A,#N/A,FALSE,"CTrecon"}</definedName>
    <definedName name="wrn.TMCOMP." localSheetId="8" hidden="1">{#N/A,#N/A,FALSE,"TMCOMP96";#N/A,#N/A,FALSE,"MAT96";#N/A,#N/A,FALSE,"FANDA96";#N/A,#N/A,FALSE,"INTRAN96";#N/A,#N/A,FALSE,"NAA9697";#N/A,#N/A,FALSE,"ECWEBB";#N/A,#N/A,FALSE,"MFT96";#N/A,#N/A,FALSE,"CTrecon"}</definedName>
    <definedName name="wrn.TMCOMP." localSheetId="14" hidden="1">{#N/A,#N/A,FALSE,"TMCOMP96";#N/A,#N/A,FALSE,"MAT96";#N/A,#N/A,FALSE,"FANDA96";#N/A,#N/A,FALSE,"INTRAN96";#N/A,#N/A,FALSE,"NAA9697";#N/A,#N/A,FALSE,"ECWEBB";#N/A,#N/A,FALSE,"MFT96";#N/A,#N/A,FALSE,"CTrecon"}</definedName>
    <definedName name="wrn.TMCOMP." localSheetId="9" hidden="1">{#N/A,#N/A,FALSE,"TMCOMP96";#N/A,#N/A,FALSE,"MAT96";#N/A,#N/A,FALSE,"FANDA96";#N/A,#N/A,FALSE,"INTRAN96";#N/A,#N/A,FALSE,"NAA9697";#N/A,#N/A,FALSE,"ECWEBB";#N/A,#N/A,FALSE,"MFT96";#N/A,#N/A,FALSE,"CTrecon"}</definedName>
    <definedName name="wrn.TMCOMP." localSheetId="15" hidden="1">{#N/A,#N/A,FALSE,"TMCOMP96";#N/A,#N/A,FALSE,"MAT96";#N/A,#N/A,FALSE,"FANDA96";#N/A,#N/A,FALSE,"INTRAN96";#N/A,#N/A,FALSE,"NAA9697";#N/A,#N/A,FALSE,"ECWEBB";#N/A,#N/A,FALSE,"MFT96";#N/A,#N/A,FALSE,"CTrecon"}</definedName>
    <definedName name="wrn.TMCOMP." hidden="1">{#N/A,#N/A,FALSE,"TMCOMP96";#N/A,#N/A,FALSE,"MAT96";#N/A,#N/A,FALSE,"FANDA96";#N/A,#N/A,FALSE,"INTRAN96";#N/A,#N/A,FALSE,"NAA9697";#N/A,#N/A,FALSE,"ECWEBB";#N/A,#N/A,FALSE,"MFT96";#N/A,#N/A,FALSE,"CTrecon"}</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Y17" i="56" l="1"/>
  <c r="Z17" i="56"/>
  <c r="AA17" i="56"/>
  <c r="AB17" i="56"/>
  <c r="AC17" i="56"/>
  <c r="Y18" i="56"/>
  <c r="Z18" i="56"/>
  <c r="AA18" i="56"/>
  <c r="AA24" i="56" s="1"/>
  <c r="AA192" i="56" s="1"/>
  <c r="AB18" i="56"/>
  <c r="AC18" i="56"/>
  <c r="AC24" i="56" s="1"/>
  <c r="AC192" i="56" s="1"/>
  <c r="Y19" i="56"/>
  <c r="Y187" i="56" s="1"/>
  <c r="O51" i="45" s="1"/>
  <c r="BH51" i="45" s="1"/>
  <c r="Z19" i="56"/>
  <c r="AA19" i="56"/>
  <c r="AB19" i="56"/>
  <c r="AC19" i="56"/>
  <c r="AC187" i="56" s="1"/>
  <c r="Y21" i="56"/>
  <c r="Z21" i="56"/>
  <c r="AA21" i="56"/>
  <c r="AB21" i="56"/>
  <c r="AC21" i="56"/>
  <c r="Z23" i="56"/>
  <c r="Z191" i="56" s="1"/>
  <c r="AB23" i="56"/>
  <c r="AC23" i="56"/>
  <c r="AC191" i="56" s="1"/>
  <c r="Z24" i="56"/>
  <c r="Z192" i="56" s="1"/>
  <c r="AB24" i="56"/>
  <c r="Y29" i="56"/>
  <c r="Z29" i="56"/>
  <c r="AA29" i="56"/>
  <c r="AB29" i="56"/>
  <c r="AC29" i="56"/>
  <c r="Y30" i="56"/>
  <c r="Z30" i="56"/>
  <c r="AA30" i="56"/>
  <c r="AB30" i="56"/>
  <c r="AC30" i="56"/>
  <c r="Y31" i="56"/>
  <c r="Z31" i="56"/>
  <c r="AA31" i="56"/>
  <c r="AB31" i="56"/>
  <c r="AC31" i="56"/>
  <c r="Y33" i="56"/>
  <c r="Z33" i="56"/>
  <c r="AA33" i="56"/>
  <c r="AB33" i="56"/>
  <c r="AC33" i="56"/>
  <c r="Z35" i="56"/>
  <c r="AA35" i="56"/>
  <c r="AB35" i="56"/>
  <c r="AC35" i="56"/>
  <c r="Z36" i="56"/>
  <c r="AA36" i="56"/>
  <c r="AB36" i="56"/>
  <c r="AC36" i="56"/>
  <c r="Y41" i="56"/>
  <c r="Z41" i="56"/>
  <c r="AA41" i="56"/>
  <c r="AB41" i="56"/>
  <c r="AC41" i="56"/>
  <c r="Y42" i="56"/>
  <c r="Z42" i="56"/>
  <c r="Z47" i="56" s="1"/>
  <c r="AA42" i="56"/>
  <c r="AA48" i="56" s="1"/>
  <c r="AB42" i="56"/>
  <c r="AB48" i="56" s="1"/>
  <c r="AC42" i="56"/>
  <c r="AC48" i="56" s="1"/>
  <c r="Y43" i="56"/>
  <c r="Z43" i="56"/>
  <c r="AA43" i="56"/>
  <c r="AB43" i="56"/>
  <c r="AC43" i="56"/>
  <c r="Y45" i="56"/>
  <c r="Z45" i="56"/>
  <c r="AA45" i="56"/>
  <c r="AB45" i="56"/>
  <c r="AC45" i="56"/>
  <c r="AB47" i="56"/>
  <c r="AC47" i="56"/>
  <c r="Z48" i="56"/>
  <c r="Y53" i="56"/>
  <c r="Z53" i="56"/>
  <c r="AA53" i="56"/>
  <c r="AB53" i="56"/>
  <c r="AC53" i="56"/>
  <c r="Y54" i="56"/>
  <c r="Z54" i="56"/>
  <c r="AA54" i="56"/>
  <c r="AB54" i="56"/>
  <c r="AC54" i="56"/>
  <c r="Y55" i="56"/>
  <c r="Z55" i="56"/>
  <c r="AA55" i="56"/>
  <c r="AB55" i="56"/>
  <c r="AC55" i="56"/>
  <c r="Y57" i="56"/>
  <c r="Z57" i="56"/>
  <c r="AA57" i="56"/>
  <c r="AB57" i="56"/>
  <c r="AC57" i="56"/>
  <c r="Z59" i="56"/>
  <c r="AA59" i="56"/>
  <c r="AB59" i="56"/>
  <c r="AC59" i="56"/>
  <c r="Z60" i="56"/>
  <c r="AA60" i="56"/>
  <c r="AB60" i="56"/>
  <c r="AC60" i="56"/>
  <c r="Y65" i="56"/>
  <c r="Z65" i="56"/>
  <c r="AA65" i="56"/>
  <c r="AB65" i="56"/>
  <c r="AC65" i="56"/>
  <c r="Y66" i="56"/>
  <c r="Z66" i="56"/>
  <c r="Z72" i="56" s="1"/>
  <c r="AA66" i="56"/>
  <c r="AA72" i="56" s="1"/>
  <c r="AB66" i="56"/>
  <c r="AB71" i="56" s="1"/>
  <c r="AC66" i="56"/>
  <c r="AC72" i="56" s="1"/>
  <c r="Y67" i="56"/>
  <c r="Z67" i="56"/>
  <c r="AA67" i="56"/>
  <c r="AB67" i="56"/>
  <c r="AC67" i="56"/>
  <c r="Y69" i="56"/>
  <c r="Z69" i="56"/>
  <c r="AA69" i="56"/>
  <c r="AB69" i="56"/>
  <c r="AC69" i="56"/>
  <c r="AC71" i="56"/>
  <c r="Y77" i="56"/>
  <c r="Z77" i="56"/>
  <c r="AA77" i="56"/>
  <c r="AB77" i="56"/>
  <c r="AC77" i="56"/>
  <c r="Y78" i="56"/>
  <c r="Z78" i="56"/>
  <c r="AA78" i="56"/>
  <c r="AB78" i="56"/>
  <c r="AC78" i="56"/>
  <c r="Y79" i="56"/>
  <c r="Z79" i="56"/>
  <c r="AA79" i="56"/>
  <c r="AB79" i="56"/>
  <c r="AC79" i="56"/>
  <c r="Y81" i="56"/>
  <c r="Z81" i="56"/>
  <c r="AA81" i="56"/>
  <c r="AB81" i="56"/>
  <c r="AC81" i="56"/>
  <c r="Z83" i="56"/>
  <c r="AA83" i="56"/>
  <c r="AB83" i="56"/>
  <c r="AC83" i="56"/>
  <c r="Z84" i="56"/>
  <c r="AA84" i="56"/>
  <c r="AB84" i="56"/>
  <c r="AC84" i="56"/>
  <c r="Y89" i="56"/>
  <c r="Z89" i="56"/>
  <c r="AA89" i="56"/>
  <c r="AB89" i="56"/>
  <c r="AC89" i="56"/>
  <c r="Y90" i="56"/>
  <c r="Z90" i="56"/>
  <c r="Z96" i="56" s="1"/>
  <c r="AA90" i="56"/>
  <c r="AA96" i="56" s="1"/>
  <c r="AB90" i="56"/>
  <c r="AB95" i="56" s="1"/>
  <c r="AC90" i="56"/>
  <c r="AC96" i="56" s="1"/>
  <c r="Y91" i="56"/>
  <c r="Z91" i="56"/>
  <c r="AA91" i="56"/>
  <c r="AB91" i="56"/>
  <c r="AC91" i="56"/>
  <c r="Y93" i="56"/>
  <c r="Z93" i="56"/>
  <c r="AA93" i="56"/>
  <c r="AB93" i="56"/>
  <c r="AC93" i="56"/>
  <c r="AC95" i="56"/>
  <c r="Y101" i="56"/>
  <c r="Z101" i="56"/>
  <c r="AA101" i="56"/>
  <c r="AB101" i="56"/>
  <c r="AC101" i="56"/>
  <c r="Y102" i="56"/>
  <c r="Z102" i="56"/>
  <c r="AA102" i="56"/>
  <c r="AB102" i="56"/>
  <c r="AC102" i="56"/>
  <c r="Y103" i="56"/>
  <c r="Z103" i="56"/>
  <c r="AA103" i="56"/>
  <c r="AB103" i="56"/>
  <c r="AC103" i="56"/>
  <c r="Y105" i="56"/>
  <c r="Z105" i="56"/>
  <c r="AA105" i="56"/>
  <c r="AB105" i="56"/>
  <c r="AC105" i="56"/>
  <c r="Z107" i="56"/>
  <c r="AA107" i="56"/>
  <c r="AB107" i="56"/>
  <c r="AC107" i="56"/>
  <c r="Z108" i="56"/>
  <c r="AA108" i="56"/>
  <c r="AB108" i="56"/>
  <c r="AC108" i="56"/>
  <c r="Y113" i="56"/>
  <c r="Z113" i="56"/>
  <c r="AA113" i="56"/>
  <c r="AB113" i="56"/>
  <c r="AC113" i="56"/>
  <c r="Y114" i="56"/>
  <c r="Z114" i="56"/>
  <c r="Z119" i="56" s="1"/>
  <c r="AA114" i="56"/>
  <c r="AA120" i="56" s="1"/>
  <c r="AB114" i="56"/>
  <c r="AB119" i="56" s="1"/>
  <c r="AC114" i="56"/>
  <c r="AC120" i="56" s="1"/>
  <c r="Y115" i="56"/>
  <c r="Z115" i="56"/>
  <c r="AA115" i="56"/>
  <c r="AB115" i="56"/>
  <c r="AC115" i="56"/>
  <c r="Y117" i="56"/>
  <c r="Z117" i="56"/>
  <c r="AA117" i="56"/>
  <c r="AB117" i="56"/>
  <c r="AC117" i="56"/>
  <c r="AC119" i="56"/>
  <c r="Z120" i="56"/>
  <c r="Y125" i="56"/>
  <c r="Z125" i="56"/>
  <c r="AA125" i="56"/>
  <c r="AB125" i="56"/>
  <c r="AC125" i="56"/>
  <c r="Y126" i="56"/>
  <c r="Z126" i="56"/>
  <c r="AA126" i="56"/>
  <c r="AB126" i="56"/>
  <c r="AC126" i="56"/>
  <c r="Y127" i="56"/>
  <c r="Z127" i="56"/>
  <c r="AA127" i="56"/>
  <c r="AB127" i="56"/>
  <c r="AC127" i="56"/>
  <c r="Y129" i="56"/>
  <c r="Z129" i="56"/>
  <c r="AA129" i="56"/>
  <c r="AB129" i="56"/>
  <c r="AC129" i="56"/>
  <c r="Z131" i="56"/>
  <c r="AA131" i="56"/>
  <c r="AB131" i="56"/>
  <c r="AC131" i="56"/>
  <c r="Z132" i="56"/>
  <c r="AA132" i="56"/>
  <c r="AB132" i="56"/>
  <c r="AC132" i="56"/>
  <c r="Y137" i="56"/>
  <c r="Z137" i="56"/>
  <c r="AA137" i="56"/>
  <c r="AB137" i="56"/>
  <c r="AC137" i="56"/>
  <c r="Y138" i="56"/>
  <c r="Z138" i="56"/>
  <c r="Z143" i="56" s="1"/>
  <c r="AA138" i="56"/>
  <c r="AA144" i="56" s="1"/>
  <c r="AB138" i="56"/>
  <c r="AB143" i="56" s="1"/>
  <c r="AC138" i="56"/>
  <c r="AC144" i="56" s="1"/>
  <c r="Y139" i="56"/>
  <c r="Z139" i="56"/>
  <c r="AA139" i="56"/>
  <c r="AB139" i="56"/>
  <c r="AC139" i="56"/>
  <c r="Y141" i="56"/>
  <c r="Z141" i="56"/>
  <c r="AA141" i="56"/>
  <c r="AB141" i="56"/>
  <c r="AC141" i="56"/>
  <c r="AC143" i="56"/>
  <c r="Z144" i="56"/>
  <c r="Y149" i="56"/>
  <c r="Z149" i="56"/>
  <c r="AA149" i="56"/>
  <c r="AB149" i="56"/>
  <c r="AC149" i="56"/>
  <c r="Y150" i="56"/>
  <c r="Z150" i="56"/>
  <c r="AA150" i="56"/>
  <c r="AB150" i="56"/>
  <c r="AC150" i="56"/>
  <c r="Y151" i="56"/>
  <c r="Z151" i="56"/>
  <c r="AA151" i="56"/>
  <c r="AB151" i="56"/>
  <c r="AC151" i="56"/>
  <c r="Y153" i="56"/>
  <c r="Z153" i="56"/>
  <c r="AA153" i="56"/>
  <c r="AB153" i="56"/>
  <c r="AC153" i="56"/>
  <c r="Z155" i="56"/>
  <c r="AA155" i="56"/>
  <c r="AB155" i="56"/>
  <c r="AC155" i="56"/>
  <c r="Z156" i="56"/>
  <c r="AA156" i="56"/>
  <c r="AB156" i="56"/>
  <c r="AC156" i="56"/>
  <c r="Y161" i="56"/>
  <c r="Z161" i="56"/>
  <c r="AA161" i="56"/>
  <c r="AB161" i="56"/>
  <c r="AC161" i="56"/>
  <c r="Y162" i="56"/>
  <c r="Z162" i="56"/>
  <c r="Z167" i="56" s="1"/>
  <c r="AA162" i="56"/>
  <c r="AA168" i="56" s="1"/>
  <c r="AB162" i="56"/>
  <c r="AB167" i="56" s="1"/>
  <c r="AC162" i="56"/>
  <c r="AC168" i="56" s="1"/>
  <c r="Y163" i="56"/>
  <c r="Z163" i="56"/>
  <c r="AA163" i="56"/>
  <c r="AB163" i="56"/>
  <c r="AC163" i="56"/>
  <c r="Y165" i="56"/>
  <c r="Z165" i="56"/>
  <c r="AA165" i="56"/>
  <c r="AB165" i="56"/>
  <c r="AC165" i="56"/>
  <c r="AC167" i="56"/>
  <c r="Z168" i="56"/>
  <c r="Y173" i="56"/>
  <c r="Z173" i="56"/>
  <c r="AA173" i="56"/>
  <c r="AB173" i="56"/>
  <c r="AC173" i="56"/>
  <c r="Y174" i="56"/>
  <c r="Z174" i="56"/>
  <c r="Z180" i="56" s="1"/>
  <c r="AA174" i="56"/>
  <c r="AB174" i="56"/>
  <c r="AC174" i="56"/>
  <c r="Y175" i="56"/>
  <c r="Z175" i="56"/>
  <c r="AA175" i="56"/>
  <c r="AB175" i="56"/>
  <c r="AC175" i="56"/>
  <c r="Y177" i="56"/>
  <c r="Z177" i="56"/>
  <c r="AA177" i="56"/>
  <c r="AB177" i="56"/>
  <c r="AC177" i="56"/>
  <c r="Z179" i="56"/>
  <c r="AA179" i="56"/>
  <c r="AB179" i="56"/>
  <c r="AC179" i="56"/>
  <c r="AA180" i="56"/>
  <c r="AB180" i="56"/>
  <c r="AC180" i="56"/>
  <c r="Y183" i="56"/>
  <c r="O47" i="45" s="1"/>
  <c r="Z183" i="56"/>
  <c r="AA183" i="56"/>
  <c r="AB183" i="56"/>
  <c r="AC183" i="56"/>
  <c r="Y184" i="56"/>
  <c r="Z184" i="56"/>
  <c r="AA184" i="56"/>
  <c r="AB184" i="56"/>
  <c r="AC184" i="56"/>
  <c r="AA185" i="56"/>
  <c r="AB185" i="56"/>
  <c r="AC185" i="56"/>
  <c r="Y186" i="56"/>
  <c r="O50" i="45" s="1"/>
  <c r="Z186" i="56"/>
  <c r="AB186" i="56"/>
  <c r="AC186" i="56"/>
  <c r="Z187" i="56"/>
  <c r="AA187" i="56"/>
  <c r="AB187" i="56"/>
  <c r="Z189" i="56"/>
  <c r="AA189" i="56"/>
  <c r="AB189" i="56"/>
  <c r="AC189" i="56"/>
  <c r="AB191" i="56"/>
  <c r="AB192" i="56"/>
  <c r="F77" i="19"/>
  <c r="BH14" i="45"/>
  <c r="AS13" i="45"/>
  <c r="AS47" i="45"/>
  <c r="AS80" i="45"/>
  <c r="AD80" i="45"/>
  <c r="AD81" i="45"/>
  <c r="AD47" i="45"/>
  <c r="AD48" i="45"/>
  <c r="AD13" i="45"/>
  <c r="AD14" i="45"/>
  <c r="O80" i="45"/>
  <c r="BH80" i="45" s="1"/>
  <c r="O81" i="45"/>
  <c r="BH81" i="45" s="1"/>
  <c r="O48" i="45"/>
  <c r="BH48" i="45" s="1"/>
  <c r="O13" i="45"/>
  <c r="BH13" i="45" s="1"/>
  <c r="O14" i="45"/>
  <c r="Y17" i="73"/>
  <c r="Z17" i="73"/>
  <c r="AA17" i="73"/>
  <c r="AB17" i="73"/>
  <c r="AC17" i="73"/>
  <c r="AC185" i="73" s="1"/>
  <c r="Y18" i="73"/>
  <c r="Z18" i="73"/>
  <c r="AA18" i="73"/>
  <c r="AB18" i="73"/>
  <c r="AC18" i="73"/>
  <c r="Y19" i="73"/>
  <c r="Z19" i="73"/>
  <c r="AA19" i="73"/>
  <c r="AB19" i="73"/>
  <c r="AC19" i="73"/>
  <c r="Y21" i="73"/>
  <c r="Z21" i="73"/>
  <c r="AA21" i="73"/>
  <c r="AB21" i="73"/>
  <c r="AC21" i="73"/>
  <c r="AC189" i="73" s="1"/>
  <c r="Z23" i="73"/>
  <c r="Z191" i="73" s="1"/>
  <c r="AA23" i="73"/>
  <c r="AB23" i="73"/>
  <c r="AB191" i="73" s="1"/>
  <c r="AC23" i="73"/>
  <c r="AC191" i="73" s="1"/>
  <c r="Z24" i="73"/>
  <c r="Z192" i="73" s="1"/>
  <c r="AA24" i="73"/>
  <c r="AA192" i="73" s="1"/>
  <c r="AB24" i="73"/>
  <c r="AC24" i="73"/>
  <c r="AC192" i="73" s="1"/>
  <c r="Y29" i="73"/>
  <c r="Z29" i="73"/>
  <c r="AA29" i="73"/>
  <c r="AB29" i="73"/>
  <c r="AC29" i="73"/>
  <c r="Y30" i="73"/>
  <c r="Z30" i="73"/>
  <c r="AA30" i="73"/>
  <c r="AA36" i="73" s="1"/>
  <c r="AB30" i="73"/>
  <c r="AC30" i="73"/>
  <c r="AC36" i="73" s="1"/>
  <c r="Y31" i="73"/>
  <c r="Z31" i="73"/>
  <c r="AA31" i="73"/>
  <c r="AB31" i="73"/>
  <c r="AC31" i="73"/>
  <c r="Y33" i="73"/>
  <c r="Z33" i="73"/>
  <c r="AA33" i="73"/>
  <c r="AB33" i="73"/>
  <c r="AC33" i="73"/>
  <c r="Z35" i="73"/>
  <c r="AB35" i="73"/>
  <c r="AC35" i="73"/>
  <c r="Z36" i="73"/>
  <c r="AB36" i="73"/>
  <c r="Y41" i="73"/>
  <c r="Z41" i="73"/>
  <c r="AA41" i="73"/>
  <c r="AB41" i="73"/>
  <c r="AC41" i="73"/>
  <c r="Y42" i="73"/>
  <c r="Z42" i="73"/>
  <c r="AA42" i="73"/>
  <c r="AB42" i="73"/>
  <c r="AC42" i="73"/>
  <c r="Y43" i="73"/>
  <c r="Z43" i="73"/>
  <c r="AA43" i="73"/>
  <c r="AB43" i="73"/>
  <c r="AC43" i="73"/>
  <c r="Y45" i="73"/>
  <c r="Z45" i="73"/>
  <c r="AA45" i="73"/>
  <c r="AB45" i="73"/>
  <c r="AC45" i="73"/>
  <c r="Z47" i="73"/>
  <c r="AA47" i="73"/>
  <c r="AB47" i="73"/>
  <c r="AC47" i="73"/>
  <c r="Z48" i="73"/>
  <c r="AA48" i="73"/>
  <c r="AB48" i="73"/>
  <c r="AC48" i="73"/>
  <c r="Y53" i="73"/>
  <c r="Z53" i="73"/>
  <c r="AA53" i="73"/>
  <c r="AB53" i="73"/>
  <c r="AC53" i="73"/>
  <c r="Y54" i="73"/>
  <c r="Z54" i="73"/>
  <c r="AA54" i="73"/>
  <c r="AA60" i="73" s="1"/>
  <c r="AB54" i="73"/>
  <c r="AC54" i="73"/>
  <c r="AC60" i="73" s="1"/>
  <c r="Y55" i="73"/>
  <c r="Z55" i="73"/>
  <c r="AA55" i="73"/>
  <c r="AB55" i="73"/>
  <c r="AC55" i="73"/>
  <c r="Y57" i="73"/>
  <c r="Z57" i="73"/>
  <c r="AA57" i="73"/>
  <c r="AB57" i="73"/>
  <c r="AC57" i="73"/>
  <c r="Z59" i="73"/>
  <c r="AB59" i="73"/>
  <c r="AC59" i="73"/>
  <c r="Z60" i="73"/>
  <c r="AB60" i="73"/>
  <c r="Y65" i="73"/>
  <c r="Z65" i="73"/>
  <c r="AA65" i="73"/>
  <c r="AB65" i="73"/>
  <c r="AC65" i="73"/>
  <c r="Y66" i="73"/>
  <c r="Z66" i="73"/>
  <c r="AA66" i="73"/>
  <c r="AB66" i="73"/>
  <c r="AC66" i="73"/>
  <c r="Y67" i="73"/>
  <c r="Z67" i="73"/>
  <c r="AA67" i="73"/>
  <c r="AB67" i="73"/>
  <c r="AC67" i="73"/>
  <c r="Y69" i="73"/>
  <c r="Z69" i="73"/>
  <c r="AA69" i="73"/>
  <c r="AB69" i="73"/>
  <c r="AC69" i="73"/>
  <c r="Z71" i="73"/>
  <c r="AA71" i="73"/>
  <c r="AB71" i="73"/>
  <c r="AC71" i="73"/>
  <c r="Z72" i="73"/>
  <c r="AA72" i="73"/>
  <c r="AB72" i="73"/>
  <c r="AC72" i="73"/>
  <c r="Y77" i="73"/>
  <c r="Z77" i="73"/>
  <c r="AA77" i="73"/>
  <c r="AB77" i="73"/>
  <c r="AC77" i="73"/>
  <c r="Y78" i="73"/>
  <c r="Z78" i="73"/>
  <c r="AA78" i="73"/>
  <c r="AA84" i="73" s="1"/>
  <c r="AB78" i="73"/>
  <c r="AC78" i="73"/>
  <c r="AC84" i="73" s="1"/>
  <c r="Y79" i="73"/>
  <c r="Z79" i="73"/>
  <c r="AA79" i="73"/>
  <c r="AB79" i="73"/>
  <c r="AC79" i="73"/>
  <c r="Y81" i="73"/>
  <c r="Z81" i="73"/>
  <c r="AA81" i="73"/>
  <c r="AB81" i="73"/>
  <c r="AC81" i="73"/>
  <c r="Z83" i="73"/>
  <c r="AB83" i="73"/>
  <c r="AC83" i="73"/>
  <c r="Z84" i="73"/>
  <c r="AB84" i="73"/>
  <c r="Y89" i="73"/>
  <c r="Z89" i="73"/>
  <c r="AA89" i="73"/>
  <c r="AB89" i="73"/>
  <c r="AC89" i="73"/>
  <c r="Y90" i="73"/>
  <c r="Z90" i="73"/>
  <c r="AA90" i="73"/>
  <c r="AB90" i="73"/>
  <c r="AC90" i="73"/>
  <c r="Y91" i="73"/>
  <c r="Z91" i="73"/>
  <c r="AA91" i="73"/>
  <c r="AB91" i="73"/>
  <c r="AC91" i="73"/>
  <c r="Y93" i="73"/>
  <c r="Z93" i="73"/>
  <c r="AA93" i="73"/>
  <c r="AB93" i="73"/>
  <c r="AC93" i="73"/>
  <c r="Z95" i="73"/>
  <c r="AA95" i="73"/>
  <c r="AB95" i="73"/>
  <c r="AC95" i="73"/>
  <c r="Z96" i="73"/>
  <c r="AA96" i="73"/>
  <c r="AB96" i="73"/>
  <c r="AC96" i="73"/>
  <c r="Y101" i="73"/>
  <c r="Z101" i="73"/>
  <c r="AA101" i="73"/>
  <c r="AB101" i="73"/>
  <c r="AC101" i="73"/>
  <c r="Y102" i="73"/>
  <c r="Z102" i="73"/>
  <c r="AA102" i="73"/>
  <c r="AA108" i="73" s="1"/>
  <c r="AB102" i="73"/>
  <c r="AC102" i="73"/>
  <c r="AC108" i="73" s="1"/>
  <c r="Y103" i="73"/>
  <c r="Z103" i="73"/>
  <c r="AA103" i="73"/>
  <c r="AB103" i="73"/>
  <c r="AC103" i="73"/>
  <c r="Y105" i="73"/>
  <c r="Z105" i="73"/>
  <c r="AA105" i="73"/>
  <c r="AB105" i="73"/>
  <c r="AC105" i="73"/>
  <c r="Z107" i="73"/>
  <c r="AB107" i="73"/>
  <c r="AC107" i="73"/>
  <c r="Z108" i="73"/>
  <c r="AB108" i="73"/>
  <c r="Y113" i="73"/>
  <c r="Z113" i="73"/>
  <c r="AA113" i="73"/>
  <c r="AB113" i="73"/>
  <c r="AC113" i="73"/>
  <c r="Y114" i="73"/>
  <c r="Z114" i="73"/>
  <c r="AA114" i="73"/>
  <c r="AB114" i="73"/>
  <c r="AC114" i="73"/>
  <c r="Y115" i="73"/>
  <c r="Z115" i="73"/>
  <c r="AA115" i="73"/>
  <c r="AB115" i="73"/>
  <c r="AC115" i="73"/>
  <c r="Y117" i="73"/>
  <c r="Z117" i="73"/>
  <c r="AA117" i="73"/>
  <c r="AB117" i="73"/>
  <c r="AC117" i="73"/>
  <c r="Z119" i="73"/>
  <c r="AA119" i="73"/>
  <c r="AB119" i="73"/>
  <c r="AC119" i="73"/>
  <c r="Z120" i="73"/>
  <c r="AA120" i="73"/>
  <c r="AB120" i="73"/>
  <c r="AC120" i="73"/>
  <c r="Y125" i="73"/>
  <c r="Z125" i="73"/>
  <c r="AA125" i="73"/>
  <c r="AB125" i="73"/>
  <c r="AC125" i="73"/>
  <c r="Y126" i="73"/>
  <c r="Z126" i="73"/>
  <c r="AA126" i="73"/>
  <c r="AA132" i="73" s="1"/>
  <c r="AB126" i="73"/>
  <c r="AC126" i="73"/>
  <c r="AC132" i="73" s="1"/>
  <c r="Y127" i="73"/>
  <c r="Z127" i="73"/>
  <c r="AA127" i="73"/>
  <c r="AB127" i="73"/>
  <c r="AC127" i="73"/>
  <c r="Y129" i="73"/>
  <c r="Z129" i="73"/>
  <c r="AA129" i="73"/>
  <c r="AB129" i="73"/>
  <c r="AC129" i="73"/>
  <c r="Z131" i="73"/>
  <c r="AB131" i="73"/>
  <c r="AC131" i="73"/>
  <c r="Z132" i="73"/>
  <c r="AB132" i="73"/>
  <c r="Y137" i="73"/>
  <c r="Z137" i="73"/>
  <c r="AA137" i="73"/>
  <c r="AB137" i="73"/>
  <c r="AC137" i="73"/>
  <c r="Y138" i="73"/>
  <c r="Z138" i="73"/>
  <c r="AA138" i="73"/>
  <c r="AB138" i="73"/>
  <c r="AC138" i="73"/>
  <c r="Y139" i="73"/>
  <c r="Z139" i="73"/>
  <c r="AA139" i="73"/>
  <c r="AB139" i="73"/>
  <c r="AC139" i="73"/>
  <c r="Y141" i="73"/>
  <c r="Z141" i="73"/>
  <c r="AA141" i="73"/>
  <c r="AB141" i="73"/>
  <c r="AC141" i="73"/>
  <c r="Z143" i="73"/>
  <c r="AA143" i="73"/>
  <c r="AB143" i="73"/>
  <c r="AC143" i="73"/>
  <c r="Z144" i="73"/>
  <c r="AA144" i="73"/>
  <c r="AB144" i="73"/>
  <c r="AC144" i="73"/>
  <c r="Y149" i="73"/>
  <c r="Z149" i="73"/>
  <c r="AA149" i="73"/>
  <c r="AB149" i="73"/>
  <c r="AC149" i="73"/>
  <c r="Y150" i="73"/>
  <c r="Z150" i="73"/>
  <c r="AA150" i="73"/>
  <c r="AA156" i="73" s="1"/>
  <c r="AB150" i="73"/>
  <c r="AB156" i="73" s="1"/>
  <c r="AC150" i="73"/>
  <c r="AC156" i="73" s="1"/>
  <c r="Y151" i="73"/>
  <c r="Z151" i="73"/>
  <c r="AA151" i="73"/>
  <c r="AB151" i="73"/>
  <c r="AC151" i="73"/>
  <c r="Y153" i="73"/>
  <c r="Z153" i="73"/>
  <c r="AA153" i="73"/>
  <c r="AB153" i="73"/>
  <c r="AC153" i="73"/>
  <c r="Z155" i="73"/>
  <c r="AC155" i="73"/>
  <c r="Z156" i="73"/>
  <c r="Y161" i="73"/>
  <c r="Z161" i="73"/>
  <c r="AA161" i="73"/>
  <c r="AB161" i="73"/>
  <c r="AC161" i="73"/>
  <c r="Y162" i="73"/>
  <c r="Z162" i="73"/>
  <c r="Z168" i="73" s="1"/>
  <c r="AA162" i="73"/>
  <c r="AB162" i="73"/>
  <c r="AC162" i="73"/>
  <c r="Y163" i="73"/>
  <c r="Z163" i="73"/>
  <c r="AA163" i="73"/>
  <c r="AB163" i="73"/>
  <c r="AC163" i="73"/>
  <c r="Y165" i="73"/>
  <c r="Z165" i="73"/>
  <c r="AA165" i="73"/>
  <c r="AB165" i="73"/>
  <c r="AC165" i="73"/>
  <c r="Z167" i="73"/>
  <c r="AA167" i="73"/>
  <c r="AB167" i="73"/>
  <c r="AC167" i="73"/>
  <c r="AA168" i="73"/>
  <c r="AB168" i="73"/>
  <c r="AC168" i="73"/>
  <c r="Y173" i="73"/>
  <c r="Z173" i="73"/>
  <c r="AA173" i="73"/>
  <c r="AB173" i="73"/>
  <c r="AC173" i="73"/>
  <c r="Y174" i="73"/>
  <c r="Z174" i="73"/>
  <c r="AA174" i="73"/>
  <c r="AA180" i="73" s="1"/>
  <c r="AB174" i="73"/>
  <c r="AB180" i="73" s="1"/>
  <c r="AC174" i="73"/>
  <c r="AC180" i="73" s="1"/>
  <c r="Y175" i="73"/>
  <c r="Z175" i="73"/>
  <c r="AA175" i="73"/>
  <c r="AB175" i="73"/>
  <c r="AC175" i="73"/>
  <c r="Y177" i="73"/>
  <c r="Z177" i="73"/>
  <c r="AA177" i="73"/>
  <c r="AB177" i="73"/>
  <c r="AC177" i="73"/>
  <c r="Z179" i="73"/>
  <c r="AC179" i="73"/>
  <c r="Z180" i="73"/>
  <c r="Y183" i="73"/>
  <c r="Z183" i="73"/>
  <c r="AA183" i="73"/>
  <c r="AB183" i="73"/>
  <c r="AC183" i="73"/>
  <c r="Y184" i="73"/>
  <c r="Z184" i="73"/>
  <c r="AA184" i="73"/>
  <c r="AB184" i="73"/>
  <c r="AC184" i="73"/>
  <c r="AA185" i="73"/>
  <c r="AB185" i="73"/>
  <c r="Z186" i="73"/>
  <c r="AA186" i="73"/>
  <c r="AB186" i="73"/>
  <c r="AC186" i="73"/>
  <c r="Z187" i="73"/>
  <c r="AA187" i="73"/>
  <c r="AB187" i="73"/>
  <c r="AC187" i="73"/>
  <c r="Y189" i="73"/>
  <c r="AD86" i="45" s="1"/>
  <c r="Z189" i="73"/>
  <c r="AA189" i="73"/>
  <c r="AB189" i="73"/>
  <c r="AA191" i="73"/>
  <c r="AB192" i="73"/>
  <c r="Y17" i="72"/>
  <c r="Z17" i="72"/>
  <c r="AA17" i="72"/>
  <c r="AB17" i="72"/>
  <c r="AC17" i="72"/>
  <c r="Y18" i="72"/>
  <c r="Z18" i="72"/>
  <c r="Z24" i="72" s="1"/>
  <c r="Z192" i="72" s="1"/>
  <c r="AA18" i="72"/>
  <c r="AB18" i="72"/>
  <c r="AB24" i="72" s="1"/>
  <c r="AB192" i="72" s="1"/>
  <c r="AC18" i="72"/>
  <c r="Y21" i="72"/>
  <c r="Z21" i="72"/>
  <c r="AA21" i="72"/>
  <c r="AB21" i="72"/>
  <c r="AC21" i="72"/>
  <c r="AC189" i="72" s="1"/>
  <c r="Z23" i="72"/>
  <c r="Z191" i="72" s="1"/>
  <c r="AA23" i="72"/>
  <c r="AB23" i="72"/>
  <c r="AB191" i="72" s="1"/>
  <c r="AC23" i="72"/>
  <c r="AC191" i="72" s="1"/>
  <c r="AA24" i="72"/>
  <c r="AA192" i="72" s="1"/>
  <c r="AC24" i="72"/>
  <c r="AC192" i="72" s="1"/>
  <c r="Y29" i="72"/>
  <c r="Z29" i="72"/>
  <c r="AA29" i="72"/>
  <c r="AB29" i="72"/>
  <c r="AC29" i="72"/>
  <c r="Y30" i="72"/>
  <c r="Z30" i="72"/>
  <c r="AA30" i="72"/>
  <c r="AA36" i="72" s="1"/>
  <c r="AB30" i="72"/>
  <c r="AB36" i="72" s="1"/>
  <c r="AC30" i="72"/>
  <c r="Y33" i="72"/>
  <c r="Z33" i="72"/>
  <c r="AA33" i="72"/>
  <c r="AB33" i="72"/>
  <c r="AC33" i="72"/>
  <c r="Z35" i="72"/>
  <c r="AA35" i="72"/>
  <c r="AB35" i="72"/>
  <c r="AC35" i="72"/>
  <c r="Z36" i="72"/>
  <c r="AC36" i="72"/>
  <c r="Y41" i="72"/>
  <c r="Z41" i="72"/>
  <c r="AA41" i="72"/>
  <c r="AB41" i="72"/>
  <c r="AC41" i="72"/>
  <c r="Y42" i="72"/>
  <c r="Z42" i="72"/>
  <c r="AA42" i="72"/>
  <c r="AB42" i="72"/>
  <c r="AC42" i="72"/>
  <c r="AC47" i="72" s="1"/>
  <c r="Y45" i="72"/>
  <c r="Z45" i="72"/>
  <c r="AA45" i="72"/>
  <c r="AB45" i="72"/>
  <c r="AC45" i="72"/>
  <c r="Z47" i="72"/>
  <c r="AA47" i="72"/>
  <c r="AB47" i="72"/>
  <c r="Z48" i="72"/>
  <c r="AA48" i="72"/>
  <c r="AB48" i="72"/>
  <c r="Y53" i="72"/>
  <c r="Z53" i="72"/>
  <c r="AA53" i="72"/>
  <c r="AB53" i="72"/>
  <c r="AC53" i="72"/>
  <c r="Y54" i="72"/>
  <c r="Z54" i="72"/>
  <c r="Z60" i="72" s="1"/>
  <c r="AA54" i="72"/>
  <c r="AB54" i="72"/>
  <c r="AC54" i="72"/>
  <c r="Y57" i="72"/>
  <c r="Z57" i="72"/>
  <c r="AA57" i="72"/>
  <c r="AB57" i="72"/>
  <c r="AC57" i="72"/>
  <c r="Z59" i="72"/>
  <c r="AA59" i="72"/>
  <c r="AB59" i="72"/>
  <c r="AC59" i="72"/>
  <c r="AA60" i="72"/>
  <c r="AB60" i="72"/>
  <c r="AC60" i="72"/>
  <c r="Y65" i="72"/>
  <c r="Z65" i="72"/>
  <c r="AA65" i="72"/>
  <c r="AB65" i="72"/>
  <c r="AC65" i="72"/>
  <c r="Y66" i="72"/>
  <c r="Z66" i="72"/>
  <c r="Z72" i="72" s="1"/>
  <c r="AA66" i="72"/>
  <c r="AB66" i="72"/>
  <c r="AB72" i="72" s="1"/>
  <c r="AC66" i="72"/>
  <c r="Y69" i="72"/>
  <c r="Z69" i="72"/>
  <c r="AA69" i="72"/>
  <c r="AB69" i="72"/>
  <c r="AC69" i="72"/>
  <c r="Z71" i="72"/>
  <c r="AA71" i="72"/>
  <c r="AB71" i="72"/>
  <c r="AC71" i="72"/>
  <c r="AA72" i="72"/>
  <c r="AC72" i="72"/>
  <c r="Y77" i="72"/>
  <c r="Z77" i="72"/>
  <c r="AA77" i="72"/>
  <c r="AB77" i="72"/>
  <c r="AC77" i="72"/>
  <c r="Y78" i="72"/>
  <c r="Z78" i="72"/>
  <c r="AA78" i="72"/>
  <c r="AA83" i="72" s="1"/>
  <c r="AB78" i="72"/>
  <c r="AB84" i="72" s="1"/>
  <c r="AC78" i="72"/>
  <c r="Y81" i="72"/>
  <c r="Z81" i="72"/>
  <c r="AA81" i="72"/>
  <c r="AB81" i="72"/>
  <c r="AC81" i="72"/>
  <c r="Z83" i="72"/>
  <c r="AB83" i="72"/>
  <c r="AC83" i="72"/>
  <c r="Z84" i="72"/>
  <c r="AC84" i="72"/>
  <c r="Y89" i="72"/>
  <c r="Z89" i="72"/>
  <c r="AA89" i="72"/>
  <c r="AB89" i="72"/>
  <c r="AC89" i="72"/>
  <c r="Y90" i="72"/>
  <c r="Z90" i="72"/>
  <c r="AA90" i="72"/>
  <c r="AB90" i="72"/>
  <c r="AC90" i="72"/>
  <c r="AC95" i="72" s="1"/>
  <c r="Y93" i="72"/>
  <c r="Z93" i="72"/>
  <c r="AA93" i="72"/>
  <c r="AB93" i="72"/>
  <c r="AC93" i="72"/>
  <c r="Z95" i="72"/>
  <c r="AA95" i="72"/>
  <c r="AB95" i="72"/>
  <c r="Z96" i="72"/>
  <c r="AA96" i="72"/>
  <c r="AB96" i="72"/>
  <c r="Y101" i="72"/>
  <c r="Z101" i="72"/>
  <c r="AA101" i="72"/>
  <c r="AB101" i="72"/>
  <c r="AC101" i="72"/>
  <c r="Y102" i="72"/>
  <c r="Z102" i="72"/>
  <c r="Z108" i="72" s="1"/>
  <c r="AA102" i="72"/>
  <c r="AB102" i="72"/>
  <c r="AC102" i="72"/>
  <c r="Y105" i="72"/>
  <c r="Z105" i="72"/>
  <c r="AA105" i="72"/>
  <c r="AB105" i="72"/>
  <c r="AC105" i="72"/>
  <c r="Z107" i="72"/>
  <c r="AA107" i="72"/>
  <c r="AB107" i="72"/>
  <c r="AC107" i="72"/>
  <c r="AA108" i="72"/>
  <c r="AB108" i="72"/>
  <c r="AC108" i="72"/>
  <c r="Y113" i="72"/>
  <c r="Z113" i="72"/>
  <c r="AA113" i="72"/>
  <c r="AB113" i="72"/>
  <c r="AC113" i="72"/>
  <c r="Y114" i="72"/>
  <c r="Z114" i="72"/>
  <c r="Z120" i="72" s="1"/>
  <c r="AA114" i="72"/>
  <c r="AB114" i="72"/>
  <c r="AB120" i="72" s="1"/>
  <c r="AC114" i="72"/>
  <c r="Y117" i="72"/>
  <c r="Z117" i="72"/>
  <c r="AA117" i="72"/>
  <c r="AB117" i="72"/>
  <c r="AC117" i="72"/>
  <c r="Z119" i="72"/>
  <c r="AA119" i="72"/>
  <c r="AB119" i="72"/>
  <c r="AC119" i="72"/>
  <c r="AA120" i="72"/>
  <c r="AC120" i="72"/>
  <c r="Y125" i="72"/>
  <c r="Z125" i="72"/>
  <c r="AA125" i="72"/>
  <c r="AB125" i="72"/>
  <c r="AC125" i="72"/>
  <c r="Y126" i="72"/>
  <c r="Z126" i="72"/>
  <c r="AA126" i="72"/>
  <c r="AA131" i="72" s="1"/>
  <c r="AB126" i="72"/>
  <c r="AB132" i="72" s="1"/>
  <c r="AC126" i="72"/>
  <c r="Y129" i="72"/>
  <c r="Z129" i="72"/>
  <c r="AA129" i="72"/>
  <c r="AB129" i="72"/>
  <c r="AC129" i="72"/>
  <c r="Z131" i="72"/>
  <c r="AB131" i="72"/>
  <c r="AC131" i="72"/>
  <c r="Z132" i="72"/>
  <c r="AC132" i="72"/>
  <c r="Y137" i="72"/>
  <c r="Z137" i="72"/>
  <c r="AA137" i="72"/>
  <c r="AB137" i="72"/>
  <c r="AC137" i="72"/>
  <c r="Y138" i="72"/>
  <c r="Z138" i="72"/>
  <c r="AA138" i="72"/>
  <c r="AB138" i="72"/>
  <c r="AC138" i="72"/>
  <c r="AC144" i="72" s="1"/>
  <c r="Y141" i="72"/>
  <c r="Z141" i="72"/>
  <c r="AA141" i="72"/>
  <c r="AB141" i="72"/>
  <c r="AC141" i="72"/>
  <c r="Z143" i="72"/>
  <c r="AA143" i="72"/>
  <c r="AB143" i="72"/>
  <c r="AC143" i="72"/>
  <c r="Z144" i="72"/>
  <c r="AA144" i="72"/>
  <c r="AB144" i="72"/>
  <c r="Y149" i="72"/>
  <c r="Z149" i="72"/>
  <c r="AA149" i="72"/>
  <c r="AB149" i="72"/>
  <c r="AC149" i="72"/>
  <c r="Y150" i="72"/>
  <c r="Z150" i="72"/>
  <c r="Z156" i="72" s="1"/>
  <c r="AA150" i="72"/>
  <c r="AB150" i="72"/>
  <c r="AC150" i="72"/>
  <c r="Y153" i="72"/>
  <c r="Z153" i="72"/>
  <c r="AA153" i="72"/>
  <c r="AB153" i="72"/>
  <c r="AC153" i="72"/>
  <c r="Z155" i="72"/>
  <c r="AA155" i="72"/>
  <c r="AB155" i="72"/>
  <c r="AC155" i="72"/>
  <c r="AA156" i="72"/>
  <c r="AB156" i="72"/>
  <c r="AC156" i="72"/>
  <c r="Y161" i="72"/>
  <c r="Z161" i="72"/>
  <c r="AA161" i="72"/>
  <c r="AB161" i="72"/>
  <c r="AC161" i="72"/>
  <c r="Y162" i="72"/>
  <c r="Z162" i="72"/>
  <c r="Z168" i="72" s="1"/>
  <c r="AA162" i="72"/>
  <c r="AB162" i="72"/>
  <c r="AB168" i="72" s="1"/>
  <c r="AC162" i="72"/>
  <c r="Y165" i="72"/>
  <c r="Z165" i="72"/>
  <c r="AA165" i="72"/>
  <c r="AB165" i="72"/>
  <c r="AC165" i="72"/>
  <c r="Z167" i="72"/>
  <c r="AA167" i="72"/>
  <c r="AB167" i="72"/>
  <c r="AC167" i="72"/>
  <c r="AA168" i="72"/>
  <c r="AC168" i="72"/>
  <c r="Y173" i="72"/>
  <c r="Z173" i="72"/>
  <c r="AA173" i="72"/>
  <c r="AB173" i="72"/>
  <c r="AC173" i="72"/>
  <c r="Y174" i="72"/>
  <c r="Z174" i="72"/>
  <c r="AA174" i="72"/>
  <c r="AA180" i="72" s="1"/>
  <c r="AB174" i="72"/>
  <c r="AB180" i="72" s="1"/>
  <c r="AC174" i="72"/>
  <c r="Y177" i="72"/>
  <c r="Z177" i="72"/>
  <c r="AA177" i="72"/>
  <c r="AB177" i="72"/>
  <c r="AC177" i="72"/>
  <c r="Z179" i="72"/>
  <c r="AA179" i="72"/>
  <c r="AB179" i="72"/>
  <c r="AC179" i="72"/>
  <c r="Z180" i="72"/>
  <c r="AC180" i="72"/>
  <c r="Y183" i="72"/>
  <c r="Z183" i="72"/>
  <c r="AA183" i="72"/>
  <c r="AB183" i="72"/>
  <c r="AC183" i="72"/>
  <c r="Y184" i="72"/>
  <c r="Z184" i="72"/>
  <c r="AA184" i="72"/>
  <c r="AB184" i="72"/>
  <c r="AC184" i="72"/>
  <c r="Y185" i="72"/>
  <c r="AS82" i="45" s="1"/>
  <c r="Z185" i="72"/>
  <c r="AA185" i="72"/>
  <c r="AB185" i="72"/>
  <c r="AC185" i="72"/>
  <c r="Z186" i="72"/>
  <c r="AA186" i="72"/>
  <c r="AB186" i="72"/>
  <c r="AC186" i="72"/>
  <c r="Y187" i="72"/>
  <c r="Z187" i="72"/>
  <c r="AA187" i="72"/>
  <c r="AB187" i="72"/>
  <c r="AC187" i="72"/>
  <c r="Y189" i="72"/>
  <c r="AS86" i="45" s="1"/>
  <c r="Z189" i="72"/>
  <c r="AA189" i="72"/>
  <c r="AB189" i="72"/>
  <c r="AA191" i="72"/>
  <c r="Y17" i="71"/>
  <c r="Z17" i="71"/>
  <c r="AA17" i="71"/>
  <c r="AB17" i="71"/>
  <c r="AC17" i="71"/>
  <c r="Y18" i="71"/>
  <c r="Z18" i="71"/>
  <c r="AA18" i="71"/>
  <c r="AA24" i="71" s="1"/>
  <c r="AA192" i="71" s="1"/>
  <c r="AB18" i="71"/>
  <c r="AC18" i="71"/>
  <c r="Y19" i="71"/>
  <c r="Z19" i="71"/>
  <c r="AA19" i="71"/>
  <c r="AA187" i="71" s="1"/>
  <c r="AB19" i="71"/>
  <c r="AC19" i="71"/>
  <c r="Y21" i="71"/>
  <c r="Z21" i="71"/>
  <c r="AA21" i="71"/>
  <c r="AB21" i="71"/>
  <c r="AC21" i="71"/>
  <c r="Z23" i="71"/>
  <c r="Z191" i="71" s="1"/>
  <c r="AA23" i="71"/>
  <c r="AA191" i="71" s="1"/>
  <c r="AB23" i="71"/>
  <c r="AB191" i="71" s="1"/>
  <c r="AC23" i="71"/>
  <c r="AC191" i="71" s="1"/>
  <c r="Z24" i="71"/>
  <c r="Z192" i="71" s="1"/>
  <c r="AB24" i="71"/>
  <c r="AC24" i="71"/>
  <c r="AC192" i="71" s="1"/>
  <c r="Y29" i="71"/>
  <c r="Z29" i="71"/>
  <c r="AA29" i="71"/>
  <c r="AB29" i="71"/>
  <c r="AC29" i="71"/>
  <c r="Y30" i="71"/>
  <c r="Z30" i="71"/>
  <c r="AA30" i="71"/>
  <c r="AB30" i="71"/>
  <c r="AB36" i="71" s="1"/>
  <c r="AC30" i="71"/>
  <c r="AC36" i="71" s="1"/>
  <c r="Y31" i="71"/>
  <c r="Z31" i="71"/>
  <c r="AA31" i="71"/>
  <c r="AB31" i="71"/>
  <c r="AC31" i="71"/>
  <c r="Y33" i="71"/>
  <c r="Z33" i="71"/>
  <c r="AA33" i="71"/>
  <c r="AB33" i="71"/>
  <c r="AC33" i="71"/>
  <c r="Z35" i="71"/>
  <c r="AA35" i="71"/>
  <c r="Z36" i="71"/>
  <c r="AA36" i="71"/>
  <c r="Y41" i="71"/>
  <c r="Z41" i="71"/>
  <c r="AA41" i="71"/>
  <c r="AB41" i="71"/>
  <c r="AC41" i="71"/>
  <c r="Y42" i="71"/>
  <c r="Z42" i="71"/>
  <c r="Z48" i="71" s="1"/>
  <c r="AA42" i="71"/>
  <c r="AA48" i="71" s="1"/>
  <c r="AB42" i="71"/>
  <c r="AC42" i="71"/>
  <c r="Y43" i="71"/>
  <c r="Z43" i="71"/>
  <c r="AA43" i="71"/>
  <c r="AB43" i="71"/>
  <c r="AC43" i="71"/>
  <c r="Y45" i="71"/>
  <c r="Z45" i="71"/>
  <c r="AA45" i="71"/>
  <c r="AB45" i="71"/>
  <c r="AC45" i="71"/>
  <c r="Z47" i="71"/>
  <c r="AA47" i="71"/>
  <c r="AB47" i="71"/>
  <c r="AC47" i="71"/>
  <c r="AB48" i="71"/>
  <c r="AC48" i="71"/>
  <c r="Y53" i="71"/>
  <c r="Z53" i="71"/>
  <c r="AA53" i="71"/>
  <c r="AB53" i="71"/>
  <c r="AC53" i="71"/>
  <c r="Y54" i="71"/>
  <c r="Z54" i="71"/>
  <c r="AA54" i="71"/>
  <c r="AB54" i="71"/>
  <c r="AB60" i="71" s="1"/>
  <c r="AC54" i="71"/>
  <c r="AC60" i="71" s="1"/>
  <c r="Y55" i="71"/>
  <c r="Z55" i="71"/>
  <c r="AA55" i="71"/>
  <c r="AB55" i="71"/>
  <c r="AC55" i="71"/>
  <c r="Y57" i="71"/>
  <c r="Z57" i="71"/>
  <c r="AA57" i="71"/>
  <c r="AB57" i="71"/>
  <c r="AC57" i="71"/>
  <c r="Z59" i="71"/>
  <c r="AA59" i="71"/>
  <c r="Z60" i="71"/>
  <c r="AA60" i="71"/>
  <c r="Y65" i="71"/>
  <c r="Z65" i="71"/>
  <c r="AA65" i="71"/>
  <c r="AB65" i="71"/>
  <c r="AC65" i="71"/>
  <c r="Y66" i="71"/>
  <c r="Z66" i="71"/>
  <c r="Z72" i="71" s="1"/>
  <c r="AA66" i="71"/>
  <c r="AA72" i="71" s="1"/>
  <c r="AB66" i="71"/>
  <c r="AC66" i="71"/>
  <c r="Y67" i="71"/>
  <c r="Z67" i="71"/>
  <c r="AA67" i="71"/>
  <c r="AB67" i="71"/>
  <c r="AC67" i="71"/>
  <c r="Y69" i="71"/>
  <c r="Z69" i="71"/>
  <c r="AA69" i="71"/>
  <c r="AB69" i="71"/>
  <c r="AC69" i="71"/>
  <c r="Z71" i="71"/>
  <c r="AA71" i="71"/>
  <c r="AB71" i="71"/>
  <c r="AC71" i="71"/>
  <c r="AB72" i="71"/>
  <c r="AC72" i="71"/>
  <c r="Y77" i="71"/>
  <c r="Z77" i="71"/>
  <c r="AA77" i="71"/>
  <c r="AB77" i="71"/>
  <c r="AC77" i="71"/>
  <c r="Y78" i="71"/>
  <c r="Z78" i="71"/>
  <c r="AA78" i="71"/>
  <c r="AB78" i="71"/>
  <c r="AB84" i="71" s="1"/>
  <c r="AC78" i="71"/>
  <c r="AC84" i="71" s="1"/>
  <c r="Y79" i="71"/>
  <c r="Z79" i="71"/>
  <c r="AA79" i="71"/>
  <c r="AB79" i="71"/>
  <c r="AC79" i="71"/>
  <c r="Y81" i="71"/>
  <c r="Z81" i="71"/>
  <c r="AA81" i="71"/>
  <c r="AB81" i="71"/>
  <c r="AC81" i="71"/>
  <c r="Z83" i="71"/>
  <c r="AA83" i="71"/>
  <c r="Z84" i="71"/>
  <c r="AA84" i="71"/>
  <c r="Y89" i="71"/>
  <c r="Z89" i="71"/>
  <c r="AA89" i="71"/>
  <c r="AB89" i="71"/>
  <c r="AC89" i="71"/>
  <c r="Y90" i="71"/>
  <c r="Z90" i="71"/>
  <c r="Z96" i="71" s="1"/>
  <c r="AA90" i="71"/>
  <c r="AA96" i="71" s="1"/>
  <c r="AB90" i="71"/>
  <c r="AC90" i="71"/>
  <c r="Y91" i="71"/>
  <c r="Z91" i="71"/>
  <c r="AA91" i="71"/>
  <c r="AB91" i="71"/>
  <c r="AC91" i="71"/>
  <c r="Y93" i="71"/>
  <c r="Z93" i="71"/>
  <c r="AA93" i="71"/>
  <c r="AB93" i="71"/>
  <c r="AC93" i="71"/>
  <c r="Z95" i="71"/>
  <c r="AA95" i="71"/>
  <c r="AB95" i="71"/>
  <c r="AC95" i="71"/>
  <c r="AB96" i="71"/>
  <c r="AC96" i="71"/>
  <c r="Y101" i="71"/>
  <c r="Z101" i="71"/>
  <c r="AA101" i="71"/>
  <c r="AB101" i="71"/>
  <c r="AC101" i="71"/>
  <c r="Y102" i="71"/>
  <c r="Z102" i="71"/>
  <c r="AA102" i="71"/>
  <c r="AB102" i="71"/>
  <c r="AB108" i="71" s="1"/>
  <c r="AC102" i="71"/>
  <c r="AC108" i="71" s="1"/>
  <c r="Y103" i="71"/>
  <c r="Y187" i="71" s="1"/>
  <c r="O84" i="45" s="1"/>
  <c r="BH84" i="45" s="1"/>
  <c r="Z103" i="71"/>
  <c r="AA103" i="71"/>
  <c r="AB103" i="71"/>
  <c r="AC103" i="71"/>
  <c r="Y105" i="71"/>
  <c r="Z105" i="71"/>
  <c r="AA105" i="71"/>
  <c r="AB105" i="71"/>
  <c r="AC105" i="71"/>
  <c r="Z107" i="71"/>
  <c r="AA107" i="71"/>
  <c r="Z108" i="71"/>
  <c r="AA108" i="71"/>
  <c r="Y113" i="71"/>
  <c r="Z113" i="71"/>
  <c r="AA113" i="71"/>
  <c r="AB113" i="71"/>
  <c r="AC113" i="71"/>
  <c r="Y114" i="71"/>
  <c r="Z114" i="71"/>
  <c r="Z120" i="71" s="1"/>
  <c r="AA114" i="71"/>
  <c r="AA120" i="71" s="1"/>
  <c r="AB114" i="71"/>
  <c r="AC114" i="71"/>
  <c r="Y115" i="71"/>
  <c r="Z115" i="71"/>
  <c r="AA115" i="71"/>
  <c r="AB115" i="71"/>
  <c r="AC115" i="71"/>
  <c r="Y117" i="71"/>
  <c r="Z117" i="71"/>
  <c r="AA117" i="71"/>
  <c r="AB117" i="71"/>
  <c r="AC117" i="71"/>
  <c r="Z119" i="71"/>
  <c r="AA119" i="71"/>
  <c r="AB119" i="71"/>
  <c r="AC119" i="71"/>
  <c r="AB120" i="71"/>
  <c r="AC120" i="71"/>
  <c r="Y125" i="71"/>
  <c r="Z125" i="71"/>
  <c r="AA125" i="71"/>
  <c r="AB125" i="71"/>
  <c r="AC125" i="71"/>
  <c r="Y126" i="71"/>
  <c r="Z126" i="71"/>
  <c r="AA126" i="71"/>
  <c r="AB126" i="71"/>
  <c r="AB132" i="71" s="1"/>
  <c r="AC126" i="71"/>
  <c r="AC132" i="71" s="1"/>
  <c r="Y127" i="71"/>
  <c r="Z127" i="71"/>
  <c r="AA127" i="71"/>
  <c r="AB127" i="71"/>
  <c r="AC127" i="71"/>
  <c r="Y129" i="71"/>
  <c r="Z129" i="71"/>
  <c r="AA129" i="71"/>
  <c r="AB129" i="71"/>
  <c r="AC129" i="71"/>
  <c r="Z131" i="71"/>
  <c r="AA131" i="71"/>
  <c r="Z132" i="71"/>
  <c r="AA132" i="71"/>
  <c r="Y137" i="71"/>
  <c r="Z137" i="71"/>
  <c r="AA137" i="71"/>
  <c r="AB137" i="71"/>
  <c r="AC137" i="71"/>
  <c r="Y138" i="71"/>
  <c r="Z138" i="71"/>
  <c r="Z144" i="71" s="1"/>
  <c r="AA138" i="71"/>
  <c r="AA144" i="71" s="1"/>
  <c r="AB138" i="71"/>
  <c r="AC138" i="71"/>
  <c r="Y139" i="71"/>
  <c r="Z139" i="71"/>
  <c r="AA139" i="71"/>
  <c r="AB139" i="71"/>
  <c r="AC139" i="71"/>
  <c r="Y141" i="71"/>
  <c r="Z141" i="71"/>
  <c r="AA141" i="71"/>
  <c r="AB141" i="71"/>
  <c r="AC141" i="71"/>
  <c r="Z143" i="71"/>
  <c r="AA143" i="71"/>
  <c r="AB143" i="71"/>
  <c r="AC143" i="71"/>
  <c r="AB144" i="71"/>
  <c r="AC144" i="71"/>
  <c r="Y149" i="71"/>
  <c r="Z149" i="71"/>
  <c r="AA149" i="71"/>
  <c r="AB149" i="71"/>
  <c r="AC149" i="71"/>
  <c r="Y150" i="71"/>
  <c r="Z150" i="71"/>
  <c r="AA150" i="71"/>
  <c r="AB150" i="71"/>
  <c r="AB156" i="71" s="1"/>
  <c r="AC150" i="71"/>
  <c r="AC156" i="71" s="1"/>
  <c r="Y151" i="71"/>
  <c r="Z151" i="71"/>
  <c r="AA151" i="71"/>
  <c r="AB151" i="71"/>
  <c r="AC151" i="71"/>
  <c r="Y153" i="71"/>
  <c r="Z153" i="71"/>
  <c r="AA153" i="71"/>
  <c r="AB153" i="71"/>
  <c r="AC153" i="71"/>
  <c r="Z155" i="71"/>
  <c r="AA155" i="71"/>
  <c r="Z156" i="71"/>
  <c r="AA156" i="71"/>
  <c r="Y161" i="71"/>
  <c r="Z161" i="71"/>
  <c r="AA161" i="71"/>
  <c r="AB161" i="71"/>
  <c r="AC161" i="71"/>
  <c r="Y162" i="71"/>
  <c r="Z162" i="71"/>
  <c r="AA162" i="71"/>
  <c r="AA168" i="71" s="1"/>
  <c r="AB162" i="71"/>
  <c r="AC162" i="71"/>
  <c r="Y163" i="71"/>
  <c r="Z163" i="71"/>
  <c r="AA163" i="71"/>
  <c r="AB163" i="71"/>
  <c r="AC163" i="71"/>
  <c r="Y165" i="71"/>
  <c r="Z165" i="71"/>
  <c r="AA165" i="71"/>
  <c r="AB165" i="71"/>
  <c r="AC165" i="71"/>
  <c r="Z167" i="71"/>
  <c r="AA167" i="71"/>
  <c r="AB167" i="71"/>
  <c r="AC167" i="71"/>
  <c r="Z168" i="71"/>
  <c r="AB168" i="71"/>
  <c r="AC168" i="71"/>
  <c r="Y173" i="71"/>
  <c r="Z173" i="71"/>
  <c r="AA173" i="71"/>
  <c r="AB173" i="71"/>
  <c r="AC173" i="71"/>
  <c r="Y174" i="71"/>
  <c r="Z174" i="71"/>
  <c r="AA174" i="71"/>
  <c r="AB174" i="71"/>
  <c r="AB180" i="71" s="1"/>
  <c r="AC174" i="71"/>
  <c r="AC180" i="71" s="1"/>
  <c r="Y175" i="71"/>
  <c r="Z175" i="71"/>
  <c r="AA175" i="71"/>
  <c r="AB175" i="71"/>
  <c r="AC175" i="71"/>
  <c r="Y177" i="71"/>
  <c r="Z177" i="71"/>
  <c r="AA177" i="71"/>
  <c r="AB177" i="71"/>
  <c r="AC177" i="71"/>
  <c r="Z179" i="71"/>
  <c r="AA179" i="71"/>
  <c r="Z180" i="71"/>
  <c r="AA180" i="71"/>
  <c r="Y183" i="71"/>
  <c r="Z183" i="71"/>
  <c r="AA183" i="71"/>
  <c r="AB183" i="71"/>
  <c r="AC183" i="71"/>
  <c r="Y184" i="71"/>
  <c r="Z184" i="71"/>
  <c r="AA184" i="71"/>
  <c r="AB184" i="71"/>
  <c r="AC184" i="71"/>
  <c r="AA185" i="71"/>
  <c r="AB185" i="71"/>
  <c r="AC185" i="71"/>
  <c r="Z186" i="71"/>
  <c r="AA186" i="71"/>
  <c r="AB186" i="71"/>
  <c r="AC186" i="71"/>
  <c r="Z187" i="71"/>
  <c r="AB187" i="71"/>
  <c r="AC187" i="71"/>
  <c r="Y189" i="71"/>
  <c r="O86" i="45" s="1"/>
  <c r="BH86" i="45" s="1"/>
  <c r="Z189" i="71"/>
  <c r="AA189" i="71"/>
  <c r="AB189" i="71"/>
  <c r="AC189" i="71"/>
  <c r="AB192" i="71"/>
  <c r="Y16" i="70"/>
  <c r="Z16" i="70"/>
  <c r="AA16" i="70"/>
  <c r="AB16" i="70"/>
  <c r="AC16" i="70"/>
  <c r="Y17" i="70"/>
  <c r="Z17" i="70"/>
  <c r="AA17" i="70"/>
  <c r="AB17" i="70"/>
  <c r="AC17" i="70"/>
  <c r="Y18" i="70"/>
  <c r="Z18" i="70"/>
  <c r="AA18" i="70"/>
  <c r="AB18" i="70"/>
  <c r="AC18" i="70"/>
  <c r="AC186" i="70" s="1"/>
  <c r="Y19" i="70"/>
  <c r="Z19" i="70"/>
  <c r="AA19" i="70"/>
  <c r="AB19" i="70"/>
  <c r="AC19" i="70"/>
  <c r="Y21" i="70"/>
  <c r="Z21" i="70"/>
  <c r="AA21" i="70"/>
  <c r="AB21" i="70"/>
  <c r="AC21" i="70"/>
  <c r="Y28" i="70"/>
  <c r="Z28" i="70"/>
  <c r="AA28" i="70"/>
  <c r="AB28" i="70"/>
  <c r="AC28" i="70"/>
  <c r="Y29" i="70"/>
  <c r="Z29" i="70"/>
  <c r="AA29" i="70"/>
  <c r="AB29" i="70"/>
  <c r="AC29" i="70"/>
  <c r="Y30" i="70"/>
  <c r="Z30" i="70"/>
  <c r="AA30" i="70"/>
  <c r="AB30" i="70"/>
  <c r="AC30" i="70"/>
  <c r="Y31" i="70"/>
  <c r="Z31" i="70"/>
  <c r="AA31" i="70"/>
  <c r="AB31" i="70"/>
  <c r="AC31" i="70"/>
  <c r="Y33" i="70"/>
  <c r="Z33" i="70"/>
  <c r="AA33" i="70"/>
  <c r="AB33" i="70"/>
  <c r="AC33" i="70"/>
  <c r="Y40" i="70"/>
  <c r="Z40" i="70"/>
  <c r="AA40" i="70"/>
  <c r="AB40" i="70"/>
  <c r="AC40" i="70"/>
  <c r="Y41" i="70"/>
  <c r="Z41" i="70"/>
  <c r="AA41" i="70"/>
  <c r="AB41" i="70"/>
  <c r="AC41" i="70"/>
  <c r="Y42" i="70"/>
  <c r="Y186" i="70" s="1"/>
  <c r="AD98" i="45" s="1"/>
  <c r="Z42" i="70"/>
  <c r="AA42" i="70"/>
  <c r="AB42" i="70"/>
  <c r="AC42" i="70"/>
  <c r="Y43" i="70"/>
  <c r="Z43" i="70"/>
  <c r="AA43" i="70"/>
  <c r="AB43" i="70"/>
  <c r="AC43" i="70"/>
  <c r="Y45" i="70"/>
  <c r="Z45" i="70"/>
  <c r="AA45" i="70"/>
  <c r="AB45" i="70"/>
  <c r="AC45" i="70"/>
  <c r="Y52" i="70"/>
  <c r="Z52" i="70"/>
  <c r="AA52" i="70"/>
  <c r="AB52" i="70"/>
  <c r="AC52" i="70"/>
  <c r="Y53" i="70"/>
  <c r="Z53" i="70"/>
  <c r="AA53" i="70"/>
  <c r="AB53" i="70"/>
  <c r="AC53" i="70"/>
  <c r="Y54" i="70"/>
  <c r="Z54" i="70"/>
  <c r="AA54" i="70"/>
  <c r="AB54" i="70"/>
  <c r="AC54" i="70"/>
  <c r="Y55" i="70"/>
  <c r="Z55" i="70"/>
  <c r="AA55" i="70"/>
  <c r="AB55" i="70"/>
  <c r="AC55" i="70"/>
  <c r="Y57" i="70"/>
  <c r="Z57" i="70"/>
  <c r="AA57" i="70"/>
  <c r="AB57" i="70"/>
  <c r="AC57" i="70"/>
  <c r="Y64" i="70"/>
  <c r="Z64" i="70"/>
  <c r="AA64" i="70"/>
  <c r="AB64" i="70"/>
  <c r="AC64" i="70"/>
  <c r="Y65" i="70"/>
  <c r="Z65" i="70"/>
  <c r="AA65" i="70"/>
  <c r="AB65" i="70"/>
  <c r="AC65" i="70"/>
  <c r="Y66" i="70"/>
  <c r="Z66" i="70"/>
  <c r="AA66" i="70"/>
  <c r="AB66" i="70"/>
  <c r="AC66" i="70"/>
  <c r="Y67" i="70"/>
  <c r="Z67" i="70"/>
  <c r="AA67" i="70"/>
  <c r="AB67" i="70"/>
  <c r="AC67" i="70"/>
  <c r="Y69" i="70"/>
  <c r="Z69" i="70"/>
  <c r="AA69" i="70"/>
  <c r="AB69" i="70"/>
  <c r="AC69" i="70"/>
  <c r="Y76" i="70"/>
  <c r="Z76" i="70"/>
  <c r="AA76" i="70"/>
  <c r="AB76" i="70"/>
  <c r="AC76" i="70"/>
  <c r="Y77" i="70"/>
  <c r="Z77" i="70"/>
  <c r="Z185" i="70" s="1"/>
  <c r="AA77" i="70"/>
  <c r="AB77" i="70"/>
  <c r="AC77" i="70"/>
  <c r="Y78" i="70"/>
  <c r="Z78" i="70"/>
  <c r="AA78" i="70"/>
  <c r="AB78" i="70"/>
  <c r="AC78" i="70"/>
  <c r="Y79" i="70"/>
  <c r="Z79" i="70"/>
  <c r="AA79" i="70"/>
  <c r="AB79" i="70"/>
  <c r="AC79" i="70"/>
  <c r="Y81" i="70"/>
  <c r="Z81" i="70"/>
  <c r="AA81" i="70"/>
  <c r="AB81" i="70"/>
  <c r="AC81" i="70"/>
  <c r="Y88" i="70"/>
  <c r="Z88" i="70"/>
  <c r="AA88" i="70"/>
  <c r="AB88" i="70"/>
  <c r="AC88" i="70"/>
  <c r="Y89" i="70"/>
  <c r="Z89" i="70"/>
  <c r="AA89" i="70"/>
  <c r="AB89" i="70"/>
  <c r="AC89" i="70"/>
  <c r="Y90" i="70"/>
  <c r="Z90" i="70"/>
  <c r="AA90" i="70"/>
  <c r="AB90" i="70"/>
  <c r="AC90" i="70"/>
  <c r="Y91" i="70"/>
  <c r="Z91" i="70"/>
  <c r="AA91" i="70"/>
  <c r="AB91" i="70"/>
  <c r="AC91" i="70"/>
  <c r="Y93" i="70"/>
  <c r="Z93" i="70"/>
  <c r="AA93" i="70"/>
  <c r="AB93" i="70"/>
  <c r="AC93" i="70"/>
  <c r="Y100" i="70"/>
  <c r="Z100" i="70"/>
  <c r="AA100" i="70"/>
  <c r="AB100" i="70"/>
  <c r="AC100" i="70"/>
  <c r="Y101" i="70"/>
  <c r="Z101" i="70"/>
  <c r="AA101" i="70"/>
  <c r="AB101" i="70"/>
  <c r="AC101" i="70"/>
  <c r="Y102" i="70"/>
  <c r="Z102" i="70"/>
  <c r="AA102" i="70"/>
  <c r="AB102" i="70"/>
  <c r="AC102" i="70"/>
  <c r="Y103" i="70"/>
  <c r="Z103" i="70"/>
  <c r="AA103" i="70"/>
  <c r="AB103" i="70"/>
  <c r="AC103" i="70"/>
  <c r="Y105" i="70"/>
  <c r="Z105" i="70"/>
  <c r="AA105" i="70"/>
  <c r="AB105" i="70"/>
  <c r="AC105" i="70"/>
  <c r="Y112" i="70"/>
  <c r="Z112" i="70"/>
  <c r="AA112" i="70"/>
  <c r="AB112" i="70"/>
  <c r="AC112" i="70"/>
  <c r="Y113" i="70"/>
  <c r="Z113" i="70"/>
  <c r="AA113" i="70"/>
  <c r="AB113" i="70"/>
  <c r="AC113" i="70"/>
  <c r="Y114" i="70"/>
  <c r="Z114" i="70"/>
  <c r="AA114" i="70"/>
  <c r="AB114" i="70"/>
  <c r="AC114" i="70"/>
  <c r="Y115" i="70"/>
  <c r="Z115" i="70"/>
  <c r="AA115" i="70"/>
  <c r="AB115" i="70"/>
  <c r="AC115" i="70"/>
  <c r="Y117" i="70"/>
  <c r="Z117" i="70"/>
  <c r="AA117" i="70"/>
  <c r="AB117" i="70"/>
  <c r="AC117" i="70"/>
  <c r="Y124" i="70"/>
  <c r="Z124" i="70"/>
  <c r="AA124" i="70"/>
  <c r="AB124" i="70"/>
  <c r="AC124" i="70"/>
  <c r="Y125" i="70"/>
  <c r="Z125" i="70"/>
  <c r="AA125" i="70"/>
  <c r="AB125" i="70"/>
  <c r="AC125" i="70"/>
  <c r="Y126" i="70"/>
  <c r="Z126" i="70"/>
  <c r="AA126" i="70"/>
  <c r="AB126" i="70"/>
  <c r="AC126" i="70"/>
  <c r="Y127" i="70"/>
  <c r="Z127" i="70"/>
  <c r="AA127" i="70"/>
  <c r="AB127" i="70"/>
  <c r="AC127" i="70"/>
  <c r="Y129" i="70"/>
  <c r="Z129" i="70"/>
  <c r="AA129" i="70"/>
  <c r="AB129" i="70"/>
  <c r="AC129" i="70"/>
  <c r="Y136" i="70"/>
  <c r="Z136" i="70"/>
  <c r="AA136" i="70"/>
  <c r="AB136" i="70"/>
  <c r="AC136" i="70"/>
  <c r="Y137" i="70"/>
  <c r="Z137" i="70"/>
  <c r="AA137" i="70"/>
  <c r="AB137" i="70"/>
  <c r="AC137" i="70"/>
  <c r="Y138" i="70"/>
  <c r="Z138" i="70"/>
  <c r="AA138" i="70"/>
  <c r="AB138" i="70"/>
  <c r="AC138" i="70"/>
  <c r="Y139" i="70"/>
  <c r="Z139" i="70"/>
  <c r="AA139" i="70"/>
  <c r="AB139" i="70"/>
  <c r="AC139" i="70"/>
  <c r="Y141" i="70"/>
  <c r="Z141" i="70"/>
  <c r="AA141" i="70"/>
  <c r="AB141" i="70"/>
  <c r="AC141" i="70"/>
  <c r="Y148" i="70"/>
  <c r="Z148" i="70"/>
  <c r="AA148" i="70"/>
  <c r="AB148" i="70"/>
  <c r="AC148" i="70"/>
  <c r="Y149" i="70"/>
  <c r="Z149" i="70"/>
  <c r="AA149" i="70"/>
  <c r="AB149" i="70"/>
  <c r="AC149" i="70"/>
  <c r="Y150" i="70"/>
  <c r="Z150" i="70"/>
  <c r="AA150" i="70"/>
  <c r="AB150" i="70"/>
  <c r="AC150" i="70"/>
  <c r="Y151" i="70"/>
  <c r="Z151" i="70"/>
  <c r="AA151" i="70"/>
  <c r="AB151" i="70"/>
  <c r="AC151" i="70"/>
  <c r="Y153" i="70"/>
  <c r="Z153" i="70"/>
  <c r="AA153" i="70"/>
  <c r="AB153" i="70"/>
  <c r="AC153" i="70"/>
  <c r="Y160" i="70"/>
  <c r="Z160" i="70"/>
  <c r="AA160" i="70"/>
  <c r="AB160" i="70"/>
  <c r="AC160" i="70"/>
  <c r="Y161" i="70"/>
  <c r="Z161" i="70"/>
  <c r="AA161" i="70"/>
  <c r="AB161" i="70"/>
  <c r="AC161" i="70"/>
  <c r="Y162" i="70"/>
  <c r="Z162" i="70"/>
  <c r="AA162" i="70"/>
  <c r="AB162" i="70"/>
  <c r="AC162" i="70"/>
  <c r="Y163" i="70"/>
  <c r="Z163" i="70"/>
  <c r="AA163" i="70"/>
  <c r="AB163" i="70"/>
  <c r="AC163" i="70"/>
  <c r="Y165" i="70"/>
  <c r="Z165" i="70"/>
  <c r="AA165" i="70"/>
  <c r="AB165" i="70"/>
  <c r="AC165" i="70"/>
  <c r="Y172" i="70"/>
  <c r="Z172" i="70"/>
  <c r="AA172" i="70"/>
  <c r="AB172" i="70"/>
  <c r="AC172" i="70"/>
  <c r="Y173" i="70"/>
  <c r="Z173" i="70"/>
  <c r="AA173" i="70"/>
  <c r="AB173" i="70"/>
  <c r="AC173" i="70"/>
  <c r="Y174" i="70"/>
  <c r="Z174" i="70"/>
  <c r="AA174" i="70"/>
  <c r="AB174" i="70"/>
  <c r="AC174" i="70"/>
  <c r="Y175" i="70"/>
  <c r="Z175" i="70"/>
  <c r="AA175" i="70"/>
  <c r="AB175" i="70"/>
  <c r="AC175" i="70"/>
  <c r="Y177" i="70"/>
  <c r="Z177" i="70"/>
  <c r="AA177" i="70"/>
  <c r="AB177" i="70"/>
  <c r="AC177" i="70"/>
  <c r="Y184" i="70"/>
  <c r="AD96" i="45" s="1"/>
  <c r="Z184" i="70"/>
  <c r="AA184" i="70"/>
  <c r="AB184" i="70"/>
  <c r="AC184" i="70"/>
  <c r="AA185" i="70"/>
  <c r="AB185" i="70"/>
  <c r="AC185" i="70"/>
  <c r="Z186" i="70"/>
  <c r="AA186" i="70"/>
  <c r="AB186" i="70"/>
  <c r="Y187" i="70"/>
  <c r="AD99" i="45" s="1"/>
  <c r="Z187" i="70"/>
  <c r="AA187" i="70"/>
  <c r="AB187" i="70"/>
  <c r="AC187" i="70"/>
  <c r="Z189" i="70"/>
  <c r="AA189" i="70"/>
  <c r="AB189" i="70"/>
  <c r="AC189" i="70"/>
  <c r="Y17" i="69"/>
  <c r="Z17" i="69"/>
  <c r="AA17" i="69"/>
  <c r="AB17" i="69"/>
  <c r="AC17" i="69"/>
  <c r="Y18" i="69"/>
  <c r="Z18" i="69"/>
  <c r="AA18" i="69"/>
  <c r="AA186" i="69" s="1"/>
  <c r="AB18" i="69"/>
  <c r="AC18" i="69"/>
  <c r="Y19" i="69"/>
  <c r="Z19" i="69"/>
  <c r="AA19" i="69"/>
  <c r="AB19" i="69"/>
  <c r="AC19" i="69"/>
  <c r="AC187" i="69" s="1"/>
  <c r="Y21" i="69"/>
  <c r="Z21" i="69"/>
  <c r="AA21" i="69"/>
  <c r="AB21" i="69"/>
  <c r="AC21" i="69"/>
  <c r="Z24" i="69"/>
  <c r="Z192" i="69" s="1"/>
  <c r="AB24" i="69"/>
  <c r="AB192" i="69" s="1"/>
  <c r="AC24" i="69"/>
  <c r="Y29" i="69"/>
  <c r="Z29" i="69"/>
  <c r="AA29" i="69"/>
  <c r="AB29" i="69"/>
  <c r="AC29" i="69"/>
  <c r="Y30" i="69"/>
  <c r="Z30" i="69"/>
  <c r="AA30" i="69"/>
  <c r="AB30" i="69"/>
  <c r="AC30" i="69"/>
  <c r="Y31" i="69"/>
  <c r="Z31" i="69"/>
  <c r="AA31" i="69"/>
  <c r="AB31" i="69"/>
  <c r="AC31" i="69"/>
  <c r="Y33" i="69"/>
  <c r="Z33" i="69"/>
  <c r="AA33" i="69"/>
  <c r="AB33" i="69"/>
  <c r="AC33" i="69"/>
  <c r="Z36" i="69"/>
  <c r="AA36" i="69"/>
  <c r="AB36" i="69"/>
  <c r="AC36" i="69"/>
  <c r="Y41" i="69"/>
  <c r="Z41" i="69"/>
  <c r="AA41" i="69"/>
  <c r="AB41" i="69"/>
  <c r="AC41" i="69"/>
  <c r="Y42" i="69"/>
  <c r="Z42" i="69"/>
  <c r="AA42" i="69"/>
  <c r="AB42" i="69"/>
  <c r="AB48" i="69" s="1"/>
  <c r="AC42" i="69"/>
  <c r="Y43" i="69"/>
  <c r="Y187" i="69" s="1"/>
  <c r="AS99" i="45" s="1"/>
  <c r="Z43" i="69"/>
  <c r="AA43" i="69"/>
  <c r="AB43" i="69"/>
  <c r="AC43" i="69"/>
  <c r="Y45" i="69"/>
  <c r="Z45" i="69"/>
  <c r="AA45" i="69"/>
  <c r="AB45" i="69"/>
  <c r="AC45" i="69"/>
  <c r="Z48" i="69"/>
  <c r="AA48" i="69"/>
  <c r="AC48" i="69"/>
  <c r="Y53" i="69"/>
  <c r="Z53" i="69"/>
  <c r="AA53" i="69"/>
  <c r="AB53" i="69"/>
  <c r="AC53" i="69"/>
  <c r="Y54" i="69"/>
  <c r="Z54" i="69"/>
  <c r="Z60" i="69" s="1"/>
  <c r="AA54" i="69"/>
  <c r="AB54" i="69"/>
  <c r="AB60" i="69" s="1"/>
  <c r="AC54" i="69"/>
  <c r="AC60" i="69" s="1"/>
  <c r="Y55" i="69"/>
  <c r="Z55" i="69"/>
  <c r="AA55" i="69"/>
  <c r="AB55" i="69"/>
  <c r="AC55" i="69"/>
  <c r="Y57" i="69"/>
  <c r="Z57" i="69"/>
  <c r="AA57" i="69"/>
  <c r="AB57" i="69"/>
  <c r="AC57" i="69"/>
  <c r="AA60" i="69"/>
  <c r="Y65" i="69"/>
  <c r="Z65" i="69"/>
  <c r="AA65" i="69"/>
  <c r="AB65" i="69"/>
  <c r="AC65" i="69"/>
  <c r="Y66" i="69"/>
  <c r="Z66" i="69"/>
  <c r="Z72" i="69" s="1"/>
  <c r="AA66" i="69"/>
  <c r="AA72" i="69" s="1"/>
  <c r="AB66" i="69"/>
  <c r="AC66" i="69"/>
  <c r="Y67" i="69"/>
  <c r="Z67" i="69"/>
  <c r="AA67" i="69"/>
  <c r="AB67" i="69"/>
  <c r="AC67" i="69"/>
  <c r="Y69" i="69"/>
  <c r="Z69" i="69"/>
  <c r="AA69" i="69"/>
  <c r="AB69" i="69"/>
  <c r="AC69" i="69"/>
  <c r="AB72" i="69"/>
  <c r="AC72" i="69"/>
  <c r="Y77" i="69"/>
  <c r="Z77" i="69"/>
  <c r="AA77" i="69"/>
  <c r="AB77" i="69"/>
  <c r="AC77" i="69"/>
  <c r="Y78" i="69"/>
  <c r="Z78" i="69"/>
  <c r="AA78" i="69"/>
  <c r="AB78" i="69"/>
  <c r="AC78" i="69"/>
  <c r="Y79" i="69"/>
  <c r="Z79" i="69"/>
  <c r="AA79" i="69"/>
  <c r="AB79" i="69"/>
  <c r="AC79" i="69"/>
  <c r="Y81" i="69"/>
  <c r="Z81" i="69"/>
  <c r="AA81" i="69"/>
  <c r="AB81" i="69"/>
  <c r="AC81" i="69"/>
  <c r="Z84" i="69"/>
  <c r="AA84" i="69"/>
  <c r="AB84" i="69"/>
  <c r="AC84" i="69"/>
  <c r="Y89" i="69"/>
  <c r="Z89" i="69"/>
  <c r="AA89" i="69"/>
  <c r="AB89" i="69"/>
  <c r="AC89" i="69"/>
  <c r="Y90" i="69"/>
  <c r="Z90" i="69"/>
  <c r="AA90" i="69"/>
  <c r="AB90" i="69"/>
  <c r="AB96" i="69" s="1"/>
  <c r="AC90" i="69"/>
  <c r="Y91" i="69"/>
  <c r="Z91" i="69"/>
  <c r="AA91" i="69"/>
  <c r="AB91" i="69"/>
  <c r="AC91" i="69"/>
  <c r="Y93" i="69"/>
  <c r="Z93" i="69"/>
  <c r="AA93" i="69"/>
  <c r="AB93" i="69"/>
  <c r="AC93" i="69"/>
  <c r="Z96" i="69"/>
  <c r="AA96" i="69"/>
  <c r="AC96" i="69"/>
  <c r="Y101" i="69"/>
  <c r="Z101" i="69"/>
  <c r="AA101" i="69"/>
  <c r="AB101" i="69"/>
  <c r="AC101" i="69"/>
  <c r="Y102" i="69"/>
  <c r="Y186" i="69" s="1"/>
  <c r="AS98" i="45" s="1"/>
  <c r="Z102" i="69"/>
  <c r="Z108" i="69" s="1"/>
  <c r="AA102" i="69"/>
  <c r="AB102" i="69"/>
  <c r="AB108" i="69" s="1"/>
  <c r="AC102" i="69"/>
  <c r="AC108" i="69" s="1"/>
  <c r="Y103" i="69"/>
  <c r="Z103" i="69"/>
  <c r="AA103" i="69"/>
  <c r="AB103" i="69"/>
  <c r="AC103" i="69"/>
  <c r="Y105" i="69"/>
  <c r="Z105" i="69"/>
  <c r="AA105" i="69"/>
  <c r="AB105" i="69"/>
  <c r="AC105" i="69"/>
  <c r="AA108" i="69"/>
  <c r="Y113" i="69"/>
  <c r="Z113" i="69"/>
  <c r="AA113" i="69"/>
  <c r="AB113" i="69"/>
  <c r="AC113" i="69"/>
  <c r="Y114" i="69"/>
  <c r="Z114" i="69"/>
  <c r="Z120" i="69" s="1"/>
  <c r="AA114" i="69"/>
  <c r="AA120" i="69" s="1"/>
  <c r="AB114" i="69"/>
  <c r="AC114" i="69"/>
  <c r="Y115" i="69"/>
  <c r="Z115" i="69"/>
  <c r="AA115" i="69"/>
  <c r="AB115" i="69"/>
  <c r="AC115" i="69"/>
  <c r="Y117" i="69"/>
  <c r="Z117" i="69"/>
  <c r="AA117" i="69"/>
  <c r="AB117" i="69"/>
  <c r="AC117" i="69"/>
  <c r="AB120" i="69"/>
  <c r="AC120" i="69"/>
  <c r="Y125" i="69"/>
  <c r="Z125" i="69"/>
  <c r="AA125" i="69"/>
  <c r="AB125" i="69"/>
  <c r="AC125" i="69"/>
  <c r="Y126" i="69"/>
  <c r="Z126" i="69"/>
  <c r="AA126" i="69"/>
  <c r="AB126" i="69"/>
  <c r="AC126" i="69"/>
  <c r="Y127" i="69"/>
  <c r="Z127" i="69"/>
  <c r="AA127" i="69"/>
  <c r="AB127" i="69"/>
  <c r="AC127" i="69"/>
  <c r="Y129" i="69"/>
  <c r="Z129" i="69"/>
  <c r="AA129" i="69"/>
  <c r="AB129" i="69"/>
  <c r="AC129" i="69"/>
  <c r="Z132" i="69"/>
  <c r="AA132" i="69"/>
  <c r="AB132" i="69"/>
  <c r="AC132" i="69"/>
  <c r="Y137" i="69"/>
  <c r="Z137" i="69"/>
  <c r="AA137" i="69"/>
  <c r="AB137" i="69"/>
  <c r="AC137" i="69"/>
  <c r="Y138" i="69"/>
  <c r="Z138" i="69"/>
  <c r="AA138" i="69"/>
  <c r="AB138" i="69"/>
  <c r="AB144" i="69" s="1"/>
  <c r="AC138" i="69"/>
  <c r="Y139" i="69"/>
  <c r="Z139" i="69"/>
  <c r="AA139" i="69"/>
  <c r="AB139" i="69"/>
  <c r="AC139" i="69"/>
  <c r="Y141" i="69"/>
  <c r="Z141" i="69"/>
  <c r="AA141" i="69"/>
  <c r="AB141" i="69"/>
  <c r="AC141" i="69"/>
  <c r="Z144" i="69"/>
  <c r="AA144" i="69"/>
  <c r="AC144" i="69"/>
  <c r="Y149" i="69"/>
  <c r="Z149" i="69"/>
  <c r="AA149" i="69"/>
  <c r="AB149" i="69"/>
  <c r="AC149" i="69"/>
  <c r="Y150" i="69"/>
  <c r="Z150" i="69"/>
  <c r="Z156" i="69" s="1"/>
  <c r="AA150" i="69"/>
  <c r="AB150" i="69"/>
  <c r="AC150" i="69"/>
  <c r="AC156" i="69" s="1"/>
  <c r="Y151" i="69"/>
  <c r="Z151" i="69"/>
  <c r="AA151" i="69"/>
  <c r="AB151" i="69"/>
  <c r="AC151" i="69"/>
  <c r="Y153" i="69"/>
  <c r="Z153" i="69"/>
  <c r="AA153" i="69"/>
  <c r="AB153" i="69"/>
  <c r="AC153" i="69"/>
  <c r="AA156" i="69"/>
  <c r="AB156" i="69"/>
  <c r="Y161" i="69"/>
  <c r="Z161" i="69"/>
  <c r="AA161" i="69"/>
  <c r="AB161" i="69"/>
  <c r="AC161" i="69"/>
  <c r="Y162" i="69"/>
  <c r="Z162" i="69"/>
  <c r="AA162" i="69"/>
  <c r="AA168" i="69" s="1"/>
  <c r="AB162" i="69"/>
  <c r="AC162" i="69"/>
  <c r="Y163" i="69"/>
  <c r="Z163" i="69"/>
  <c r="AA163" i="69"/>
  <c r="AB163" i="69"/>
  <c r="AC163" i="69"/>
  <c r="Y165" i="69"/>
  <c r="Z165" i="69"/>
  <c r="AA165" i="69"/>
  <c r="AB165" i="69"/>
  <c r="AC165" i="69"/>
  <c r="Z168" i="69"/>
  <c r="AB168" i="69"/>
  <c r="AC168" i="69"/>
  <c r="Y173" i="69"/>
  <c r="Z173" i="69"/>
  <c r="AA173" i="69"/>
  <c r="AB173" i="69"/>
  <c r="AC173" i="69"/>
  <c r="Y174" i="69"/>
  <c r="Z174" i="69"/>
  <c r="AA174" i="69"/>
  <c r="AB174" i="69"/>
  <c r="AC174" i="69"/>
  <c r="Y175" i="69"/>
  <c r="Z175" i="69"/>
  <c r="AA175" i="69"/>
  <c r="AB175" i="69"/>
  <c r="AC175" i="69"/>
  <c r="Y177" i="69"/>
  <c r="Z177" i="69"/>
  <c r="AA177" i="69"/>
  <c r="AB177" i="69"/>
  <c r="AC177" i="69"/>
  <c r="Z180" i="69"/>
  <c r="AA180" i="69"/>
  <c r="AB180" i="69"/>
  <c r="AC180" i="69"/>
  <c r="Y184" i="69"/>
  <c r="Z184" i="69"/>
  <c r="AA184" i="69"/>
  <c r="AB184" i="69"/>
  <c r="AC184" i="69"/>
  <c r="Z185" i="69"/>
  <c r="AA185" i="69"/>
  <c r="AB185" i="69"/>
  <c r="AC185" i="69"/>
  <c r="Z186" i="69"/>
  <c r="AB186" i="69"/>
  <c r="AC186" i="69"/>
  <c r="Z187" i="69"/>
  <c r="AA187" i="69"/>
  <c r="AB187" i="69"/>
  <c r="Z189" i="69"/>
  <c r="AA189" i="69"/>
  <c r="AB189" i="69"/>
  <c r="AC189" i="69"/>
  <c r="AC192" i="69"/>
  <c r="Y16" i="68"/>
  <c r="Z16" i="68"/>
  <c r="AA16" i="68"/>
  <c r="AB16" i="68"/>
  <c r="AC16" i="68"/>
  <c r="Y17" i="68"/>
  <c r="Z17" i="68"/>
  <c r="AA17" i="68"/>
  <c r="AB17" i="68"/>
  <c r="AC17" i="68"/>
  <c r="Y18" i="68"/>
  <c r="Z18" i="68"/>
  <c r="AA18" i="68"/>
  <c r="AB18" i="68"/>
  <c r="AC18" i="68"/>
  <c r="Y19" i="68"/>
  <c r="Z19" i="68"/>
  <c r="AA19" i="68"/>
  <c r="AB19" i="68"/>
  <c r="AC19" i="68"/>
  <c r="Y21" i="68"/>
  <c r="Z21" i="68"/>
  <c r="AA21" i="68"/>
  <c r="AB21" i="68"/>
  <c r="AC21" i="68"/>
  <c r="Y28" i="68"/>
  <c r="Z28" i="68"/>
  <c r="AA28" i="68"/>
  <c r="AB28" i="68"/>
  <c r="AC28" i="68"/>
  <c r="Y29" i="68"/>
  <c r="Z29" i="68"/>
  <c r="AA29" i="68"/>
  <c r="AB29" i="68"/>
  <c r="AC29" i="68"/>
  <c r="Y30" i="68"/>
  <c r="Z30" i="68"/>
  <c r="AA30" i="68"/>
  <c r="AB30" i="68"/>
  <c r="AC30" i="68"/>
  <c r="Y31" i="68"/>
  <c r="Z31" i="68"/>
  <c r="AA31" i="68"/>
  <c r="AB31" i="68"/>
  <c r="AC31" i="68"/>
  <c r="Y33" i="68"/>
  <c r="Z33" i="68"/>
  <c r="AA33" i="68"/>
  <c r="AB33" i="68"/>
  <c r="AC33" i="68"/>
  <c r="Y40" i="68"/>
  <c r="Z40" i="68"/>
  <c r="AA40" i="68"/>
  <c r="AB40" i="68"/>
  <c r="AC40" i="68"/>
  <c r="Y41" i="68"/>
  <c r="Z41" i="68"/>
  <c r="AA41" i="68"/>
  <c r="AB41" i="68"/>
  <c r="AC41" i="68"/>
  <c r="Y42" i="68"/>
  <c r="Z42" i="68"/>
  <c r="AA42" i="68"/>
  <c r="AB42" i="68"/>
  <c r="AC42" i="68"/>
  <c r="Y43" i="68"/>
  <c r="Z43" i="68"/>
  <c r="AA43" i="68"/>
  <c r="AB43" i="68"/>
  <c r="AC43" i="68"/>
  <c r="Y45" i="68"/>
  <c r="Z45" i="68"/>
  <c r="AA45" i="68"/>
  <c r="AB45" i="68"/>
  <c r="AC45" i="68"/>
  <c r="Y52" i="68"/>
  <c r="Z52" i="68"/>
  <c r="AA52" i="68"/>
  <c r="AB52" i="68"/>
  <c r="AC52" i="68"/>
  <c r="Y53" i="68"/>
  <c r="Z53" i="68"/>
  <c r="AA53" i="68"/>
  <c r="AB53" i="68"/>
  <c r="AC53" i="68"/>
  <c r="Y54" i="68"/>
  <c r="Y186" i="68" s="1"/>
  <c r="O98" i="45" s="1"/>
  <c r="Z54" i="68"/>
  <c r="AA54" i="68"/>
  <c r="AB54" i="68"/>
  <c r="AC54" i="68"/>
  <c r="Y55" i="68"/>
  <c r="Z55" i="68"/>
  <c r="AA55" i="68"/>
  <c r="AB55" i="68"/>
  <c r="AC55" i="68"/>
  <c r="Y57" i="68"/>
  <c r="Z57" i="68"/>
  <c r="AA57" i="68"/>
  <c r="AB57" i="68"/>
  <c r="AC57" i="68"/>
  <c r="Y64" i="68"/>
  <c r="Z64" i="68"/>
  <c r="AA64" i="68"/>
  <c r="AB64" i="68"/>
  <c r="AC64" i="68"/>
  <c r="Y65" i="68"/>
  <c r="Z65" i="68"/>
  <c r="AA65" i="68"/>
  <c r="AB65" i="68"/>
  <c r="AC65" i="68"/>
  <c r="Y66" i="68"/>
  <c r="Z66" i="68"/>
  <c r="AA66" i="68"/>
  <c r="AB66" i="68"/>
  <c r="AC66" i="68"/>
  <c r="Y67" i="68"/>
  <c r="Z67" i="68"/>
  <c r="AA67" i="68"/>
  <c r="AB67" i="68"/>
  <c r="AC67" i="68"/>
  <c r="Y69" i="68"/>
  <c r="Z69" i="68"/>
  <c r="AA69" i="68"/>
  <c r="AB69" i="68"/>
  <c r="AC69" i="68"/>
  <c r="Y76" i="68"/>
  <c r="Z76" i="68"/>
  <c r="AA76" i="68"/>
  <c r="AB76" i="68"/>
  <c r="AC76" i="68"/>
  <c r="Y77" i="68"/>
  <c r="Z77" i="68"/>
  <c r="Z185" i="68" s="1"/>
  <c r="AA77" i="68"/>
  <c r="AB77" i="68"/>
  <c r="AC77" i="68"/>
  <c r="Y78" i="68"/>
  <c r="Z78" i="68"/>
  <c r="AA78" i="68"/>
  <c r="AB78" i="68"/>
  <c r="AC78" i="68"/>
  <c r="Y79" i="68"/>
  <c r="Z79" i="68"/>
  <c r="AA79" i="68"/>
  <c r="AB79" i="68"/>
  <c r="AC79" i="68"/>
  <c r="Y81" i="68"/>
  <c r="Z81" i="68"/>
  <c r="AA81" i="68"/>
  <c r="AB81" i="68"/>
  <c r="AC81" i="68"/>
  <c r="Y88" i="68"/>
  <c r="Z88" i="68"/>
  <c r="AA88" i="68"/>
  <c r="AB88" i="68"/>
  <c r="AC88" i="68"/>
  <c r="Y89" i="68"/>
  <c r="Z89" i="68"/>
  <c r="AA89" i="68"/>
  <c r="AB89" i="68"/>
  <c r="AC89" i="68"/>
  <c r="Y90" i="68"/>
  <c r="Z90" i="68"/>
  <c r="AA90" i="68"/>
  <c r="AB90" i="68"/>
  <c r="AC90" i="68"/>
  <c r="Y91" i="68"/>
  <c r="Z91" i="68"/>
  <c r="AA91" i="68"/>
  <c r="AB91" i="68"/>
  <c r="AC91" i="68"/>
  <c r="Y93" i="68"/>
  <c r="Z93" i="68"/>
  <c r="AA93" i="68"/>
  <c r="AB93" i="68"/>
  <c r="AC93" i="68"/>
  <c r="Y100" i="68"/>
  <c r="Z100" i="68"/>
  <c r="AA100" i="68"/>
  <c r="AB100" i="68"/>
  <c r="AC100" i="68"/>
  <c r="Y101" i="68"/>
  <c r="Z101" i="68"/>
  <c r="AA101" i="68"/>
  <c r="AB101" i="68"/>
  <c r="AC101" i="68"/>
  <c r="Y102" i="68"/>
  <c r="Z102" i="68"/>
  <c r="AA102" i="68"/>
  <c r="AB102" i="68"/>
  <c r="AC102" i="68"/>
  <c r="Y103" i="68"/>
  <c r="Z103" i="68"/>
  <c r="AA103" i="68"/>
  <c r="AB103" i="68"/>
  <c r="AC103" i="68"/>
  <c r="Y105" i="68"/>
  <c r="Z105" i="68"/>
  <c r="AA105" i="68"/>
  <c r="AB105" i="68"/>
  <c r="AC105" i="68"/>
  <c r="Y112" i="68"/>
  <c r="Z112" i="68"/>
  <c r="AA112" i="68"/>
  <c r="AB112" i="68"/>
  <c r="AC112" i="68"/>
  <c r="Y113" i="68"/>
  <c r="Z113" i="68"/>
  <c r="AA113" i="68"/>
  <c r="AB113" i="68"/>
  <c r="AC113" i="68"/>
  <c r="Y114" i="68"/>
  <c r="Z114" i="68"/>
  <c r="AA114" i="68"/>
  <c r="AB114" i="68"/>
  <c r="AC114" i="68"/>
  <c r="Y115" i="68"/>
  <c r="Z115" i="68"/>
  <c r="AA115" i="68"/>
  <c r="AB115" i="68"/>
  <c r="AC115" i="68"/>
  <c r="Y117" i="68"/>
  <c r="Z117" i="68"/>
  <c r="AA117" i="68"/>
  <c r="AB117" i="68"/>
  <c r="AC117" i="68"/>
  <c r="Y124" i="68"/>
  <c r="Z124" i="68"/>
  <c r="AA124" i="68"/>
  <c r="AB124" i="68"/>
  <c r="AC124" i="68"/>
  <c r="Y125" i="68"/>
  <c r="Z125" i="68"/>
  <c r="AA125" i="68"/>
  <c r="AB125" i="68"/>
  <c r="AC125" i="68"/>
  <c r="Y126" i="68"/>
  <c r="Z126" i="68"/>
  <c r="AA126" i="68"/>
  <c r="AB126" i="68"/>
  <c r="AC126" i="68"/>
  <c r="Y127" i="68"/>
  <c r="Z127" i="68"/>
  <c r="AA127" i="68"/>
  <c r="AB127" i="68"/>
  <c r="AC127" i="68"/>
  <c r="Y129" i="68"/>
  <c r="Z129" i="68"/>
  <c r="AA129" i="68"/>
  <c r="AB129" i="68"/>
  <c r="AC129" i="68"/>
  <c r="Y136" i="68"/>
  <c r="Z136" i="68"/>
  <c r="AA136" i="68"/>
  <c r="AB136" i="68"/>
  <c r="AC136" i="68"/>
  <c r="Y137" i="68"/>
  <c r="Z137" i="68"/>
  <c r="AA137" i="68"/>
  <c r="AB137" i="68"/>
  <c r="AC137" i="68"/>
  <c r="Y138" i="68"/>
  <c r="Z138" i="68"/>
  <c r="AA138" i="68"/>
  <c r="AB138" i="68"/>
  <c r="AC138" i="68"/>
  <c r="Y139" i="68"/>
  <c r="Z139" i="68"/>
  <c r="AA139" i="68"/>
  <c r="AB139" i="68"/>
  <c r="AC139" i="68"/>
  <c r="Y141" i="68"/>
  <c r="Z141" i="68"/>
  <c r="AA141" i="68"/>
  <c r="AB141" i="68"/>
  <c r="AC141" i="68"/>
  <c r="Y148" i="68"/>
  <c r="Z148" i="68"/>
  <c r="AA148" i="68"/>
  <c r="AB148" i="68"/>
  <c r="AC148" i="68"/>
  <c r="Y149" i="68"/>
  <c r="Z149" i="68"/>
  <c r="AA149" i="68"/>
  <c r="AB149" i="68"/>
  <c r="AC149" i="68"/>
  <c r="Y150" i="68"/>
  <c r="Z150" i="68"/>
  <c r="AA150" i="68"/>
  <c r="AB150" i="68"/>
  <c r="AC150" i="68"/>
  <c r="Y151" i="68"/>
  <c r="Z151" i="68"/>
  <c r="AA151" i="68"/>
  <c r="AB151" i="68"/>
  <c r="AC151" i="68"/>
  <c r="Y153" i="68"/>
  <c r="Z153" i="68"/>
  <c r="AA153" i="68"/>
  <c r="AB153" i="68"/>
  <c r="AC153" i="68"/>
  <c r="Y160" i="68"/>
  <c r="Z160" i="68"/>
  <c r="AA160" i="68"/>
  <c r="AB160" i="68"/>
  <c r="AC160" i="68"/>
  <c r="Y161" i="68"/>
  <c r="Z161" i="68"/>
  <c r="AA161" i="68"/>
  <c r="AB161" i="68"/>
  <c r="AC161" i="68"/>
  <c r="Y162" i="68"/>
  <c r="Z162" i="68"/>
  <c r="AA162" i="68"/>
  <c r="AB162" i="68"/>
  <c r="AC162" i="68"/>
  <c r="Y163" i="68"/>
  <c r="Z163" i="68"/>
  <c r="AA163" i="68"/>
  <c r="AB163" i="68"/>
  <c r="AC163" i="68"/>
  <c r="Y165" i="68"/>
  <c r="Z165" i="68"/>
  <c r="AA165" i="68"/>
  <c r="AB165" i="68"/>
  <c r="AC165" i="68"/>
  <c r="Y172" i="68"/>
  <c r="Z172" i="68"/>
  <c r="AA172" i="68"/>
  <c r="AB172" i="68"/>
  <c r="AC172" i="68"/>
  <c r="Y173" i="68"/>
  <c r="Z173" i="68"/>
  <c r="AA173" i="68"/>
  <c r="AB173" i="68"/>
  <c r="AC173" i="68"/>
  <c r="Y174" i="68"/>
  <c r="Z174" i="68"/>
  <c r="AA174" i="68"/>
  <c r="AB174" i="68"/>
  <c r="AC174" i="68"/>
  <c r="Y175" i="68"/>
  <c r="Z175" i="68"/>
  <c r="AA175" i="68"/>
  <c r="AB175" i="68"/>
  <c r="AC175" i="68"/>
  <c r="Y177" i="68"/>
  <c r="Z177" i="68"/>
  <c r="AA177" i="68"/>
  <c r="AB177" i="68"/>
  <c r="AC177" i="68"/>
  <c r="Y184" i="68"/>
  <c r="O96" i="45" s="1"/>
  <c r="BH96" i="45" s="1"/>
  <c r="Z184" i="68"/>
  <c r="AA184" i="68"/>
  <c r="AB184" i="68"/>
  <c r="AC184" i="68"/>
  <c r="AA185" i="68"/>
  <c r="AB185" i="68"/>
  <c r="AC185" i="68"/>
  <c r="Z186" i="68"/>
  <c r="AA186" i="68"/>
  <c r="AB186" i="68"/>
  <c r="AC186" i="68"/>
  <c r="Y187" i="68"/>
  <c r="O99" i="45" s="1"/>
  <c r="Z187" i="68"/>
  <c r="AA187" i="68"/>
  <c r="AB187" i="68"/>
  <c r="AC187" i="68"/>
  <c r="Z189" i="68"/>
  <c r="AA189" i="68"/>
  <c r="AB189" i="68"/>
  <c r="AC189" i="68"/>
  <c r="Y17" i="58"/>
  <c r="Z17" i="58"/>
  <c r="AA17" i="58"/>
  <c r="AB17" i="58"/>
  <c r="AC17" i="58"/>
  <c r="Y18" i="58"/>
  <c r="Z18" i="58"/>
  <c r="Z23" i="58" s="1"/>
  <c r="Z191" i="58" s="1"/>
  <c r="AA18" i="58"/>
  <c r="AB18" i="58"/>
  <c r="AC18" i="58"/>
  <c r="Y19" i="58"/>
  <c r="Z19" i="58"/>
  <c r="AA19" i="58"/>
  <c r="AA187" i="58" s="1"/>
  <c r="AB19" i="58"/>
  <c r="AC19" i="58"/>
  <c r="Y21" i="58"/>
  <c r="Z21" i="58"/>
  <c r="AA21" i="58"/>
  <c r="AB21" i="58"/>
  <c r="AC21" i="58"/>
  <c r="AA23" i="58"/>
  <c r="AA191" i="58" s="1"/>
  <c r="AB23" i="58"/>
  <c r="AB191" i="58" s="1"/>
  <c r="AC23" i="58"/>
  <c r="AC191" i="58" s="1"/>
  <c r="Z24" i="58"/>
  <c r="Z192" i="58" s="1"/>
  <c r="AA24" i="58"/>
  <c r="AB24" i="58"/>
  <c r="AB192" i="58" s="1"/>
  <c r="AC24" i="58"/>
  <c r="AC192" i="58" s="1"/>
  <c r="Y29" i="58"/>
  <c r="Z29" i="58"/>
  <c r="AA29" i="58"/>
  <c r="AB29" i="58"/>
  <c r="AC29" i="58"/>
  <c r="Y30" i="58"/>
  <c r="Z30" i="58"/>
  <c r="Z35" i="58" s="1"/>
  <c r="AA30" i="58"/>
  <c r="AB30" i="58"/>
  <c r="AC30" i="58"/>
  <c r="AC36" i="58" s="1"/>
  <c r="Y31" i="58"/>
  <c r="Z31" i="58"/>
  <c r="AA31" i="58"/>
  <c r="AB31" i="58"/>
  <c r="AC31" i="58"/>
  <c r="Y33" i="58"/>
  <c r="Z33" i="58"/>
  <c r="AA33" i="58"/>
  <c r="AB33" i="58"/>
  <c r="AC33" i="58"/>
  <c r="AA35" i="58"/>
  <c r="AB35" i="58"/>
  <c r="Z36" i="58"/>
  <c r="AA36" i="58"/>
  <c r="AB36" i="58"/>
  <c r="Y41" i="58"/>
  <c r="Z41" i="58"/>
  <c r="AA41" i="58"/>
  <c r="AB41" i="58"/>
  <c r="AC41" i="58"/>
  <c r="Y42" i="58"/>
  <c r="Z42" i="58"/>
  <c r="Z48" i="58" s="1"/>
  <c r="AA42" i="58"/>
  <c r="AB42" i="58"/>
  <c r="AC42" i="58"/>
  <c r="Y43" i="58"/>
  <c r="Z43" i="58"/>
  <c r="AA43" i="58"/>
  <c r="AB43" i="58"/>
  <c r="AC43" i="58"/>
  <c r="Y45" i="58"/>
  <c r="Z45" i="58"/>
  <c r="AA45" i="58"/>
  <c r="AB45" i="58"/>
  <c r="AC45" i="58"/>
  <c r="AA47" i="58"/>
  <c r="AB47" i="58"/>
  <c r="AC47" i="58"/>
  <c r="AA48" i="58"/>
  <c r="AB48" i="58"/>
  <c r="AC48" i="58"/>
  <c r="Y53" i="58"/>
  <c r="Z53" i="58"/>
  <c r="AA53" i="58"/>
  <c r="AB53" i="58"/>
  <c r="AC53" i="58"/>
  <c r="Y54" i="58"/>
  <c r="Z54" i="58"/>
  <c r="Z59" i="58" s="1"/>
  <c r="AA54" i="58"/>
  <c r="AB54" i="58"/>
  <c r="AC54" i="58"/>
  <c r="AC60" i="58" s="1"/>
  <c r="Y55" i="58"/>
  <c r="Z55" i="58"/>
  <c r="AA55" i="58"/>
  <c r="AB55" i="58"/>
  <c r="AC55" i="58"/>
  <c r="Y57" i="58"/>
  <c r="Z57" i="58"/>
  <c r="AA57" i="58"/>
  <c r="AB57" i="58"/>
  <c r="AC57" i="58"/>
  <c r="AA59" i="58"/>
  <c r="AB59" i="58"/>
  <c r="Z60" i="58"/>
  <c r="AA60" i="58"/>
  <c r="AB60" i="58"/>
  <c r="Y65" i="58"/>
  <c r="Z65" i="58"/>
  <c r="AA65" i="58"/>
  <c r="AB65" i="58"/>
  <c r="AC65" i="58"/>
  <c r="Y66" i="58"/>
  <c r="Z66" i="58"/>
  <c r="Z72" i="58" s="1"/>
  <c r="AA66" i="58"/>
  <c r="AB66" i="58"/>
  <c r="AC66" i="58"/>
  <c r="Y67" i="58"/>
  <c r="Z67" i="58"/>
  <c r="AA67" i="58"/>
  <c r="AB67" i="58"/>
  <c r="AC67" i="58"/>
  <c r="Y69" i="58"/>
  <c r="Z69" i="58"/>
  <c r="AA69" i="58"/>
  <c r="AB69" i="58"/>
  <c r="AC69" i="58"/>
  <c r="AA71" i="58"/>
  <c r="AB71" i="58"/>
  <c r="AC71" i="58"/>
  <c r="AA72" i="58"/>
  <c r="AB72" i="58"/>
  <c r="AC72" i="58"/>
  <c r="Y77" i="58"/>
  <c r="Z77" i="58"/>
  <c r="AA77" i="58"/>
  <c r="AB77" i="58"/>
  <c r="AC77" i="58"/>
  <c r="Y78" i="58"/>
  <c r="Z78" i="58"/>
  <c r="Z83" i="58" s="1"/>
  <c r="AA78" i="58"/>
  <c r="AB78" i="58"/>
  <c r="AC78" i="58"/>
  <c r="AC84" i="58" s="1"/>
  <c r="Y79" i="58"/>
  <c r="Z79" i="58"/>
  <c r="AA79" i="58"/>
  <c r="AB79" i="58"/>
  <c r="AC79" i="58"/>
  <c r="Y81" i="58"/>
  <c r="Z81" i="58"/>
  <c r="AA81" i="58"/>
  <c r="AB81" i="58"/>
  <c r="AC81" i="58"/>
  <c r="AA83" i="58"/>
  <c r="AB83" i="58"/>
  <c r="Z84" i="58"/>
  <c r="AA84" i="58"/>
  <c r="AB84" i="58"/>
  <c r="Y89" i="58"/>
  <c r="Z89" i="58"/>
  <c r="AA89" i="58"/>
  <c r="AB89" i="58"/>
  <c r="AC89" i="58"/>
  <c r="Y90" i="58"/>
  <c r="Z90" i="58"/>
  <c r="Z96" i="58" s="1"/>
  <c r="AA90" i="58"/>
  <c r="AB90" i="58"/>
  <c r="AC90" i="58"/>
  <c r="Y91" i="58"/>
  <c r="Z91" i="58"/>
  <c r="AA91" i="58"/>
  <c r="AB91" i="58"/>
  <c r="AC91" i="58"/>
  <c r="Y93" i="58"/>
  <c r="Z93" i="58"/>
  <c r="AA93" i="58"/>
  <c r="AB93" i="58"/>
  <c r="AC93" i="58"/>
  <c r="AA95" i="58"/>
  <c r="AB95" i="58"/>
  <c r="AC95" i="58"/>
  <c r="AA96" i="58"/>
  <c r="AB96" i="58"/>
  <c r="AC96" i="58"/>
  <c r="Y101" i="58"/>
  <c r="Z101" i="58"/>
  <c r="AA101" i="58"/>
  <c r="AB101" i="58"/>
  <c r="AC101" i="58"/>
  <c r="Y102" i="58"/>
  <c r="Z102" i="58"/>
  <c r="Z107" i="58" s="1"/>
  <c r="AA102" i="58"/>
  <c r="AB102" i="58"/>
  <c r="AC102" i="58"/>
  <c r="AC108" i="58" s="1"/>
  <c r="Y103" i="58"/>
  <c r="Z103" i="58"/>
  <c r="AA103" i="58"/>
  <c r="AB103" i="58"/>
  <c r="AC103" i="58"/>
  <c r="Y105" i="58"/>
  <c r="Z105" i="58"/>
  <c r="AA105" i="58"/>
  <c r="AB105" i="58"/>
  <c r="AC105" i="58"/>
  <c r="AA107" i="58"/>
  <c r="AB107" i="58"/>
  <c r="Z108" i="58"/>
  <c r="AA108" i="58"/>
  <c r="AB108" i="58"/>
  <c r="Y113" i="58"/>
  <c r="Z113" i="58"/>
  <c r="AA113" i="58"/>
  <c r="AB113" i="58"/>
  <c r="AC113" i="58"/>
  <c r="Y114" i="58"/>
  <c r="Z114" i="58"/>
  <c r="Z120" i="58" s="1"/>
  <c r="AA114" i="58"/>
  <c r="AB114" i="58"/>
  <c r="AC114" i="58"/>
  <c r="Y115" i="58"/>
  <c r="Z115" i="58"/>
  <c r="AA115" i="58"/>
  <c r="AB115" i="58"/>
  <c r="AC115" i="58"/>
  <c r="Y117" i="58"/>
  <c r="Z117" i="58"/>
  <c r="AA117" i="58"/>
  <c r="AB117" i="58"/>
  <c r="AC117" i="58"/>
  <c r="AA119" i="58"/>
  <c r="AB119" i="58"/>
  <c r="AC119" i="58"/>
  <c r="AA120" i="58"/>
  <c r="AB120" i="58"/>
  <c r="AC120" i="58"/>
  <c r="Y125" i="58"/>
  <c r="Z125" i="58"/>
  <c r="AA125" i="58"/>
  <c r="AB125" i="58"/>
  <c r="AC125" i="58"/>
  <c r="Y126" i="58"/>
  <c r="Z126" i="58"/>
  <c r="Z131" i="58" s="1"/>
  <c r="AA126" i="58"/>
  <c r="AB126" i="58"/>
  <c r="AC126" i="58"/>
  <c r="AC132" i="58" s="1"/>
  <c r="Y127" i="58"/>
  <c r="Z127" i="58"/>
  <c r="AA127" i="58"/>
  <c r="AB127" i="58"/>
  <c r="AC127" i="58"/>
  <c r="Y129" i="58"/>
  <c r="Z129" i="58"/>
  <c r="AA129" i="58"/>
  <c r="AB129" i="58"/>
  <c r="AC129" i="58"/>
  <c r="AA131" i="58"/>
  <c r="AB131" i="58"/>
  <c r="Z132" i="58"/>
  <c r="AA132" i="58"/>
  <c r="AB132" i="58"/>
  <c r="Y137" i="58"/>
  <c r="Z137" i="58"/>
  <c r="AA137" i="58"/>
  <c r="AB137" i="58"/>
  <c r="AC137" i="58"/>
  <c r="Y138" i="58"/>
  <c r="Z138" i="58"/>
  <c r="Z144" i="58" s="1"/>
  <c r="AA138" i="58"/>
  <c r="AB138" i="58"/>
  <c r="AC138" i="58"/>
  <c r="Y139" i="58"/>
  <c r="Z139" i="58"/>
  <c r="AA139" i="58"/>
  <c r="AB139" i="58"/>
  <c r="AC139" i="58"/>
  <c r="Y141" i="58"/>
  <c r="Z141" i="58"/>
  <c r="AA141" i="58"/>
  <c r="AB141" i="58"/>
  <c r="AC141" i="58"/>
  <c r="AA143" i="58"/>
  <c r="AB143" i="58"/>
  <c r="AC143" i="58"/>
  <c r="AA144" i="58"/>
  <c r="AB144" i="58"/>
  <c r="AC144" i="58"/>
  <c r="Y149" i="58"/>
  <c r="Z149" i="58"/>
  <c r="AA149" i="58"/>
  <c r="AB149" i="58"/>
  <c r="AC149" i="58"/>
  <c r="Y150" i="58"/>
  <c r="Z150" i="58"/>
  <c r="Z155" i="58" s="1"/>
  <c r="AA150" i="58"/>
  <c r="AB150" i="58"/>
  <c r="AC150" i="58"/>
  <c r="AC156" i="58" s="1"/>
  <c r="Y151" i="58"/>
  <c r="Z151" i="58"/>
  <c r="AA151" i="58"/>
  <c r="AB151" i="58"/>
  <c r="AC151" i="58"/>
  <c r="Y153" i="58"/>
  <c r="Z153" i="58"/>
  <c r="AA153" i="58"/>
  <c r="AB153" i="58"/>
  <c r="AC153" i="58"/>
  <c r="AA155" i="58"/>
  <c r="AB155" i="58"/>
  <c r="Z156" i="58"/>
  <c r="AA156" i="58"/>
  <c r="AB156" i="58"/>
  <c r="Y161" i="58"/>
  <c r="Z161" i="58"/>
  <c r="AA161" i="58"/>
  <c r="AB161" i="58"/>
  <c r="AC161" i="58"/>
  <c r="Y162" i="58"/>
  <c r="Z162" i="58"/>
  <c r="Z168" i="58" s="1"/>
  <c r="AA162" i="58"/>
  <c r="AB162" i="58"/>
  <c r="AC162" i="58"/>
  <c r="Y163" i="58"/>
  <c r="Z163" i="58"/>
  <c r="AA163" i="58"/>
  <c r="AB163" i="58"/>
  <c r="AC163" i="58"/>
  <c r="Y165" i="58"/>
  <c r="Z165" i="58"/>
  <c r="AA165" i="58"/>
  <c r="AB165" i="58"/>
  <c r="AC165" i="58"/>
  <c r="AA167" i="58"/>
  <c r="AB167" i="58"/>
  <c r="AC167" i="58"/>
  <c r="AA168" i="58"/>
  <c r="AB168" i="58"/>
  <c r="AC168" i="58"/>
  <c r="Y173" i="58"/>
  <c r="Z173" i="58"/>
  <c r="AA173" i="58"/>
  <c r="AB173" i="58"/>
  <c r="AC173" i="58"/>
  <c r="Y174" i="58"/>
  <c r="Z174" i="58"/>
  <c r="Z179" i="58" s="1"/>
  <c r="AA174" i="58"/>
  <c r="AB174" i="58"/>
  <c r="AC174" i="58"/>
  <c r="AC180" i="58" s="1"/>
  <c r="Y175" i="58"/>
  <c r="Z175" i="58"/>
  <c r="AA175" i="58"/>
  <c r="AB175" i="58"/>
  <c r="AC175" i="58"/>
  <c r="Y177" i="58"/>
  <c r="Z177" i="58"/>
  <c r="AA177" i="58"/>
  <c r="AB177" i="58"/>
  <c r="AC177" i="58"/>
  <c r="AA179" i="58"/>
  <c r="AB179" i="58"/>
  <c r="Z180" i="58"/>
  <c r="AA180" i="58"/>
  <c r="AB180" i="58"/>
  <c r="Y183" i="58"/>
  <c r="Z183" i="58"/>
  <c r="AA183" i="58"/>
  <c r="AB183" i="58"/>
  <c r="AC183" i="58"/>
  <c r="Y184" i="58"/>
  <c r="Z184" i="58"/>
  <c r="AA184" i="58"/>
  <c r="AB184" i="58"/>
  <c r="AC184" i="58"/>
  <c r="AA185" i="58"/>
  <c r="AB185" i="58"/>
  <c r="AC185" i="58"/>
  <c r="Z186" i="58"/>
  <c r="AA186" i="58"/>
  <c r="AB186" i="58"/>
  <c r="AC186" i="58"/>
  <c r="Y187" i="58"/>
  <c r="AD51" i="45" s="1"/>
  <c r="Z187" i="58"/>
  <c r="AB187" i="58"/>
  <c r="AC187" i="58"/>
  <c r="Y189" i="58"/>
  <c r="AD53" i="45" s="1"/>
  <c r="Z189" i="58"/>
  <c r="AA189" i="58"/>
  <c r="AB189" i="58"/>
  <c r="AC189" i="58"/>
  <c r="AA192" i="58"/>
  <c r="Y17" i="57"/>
  <c r="Z17" i="57"/>
  <c r="AA17" i="57"/>
  <c r="AB17" i="57"/>
  <c r="AC17" i="57"/>
  <c r="Y18" i="57"/>
  <c r="Z18" i="57"/>
  <c r="AA18" i="57"/>
  <c r="AB18" i="57"/>
  <c r="AC18" i="57"/>
  <c r="Y19" i="57"/>
  <c r="Z19" i="57"/>
  <c r="AA19" i="57"/>
  <c r="AA187" i="57" s="1"/>
  <c r="AB19" i="57"/>
  <c r="AC19" i="57"/>
  <c r="Y21" i="57"/>
  <c r="Z21" i="57"/>
  <c r="AA21" i="57"/>
  <c r="AB21" i="57"/>
  <c r="AC21" i="57"/>
  <c r="Z23" i="57"/>
  <c r="Z191" i="57" s="1"/>
  <c r="AA23" i="57"/>
  <c r="AA191" i="57" s="1"/>
  <c r="AB23" i="57"/>
  <c r="AB191" i="57" s="1"/>
  <c r="AC23" i="57"/>
  <c r="Z24" i="57"/>
  <c r="Z192" i="57" s="1"/>
  <c r="AA24" i="57"/>
  <c r="AB24" i="57"/>
  <c r="AB192" i="57" s="1"/>
  <c r="AC24" i="57"/>
  <c r="AC192" i="57" s="1"/>
  <c r="Y29" i="57"/>
  <c r="Z29" i="57"/>
  <c r="AA29" i="57"/>
  <c r="AB29" i="57"/>
  <c r="AC29" i="57"/>
  <c r="Y30" i="57"/>
  <c r="Z30" i="57"/>
  <c r="AA30" i="57"/>
  <c r="AB30" i="57"/>
  <c r="AC30" i="57"/>
  <c r="AC36" i="57" s="1"/>
  <c r="Y31" i="57"/>
  <c r="Z31" i="57"/>
  <c r="AA31" i="57"/>
  <c r="AB31" i="57"/>
  <c r="AC31" i="57"/>
  <c r="Y33" i="57"/>
  <c r="Z33" i="57"/>
  <c r="AA33" i="57"/>
  <c r="AB33" i="57"/>
  <c r="AC33" i="57"/>
  <c r="Z35" i="57"/>
  <c r="AA35" i="57"/>
  <c r="AB35" i="57"/>
  <c r="Z36" i="57"/>
  <c r="AA36" i="57"/>
  <c r="AB36" i="57"/>
  <c r="Y41" i="57"/>
  <c r="Z41" i="57"/>
  <c r="AA41" i="57"/>
  <c r="AB41" i="57"/>
  <c r="AC41" i="57"/>
  <c r="Y42" i="57"/>
  <c r="Z42" i="57"/>
  <c r="Z47" i="57" s="1"/>
  <c r="AA42" i="57"/>
  <c r="AB42" i="57"/>
  <c r="AB48" i="57" s="1"/>
  <c r="AC42" i="57"/>
  <c r="Y43" i="57"/>
  <c r="Z43" i="57"/>
  <c r="AA43" i="57"/>
  <c r="AB43" i="57"/>
  <c r="AC43" i="57"/>
  <c r="Y45" i="57"/>
  <c r="Z45" i="57"/>
  <c r="AA45" i="57"/>
  <c r="AB45" i="57"/>
  <c r="AC45" i="57"/>
  <c r="AA47" i="57"/>
  <c r="AB47" i="57"/>
  <c r="AC47" i="57"/>
  <c r="Z48" i="57"/>
  <c r="AA48" i="57"/>
  <c r="AC48" i="57"/>
  <c r="Y53" i="57"/>
  <c r="Z53" i="57"/>
  <c r="AA53" i="57"/>
  <c r="AB53" i="57"/>
  <c r="AC53" i="57"/>
  <c r="Y54" i="57"/>
  <c r="Z54" i="57"/>
  <c r="AA54" i="57"/>
  <c r="AB54" i="57"/>
  <c r="AC54" i="57"/>
  <c r="AC60" i="57" s="1"/>
  <c r="Y55" i="57"/>
  <c r="Z55" i="57"/>
  <c r="AA55" i="57"/>
  <c r="AB55" i="57"/>
  <c r="AC55" i="57"/>
  <c r="Y57" i="57"/>
  <c r="Z57" i="57"/>
  <c r="AA57" i="57"/>
  <c r="AB57" i="57"/>
  <c r="AC57" i="57"/>
  <c r="Z59" i="57"/>
  <c r="AA59" i="57"/>
  <c r="AB59" i="57"/>
  <c r="Z60" i="57"/>
  <c r="AA60" i="57"/>
  <c r="AB60" i="57"/>
  <c r="Y65" i="57"/>
  <c r="Z65" i="57"/>
  <c r="AA65" i="57"/>
  <c r="AB65" i="57"/>
  <c r="AC65" i="57"/>
  <c r="Y66" i="57"/>
  <c r="Z66" i="57"/>
  <c r="Z71" i="57" s="1"/>
  <c r="AA66" i="57"/>
  <c r="AB66" i="57"/>
  <c r="AB72" i="57" s="1"/>
  <c r="AC66" i="57"/>
  <c r="Y67" i="57"/>
  <c r="Z67" i="57"/>
  <c r="AA67" i="57"/>
  <c r="AB67" i="57"/>
  <c r="AC67" i="57"/>
  <c r="Y69" i="57"/>
  <c r="Z69" i="57"/>
  <c r="AA69" i="57"/>
  <c r="AB69" i="57"/>
  <c r="AC69" i="57"/>
  <c r="AA71" i="57"/>
  <c r="AB71" i="57"/>
  <c r="AC71" i="57"/>
  <c r="Z72" i="57"/>
  <c r="AA72" i="57"/>
  <c r="AC72" i="57"/>
  <c r="Y77" i="57"/>
  <c r="Z77" i="57"/>
  <c r="AA77" i="57"/>
  <c r="AB77" i="57"/>
  <c r="AC77" i="57"/>
  <c r="Y78" i="57"/>
  <c r="Z78" i="57"/>
  <c r="AA78" i="57"/>
  <c r="AB78" i="57"/>
  <c r="AC78" i="57"/>
  <c r="AC84" i="57" s="1"/>
  <c r="Y79" i="57"/>
  <c r="Z79" i="57"/>
  <c r="AA79" i="57"/>
  <c r="AB79" i="57"/>
  <c r="AC79" i="57"/>
  <c r="Y81" i="57"/>
  <c r="Z81" i="57"/>
  <c r="AA81" i="57"/>
  <c r="AB81" i="57"/>
  <c r="AC81" i="57"/>
  <c r="Z83" i="57"/>
  <c r="AA83" i="57"/>
  <c r="AB83" i="57"/>
  <c r="Z84" i="57"/>
  <c r="AA84" i="57"/>
  <c r="AB84" i="57"/>
  <c r="Y89" i="57"/>
  <c r="Z89" i="57"/>
  <c r="AA89" i="57"/>
  <c r="AB89" i="57"/>
  <c r="AC89" i="57"/>
  <c r="Y90" i="57"/>
  <c r="Z90" i="57"/>
  <c r="Z95" i="57" s="1"/>
  <c r="AA90" i="57"/>
  <c r="AB90" i="57"/>
  <c r="AB96" i="57" s="1"/>
  <c r="AC90" i="57"/>
  <c r="Y91" i="57"/>
  <c r="Z91" i="57"/>
  <c r="AA91" i="57"/>
  <c r="AB91" i="57"/>
  <c r="AC91" i="57"/>
  <c r="Y93" i="57"/>
  <c r="Z93" i="57"/>
  <c r="AA93" i="57"/>
  <c r="AB93" i="57"/>
  <c r="AC93" i="57"/>
  <c r="AA95" i="57"/>
  <c r="AB95" i="57"/>
  <c r="AC95" i="57"/>
  <c r="Z96" i="57"/>
  <c r="AA96" i="57"/>
  <c r="AC96" i="57"/>
  <c r="Y101" i="57"/>
  <c r="Z101" i="57"/>
  <c r="AA101" i="57"/>
  <c r="AB101" i="57"/>
  <c r="AC101" i="57"/>
  <c r="Y102" i="57"/>
  <c r="Z102" i="57"/>
  <c r="AA102" i="57"/>
  <c r="AB102" i="57"/>
  <c r="AC102" i="57"/>
  <c r="AC108" i="57" s="1"/>
  <c r="Y103" i="57"/>
  <c r="Z103" i="57"/>
  <c r="AA103" i="57"/>
  <c r="AB103" i="57"/>
  <c r="AC103" i="57"/>
  <c r="Y105" i="57"/>
  <c r="Z105" i="57"/>
  <c r="AA105" i="57"/>
  <c r="AB105" i="57"/>
  <c r="AC105" i="57"/>
  <c r="Z107" i="57"/>
  <c r="AA107" i="57"/>
  <c r="AB107" i="57"/>
  <c r="Z108" i="57"/>
  <c r="AA108" i="57"/>
  <c r="AB108" i="57"/>
  <c r="Y113" i="57"/>
  <c r="Z113" i="57"/>
  <c r="Z185" i="57" s="1"/>
  <c r="AA113" i="57"/>
  <c r="AB113" i="57"/>
  <c r="AC113" i="57"/>
  <c r="Y114" i="57"/>
  <c r="Z114" i="57"/>
  <c r="Z119" i="57" s="1"/>
  <c r="AA114" i="57"/>
  <c r="AA120" i="57" s="1"/>
  <c r="AB114" i="57"/>
  <c r="AB120" i="57" s="1"/>
  <c r="AC114" i="57"/>
  <c r="Y115" i="57"/>
  <c r="Z115" i="57"/>
  <c r="AA115" i="57"/>
  <c r="AB115" i="57"/>
  <c r="AC115" i="57"/>
  <c r="Y117" i="57"/>
  <c r="Z117" i="57"/>
  <c r="AA117" i="57"/>
  <c r="AB117" i="57"/>
  <c r="AC117" i="57"/>
  <c r="AA119" i="57"/>
  <c r="AB119" i="57"/>
  <c r="AC119" i="57"/>
  <c r="Z120" i="57"/>
  <c r="AC120" i="57"/>
  <c r="Y125" i="57"/>
  <c r="Z125" i="57"/>
  <c r="AA125" i="57"/>
  <c r="AB125" i="57"/>
  <c r="AC125" i="57"/>
  <c r="Y126" i="57"/>
  <c r="Z126" i="57"/>
  <c r="AA126" i="57"/>
  <c r="AB126" i="57"/>
  <c r="AC126" i="57"/>
  <c r="AC132" i="57" s="1"/>
  <c r="Y127" i="57"/>
  <c r="Z127" i="57"/>
  <c r="AA127" i="57"/>
  <c r="AB127" i="57"/>
  <c r="AC127" i="57"/>
  <c r="Y129" i="57"/>
  <c r="Z129" i="57"/>
  <c r="AA129" i="57"/>
  <c r="AB129" i="57"/>
  <c r="AC129" i="57"/>
  <c r="Z131" i="57"/>
  <c r="AA131" i="57"/>
  <c r="AB131" i="57"/>
  <c r="Z132" i="57"/>
  <c r="AA132" i="57"/>
  <c r="AB132" i="57"/>
  <c r="Y137" i="57"/>
  <c r="Z137" i="57"/>
  <c r="AA137" i="57"/>
  <c r="AB137" i="57"/>
  <c r="AC137" i="57"/>
  <c r="Y138" i="57"/>
  <c r="Z138" i="57"/>
  <c r="Z143" i="57" s="1"/>
  <c r="AA138" i="57"/>
  <c r="AA144" i="57" s="1"/>
  <c r="AB138" i="57"/>
  <c r="AB143" i="57" s="1"/>
  <c r="AC138" i="57"/>
  <c r="Y139" i="57"/>
  <c r="Z139" i="57"/>
  <c r="AA139" i="57"/>
  <c r="AB139" i="57"/>
  <c r="AC139" i="57"/>
  <c r="Y141" i="57"/>
  <c r="Z141" i="57"/>
  <c r="AA141" i="57"/>
  <c r="AB141" i="57"/>
  <c r="AC141" i="57"/>
  <c r="AA143" i="57"/>
  <c r="AC143" i="57"/>
  <c r="Z144" i="57"/>
  <c r="AC144" i="57"/>
  <c r="Y149" i="57"/>
  <c r="Z149" i="57"/>
  <c r="AA149" i="57"/>
  <c r="AB149" i="57"/>
  <c r="AC149" i="57"/>
  <c r="Y150" i="57"/>
  <c r="Z150" i="57"/>
  <c r="AA150" i="57"/>
  <c r="AB150" i="57"/>
  <c r="AC150" i="57"/>
  <c r="AC156" i="57" s="1"/>
  <c r="Y151" i="57"/>
  <c r="Z151" i="57"/>
  <c r="AA151" i="57"/>
  <c r="AB151" i="57"/>
  <c r="AC151" i="57"/>
  <c r="Y153" i="57"/>
  <c r="Z153" i="57"/>
  <c r="AA153" i="57"/>
  <c r="AB153" i="57"/>
  <c r="AC153" i="57"/>
  <c r="Z155" i="57"/>
  <c r="AA155" i="57"/>
  <c r="AB155" i="57"/>
  <c r="Z156" i="57"/>
  <c r="AA156" i="57"/>
  <c r="AB156" i="57"/>
  <c r="Y161" i="57"/>
  <c r="Z161" i="57"/>
  <c r="AA161" i="57"/>
  <c r="AB161" i="57"/>
  <c r="AC161" i="57"/>
  <c r="Y162" i="57"/>
  <c r="Z162" i="57"/>
  <c r="Z167" i="57" s="1"/>
  <c r="AA162" i="57"/>
  <c r="AA168" i="57" s="1"/>
  <c r="AB162" i="57"/>
  <c r="AB167" i="57" s="1"/>
  <c r="AC162" i="57"/>
  <c r="Y163" i="57"/>
  <c r="Z163" i="57"/>
  <c r="AA163" i="57"/>
  <c r="AB163" i="57"/>
  <c r="AC163" i="57"/>
  <c r="Y165" i="57"/>
  <c r="Z165" i="57"/>
  <c r="AA165" i="57"/>
  <c r="AB165" i="57"/>
  <c r="AC165" i="57"/>
  <c r="AA167" i="57"/>
  <c r="AC167" i="57"/>
  <c r="Z168" i="57"/>
  <c r="AC168" i="57"/>
  <c r="Y173" i="57"/>
  <c r="Z173" i="57"/>
  <c r="AA173" i="57"/>
  <c r="AB173" i="57"/>
  <c r="AC173" i="57"/>
  <c r="Y174" i="57"/>
  <c r="Z174" i="57"/>
  <c r="AA174" i="57"/>
  <c r="AB174" i="57"/>
  <c r="AC174" i="57"/>
  <c r="AC180" i="57" s="1"/>
  <c r="Y175" i="57"/>
  <c r="Z175" i="57"/>
  <c r="AA175" i="57"/>
  <c r="AB175" i="57"/>
  <c r="AC175" i="57"/>
  <c r="Y177" i="57"/>
  <c r="Z177" i="57"/>
  <c r="AA177" i="57"/>
  <c r="AB177" i="57"/>
  <c r="AC177" i="57"/>
  <c r="Z179" i="57"/>
  <c r="AA179" i="57"/>
  <c r="AB179" i="57"/>
  <c r="Z180" i="57"/>
  <c r="AA180" i="57"/>
  <c r="AB180" i="57"/>
  <c r="Y183" i="57"/>
  <c r="Z183" i="57"/>
  <c r="AA183" i="57"/>
  <c r="AB183" i="57"/>
  <c r="AC183" i="57"/>
  <c r="Y184" i="57"/>
  <c r="Z184" i="57"/>
  <c r="AA184" i="57"/>
  <c r="AB184" i="57"/>
  <c r="AC184" i="57"/>
  <c r="AA185" i="57"/>
  <c r="AB185" i="57"/>
  <c r="AC185" i="57"/>
  <c r="Z186" i="57"/>
  <c r="AA186" i="57"/>
  <c r="AB186" i="57"/>
  <c r="AC186" i="57"/>
  <c r="Y187" i="57"/>
  <c r="AD17" i="45" s="1"/>
  <c r="Z187" i="57"/>
  <c r="AB187" i="57"/>
  <c r="AC187" i="57"/>
  <c r="Z189" i="57"/>
  <c r="AA189" i="57"/>
  <c r="AB189" i="57"/>
  <c r="AC189" i="57"/>
  <c r="AC191" i="57"/>
  <c r="AA192" i="57"/>
  <c r="Y17" i="60"/>
  <c r="Z17" i="60"/>
  <c r="AA17" i="60"/>
  <c r="AB17" i="60"/>
  <c r="AC17" i="60"/>
  <c r="Y18" i="60"/>
  <c r="Z18" i="60"/>
  <c r="AA18" i="60"/>
  <c r="AB18" i="60"/>
  <c r="AC18" i="60"/>
  <c r="Y21" i="60"/>
  <c r="Z21" i="60"/>
  <c r="AA21" i="60"/>
  <c r="AB21" i="60"/>
  <c r="AB189" i="60" s="1"/>
  <c r="AC21" i="60"/>
  <c r="AC189" i="60" s="1"/>
  <c r="Z23" i="60"/>
  <c r="Z191" i="60" s="1"/>
  <c r="AA23" i="60"/>
  <c r="AB23" i="60"/>
  <c r="AC23" i="60"/>
  <c r="AC191" i="60" s="1"/>
  <c r="Z24" i="60"/>
  <c r="Z192" i="60" s="1"/>
  <c r="AA24" i="60"/>
  <c r="AA192" i="60" s="1"/>
  <c r="AB24" i="60"/>
  <c r="AB192" i="60" s="1"/>
  <c r="AC24" i="60"/>
  <c r="AC192" i="60" s="1"/>
  <c r="Y29" i="60"/>
  <c r="Z29" i="60"/>
  <c r="AA29" i="60"/>
  <c r="AB29" i="60"/>
  <c r="AC29" i="60"/>
  <c r="Y30" i="60"/>
  <c r="Z30" i="60"/>
  <c r="Z36" i="60" s="1"/>
  <c r="AA30" i="60"/>
  <c r="AA36" i="60" s="1"/>
  <c r="AB30" i="60"/>
  <c r="AC30" i="60"/>
  <c r="Y33" i="60"/>
  <c r="Z33" i="60"/>
  <c r="AA33" i="60"/>
  <c r="AB33" i="60"/>
  <c r="AC33" i="60"/>
  <c r="Z35" i="60"/>
  <c r="AA35" i="60"/>
  <c r="AB35" i="60"/>
  <c r="AC35" i="60"/>
  <c r="AB36" i="60"/>
  <c r="AC36" i="60"/>
  <c r="Y41" i="60"/>
  <c r="Z41" i="60"/>
  <c r="AA41" i="60"/>
  <c r="AB41" i="60"/>
  <c r="AC41" i="60"/>
  <c r="Y42" i="60"/>
  <c r="Z42" i="60"/>
  <c r="AA42" i="60"/>
  <c r="AB42" i="60"/>
  <c r="AB47" i="60" s="1"/>
  <c r="AC42" i="60"/>
  <c r="AC48" i="60" s="1"/>
  <c r="Y45" i="60"/>
  <c r="Z45" i="60"/>
  <c r="AA45" i="60"/>
  <c r="AB45" i="60"/>
  <c r="AC45" i="60"/>
  <c r="Z47" i="60"/>
  <c r="AA47" i="60"/>
  <c r="AC47" i="60"/>
  <c r="Z48" i="60"/>
  <c r="AA48" i="60"/>
  <c r="Y53" i="60"/>
  <c r="Z53" i="60"/>
  <c r="AA53" i="60"/>
  <c r="AB53" i="60"/>
  <c r="AC53" i="60"/>
  <c r="Y54" i="60"/>
  <c r="Z54" i="60"/>
  <c r="AA54" i="60"/>
  <c r="AB54" i="60"/>
  <c r="AC54" i="60"/>
  <c r="Y57" i="60"/>
  <c r="Z57" i="60"/>
  <c r="AA57" i="60"/>
  <c r="AB57" i="60"/>
  <c r="AC57" i="60"/>
  <c r="Z59" i="60"/>
  <c r="AA59" i="60"/>
  <c r="AB59" i="60"/>
  <c r="AC59" i="60"/>
  <c r="Z60" i="60"/>
  <c r="AA60" i="60"/>
  <c r="AB60" i="60"/>
  <c r="AC60" i="60"/>
  <c r="Y65" i="60"/>
  <c r="Z65" i="60"/>
  <c r="AA65" i="60"/>
  <c r="AB65" i="60"/>
  <c r="AC65" i="60"/>
  <c r="Y66" i="60"/>
  <c r="Z66" i="60"/>
  <c r="AA66" i="60"/>
  <c r="AB66" i="60"/>
  <c r="AC66" i="60"/>
  <c r="Y69" i="60"/>
  <c r="Z69" i="60"/>
  <c r="AA69" i="60"/>
  <c r="AB69" i="60"/>
  <c r="AC69" i="60"/>
  <c r="Z71" i="60"/>
  <c r="AA71" i="60"/>
  <c r="AB71" i="60"/>
  <c r="AC71" i="60"/>
  <c r="Z72" i="60"/>
  <c r="AA72" i="60"/>
  <c r="AB72" i="60"/>
  <c r="AC72" i="60"/>
  <c r="Y77" i="60"/>
  <c r="Z77" i="60"/>
  <c r="AA77" i="60"/>
  <c r="AB77" i="60"/>
  <c r="AC77" i="60"/>
  <c r="Y78" i="60"/>
  <c r="Z78" i="60"/>
  <c r="Z84" i="60" s="1"/>
  <c r="AA78" i="60"/>
  <c r="AA84" i="60" s="1"/>
  <c r="AB78" i="60"/>
  <c r="AC78" i="60"/>
  <c r="Y81" i="60"/>
  <c r="Z81" i="60"/>
  <c r="AA81" i="60"/>
  <c r="AB81" i="60"/>
  <c r="AC81" i="60"/>
  <c r="Z83" i="60"/>
  <c r="AA83" i="60"/>
  <c r="AB83" i="60"/>
  <c r="AC83" i="60"/>
  <c r="AB84" i="60"/>
  <c r="AC84" i="60"/>
  <c r="Y89" i="60"/>
  <c r="Z89" i="60"/>
  <c r="AA89" i="60"/>
  <c r="AB89" i="60"/>
  <c r="AC89" i="60"/>
  <c r="Y90" i="60"/>
  <c r="Z90" i="60"/>
  <c r="AA90" i="60"/>
  <c r="AB90" i="60"/>
  <c r="AB95" i="60" s="1"/>
  <c r="AC90" i="60"/>
  <c r="AC96" i="60" s="1"/>
  <c r="Y93" i="60"/>
  <c r="Z93" i="60"/>
  <c r="AA93" i="60"/>
  <c r="AB93" i="60"/>
  <c r="AC93" i="60"/>
  <c r="Z95" i="60"/>
  <c r="AA95" i="60"/>
  <c r="AC95" i="60"/>
  <c r="Z96" i="60"/>
  <c r="AA96" i="60"/>
  <c r="Y101" i="60"/>
  <c r="Z101" i="60"/>
  <c r="AA101" i="60"/>
  <c r="AB101" i="60"/>
  <c r="AC101" i="60"/>
  <c r="Y102" i="60"/>
  <c r="Z102" i="60"/>
  <c r="AA102" i="60"/>
  <c r="AB102" i="60"/>
  <c r="AC102" i="60"/>
  <c r="Y105" i="60"/>
  <c r="Z105" i="60"/>
  <c r="AA105" i="60"/>
  <c r="AB105" i="60"/>
  <c r="AC105" i="60"/>
  <c r="Z107" i="60"/>
  <c r="AA107" i="60"/>
  <c r="AB107" i="60"/>
  <c r="AC107" i="60"/>
  <c r="Z108" i="60"/>
  <c r="AA108" i="60"/>
  <c r="AB108" i="60"/>
  <c r="AC108" i="60"/>
  <c r="Y113" i="60"/>
  <c r="Z113" i="60"/>
  <c r="AA113" i="60"/>
  <c r="AB113" i="60"/>
  <c r="AC113" i="60"/>
  <c r="Y114" i="60"/>
  <c r="Z114" i="60"/>
  <c r="AA114" i="60"/>
  <c r="AB114" i="60"/>
  <c r="AC114" i="60"/>
  <c r="Y117" i="60"/>
  <c r="Z117" i="60"/>
  <c r="AA117" i="60"/>
  <c r="AB117" i="60"/>
  <c r="AC117" i="60"/>
  <c r="Z119" i="60"/>
  <c r="AA119" i="60"/>
  <c r="AB119" i="60"/>
  <c r="AC119" i="60"/>
  <c r="Z120" i="60"/>
  <c r="AA120" i="60"/>
  <c r="AB120" i="60"/>
  <c r="AC120" i="60"/>
  <c r="Y125" i="60"/>
  <c r="Z125" i="60"/>
  <c r="AA125" i="60"/>
  <c r="AB125" i="60"/>
  <c r="AC125" i="60"/>
  <c r="Y126" i="60"/>
  <c r="Z126" i="60"/>
  <c r="Z131" i="60" s="1"/>
  <c r="AA126" i="60"/>
  <c r="AA132" i="60" s="1"/>
  <c r="AB126" i="60"/>
  <c r="AC126" i="60"/>
  <c r="Y129" i="60"/>
  <c r="Z129" i="60"/>
  <c r="AA129" i="60"/>
  <c r="AB129" i="60"/>
  <c r="AC129" i="60"/>
  <c r="AA131" i="60"/>
  <c r="AB131" i="60"/>
  <c r="AC131" i="60"/>
  <c r="AB132" i="60"/>
  <c r="AC132" i="60"/>
  <c r="Y137" i="60"/>
  <c r="Z137" i="60"/>
  <c r="AA137" i="60"/>
  <c r="AB137" i="60"/>
  <c r="AC137" i="60"/>
  <c r="Y138" i="60"/>
  <c r="Z138" i="60"/>
  <c r="AA138" i="60"/>
  <c r="AB138" i="60"/>
  <c r="AB144" i="60" s="1"/>
  <c r="AC138" i="60"/>
  <c r="AC143" i="60" s="1"/>
  <c r="Y141" i="60"/>
  <c r="Z141" i="60"/>
  <c r="AA141" i="60"/>
  <c r="AB141" i="60"/>
  <c r="AC141" i="60"/>
  <c r="Z143" i="60"/>
  <c r="AA143" i="60"/>
  <c r="AB143" i="60"/>
  <c r="Z144" i="60"/>
  <c r="AA144" i="60"/>
  <c r="Y149" i="60"/>
  <c r="Z149" i="60"/>
  <c r="AA149" i="60"/>
  <c r="AB149" i="60"/>
  <c r="AC149" i="60"/>
  <c r="Y150" i="60"/>
  <c r="Z150" i="60"/>
  <c r="AA150" i="60"/>
  <c r="AB150" i="60"/>
  <c r="AC150" i="60"/>
  <c r="Y153" i="60"/>
  <c r="Z153" i="60"/>
  <c r="AA153" i="60"/>
  <c r="AB153" i="60"/>
  <c r="AC153" i="60"/>
  <c r="Z155" i="60"/>
  <c r="AA155" i="60"/>
  <c r="AB155" i="60"/>
  <c r="AC155" i="60"/>
  <c r="Z156" i="60"/>
  <c r="AA156" i="60"/>
  <c r="AB156" i="60"/>
  <c r="AC156" i="60"/>
  <c r="Y161" i="60"/>
  <c r="Z161" i="60"/>
  <c r="AA161" i="60"/>
  <c r="AB161" i="60"/>
  <c r="AC161" i="60"/>
  <c r="Y162" i="60"/>
  <c r="Z162" i="60"/>
  <c r="AA162" i="60"/>
  <c r="AB162" i="60"/>
  <c r="AC162" i="60"/>
  <c r="Y165" i="60"/>
  <c r="Z165" i="60"/>
  <c r="AA165" i="60"/>
  <c r="AB165" i="60"/>
  <c r="AC165" i="60"/>
  <c r="Z167" i="60"/>
  <c r="AA167" i="60"/>
  <c r="AB167" i="60"/>
  <c r="AC167" i="60"/>
  <c r="Z168" i="60"/>
  <c r="AA168" i="60"/>
  <c r="AB168" i="60"/>
  <c r="AC168" i="60"/>
  <c r="Y173" i="60"/>
  <c r="Z173" i="60"/>
  <c r="AA173" i="60"/>
  <c r="AB173" i="60"/>
  <c r="AC173" i="60"/>
  <c r="Y174" i="60"/>
  <c r="Z174" i="60"/>
  <c r="Z179" i="60" s="1"/>
  <c r="AA174" i="60"/>
  <c r="AA179" i="60" s="1"/>
  <c r="AB174" i="60"/>
  <c r="AC174" i="60"/>
  <c r="Y177" i="60"/>
  <c r="Z177" i="60"/>
  <c r="AA177" i="60"/>
  <c r="AB177" i="60"/>
  <c r="AC177" i="60"/>
  <c r="AB179" i="60"/>
  <c r="AC179" i="60"/>
  <c r="AB180" i="60"/>
  <c r="AC180" i="60"/>
  <c r="Y183" i="60"/>
  <c r="Z183" i="60"/>
  <c r="AA183" i="60"/>
  <c r="AB183" i="60"/>
  <c r="AC183" i="60"/>
  <c r="Y184" i="60"/>
  <c r="Z184" i="60"/>
  <c r="AA184" i="60"/>
  <c r="AB184" i="60"/>
  <c r="AC184" i="60"/>
  <c r="AA185" i="60"/>
  <c r="AB185" i="60"/>
  <c r="AC185" i="60"/>
  <c r="Z186" i="60"/>
  <c r="AA186" i="60"/>
  <c r="AB186" i="60"/>
  <c r="AC186" i="60"/>
  <c r="Y187" i="60"/>
  <c r="Z187" i="60"/>
  <c r="AA187" i="60"/>
  <c r="AB187" i="60"/>
  <c r="AC187" i="60"/>
  <c r="Z189" i="60"/>
  <c r="AA189" i="60"/>
  <c r="AA191" i="60"/>
  <c r="AB191" i="60"/>
  <c r="Y17" i="59"/>
  <c r="Z17" i="59"/>
  <c r="AA17" i="59"/>
  <c r="AB17" i="59"/>
  <c r="AC17" i="59"/>
  <c r="Y18" i="59"/>
  <c r="Z18" i="59"/>
  <c r="AA18" i="59"/>
  <c r="AB18" i="59"/>
  <c r="AC18" i="59"/>
  <c r="Y21" i="59"/>
  <c r="Z21" i="59"/>
  <c r="AA21" i="59"/>
  <c r="AA189" i="59" s="1"/>
  <c r="AB21" i="59"/>
  <c r="AC21" i="59"/>
  <c r="Z23" i="59"/>
  <c r="Z191" i="59" s="1"/>
  <c r="AA23" i="59"/>
  <c r="AA191" i="59" s="1"/>
  <c r="AB23" i="59"/>
  <c r="AB191" i="59" s="1"/>
  <c r="AC23" i="59"/>
  <c r="AC191" i="59" s="1"/>
  <c r="Z24" i="59"/>
  <c r="Z192" i="59" s="1"/>
  <c r="AA24" i="59"/>
  <c r="AA192" i="59" s="1"/>
  <c r="AB24" i="59"/>
  <c r="AC24" i="59"/>
  <c r="Y29" i="59"/>
  <c r="Z29" i="59"/>
  <c r="AA29" i="59"/>
  <c r="AB29" i="59"/>
  <c r="AC29" i="59"/>
  <c r="Y30" i="59"/>
  <c r="Z30" i="59"/>
  <c r="AA30" i="59"/>
  <c r="AA36" i="59" s="1"/>
  <c r="AB30" i="59"/>
  <c r="AC30" i="59"/>
  <c r="Y33" i="59"/>
  <c r="Z33" i="59"/>
  <c r="AA33" i="59"/>
  <c r="AB33" i="59"/>
  <c r="AC33" i="59"/>
  <c r="Z35" i="59"/>
  <c r="AA35" i="59"/>
  <c r="AB35" i="59"/>
  <c r="AC35" i="59"/>
  <c r="Z36" i="59"/>
  <c r="AB36" i="59"/>
  <c r="AC36" i="59"/>
  <c r="Y41" i="59"/>
  <c r="Z41" i="59"/>
  <c r="AA41" i="59"/>
  <c r="AB41" i="59"/>
  <c r="AC41" i="59"/>
  <c r="Y42" i="59"/>
  <c r="Z42" i="59"/>
  <c r="AA42" i="59"/>
  <c r="AA48" i="59" s="1"/>
  <c r="AB42" i="59"/>
  <c r="AC42" i="59"/>
  <c r="AC48" i="59" s="1"/>
  <c r="Y45" i="59"/>
  <c r="Z45" i="59"/>
  <c r="AA45" i="59"/>
  <c r="AB45" i="59"/>
  <c r="AC45" i="59"/>
  <c r="Z47" i="59"/>
  <c r="AA47" i="59"/>
  <c r="AB47" i="59"/>
  <c r="AC47" i="59"/>
  <c r="Z48" i="59"/>
  <c r="AB48" i="59"/>
  <c r="Y53" i="59"/>
  <c r="Z53" i="59"/>
  <c r="AA53" i="59"/>
  <c r="AB53" i="59"/>
  <c r="AC53" i="59"/>
  <c r="Y54" i="59"/>
  <c r="Z54" i="59"/>
  <c r="Z60" i="59" s="1"/>
  <c r="AA54" i="59"/>
  <c r="AB54" i="59"/>
  <c r="AC54" i="59"/>
  <c r="AC60" i="59" s="1"/>
  <c r="Y57" i="59"/>
  <c r="Z57" i="59"/>
  <c r="AA57" i="59"/>
  <c r="AB57" i="59"/>
  <c r="AC57" i="59"/>
  <c r="Z59" i="59"/>
  <c r="AA59" i="59"/>
  <c r="AB59" i="59"/>
  <c r="AC59" i="59"/>
  <c r="AA60" i="59"/>
  <c r="AB60" i="59"/>
  <c r="Y65" i="59"/>
  <c r="Z65" i="59"/>
  <c r="AA65" i="59"/>
  <c r="AB65" i="59"/>
  <c r="AC65" i="59"/>
  <c r="Y66" i="59"/>
  <c r="Z66" i="59"/>
  <c r="AA66" i="59"/>
  <c r="AB66" i="59"/>
  <c r="AB72" i="59" s="1"/>
  <c r="AC66" i="59"/>
  <c r="Y69" i="59"/>
  <c r="Z69" i="59"/>
  <c r="AA69" i="59"/>
  <c r="AB69" i="59"/>
  <c r="AC69" i="59"/>
  <c r="Z71" i="59"/>
  <c r="AA71" i="59"/>
  <c r="AB71" i="59"/>
  <c r="AC71" i="59"/>
  <c r="Z72" i="59"/>
  <c r="AA72" i="59"/>
  <c r="AC72" i="59"/>
  <c r="Y77" i="59"/>
  <c r="Z77" i="59"/>
  <c r="AA77" i="59"/>
  <c r="AB77" i="59"/>
  <c r="AC77" i="59"/>
  <c r="Y78" i="59"/>
  <c r="Z78" i="59"/>
  <c r="Z84" i="59" s="1"/>
  <c r="AA78" i="59"/>
  <c r="AA84" i="59" s="1"/>
  <c r="AB78" i="59"/>
  <c r="AC78" i="59"/>
  <c r="Y81" i="59"/>
  <c r="Z81" i="59"/>
  <c r="AA81" i="59"/>
  <c r="AB81" i="59"/>
  <c r="AC81" i="59"/>
  <c r="Z83" i="59"/>
  <c r="AA83" i="59"/>
  <c r="AB83" i="59"/>
  <c r="AC83" i="59"/>
  <c r="AB84" i="59"/>
  <c r="AC84" i="59"/>
  <c r="Y89" i="59"/>
  <c r="Z89" i="59"/>
  <c r="AA89" i="59"/>
  <c r="AB89" i="59"/>
  <c r="AC89" i="59"/>
  <c r="Y90" i="59"/>
  <c r="Z90" i="59"/>
  <c r="AA90" i="59"/>
  <c r="AA96" i="59" s="1"/>
  <c r="AB90" i="59"/>
  <c r="AB96" i="59" s="1"/>
  <c r="AC90" i="59"/>
  <c r="AC96" i="59" s="1"/>
  <c r="Y93" i="59"/>
  <c r="Z93" i="59"/>
  <c r="AA93" i="59"/>
  <c r="AB93" i="59"/>
  <c r="AC93" i="59"/>
  <c r="Z95" i="59"/>
  <c r="AA95" i="59"/>
  <c r="AB95" i="59"/>
  <c r="AC95" i="59"/>
  <c r="Z96" i="59"/>
  <c r="Y101" i="59"/>
  <c r="Z101" i="59"/>
  <c r="AA101" i="59"/>
  <c r="AB101" i="59"/>
  <c r="AC101" i="59"/>
  <c r="Y102" i="59"/>
  <c r="Z102" i="59"/>
  <c r="Z108" i="59" s="1"/>
  <c r="AA102" i="59"/>
  <c r="AB102" i="59"/>
  <c r="AC102" i="59"/>
  <c r="AC108" i="59" s="1"/>
  <c r="Y105" i="59"/>
  <c r="Z105" i="59"/>
  <c r="AA105" i="59"/>
  <c r="AB105" i="59"/>
  <c r="AC105" i="59"/>
  <c r="Z107" i="59"/>
  <c r="AA107" i="59"/>
  <c r="AB107" i="59"/>
  <c r="AC107" i="59"/>
  <c r="AA108" i="59"/>
  <c r="AB108" i="59"/>
  <c r="Y113" i="59"/>
  <c r="Z113" i="59"/>
  <c r="AA113" i="59"/>
  <c r="AB113" i="59"/>
  <c r="AC113" i="59"/>
  <c r="Y114" i="59"/>
  <c r="Z114" i="59"/>
  <c r="AA114" i="59"/>
  <c r="AB114" i="59"/>
  <c r="AB120" i="59" s="1"/>
  <c r="AC114" i="59"/>
  <c r="Y117" i="59"/>
  <c r="Z117" i="59"/>
  <c r="AA117" i="59"/>
  <c r="AB117" i="59"/>
  <c r="AC117" i="59"/>
  <c r="Z119" i="59"/>
  <c r="AA119" i="59"/>
  <c r="AB119" i="59"/>
  <c r="AC119" i="59"/>
  <c r="Z120" i="59"/>
  <c r="AA120" i="59"/>
  <c r="AC120" i="59"/>
  <c r="Y125" i="59"/>
  <c r="Z125" i="59"/>
  <c r="AA125" i="59"/>
  <c r="AB125" i="59"/>
  <c r="AC125" i="59"/>
  <c r="Y126" i="59"/>
  <c r="Z126" i="59"/>
  <c r="Z132" i="59" s="1"/>
  <c r="AA126" i="59"/>
  <c r="AA132" i="59" s="1"/>
  <c r="AB126" i="59"/>
  <c r="AC126" i="59"/>
  <c r="Y129" i="59"/>
  <c r="Z129" i="59"/>
  <c r="AA129" i="59"/>
  <c r="AB129" i="59"/>
  <c r="AC129" i="59"/>
  <c r="Z131" i="59"/>
  <c r="AA131" i="59"/>
  <c r="AB131" i="59"/>
  <c r="AC131" i="59"/>
  <c r="AB132" i="59"/>
  <c r="AC132" i="59"/>
  <c r="Y137" i="59"/>
  <c r="Z137" i="59"/>
  <c r="AA137" i="59"/>
  <c r="AB137" i="59"/>
  <c r="AC137" i="59"/>
  <c r="Y138" i="59"/>
  <c r="Z138" i="59"/>
  <c r="AA138" i="59"/>
  <c r="AA144" i="59" s="1"/>
  <c r="AB138" i="59"/>
  <c r="AB144" i="59" s="1"/>
  <c r="AC138" i="59"/>
  <c r="AC144" i="59" s="1"/>
  <c r="Y141" i="59"/>
  <c r="Z141" i="59"/>
  <c r="AA141" i="59"/>
  <c r="AB141" i="59"/>
  <c r="AC141" i="59"/>
  <c r="Z143" i="59"/>
  <c r="AA143" i="59"/>
  <c r="AB143" i="59"/>
  <c r="AC143" i="59"/>
  <c r="Z144" i="59"/>
  <c r="Y149" i="59"/>
  <c r="Z149" i="59"/>
  <c r="AA149" i="59"/>
  <c r="AB149" i="59"/>
  <c r="AC149" i="59"/>
  <c r="Y150" i="59"/>
  <c r="Z150" i="59"/>
  <c r="Z156" i="59" s="1"/>
  <c r="AA150" i="59"/>
  <c r="AB150" i="59"/>
  <c r="AC150" i="59"/>
  <c r="AC156" i="59" s="1"/>
  <c r="Y153" i="59"/>
  <c r="Z153" i="59"/>
  <c r="AA153" i="59"/>
  <c r="AB153" i="59"/>
  <c r="AC153" i="59"/>
  <c r="Z155" i="59"/>
  <c r="AA155" i="59"/>
  <c r="AB155" i="59"/>
  <c r="AC155" i="59"/>
  <c r="AA156" i="59"/>
  <c r="AB156" i="59"/>
  <c r="Y161" i="59"/>
  <c r="Z161" i="59"/>
  <c r="AA161" i="59"/>
  <c r="AB161" i="59"/>
  <c r="AC161" i="59"/>
  <c r="Y162" i="59"/>
  <c r="Z162" i="59"/>
  <c r="AA162" i="59"/>
  <c r="AB162" i="59"/>
  <c r="AB168" i="59" s="1"/>
  <c r="AC162" i="59"/>
  <c r="Y165" i="59"/>
  <c r="Z165" i="59"/>
  <c r="AA165" i="59"/>
  <c r="AB165" i="59"/>
  <c r="AC165" i="59"/>
  <c r="Z167" i="59"/>
  <c r="AA167" i="59"/>
  <c r="AB167" i="59"/>
  <c r="AC167" i="59"/>
  <c r="Z168" i="59"/>
  <c r="AA168" i="59"/>
  <c r="AC168" i="59"/>
  <c r="Y173" i="59"/>
  <c r="Z173" i="59"/>
  <c r="AA173" i="59"/>
  <c r="AB173" i="59"/>
  <c r="AC173" i="59"/>
  <c r="Y174" i="59"/>
  <c r="Z174" i="59"/>
  <c r="Z180" i="59" s="1"/>
  <c r="AA174" i="59"/>
  <c r="AA180" i="59" s="1"/>
  <c r="AB174" i="59"/>
  <c r="AC174" i="59"/>
  <c r="Y177" i="59"/>
  <c r="Z177" i="59"/>
  <c r="AA177" i="59"/>
  <c r="AB177" i="59"/>
  <c r="AC177" i="59"/>
  <c r="Z179" i="59"/>
  <c r="AA179" i="59"/>
  <c r="AB179" i="59"/>
  <c r="AC179" i="59"/>
  <c r="AB180" i="59"/>
  <c r="AC180" i="59"/>
  <c r="Y183" i="59"/>
  <c r="Z183" i="59"/>
  <c r="AA183" i="59"/>
  <c r="AB183" i="59"/>
  <c r="AC183" i="59"/>
  <c r="Y184" i="59"/>
  <c r="Z184" i="59"/>
  <c r="AA184" i="59"/>
  <c r="AB184" i="59"/>
  <c r="AC184" i="59"/>
  <c r="Z185" i="59"/>
  <c r="AA185" i="59"/>
  <c r="AB185" i="59"/>
  <c r="AC185" i="59"/>
  <c r="Z186" i="59"/>
  <c r="AA186" i="59"/>
  <c r="AB186" i="59"/>
  <c r="AC186" i="59"/>
  <c r="Y187" i="59"/>
  <c r="Z187" i="59"/>
  <c r="AA187" i="59"/>
  <c r="AB187" i="59"/>
  <c r="AC187" i="59"/>
  <c r="Y189" i="59"/>
  <c r="AS19" i="45" s="1"/>
  <c r="Z189" i="59"/>
  <c r="AB189" i="59"/>
  <c r="AC189" i="59"/>
  <c r="AB192" i="59"/>
  <c r="AC192" i="59"/>
  <c r="Y17" i="55"/>
  <c r="Z17" i="55"/>
  <c r="AA17" i="55"/>
  <c r="AB17" i="55"/>
  <c r="AC17" i="55"/>
  <c r="Y18" i="55"/>
  <c r="Z18" i="55"/>
  <c r="AA18" i="55"/>
  <c r="AB18" i="55"/>
  <c r="AC18" i="55"/>
  <c r="Y19" i="55"/>
  <c r="Z19" i="55"/>
  <c r="Z187" i="55" s="1"/>
  <c r="AA19" i="55"/>
  <c r="AA187" i="55" s="1"/>
  <c r="AB19" i="55"/>
  <c r="AC19" i="55"/>
  <c r="Y21" i="55"/>
  <c r="Z21" i="55"/>
  <c r="AA21" i="55"/>
  <c r="AB21" i="55"/>
  <c r="AC21" i="55"/>
  <c r="Z23" i="55"/>
  <c r="Z191" i="55" s="1"/>
  <c r="AA23" i="55"/>
  <c r="AA191" i="55" s="1"/>
  <c r="AB23" i="55"/>
  <c r="AC23" i="55"/>
  <c r="AC191" i="55" s="1"/>
  <c r="Z24" i="55"/>
  <c r="Z192" i="55" s="1"/>
  <c r="AA24" i="55"/>
  <c r="AA192" i="55" s="1"/>
  <c r="AB24" i="55"/>
  <c r="AB192" i="55" s="1"/>
  <c r="AC24" i="55"/>
  <c r="AC192" i="55" s="1"/>
  <c r="Y29" i="55"/>
  <c r="Z29" i="55"/>
  <c r="AA29" i="55"/>
  <c r="AB29" i="55"/>
  <c r="AC29" i="55"/>
  <c r="Y30" i="55"/>
  <c r="Z30" i="55"/>
  <c r="AA30" i="55"/>
  <c r="AB30" i="55"/>
  <c r="AB36" i="55" s="1"/>
  <c r="AC30" i="55"/>
  <c r="AC36" i="55" s="1"/>
  <c r="Y31" i="55"/>
  <c r="Z31" i="55"/>
  <c r="AA31" i="55"/>
  <c r="AB31" i="55"/>
  <c r="AC31" i="55"/>
  <c r="Y33" i="55"/>
  <c r="Z33" i="55"/>
  <c r="AA33" i="55"/>
  <c r="AB33" i="55"/>
  <c r="AC33" i="55"/>
  <c r="Z35" i="55"/>
  <c r="AA35" i="55"/>
  <c r="Z36" i="55"/>
  <c r="AA36" i="55"/>
  <c r="Y41" i="55"/>
  <c r="Z41" i="55"/>
  <c r="Z185" i="55" s="1"/>
  <c r="AA41" i="55"/>
  <c r="AB41" i="55"/>
  <c r="AC41" i="55"/>
  <c r="Y42" i="55"/>
  <c r="Z42" i="55"/>
  <c r="Z48" i="55" s="1"/>
  <c r="AA42" i="55"/>
  <c r="AB42" i="55"/>
  <c r="AC42" i="55"/>
  <c r="Y43" i="55"/>
  <c r="Z43" i="55"/>
  <c r="AA43" i="55"/>
  <c r="AB43" i="55"/>
  <c r="AC43" i="55"/>
  <c r="Y45" i="55"/>
  <c r="Z45" i="55"/>
  <c r="AA45" i="55"/>
  <c r="AB45" i="55"/>
  <c r="AC45" i="55"/>
  <c r="Z47" i="55"/>
  <c r="AA47" i="55"/>
  <c r="AB47" i="55"/>
  <c r="AC47" i="55"/>
  <c r="AA48" i="55"/>
  <c r="AB48" i="55"/>
  <c r="AC48" i="55"/>
  <c r="Y53" i="55"/>
  <c r="Z53" i="55"/>
  <c r="AA53" i="55"/>
  <c r="AB53" i="55"/>
  <c r="AC53" i="55"/>
  <c r="Y54" i="55"/>
  <c r="Z54" i="55"/>
  <c r="AA54" i="55"/>
  <c r="AB54" i="55"/>
  <c r="AB60" i="55" s="1"/>
  <c r="AC54" i="55"/>
  <c r="AC60" i="55" s="1"/>
  <c r="Y55" i="55"/>
  <c r="Z55" i="55"/>
  <c r="AA55" i="55"/>
  <c r="AB55" i="55"/>
  <c r="AC55" i="55"/>
  <c r="Y57" i="55"/>
  <c r="Z57" i="55"/>
  <c r="AA57" i="55"/>
  <c r="AB57" i="55"/>
  <c r="AC57" i="55"/>
  <c r="Z59" i="55"/>
  <c r="AA59" i="55"/>
  <c r="Z60" i="55"/>
  <c r="AA60" i="55"/>
  <c r="Y65" i="55"/>
  <c r="Z65" i="55"/>
  <c r="AA65" i="55"/>
  <c r="AB65" i="55"/>
  <c r="AC65" i="55"/>
  <c r="Y66" i="55"/>
  <c r="Z66" i="55"/>
  <c r="Z72" i="55" s="1"/>
  <c r="AA66" i="55"/>
  <c r="AB66" i="55"/>
  <c r="AC66" i="55"/>
  <c r="Y67" i="55"/>
  <c r="Z67" i="55"/>
  <c r="AA67" i="55"/>
  <c r="AB67" i="55"/>
  <c r="AC67" i="55"/>
  <c r="Y69" i="55"/>
  <c r="Z69" i="55"/>
  <c r="AA69" i="55"/>
  <c r="AB69" i="55"/>
  <c r="AC69" i="55"/>
  <c r="Z71" i="55"/>
  <c r="AA71" i="55"/>
  <c r="AB71" i="55"/>
  <c r="AC71" i="55"/>
  <c r="AA72" i="55"/>
  <c r="AB72" i="55"/>
  <c r="AC72" i="55"/>
  <c r="Y77" i="55"/>
  <c r="Z77" i="55"/>
  <c r="AA77" i="55"/>
  <c r="AB77" i="55"/>
  <c r="AC77" i="55"/>
  <c r="Y78" i="55"/>
  <c r="Z78" i="55"/>
  <c r="AA78" i="55"/>
  <c r="AB78" i="55"/>
  <c r="AB84" i="55" s="1"/>
  <c r="AC78" i="55"/>
  <c r="AC84" i="55" s="1"/>
  <c r="Y79" i="55"/>
  <c r="Z79" i="55"/>
  <c r="AA79" i="55"/>
  <c r="AB79" i="55"/>
  <c r="AC79" i="55"/>
  <c r="Y81" i="55"/>
  <c r="Z81" i="55"/>
  <c r="AA81" i="55"/>
  <c r="AB81" i="55"/>
  <c r="AC81" i="55"/>
  <c r="Z83" i="55"/>
  <c r="AA83" i="55"/>
  <c r="Z84" i="55"/>
  <c r="AA84" i="55"/>
  <c r="Y89" i="55"/>
  <c r="Z89" i="55"/>
  <c r="AA89" i="55"/>
  <c r="AB89" i="55"/>
  <c r="AC89" i="55"/>
  <c r="Y90" i="55"/>
  <c r="Z90" i="55"/>
  <c r="Z96" i="55" s="1"/>
  <c r="AA90" i="55"/>
  <c r="AB90" i="55"/>
  <c r="AC90" i="55"/>
  <c r="Y91" i="55"/>
  <c r="Z91" i="55"/>
  <c r="AA91" i="55"/>
  <c r="AB91" i="55"/>
  <c r="AC91" i="55"/>
  <c r="Y93" i="55"/>
  <c r="Z93" i="55"/>
  <c r="AA93" i="55"/>
  <c r="AB93" i="55"/>
  <c r="AC93" i="55"/>
  <c r="Z95" i="55"/>
  <c r="AA95" i="55"/>
  <c r="AB95" i="55"/>
  <c r="AC95" i="55"/>
  <c r="AA96" i="55"/>
  <c r="AB96" i="55"/>
  <c r="AC96" i="55"/>
  <c r="Y101" i="55"/>
  <c r="Z101" i="55"/>
  <c r="AA101" i="55"/>
  <c r="AB101" i="55"/>
  <c r="AC101" i="55"/>
  <c r="Y102" i="55"/>
  <c r="Z102" i="55"/>
  <c r="AA102" i="55"/>
  <c r="AB102" i="55"/>
  <c r="AB108" i="55" s="1"/>
  <c r="AC102" i="55"/>
  <c r="AC108" i="55" s="1"/>
  <c r="Y103" i="55"/>
  <c r="Z103" i="55"/>
  <c r="AA103" i="55"/>
  <c r="AB103" i="55"/>
  <c r="AC103" i="55"/>
  <c r="Y105" i="55"/>
  <c r="Z105" i="55"/>
  <c r="AA105" i="55"/>
  <c r="AB105" i="55"/>
  <c r="AC105" i="55"/>
  <c r="Z107" i="55"/>
  <c r="AA107" i="55"/>
  <c r="Z108" i="55"/>
  <c r="AA108" i="55"/>
  <c r="Y113" i="55"/>
  <c r="Z113" i="55"/>
  <c r="AA113" i="55"/>
  <c r="AB113" i="55"/>
  <c r="AC113" i="55"/>
  <c r="Y114" i="55"/>
  <c r="Z114" i="55"/>
  <c r="Z120" i="55" s="1"/>
  <c r="AA114" i="55"/>
  <c r="AB114" i="55"/>
  <c r="AC114" i="55"/>
  <c r="Y115" i="55"/>
  <c r="Z115" i="55"/>
  <c r="AA115" i="55"/>
  <c r="AB115" i="55"/>
  <c r="AC115" i="55"/>
  <c r="Y117" i="55"/>
  <c r="Z117" i="55"/>
  <c r="AA117" i="55"/>
  <c r="AB117" i="55"/>
  <c r="AC117" i="55"/>
  <c r="Z119" i="55"/>
  <c r="AA119" i="55"/>
  <c r="AB119" i="55"/>
  <c r="AC119" i="55"/>
  <c r="AA120" i="55"/>
  <c r="AB120" i="55"/>
  <c r="AC120" i="55"/>
  <c r="Y125" i="55"/>
  <c r="Z125" i="55"/>
  <c r="AA125" i="55"/>
  <c r="AB125" i="55"/>
  <c r="AC125" i="55"/>
  <c r="Y126" i="55"/>
  <c r="Z126" i="55"/>
  <c r="AA126" i="55"/>
  <c r="AB126" i="55"/>
  <c r="AB132" i="55" s="1"/>
  <c r="AC126" i="55"/>
  <c r="AC132" i="55" s="1"/>
  <c r="Y127" i="55"/>
  <c r="Z127" i="55"/>
  <c r="AA127" i="55"/>
  <c r="AB127" i="55"/>
  <c r="AC127" i="55"/>
  <c r="Y129" i="55"/>
  <c r="Z129" i="55"/>
  <c r="AA129" i="55"/>
  <c r="AB129" i="55"/>
  <c r="AC129" i="55"/>
  <c r="Z131" i="55"/>
  <c r="AA131" i="55"/>
  <c r="Z132" i="55"/>
  <c r="AA132" i="55"/>
  <c r="Y137" i="55"/>
  <c r="Z137" i="55"/>
  <c r="AA137" i="55"/>
  <c r="AB137" i="55"/>
  <c r="AC137" i="55"/>
  <c r="Y138" i="55"/>
  <c r="Z138" i="55"/>
  <c r="Z144" i="55" s="1"/>
  <c r="AA138" i="55"/>
  <c r="AB138" i="55"/>
  <c r="AC138" i="55"/>
  <c r="Y139" i="55"/>
  <c r="Z139" i="55"/>
  <c r="AA139" i="55"/>
  <c r="AB139" i="55"/>
  <c r="AC139" i="55"/>
  <c r="Y141" i="55"/>
  <c r="Z141" i="55"/>
  <c r="AA141" i="55"/>
  <c r="AB141" i="55"/>
  <c r="AC141" i="55"/>
  <c r="Z143" i="55"/>
  <c r="AA143" i="55"/>
  <c r="AB143" i="55"/>
  <c r="AC143" i="55"/>
  <c r="AA144" i="55"/>
  <c r="AB144" i="55"/>
  <c r="AC144" i="55"/>
  <c r="Y149" i="55"/>
  <c r="Z149" i="55"/>
  <c r="AA149" i="55"/>
  <c r="AB149" i="55"/>
  <c r="AC149" i="55"/>
  <c r="Y150" i="55"/>
  <c r="Z150" i="55"/>
  <c r="AA150" i="55"/>
  <c r="AB150" i="55"/>
  <c r="AB156" i="55" s="1"/>
  <c r="AC150" i="55"/>
  <c r="AC156" i="55" s="1"/>
  <c r="Y151" i="55"/>
  <c r="Z151" i="55"/>
  <c r="AA151" i="55"/>
  <c r="AB151" i="55"/>
  <c r="AC151" i="55"/>
  <c r="Y153" i="55"/>
  <c r="Z153" i="55"/>
  <c r="AA153" i="55"/>
  <c r="AB153" i="55"/>
  <c r="AC153" i="55"/>
  <c r="Z155" i="55"/>
  <c r="AA155" i="55"/>
  <c r="Z156" i="55"/>
  <c r="AA156" i="55"/>
  <c r="Y161" i="55"/>
  <c r="Z161" i="55"/>
  <c r="AA161" i="55"/>
  <c r="AB161" i="55"/>
  <c r="AC161" i="55"/>
  <c r="Y162" i="55"/>
  <c r="Z162" i="55"/>
  <c r="Z168" i="55" s="1"/>
  <c r="AA162" i="55"/>
  <c r="AB162" i="55"/>
  <c r="AC162" i="55"/>
  <c r="Y163" i="55"/>
  <c r="Z163" i="55"/>
  <c r="AA163" i="55"/>
  <c r="AB163" i="55"/>
  <c r="AC163" i="55"/>
  <c r="Y165" i="55"/>
  <c r="Z165" i="55"/>
  <c r="AA165" i="55"/>
  <c r="AB165" i="55"/>
  <c r="AC165" i="55"/>
  <c r="Z167" i="55"/>
  <c r="AA167" i="55"/>
  <c r="AB167" i="55"/>
  <c r="AC167" i="55"/>
  <c r="AA168" i="55"/>
  <c r="AB168" i="55"/>
  <c r="AC168" i="55"/>
  <c r="Y173" i="55"/>
  <c r="Z173" i="55"/>
  <c r="AA173" i="55"/>
  <c r="AB173" i="55"/>
  <c r="AC173" i="55"/>
  <c r="Y174" i="55"/>
  <c r="Z174" i="55"/>
  <c r="AA174" i="55"/>
  <c r="AB174" i="55"/>
  <c r="AB180" i="55" s="1"/>
  <c r="AC174" i="55"/>
  <c r="AC180" i="55" s="1"/>
  <c r="Y175" i="55"/>
  <c r="Z175" i="55"/>
  <c r="AA175" i="55"/>
  <c r="AB175" i="55"/>
  <c r="AC175" i="55"/>
  <c r="Y177" i="55"/>
  <c r="Z177" i="55"/>
  <c r="AA177" i="55"/>
  <c r="AB177" i="55"/>
  <c r="AC177" i="55"/>
  <c r="Z179" i="55"/>
  <c r="AA179" i="55"/>
  <c r="Z180" i="55"/>
  <c r="AA180" i="55"/>
  <c r="Y183" i="55"/>
  <c r="Z183" i="55"/>
  <c r="AA183" i="55"/>
  <c r="AB183" i="55"/>
  <c r="AC183" i="55"/>
  <c r="Y184" i="55"/>
  <c r="Z184" i="55"/>
  <c r="AA184" i="55"/>
  <c r="AB184" i="55"/>
  <c r="AC184" i="55"/>
  <c r="AA185" i="55"/>
  <c r="AB185" i="55"/>
  <c r="AC185" i="55"/>
  <c r="Z186" i="55"/>
  <c r="AA186" i="55"/>
  <c r="AB186" i="55"/>
  <c r="AC186" i="55"/>
  <c r="Y187" i="55"/>
  <c r="O17" i="45" s="1"/>
  <c r="BH17" i="45" s="1"/>
  <c r="AB187" i="55"/>
  <c r="AC187" i="55"/>
  <c r="Z189" i="55"/>
  <c r="AA189" i="55"/>
  <c r="AB189" i="55"/>
  <c r="AC189" i="55"/>
  <c r="AB191" i="55"/>
  <c r="Y16" i="53"/>
  <c r="Z16" i="53"/>
  <c r="AA16" i="53"/>
  <c r="AB16" i="53"/>
  <c r="AC16" i="53"/>
  <c r="Y17" i="53"/>
  <c r="Z17" i="53"/>
  <c r="AA17" i="53"/>
  <c r="AB17" i="53"/>
  <c r="AC17" i="53"/>
  <c r="Y18" i="53"/>
  <c r="Z18" i="53"/>
  <c r="AA18" i="53"/>
  <c r="AB18" i="53"/>
  <c r="AC18" i="53"/>
  <c r="Y19" i="53"/>
  <c r="Z19" i="53"/>
  <c r="AA19" i="53"/>
  <c r="AB19" i="53"/>
  <c r="AC19" i="53"/>
  <c r="Y21" i="53"/>
  <c r="Z21" i="53"/>
  <c r="AA21" i="53"/>
  <c r="AB21" i="53"/>
  <c r="AC21" i="53"/>
  <c r="Y28" i="53"/>
  <c r="Z28" i="53"/>
  <c r="AA28" i="53"/>
  <c r="AB28" i="53"/>
  <c r="AC28" i="53"/>
  <c r="Y29" i="53"/>
  <c r="Z29" i="53"/>
  <c r="AA29" i="53"/>
  <c r="AB29" i="53"/>
  <c r="AC29" i="53"/>
  <c r="Y30" i="53"/>
  <c r="Z30" i="53"/>
  <c r="AA30" i="53"/>
  <c r="AB30" i="53"/>
  <c r="AC30" i="53"/>
  <c r="Y31" i="53"/>
  <c r="Z31" i="53"/>
  <c r="AA31" i="53"/>
  <c r="AB31" i="53"/>
  <c r="AC31" i="53"/>
  <c r="Y33" i="53"/>
  <c r="Z33" i="53"/>
  <c r="AA33" i="53"/>
  <c r="AB33" i="53"/>
  <c r="AC33" i="53"/>
  <c r="Y40" i="53"/>
  <c r="Z40" i="53"/>
  <c r="AA40" i="53"/>
  <c r="AB40" i="53"/>
  <c r="AC40" i="53"/>
  <c r="Y41" i="53"/>
  <c r="Z41" i="53"/>
  <c r="AA41" i="53"/>
  <c r="AB41" i="53"/>
  <c r="AC41" i="53"/>
  <c r="Y42" i="53"/>
  <c r="Z42" i="53"/>
  <c r="AA42" i="53"/>
  <c r="AB42" i="53"/>
  <c r="AC42" i="53"/>
  <c r="Y43" i="53"/>
  <c r="Z43" i="53"/>
  <c r="AA43" i="53"/>
  <c r="AB43" i="53"/>
  <c r="AC43" i="53"/>
  <c r="Y45" i="53"/>
  <c r="Z45" i="53"/>
  <c r="AA45" i="53"/>
  <c r="AB45" i="53"/>
  <c r="AC45" i="53"/>
  <c r="Y52" i="53"/>
  <c r="Z52" i="53"/>
  <c r="AA52" i="53"/>
  <c r="AB52" i="53"/>
  <c r="AC52" i="53"/>
  <c r="Y53" i="53"/>
  <c r="Z53" i="53"/>
  <c r="AA53" i="53"/>
  <c r="AB53" i="53"/>
  <c r="AC53" i="53"/>
  <c r="Y54" i="53"/>
  <c r="Z54" i="53"/>
  <c r="AA54" i="53"/>
  <c r="AB54" i="53"/>
  <c r="AC54" i="53"/>
  <c r="Y55" i="53"/>
  <c r="Z55" i="53"/>
  <c r="AA55" i="53"/>
  <c r="AB55" i="53"/>
  <c r="AC55" i="53"/>
  <c r="Y57" i="53"/>
  <c r="Z57" i="53"/>
  <c r="AA57" i="53"/>
  <c r="AB57" i="53"/>
  <c r="AC57" i="53"/>
  <c r="Y64" i="53"/>
  <c r="Z64" i="53"/>
  <c r="AA64" i="53"/>
  <c r="AB64" i="53"/>
  <c r="AC64" i="53"/>
  <c r="Y65" i="53"/>
  <c r="Z65" i="53"/>
  <c r="AA65" i="53"/>
  <c r="AB65" i="53"/>
  <c r="AC65" i="53"/>
  <c r="Y66" i="53"/>
  <c r="Z66" i="53"/>
  <c r="AA66" i="53"/>
  <c r="AB66" i="53"/>
  <c r="AC66" i="53"/>
  <c r="Y67" i="53"/>
  <c r="Z67" i="53"/>
  <c r="AA67" i="53"/>
  <c r="AB67" i="53"/>
  <c r="AC67" i="53"/>
  <c r="Y69" i="53"/>
  <c r="Z69" i="53"/>
  <c r="AA69" i="53"/>
  <c r="AB69" i="53"/>
  <c r="AC69" i="53"/>
  <c r="Y76" i="53"/>
  <c r="Z76" i="53"/>
  <c r="AA76" i="53"/>
  <c r="AB76" i="53"/>
  <c r="AC76" i="53"/>
  <c r="Y77" i="53"/>
  <c r="Z77" i="53"/>
  <c r="Z185" i="53" s="1"/>
  <c r="AA77" i="53"/>
  <c r="AB77" i="53"/>
  <c r="AC77" i="53"/>
  <c r="Y78" i="53"/>
  <c r="Y186" i="53" s="1"/>
  <c r="AD65" i="45" s="1"/>
  <c r="Z78" i="53"/>
  <c r="AA78" i="53"/>
  <c r="AB78" i="53"/>
  <c r="AC78" i="53"/>
  <c r="Y79" i="53"/>
  <c r="Z79" i="53"/>
  <c r="AA79" i="53"/>
  <c r="AB79" i="53"/>
  <c r="AC79" i="53"/>
  <c r="Y81" i="53"/>
  <c r="Z81" i="53"/>
  <c r="AA81" i="53"/>
  <c r="AB81" i="53"/>
  <c r="AC81" i="53"/>
  <c r="Y88" i="53"/>
  <c r="Z88" i="53"/>
  <c r="AA88" i="53"/>
  <c r="AB88" i="53"/>
  <c r="AC88" i="53"/>
  <c r="Y89" i="53"/>
  <c r="Z89" i="53"/>
  <c r="AA89" i="53"/>
  <c r="AB89" i="53"/>
  <c r="AC89" i="53"/>
  <c r="Y90" i="53"/>
  <c r="Z90" i="53"/>
  <c r="AA90" i="53"/>
  <c r="AB90" i="53"/>
  <c r="AC90" i="53"/>
  <c r="Y91" i="53"/>
  <c r="Z91" i="53"/>
  <c r="AA91" i="53"/>
  <c r="AB91" i="53"/>
  <c r="AC91" i="53"/>
  <c r="Y93" i="53"/>
  <c r="Z93" i="53"/>
  <c r="AA93" i="53"/>
  <c r="AB93" i="53"/>
  <c r="AC93" i="53"/>
  <c r="Y100" i="53"/>
  <c r="Z100" i="53"/>
  <c r="AA100" i="53"/>
  <c r="AB100" i="53"/>
  <c r="AC100" i="53"/>
  <c r="Y101" i="53"/>
  <c r="Z101" i="53"/>
  <c r="AA101" i="53"/>
  <c r="AB101" i="53"/>
  <c r="AC101" i="53"/>
  <c r="Y102" i="53"/>
  <c r="Z102" i="53"/>
  <c r="AA102" i="53"/>
  <c r="AB102" i="53"/>
  <c r="AC102" i="53"/>
  <c r="Y103" i="53"/>
  <c r="Z103" i="53"/>
  <c r="AA103" i="53"/>
  <c r="AB103" i="53"/>
  <c r="AC103" i="53"/>
  <c r="Y105" i="53"/>
  <c r="Z105" i="53"/>
  <c r="AA105" i="53"/>
  <c r="AB105" i="53"/>
  <c r="AC105" i="53"/>
  <c r="Y112" i="53"/>
  <c r="Z112" i="53"/>
  <c r="AA112" i="53"/>
  <c r="AB112" i="53"/>
  <c r="AC112" i="53"/>
  <c r="Y113" i="53"/>
  <c r="Z113" i="53"/>
  <c r="AA113" i="53"/>
  <c r="AB113" i="53"/>
  <c r="AC113" i="53"/>
  <c r="Y114" i="53"/>
  <c r="Z114" i="53"/>
  <c r="AA114" i="53"/>
  <c r="AB114" i="53"/>
  <c r="AC114" i="53"/>
  <c r="Y115" i="53"/>
  <c r="Z115" i="53"/>
  <c r="AA115" i="53"/>
  <c r="AB115" i="53"/>
  <c r="AC115" i="53"/>
  <c r="Y117" i="53"/>
  <c r="Z117" i="53"/>
  <c r="AA117" i="53"/>
  <c r="AB117" i="53"/>
  <c r="AC117" i="53"/>
  <c r="Y124" i="53"/>
  <c r="Z124" i="53"/>
  <c r="AA124" i="53"/>
  <c r="AB124" i="53"/>
  <c r="AC124" i="53"/>
  <c r="Y125" i="53"/>
  <c r="Z125" i="53"/>
  <c r="AA125" i="53"/>
  <c r="AB125" i="53"/>
  <c r="AC125" i="53"/>
  <c r="Y126" i="53"/>
  <c r="Z126" i="53"/>
  <c r="AA126" i="53"/>
  <c r="AB126" i="53"/>
  <c r="AC126" i="53"/>
  <c r="Y127" i="53"/>
  <c r="Z127" i="53"/>
  <c r="AA127" i="53"/>
  <c r="AB127" i="53"/>
  <c r="AC127" i="53"/>
  <c r="Y129" i="53"/>
  <c r="Z129" i="53"/>
  <c r="AA129" i="53"/>
  <c r="AB129" i="53"/>
  <c r="AC129" i="53"/>
  <c r="Y136" i="53"/>
  <c r="Z136" i="53"/>
  <c r="AA136" i="53"/>
  <c r="AB136" i="53"/>
  <c r="AC136" i="53"/>
  <c r="Y137" i="53"/>
  <c r="Z137" i="53"/>
  <c r="AA137" i="53"/>
  <c r="AB137" i="53"/>
  <c r="AC137" i="53"/>
  <c r="Y138" i="53"/>
  <c r="Z138" i="53"/>
  <c r="AA138" i="53"/>
  <c r="AB138" i="53"/>
  <c r="AC138" i="53"/>
  <c r="Y139" i="53"/>
  <c r="Z139" i="53"/>
  <c r="AA139" i="53"/>
  <c r="AB139" i="53"/>
  <c r="AC139" i="53"/>
  <c r="Y141" i="53"/>
  <c r="Z141" i="53"/>
  <c r="AA141" i="53"/>
  <c r="AB141" i="53"/>
  <c r="AC141" i="53"/>
  <c r="Y148" i="53"/>
  <c r="Z148" i="53"/>
  <c r="AA148" i="53"/>
  <c r="AB148" i="53"/>
  <c r="AC148" i="53"/>
  <c r="Y149" i="53"/>
  <c r="Z149" i="53"/>
  <c r="AA149" i="53"/>
  <c r="AB149" i="53"/>
  <c r="AC149" i="53"/>
  <c r="Y150" i="53"/>
  <c r="Z150" i="53"/>
  <c r="AA150" i="53"/>
  <c r="AB150" i="53"/>
  <c r="AC150" i="53"/>
  <c r="Y151" i="53"/>
  <c r="Z151" i="53"/>
  <c r="AA151" i="53"/>
  <c r="AB151" i="53"/>
  <c r="AC151" i="53"/>
  <c r="Y153" i="53"/>
  <c r="Z153" i="53"/>
  <c r="AA153" i="53"/>
  <c r="AB153" i="53"/>
  <c r="AC153" i="53"/>
  <c r="Y160" i="53"/>
  <c r="Z160" i="53"/>
  <c r="AA160" i="53"/>
  <c r="AB160" i="53"/>
  <c r="AC160" i="53"/>
  <c r="Y161" i="53"/>
  <c r="Z161" i="53"/>
  <c r="AA161" i="53"/>
  <c r="AB161" i="53"/>
  <c r="AC161" i="53"/>
  <c r="Y162" i="53"/>
  <c r="Z162" i="53"/>
  <c r="AA162" i="53"/>
  <c r="AB162" i="53"/>
  <c r="AC162" i="53"/>
  <c r="Y163" i="53"/>
  <c r="Z163" i="53"/>
  <c r="AA163" i="53"/>
  <c r="AB163" i="53"/>
  <c r="AC163" i="53"/>
  <c r="Y165" i="53"/>
  <c r="Z165" i="53"/>
  <c r="AA165" i="53"/>
  <c r="AB165" i="53"/>
  <c r="AC165" i="53"/>
  <c r="Y172" i="53"/>
  <c r="Z172" i="53"/>
  <c r="AA172" i="53"/>
  <c r="AB172" i="53"/>
  <c r="AC172" i="53"/>
  <c r="Y173" i="53"/>
  <c r="Z173" i="53"/>
  <c r="AA173" i="53"/>
  <c r="AB173" i="53"/>
  <c r="AC173" i="53"/>
  <c r="Y174" i="53"/>
  <c r="Z174" i="53"/>
  <c r="AA174" i="53"/>
  <c r="AB174" i="53"/>
  <c r="AC174" i="53"/>
  <c r="Y175" i="53"/>
  <c r="Z175" i="53"/>
  <c r="AA175" i="53"/>
  <c r="AB175" i="53"/>
  <c r="AC175" i="53"/>
  <c r="Y177" i="53"/>
  <c r="Z177" i="53"/>
  <c r="AA177" i="53"/>
  <c r="AB177" i="53"/>
  <c r="AC177" i="53"/>
  <c r="Y184" i="53"/>
  <c r="AD63" i="45" s="1"/>
  <c r="Z184" i="53"/>
  <c r="AA184" i="53"/>
  <c r="AB184" i="53"/>
  <c r="AC184" i="53"/>
  <c r="AA185" i="53"/>
  <c r="AB185" i="53"/>
  <c r="AC185" i="53"/>
  <c r="Z186" i="53"/>
  <c r="AA186" i="53"/>
  <c r="AB186" i="53"/>
  <c r="AC186" i="53"/>
  <c r="Y187" i="53"/>
  <c r="AD66" i="45" s="1"/>
  <c r="Z187" i="53"/>
  <c r="AA187" i="53"/>
  <c r="AB187" i="53"/>
  <c r="AC187" i="53"/>
  <c r="Y189" i="53"/>
  <c r="AD68" i="45" s="1"/>
  <c r="Z189" i="53"/>
  <c r="AA189" i="53"/>
  <c r="AB189" i="53"/>
  <c r="AC189" i="53"/>
  <c r="Y16" i="49"/>
  <c r="Z16" i="49"/>
  <c r="AA16" i="49"/>
  <c r="AB16" i="49"/>
  <c r="AC16" i="49"/>
  <c r="Y17" i="49"/>
  <c r="Z17" i="49"/>
  <c r="AA17" i="49"/>
  <c r="AB17" i="49"/>
  <c r="AC17" i="49"/>
  <c r="Y18" i="49"/>
  <c r="Z18" i="49"/>
  <c r="AA18" i="49"/>
  <c r="AB18" i="49"/>
  <c r="AC18" i="49"/>
  <c r="Y19" i="49"/>
  <c r="Z19" i="49"/>
  <c r="AA19" i="49"/>
  <c r="AB19" i="49"/>
  <c r="AC19" i="49"/>
  <c r="Y21" i="49"/>
  <c r="Z21" i="49"/>
  <c r="AA21" i="49"/>
  <c r="AB21" i="49"/>
  <c r="AC21" i="49"/>
  <c r="Y28" i="49"/>
  <c r="Z28" i="49"/>
  <c r="AA28" i="49"/>
  <c r="AB28" i="49"/>
  <c r="AC28" i="49"/>
  <c r="Y29" i="49"/>
  <c r="Z29" i="49"/>
  <c r="Z185" i="49" s="1"/>
  <c r="AA29" i="49"/>
  <c r="AB29" i="49"/>
  <c r="AC29" i="49"/>
  <c r="Y30" i="49"/>
  <c r="Z30" i="49"/>
  <c r="AA30" i="49"/>
  <c r="AB30" i="49"/>
  <c r="AC30" i="49"/>
  <c r="Y31" i="49"/>
  <c r="Z31" i="49"/>
  <c r="AA31" i="49"/>
  <c r="AB31" i="49"/>
  <c r="AC31" i="49"/>
  <c r="Y33" i="49"/>
  <c r="Z33" i="49"/>
  <c r="AA33" i="49"/>
  <c r="AB33" i="49"/>
  <c r="AC33" i="49"/>
  <c r="Y40" i="49"/>
  <c r="Z40" i="49"/>
  <c r="AA40" i="49"/>
  <c r="AB40" i="49"/>
  <c r="AC40" i="49"/>
  <c r="Y41" i="49"/>
  <c r="Z41" i="49"/>
  <c r="AA41" i="49"/>
  <c r="AB41" i="49"/>
  <c r="AC41" i="49"/>
  <c r="Y42" i="49"/>
  <c r="Z42" i="49"/>
  <c r="AA42" i="49"/>
  <c r="AB42" i="49"/>
  <c r="AC42" i="49"/>
  <c r="Y43" i="49"/>
  <c r="Z43" i="49"/>
  <c r="AA43" i="49"/>
  <c r="AB43" i="49"/>
  <c r="AC43" i="49"/>
  <c r="Y45" i="49"/>
  <c r="Z45" i="49"/>
  <c r="AA45" i="49"/>
  <c r="AB45" i="49"/>
  <c r="AC45" i="49"/>
  <c r="Y52" i="49"/>
  <c r="Z52" i="49"/>
  <c r="AA52" i="49"/>
  <c r="AB52" i="49"/>
  <c r="AC52" i="49"/>
  <c r="Y53" i="49"/>
  <c r="Z53" i="49"/>
  <c r="AA53" i="49"/>
  <c r="AB53" i="49"/>
  <c r="AC53" i="49"/>
  <c r="Y54" i="49"/>
  <c r="Z54" i="49"/>
  <c r="AA54" i="49"/>
  <c r="AB54" i="49"/>
  <c r="AC54" i="49"/>
  <c r="Y55" i="49"/>
  <c r="Z55" i="49"/>
  <c r="AA55" i="49"/>
  <c r="AB55" i="49"/>
  <c r="AC55" i="49"/>
  <c r="Y57" i="49"/>
  <c r="Z57" i="49"/>
  <c r="AA57" i="49"/>
  <c r="AB57" i="49"/>
  <c r="AC57" i="49"/>
  <c r="Y64" i="49"/>
  <c r="Z64" i="49"/>
  <c r="AA64" i="49"/>
  <c r="AB64" i="49"/>
  <c r="AC64" i="49"/>
  <c r="Y65" i="49"/>
  <c r="Z65" i="49"/>
  <c r="AA65" i="49"/>
  <c r="AB65" i="49"/>
  <c r="AC65" i="49"/>
  <c r="Y66" i="49"/>
  <c r="Z66" i="49"/>
  <c r="AA66" i="49"/>
  <c r="AB66" i="49"/>
  <c r="AC66" i="49"/>
  <c r="Y67" i="49"/>
  <c r="Z67" i="49"/>
  <c r="AA67" i="49"/>
  <c r="AB67" i="49"/>
  <c r="AC67" i="49"/>
  <c r="Y69" i="49"/>
  <c r="Z69" i="49"/>
  <c r="AA69" i="49"/>
  <c r="AB69" i="49"/>
  <c r="AC69" i="49"/>
  <c r="Y76" i="49"/>
  <c r="Z76" i="49"/>
  <c r="AA76" i="49"/>
  <c r="AB76" i="49"/>
  <c r="AC76" i="49"/>
  <c r="Y77" i="49"/>
  <c r="Z77" i="49"/>
  <c r="AA77" i="49"/>
  <c r="AB77" i="49"/>
  <c r="AC77" i="49"/>
  <c r="Y78" i="49"/>
  <c r="Z78" i="49"/>
  <c r="AA78" i="49"/>
  <c r="AB78" i="49"/>
  <c r="AC78" i="49"/>
  <c r="Y79" i="49"/>
  <c r="Z79" i="49"/>
  <c r="AA79" i="49"/>
  <c r="AB79" i="49"/>
  <c r="AC79" i="49"/>
  <c r="Y81" i="49"/>
  <c r="Z81" i="49"/>
  <c r="AA81" i="49"/>
  <c r="AB81" i="49"/>
  <c r="AC81" i="49"/>
  <c r="Y88" i="49"/>
  <c r="Z88" i="49"/>
  <c r="AA88" i="49"/>
  <c r="AB88" i="49"/>
  <c r="AC88" i="49"/>
  <c r="Y89" i="49"/>
  <c r="Z89" i="49"/>
  <c r="AA89" i="49"/>
  <c r="AB89" i="49"/>
  <c r="AC89" i="49"/>
  <c r="Y90" i="49"/>
  <c r="Z90" i="49"/>
  <c r="AA90" i="49"/>
  <c r="AB90" i="49"/>
  <c r="AC90" i="49"/>
  <c r="Y91" i="49"/>
  <c r="Z91" i="49"/>
  <c r="AA91" i="49"/>
  <c r="AB91" i="49"/>
  <c r="AC91" i="49"/>
  <c r="Y93" i="49"/>
  <c r="Z93" i="49"/>
  <c r="AA93" i="49"/>
  <c r="AB93" i="49"/>
  <c r="AC93" i="49"/>
  <c r="Y100" i="49"/>
  <c r="Z100" i="49"/>
  <c r="AA100" i="49"/>
  <c r="AB100" i="49"/>
  <c r="AC100" i="49"/>
  <c r="Y101" i="49"/>
  <c r="Z101" i="49"/>
  <c r="AA101" i="49"/>
  <c r="AB101" i="49"/>
  <c r="AC101" i="49"/>
  <c r="Y102" i="49"/>
  <c r="Z102" i="49"/>
  <c r="AA102" i="49"/>
  <c r="AB102" i="49"/>
  <c r="AC102" i="49"/>
  <c r="Y103" i="49"/>
  <c r="Z103" i="49"/>
  <c r="AA103" i="49"/>
  <c r="AB103" i="49"/>
  <c r="AC103" i="49"/>
  <c r="Y105" i="49"/>
  <c r="Y189" i="49" s="1"/>
  <c r="AD34" i="45" s="1"/>
  <c r="Z105" i="49"/>
  <c r="AA105" i="49"/>
  <c r="AB105" i="49"/>
  <c r="AC105" i="49"/>
  <c r="Y112" i="49"/>
  <c r="Z112" i="49"/>
  <c r="AA112" i="49"/>
  <c r="AB112" i="49"/>
  <c r="AC112" i="49"/>
  <c r="Y113" i="49"/>
  <c r="Z113" i="49"/>
  <c r="AA113" i="49"/>
  <c r="AB113" i="49"/>
  <c r="AC113" i="49"/>
  <c r="Y114" i="49"/>
  <c r="Z114" i="49"/>
  <c r="AA114" i="49"/>
  <c r="AB114" i="49"/>
  <c r="AC114" i="49"/>
  <c r="Y115" i="49"/>
  <c r="Z115" i="49"/>
  <c r="AA115" i="49"/>
  <c r="AB115" i="49"/>
  <c r="AC115" i="49"/>
  <c r="Y117" i="49"/>
  <c r="Z117" i="49"/>
  <c r="AA117" i="49"/>
  <c r="AB117" i="49"/>
  <c r="AC117" i="49"/>
  <c r="Y124" i="49"/>
  <c r="Z124" i="49"/>
  <c r="AA124" i="49"/>
  <c r="AB124" i="49"/>
  <c r="AC124" i="49"/>
  <c r="Y125" i="49"/>
  <c r="Z125" i="49"/>
  <c r="AA125" i="49"/>
  <c r="AB125" i="49"/>
  <c r="AC125" i="49"/>
  <c r="Y126" i="49"/>
  <c r="Z126" i="49"/>
  <c r="AA126" i="49"/>
  <c r="AB126" i="49"/>
  <c r="AC126" i="49"/>
  <c r="Y127" i="49"/>
  <c r="Z127" i="49"/>
  <c r="AA127" i="49"/>
  <c r="AB127" i="49"/>
  <c r="AC127" i="49"/>
  <c r="Y129" i="49"/>
  <c r="Z129" i="49"/>
  <c r="AA129" i="49"/>
  <c r="AB129" i="49"/>
  <c r="AC129" i="49"/>
  <c r="Y136" i="49"/>
  <c r="Z136" i="49"/>
  <c r="AA136" i="49"/>
  <c r="AB136" i="49"/>
  <c r="AC136" i="49"/>
  <c r="Y137" i="49"/>
  <c r="Z137" i="49"/>
  <c r="AA137" i="49"/>
  <c r="AB137" i="49"/>
  <c r="AC137" i="49"/>
  <c r="Y138" i="49"/>
  <c r="Z138" i="49"/>
  <c r="AA138" i="49"/>
  <c r="AB138" i="49"/>
  <c r="AC138" i="49"/>
  <c r="Y139" i="49"/>
  <c r="Z139" i="49"/>
  <c r="AA139" i="49"/>
  <c r="AB139" i="49"/>
  <c r="AC139" i="49"/>
  <c r="Y141" i="49"/>
  <c r="Z141" i="49"/>
  <c r="AA141" i="49"/>
  <c r="AB141" i="49"/>
  <c r="AC141" i="49"/>
  <c r="Y148" i="49"/>
  <c r="Z148" i="49"/>
  <c r="AA148" i="49"/>
  <c r="AB148" i="49"/>
  <c r="AC148" i="49"/>
  <c r="Y149" i="49"/>
  <c r="Z149" i="49"/>
  <c r="AA149" i="49"/>
  <c r="AB149" i="49"/>
  <c r="AC149" i="49"/>
  <c r="Y150" i="49"/>
  <c r="Z150" i="49"/>
  <c r="AA150" i="49"/>
  <c r="AB150" i="49"/>
  <c r="AC150" i="49"/>
  <c r="Y151" i="49"/>
  <c r="Z151" i="49"/>
  <c r="AA151" i="49"/>
  <c r="AB151" i="49"/>
  <c r="AC151" i="49"/>
  <c r="Y153" i="49"/>
  <c r="Z153" i="49"/>
  <c r="AA153" i="49"/>
  <c r="AB153" i="49"/>
  <c r="AC153" i="49"/>
  <c r="Y160" i="49"/>
  <c r="Z160" i="49"/>
  <c r="AA160" i="49"/>
  <c r="AB160" i="49"/>
  <c r="AC160" i="49"/>
  <c r="Y161" i="49"/>
  <c r="Z161" i="49"/>
  <c r="AA161" i="49"/>
  <c r="AB161" i="49"/>
  <c r="AC161" i="49"/>
  <c r="Y162" i="49"/>
  <c r="Z162" i="49"/>
  <c r="AA162" i="49"/>
  <c r="AB162" i="49"/>
  <c r="AC162" i="49"/>
  <c r="Y163" i="49"/>
  <c r="Z163" i="49"/>
  <c r="AA163" i="49"/>
  <c r="AB163" i="49"/>
  <c r="AC163" i="49"/>
  <c r="Y165" i="49"/>
  <c r="Z165" i="49"/>
  <c r="AA165" i="49"/>
  <c r="AB165" i="49"/>
  <c r="AC165" i="49"/>
  <c r="Y172" i="49"/>
  <c r="Z172" i="49"/>
  <c r="AA172" i="49"/>
  <c r="AB172" i="49"/>
  <c r="AC172" i="49"/>
  <c r="Y173" i="49"/>
  <c r="Z173" i="49"/>
  <c r="AA173" i="49"/>
  <c r="AB173" i="49"/>
  <c r="AC173" i="49"/>
  <c r="Y174" i="49"/>
  <c r="Z174" i="49"/>
  <c r="AA174" i="49"/>
  <c r="AB174" i="49"/>
  <c r="AC174" i="49"/>
  <c r="Y175" i="49"/>
  <c r="Z175" i="49"/>
  <c r="AA175" i="49"/>
  <c r="AB175" i="49"/>
  <c r="AC175" i="49"/>
  <c r="Y177" i="49"/>
  <c r="Z177" i="49"/>
  <c r="AA177" i="49"/>
  <c r="AB177" i="49"/>
  <c r="AC177" i="49"/>
  <c r="Y184" i="49"/>
  <c r="AD29" i="45" s="1"/>
  <c r="Z184" i="49"/>
  <c r="AA184" i="49"/>
  <c r="AB184" i="49"/>
  <c r="AC184" i="49"/>
  <c r="AA185" i="49"/>
  <c r="AB185" i="49"/>
  <c r="AC185" i="49"/>
  <c r="Z186" i="49"/>
  <c r="AA186" i="49"/>
  <c r="AB186" i="49"/>
  <c r="AC186" i="49"/>
  <c r="Y187" i="49"/>
  <c r="AD32" i="45" s="1"/>
  <c r="Z187" i="49"/>
  <c r="AA187" i="49"/>
  <c r="AB187" i="49"/>
  <c r="AC187" i="49"/>
  <c r="Z189" i="49"/>
  <c r="AA189" i="49"/>
  <c r="AB189" i="49"/>
  <c r="AC189" i="49"/>
  <c r="Y17" i="52"/>
  <c r="Z17" i="52"/>
  <c r="AA17" i="52"/>
  <c r="AB17" i="52"/>
  <c r="AC17" i="52"/>
  <c r="Y18" i="52"/>
  <c r="Z18" i="52"/>
  <c r="AA18" i="52"/>
  <c r="AB18" i="52"/>
  <c r="AC18" i="52"/>
  <c r="Y19" i="52"/>
  <c r="Z19" i="52"/>
  <c r="AA19" i="52"/>
  <c r="AB19" i="52"/>
  <c r="AC19" i="52"/>
  <c r="Y21" i="52"/>
  <c r="Z21" i="52"/>
  <c r="AA21" i="52"/>
  <c r="AB21" i="52"/>
  <c r="AC21" i="52"/>
  <c r="Z24" i="52"/>
  <c r="Z192" i="52" s="1"/>
  <c r="AA24" i="52"/>
  <c r="AB24" i="52"/>
  <c r="AB192" i="52" s="1"/>
  <c r="AC24" i="52"/>
  <c r="AC192" i="52" s="1"/>
  <c r="Y29" i="52"/>
  <c r="Z29" i="52"/>
  <c r="AA29" i="52"/>
  <c r="AB29" i="52"/>
  <c r="AC29" i="52"/>
  <c r="Y30" i="52"/>
  <c r="Z30" i="52"/>
  <c r="AA30" i="52"/>
  <c r="AB30" i="52"/>
  <c r="AC30" i="52"/>
  <c r="Y31" i="52"/>
  <c r="Z31" i="52"/>
  <c r="AA31" i="52"/>
  <c r="AB31" i="52"/>
  <c r="AC31" i="52"/>
  <c r="Y33" i="52"/>
  <c r="Z33" i="52"/>
  <c r="AA33" i="52"/>
  <c r="AB33" i="52"/>
  <c r="AC33" i="52"/>
  <c r="Z36" i="52"/>
  <c r="AA36" i="52"/>
  <c r="AB36" i="52"/>
  <c r="AC36" i="52"/>
  <c r="Y41" i="52"/>
  <c r="Z41" i="52"/>
  <c r="AA41" i="52"/>
  <c r="AB41" i="52"/>
  <c r="AC41" i="52"/>
  <c r="Y42" i="52"/>
  <c r="Z42" i="52"/>
  <c r="AA42" i="52"/>
  <c r="AB42" i="52"/>
  <c r="AC42" i="52"/>
  <c r="Y43" i="52"/>
  <c r="Z43" i="52"/>
  <c r="AA43" i="52"/>
  <c r="AB43" i="52"/>
  <c r="AC43" i="52"/>
  <c r="Y45" i="52"/>
  <c r="Z45" i="52"/>
  <c r="AA45" i="52"/>
  <c r="AB45" i="52"/>
  <c r="AC45" i="52"/>
  <c r="Z48" i="52"/>
  <c r="AA48" i="52"/>
  <c r="AB48" i="52"/>
  <c r="AC48" i="52"/>
  <c r="Y53" i="52"/>
  <c r="Z53" i="52"/>
  <c r="AA53" i="52"/>
  <c r="AB53" i="52"/>
  <c r="AC53" i="52"/>
  <c r="Y54" i="52"/>
  <c r="Z54" i="52"/>
  <c r="AA54" i="52"/>
  <c r="AB54" i="52"/>
  <c r="AC54" i="52"/>
  <c r="Y55" i="52"/>
  <c r="Z55" i="52"/>
  <c r="AA55" i="52"/>
  <c r="AB55" i="52"/>
  <c r="AC55" i="52"/>
  <c r="Y57" i="52"/>
  <c r="Z57" i="52"/>
  <c r="AA57" i="52"/>
  <c r="AB57" i="52"/>
  <c r="AC57" i="52"/>
  <c r="Z60" i="52"/>
  <c r="AA60" i="52"/>
  <c r="AB60" i="52"/>
  <c r="AC60" i="52"/>
  <c r="Y65" i="52"/>
  <c r="Z65" i="52"/>
  <c r="AA65" i="52"/>
  <c r="AB65" i="52"/>
  <c r="AC65" i="52"/>
  <c r="Y66" i="52"/>
  <c r="Z66" i="52"/>
  <c r="AA66" i="52"/>
  <c r="AB66" i="52"/>
  <c r="AC66" i="52"/>
  <c r="Y67" i="52"/>
  <c r="Z67" i="52"/>
  <c r="AA67" i="52"/>
  <c r="AB67" i="52"/>
  <c r="AC67" i="52"/>
  <c r="Y69" i="52"/>
  <c r="Z69" i="52"/>
  <c r="AA69" i="52"/>
  <c r="AB69" i="52"/>
  <c r="AC69" i="52"/>
  <c r="Z72" i="52"/>
  <c r="AA72" i="52"/>
  <c r="AB72" i="52"/>
  <c r="AC72" i="52"/>
  <c r="Y77" i="52"/>
  <c r="Z77" i="52"/>
  <c r="AA77" i="52"/>
  <c r="AB77" i="52"/>
  <c r="AC77" i="52"/>
  <c r="Y78" i="52"/>
  <c r="Z78" i="52"/>
  <c r="AA78" i="52"/>
  <c r="AB78" i="52"/>
  <c r="AC78" i="52"/>
  <c r="Y79" i="52"/>
  <c r="Z79" i="52"/>
  <c r="AA79" i="52"/>
  <c r="AB79" i="52"/>
  <c r="AC79" i="52"/>
  <c r="Y81" i="52"/>
  <c r="Z81" i="52"/>
  <c r="AA81" i="52"/>
  <c r="AB81" i="52"/>
  <c r="AC81" i="52"/>
  <c r="Z84" i="52"/>
  <c r="AA84" i="52"/>
  <c r="AB84" i="52"/>
  <c r="AC84" i="52"/>
  <c r="Y89" i="52"/>
  <c r="Z89" i="52"/>
  <c r="AA89" i="52"/>
  <c r="AB89" i="52"/>
  <c r="AC89" i="52"/>
  <c r="Y90" i="52"/>
  <c r="Z90" i="52"/>
  <c r="AA90" i="52"/>
  <c r="AB90" i="52"/>
  <c r="AC90" i="52"/>
  <c r="Y91" i="52"/>
  <c r="Z91" i="52"/>
  <c r="AA91" i="52"/>
  <c r="AB91" i="52"/>
  <c r="AC91" i="52"/>
  <c r="Y93" i="52"/>
  <c r="Z93" i="52"/>
  <c r="AA93" i="52"/>
  <c r="AB93" i="52"/>
  <c r="AC93" i="52"/>
  <c r="Z96" i="52"/>
  <c r="AA96" i="52"/>
  <c r="AB96" i="52"/>
  <c r="AC96" i="52"/>
  <c r="Y101" i="52"/>
  <c r="Z101" i="52"/>
  <c r="AA101" i="52"/>
  <c r="AB101" i="52"/>
  <c r="AC101" i="52"/>
  <c r="Y102" i="52"/>
  <c r="Z102" i="52"/>
  <c r="AA102" i="52"/>
  <c r="AB102" i="52"/>
  <c r="AC102" i="52"/>
  <c r="Y103" i="52"/>
  <c r="Z103" i="52"/>
  <c r="AA103" i="52"/>
  <c r="AB103" i="52"/>
  <c r="AC103" i="52"/>
  <c r="Y105" i="52"/>
  <c r="Z105" i="52"/>
  <c r="AA105" i="52"/>
  <c r="AB105" i="52"/>
  <c r="AC105" i="52"/>
  <c r="Z108" i="52"/>
  <c r="AA108" i="52"/>
  <c r="AB108" i="52"/>
  <c r="AC108" i="52"/>
  <c r="Y113" i="52"/>
  <c r="Z113" i="52"/>
  <c r="AA113" i="52"/>
  <c r="AB113" i="52"/>
  <c r="AC113" i="52"/>
  <c r="Y114" i="52"/>
  <c r="Z114" i="52"/>
  <c r="AA114" i="52"/>
  <c r="AB114" i="52"/>
  <c r="AC114" i="52"/>
  <c r="AC120" i="52" s="1"/>
  <c r="Y115" i="52"/>
  <c r="Z115" i="52"/>
  <c r="AA115" i="52"/>
  <c r="AB115" i="52"/>
  <c r="AC115" i="52"/>
  <c r="Y117" i="52"/>
  <c r="Z117" i="52"/>
  <c r="AA117" i="52"/>
  <c r="AB117" i="52"/>
  <c r="AC117" i="52"/>
  <c r="Z120" i="52"/>
  <c r="AA120" i="52"/>
  <c r="AB120" i="52"/>
  <c r="Y125" i="52"/>
  <c r="Z125" i="52"/>
  <c r="AA125" i="52"/>
  <c r="AB125" i="52"/>
  <c r="AC125" i="52"/>
  <c r="Y126" i="52"/>
  <c r="Z126" i="52"/>
  <c r="AA126" i="52"/>
  <c r="AA132" i="52" s="1"/>
  <c r="AB126" i="52"/>
  <c r="AC126" i="52"/>
  <c r="Y127" i="52"/>
  <c r="Z127" i="52"/>
  <c r="AA127" i="52"/>
  <c r="AB127" i="52"/>
  <c r="AC127" i="52"/>
  <c r="Y129" i="52"/>
  <c r="Z129" i="52"/>
  <c r="AA129" i="52"/>
  <c r="AB129" i="52"/>
  <c r="AC129" i="52"/>
  <c r="Z132" i="52"/>
  <c r="AB132" i="52"/>
  <c r="AC132" i="52"/>
  <c r="Y137" i="52"/>
  <c r="Z137" i="52"/>
  <c r="AA137" i="52"/>
  <c r="AB137" i="52"/>
  <c r="AC137" i="52"/>
  <c r="Y138" i="52"/>
  <c r="Z138" i="52"/>
  <c r="AA138" i="52"/>
  <c r="AB138" i="52"/>
  <c r="AC138" i="52"/>
  <c r="Y139" i="52"/>
  <c r="Z139" i="52"/>
  <c r="AA139" i="52"/>
  <c r="AB139" i="52"/>
  <c r="AC139" i="52"/>
  <c r="Y141" i="52"/>
  <c r="Z141" i="52"/>
  <c r="AA141" i="52"/>
  <c r="AB141" i="52"/>
  <c r="AC141" i="52"/>
  <c r="Z144" i="52"/>
  <c r="AA144" i="52"/>
  <c r="AB144" i="52"/>
  <c r="AC144" i="52"/>
  <c r="Y149" i="52"/>
  <c r="Z149" i="52"/>
  <c r="AA149" i="52"/>
  <c r="AB149" i="52"/>
  <c r="AC149" i="52"/>
  <c r="Y150" i="52"/>
  <c r="Z150" i="52"/>
  <c r="AA150" i="52"/>
  <c r="AB150" i="52"/>
  <c r="AC150" i="52"/>
  <c r="Y151" i="52"/>
  <c r="Z151" i="52"/>
  <c r="AA151" i="52"/>
  <c r="AB151" i="52"/>
  <c r="AC151" i="52"/>
  <c r="Y153" i="52"/>
  <c r="Z153" i="52"/>
  <c r="AA153" i="52"/>
  <c r="AB153" i="52"/>
  <c r="AC153" i="52"/>
  <c r="Z156" i="52"/>
  <c r="AA156" i="52"/>
  <c r="AB156" i="52"/>
  <c r="AC156" i="52"/>
  <c r="Y161" i="52"/>
  <c r="Z161" i="52"/>
  <c r="AA161" i="52"/>
  <c r="AB161" i="52"/>
  <c r="AC161" i="52"/>
  <c r="Y162" i="52"/>
  <c r="Z162" i="52"/>
  <c r="AA162" i="52"/>
  <c r="AB162" i="52"/>
  <c r="AC162" i="52"/>
  <c r="AC168" i="52" s="1"/>
  <c r="Y163" i="52"/>
  <c r="Z163" i="52"/>
  <c r="AA163" i="52"/>
  <c r="AB163" i="52"/>
  <c r="AC163" i="52"/>
  <c r="Y165" i="52"/>
  <c r="Z165" i="52"/>
  <c r="AA165" i="52"/>
  <c r="AB165" i="52"/>
  <c r="AC165" i="52"/>
  <c r="Z168" i="52"/>
  <c r="AA168" i="52"/>
  <c r="AB168" i="52"/>
  <c r="Y173" i="52"/>
  <c r="Z173" i="52"/>
  <c r="Z185" i="52" s="1"/>
  <c r="AA173" i="52"/>
  <c r="AB173" i="52"/>
  <c r="AC173" i="52"/>
  <c r="Y174" i="52"/>
  <c r="Z174" i="52"/>
  <c r="AA174" i="52"/>
  <c r="AA180" i="52" s="1"/>
  <c r="AB174" i="52"/>
  <c r="AC174" i="52"/>
  <c r="Y175" i="52"/>
  <c r="Z175" i="52"/>
  <c r="AA175" i="52"/>
  <c r="AB175" i="52"/>
  <c r="AC175" i="52"/>
  <c r="Y177" i="52"/>
  <c r="Z177" i="52"/>
  <c r="AA177" i="52"/>
  <c r="AB177" i="52"/>
  <c r="AC177" i="52"/>
  <c r="Z180" i="52"/>
  <c r="AB180" i="52"/>
  <c r="AC180" i="52"/>
  <c r="Y184" i="52"/>
  <c r="Z184" i="52"/>
  <c r="AA184" i="52"/>
  <c r="AB184" i="52"/>
  <c r="AC184" i="52"/>
  <c r="AA185" i="52"/>
  <c r="AB185" i="52"/>
  <c r="AC185" i="52"/>
  <c r="Z186" i="52"/>
  <c r="AA186" i="52"/>
  <c r="AB186" i="52"/>
  <c r="AC186" i="52"/>
  <c r="Z187" i="52"/>
  <c r="AA187" i="52"/>
  <c r="AB187" i="52"/>
  <c r="AC187" i="52"/>
  <c r="Z189" i="52"/>
  <c r="AA189" i="52"/>
  <c r="AB189" i="52"/>
  <c r="AC189" i="52"/>
  <c r="AA192" i="52"/>
  <c r="Y17" i="48"/>
  <c r="Z17" i="48"/>
  <c r="AA17" i="48"/>
  <c r="AB17" i="48"/>
  <c r="AC17" i="48"/>
  <c r="Y18" i="48"/>
  <c r="Z18" i="48"/>
  <c r="AA18" i="48"/>
  <c r="AA186" i="48" s="1"/>
  <c r="AB18" i="48"/>
  <c r="AC18" i="48"/>
  <c r="Y19" i="48"/>
  <c r="Z19" i="48"/>
  <c r="Z187" i="48" s="1"/>
  <c r="AA19" i="48"/>
  <c r="AB19" i="48"/>
  <c r="AC19" i="48"/>
  <c r="AC187" i="48" s="1"/>
  <c r="Y21" i="48"/>
  <c r="Z21" i="48"/>
  <c r="AA21" i="48"/>
  <c r="AB21" i="48"/>
  <c r="AC21" i="48"/>
  <c r="Z24" i="48"/>
  <c r="AB24" i="48"/>
  <c r="AB192" i="48" s="1"/>
  <c r="AC24" i="48"/>
  <c r="AC192" i="48" s="1"/>
  <c r="Y29" i="48"/>
  <c r="Z29" i="48"/>
  <c r="AA29" i="48"/>
  <c r="AB29" i="48"/>
  <c r="AC29" i="48"/>
  <c r="Y30" i="48"/>
  <c r="Z30" i="48"/>
  <c r="AA30" i="48"/>
  <c r="AB30" i="48"/>
  <c r="AC30" i="48"/>
  <c r="Y31" i="48"/>
  <c r="Z31" i="48"/>
  <c r="AA31" i="48"/>
  <c r="AB31" i="48"/>
  <c r="AC31" i="48"/>
  <c r="Y33" i="48"/>
  <c r="Z33" i="48"/>
  <c r="AA33" i="48"/>
  <c r="AB33" i="48"/>
  <c r="AC33" i="48"/>
  <c r="Z36" i="48"/>
  <c r="AA36" i="48"/>
  <c r="AB36" i="48"/>
  <c r="AC36" i="48"/>
  <c r="Y41" i="48"/>
  <c r="Z41" i="48"/>
  <c r="AA41" i="48"/>
  <c r="AB41" i="48"/>
  <c r="AC41" i="48"/>
  <c r="Y42" i="48"/>
  <c r="Z42" i="48"/>
  <c r="AA42" i="48"/>
  <c r="AB42" i="48"/>
  <c r="AB48" i="48" s="1"/>
  <c r="AC42" i="48"/>
  <c r="Y43" i="48"/>
  <c r="Z43" i="48"/>
  <c r="AA43" i="48"/>
  <c r="AB43" i="48"/>
  <c r="AC43" i="48"/>
  <c r="Y45" i="48"/>
  <c r="Z45" i="48"/>
  <c r="AA45" i="48"/>
  <c r="AB45" i="48"/>
  <c r="AC45" i="48"/>
  <c r="Z48" i="48"/>
  <c r="AA48" i="48"/>
  <c r="AC48" i="48"/>
  <c r="Y53" i="48"/>
  <c r="Z53" i="48"/>
  <c r="AA53" i="48"/>
  <c r="AB53" i="48"/>
  <c r="AC53" i="48"/>
  <c r="Y54" i="48"/>
  <c r="Z54" i="48"/>
  <c r="Z60" i="48" s="1"/>
  <c r="AA54" i="48"/>
  <c r="AB54" i="48"/>
  <c r="AC54" i="48"/>
  <c r="AC60" i="48" s="1"/>
  <c r="Y55" i="48"/>
  <c r="Z55" i="48"/>
  <c r="AA55" i="48"/>
  <c r="AB55" i="48"/>
  <c r="AC55" i="48"/>
  <c r="Y57" i="48"/>
  <c r="Z57" i="48"/>
  <c r="AA57" i="48"/>
  <c r="AB57" i="48"/>
  <c r="AC57" i="48"/>
  <c r="AA60" i="48"/>
  <c r="AB60" i="48"/>
  <c r="Y65" i="48"/>
  <c r="Z65" i="48"/>
  <c r="AA65" i="48"/>
  <c r="AB65" i="48"/>
  <c r="AC65" i="48"/>
  <c r="Y66" i="48"/>
  <c r="Z66" i="48"/>
  <c r="AA66" i="48"/>
  <c r="AA72" i="48" s="1"/>
  <c r="AB66" i="48"/>
  <c r="AC66" i="48"/>
  <c r="Y67" i="48"/>
  <c r="Y187" i="48" s="1"/>
  <c r="AS32" i="45" s="1"/>
  <c r="Z67" i="48"/>
  <c r="AA67" i="48"/>
  <c r="AB67" i="48"/>
  <c r="AC67" i="48"/>
  <c r="Y69" i="48"/>
  <c r="Z69" i="48"/>
  <c r="AA69" i="48"/>
  <c r="AB69" i="48"/>
  <c r="AC69" i="48"/>
  <c r="Z72" i="48"/>
  <c r="AB72" i="48"/>
  <c r="AC72" i="48"/>
  <c r="Y77" i="48"/>
  <c r="Z77" i="48"/>
  <c r="AA77" i="48"/>
  <c r="AB77" i="48"/>
  <c r="AC77" i="48"/>
  <c r="Y78" i="48"/>
  <c r="Y186" i="48" s="1"/>
  <c r="AS31" i="45" s="1"/>
  <c r="Z78" i="48"/>
  <c r="AA78" i="48"/>
  <c r="AB78" i="48"/>
  <c r="AC78" i="48"/>
  <c r="Y79" i="48"/>
  <c r="Z79" i="48"/>
  <c r="AA79" i="48"/>
  <c r="AB79" i="48"/>
  <c r="AC79" i="48"/>
  <c r="Y81" i="48"/>
  <c r="Z81" i="48"/>
  <c r="AA81" i="48"/>
  <c r="AB81" i="48"/>
  <c r="AC81" i="48"/>
  <c r="Z84" i="48"/>
  <c r="AA84" i="48"/>
  <c r="AB84" i="48"/>
  <c r="AC84" i="48"/>
  <c r="Y89" i="48"/>
  <c r="Z89" i="48"/>
  <c r="AA89" i="48"/>
  <c r="AB89" i="48"/>
  <c r="AC89" i="48"/>
  <c r="Y90" i="48"/>
  <c r="Z90" i="48"/>
  <c r="AA90" i="48"/>
  <c r="AB90" i="48"/>
  <c r="AB96" i="48" s="1"/>
  <c r="AC90" i="48"/>
  <c r="Y91" i="48"/>
  <c r="Z91" i="48"/>
  <c r="AA91" i="48"/>
  <c r="AB91" i="48"/>
  <c r="AC91" i="48"/>
  <c r="Y93" i="48"/>
  <c r="Z93" i="48"/>
  <c r="AA93" i="48"/>
  <c r="AB93" i="48"/>
  <c r="AC93" i="48"/>
  <c r="Z96" i="48"/>
  <c r="AA96" i="48"/>
  <c r="AC96" i="48"/>
  <c r="Y101" i="48"/>
  <c r="Z101" i="48"/>
  <c r="AA101" i="48"/>
  <c r="AB101" i="48"/>
  <c r="AC101" i="48"/>
  <c r="Y102" i="48"/>
  <c r="Z102" i="48"/>
  <c r="Z108" i="48" s="1"/>
  <c r="AA102" i="48"/>
  <c r="AB102" i="48"/>
  <c r="AC102" i="48"/>
  <c r="AC108" i="48" s="1"/>
  <c r="Y103" i="48"/>
  <c r="Z103" i="48"/>
  <c r="AA103" i="48"/>
  <c r="AB103" i="48"/>
  <c r="AC103" i="48"/>
  <c r="Y105" i="48"/>
  <c r="Z105" i="48"/>
  <c r="AA105" i="48"/>
  <c r="AB105" i="48"/>
  <c r="AC105" i="48"/>
  <c r="AA108" i="48"/>
  <c r="AB108" i="48"/>
  <c r="Y113" i="48"/>
  <c r="Z113" i="48"/>
  <c r="AA113" i="48"/>
  <c r="AB113" i="48"/>
  <c r="AC113" i="48"/>
  <c r="Y114" i="48"/>
  <c r="Z114" i="48"/>
  <c r="AA114" i="48"/>
  <c r="AA120" i="48" s="1"/>
  <c r="AB114" i="48"/>
  <c r="AC114" i="48"/>
  <c r="Y115" i="48"/>
  <c r="Z115" i="48"/>
  <c r="AA115" i="48"/>
  <c r="AB115" i="48"/>
  <c r="AC115" i="48"/>
  <c r="Y117" i="48"/>
  <c r="Z117" i="48"/>
  <c r="AA117" i="48"/>
  <c r="AB117" i="48"/>
  <c r="AC117" i="48"/>
  <c r="Z120" i="48"/>
  <c r="AB120" i="48"/>
  <c r="AC120" i="48"/>
  <c r="Y125" i="48"/>
  <c r="Z125" i="48"/>
  <c r="AA125" i="48"/>
  <c r="AB125" i="48"/>
  <c r="AC125" i="48"/>
  <c r="Y126" i="48"/>
  <c r="Z126" i="48"/>
  <c r="AA126" i="48"/>
  <c r="AB126" i="48"/>
  <c r="AC126" i="48"/>
  <c r="Y127" i="48"/>
  <c r="Z127" i="48"/>
  <c r="AA127" i="48"/>
  <c r="AB127" i="48"/>
  <c r="AC127" i="48"/>
  <c r="Y129" i="48"/>
  <c r="Z129" i="48"/>
  <c r="AA129" i="48"/>
  <c r="AB129" i="48"/>
  <c r="AC129" i="48"/>
  <c r="Z132" i="48"/>
  <c r="AA132" i="48"/>
  <c r="AB132" i="48"/>
  <c r="AC132" i="48"/>
  <c r="Y137" i="48"/>
  <c r="Z137" i="48"/>
  <c r="AA137" i="48"/>
  <c r="AB137" i="48"/>
  <c r="AC137" i="48"/>
  <c r="Y138" i="48"/>
  <c r="Z138" i="48"/>
  <c r="AA138" i="48"/>
  <c r="AB138" i="48"/>
  <c r="AB144" i="48" s="1"/>
  <c r="AC138" i="48"/>
  <c r="Y139" i="48"/>
  <c r="Z139" i="48"/>
  <c r="AA139" i="48"/>
  <c r="AB139" i="48"/>
  <c r="AC139" i="48"/>
  <c r="Y141" i="48"/>
  <c r="Z141" i="48"/>
  <c r="AA141" i="48"/>
  <c r="AB141" i="48"/>
  <c r="AC141" i="48"/>
  <c r="Z144" i="48"/>
  <c r="AA144" i="48"/>
  <c r="AC144" i="48"/>
  <c r="Y149" i="48"/>
  <c r="Z149" i="48"/>
  <c r="AA149" i="48"/>
  <c r="AB149" i="48"/>
  <c r="AC149" i="48"/>
  <c r="Y150" i="48"/>
  <c r="Z150" i="48"/>
  <c r="Z156" i="48" s="1"/>
  <c r="AA150" i="48"/>
  <c r="AB150" i="48"/>
  <c r="AC150" i="48"/>
  <c r="AC156" i="48" s="1"/>
  <c r="Y151" i="48"/>
  <c r="Z151" i="48"/>
  <c r="AA151" i="48"/>
  <c r="AB151" i="48"/>
  <c r="AC151" i="48"/>
  <c r="Y153" i="48"/>
  <c r="Z153" i="48"/>
  <c r="AA153" i="48"/>
  <c r="AB153" i="48"/>
  <c r="AC153" i="48"/>
  <c r="AA156" i="48"/>
  <c r="AB156" i="48"/>
  <c r="Y161" i="48"/>
  <c r="Z161" i="48"/>
  <c r="AA161" i="48"/>
  <c r="AB161" i="48"/>
  <c r="AC161" i="48"/>
  <c r="Y162" i="48"/>
  <c r="Z162" i="48"/>
  <c r="AA162" i="48"/>
  <c r="AA168" i="48" s="1"/>
  <c r="AB162" i="48"/>
  <c r="AC162" i="48"/>
  <c r="Y163" i="48"/>
  <c r="Z163" i="48"/>
  <c r="AA163" i="48"/>
  <c r="AB163" i="48"/>
  <c r="AC163" i="48"/>
  <c r="Y165" i="48"/>
  <c r="Z165" i="48"/>
  <c r="AA165" i="48"/>
  <c r="AB165" i="48"/>
  <c r="AC165" i="48"/>
  <c r="Z168" i="48"/>
  <c r="AB168" i="48"/>
  <c r="AC168" i="48"/>
  <c r="Y173" i="48"/>
  <c r="Z173" i="48"/>
  <c r="AA173" i="48"/>
  <c r="AB173" i="48"/>
  <c r="AC173" i="48"/>
  <c r="Y174" i="48"/>
  <c r="Z174" i="48"/>
  <c r="AA174" i="48"/>
  <c r="AB174" i="48"/>
  <c r="AC174" i="48"/>
  <c r="Y175" i="48"/>
  <c r="Z175" i="48"/>
  <c r="AA175" i="48"/>
  <c r="AB175" i="48"/>
  <c r="AC175" i="48"/>
  <c r="Y177" i="48"/>
  <c r="Z177" i="48"/>
  <c r="AA177" i="48"/>
  <c r="AB177" i="48"/>
  <c r="AC177" i="48"/>
  <c r="Z180" i="48"/>
  <c r="AA180" i="48"/>
  <c r="AB180" i="48"/>
  <c r="AC180" i="48"/>
  <c r="Y184" i="48"/>
  <c r="Z184" i="48"/>
  <c r="AA184" i="48"/>
  <c r="AB184" i="48"/>
  <c r="AC184" i="48"/>
  <c r="AA185" i="48"/>
  <c r="AB185" i="48"/>
  <c r="AC185" i="48"/>
  <c r="Z186" i="48"/>
  <c r="AB186" i="48"/>
  <c r="AC186" i="48"/>
  <c r="AA187" i="48"/>
  <c r="AB187" i="48"/>
  <c r="Z189" i="48"/>
  <c r="AA189" i="48"/>
  <c r="AB189" i="48"/>
  <c r="AC189" i="48"/>
  <c r="Z192" i="48"/>
  <c r="Y16" i="51"/>
  <c r="Z16" i="51"/>
  <c r="AA16" i="51"/>
  <c r="AB16" i="51"/>
  <c r="AC16" i="51"/>
  <c r="Y17" i="51"/>
  <c r="Z17" i="51"/>
  <c r="AA17" i="51"/>
  <c r="AB17" i="51"/>
  <c r="AC17" i="51"/>
  <c r="Y18" i="51"/>
  <c r="Z18" i="51"/>
  <c r="AA18" i="51"/>
  <c r="AB18" i="51"/>
  <c r="AC18" i="51"/>
  <c r="Y19" i="51"/>
  <c r="Z19" i="51"/>
  <c r="AA19" i="51"/>
  <c r="AB19" i="51"/>
  <c r="AC19" i="51"/>
  <c r="Y21" i="51"/>
  <c r="Z21" i="51"/>
  <c r="AA21" i="51"/>
  <c r="AB21" i="51"/>
  <c r="AC21" i="51"/>
  <c r="Y28" i="51"/>
  <c r="Z28" i="51"/>
  <c r="AA28" i="51"/>
  <c r="AB28" i="51"/>
  <c r="AC28" i="51"/>
  <c r="Y29" i="51"/>
  <c r="Z29" i="51"/>
  <c r="AA29" i="51"/>
  <c r="AB29" i="51"/>
  <c r="AC29" i="51"/>
  <c r="Y30" i="51"/>
  <c r="Z30" i="51"/>
  <c r="AA30" i="51"/>
  <c r="AB30" i="51"/>
  <c r="AC30" i="51"/>
  <c r="Y31" i="51"/>
  <c r="Z31" i="51"/>
  <c r="AA31" i="51"/>
  <c r="AB31" i="51"/>
  <c r="AC31" i="51"/>
  <c r="Y33" i="51"/>
  <c r="Z33" i="51"/>
  <c r="AA33" i="51"/>
  <c r="AB33" i="51"/>
  <c r="AC33" i="51"/>
  <c r="Y40" i="51"/>
  <c r="Z40" i="51"/>
  <c r="AA40" i="51"/>
  <c r="AB40" i="51"/>
  <c r="AC40" i="51"/>
  <c r="Y41" i="51"/>
  <c r="Z41" i="51"/>
  <c r="AA41" i="51"/>
  <c r="AB41" i="51"/>
  <c r="AC41" i="51"/>
  <c r="Y42" i="51"/>
  <c r="Z42" i="51"/>
  <c r="AA42" i="51"/>
  <c r="AB42" i="51"/>
  <c r="AC42" i="51"/>
  <c r="Y43" i="51"/>
  <c r="Z43" i="51"/>
  <c r="AA43" i="51"/>
  <c r="AB43" i="51"/>
  <c r="AC43" i="51"/>
  <c r="Y45" i="51"/>
  <c r="Z45" i="51"/>
  <c r="AA45" i="51"/>
  <c r="AB45" i="51"/>
  <c r="AC45" i="51"/>
  <c r="Y52" i="51"/>
  <c r="Z52" i="51"/>
  <c r="AA52" i="51"/>
  <c r="AB52" i="51"/>
  <c r="AC52" i="51"/>
  <c r="Y53" i="51"/>
  <c r="Z53" i="51"/>
  <c r="AA53" i="51"/>
  <c r="AB53" i="51"/>
  <c r="AC53" i="51"/>
  <c r="Y54" i="51"/>
  <c r="Z54" i="51"/>
  <c r="AA54" i="51"/>
  <c r="AB54" i="51"/>
  <c r="AC54" i="51"/>
  <c r="Y55" i="51"/>
  <c r="Z55" i="51"/>
  <c r="AA55" i="51"/>
  <c r="AB55" i="51"/>
  <c r="AC55" i="51"/>
  <c r="Y57" i="51"/>
  <c r="Z57" i="51"/>
  <c r="AA57" i="51"/>
  <c r="AB57" i="51"/>
  <c r="AC57" i="51"/>
  <c r="Y64" i="51"/>
  <c r="Z64" i="51"/>
  <c r="AA64" i="51"/>
  <c r="AB64" i="51"/>
  <c r="AC64" i="51"/>
  <c r="Y65" i="51"/>
  <c r="Z65" i="51"/>
  <c r="AA65" i="51"/>
  <c r="AB65" i="51"/>
  <c r="AC65" i="51"/>
  <c r="Y66" i="51"/>
  <c r="Z66" i="51"/>
  <c r="AA66" i="51"/>
  <c r="AB66" i="51"/>
  <c r="AC66" i="51"/>
  <c r="Y67" i="51"/>
  <c r="Z67" i="51"/>
  <c r="AA67" i="51"/>
  <c r="AB67" i="51"/>
  <c r="AC67" i="51"/>
  <c r="Y69" i="51"/>
  <c r="Z69" i="51"/>
  <c r="AA69" i="51"/>
  <c r="AB69" i="51"/>
  <c r="AC69" i="51"/>
  <c r="Y76" i="51"/>
  <c r="Z76" i="51"/>
  <c r="AA76" i="51"/>
  <c r="AB76" i="51"/>
  <c r="AC76" i="51"/>
  <c r="Y77" i="51"/>
  <c r="Z77" i="51"/>
  <c r="AA77" i="51"/>
  <c r="AB77" i="51"/>
  <c r="AC77" i="51"/>
  <c r="Y78" i="51"/>
  <c r="Z78" i="51"/>
  <c r="AA78" i="51"/>
  <c r="AB78" i="51"/>
  <c r="AC78" i="51"/>
  <c r="Y79" i="51"/>
  <c r="Z79" i="51"/>
  <c r="AA79" i="51"/>
  <c r="AB79" i="51"/>
  <c r="AC79" i="51"/>
  <c r="Y81" i="51"/>
  <c r="Z81" i="51"/>
  <c r="AA81" i="51"/>
  <c r="AB81" i="51"/>
  <c r="AC81" i="51"/>
  <c r="Y88" i="51"/>
  <c r="Z88" i="51"/>
  <c r="AA88" i="51"/>
  <c r="AB88" i="51"/>
  <c r="AC88" i="51"/>
  <c r="Y89" i="51"/>
  <c r="Z89" i="51"/>
  <c r="AA89" i="51"/>
  <c r="AB89" i="51"/>
  <c r="AC89" i="51"/>
  <c r="Y90" i="51"/>
  <c r="Z90" i="51"/>
  <c r="AA90" i="51"/>
  <c r="AB90" i="51"/>
  <c r="AC90" i="51"/>
  <c r="Y91" i="51"/>
  <c r="Z91" i="51"/>
  <c r="AA91" i="51"/>
  <c r="AB91" i="51"/>
  <c r="AC91" i="51"/>
  <c r="Y93" i="51"/>
  <c r="Z93" i="51"/>
  <c r="AA93" i="51"/>
  <c r="AB93" i="51"/>
  <c r="AC93" i="51"/>
  <c r="Y100" i="51"/>
  <c r="Z100" i="51"/>
  <c r="AA100" i="51"/>
  <c r="AB100" i="51"/>
  <c r="AC100" i="51"/>
  <c r="Y101" i="51"/>
  <c r="Z101" i="51"/>
  <c r="AA101" i="51"/>
  <c r="AB101" i="51"/>
  <c r="AC101" i="51"/>
  <c r="Y102" i="51"/>
  <c r="Z102" i="51"/>
  <c r="AA102" i="51"/>
  <c r="AB102" i="51"/>
  <c r="AC102" i="51"/>
  <c r="Y103" i="51"/>
  <c r="Z103" i="51"/>
  <c r="AA103" i="51"/>
  <c r="AB103" i="51"/>
  <c r="AC103" i="51"/>
  <c r="Y105" i="51"/>
  <c r="Z105" i="51"/>
  <c r="AA105" i="51"/>
  <c r="AB105" i="51"/>
  <c r="AC105" i="51"/>
  <c r="Y112" i="51"/>
  <c r="Z112" i="51"/>
  <c r="AA112" i="51"/>
  <c r="AB112" i="51"/>
  <c r="AC112" i="51"/>
  <c r="Y113" i="51"/>
  <c r="Z113" i="51"/>
  <c r="AA113" i="51"/>
  <c r="AB113" i="51"/>
  <c r="AC113" i="51"/>
  <c r="Y114" i="51"/>
  <c r="Z114" i="51"/>
  <c r="AA114" i="51"/>
  <c r="AB114" i="51"/>
  <c r="AC114" i="51"/>
  <c r="Y115" i="51"/>
  <c r="Z115" i="51"/>
  <c r="AA115" i="51"/>
  <c r="AB115" i="51"/>
  <c r="AC115" i="51"/>
  <c r="Y117" i="51"/>
  <c r="Z117" i="51"/>
  <c r="AA117" i="51"/>
  <c r="AB117" i="51"/>
  <c r="AC117" i="51"/>
  <c r="Y124" i="51"/>
  <c r="Z124" i="51"/>
  <c r="AA124" i="51"/>
  <c r="AB124" i="51"/>
  <c r="AC124" i="51"/>
  <c r="Y125" i="51"/>
  <c r="Z125" i="51"/>
  <c r="AA125" i="51"/>
  <c r="AB125" i="51"/>
  <c r="AC125" i="51"/>
  <c r="Y126" i="51"/>
  <c r="Z126" i="51"/>
  <c r="AA126" i="51"/>
  <c r="AB126" i="51"/>
  <c r="AC126" i="51"/>
  <c r="Y127" i="51"/>
  <c r="Z127" i="51"/>
  <c r="AA127" i="51"/>
  <c r="AB127" i="51"/>
  <c r="AC127" i="51"/>
  <c r="Y129" i="51"/>
  <c r="Z129" i="51"/>
  <c r="AA129" i="51"/>
  <c r="AB129" i="51"/>
  <c r="AC129" i="51"/>
  <c r="Y136" i="51"/>
  <c r="Z136" i="51"/>
  <c r="AA136" i="51"/>
  <c r="AB136" i="51"/>
  <c r="AC136" i="51"/>
  <c r="Y137" i="51"/>
  <c r="Z137" i="51"/>
  <c r="AA137" i="51"/>
  <c r="AB137" i="51"/>
  <c r="AC137" i="51"/>
  <c r="Y138" i="51"/>
  <c r="Z138" i="51"/>
  <c r="AA138" i="51"/>
  <c r="AB138" i="51"/>
  <c r="AC138" i="51"/>
  <c r="Y139" i="51"/>
  <c r="Z139" i="51"/>
  <c r="AA139" i="51"/>
  <c r="AB139" i="51"/>
  <c r="AC139" i="51"/>
  <c r="Y141" i="51"/>
  <c r="Z141" i="51"/>
  <c r="AA141" i="51"/>
  <c r="AB141" i="51"/>
  <c r="AC141" i="51"/>
  <c r="Y148" i="51"/>
  <c r="Z148" i="51"/>
  <c r="AA148" i="51"/>
  <c r="AB148" i="51"/>
  <c r="AC148" i="51"/>
  <c r="Y149" i="51"/>
  <c r="Z149" i="51"/>
  <c r="AA149" i="51"/>
  <c r="AB149" i="51"/>
  <c r="AC149" i="51"/>
  <c r="Y150" i="51"/>
  <c r="Z150" i="51"/>
  <c r="AA150" i="51"/>
  <c r="AB150" i="51"/>
  <c r="AC150" i="51"/>
  <c r="Y151" i="51"/>
  <c r="Z151" i="51"/>
  <c r="AA151" i="51"/>
  <c r="AB151" i="51"/>
  <c r="AC151" i="51"/>
  <c r="Y153" i="51"/>
  <c r="Z153" i="51"/>
  <c r="AA153" i="51"/>
  <c r="AB153" i="51"/>
  <c r="AC153" i="51"/>
  <c r="Y160" i="51"/>
  <c r="Z160" i="51"/>
  <c r="AA160" i="51"/>
  <c r="AB160" i="51"/>
  <c r="AC160" i="51"/>
  <c r="Y161" i="51"/>
  <c r="Z161" i="51"/>
  <c r="AA161" i="51"/>
  <c r="AB161" i="51"/>
  <c r="AC161" i="51"/>
  <c r="Y162" i="51"/>
  <c r="Z162" i="51"/>
  <c r="AA162" i="51"/>
  <c r="AB162" i="51"/>
  <c r="AC162" i="51"/>
  <c r="Y163" i="51"/>
  <c r="Z163" i="51"/>
  <c r="AA163" i="51"/>
  <c r="AB163" i="51"/>
  <c r="AC163" i="51"/>
  <c r="Y165" i="51"/>
  <c r="Z165" i="51"/>
  <c r="AA165" i="51"/>
  <c r="AB165" i="51"/>
  <c r="AC165" i="51"/>
  <c r="Y172" i="51"/>
  <c r="Z172" i="51"/>
  <c r="AA172" i="51"/>
  <c r="AB172" i="51"/>
  <c r="AC172" i="51"/>
  <c r="Y173" i="51"/>
  <c r="Z173" i="51"/>
  <c r="AA173" i="51"/>
  <c r="AB173" i="51"/>
  <c r="AC173" i="51"/>
  <c r="Y174" i="51"/>
  <c r="Z174" i="51"/>
  <c r="AA174" i="51"/>
  <c r="AB174" i="51"/>
  <c r="AC174" i="51"/>
  <c r="Y175" i="51"/>
  <c r="Z175" i="51"/>
  <c r="AA175" i="51"/>
  <c r="AB175" i="51"/>
  <c r="AC175" i="51"/>
  <c r="Y177" i="51"/>
  <c r="Z177" i="51"/>
  <c r="AA177" i="51"/>
  <c r="AB177" i="51"/>
  <c r="AC177" i="51"/>
  <c r="Y184" i="51"/>
  <c r="O63" i="45" s="1"/>
  <c r="BH63" i="45" s="1"/>
  <c r="Z184" i="51"/>
  <c r="AA184" i="51"/>
  <c r="AB184" i="51"/>
  <c r="AC184" i="51"/>
  <c r="AA185" i="51"/>
  <c r="AB185" i="51"/>
  <c r="AC185" i="51"/>
  <c r="Z186" i="51"/>
  <c r="AA186" i="51"/>
  <c r="AB186" i="51"/>
  <c r="AC186" i="51"/>
  <c r="Y187" i="51"/>
  <c r="O66" i="45" s="1"/>
  <c r="Z187" i="51"/>
  <c r="AA187" i="51"/>
  <c r="AB187" i="51"/>
  <c r="AC187" i="51"/>
  <c r="Z189" i="51"/>
  <c r="AA189" i="51"/>
  <c r="AB189" i="51"/>
  <c r="AC189" i="51"/>
  <c r="Y16" i="39"/>
  <c r="Z16" i="39"/>
  <c r="AA16" i="39"/>
  <c r="AB16" i="39"/>
  <c r="AC16" i="39"/>
  <c r="Y17" i="39"/>
  <c r="Z17" i="39"/>
  <c r="AA17" i="39"/>
  <c r="AB17" i="39"/>
  <c r="AC17" i="39"/>
  <c r="Y18" i="39"/>
  <c r="Z18" i="39"/>
  <c r="AA18" i="39"/>
  <c r="AB18" i="39"/>
  <c r="AC18" i="39"/>
  <c r="Y19" i="39"/>
  <c r="Z19" i="39"/>
  <c r="AA19" i="39"/>
  <c r="AB19" i="39"/>
  <c r="AC19" i="39"/>
  <c r="Y21" i="39"/>
  <c r="Z21" i="39"/>
  <c r="AA21" i="39"/>
  <c r="AB21" i="39"/>
  <c r="AC21" i="39"/>
  <c r="Y28" i="39"/>
  <c r="Z28" i="39"/>
  <c r="AA28" i="39"/>
  <c r="AB28" i="39"/>
  <c r="AC28" i="39"/>
  <c r="Y29" i="39"/>
  <c r="Z29" i="39"/>
  <c r="AA29" i="39"/>
  <c r="AB29" i="39"/>
  <c r="AC29" i="39"/>
  <c r="Y30" i="39"/>
  <c r="Z30" i="39"/>
  <c r="AA30" i="39"/>
  <c r="AB30" i="39"/>
  <c r="AC30" i="39"/>
  <c r="Y31" i="39"/>
  <c r="Z31" i="39"/>
  <c r="AA31" i="39"/>
  <c r="AB31" i="39"/>
  <c r="AC31" i="39"/>
  <c r="Y33" i="39"/>
  <c r="Z33" i="39"/>
  <c r="AA33" i="39"/>
  <c r="AB33" i="39"/>
  <c r="AC33" i="39"/>
  <c r="Y40" i="39"/>
  <c r="Z40" i="39"/>
  <c r="AA40" i="39"/>
  <c r="AB40" i="39"/>
  <c r="AC40" i="39"/>
  <c r="Y41" i="39"/>
  <c r="Z41" i="39"/>
  <c r="AA41" i="39"/>
  <c r="AB41" i="39"/>
  <c r="AC41" i="39"/>
  <c r="Y42" i="39"/>
  <c r="Z42" i="39"/>
  <c r="AA42" i="39"/>
  <c r="AB42" i="39"/>
  <c r="AC42" i="39"/>
  <c r="Y43" i="39"/>
  <c r="Z43" i="39"/>
  <c r="AA43" i="39"/>
  <c r="AB43" i="39"/>
  <c r="AC43" i="39"/>
  <c r="Y45" i="39"/>
  <c r="Z45" i="39"/>
  <c r="AA45" i="39"/>
  <c r="AB45" i="39"/>
  <c r="AC45" i="39"/>
  <c r="Y52" i="39"/>
  <c r="Z52" i="39"/>
  <c r="AA52" i="39"/>
  <c r="AB52" i="39"/>
  <c r="AC52" i="39"/>
  <c r="Y53" i="39"/>
  <c r="Z53" i="39"/>
  <c r="AA53" i="39"/>
  <c r="AB53" i="39"/>
  <c r="AC53" i="39"/>
  <c r="Y54" i="39"/>
  <c r="Z54" i="39"/>
  <c r="AA54" i="39"/>
  <c r="AB54" i="39"/>
  <c r="AC54" i="39"/>
  <c r="Y55" i="39"/>
  <c r="Z55" i="39"/>
  <c r="AA55" i="39"/>
  <c r="AB55" i="39"/>
  <c r="AC55" i="39"/>
  <c r="Y57" i="39"/>
  <c r="Z57" i="39"/>
  <c r="AA57" i="39"/>
  <c r="AB57" i="39"/>
  <c r="AC57" i="39"/>
  <c r="Y64" i="39"/>
  <c r="Z64" i="39"/>
  <c r="AA64" i="39"/>
  <c r="AB64" i="39"/>
  <c r="AC64" i="39"/>
  <c r="Y65" i="39"/>
  <c r="Z65" i="39"/>
  <c r="AA65" i="39"/>
  <c r="AB65" i="39"/>
  <c r="AC65" i="39"/>
  <c r="Y66" i="39"/>
  <c r="Z66" i="39"/>
  <c r="AA66" i="39"/>
  <c r="AB66" i="39"/>
  <c r="AC66" i="39"/>
  <c r="Y67" i="39"/>
  <c r="Z67" i="39"/>
  <c r="AA67" i="39"/>
  <c r="AB67" i="39"/>
  <c r="AC67" i="39"/>
  <c r="Y69" i="39"/>
  <c r="Z69" i="39"/>
  <c r="AA69" i="39"/>
  <c r="AB69" i="39"/>
  <c r="AC69" i="39"/>
  <c r="Y76" i="39"/>
  <c r="Z76" i="39"/>
  <c r="AA76" i="39"/>
  <c r="AB76" i="39"/>
  <c r="AC76" i="39"/>
  <c r="Y77" i="39"/>
  <c r="Z77" i="39"/>
  <c r="AA77" i="39"/>
  <c r="AB77" i="39"/>
  <c r="AC77" i="39"/>
  <c r="Y78" i="39"/>
  <c r="Z78" i="39"/>
  <c r="AA78" i="39"/>
  <c r="AB78" i="39"/>
  <c r="AC78" i="39"/>
  <c r="Y79" i="39"/>
  <c r="Z79" i="39"/>
  <c r="AA79" i="39"/>
  <c r="AB79" i="39"/>
  <c r="AC79" i="39"/>
  <c r="Y81" i="39"/>
  <c r="Z81" i="39"/>
  <c r="AA81" i="39"/>
  <c r="AB81" i="39"/>
  <c r="AC81" i="39"/>
  <c r="Y88" i="39"/>
  <c r="Z88" i="39"/>
  <c r="AA88" i="39"/>
  <c r="AB88" i="39"/>
  <c r="AC88" i="39"/>
  <c r="Y89" i="39"/>
  <c r="Z89" i="39"/>
  <c r="AA89" i="39"/>
  <c r="AB89" i="39"/>
  <c r="AC89" i="39"/>
  <c r="Y90" i="39"/>
  <c r="Y186" i="39" s="1"/>
  <c r="O31" i="45" s="1"/>
  <c r="BH31" i="45" s="1"/>
  <c r="Z90" i="39"/>
  <c r="AA90" i="39"/>
  <c r="AB90" i="39"/>
  <c r="AC90" i="39"/>
  <c r="Y91" i="39"/>
  <c r="Z91" i="39"/>
  <c r="AA91" i="39"/>
  <c r="AB91" i="39"/>
  <c r="AC91" i="39"/>
  <c r="Y93" i="39"/>
  <c r="Z93" i="39"/>
  <c r="AA93" i="39"/>
  <c r="AB93" i="39"/>
  <c r="AC93" i="39"/>
  <c r="Y100" i="39"/>
  <c r="Z100" i="39"/>
  <c r="AA100" i="39"/>
  <c r="AB100" i="39"/>
  <c r="AC100" i="39"/>
  <c r="Y101" i="39"/>
  <c r="Z101" i="39"/>
  <c r="AA101" i="39"/>
  <c r="AB101" i="39"/>
  <c r="AC101" i="39"/>
  <c r="Y102" i="39"/>
  <c r="Z102" i="39"/>
  <c r="AA102" i="39"/>
  <c r="AB102" i="39"/>
  <c r="AC102" i="39"/>
  <c r="Y103" i="39"/>
  <c r="Z103" i="39"/>
  <c r="AA103" i="39"/>
  <c r="AB103" i="39"/>
  <c r="AC103" i="39"/>
  <c r="Y105" i="39"/>
  <c r="Z105" i="39"/>
  <c r="AA105" i="39"/>
  <c r="AB105" i="39"/>
  <c r="AC105" i="39"/>
  <c r="Y112" i="39"/>
  <c r="Z112" i="39"/>
  <c r="AA112" i="39"/>
  <c r="AB112" i="39"/>
  <c r="AC112" i="39"/>
  <c r="Y113" i="39"/>
  <c r="Z113" i="39"/>
  <c r="AA113" i="39"/>
  <c r="AB113" i="39"/>
  <c r="AC113" i="39"/>
  <c r="Y114" i="39"/>
  <c r="Z114" i="39"/>
  <c r="AA114" i="39"/>
  <c r="AB114" i="39"/>
  <c r="AC114" i="39"/>
  <c r="Y115" i="39"/>
  <c r="Z115" i="39"/>
  <c r="AA115" i="39"/>
  <c r="AB115" i="39"/>
  <c r="AC115" i="39"/>
  <c r="Y117" i="39"/>
  <c r="Z117" i="39"/>
  <c r="AA117" i="39"/>
  <c r="AB117" i="39"/>
  <c r="AC117" i="39"/>
  <c r="Y124" i="39"/>
  <c r="Z124" i="39"/>
  <c r="AA124" i="39"/>
  <c r="AB124" i="39"/>
  <c r="AC124" i="39"/>
  <c r="Y125" i="39"/>
  <c r="Z125" i="39"/>
  <c r="AA125" i="39"/>
  <c r="AB125" i="39"/>
  <c r="AC125" i="39"/>
  <c r="Y126" i="39"/>
  <c r="Z126" i="39"/>
  <c r="AA126" i="39"/>
  <c r="AB126" i="39"/>
  <c r="AC126" i="39"/>
  <c r="Y127" i="39"/>
  <c r="Z127" i="39"/>
  <c r="AA127" i="39"/>
  <c r="AB127" i="39"/>
  <c r="AC127" i="39"/>
  <c r="Y129" i="39"/>
  <c r="Z129" i="39"/>
  <c r="AA129" i="39"/>
  <c r="AB129" i="39"/>
  <c r="AC129" i="39"/>
  <c r="Y136" i="39"/>
  <c r="Z136" i="39"/>
  <c r="AA136" i="39"/>
  <c r="AB136" i="39"/>
  <c r="AC136" i="39"/>
  <c r="Y137" i="39"/>
  <c r="Z137" i="39"/>
  <c r="AA137" i="39"/>
  <c r="AB137" i="39"/>
  <c r="AC137" i="39"/>
  <c r="Y138" i="39"/>
  <c r="Z138" i="39"/>
  <c r="AA138" i="39"/>
  <c r="AB138" i="39"/>
  <c r="AC138" i="39"/>
  <c r="Y139" i="39"/>
  <c r="Z139" i="39"/>
  <c r="AA139" i="39"/>
  <c r="AB139" i="39"/>
  <c r="AC139" i="39"/>
  <c r="Y141" i="39"/>
  <c r="Z141" i="39"/>
  <c r="AA141" i="39"/>
  <c r="AB141" i="39"/>
  <c r="AC141" i="39"/>
  <c r="Y148" i="39"/>
  <c r="Z148" i="39"/>
  <c r="AA148" i="39"/>
  <c r="AB148" i="39"/>
  <c r="AC148" i="39"/>
  <c r="Y149" i="39"/>
  <c r="Z149" i="39"/>
  <c r="AA149" i="39"/>
  <c r="AB149" i="39"/>
  <c r="AC149" i="39"/>
  <c r="Y150" i="39"/>
  <c r="Z150" i="39"/>
  <c r="AA150" i="39"/>
  <c r="AB150" i="39"/>
  <c r="AC150" i="39"/>
  <c r="Y151" i="39"/>
  <c r="Z151" i="39"/>
  <c r="AA151" i="39"/>
  <c r="AB151" i="39"/>
  <c r="AC151" i="39"/>
  <c r="Y153" i="39"/>
  <c r="Z153" i="39"/>
  <c r="AA153" i="39"/>
  <c r="AB153" i="39"/>
  <c r="AC153" i="39"/>
  <c r="Y160" i="39"/>
  <c r="Z160" i="39"/>
  <c r="AA160" i="39"/>
  <c r="AB160" i="39"/>
  <c r="AC160" i="39"/>
  <c r="Y161" i="39"/>
  <c r="Z161" i="39"/>
  <c r="AA161" i="39"/>
  <c r="AB161" i="39"/>
  <c r="AC161" i="39"/>
  <c r="Y162" i="39"/>
  <c r="Z162" i="39"/>
  <c r="AA162" i="39"/>
  <c r="AB162" i="39"/>
  <c r="AC162" i="39"/>
  <c r="Y163" i="39"/>
  <c r="Z163" i="39"/>
  <c r="AA163" i="39"/>
  <c r="AB163" i="39"/>
  <c r="AC163" i="39"/>
  <c r="Y165" i="39"/>
  <c r="Z165" i="39"/>
  <c r="AA165" i="39"/>
  <c r="AB165" i="39"/>
  <c r="AC165" i="39"/>
  <c r="Y172" i="39"/>
  <c r="Z172" i="39"/>
  <c r="AA172" i="39"/>
  <c r="AB172" i="39"/>
  <c r="AC172" i="39"/>
  <c r="Y173" i="39"/>
  <c r="Z173" i="39"/>
  <c r="AA173" i="39"/>
  <c r="AB173" i="39"/>
  <c r="AC173" i="39"/>
  <c r="Y174" i="39"/>
  <c r="Z174" i="39"/>
  <c r="AA174" i="39"/>
  <c r="AB174" i="39"/>
  <c r="AC174" i="39"/>
  <c r="Y175" i="39"/>
  <c r="Z175" i="39"/>
  <c r="AA175" i="39"/>
  <c r="AB175" i="39"/>
  <c r="AC175" i="39"/>
  <c r="Y177" i="39"/>
  <c r="Z177" i="39"/>
  <c r="AA177" i="39"/>
  <c r="AB177" i="39"/>
  <c r="AC177" i="39"/>
  <c r="Y184" i="39"/>
  <c r="O29" i="45" s="1"/>
  <c r="BH29" i="45" s="1"/>
  <c r="Z184" i="39"/>
  <c r="AA184" i="39"/>
  <c r="AB184" i="39"/>
  <c r="AC184" i="39"/>
  <c r="AA185" i="39"/>
  <c r="AB185" i="39"/>
  <c r="AC185" i="39"/>
  <c r="Z186" i="39"/>
  <c r="AA186" i="39"/>
  <c r="AB186" i="39"/>
  <c r="AC186" i="39"/>
  <c r="Y187" i="39"/>
  <c r="O32" i="45" s="1"/>
  <c r="Z187" i="39"/>
  <c r="AA187" i="39"/>
  <c r="AB187" i="39"/>
  <c r="AC187" i="39"/>
  <c r="Z189" i="39"/>
  <c r="AA189" i="39"/>
  <c r="AB189" i="39"/>
  <c r="AC189" i="39"/>
  <c r="Y17" i="11"/>
  <c r="AC80" i="52" s="1"/>
  <c r="AC85" i="52" s="1"/>
  <c r="X17" i="11"/>
  <c r="AB116" i="53" s="1"/>
  <c r="W17" i="11"/>
  <c r="AA44" i="49" s="1"/>
  <c r="Y189" i="57" l="1"/>
  <c r="AD19" i="45" s="1"/>
  <c r="Y189" i="60"/>
  <c r="AS53" i="45" s="1"/>
  <c r="Y189" i="55"/>
  <c r="O19" i="45" s="1"/>
  <c r="BH19" i="45" s="1"/>
  <c r="Y189" i="56"/>
  <c r="O53" i="45" s="1"/>
  <c r="Y189" i="68"/>
  <c r="O101" i="45" s="1"/>
  <c r="Y189" i="52"/>
  <c r="AS68" i="45" s="1"/>
  <c r="Y189" i="51"/>
  <c r="O68" i="45" s="1"/>
  <c r="BH68" i="45" s="1"/>
  <c r="Y189" i="39"/>
  <c r="O34" i="45" s="1"/>
  <c r="Y189" i="70"/>
  <c r="AD101" i="45" s="1"/>
  <c r="Y189" i="69"/>
  <c r="AS101" i="45" s="1"/>
  <c r="BH101" i="45" s="1"/>
  <c r="Y189" i="48"/>
  <c r="AS34" i="45" s="1"/>
  <c r="BH34" i="45" s="1"/>
  <c r="AC118" i="39"/>
  <c r="AA176" i="39"/>
  <c r="AC92" i="39"/>
  <c r="AA82" i="39"/>
  <c r="AB58" i="39"/>
  <c r="AA166" i="51"/>
  <c r="AC68" i="51"/>
  <c r="AC94" i="48"/>
  <c r="AC44" i="48"/>
  <c r="AC49" i="48" s="1"/>
  <c r="AB128" i="52"/>
  <c r="AB133" i="52" s="1"/>
  <c r="AB68" i="52"/>
  <c r="AB73" i="52" s="1"/>
  <c r="AC140" i="49"/>
  <c r="AA70" i="49"/>
  <c r="AB44" i="56"/>
  <c r="AB94" i="56"/>
  <c r="AB106" i="56"/>
  <c r="AB116" i="56"/>
  <c r="AB166" i="56"/>
  <c r="AB178" i="56"/>
  <c r="AB70" i="73"/>
  <c r="AB116" i="73"/>
  <c r="AB166" i="73"/>
  <c r="AB176" i="73"/>
  <c r="AB20" i="72"/>
  <c r="AB70" i="72"/>
  <c r="AB20" i="56"/>
  <c r="AB128" i="56"/>
  <c r="AB133" i="56" s="1"/>
  <c r="AB32" i="73"/>
  <c r="AB94" i="73"/>
  <c r="AB140" i="73"/>
  <c r="AB146" i="73" s="1"/>
  <c r="AB46" i="56"/>
  <c r="AB56" i="56"/>
  <c r="AB118" i="56"/>
  <c r="AB56" i="73"/>
  <c r="AB118" i="73"/>
  <c r="AB178" i="73"/>
  <c r="AB22" i="72"/>
  <c r="AB190" i="72" s="1"/>
  <c r="AB56" i="72"/>
  <c r="AB61" i="72" s="1"/>
  <c r="AB22" i="56"/>
  <c r="AB190" i="56" s="1"/>
  <c r="AB130" i="56"/>
  <c r="AB140" i="56"/>
  <c r="AB34" i="73"/>
  <c r="AB80" i="73"/>
  <c r="AB142" i="73"/>
  <c r="AB32" i="56"/>
  <c r="AB80" i="56"/>
  <c r="AB85" i="56" s="1"/>
  <c r="AB142" i="56"/>
  <c r="AB44" i="73"/>
  <c r="AB82" i="73"/>
  <c r="AB128" i="73"/>
  <c r="AB152" i="73"/>
  <c r="AB32" i="72"/>
  <c r="AB70" i="56"/>
  <c r="AB92" i="56"/>
  <c r="AB104" i="56"/>
  <c r="AB109" i="56" s="1"/>
  <c r="AB154" i="56"/>
  <c r="AB164" i="56"/>
  <c r="AB176" i="56"/>
  <c r="AB181" i="56" s="1"/>
  <c r="AB22" i="73"/>
  <c r="AB190" i="73" s="1"/>
  <c r="AB68" i="73"/>
  <c r="AB106" i="73"/>
  <c r="AB164" i="73"/>
  <c r="AB170" i="73" s="1"/>
  <c r="AB82" i="56"/>
  <c r="AB92" i="73"/>
  <c r="AB104" i="73"/>
  <c r="AB46" i="73"/>
  <c r="AB58" i="73"/>
  <c r="AB34" i="72"/>
  <c r="AB82" i="72"/>
  <c r="AB104" i="72"/>
  <c r="AB109" i="72" s="1"/>
  <c r="AB154" i="73"/>
  <c r="AB142" i="72"/>
  <c r="AB178" i="72"/>
  <c r="AB82" i="71"/>
  <c r="AB94" i="71"/>
  <c r="AB104" i="71"/>
  <c r="AB116" i="71"/>
  <c r="AB122" i="71" s="1"/>
  <c r="AB166" i="71"/>
  <c r="AB80" i="70"/>
  <c r="AB106" i="70"/>
  <c r="AB34" i="56"/>
  <c r="AB106" i="72"/>
  <c r="AB46" i="72"/>
  <c r="AB68" i="72"/>
  <c r="AB92" i="72"/>
  <c r="AB152" i="56"/>
  <c r="AB157" i="56" s="1"/>
  <c r="AB20" i="73"/>
  <c r="AB130" i="73"/>
  <c r="AB44" i="72"/>
  <c r="AB130" i="72"/>
  <c r="AB166" i="72"/>
  <c r="AB140" i="71"/>
  <c r="AB146" i="71" s="1"/>
  <c r="AB178" i="71"/>
  <c r="AB22" i="70"/>
  <c r="AB190" i="70" s="1"/>
  <c r="AB92" i="70"/>
  <c r="AB118" i="70"/>
  <c r="AB58" i="56"/>
  <c r="AB94" i="72"/>
  <c r="AB116" i="72"/>
  <c r="AB34" i="71"/>
  <c r="AB46" i="71"/>
  <c r="AB56" i="71"/>
  <c r="AB68" i="71"/>
  <c r="AB74" i="71" s="1"/>
  <c r="AB130" i="71"/>
  <c r="AB32" i="70"/>
  <c r="AB58" i="70"/>
  <c r="AB128" i="70"/>
  <c r="AB154" i="70"/>
  <c r="AB20" i="71"/>
  <c r="AB22" i="71"/>
  <c r="AB190" i="71" s="1"/>
  <c r="AB44" i="71"/>
  <c r="AB50" i="71" s="1"/>
  <c r="AB128" i="71"/>
  <c r="AB142" i="71"/>
  <c r="AB164" i="71"/>
  <c r="AB170" i="71" s="1"/>
  <c r="AB68" i="70"/>
  <c r="AB176" i="70"/>
  <c r="AB44" i="69"/>
  <c r="AB49" i="69" s="1"/>
  <c r="AB68" i="69"/>
  <c r="AB73" i="69" s="1"/>
  <c r="AB106" i="69"/>
  <c r="AB176" i="69"/>
  <c r="AB181" i="69" s="1"/>
  <c r="AB34" i="68"/>
  <c r="AB80" i="71"/>
  <c r="AB70" i="70"/>
  <c r="AB82" i="70"/>
  <c r="AB92" i="69"/>
  <c r="AB97" i="69" s="1"/>
  <c r="AB116" i="69"/>
  <c r="AB121" i="69" s="1"/>
  <c r="AB154" i="69"/>
  <c r="AB44" i="68"/>
  <c r="AB70" i="68"/>
  <c r="AB68" i="56"/>
  <c r="AB176" i="72"/>
  <c r="AB106" i="71"/>
  <c r="AB34" i="70"/>
  <c r="AB44" i="70"/>
  <c r="AB46" i="70"/>
  <c r="AB56" i="70"/>
  <c r="AB178" i="70"/>
  <c r="AB46" i="69"/>
  <c r="AB70" i="69"/>
  <c r="AB140" i="69"/>
  <c r="AB145" i="69" s="1"/>
  <c r="AB178" i="69"/>
  <c r="AB80" i="68"/>
  <c r="AB106" i="68"/>
  <c r="AB58" i="71"/>
  <c r="AB32" i="69"/>
  <c r="AB37" i="69" s="1"/>
  <c r="AB94" i="69"/>
  <c r="AB118" i="69"/>
  <c r="AB164" i="69"/>
  <c r="AB169" i="69" s="1"/>
  <c r="AB20" i="68"/>
  <c r="AB188" i="68" s="1"/>
  <c r="AB46" i="68"/>
  <c r="AB116" i="68"/>
  <c r="AB140" i="72"/>
  <c r="AB92" i="71"/>
  <c r="AB98" i="71" s="1"/>
  <c r="AB118" i="71"/>
  <c r="AB20" i="70"/>
  <c r="AB188" i="70" s="1"/>
  <c r="AB130" i="70"/>
  <c r="AB140" i="70"/>
  <c r="AB142" i="70"/>
  <c r="AB152" i="70"/>
  <c r="AB80" i="69"/>
  <c r="AB85" i="69" s="1"/>
  <c r="AB142" i="69"/>
  <c r="AB56" i="68"/>
  <c r="AB82" i="68"/>
  <c r="AB58" i="72"/>
  <c r="AB164" i="72"/>
  <c r="AB70" i="71"/>
  <c r="AB152" i="71"/>
  <c r="AB104" i="70"/>
  <c r="AB164" i="70"/>
  <c r="AB20" i="69"/>
  <c r="AB34" i="69"/>
  <c r="AB56" i="69"/>
  <c r="AB61" i="69" s="1"/>
  <c r="AB128" i="69"/>
  <c r="AB133" i="69" s="1"/>
  <c r="AB166" i="69"/>
  <c r="AB22" i="68"/>
  <c r="AB190" i="68" s="1"/>
  <c r="AB92" i="68"/>
  <c r="AB118" i="68"/>
  <c r="AB80" i="72"/>
  <c r="AB152" i="72"/>
  <c r="AB157" i="72" s="1"/>
  <c r="AB32" i="71"/>
  <c r="AB154" i="71"/>
  <c r="AB94" i="70"/>
  <c r="AB116" i="70"/>
  <c r="AB82" i="69"/>
  <c r="AB104" i="69"/>
  <c r="AB109" i="69" s="1"/>
  <c r="AB32" i="68"/>
  <c r="AB58" i="68"/>
  <c r="AB128" i="68"/>
  <c r="AB128" i="72"/>
  <c r="AB58" i="69"/>
  <c r="AB68" i="68"/>
  <c r="AB104" i="68"/>
  <c r="AB164" i="68"/>
  <c r="AB46" i="58"/>
  <c r="AB128" i="58"/>
  <c r="AB166" i="58"/>
  <c r="AB46" i="57"/>
  <c r="AB80" i="57"/>
  <c r="AB154" i="57"/>
  <c r="AB166" i="57"/>
  <c r="AB176" i="57"/>
  <c r="AB181" i="57" s="1"/>
  <c r="AB20" i="60"/>
  <c r="AB20" i="58"/>
  <c r="AB56" i="58"/>
  <c r="AB82" i="58"/>
  <c r="AB92" i="58"/>
  <c r="AB140" i="58"/>
  <c r="AB176" i="58"/>
  <c r="AB118" i="57"/>
  <c r="AB94" i="68"/>
  <c r="AB130" i="68"/>
  <c r="AB140" i="68"/>
  <c r="AB166" i="68"/>
  <c r="AB130" i="58"/>
  <c r="AB56" i="57"/>
  <c r="AB82" i="57"/>
  <c r="AB92" i="57"/>
  <c r="AB128" i="57"/>
  <c r="AB178" i="57"/>
  <c r="AB22" i="60"/>
  <c r="AB190" i="60" s="1"/>
  <c r="AB176" i="68"/>
  <c r="AB22" i="58"/>
  <c r="AB190" i="58" s="1"/>
  <c r="AB58" i="58"/>
  <c r="AB94" i="58"/>
  <c r="AB142" i="58"/>
  <c r="AB178" i="58"/>
  <c r="AB32" i="57"/>
  <c r="AB154" i="72"/>
  <c r="AB152" i="69"/>
  <c r="AB157" i="69" s="1"/>
  <c r="AB142" i="68"/>
  <c r="AB68" i="58"/>
  <c r="AB104" i="58"/>
  <c r="AB152" i="58"/>
  <c r="AB58" i="57"/>
  <c r="AB68" i="57"/>
  <c r="AB94" i="57"/>
  <c r="AB130" i="57"/>
  <c r="AB140" i="57"/>
  <c r="AB22" i="69"/>
  <c r="AB190" i="69" s="1"/>
  <c r="AB152" i="68"/>
  <c r="AB178" i="68"/>
  <c r="AB32" i="58"/>
  <c r="AB116" i="58"/>
  <c r="AB20" i="57"/>
  <c r="AB34" i="57"/>
  <c r="AB104" i="57"/>
  <c r="AB118" i="72"/>
  <c r="AB166" i="70"/>
  <c r="AB44" i="58"/>
  <c r="AB70" i="58"/>
  <c r="AB106" i="58"/>
  <c r="AB154" i="58"/>
  <c r="AB164" i="58"/>
  <c r="AB44" i="57"/>
  <c r="AB70" i="57"/>
  <c r="AB142" i="57"/>
  <c r="AB152" i="57"/>
  <c r="AB157" i="57" s="1"/>
  <c r="AB164" i="57"/>
  <c r="AB32" i="60"/>
  <c r="AB38" i="60" s="1"/>
  <c r="AB46" i="60"/>
  <c r="AB58" i="60"/>
  <c r="AB70" i="60"/>
  <c r="AB104" i="60"/>
  <c r="AB140" i="60"/>
  <c r="AB34" i="58"/>
  <c r="AB118" i="58"/>
  <c r="AB92" i="60"/>
  <c r="AB118" i="60"/>
  <c r="AB154" i="60"/>
  <c r="AB166" i="60"/>
  <c r="AB34" i="59"/>
  <c r="AB68" i="59"/>
  <c r="AB106" i="59"/>
  <c r="AB142" i="59"/>
  <c r="AB178" i="59"/>
  <c r="AB80" i="58"/>
  <c r="AB106" i="60"/>
  <c r="AB142" i="60"/>
  <c r="AB22" i="59"/>
  <c r="AB190" i="59" s="1"/>
  <c r="AB92" i="59"/>
  <c r="AB164" i="59"/>
  <c r="AB94" i="60"/>
  <c r="AB56" i="59"/>
  <c r="AB70" i="59"/>
  <c r="AB128" i="59"/>
  <c r="AB116" i="57"/>
  <c r="AB34" i="60"/>
  <c r="AB80" i="60"/>
  <c r="AB86" i="60" s="1"/>
  <c r="AB128" i="60"/>
  <c r="AB134" i="60" s="1"/>
  <c r="AB130" i="69"/>
  <c r="AB22" i="57"/>
  <c r="AB190" i="57" s="1"/>
  <c r="AB44" i="60"/>
  <c r="AB56" i="60"/>
  <c r="AB68" i="60"/>
  <c r="AB82" i="60"/>
  <c r="AB130" i="60"/>
  <c r="AB178" i="60"/>
  <c r="AB80" i="59"/>
  <c r="AB116" i="59"/>
  <c r="AB154" i="59"/>
  <c r="AB176" i="71"/>
  <c r="AB116" i="60"/>
  <c r="AB152" i="60"/>
  <c r="AB164" i="60"/>
  <c r="AB32" i="59"/>
  <c r="AB46" i="59"/>
  <c r="AB104" i="59"/>
  <c r="AB140" i="59"/>
  <c r="AB176" i="59"/>
  <c r="AB106" i="57"/>
  <c r="AB58" i="59"/>
  <c r="AB94" i="59"/>
  <c r="AB118" i="59"/>
  <c r="AB106" i="55"/>
  <c r="AB154" i="55"/>
  <c r="AB56" i="53"/>
  <c r="AB82" i="53"/>
  <c r="AB32" i="55"/>
  <c r="AB70" i="55"/>
  <c r="AB118" i="55"/>
  <c r="AB166" i="55"/>
  <c r="AB22" i="53"/>
  <c r="AB190" i="53" s="1"/>
  <c r="AB92" i="53"/>
  <c r="AB118" i="53"/>
  <c r="AB20" i="49"/>
  <c r="AB188" i="49" s="1"/>
  <c r="AB46" i="49"/>
  <c r="AB116" i="49"/>
  <c r="AB142" i="49"/>
  <c r="AB152" i="59"/>
  <c r="AB44" i="55"/>
  <c r="AB50" i="55" s="1"/>
  <c r="AB80" i="55"/>
  <c r="AB128" i="55"/>
  <c r="AB176" i="55"/>
  <c r="AB32" i="53"/>
  <c r="AB58" i="53"/>
  <c r="AB128" i="53"/>
  <c r="AB154" i="53"/>
  <c r="AB56" i="49"/>
  <c r="AB82" i="49"/>
  <c r="AB152" i="49"/>
  <c r="AB178" i="49"/>
  <c r="AB20" i="59"/>
  <c r="AB166" i="59"/>
  <c r="AB34" i="55"/>
  <c r="AB92" i="55"/>
  <c r="AB98" i="55" s="1"/>
  <c r="AB140" i="55"/>
  <c r="AB146" i="55" s="1"/>
  <c r="AB68" i="53"/>
  <c r="AB94" i="53"/>
  <c r="AB164" i="53"/>
  <c r="AB22" i="49"/>
  <c r="AB190" i="49" s="1"/>
  <c r="AB92" i="49"/>
  <c r="AB118" i="49"/>
  <c r="AB154" i="68"/>
  <c r="AB44" i="59"/>
  <c r="AB130" i="59"/>
  <c r="AB46" i="55"/>
  <c r="AB82" i="55"/>
  <c r="AB130" i="55"/>
  <c r="AB178" i="55"/>
  <c r="AB34" i="53"/>
  <c r="AB104" i="53"/>
  <c r="AB130" i="53"/>
  <c r="AB32" i="49"/>
  <c r="AB58" i="49"/>
  <c r="AB128" i="49"/>
  <c r="AB154" i="49"/>
  <c r="AB20" i="55"/>
  <c r="AB26" i="55" s="1"/>
  <c r="AB194" i="55" s="1"/>
  <c r="AB56" i="55"/>
  <c r="AB94" i="55"/>
  <c r="AB142" i="55"/>
  <c r="AB44" i="53"/>
  <c r="AB70" i="53"/>
  <c r="AB140" i="53"/>
  <c r="AB166" i="53"/>
  <c r="AB68" i="49"/>
  <c r="AB94" i="49"/>
  <c r="AB164" i="49"/>
  <c r="AB104" i="55"/>
  <c r="AB152" i="55"/>
  <c r="AB80" i="53"/>
  <c r="AB20" i="53"/>
  <c r="AB188" i="53" s="1"/>
  <c r="AB32" i="52"/>
  <c r="AB37" i="52" s="1"/>
  <c r="AB58" i="52"/>
  <c r="AB32" i="48"/>
  <c r="AB37" i="48" s="1"/>
  <c r="AB82" i="48"/>
  <c r="AB116" i="48"/>
  <c r="AB121" i="48" s="1"/>
  <c r="AB140" i="48"/>
  <c r="AB145" i="48" s="1"/>
  <c r="AB166" i="48"/>
  <c r="AB20" i="51"/>
  <c r="AB188" i="51" s="1"/>
  <c r="AB46" i="51"/>
  <c r="AB116" i="51"/>
  <c r="AB142" i="51"/>
  <c r="AB44" i="39"/>
  <c r="AB70" i="39"/>
  <c r="AB20" i="52"/>
  <c r="AB46" i="52"/>
  <c r="AB104" i="52"/>
  <c r="AB109" i="52" s="1"/>
  <c r="AB118" i="52"/>
  <c r="AB154" i="52"/>
  <c r="AB176" i="52"/>
  <c r="AB181" i="52" s="1"/>
  <c r="AB58" i="48"/>
  <c r="AB56" i="51"/>
  <c r="AB82" i="51"/>
  <c r="AB152" i="51"/>
  <c r="AB178" i="51"/>
  <c r="AB80" i="39"/>
  <c r="AB106" i="39"/>
  <c r="AB176" i="39"/>
  <c r="AB82" i="59"/>
  <c r="AB58" i="55"/>
  <c r="AB46" i="53"/>
  <c r="AB34" i="52"/>
  <c r="AB140" i="52"/>
  <c r="AB145" i="52" s="1"/>
  <c r="AB34" i="48"/>
  <c r="AB68" i="48"/>
  <c r="AB73" i="48" s="1"/>
  <c r="AB92" i="48"/>
  <c r="AB97" i="48" s="1"/>
  <c r="AB118" i="48"/>
  <c r="AB142" i="48"/>
  <c r="AB176" i="48"/>
  <c r="AB181" i="48" s="1"/>
  <c r="AB22" i="51"/>
  <c r="AB190" i="51" s="1"/>
  <c r="AB92" i="51"/>
  <c r="AB118" i="51"/>
  <c r="AB20" i="39"/>
  <c r="AB188" i="39" s="1"/>
  <c r="AB46" i="39"/>
  <c r="AB22" i="52"/>
  <c r="AB190" i="52" s="1"/>
  <c r="AB92" i="52"/>
  <c r="AB97" i="52" s="1"/>
  <c r="AB106" i="52"/>
  <c r="AB178" i="52"/>
  <c r="AB152" i="48"/>
  <c r="AB157" i="48" s="1"/>
  <c r="AB32" i="51"/>
  <c r="AB58" i="51"/>
  <c r="AB128" i="51"/>
  <c r="AB154" i="51"/>
  <c r="AB176" i="53"/>
  <c r="AB140" i="49"/>
  <c r="AB166" i="49"/>
  <c r="AB176" i="49"/>
  <c r="AB80" i="52"/>
  <c r="AB85" i="52" s="1"/>
  <c r="AB142" i="52"/>
  <c r="AB164" i="52"/>
  <c r="AB169" i="52" s="1"/>
  <c r="AB20" i="48"/>
  <c r="AB25" i="48" s="1"/>
  <c r="AB193" i="48" s="1"/>
  <c r="AB44" i="48"/>
  <c r="AB49" i="48" s="1"/>
  <c r="AB70" i="48"/>
  <c r="AB94" i="48"/>
  <c r="AB128" i="48"/>
  <c r="AB133" i="48" s="1"/>
  <c r="AB178" i="48"/>
  <c r="AB68" i="51"/>
  <c r="AB94" i="51"/>
  <c r="AB164" i="51"/>
  <c r="AB22" i="39"/>
  <c r="AB190" i="39" s="1"/>
  <c r="AB92" i="39"/>
  <c r="AB118" i="39"/>
  <c r="AB176" i="60"/>
  <c r="AB182" i="60" s="1"/>
  <c r="AB22" i="55"/>
  <c r="AB190" i="55" s="1"/>
  <c r="AB116" i="55"/>
  <c r="AB122" i="55" s="1"/>
  <c r="AB106" i="53"/>
  <c r="AB44" i="49"/>
  <c r="AB70" i="49"/>
  <c r="AB80" i="49"/>
  <c r="AB106" i="49"/>
  <c r="AB56" i="52"/>
  <c r="AB61" i="52" s="1"/>
  <c r="AB82" i="52"/>
  <c r="AB166" i="52"/>
  <c r="AB22" i="48"/>
  <c r="AB190" i="48" s="1"/>
  <c r="AB46" i="48"/>
  <c r="AB80" i="48"/>
  <c r="AB85" i="48" s="1"/>
  <c r="AB130" i="48"/>
  <c r="AB164" i="48"/>
  <c r="AB169" i="48" s="1"/>
  <c r="AB44" i="51"/>
  <c r="AB70" i="51"/>
  <c r="AB140" i="51"/>
  <c r="AB166" i="51"/>
  <c r="AB68" i="39"/>
  <c r="AB94" i="39"/>
  <c r="AB164" i="39"/>
  <c r="AB68" i="55"/>
  <c r="AB74" i="55" s="1"/>
  <c r="AB34" i="49"/>
  <c r="AB44" i="52"/>
  <c r="AB49" i="52" s="1"/>
  <c r="AB70" i="52"/>
  <c r="AB116" i="52"/>
  <c r="AB121" i="52" s="1"/>
  <c r="AB130" i="52"/>
  <c r="AB152" i="52"/>
  <c r="AB157" i="52" s="1"/>
  <c r="AB56" i="48"/>
  <c r="AB61" i="48" s="1"/>
  <c r="AB106" i="48"/>
  <c r="AB80" i="51"/>
  <c r="AB106" i="51"/>
  <c r="AB176" i="51"/>
  <c r="AB34" i="39"/>
  <c r="AB104" i="39"/>
  <c r="AB130" i="39"/>
  <c r="AB166" i="39"/>
  <c r="AC116" i="39"/>
  <c r="AC142" i="39"/>
  <c r="AB140" i="39"/>
  <c r="AA94" i="39"/>
  <c r="AA92" i="39"/>
  <c r="AB104" i="51"/>
  <c r="AB34" i="51"/>
  <c r="AC142" i="52"/>
  <c r="AA106" i="49"/>
  <c r="AB178" i="53"/>
  <c r="AB154" i="39"/>
  <c r="AB152" i="39"/>
  <c r="AB142" i="39"/>
  <c r="AA68" i="39"/>
  <c r="AC20" i="39"/>
  <c r="AC188" i="39" s="1"/>
  <c r="AA140" i="51"/>
  <c r="AA70" i="51"/>
  <c r="AA164" i="48"/>
  <c r="AA169" i="48" s="1"/>
  <c r="AC70" i="48"/>
  <c r="AA46" i="48"/>
  <c r="AA56" i="52"/>
  <c r="AA61" i="52" s="1"/>
  <c r="AA142" i="49"/>
  <c r="AB152" i="53"/>
  <c r="AA20" i="56"/>
  <c r="AA128" i="56"/>
  <c r="AA134" i="56" s="1"/>
  <c r="AA32" i="73"/>
  <c r="AA94" i="73"/>
  <c r="AA140" i="73"/>
  <c r="AA146" i="73" s="1"/>
  <c r="AA46" i="56"/>
  <c r="AA56" i="56"/>
  <c r="AA62" i="56" s="1"/>
  <c r="AA118" i="56"/>
  <c r="AA56" i="73"/>
  <c r="AA118" i="73"/>
  <c r="AA178" i="73"/>
  <c r="AA22" i="72"/>
  <c r="AA190" i="72" s="1"/>
  <c r="AA56" i="72"/>
  <c r="AA22" i="56"/>
  <c r="AA190" i="56" s="1"/>
  <c r="AA130" i="56"/>
  <c r="AA140" i="56"/>
  <c r="AA34" i="73"/>
  <c r="AA80" i="73"/>
  <c r="AA142" i="73"/>
  <c r="AA58" i="56"/>
  <c r="AA68" i="56"/>
  <c r="AA152" i="56"/>
  <c r="AA158" i="56" s="1"/>
  <c r="AA20" i="73"/>
  <c r="AA26" i="73" s="1"/>
  <c r="AA194" i="73" s="1"/>
  <c r="AA58" i="73"/>
  <c r="AA104" i="73"/>
  <c r="AA44" i="72"/>
  <c r="AA58" i="72"/>
  <c r="AA70" i="56"/>
  <c r="AA92" i="56"/>
  <c r="AA104" i="56"/>
  <c r="AA110" i="56" s="1"/>
  <c r="AA154" i="56"/>
  <c r="AA164" i="56"/>
  <c r="AA176" i="56"/>
  <c r="AA182" i="56" s="1"/>
  <c r="AA22" i="73"/>
  <c r="AA190" i="73" s="1"/>
  <c r="AA68" i="73"/>
  <c r="AA74" i="73" s="1"/>
  <c r="AA106" i="73"/>
  <c r="AA164" i="73"/>
  <c r="AA170" i="73" s="1"/>
  <c r="AA46" i="72"/>
  <c r="AA68" i="72"/>
  <c r="AA74" i="72" s="1"/>
  <c r="AA34" i="56"/>
  <c r="AA82" i="56"/>
  <c r="AA46" i="73"/>
  <c r="AA92" i="73"/>
  <c r="AA98" i="73" s="1"/>
  <c r="AA130" i="73"/>
  <c r="AA154" i="73"/>
  <c r="AA32" i="72"/>
  <c r="AA34" i="72"/>
  <c r="AA82" i="72"/>
  <c r="AA80" i="56"/>
  <c r="AA86" i="56" s="1"/>
  <c r="AA106" i="56"/>
  <c r="AA142" i="56"/>
  <c r="AA116" i="56"/>
  <c r="AA44" i="73"/>
  <c r="AA50" i="73" s="1"/>
  <c r="AA106" i="72"/>
  <c r="AA128" i="72"/>
  <c r="AA164" i="72"/>
  <c r="AA170" i="72" s="1"/>
  <c r="AA22" i="71"/>
  <c r="AA190" i="71" s="1"/>
  <c r="AA176" i="71"/>
  <c r="AA20" i="70"/>
  <c r="AA188" i="70" s="1"/>
  <c r="AA46" i="70"/>
  <c r="AA116" i="70"/>
  <c r="AA142" i="70"/>
  <c r="AA166" i="56"/>
  <c r="AA152" i="73"/>
  <c r="AA92" i="72"/>
  <c r="AA32" i="56"/>
  <c r="AA38" i="56" s="1"/>
  <c r="AA44" i="56"/>
  <c r="AA70" i="72"/>
  <c r="AA94" i="72"/>
  <c r="AA116" i="72"/>
  <c r="AA122" i="72" s="1"/>
  <c r="AA34" i="71"/>
  <c r="AA46" i="71"/>
  <c r="AA56" i="71"/>
  <c r="AA68" i="71"/>
  <c r="AA130" i="71"/>
  <c r="AA32" i="70"/>
  <c r="AA58" i="70"/>
  <c r="AA128" i="70"/>
  <c r="AA178" i="56"/>
  <c r="AA116" i="73"/>
  <c r="AA122" i="73" s="1"/>
  <c r="AA128" i="73"/>
  <c r="AA166" i="73"/>
  <c r="AA176" i="73"/>
  <c r="AA20" i="72"/>
  <c r="AA26" i="72" s="1"/>
  <c r="AA194" i="72" s="1"/>
  <c r="AA80" i="72"/>
  <c r="AA152" i="72"/>
  <c r="AA142" i="71"/>
  <c r="AA152" i="71"/>
  <c r="AA68" i="70"/>
  <c r="AA94" i="70"/>
  <c r="AA70" i="73"/>
  <c r="AA80" i="71"/>
  <c r="AA70" i="70"/>
  <c r="AA80" i="70"/>
  <c r="AA82" i="70"/>
  <c r="AA92" i="69"/>
  <c r="AA97" i="69" s="1"/>
  <c r="AA116" i="69"/>
  <c r="AA121" i="69" s="1"/>
  <c r="AA154" i="69"/>
  <c r="AA44" i="68"/>
  <c r="AA70" i="68"/>
  <c r="AA176" i="72"/>
  <c r="AA104" i="71"/>
  <c r="AA106" i="71"/>
  <c r="AA140" i="71"/>
  <c r="AA166" i="71"/>
  <c r="AA34" i="70"/>
  <c r="AA44" i="70"/>
  <c r="AA56" i="70"/>
  <c r="AA178" i="70"/>
  <c r="AA46" i="69"/>
  <c r="AA70" i="69"/>
  <c r="AA140" i="69"/>
  <c r="AA145" i="69" s="1"/>
  <c r="AA178" i="69"/>
  <c r="AA80" i="68"/>
  <c r="AA106" i="68"/>
  <c r="AA94" i="56"/>
  <c r="AA58" i="71"/>
  <c r="AA82" i="71"/>
  <c r="AA32" i="69"/>
  <c r="AA37" i="69" s="1"/>
  <c r="AA94" i="69"/>
  <c r="AA118" i="69"/>
  <c r="AA164" i="69"/>
  <c r="AA169" i="69" s="1"/>
  <c r="AA20" i="68"/>
  <c r="AA188" i="68" s="1"/>
  <c r="AA46" i="68"/>
  <c r="AA116" i="68"/>
  <c r="AA140" i="72"/>
  <c r="AA178" i="72"/>
  <c r="AA92" i="71"/>
  <c r="AA116" i="71"/>
  <c r="AA118" i="71"/>
  <c r="AA130" i="70"/>
  <c r="AA140" i="70"/>
  <c r="AA152" i="70"/>
  <c r="AA80" i="69"/>
  <c r="AA85" i="69" s="1"/>
  <c r="AA142" i="69"/>
  <c r="AA56" i="68"/>
  <c r="AA82" i="68"/>
  <c r="AA104" i="72"/>
  <c r="AA70" i="71"/>
  <c r="AA22" i="70"/>
  <c r="AA190" i="70" s="1"/>
  <c r="AA104" i="70"/>
  <c r="AA154" i="70"/>
  <c r="AA164" i="70"/>
  <c r="AA20" i="69"/>
  <c r="AA34" i="69"/>
  <c r="AA56" i="69"/>
  <c r="AA61" i="69" s="1"/>
  <c r="AA128" i="69"/>
  <c r="AA133" i="69" s="1"/>
  <c r="AA166" i="69"/>
  <c r="AA22" i="68"/>
  <c r="AA190" i="68" s="1"/>
  <c r="AA92" i="68"/>
  <c r="AA82" i="73"/>
  <c r="AA142" i="72"/>
  <c r="AA166" i="72"/>
  <c r="AA32" i="71"/>
  <c r="AA94" i="71"/>
  <c r="AA154" i="71"/>
  <c r="AA82" i="69"/>
  <c r="AA104" i="69"/>
  <c r="AA109" i="69" s="1"/>
  <c r="AA32" i="68"/>
  <c r="AA58" i="68"/>
  <c r="AA128" i="68"/>
  <c r="AA118" i="72"/>
  <c r="AA154" i="72"/>
  <c r="AA106" i="70"/>
  <c r="AA118" i="70"/>
  <c r="AA166" i="70"/>
  <c r="AA22" i="69"/>
  <c r="AA190" i="69" s="1"/>
  <c r="AA58" i="69"/>
  <c r="AA130" i="69"/>
  <c r="AA152" i="69"/>
  <c r="AA157" i="69" s="1"/>
  <c r="AA68" i="68"/>
  <c r="AA94" i="68"/>
  <c r="AA20" i="58"/>
  <c r="AA56" i="58"/>
  <c r="AA82" i="58"/>
  <c r="AA92" i="58"/>
  <c r="AA140" i="58"/>
  <c r="AA176" i="58"/>
  <c r="AA118" i="57"/>
  <c r="AA44" i="69"/>
  <c r="AA49" i="69" s="1"/>
  <c r="AA68" i="69"/>
  <c r="AA73" i="69" s="1"/>
  <c r="AA106" i="69"/>
  <c r="AA130" i="68"/>
  <c r="AA140" i="68"/>
  <c r="AA166" i="68"/>
  <c r="AA130" i="58"/>
  <c r="AA56" i="57"/>
  <c r="AA82" i="57"/>
  <c r="AA92" i="57"/>
  <c r="AA128" i="57"/>
  <c r="AA178" i="57"/>
  <c r="AA22" i="60"/>
  <c r="AA190" i="60" s="1"/>
  <c r="AA164" i="71"/>
  <c r="AA176" i="68"/>
  <c r="AA22" i="58"/>
  <c r="AA190" i="58" s="1"/>
  <c r="AA58" i="58"/>
  <c r="AA94" i="58"/>
  <c r="AA142" i="58"/>
  <c r="AA178" i="58"/>
  <c r="AA32" i="57"/>
  <c r="AA128" i="71"/>
  <c r="AA176" i="70"/>
  <c r="AA118" i="68"/>
  <c r="AA142" i="68"/>
  <c r="AA68" i="58"/>
  <c r="AA104" i="58"/>
  <c r="AA152" i="58"/>
  <c r="AA58" i="57"/>
  <c r="AA68" i="57"/>
  <c r="AA94" i="57"/>
  <c r="AA130" i="57"/>
  <c r="AA140" i="57"/>
  <c r="AA44" i="71"/>
  <c r="AA176" i="69"/>
  <c r="AA181" i="69" s="1"/>
  <c r="AA152" i="68"/>
  <c r="AA178" i="68"/>
  <c r="AA32" i="58"/>
  <c r="AA116" i="58"/>
  <c r="AA20" i="57"/>
  <c r="AA34" i="57"/>
  <c r="AA104" i="57"/>
  <c r="AA178" i="71"/>
  <c r="AA44" i="58"/>
  <c r="AA70" i="58"/>
  <c r="AA106" i="58"/>
  <c r="AA154" i="58"/>
  <c r="AA164" i="58"/>
  <c r="AA44" i="57"/>
  <c r="AA70" i="57"/>
  <c r="AA142" i="57"/>
  <c r="AA152" i="57"/>
  <c r="AA164" i="57"/>
  <c r="AA32" i="60"/>
  <c r="AA130" i="72"/>
  <c r="AA154" i="68"/>
  <c r="AA34" i="58"/>
  <c r="AA80" i="58"/>
  <c r="AA118" i="58"/>
  <c r="AA22" i="57"/>
  <c r="AA190" i="57" s="1"/>
  <c r="AA106" i="57"/>
  <c r="AA116" i="57"/>
  <c r="AA104" i="68"/>
  <c r="AA128" i="58"/>
  <c r="AA166" i="58"/>
  <c r="AA46" i="57"/>
  <c r="AA166" i="57"/>
  <c r="AA20" i="60"/>
  <c r="AA26" i="60" s="1"/>
  <c r="AA194" i="60" s="1"/>
  <c r="AA92" i="60"/>
  <c r="AA118" i="60"/>
  <c r="AA154" i="60"/>
  <c r="AA166" i="60"/>
  <c r="AA92" i="70"/>
  <c r="AA106" i="60"/>
  <c r="AA142" i="60"/>
  <c r="AA22" i="59"/>
  <c r="AA190" i="59" s="1"/>
  <c r="AA92" i="59"/>
  <c r="AA164" i="59"/>
  <c r="AA170" i="59" s="1"/>
  <c r="AA164" i="68"/>
  <c r="AA94" i="60"/>
  <c r="AA56" i="59"/>
  <c r="AA70" i="59"/>
  <c r="AA128" i="59"/>
  <c r="AA134" i="59" s="1"/>
  <c r="AA34" i="60"/>
  <c r="AA80" i="60"/>
  <c r="AA128" i="60"/>
  <c r="AA176" i="60"/>
  <c r="AA94" i="59"/>
  <c r="AA152" i="59"/>
  <c r="AA166" i="59"/>
  <c r="AA20" i="71"/>
  <c r="AA154" i="57"/>
  <c r="AA34" i="68"/>
  <c r="AA176" i="57"/>
  <c r="AA116" i="60"/>
  <c r="AA122" i="60" s="1"/>
  <c r="AA152" i="60"/>
  <c r="AA164" i="60"/>
  <c r="AA170" i="60" s="1"/>
  <c r="AA32" i="59"/>
  <c r="AA38" i="59" s="1"/>
  <c r="AA46" i="59"/>
  <c r="AA104" i="59"/>
  <c r="AA140" i="59"/>
  <c r="AA176" i="59"/>
  <c r="AA182" i="59" s="1"/>
  <c r="AA80" i="57"/>
  <c r="AA46" i="60"/>
  <c r="AA58" i="60"/>
  <c r="AA70" i="60"/>
  <c r="AA104" i="60"/>
  <c r="AA140" i="60"/>
  <c r="AA20" i="59"/>
  <c r="AA25" i="59" s="1"/>
  <c r="AA193" i="59" s="1"/>
  <c r="AA82" i="59"/>
  <c r="AA118" i="59"/>
  <c r="AA80" i="59"/>
  <c r="AA86" i="59" s="1"/>
  <c r="AA178" i="59"/>
  <c r="AA32" i="55"/>
  <c r="AA70" i="55"/>
  <c r="AA118" i="55"/>
  <c r="AA166" i="55"/>
  <c r="AA22" i="53"/>
  <c r="AA190" i="53" s="1"/>
  <c r="AA92" i="53"/>
  <c r="AA116" i="59"/>
  <c r="AA122" i="59" s="1"/>
  <c r="AA44" i="55"/>
  <c r="AA80" i="55"/>
  <c r="AA128" i="55"/>
  <c r="AA176" i="55"/>
  <c r="AA32" i="53"/>
  <c r="AA58" i="53"/>
  <c r="AA128" i="53"/>
  <c r="AA154" i="53"/>
  <c r="AA56" i="49"/>
  <c r="AA82" i="49"/>
  <c r="AA152" i="49"/>
  <c r="AA178" i="49"/>
  <c r="AA154" i="59"/>
  <c r="AA34" i="55"/>
  <c r="AA92" i="55"/>
  <c r="AA140" i="55"/>
  <c r="AA68" i="53"/>
  <c r="AA94" i="53"/>
  <c r="AA164" i="53"/>
  <c r="AA22" i="49"/>
  <c r="AA190" i="49" s="1"/>
  <c r="AA92" i="49"/>
  <c r="AA118" i="49"/>
  <c r="AA44" i="59"/>
  <c r="AA68" i="59"/>
  <c r="AA73" i="59" s="1"/>
  <c r="AA130" i="59"/>
  <c r="AA46" i="55"/>
  <c r="AA82" i="55"/>
  <c r="AA130" i="55"/>
  <c r="AA178" i="55"/>
  <c r="AA34" i="53"/>
  <c r="AA104" i="53"/>
  <c r="AA130" i="53"/>
  <c r="AA32" i="49"/>
  <c r="AA58" i="49"/>
  <c r="AA128" i="49"/>
  <c r="AA154" i="49"/>
  <c r="AA106" i="59"/>
  <c r="AA20" i="55"/>
  <c r="AA56" i="55"/>
  <c r="AA94" i="55"/>
  <c r="AA142" i="55"/>
  <c r="AA44" i="53"/>
  <c r="AA70" i="53"/>
  <c r="AA140" i="53"/>
  <c r="AA166" i="53"/>
  <c r="AA68" i="49"/>
  <c r="AA94" i="49"/>
  <c r="AA164" i="49"/>
  <c r="AA46" i="58"/>
  <c r="AA56" i="60"/>
  <c r="AA130" i="60"/>
  <c r="AA104" i="55"/>
  <c r="AA152" i="55"/>
  <c r="AA80" i="53"/>
  <c r="AA106" i="53"/>
  <c r="AA176" i="53"/>
  <c r="AA34" i="49"/>
  <c r="AA104" i="49"/>
  <c r="AA130" i="49"/>
  <c r="AA44" i="60"/>
  <c r="AA22" i="55"/>
  <c r="AA190" i="55" s="1"/>
  <c r="AA58" i="55"/>
  <c r="AA68" i="55"/>
  <c r="AA116" i="55"/>
  <c r="AA164" i="55"/>
  <c r="AA20" i="53"/>
  <c r="AA188" i="53" s="1"/>
  <c r="AA46" i="53"/>
  <c r="AA142" i="59"/>
  <c r="AA154" i="55"/>
  <c r="AA20" i="52"/>
  <c r="AA46" i="52"/>
  <c r="AA104" i="52"/>
  <c r="AA109" i="52" s="1"/>
  <c r="AA118" i="52"/>
  <c r="AA154" i="52"/>
  <c r="AA176" i="52"/>
  <c r="AA181" i="52" s="1"/>
  <c r="AA58" i="48"/>
  <c r="AA56" i="51"/>
  <c r="AA82" i="51"/>
  <c r="AA152" i="51"/>
  <c r="AA178" i="51"/>
  <c r="AA106" i="55"/>
  <c r="AA82" i="53"/>
  <c r="AA34" i="52"/>
  <c r="AA140" i="52"/>
  <c r="AA145" i="52" s="1"/>
  <c r="AA34" i="48"/>
  <c r="AA68" i="48"/>
  <c r="AA73" i="48" s="1"/>
  <c r="AA92" i="48"/>
  <c r="AA97" i="48" s="1"/>
  <c r="AA118" i="48"/>
  <c r="AA142" i="48"/>
  <c r="AA176" i="48"/>
  <c r="AA181" i="48" s="1"/>
  <c r="AA22" i="51"/>
  <c r="AA190" i="51" s="1"/>
  <c r="AA92" i="51"/>
  <c r="AA118" i="51"/>
  <c r="AA20" i="39"/>
  <c r="AA188" i="39" s="1"/>
  <c r="AA46" i="39"/>
  <c r="AA116" i="39"/>
  <c r="AA142" i="39"/>
  <c r="AA22" i="52"/>
  <c r="AA190" i="52" s="1"/>
  <c r="AA92" i="52"/>
  <c r="AA97" i="52" s="1"/>
  <c r="AA106" i="52"/>
  <c r="AA178" i="52"/>
  <c r="AA152" i="48"/>
  <c r="AA157" i="48" s="1"/>
  <c r="AA32" i="51"/>
  <c r="AA58" i="51"/>
  <c r="AA128" i="51"/>
  <c r="AA154" i="51"/>
  <c r="AA56" i="39"/>
  <c r="AA140" i="49"/>
  <c r="AA166" i="49"/>
  <c r="AA176" i="49"/>
  <c r="AA80" i="52"/>
  <c r="AA85" i="52" s="1"/>
  <c r="AA142" i="52"/>
  <c r="AA164" i="52"/>
  <c r="AA169" i="52" s="1"/>
  <c r="AA20" i="48"/>
  <c r="AA44" i="48"/>
  <c r="AA49" i="48" s="1"/>
  <c r="AA70" i="48"/>
  <c r="AA94" i="48"/>
  <c r="AA128" i="48"/>
  <c r="AA133" i="48" s="1"/>
  <c r="AA178" i="48"/>
  <c r="AA68" i="51"/>
  <c r="AA94" i="51"/>
  <c r="AA164" i="51"/>
  <c r="AA82" i="60"/>
  <c r="AA178" i="60"/>
  <c r="AA58" i="59"/>
  <c r="AA116" i="53"/>
  <c r="AA142" i="53"/>
  <c r="AA152" i="53"/>
  <c r="AA178" i="53"/>
  <c r="AA68" i="52"/>
  <c r="AA73" i="52" s="1"/>
  <c r="AA94" i="52"/>
  <c r="AA128" i="52"/>
  <c r="AA133" i="52" s="1"/>
  <c r="AA104" i="48"/>
  <c r="AA109" i="48" s="1"/>
  <c r="AA154" i="48"/>
  <c r="AA34" i="51"/>
  <c r="AA104" i="51"/>
  <c r="AA130" i="51"/>
  <c r="AA32" i="39"/>
  <c r="AA58" i="39"/>
  <c r="AA128" i="39"/>
  <c r="AA154" i="39"/>
  <c r="AA118" i="53"/>
  <c r="AA44" i="52"/>
  <c r="AA49" i="52" s="1"/>
  <c r="AA70" i="52"/>
  <c r="AA116" i="52"/>
  <c r="AA121" i="52" s="1"/>
  <c r="AA130" i="52"/>
  <c r="AA152" i="52"/>
  <c r="AA157" i="52" s="1"/>
  <c r="AA56" i="48"/>
  <c r="AA61" i="48" s="1"/>
  <c r="AA106" i="48"/>
  <c r="AA80" i="51"/>
  <c r="AA106" i="51"/>
  <c r="AA176" i="51"/>
  <c r="AA34" i="39"/>
  <c r="AA104" i="39"/>
  <c r="AA130" i="39"/>
  <c r="AA68" i="60"/>
  <c r="AA74" i="60" s="1"/>
  <c r="AA34" i="59"/>
  <c r="AA56" i="53"/>
  <c r="AA20" i="49"/>
  <c r="AA188" i="49" s="1"/>
  <c r="AA46" i="49"/>
  <c r="AA32" i="52"/>
  <c r="AA37" i="52" s="1"/>
  <c r="AA58" i="52"/>
  <c r="AA32" i="48"/>
  <c r="AA37" i="48" s="1"/>
  <c r="AA82" i="48"/>
  <c r="AA116" i="48"/>
  <c r="AA121" i="48" s="1"/>
  <c r="AA140" i="48"/>
  <c r="AA145" i="48" s="1"/>
  <c r="AA166" i="48"/>
  <c r="AA20" i="51"/>
  <c r="AA188" i="51" s="1"/>
  <c r="AA46" i="51"/>
  <c r="AA116" i="51"/>
  <c r="AA142" i="51"/>
  <c r="AA44" i="39"/>
  <c r="AA70" i="39"/>
  <c r="AA140" i="39"/>
  <c r="AA166" i="39"/>
  <c r="AA152" i="39"/>
  <c r="AC104" i="39"/>
  <c r="AC22" i="39"/>
  <c r="AC190" i="39" s="1"/>
  <c r="AC178" i="48"/>
  <c r="AC20" i="48"/>
  <c r="AA80" i="49"/>
  <c r="AA164" i="39"/>
  <c r="AC106" i="39"/>
  <c r="AC46" i="39"/>
  <c r="AA22" i="39"/>
  <c r="AA190" i="39" s="1"/>
  <c r="AA44" i="51"/>
  <c r="AB154" i="48"/>
  <c r="AC128" i="48"/>
  <c r="AC133" i="48" s="1"/>
  <c r="AC164" i="52"/>
  <c r="AC169" i="52" s="1"/>
  <c r="AC164" i="49"/>
  <c r="AA116" i="49"/>
  <c r="AB104" i="48"/>
  <c r="AB109" i="48" s="1"/>
  <c r="AA22" i="48"/>
  <c r="AA190" i="48" s="1"/>
  <c r="AB94" i="52"/>
  <c r="AB130" i="49"/>
  <c r="AC34" i="56"/>
  <c r="AC82" i="56"/>
  <c r="AC46" i="73"/>
  <c r="AC92" i="73"/>
  <c r="AC130" i="73"/>
  <c r="AC154" i="73"/>
  <c r="AC34" i="72"/>
  <c r="AC44" i="56"/>
  <c r="AC94" i="56"/>
  <c r="AC106" i="56"/>
  <c r="AC116" i="56"/>
  <c r="AC166" i="56"/>
  <c r="AC178" i="56"/>
  <c r="AC70" i="73"/>
  <c r="AC116" i="73"/>
  <c r="AC166" i="73"/>
  <c r="AC176" i="73"/>
  <c r="AC20" i="72"/>
  <c r="AC20" i="56"/>
  <c r="AC128" i="56"/>
  <c r="AC32" i="73"/>
  <c r="AC94" i="73"/>
  <c r="AC140" i="73"/>
  <c r="AC46" i="56"/>
  <c r="AC56" i="56"/>
  <c r="AC118" i="56"/>
  <c r="AC56" i="73"/>
  <c r="AC118" i="73"/>
  <c r="AC178" i="73"/>
  <c r="AC22" i="72"/>
  <c r="AC190" i="72" s="1"/>
  <c r="AC56" i="72"/>
  <c r="AC58" i="56"/>
  <c r="AC68" i="56"/>
  <c r="AC152" i="56"/>
  <c r="AC20" i="73"/>
  <c r="AC58" i="73"/>
  <c r="AC104" i="73"/>
  <c r="AC44" i="72"/>
  <c r="AC58" i="72"/>
  <c r="AC32" i="56"/>
  <c r="AC80" i="56"/>
  <c r="AC142" i="56"/>
  <c r="AC44" i="73"/>
  <c r="AC82" i="73"/>
  <c r="AC128" i="73"/>
  <c r="AC152" i="73"/>
  <c r="AC176" i="56"/>
  <c r="AC164" i="73"/>
  <c r="AC80" i="72"/>
  <c r="AC86" i="72" s="1"/>
  <c r="AC92" i="56"/>
  <c r="AC68" i="73"/>
  <c r="AC80" i="73"/>
  <c r="AC32" i="72"/>
  <c r="AC38" i="72" s="1"/>
  <c r="AC130" i="56"/>
  <c r="AC142" i="73"/>
  <c r="AC82" i="72"/>
  <c r="AC104" i="72"/>
  <c r="AC154" i="72"/>
  <c r="AC20" i="71"/>
  <c r="AC26" i="71" s="1"/>
  <c r="AC194" i="71" s="1"/>
  <c r="AC154" i="71"/>
  <c r="AC44" i="70"/>
  <c r="AC70" i="70"/>
  <c r="AC140" i="70"/>
  <c r="AC104" i="56"/>
  <c r="AC140" i="56"/>
  <c r="AC34" i="73"/>
  <c r="AC154" i="56"/>
  <c r="AC22" i="73"/>
  <c r="AC190" i="73" s="1"/>
  <c r="AC22" i="56"/>
  <c r="AC190" i="56" s="1"/>
  <c r="AC164" i="56"/>
  <c r="AC46" i="72"/>
  <c r="AC68" i="72"/>
  <c r="AC70" i="72"/>
  <c r="AC92" i="72"/>
  <c r="AC32" i="71"/>
  <c r="AC44" i="71"/>
  <c r="AC50" i="71" s="1"/>
  <c r="AC106" i="71"/>
  <c r="AC118" i="71"/>
  <c r="AC128" i="71"/>
  <c r="AC56" i="70"/>
  <c r="AC82" i="70"/>
  <c r="AC152" i="70"/>
  <c r="AC70" i="56"/>
  <c r="AC130" i="72"/>
  <c r="AC166" i="72"/>
  <c r="AC140" i="71"/>
  <c r="AC146" i="71" s="1"/>
  <c r="AC178" i="71"/>
  <c r="AC22" i="70"/>
  <c r="AC190" i="70" s="1"/>
  <c r="AC92" i="70"/>
  <c r="AC118" i="70"/>
  <c r="AC116" i="72"/>
  <c r="AC118" i="72"/>
  <c r="AC128" i="72"/>
  <c r="AC134" i="72" s="1"/>
  <c r="AC46" i="71"/>
  <c r="AC130" i="71"/>
  <c r="AC176" i="71"/>
  <c r="AC166" i="70"/>
  <c r="AC22" i="69"/>
  <c r="AC190" i="69" s="1"/>
  <c r="AC58" i="69"/>
  <c r="AC130" i="69"/>
  <c r="AC152" i="69"/>
  <c r="AC157" i="69" s="1"/>
  <c r="AC68" i="68"/>
  <c r="AC94" i="68"/>
  <c r="AC94" i="72"/>
  <c r="AC22" i="71"/>
  <c r="AC190" i="71" s="1"/>
  <c r="AC142" i="71"/>
  <c r="AC164" i="71"/>
  <c r="AC170" i="71" s="1"/>
  <c r="AC68" i="70"/>
  <c r="AC80" i="70"/>
  <c r="AC176" i="70"/>
  <c r="AC44" i="69"/>
  <c r="AC49" i="69" s="1"/>
  <c r="AC68" i="69"/>
  <c r="AC73" i="69" s="1"/>
  <c r="AC106" i="69"/>
  <c r="AC176" i="69"/>
  <c r="AC181" i="69" s="1"/>
  <c r="AC34" i="68"/>
  <c r="AC104" i="68"/>
  <c r="AC130" i="68"/>
  <c r="AC80" i="71"/>
  <c r="AC104" i="71"/>
  <c r="AC166" i="71"/>
  <c r="AC58" i="70"/>
  <c r="AC92" i="69"/>
  <c r="AC97" i="69" s="1"/>
  <c r="AC116" i="69"/>
  <c r="AC121" i="69" s="1"/>
  <c r="AC154" i="69"/>
  <c r="AC44" i="68"/>
  <c r="AC70" i="68"/>
  <c r="AC106" i="72"/>
  <c r="AC176" i="72"/>
  <c r="AC182" i="72" s="1"/>
  <c r="AC82" i="71"/>
  <c r="AC32" i="70"/>
  <c r="AC34" i="70"/>
  <c r="AC46" i="70"/>
  <c r="AC178" i="70"/>
  <c r="AC46" i="69"/>
  <c r="AC70" i="69"/>
  <c r="AC140" i="69"/>
  <c r="AC145" i="69" s="1"/>
  <c r="AC178" i="69"/>
  <c r="AC80" i="68"/>
  <c r="AC106" i="68"/>
  <c r="AC178" i="72"/>
  <c r="AC56" i="71"/>
  <c r="AC58" i="71"/>
  <c r="AC116" i="71"/>
  <c r="AC122" i="71" s="1"/>
  <c r="AC32" i="69"/>
  <c r="AC37" i="69" s="1"/>
  <c r="AC94" i="69"/>
  <c r="AC118" i="69"/>
  <c r="AC164" i="69"/>
  <c r="AC169" i="69" s="1"/>
  <c r="AC20" i="68"/>
  <c r="AC188" i="68" s="1"/>
  <c r="AC46" i="68"/>
  <c r="AC140" i="72"/>
  <c r="AC92" i="71"/>
  <c r="AC98" i="71" s="1"/>
  <c r="AC20" i="70"/>
  <c r="AC188" i="70" s="1"/>
  <c r="AC128" i="70"/>
  <c r="AC130" i="70"/>
  <c r="AC142" i="70"/>
  <c r="AC154" i="70"/>
  <c r="AC80" i="69"/>
  <c r="AC85" i="69" s="1"/>
  <c r="AC142" i="69"/>
  <c r="AC56" i="68"/>
  <c r="AC82" i="68"/>
  <c r="AC106" i="73"/>
  <c r="AC142" i="72"/>
  <c r="AC164" i="72"/>
  <c r="AC34" i="71"/>
  <c r="AC68" i="71"/>
  <c r="AC74" i="71" s="1"/>
  <c r="AC70" i="71"/>
  <c r="AC94" i="71"/>
  <c r="AC152" i="71"/>
  <c r="AC104" i="70"/>
  <c r="AC164" i="70"/>
  <c r="AC20" i="69"/>
  <c r="AC34" i="69"/>
  <c r="AC56" i="69"/>
  <c r="AC61" i="69" s="1"/>
  <c r="AC128" i="69"/>
  <c r="AC133" i="69" s="1"/>
  <c r="AC166" i="69"/>
  <c r="AC22" i="68"/>
  <c r="AC190" i="68" s="1"/>
  <c r="AC92" i="68"/>
  <c r="AC118" i="68"/>
  <c r="AC154" i="68"/>
  <c r="AC34" i="58"/>
  <c r="AC80" i="58"/>
  <c r="AC118" i="58"/>
  <c r="AC22" i="57"/>
  <c r="AC190" i="57" s="1"/>
  <c r="AC106" i="57"/>
  <c r="AC116" i="57"/>
  <c r="AC122" i="57" s="1"/>
  <c r="AC32" i="68"/>
  <c r="AC128" i="68"/>
  <c r="AC164" i="68"/>
  <c r="AC46" i="58"/>
  <c r="AC128" i="58"/>
  <c r="AC166" i="58"/>
  <c r="AC46" i="57"/>
  <c r="AC80" i="57"/>
  <c r="AC154" i="57"/>
  <c r="AC166" i="57"/>
  <c r="AC176" i="57"/>
  <c r="AC20" i="60"/>
  <c r="AC34" i="60"/>
  <c r="AC20" i="58"/>
  <c r="AC26" i="58" s="1"/>
  <c r="AC194" i="58" s="1"/>
  <c r="AC56" i="58"/>
  <c r="AC82" i="58"/>
  <c r="AC92" i="58"/>
  <c r="AC98" i="58" s="1"/>
  <c r="AC140" i="58"/>
  <c r="AC146" i="58" s="1"/>
  <c r="AC176" i="58"/>
  <c r="AC118" i="57"/>
  <c r="AC104" i="69"/>
  <c r="AC109" i="69" s="1"/>
  <c r="AC58" i="68"/>
  <c r="AC140" i="68"/>
  <c r="AC166" i="68"/>
  <c r="AC130" i="58"/>
  <c r="AC56" i="57"/>
  <c r="AC82" i="57"/>
  <c r="AC92" i="57"/>
  <c r="AC98" i="57" s="1"/>
  <c r="AC128" i="57"/>
  <c r="AC116" i="70"/>
  <c r="AC176" i="68"/>
  <c r="AC22" i="58"/>
  <c r="AC190" i="58" s="1"/>
  <c r="AC58" i="58"/>
  <c r="AC94" i="58"/>
  <c r="AC142" i="58"/>
  <c r="AC178" i="58"/>
  <c r="AC32" i="57"/>
  <c r="AC94" i="70"/>
  <c r="AC116" i="68"/>
  <c r="AC142" i="68"/>
  <c r="AC68" i="58"/>
  <c r="AC74" i="58" s="1"/>
  <c r="AC104" i="58"/>
  <c r="AC152" i="58"/>
  <c r="AC58" i="57"/>
  <c r="AC68" i="57"/>
  <c r="AC74" i="57" s="1"/>
  <c r="AC94" i="57"/>
  <c r="AC130" i="57"/>
  <c r="AC140" i="57"/>
  <c r="AC146" i="57" s="1"/>
  <c r="AC152" i="72"/>
  <c r="AC152" i="68"/>
  <c r="AC178" i="68"/>
  <c r="AC32" i="58"/>
  <c r="AC116" i="58"/>
  <c r="AC122" i="58" s="1"/>
  <c r="AC20" i="57"/>
  <c r="AC26" i="57" s="1"/>
  <c r="AC194" i="57" s="1"/>
  <c r="AC34" i="57"/>
  <c r="AC104" i="57"/>
  <c r="AC106" i="70"/>
  <c r="AC70" i="57"/>
  <c r="AC116" i="60"/>
  <c r="AC152" i="60"/>
  <c r="AC164" i="60"/>
  <c r="AC142" i="57"/>
  <c r="AC46" i="60"/>
  <c r="AC58" i="60"/>
  <c r="AC70" i="60"/>
  <c r="AC104" i="60"/>
  <c r="AC140" i="60"/>
  <c r="AC20" i="59"/>
  <c r="AC82" i="59"/>
  <c r="AC118" i="59"/>
  <c r="AC164" i="58"/>
  <c r="AC170" i="58" s="1"/>
  <c r="AC44" i="57"/>
  <c r="AC50" i="57" s="1"/>
  <c r="AC164" i="57"/>
  <c r="AC170" i="57" s="1"/>
  <c r="AC92" i="60"/>
  <c r="AC118" i="60"/>
  <c r="AC154" i="60"/>
  <c r="AC166" i="60"/>
  <c r="AC34" i="59"/>
  <c r="AC68" i="59"/>
  <c r="AC106" i="59"/>
  <c r="AC142" i="59"/>
  <c r="AC178" i="59"/>
  <c r="AC82" i="69"/>
  <c r="AC70" i="58"/>
  <c r="AC106" i="60"/>
  <c r="AC142" i="60"/>
  <c r="AC22" i="59"/>
  <c r="AC190" i="59" s="1"/>
  <c r="AC92" i="59"/>
  <c r="AC98" i="59" s="1"/>
  <c r="AC164" i="59"/>
  <c r="AC154" i="58"/>
  <c r="AC32" i="60"/>
  <c r="AC38" i="60" s="1"/>
  <c r="AC94" i="60"/>
  <c r="AC106" i="58"/>
  <c r="AC152" i="57"/>
  <c r="AC44" i="59"/>
  <c r="AC50" i="59" s="1"/>
  <c r="AC58" i="59"/>
  <c r="AC130" i="59"/>
  <c r="AC44" i="58"/>
  <c r="AC50" i="58" s="1"/>
  <c r="AC22" i="60"/>
  <c r="AC190" i="60" s="1"/>
  <c r="AC44" i="60"/>
  <c r="AC56" i="60"/>
  <c r="AC68" i="60"/>
  <c r="AC82" i="60"/>
  <c r="AC130" i="60"/>
  <c r="AC178" i="60"/>
  <c r="AC80" i="59"/>
  <c r="AC86" i="59" s="1"/>
  <c r="AC116" i="59"/>
  <c r="AC154" i="59"/>
  <c r="AC176" i="60"/>
  <c r="AC182" i="60" s="1"/>
  <c r="AC22" i="55"/>
  <c r="AC190" i="55" s="1"/>
  <c r="AC58" i="55"/>
  <c r="AC68" i="55"/>
  <c r="AC74" i="55" s="1"/>
  <c r="AC116" i="55"/>
  <c r="AC122" i="55" s="1"/>
  <c r="AC164" i="55"/>
  <c r="AC170" i="55" s="1"/>
  <c r="AC20" i="53"/>
  <c r="AC188" i="53" s="1"/>
  <c r="AC46" i="53"/>
  <c r="AC178" i="57"/>
  <c r="AC80" i="60"/>
  <c r="AC86" i="60" s="1"/>
  <c r="AC32" i="59"/>
  <c r="AC38" i="59" s="1"/>
  <c r="AC56" i="59"/>
  <c r="AC94" i="59"/>
  <c r="AC140" i="59"/>
  <c r="AC146" i="59" s="1"/>
  <c r="AC106" i="55"/>
  <c r="AC154" i="55"/>
  <c r="AC56" i="53"/>
  <c r="AC82" i="53"/>
  <c r="AC152" i="53"/>
  <c r="AC178" i="53"/>
  <c r="AC80" i="49"/>
  <c r="AC106" i="49"/>
  <c r="AC176" i="49"/>
  <c r="AC70" i="59"/>
  <c r="AC176" i="59"/>
  <c r="AC182" i="59" s="1"/>
  <c r="AC32" i="55"/>
  <c r="AC70" i="55"/>
  <c r="AC118" i="55"/>
  <c r="AC166" i="55"/>
  <c r="AC22" i="53"/>
  <c r="AC190" i="53" s="1"/>
  <c r="AC92" i="53"/>
  <c r="AC118" i="53"/>
  <c r="AC20" i="49"/>
  <c r="AC188" i="49" s="1"/>
  <c r="AC46" i="49"/>
  <c r="AC116" i="49"/>
  <c r="AC142" i="49"/>
  <c r="AC152" i="59"/>
  <c r="AC44" i="55"/>
  <c r="AC50" i="55" s="1"/>
  <c r="AC80" i="55"/>
  <c r="AC128" i="55"/>
  <c r="AC176" i="55"/>
  <c r="AC32" i="53"/>
  <c r="AC58" i="53"/>
  <c r="AC128" i="53"/>
  <c r="AC154" i="53"/>
  <c r="AC56" i="49"/>
  <c r="AC82" i="49"/>
  <c r="AC152" i="49"/>
  <c r="AC178" i="49"/>
  <c r="AC46" i="59"/>
  <c r="AC166" i="59"/>
  <c r="AC34" i="55"/>
  <c r="AC92" i="55"/>
  <c r="AC98" i="55" s="1"/>
  <c r="AC140" i="55"/>
  <c r="AC146" i="55" s="1"/>
  <c r="AC68" i="53"/>
  <c r="AC94" i="53"/>
  <c r="AC164" i="53"/>
  <c r="AC22" i="49"/>
  <c r="AC190" i="49" s="1"/>
  <c r="AC92" i="49"/>
  <c r="AC118" i="49"/>
  <c r="AC128" i="59"/>
  <c r="AC134" i="59" s="1"/>
  <c r="AC46" i="55"/>
  <c r="AC82" i="55"/>
  <c r="AC130" i="55"/>
  <c r="AC178" i="55"/>
  <c r="AC34" i="53"/>
  <c r="AC104" i="53"/>
  <c r="AC130" i="53"/>
  <c r="AC32" i="49"/>
  <c r="AC58" i="49"/>
  <c r="AC128" i="49"/>
  <c r="AC154" i="49"/>
  <c r="AC104" i="59"/>
  <c r="AC20" i="55"/>
  <c r="AC26" i="55" s="1"/>
  <c r="AC194" i="55" s="1"/>
  <c r="AC56" i="55"/>
  <c r="AC94" i="55"/>
  <c r="AC142" i="55"/>
  <c r="AC44" i="53"/>
  <c r="AC70" i="53"/>
  <c r="AC34" i="49"/>
  <c r="AC94" i="49"/>
  <c r="AC44" i="52"/>
  <c r="AC49" i="52" s="1"/>
  <c r="AC70" i="52"/>
  <c r="AC116" i="52"/>
  <c r="AC121" i="52" s="1"/>
  <c r="AC130" i="52"/>
  <c r="AC152" i="52"/>
  <c r="AC157" i="52" s="1"/>
  <c r="AC56" i="48"/>
  <c r="AC61" i="48" s="1"/>
  <c r="AC106" i="48"/>
  <c r="AC80" i="51"/>
  <c r="AC106" i="51"/>
  <c r="AC176" i="51"/>
  <c r="AC34" i="39"/>
  <c r="AC32" i="52"/>
  <c r="AC37" i="52" s="1"/>
  <c r="AC58" i="52"/>
  <c r="AC32" i="48"/>
  <c r="AC37" i="48" s="1"/>
  <c r="AC82" i="48"/>
  <c r="AC116" i="48"/>
  <c r="AC121" i="48" s="1"/>
  <c r="AC140" i="48"/>
  <c r="AC145" i="48" s="1"/>
  <c r="AC166" i="48"/>
  <c r="AC20" i="51"/>
  <c r="AC188" i="51" s="1"/>
  <c r="AC46" i="51"/>
  <c r="AC116" i="51"/>
  <c r="AC142" i="51"/>
  <c r="AC44" i="39"/>
  <c r="AC70" i="39"/>
  <c r="AC140" i="39"/>
  <c r="AC166" i="39"/>
  <c r="AC152" i="55"/>
  <c r="AC20" i="52"/>
  <c r="AC46" i="52"/>
  <c r="AC104" i="52"/>
  <c r="AC109" i="52" s="1"/>
  <c r="AC118" i="52"/>
  <c r="AC154" i="52"/>
  <c r="AC176" i="52"/>
  <c r="AC181" i="52" s="1"/>
  <c r="AC58" i="48"/>
  <c r="AC56" i="51"/>
  <c r="AC82" i="51"/>
  <c r="AC152" i="51"/>
  <c r="AC178" i="51"/>
  <c r="AC80" i="39"/>
  <c r="AC104" i="55"/>
  <c r="AC80" i="53"/>
  <c r="AC34" i="52"/>
  <c r="AC140" i="52"/>
  <c r="AC145" i="52" s="1"/>
  <c r="AC34" i="48"/>
  <c r="AC68" i="48"/>
  <c r="AC73" i="48" s="1"/>
  <c r="AC92" i="48"/>
  <c r="AC97" i="48" s="1"/>
  <c r="AC118" i="48"/>
  <c r="AC142" i="48"/>
  <c r="AC176" i="48"/>
  <c r="AC181" i="48" s="1"/>
  <c r="AC22" i="51"/>
  <c r="AC190" i="51" s="1"/>
  <c r="AC92" i="51"/>
  <c r="AC118" i="51"/>
  <c r="AC22" i="52"/>
  <c r="AC190" i="52" s="1"/>
  <c r="AC92" i="52"/>
  <c r="AC97" i="52" s="1"/>
  <c r="AC106" i="52"/>
  <c r="AC178" i="52"/>
  <c r="AC152" i="48"/>
  <c r="AC157" i="48" s="1"/>
  <c r="AC32" i="51"/>
  <c r="AC58" i="51"/>
  <c r="AC128" i="51"/>
  <c r="AC154" i="51"/>
  <c r="AC56" i="39"/>
  <c r="AC82" i="39"/>
  <c r="AC152" i="39"/>
  <c r="AC178" i="39"/>
  <c r="AC116" i="53"/>
  <c r="AC140" i="53"/>
  <c r="AC142" i="53"/>
  <c r="AC104" i="49"/>
  <c r="AC130" i="49"/>
  <c r="AC68" i="52"/>
  <c r="AC73" i="52" s="1"/>
  <c r="AC94" i="52"/>
  <c r="AC128" i="52"/>
  <c r="AC133" i="52" s="1"/>
  <c r="AC104" i="48"/>
  <c r="AC109" i="48" s="1"/>
  <c r="AC154" i="48"/>
  <c r="AC34" i="51"/>
  <c r="AC104" i="51"/>
  <c r="AC130" i="51"/>
  <c r="AC32" i="39"/>
  <c r="AC58" i="39"/>
  <c r="AC128" i="39"/>
  <c r="AC154" i="39"/>
  <c r="AC128" i="60"/>
  <c r="AC134" i="60" s="1"/>
  <c r="AC106" i="53"/>
  <c r="AC166" i="53"/>
  <c r="AC44" i="49"/>
  <c r="AC68" i="49"/>
  <c r="AC70" i="49"/>
  <c r="AC56" i="52"/>
  <c r="AC61" i="52" s="1"/>
  <c r="AC82" i="52"/>
  <c r="AC166" i="52"/>
  <c r="AC22" i="48"/>
  <c r="AC190" i="48" s="1"/>
  <c r="AC46" i="48"/>
  <c r="AC80" i="48"/>
  <c r="AC85" i="48" s="1"/>
  <c r="AC130" i="48"/>
  <c r="AC164" i="48"/>
  <c r="AC169" i="48" s="1"/>
  <c r="AC44" i="51"/>
  <c r="AC70" i="51"/>
  <c r="AC140" i="51"/>
  <c r="AC166" i="51"/>
  <c r="AC68" i="39"/>
  <c r="AC94" i="39"/>
  <c r="AC164" i="39"/>
  <c r="AA106" i="39"/>
  <c r="AB32" i="39"/>
  <c r="AB178" i="39"/>
  <c r="AB128" i="39"/>
  <c r="AA118" i="39"/>
  <c r="AB116" i="39"/>
  <c r="AC164" i="51"/>
  <c r="AC94" i="51"/>
  <c r="AA130" i="48"/>
  <c r="AA166" i="52"/>
  <c r="AC166" i="49"/>
  <c r="AB164" i="55"/>
  <c r="AB170" i="55" s="1"/>
  <c r="AA178" i="39"/>
  <c r="AC176" i="39"/>
  <c r="AC130" i="39"/>
  <c r="AB82" i="39"/>
  <c r="AA80" i="39"/>
  <c r="AB56" i="39"/>
  <c r="AB130" i="51"/>
  <c r="AA80" i="48"/>
  <c r="AA85" i="48" s="1"/>
  <c r="AA82" i="52"/>
  <c r="AB104" i="49"/>
  <c r="AC176" i="53"/>
  <c r="AB142" i="53"/>
  <c r="BH99" i="45"/>
  <c r="Y187" i="52"/>
  <c r="AS66" i="45" s="1"/>
  <c r="BH32" i="45"/>
  <c r="BH66" i="45"/>
  <c r="Y187" i="73"/>
  <c r="AD84" i="45" s="1"/>
  <c r="Y186" i="59"/>
  <c r="AS16" i="45" s="1"/>
  <c r="Y186" i="73"/>
  <c r="AD83" i="45" s="1"/>
  <c r="Y186" i="72"/>
  <c r="AS83" i="45" s="1"/>
  <c r="Y186" i="52"/>
  <c r="AS65" i="45" s="1"/>
  <c r="Y186" i="60"/>
  <c r="AS50" i="45" s="1"/>
  <c r="BH50" i="45" s="1"/>
  <c r="Y186" i="51"/>
  <c r="O65" i="45" s="1"/>
  <c r="Y186" i="49"/>
  <c r="AD31" i="45" s="1"/>
  <c r="BH98" i="45"/>
  <c r="Z185" i="58"/>
  <c r="Z185" i="39"/>
  <c r="Z185" i="73"/>
  <c r="Z185" i="71"/>
  <c r="Z185" i="48"/>
  <c r="Z185" i="56"/>
  <c r="Z185" i="60"/>
  <c r="Z185" i="51"/>
  <c r="Y185" i="68"/>
  <c r="O97" i="45" s="1"/>
  <c r="Y185" i="52"/>
  <c r="AS64" i="45" s="1"/>
  <c r="BH64" i="45" s="1"/>
  <c r="Y185" i="58"/>
  <c r="AD49" i="45" s="1"/>
  <c r="Y185" i="57"/>
  <c r="AD15" i="45" s="1"/>
  <c r="Y185" i="60"/>
  <c r="AS49" i="45" s="1"/>
  <c r="Y185" i="39"/>
  <c r="O30" i="45" s="1"/>
  <c r="Y185" i="59"/>
  <c r="AS15" i="45" s="1"/>
  <c r="Y185" i="51"/>
  <c r="O64" i="45" s="1"/>
  <c r="Y185" i="55"/>
  <c r="O15" i="45" s="1"/>
  <c r="Y185" i="71"/>
  <c r="O82" i="45" s="1"/>
  <c r="Y185" i="73"/>
  <c r="AD82" i="45" s="1"/>
  <c r="Y185" i="70"/>
  <c r="AD97" i="45" s="1"/>
  <c r="Y185" i="53"/>
  <c r="AD64" i="45" s="1"/>
  <c r="Y185" i="49"/>
  <c r="AD30" i="45" s="1"/>
  <c r="BH15" i="45"/>
  <c r="Y185" i="69"/>
  <c r="AS97" i="45" s="1"/>
  <c r="BH97" i="45" s="1"/>
  <c r="Y185" i="48"/>
  <c r="AS30" i="45" s="1"/>
  <c r="BH30" i="45" s="1"/>
  <c r="Y185" i="56"/>
  <c r="O49" i="45" s="1"/>
  <c r="BH49" i="45" s="1"/>
  <c r="BH53" i="45"/>
  <c r="BH47" i="45"/>
  <c r="AA181" i="56"/>
  <c r="AA167" i="56"/>
  <c r="AA143" i="56"/>
  <c r="AA133" i="56"/>
  <c r="AA119" i="56"/>
  <c r="AA95" i="56"/>
  <c r="AA85" i="56"/>
  <c r="AA71" i="56"/>
  <c r="AA61" i="56"/>
  <c r="AA47" i="56"/>
  <c r="AA37" i="56"/>
  <c r="AA23" i="56"/>
  <c r="AA191" i="56" s="1"/>
  <c r="AB168" i="56"/>
  <c r="AB158" i="56"/>
  <c r="AB144" i="56"/>
  <c r="AB134" i="56"/>
  <c r="AB120" i="56"/>
  <c r="AB110" i="56"/>
  <c r="AB96" i="56"/>
  <c r="Z95" i="56"/>
  <c r="AB86" i="56"/>
  <c r="AB72" i="56"/>
  <c r="Z71" i="56"/>
  <c r="AA186" i="56"/>
  <c r="AB179" i="73"/>
  <c r="AB169" i="73"/>
  <c r="AB155" i="73"/>
  <c r="AB145" i="73"/>
  <c r="AA179" i="73"/>
  <c r="AA169" i="73"/>
  <c r="AA155" i="73"/>
  <c r="AA145" i="73"/>
  <c r="AA131" i="73"/>
  <c r="AA107" i="73"/>
  <c r="AA97" i="73"/>
  <c r="AA83" i="73"/>
  <c r="AA73" i="73"/>
  <c r="AA59" i="73"/>
  <c r="AA49" i="73"/>
  <c r="AA35" i="73"/>
  <c r="AA25" i="73"/>
  <c r="AA193" i="73" s="1"/>
  <c r="AA188" i="73"/>
  <c r="AB158" i="72"/>
  <c r="AB110" i="72"/>
  <c r="AB62" i="72"/>
  <c r="AA188" i="72"/>
  <c r="AA169" i="72"/>
  <c r="AC133" i="72"/>
  <c r="AA132" i="72"/>
  <c r="AC96" i="72"/>
  <c r="AC85" i="72"/>
  <c r="AA84" i="72"/>
  <c r="AA73" i="72"/>
  <c r="AC48" i="72"/>
  <c r="AC37" i="72"/>
  <c r="AA25" i="72"/>
  <c r="AA193" i="72" s="1"/>
  <c r="AC179" i="71"/>
  <c r="AC169" i="71"/>
  <c r="AC155" i="71"/>
  <c r="AC145" i="71"/>
  <c r="AC131" i="71"/>
  <c r="AC121" i="71"/>
  <c r="AC107" i="71"/>
  <c r="AC97" i="71"/>
  <c r="AC83" i="71"/>
  <c r="AC73" i="71"/>
  <c r="AC59" i="71"/>
  <c r="AC49" i="71"/>
  <c r="AC35" i="71"/>
  <c r="AC25" i="71"/>
  <c r="AC193" i="71" s="1"/>
  <c r="AB179" i="71"/>
  <c r="AB155" i="71"/>
  <c r="AB145" i="71"/>
  <c r="AB131" i="71"/>
  <c r="AB121" i="71"/>
  <c r="AB107" i="71"/>
  <c r="AB97" i="71"/>
  <c r="AB83" i="71"/>
  <c r="AB73" i="71"/>
  <c r="AB59" i="71"/>
  <c r="AB49" i="71"/>
  <c r="AB35" i="71"/>
  <c r="AB25" i="71"/>
  <c r="AB193" i="71" s="1"/>
  <c r="AC188" i="71"/>
  <c r="Y186" i="71"/>
  <c r="O83" i="45" s="1"/>
  <c r="AA24" i="69"/>
  <c r="AA192" i="69" s="1"/>
  <c r="Z167" i="58"/>
  <c r="Z143" i="58"/>
  <c r="Z119" i="58"/>
  <c r="Z95" i="58"/>
  <c r="Z71" i="58"/>
  <c r="Z47" i="58"/>
  <c r="AC179" i="58"/>
  <c r="AC155" i="58"/>
  <c r="AC145" i="58"/>
  <c r="AC131" i="58"/>
  <c r="AC121" i="58"/>
  <c r="AC107" i="58"/>
  <c r="AC83" i="58"/>
  <c r="AC59" i="58"/>
  <c r="AC49" i="58"/>
  <c r="AC35" i="58"/>
  <c r="AC25" i="58"/>
  <c r="AC193" i="58" s="1"/>
  <c r="AC188" i="58"/>
  <c r="Y186" i="58"/>
  <c r="AD50" i="45" s="1"/>
  <c r="AB182" i="57"/>
  <c r="AB168" i="57"/>
  <c r="AB158" i="57"/>
  <c r="AB144" i="57"/>
  <c r="AC179" i="57"/>
  <c r="AC155" i="57"/>
  <c r="AC145" i="57"/>
  <c r="AC131" i="57"/>
  <c r="AC121" i="57"/>
  <c r="AC107" i="57"/>
  <c r="AC97" i="57"/>
  <c r="AC83" i="57"/>
  <c r="AC73" i="57"/>
  <c r="AC59" i="57"/>
  <c r="AC49" i="57"/>
  <c r="AC35" i="57"/>
  <c r="AC25" i="57"/>
  <c r="AC193" i="57" s="1"/>
  <c r="AC188" i="57"/>
  <c r="Y186" i="57"/>
  <c r="AD16" i="45" s="1"/>
  <c r="AA188" i="60"/>
  <c r="AC181" i="60"/>
  <c r="AA180" i="60"/>
  <c r="AA169" i="60"/>
  <c r="AC144" i="60"/>
  <c r="AC133" i="60"/>
  <c r="AA121" i="60"/>
  <c r="AC85" i="60"/>
  <c r="AA73" i="60"/>
  <c r="AC37" i="60"/>
  <c r="AA25" i="60"/>
  <c r="AA193" i="60" s="1"/>
  <c r="AB181" i="60"/>
  <c r="Z180" i="60"/>
  <c r="AB133" i="60"/>
  <c r="Z132" i="60"/>
  <c r="AB96" i="60"/>
  <c r="AB48" i="60"/>
  <c r="AB37" i="60"/>
  <c r="AA169" i="59"/>
  <c r="AA121" i="59"/>
  <c r="AC85" i="59"/>
  <c r="AC181" i="59"/>
  <c r="AA181" i="59"/>
  <c r="AC145" i="59"/>
  <c r="AA133" i="59"/>
  <c r="AC97" i="59"/>
  <c r="AA85" i="59"/>
  <c r="AA74" i="59"/>
  <c r="AA37" i="59"/>
  <c r="AC179" i="55"/>
  <c r="AC169" i="55"/>
  <c r="AC155" i="55"/>
  <c r="AC145" i="55"/>
  <c r="AC131" i="55"/>
  <c r="AC107" i="55"/>
  <c r="AC83" i="55"/>
  <c r="AC73" i="55"/>
  <c r="AC59" i="55"/>
  <c r="AC49" i="55"/>
  <c r="AC35" i="55"/>
  <c r="AC25" i="55"/>
  <c r="AC193" i="55" s="1"/>
  <c r="AB179" i="55"/>
  <c r="AB169" i="55"/>
  <c r="AB155" i="55"/>
  <c r="AB131" i="55"/>
  <c r="AB121" i="55"/>
  <c r="AB107" i="55"/>
  <c r="AB97" i="55"/>
  <c r="AB83" i="55"/>
  <c r="AB73" i="55"/>
  <c r="AB59" i="55"/>
  <c r="AB35" i="55"/>
  <c r="AB25" i="55"/>
  <c r="AB193" i="55" s="1"/>
  <c r="AC188" i="55"/>
  <c r="Y186" i="55"/>
  <c r="O16" i="45" s="1"/>
  <c r="BH16" i="45" s="1"/>
  <c r="AB188" i="55"/>
  <c r="AB188" i="48"/>
  <c r="AA24" i="48"/>
  <c r="AA192" i="48" s="1"/>
  <c r="I119" i="32"/>
  <c r="J119" i="32"/>
  <c r="K119" i="32"/>
  <c r="L119" i="32"/>
  <c r="M119" i="32"/>
  <c r="N119" i="32"/>
  <c r="O119" i="32"/>
  <c r="Q119" i="32"/>
  <c r="R119" i="32"/>
  <c r="S119" i="32"/>
  <c r="T119" i="32"/>
  <c r="U119" i="32"/>
  <c r="V119" i="32"/>
  <c r="W119" i="32"/>
  <c r="X119" i="32"/>
  <c r="AA119" i="32"/>
  <c r="AB119" i="32"/>
  <c r="AC119" i="32"/>
  <c r="AD119" i="32"/>
  <c r="I120" i="32"/>
  <c r="J120" i="32"/>
  <c r="K120" i="32"/>
  <c r="L120" i="32"/>
  <c r="M120" i="32"/>
  <c r="N120" i="32"/>
  <c r="O120" i="32"/>
  <c r="Q120" i="32"/>
  <c r="R120" i="32"/>
  <c r="S120" i="32"/>
  <c r="T120" i="32"/>
  <c r="U120" i="32"/>
  <c r="V120" i="32"/>
  <c r="W120" i="32"/>
  <c r="X120" i="32"/>
  <c r="AA120" i="32"/>
  <c r="AB120" i="32"/>
  <c r="AC120" i="32"/>
  <c r="AD120" i="32"/>
  <c r="I121" i="32"/>
  <c r="J121" i="32"/>
  <c r="K121" i="32"/>
  <c r="L121" i="32"/>
  <c r="M121" i="32"/>
  <c r="N121" i="32"/>
  <c r="O121" i="32"/>
  <c r="Q121" i="32"/>
  <c r="R121" i="32"/>
  <c r="S121" i="32"/>
  <c r="T121" i="32"/>
  <c r="U121" i="32"/>
  <c r="V121" i="32"/>
  <c r="W121" i="32"/>
  <c r="X121" i="32"/>
  <c r="AA121" i="32"/>
  <c r="AB121" i="32"/>
  <c r="AC121" i="32"/>
  <c r="AD121" i="32"/>
  <c r="I122" i="32"/>
  <c r="J122" i="32"/>
  <c r="K122" i="32"/>
  <c r="L122" i="32"/>
  <c r="M122" i="32"/>
  <c r="N122" i="32"/>
  <c r="O122" i="32"/>
  <c r="Q122" i="32"/>
  <c r="R122" i="32"/>
  <c r="S122" i="32"/>
  <c r="T122" i="32"/>
  <c r="U122" i="32"/>
  <c r="V122" i="32"/>
  <c r="W122" i="32"/>
  <c r="X122" i="32"/>
  <c r="AA122" i="32"/>
  <c r="AB122" i="32"/>
  <c r="AC122" i="32"/>
  <c r="AD122" i="32"/>
  <c r="I123" i="32"/>
  <c r="J123" i="32"/>
  <c r="K123" i="32"/>
  <c r="L123" i="32"/>
  <c r="M123" i="32"/>
  <c r="N123" i="32"/>
  <c r="O123" i="32"/>
  <c r="Q123" i="32"/>
  <c r="R123" i="32"/>
  <c r="S123" i="32"/>
  <c r="T123" i="32"/>
  <c r="U123" i="32"/>
  <c r="V123" i="32"/>
  <c r="W123" i="32"/>
  <c r="X123" i="32"/>
  <c r="AA123" i="32"/>
  <c r="AB123" i="32"/>
  <c r="AC123" i="32"/>
  <c r="AD123" i="32"/>
  <c r="I124" i="32"/>
  <c r="J124" i="32"/>
  <c r="K124" i="32"/>
  <c r="L124" i="32"/>
  <c r="M124" i="32"/>
  <c r="N124" i="32"/>
  <c r="O124" i="32"/>
  <c r="Q124" i="32"/>
  <c r="R124" i="32"/>
  <c r="S124" i="32"/>
  <c r="T124" i="32"/>
  <c r="U124" i="32"/>
  <c r="V124" i="32"/>
  <c r="W124" i="32"/>
  <c r="X124" i="32"/>
  <c r="AA124" i="32"/>
  <c r="AB124" i="32"/>
  <c r="AC124" i="32"/>
  <c r="AD124" i="32"/>
  <c r="I125" i="32"/>
  <c r="J125" i="32"/>
  <c r="K125" i="32"/>
  <c r="L125" i="32"/>
  <c r="M125" i="32"/>
  <c r="N125" i="32"/>
  <c r="O125" i="32"/>
  <c r="Q125" i="32"/>
  <c r="R125" i="32"/>
  <c r="S125" i="32"/>
  <c r="T125" i="32"/>
  <c r="U125" i="32"/>
  <c r="V125" i="32"/>
  <c r="W125" i="32"/>
  <c r="X125" i="32"/>
  <c r="AA125" i="32"/>
  <c r="AB125" i="32"/>
  <c r="AC125" i="32"/>
  <c r="AD125" i="32"/>
  <c r="I126" i="32"/>
  <c r="J126" i="32"/>
  <c r="K126" i="32"/>
  <c r="L126" i="32"/>
  <c r="M126" i="32"/>
  <c r="N126" i="32"/>
  <c r="O126" i="32"/>
  <c r="Q126" i="32"/>
  <c r="R126" i="32"/>
  <c r="S126" i="32"/>
  <c r="T126" i="32"/>
  <c r="U126" i="32"/>
  <c r="V126" i="32"/>
  <c r="W126" i="32"/>
  <c r="X126" i="32"/>
  <c r="AA126" i="32"/>
  <c r="AB126" i="32"/>
  <c r="AC126" i="32"/>
  <c r="AD126" i="32"/>
  <c r="I127" i="32"/>
  <c r="J127" i="32"/>
  <c r="K127" i="32"/>
  <c r="L127" i="32"/>
  <c r="M127" i="32"/>
  <c r="N127" i="32"/>
  <c r="O127" i="32"/>
  <c r="Q127" i="32"/>
  <c r="R127" i="32"/>
  <c r="S127" i="32"/>
  <c r="T127" i="32"/>
  <c r="U127" i="32"/>
  <c r="V127" i="32"/>
  <c r="W127" i="32"/>
  <c r="X127" i="32"/>
  <c r="AA127" i="32"/>
  <c r="AB127" i="32"/>
  <c r="AC127" i="32"/>
  <c r="AD127" i="32"/>
  <c r="I128" i="32"/>
  <c r="J128" i="32"/>
  <c r="K128" i="32"/>
  <c r="L128" i="32"/>
  <c r="M128" i="32"/>
  <c r="N128" i="32"/>
  <c r="O128" i="32"/>
  <c r="Q128" i="32"/>
  <c r="R128" i="32"/>
  <c r="S128" i="32"/>
  <c r="T128" i="32"/>
  <c r="U128" i="32"/>
  <c r="V128" i="32"/>
  <c r="W128" i="32"/>
  <c r="X128" i="32"/>
  <c r="AA128" i="32"/>
  <c r="AB128" i="32"/>
  <c r="AC128" i="32"/>
  <c r="AD128" i="32"/>
  <c r="I129" i="32"/>
  <c r="J129" i="32"/>
  <c r="K129" i="32"/>
  <c r="L129" i="32"/>
  <c r="M129" i="32"/>
  <c r="N129" i="32"/>
  <c r="O129" i="32"/>
  <c r="Q129" i="32"/>
  <c r="R129" i="32"/>
  <c r="S129" i="32"/>
  <c r="T129" i="32"/>
  <c r="U129" i="32"/>
  <c r="V129" i="32"/>
  <c r="W129" i="32"/>
  <c r="X129" i="32"/>
  <c r="AA129" i="32"/>
  <c r="AB129" i="32"/>
  <c r="AC129" i="32"/>
  <c r="AD129" i="32"/>
  <c r="I130" i="32"/>
  <c r="J130" i="32"/>
  <c r="K130" i="32"/>
  <c r="L130" i="32"/>
  <c r="M130" i="32"/>
  <c r="N130" i="32"/>
  <c r="O130" i="32"/>
  <c r="Q130" i="32"/>
  <c r="R130" i="32"/>
  <c r="S130" i="32"/>
  <c r="T130" i="32"/>
  <c r="U130" i="32"/>
  <c r="V130" i="32"/>
  <c r="W130" i="32"/>
  <c r="X130" i="32"/>
  <c r="AA130" i="32"/>
  <c r="AB130" i="32"/>
  <c r="AC130" i="32"/>
  <c r="AD130" i="32"/>
  <c r="I131" i="32"/>
  <c r="J131" i="32"/>
  <c r="K131" i="32"/>
  <c r="L131" i="32"/>
  <c r="M131" i="32"/>
  <c r="N131" i="32"/>
  <c r="O131" i="32"/>
  <c r="Q131" i="32"/>
  <c r="R131" i="32"/>
  <c r="S131" i="32"/>
  <c r="T131" i="32"/>
  <c r="U131" i="32"/>
  <c r="V131" i="32"/>
  <c r="W131" i="32"/>
  <c r="X131" i="32"/>
  <c r="AA131" i="32"/>
  <c r="AB131" i="32"/>
  <c r="AC131" i="32"/>
  <c r="AD131" i="32"/>
  <c r="I132" i="32"/>
  <c r="J132" i="32"/>
  <c r="K132" i="32"/>
  <c r="L132" i="32"/>
  <c r="M132" i="32"/>
  <c r="N132" i="32"/>
  <c r="O132" i="32"/>
  <c r="Q132" i="32"/>
  <c r="R132" i="32"/>
  <c r="S132" i="32"/>
  <c r="T132" i="32"/>
  <c r="U132" i="32"/>
  <c r="V132" i="32"/>
  <c r="W132" i="32"/>
  <c r="X132" i="32"/>
  <c r="AA132" i="32"/>
  <c r="AB132" i="32"/>
  <c r="AC132" i="32"/>
  <c r="AD132" i="32"/>
  <c r="I133" i="32"/>
  <c r="J133" i="32"/>
  <c r="K133" i="32"/>
  <c r="L133" i="32"/>
  <c r="M133" i="32"/>
  <c r="N133" i="32"/>
  <c r="O133" i="32"/>
  <c r="Q133" i="32"/>
  <c r="R133" i="32"/>
  <c r="S133" i="32"/>
  <c r="T133" i="32"/>
  <c r="U133" i="32"/>
  <c r="V133" i="32"/>
  <c r="W133" i="32"/>
  <c r="X133" i="32"/>
  <c r="AA133" i="32"/>
  <c r="AB133" i="32"/>
  <c r="AC133" i="32"/>
  <c r="AD133" i="32"/>
  <c r="I134" i="32"/>
  <c r="J134" i="32"/>
  <c r="K134" i="32"/>
  <c r="L134" i="32"/>
  <c r="M134" i="32"/>
  <c r="N134" i="32"/>
  <c r="O134" i="32"/>
  <c r="Q134" i="32"/>
  <c r="R134" i="32"/>
  <c r="S134" i="32"/>
  <c r="T134" i="32"/>
  <c r="U134" i="32"/>
  <c r="V134" i="32"/>
  <c r="W134" i="32"/>
  <c r="X134" i="32"/>
  <c r="AA134" i="32"/>
  <c r="AB134" i="32"/>
  <c r="AC134" i="32"/>
  <c r="AD134" i="32"/>
  <c r="I135" i="32"/>
  <c r="J135" i="32"/>
  <c r="K135" i="32"/>
  <c r="L135" i="32"/>
  <c r="M135" i="32"/>
  <c r="N135" i="32"/>
  <c r="O135" i="32"/>
  <c r="Q135" i="32"/>
  <c r="R135" i="32"/>
  <c r="S135" i="32"/>
  <c r="T135" i="32"/>
  <c r="U135" i="32"/>
  <c r="V135" i="32"/>
  <c r="W135" i="32"/>
  <c r="X135" i="32"/>
  <c r="AA135" i="32"/>
  <c r="AB135" i="32"/>
  <c r="AC135" i="32"/>
  <c r="AD135" i="32"/>
  <c r="I136" i="32"/>
  <c r="J136" i="32"/>
  <c r="K136" i="32"/>
  <c r="L136" i="32"/>
  <c r="M136" i="32"/>
  <c r="N136" i="32"/>
  <c r="O136" i="32"/>
  <c r="Q136" i="32"/>
  <c r="R136" i="32"/>
  <c r="S136" i="32"/>
  <c r="T136" i="32"/>
  <c r="U136" i="32"/>
  <c r="V136" i="32"/>
  <c r="W136" i="32"/>
  <c r="X136" i="32"/>
  <c r="AA136" i="32"/>
  <c r="AB136" i="32"/>
  <c r="AC136" i="32"/>
  <c r="AD136" i="32"/>
  <c r="I137" i="32"/>
  <c r="J137" i="32"/>
  <c r="K137" i="32"/>
  <c r="L137" i="32"/>
  <c r="M137" i="32"/>
  <c r="N137" i="32"/>
  <c r="O137" i="32"/>
  <c r="Q137" i="32"/>
  <c r="R137" i="32"/>
  <c r="S137" i="32"/>
  <c r="T137" i="32"/>
  <c r="U137" i="32"/>
  <c r="V137" i="32"/>
  <c r="W137" i="32"/>
  <c r="X137" i="32"/>
  <c r="AA137" i="32"/>
  <c r="AB137" i="32"/>
  <c r="AC137" i="32"/>
  <c r="AD137" i="32"/>
  <c r="I138" i="32"/>
  <c r="J138" i="32"/>
  <c r="K138" i="32"/>
  <c r="L138" i="32"/>
  <c r="M138" i="32"/>
  <c r="N138" i="32"/>
  <c r="O138" i="32"/>
  <c r="Q138" i="32"/>
  <c r="R138" i="32"/>
  <c r="S138" i="32"/>
  <c r="T138" i="32"/>
  <c r="U138" i="32"/>
  <c r="V138" i="32"/>
  <c r="W138" i="32"/>
  <c r="X138" i="32"/>
  <c r="AA138" i="32"/>
  <c r="AB138" i="32"/>
  <c r="AC138" i="32"/>
  <c r="AD138" i="32"/>
  <c r="I139" i="32"/>
  <c r="J139" i="32"/>
  <c r="K139" i="32"/>
  <c r="L139" i="32"/>
  <c r="M139" i="32"/>
  <c r="N139" i="32"/>
  <c r="O139" i="32"/>
  <c r="Q139" i="32"/>
  <c r="R139" i="32"/>
  <c r="S139" i="32"/>
  <c r="T139" i="32"/>
  <c r="U139" i="32"/>
  <c r="V139" i="32"/>
  <c r="W139" i="32"/>
  <c r="X139" i="32"/>
  <c r="AA139" i="32"/>
  <c r="AB139" i="32"/>
  <c r="AC139" i="32"/>
  <c r="AD139" i="32"/>
  <c r="I140" i="32"/>
  <c r="J140" i="32"/>
  <c r="K140" i="32"/>
  <c r="L140" i="32"/>
  <c r="M140" i="32"/>
  <c r="N140" i="32"/>
  <c r="O140" i="32"/>
  <c r="Q140" i="32"/>
  <c r="R140" i="32"/>
  <c r="S140" i="32"/>
  <c r="T140" i="32"/>
  <c r="U140" i="32"/>
  <c r="V140" i="32"/>
  <c r="W140" i="32"/>
  <c r="X140" i="32"/>
  <c r="AA140" i="32"/>
  <c r="AB140" i="32"/>
  <c r="AC140" i="32"/>
  <c r="AD140" i="32"/>
  <c r="I141" i="32"/>
  <c r="J141" i="32"/>
  <c r="K141" i="32"/>
  <c r="L141" i="32"/>
  <c r="M141" i="32"/>
  <c r="N141" i="32"/>
  <c r="O141" i="32"/>
  <c r="Q141" i="32"/>
  <c r="R141" i="32"/>
  <c r="S141" i="32"/>
  <c r="T141" i="32"/>
  <c r="U141" i="32"/>
  <c r="V141" i="32"/>
  <c r="W141" i="32"/>
  <c r="X141" i="32"/>
  <c r="AA141" i="32"/>
  <c r="AB141" i="32"/>
  <c r="AC141" i="32"/>
  <c r="AD141" i="32"/>
  <c r="I142" i="32"/>
  <c r="J142" i="32"/>
  <c r="K142" i="32"/>
  <c r="L142" i="32"/>
  <c r="M142" i="32"/>
  <c r="N142" i="32"/>
  <c r="O142" i="32"/>
  <c r="Q142" i="32"/>
  <c r="R142" i="32"/>
  <c r="S142" i="32"/>
  <c r="T142" i="32"/>
  <c r="U142" i="32"/>
  <c r="V142" i="32"/>
  <c r="W142" i="32"/>
  <c r="X142" i="32"/>
  <c r="AA142" i="32"/>
  <c r="AB142" i="32"/>
  <c r="AC142" i="32"/>
  <c r="AD142" i="32"/>
  <c r="I143" i="32"/>
  <c r="J143" i="32"/>
  <c r="K143" i="32"/>
  <c r="L143" i="32"/>
  <c r="M143" i="32"/>
  <c r="N143" i="32"/>
  <c r="O143" i="32"/>
  <c r="Q143" i="32"/>
  <c r="R143" i="32"/>
  <c r="S143" i="32"/>
  <c r="T143" i="32"/>
  <c r="U143" i="32"/>
  <c r="V143" i="32"/>
  <c r="W143" i="32"/>
  <c r="X143" i="32"/>
  <c r="AA143" i="32"/>
  <c r="AB143" i="32"/>
  <c r="AC143" i="32"/>
  <c r="AD143" i="32"/>
  <c r="I144" i="32"/>
  <c r="J144" i="32"/>
  <c r="K144" i="32"/>
  <c r="L144" i="32"/>
  <c r="M144" i="32"/>
  <c r="N144" i="32"/>
  <c r="O144" i="32"/>
  <c r="Q144" i="32"/>
  <c r="R144" i="32"/>
  <c r="S144" i="32"/>
  <c r="T144" i="32"/>
  <c r="U144" i="32"/>
  <c r="V144" i="32"/>
  <c r="W144" i="32"/>
  <c r="X144" i="32"/>
  <c r="AA144" i="32"/>
  <c r="AB144" i="32"/>
  <c r="AC144" i="32"/>
  <c r="AD144" i="32"/>
  <c r="I145" i="32"/>
  <c r="J145" i="32"/>
  <c r="K145" i="32"/>
  <c r="L145" i="32"/>
  <c r="M145" i="32"/>
  <c r="N145" i="32"/>
  <c r="O145" i="32"/>
  <c r="Q145" i="32"/>
  <c r="R145" i="32"/>
  <c r="S145" i="32"/>
  <c r="T145" i="32"/>
  <c r="U145" i="32"/>
  <c r="V145" i="32"/>
  <c r="W145" i="32"/>
  <c r="X145" i="32"/>
  <c r="AA145" i="32"/>
  <c r="AB145" i="32"/>
  <c r="AC145" i="32"/>
  <c r="AD145" i="32"/>
  <c r="I146" i="32"/>
  <c r="J146" i="32"/>
  <c r="K146" i="32"/>
  <c r="L146" i="32"/>
  <c r="M146" i="32"/>
  <c r="N146" i="32"/>
  <c r="O146" i="32"/>
  <c r="Q146" i="32"/>
  <c r="R146" i="32"/>
  <c r="S146" i="32"/>
  <c r="T146" i="32"/>
  <c r="U146" i="32"/>
  <c r="V146" i="32"/>
  <c r="W146" i="32"/>
  <c r="X146" i="32"/>
  <c r="AA146" i="32"/>
  <c r="AB146" i="32"/>
  <c r="AC146" i="32"/>
  <c r="AD146" i="32"/>
  <c r="I147" i="32"/>
  <c r="J147" i="32"/>
  <c r="K147" i="32"/>
  <c r="L147" i="32"/>
  <c r="M147" i="32"/>
  <c r="N147" i="32"/>
  <c r="O147" i="32"/>
  <c r="Q147" i="32"/>
  <c r="R147" i="32"/>
  <c r="S147" i="32"/>
  <c r="T147" i="32"/>
  <c r="U147" i="32"/>
  <c r="V147" i="32"/>
  <c r="W147" i="32"/>
  <c r="X147" i="32"/>
  <c r="AA147" i="32"/>
  <c r="AB147" i="32"/>
  <c r="AC147" i="32"/>
  <c r="AD147" i="32"/>
  <c r="I148" i="32"/>
  <c r="J148" i="32"/>
  <c r="K148" i="32"/>
  <c r="L148" i="32"/>
  <c r="M148" i="32"/>
  <c r="N148" i="32"/>
  <c r="O148" i="32"/>
  <c r="Q148" i="32"/>
  <c r="R148" i="32"/>
  <c r="S148" i="32"/>
  <c r="T148" i="32"/>
  <c r="U148" i="32"/>
  <c r="V148" i="32"/>
  <c r="W148" i="32"/>
  <c r="X148" i="32"/>
  <c r="AA148" i="32"/>
  <c r="AB148" i="32"/>
  <c r="AC148" i="32"/>
  <c r="AD148" i="32"/>
  <c r="H148" i="32"/>
  <c r="H147" i="32"/>
  <c r="H146" i="32"/>
  <c r="H134" i="32"/>
  <c r="H135" i="32"/>
  <c r="H136" i="32"/>
  <c r="H137" i="32"/>
  <c r="H138" i="32"/>
  <c r="H139" i="32"/>
  <c r="H140" i="32"/>
  <c r="H141" i="32"/>
  <c r="H142" i="32"/>
  <c r="H143" i="32"/>
  <c r="H144" i="32"/>
  <c r="H145" i="32"/>
  <c r="H133" i="32"/>
  <c r="H120" i="32"/>
  <c r="H121" i="32"/>
  <c r="H122" i="32"/>
  <c r="H123" i="32"/>
  <c r="H124" i="32"/>
  <c r="H125" i="32"/>
  <c r="H126" i="32"/>
  <c r="H127" i="32"/>
  <c r="H128" i="32"/>
  <c r="H129" i="32"/>
  <c r="H130" i="32"/>
  <c r="H131" i="32"/>
  <c r="H132" i="32"/>
  <c r="H119" i="32"/>
  <c r="AC97" i="55" l="1"/>
  <c r="AC169" i="57"/>
  <c r="AC49" i="59"/>
  <c r="AC37" i="59"/>
  <c r="AB85" i="60"/>
  <c r="AC121" i="55"/>
  <c r="AC133" i="59"/>
  <c r="AA121" i="72"/>
  <c r="AB182" i="56"/>
  <c r="AA109" i="56"/>
  <c r="AB169" i="71"/>
  <c r="AC73" i="58"/>
  <c r="AC169" i="58"/>
  <c r="AA121" i="73"/>
  <c r="AB49" i="55"/>
  <c r="AB145" i="55"/>
  <c r="AC97" i="58"/>
  <c r="AC181" i="72"/>
  <c r="AA157" i="56"/>
  <c r="AC61" i="55"/>
  <c r="AC62" i="55"/>
  <c r="AC73" i="59"/>
  <c r="AC74" i="59"/>
  <c r="AC62" i="58"/>
  <c r="AC61" i="58"/>
  <c r="AC157" i="71"/>
  <c r="AC158" i="71"/>
  <c r="AC181" i="71"/>
  <c r="AC182" i="71"/>
  <c r="AC74" i="72"/>
  <c r="AC73" i="72"/>
  <c r="AC110" i="56"/>
  <c r="AC109" i="56"/>
  <c r="AC170" i="73"/>
  <c r="AC169" i="73"/>
  <c r="AC38" i="56"/>
  <c r="AC37" i="56"/>
  <c r="AC49" i="56"/>
  <c r="AC50" i="56"/>
  <c r="AA49" i="60"/>
  <c r="AA50" i="60"/>
  <c r="AA110" i="55"/>
  <c r="AA109" i="55"/>
  <c r="AA181" i="55"/>
  <c r="AA182" i="55"/>
  <c r="AA145" i="60"/>
  <c r="AA146" i="60"/>
  <c r="AA109" i="59"/>
  <c r="AA110" i="59"/>
  <c r="AA158" i="57"/>
  <c r="AA157" i="57"/>
  <c r="AA49" i="58"/>
  <c r="AA50" i="58"/>
  <c r="AA158" i="58"/>
  <c r="AA157" i="58"/>
  <c r="AA133" i="72"/>
  <c r="AA134" i="72"/>
  <c r="AB133" i="55"/>
  <c r="AB134" i="55"/>
  <c r="AB145" i="59"/>
  <c r="AB146" i="59"/>
  <c r="AB49" i="60"/>
  <c r="AB50" i="60"/>
  <c r="AB85" i="58"/>
  <c r="AB86" i="58"/>
  <c r="AB26" i="57"/>
  <c r="AB194" i="57" s="1"/>
  <c r="AB25" i="57"/>
  <c r="AB193" i="57" s="1"/>
  <c r="AB188" i="57"/>
  <c r="AB62" i="58"/>
  <c r="AB61" i="58"/>
  <c r="AB37" i="71"/>
  <c r="AB38" i="71"/>
  <c r="AB73" i="72"/>
  <c r="AB74" i="72"/>
  <c r="AB110" i="71"/>
  <c r="AB109" i="71"/>
  <c r="AB74" i="73"/>
  <c r="AB73" i="73"/>
  <c r="AB37" i="72"/>
  <c r="AB38" i="72"/>
  <c r="AB38" i="73"/>
  <c r="AB37" i="73"/>
  <c r="AC37" i="55"/>
  <c r="AC38" i="55"/>
  <c r="AC73" i="60"/>
  <c r="AC74" i="60"/>
  <c r="AC157" i="57"/>
  <c r="AC158" i="57"/>
  <c r="AC109" i="71"/>
  <c r="AC110" i="71"/>
  <c r="AC134" i="71"/>
  <c r="AC133" i="71"/>
  <c r="AC182" i="56"/>
  <c r="AC181" i="56"/>
  <c r="AC62" i="72"/>
  <c r="AC61" i="72"/>
  <c r="AC146" i="73"/>
  <c r="AC145" i="73"/>
  <c r="AC122" i="73"/>
  <c r="AC121" i="73"/>
  <c r="AA133" i="55"/>
  <c r="AA134" i="55"/>
  <c r="AA110" i="60"/>
  <c r="AA109" i="60"/>
  <c r="AA25" i="71"/>
  <c r="AA193" i="71" s="1"/>
  <c r="AA26" i="71"/>
  <c r="AA194" i="71" s="1"/>
  <c r="AA188" i="71"/>
  <c r="AA110" i="58"/>
  <c r="AA109" i="58"/>
  <c r="AA134" i="57"/>
  <c r="AA133" i="57"/>
  <c r="AA61" i="58"/>
  <c r="AA62" i="58"/>
  <c r="AA145" i="72"/>
  <c r="AA146" i="72"/>
  <c r="AA110" i="71"/>
  <c r="AA109" i="71"/>
  <c r="AA158" i="72"/>
  <c r="AA157" i="72"/>
  <c r="AA37" i="72"/>
  <c r="AA38" i="72"/>
  <c r="AB25" i="52"/>
  <c r="AB193" i="52" s="1"/>
  <c r="AB188" i="52"/>
  <c r="AB157" i="55"/>
  <c r="AB158" i="55"/>
  <c r="AB85" i="55"/>
  <c r="AB86" i="55"/>
  <c r="AB109" i="59"/>
  <c r="AB110" i="59"/>
  <c r="AB121" i="59"/>
  <c r="AB122" i="59"/>
  <c r="AB61" i="59"/>
  <c r="AB62" i="59"/>
  <c r="AB98" i="60"/>
  <c r="AB97" i="60"/>
  <c r="AB121" i="58"/>
  <c r="AB122" i="58"/>
  <c r="AB73" i="57"/>
  <c r="AB74" i="57"/>
  <c r="AB38" i="57"/>
  <c r="AB37" i="57"/>
  <c r="AB188" i="58"/>
  <c r="AB26" i="58"/>
  <c r="AB194" i="58" s="1"/>
  <c r="AB25" i="58"/>
  <c r="AB193" i="58" s="1"/>
  <c r="AB133" i="58"/>
  <c r="AB134" i="58"/>
  <c r="AB181" i="72"/>
  <c r="AB182" i="72"/>
  <c r="AB121" i="72"/>
  <c r="AB122" i="72"/>
  <c r="AB158" i="73"/>
  <c r="AB157" i="73"/>
  <c r="AB86" i="73"/>
  <c r="AB85" i="73"/>
  <c r="AC109" i="55"/>
  <c r="AC110" i="55"/>
  <c r="AC109" i="59"/>
  <c r="AC110" i="59"/>
  <c r="AC182" i="55"/>
  <c r="AC181" i="55"/>
  <c r="AC62" i="60"/>
  <c r="AC61" i="60"/>
  <c r="AC170" i="60"/>
  <c r="AC169" i="60"/>
  <c r="AC38" i="57"/>
  <c r="AC37" i="57"/>
  <c r="AC134" i="57"/>
  <c r="AC133" i="57"/>
  <c r="AC133" i="58"/>
  <c r="AC134" i="58"/>
  <c r="AC145" i="72"/>
  <c r="AC146" i="72"/>
  <c r="AC86" i="71"/>
  <c r="AC85" i="71"/>
  <c r="AC169" i="56"/>
  <c r="AC170" i="56"/>
  <c r="AC157" i="73"/>
  <c r="AC158" i="73"/>
  <c r="AC49" i="72"/>
  <c r="AC50" i="72"/>
  <c r="AA188" i="48"/>
  <c r="AA25" i="48"/>
  <c r="AA193" i="48" s="1"/>
  <c r="AA61" i="60"/>
  <c r="AA62" i="60"/>
  <c r="AA85" i="55"/>
  <c r="AA86" i="55"/>
  <c r="AA37" i="55"/>
  <c r="AA38" i="55"/>
  <c r="AA85" i="58"/>
  <c r="AA86" i="58"/>
  <c r="AA110" i="57"/>
  <c r="AA109" i="57"/>
  <c r="AA49" i="71"/>
  <c r="AA50" i="71"/>
  <c r="AA74" i="58"/>
  <c r="AA73" i="58"/>
  <c r="AA97" i="57"/>
  <c r="AA98" i="57"/>
  <c r="AA26" i="58"/>
  <c r="AA194" i="58" s="1"/>
  <c r="AA25" i="58"/>
  <c r="AA193" i="58" s="1"/>
  <c r="AA188" i="58"/>
  <c r="AA181" i="72"/>
  <c r="AA182" i="72"/>
  <c r="AA85" i="72"/>
  <c r="AA86" i="72"/>
  <c r="AA98" i="56"/>
  <c r="AA97" i="56"/>
  <c r="AA74" i="56"/>
  <c r="AA73" i="56"/>
  <c r="AA62" i="72"/>
  <c r="AA61" i="72"/>
  <c r="AB109" i="55"/>
  <c r="AB110" i="55"/>
  <c r="AB49" i="59"/>
  <c r="AB50" i="59"/>
  <c r="AB85" i="59"/>
  <c r="AB86" i="59"/>
  <c r="AB169" i="57"/>
  <c r="AB170" i="57"/>
  <c r="AB38" i="58"/>
  <c r="AB37" i="58"/>
  <c r="AB134" i="57"/>
  <c r="AB133" i="57"/>
  <c r="AB26" i="60"/>
  <c r="AB194" i="60" s="1"/>
  <c r="AB25" i="60"/>
  <c r="AB193" i="60" s="1"/>
  <c r="AB188" i="60"/>
  <c r="AB85" i="72"/>
  <c r="AB86" i="72"/>
  <c r="AB188" i="69"/>
  <c r="AB25" i="69"/>
  <c r="AB193" i="69" s="1"/>
  <c r="AB74" i="56"/>
  <c r="AB73" i="56"/>
  <c r="AB85" i="71"/>
  <c r="AB86" i="71"/>
  <c r="AB133" i="73"/>
  <c r="AB134" i="73"/>
  <c r="AB62" i="73"/>
  <c r="AB61" i="73"/>
  <c r="AB26" i="56"/>
  <c r="AB194" i="56" s="1"/>
  <c r="AB25" i="56"/>
  <c r="AB193" i="56" s="1"/>
  <c r="AB188" i="56"/>
  <c r="AC134" i="55"/>
  <c r="AC133" i="55"/>
  <c r="AC50" i="60"/>
  <c r="AC49" i="60"/>
  <c r="AC26" i="59"/>
  <c r="AC194" i="59" s="1"/>
  <c r="AC25" i="59"/>
  <c r="AC193" i="59" s="1"/>
  <c r="AC188" i="59"/>
  <c r="AC158" i="60"/>
  <c r="AC157" i="60"/>
  <c r="AC37" i="58"/>
  <c r="AC38" i="58"/>
  <c r="AC26" i="60"/>
  <c r="AC194" i="60" s="1"/>
  <c r="AC25" i="60"/>
  <c r="AC193" i="60" s="1"/>
  <c r="AC188" i="60"/>
  <c r="AC85" i="58"/>
  <c r="AC86" i="58"/>
  <c r="AC61" i="71"/>
  <c r="AC62" i="71"/>
  <c r="AC133" i="73"/>
  <c r="AC134" i="73"/>
  <c r="AC109" i="73"/>
  <c r="AC110" i="73"/>
  <c r="AC38" i="73"/>
  <c r="AC37" i="73"/>
  <c r="AA169" i="55"/>
  <c r="AA170" i="55"/>
  <c r="AA50" i="55"/>
  <c r="AA49" i="55"/>
  <c r="AA158" i="59"/>
  <c r="AA157" i="59"/>
  <c r="AA62" i="59"/>
  <c r="AA61" i="59"/>
  <c r="AA49" i="57"/>
  <c r="AA50" i="57"/>
  <c r="AA146" i="57"/>
  <c r="AA145" i="57"/>
  <c r="AA86" i="71"/>
  <c r="AA85" i="71"/>
  <c r="AA121" i="56"/>
  <c r="AA122" i="56"/>
  <c r="AB157" i="59"/>
  <c r="AB158" i="59"/>
  <c r="AB38" i="59"/>
  <c r="AB37" i="59"/>
  <c r="AB169" i="59"/>
  <c r="AB170" i="59"/>
  <c r="AB49" i="58"/>
  <c r="AB50" i="58"/>
  <c r="AB158" i="58"/>
  <c r="AB157" i="58"/>
  <c r="AB98" i="57"/>
  <c r="AB97" i="57"/>
  <c r="AB49" i="72"/>
  <c r="AB50" i="72"/>
  <c r="AB109" i="73"/>
  <c r="AB110" i="73"/>
  <c r="AB170" i="56"/>
  <c r="AB169" i="56"/>
  <c r="AB146" i="56"/>
  <c r="AB145" i="56"/>
  <c r="AB121" i="56"/>
  <c r="AB122" i="56"/>
  <c r="AC86" i="55"/>
  <c r="AC85" i="55"/>
  <c r="AC121" i="59"/>
  <c r="AC122" i="59"/>
  <c r="AC146" i="60"/>
  <c r="AC145" i="60"/>
  <c r="AC122" i="60"/>
  <c r="AC121" i="60"/>
  <c r="AC157" i="58"/>
  <c r="AC158" i="58"/>
  <c r="AC181" i="58"/>
  <c r="AC182" i="58"/>
  <c r="AC182" i="57"/>
  <c r="AC181" i="57"/>
  <c r="AC85" i="73"/>
  <c r="AC86" i="73"/>
  <c r="AC134" i="56"/>
  <c r="AC133" i="56"/>
  <c r="AC98" i="73"/>
  <c r="AC97" i="73"/>
  <c r="AC25" i="48"/>
  <c r="AC193" i="48" s="1"/>
  <c r="AC188" i="48"/>
  <c r="AA121" i="55"/>
  <c r="AA122" i="55"/>
  <c r="AA145" i="55"/>
  <c r="AA146" i="55"/>
  <c r="AA158" i="60"/>
  <c r="AA157" i="60"/>
  <c r="AA133" i="58"/>
  <c r="AA134" i="58"/>
  <c r="AA169" i="58"/>
  <c r="AA170" i="58"/>
  <c r="AA25" i="57"/>
  <c r="AA193" i="57" s="1"/>
  <c r="AA188" i="57"/>
  <c r="AA26" i="57"/>
  <c r="AA194" i="57" s="1"/>
  <c r="AA62" i="57"/>
  <c r="AA61" i="57"/>
  <c r="AA181" i="73"/>
  <c r="AA182" i="73"/>
  <c r="AA49" i="56"/>
  <c r="AA50" i="56"/>
  <c r="AA38" i="73"/>
  <c r="AA37" i="73"/>
  <c r="AB61" i="55"/>
  <c r="AB62" i="55"/>
  <c r="AB170" i="60"/>
  <c r="AB169" i="60"/>
  <c r="AB98" i="59"/>
  <c r="AB97" i="59"/>
  <c r="AB74" i="59"/>
  <c r="AB73" i="59"/>
  <c r="AB146" i="60"/>
  <c r="AB145" i="60"/>
  <c r="AB110" i="58"/>
  <c r="AB109" i="58"/>
  <c r="AB181" i="58"/>
  <c r="AB182" i="58"/>
  <c r="AB146" i="72"/>
  <c r="AB145" i="72"/>
  <c r="AB133" i="71"/>
  <c r="AB134" i="71"/>
  <c r="AB98" i="73"/>
  <c r="AB97" i="73"/>
  <c r="AB49" i="73"/>
  <c r="AB50" i="73"/>
  <c r="AB62" i="56"/>
  <c r="AB61" i="56"/>
  <c r="AB25" i="72"/>
  <c r="AB193" i="72" s="1"/>
  <c r="AB26" i="72"/>
  <c r="AB194" i="72" s="1"/>
  <c r="AB188" i="72"/>
  <c r="AC98" i="60"/>
  <c r="AC97" i="60"/>
  <c r="AC110" i="60"/>
  <c r="AC109" i="60"/>
  <c r="AC110" i="58"/>
  <c r="AC109" i="58"/>
  <c r="AC62" i="57"/>
  <c r="AC61" i="57"/>
  <c r="AC25" i="69"/>
  <c r="AC193" i="69" s="1"/>
  <c r="AC188" i="69"/>
  <c r="AC170" i="72"/>
  <c r="AC169" i="72"/>
  <c r="AC122" i="72"/>
  <c r="AC121" i="72"/>
  <c r="AC37" i="71"/>
  <c r="AC38" i="71"/>
  <c r="AC74" i="73"/>
  <c r="AC73" i="73"/>
  <c r="AC50" i="73"/>
  <c r="AC49" i="73"/>
  <c r="AC26" i="73"/>
  <c r="AC194" i="73" s="1"/>
  <c r="AC25" i="73"/>
  <c r="AC193" i="73" s="1"/>
  <c r="AC188" i="73"/>
  <c r="AC62" i="73"/>
  <c r="AC61" i="73"/>
  <c r="AC26" i="56"/>
  <c r="AC194" i="56" s="1"/>
  <c r="AC188" i="56"/>
  <c r="AC25" i="56"/>
  <c r="AC193" i="56" s="1"/>
  <c r="AC121" i="56"/>
  <c r="AC122" i="56"/>
  <c r="AA73" i="55"/>
  <c r="AA74" i="55"/>
  <c r="AA62" i="55"/>
  <c r="AA61" i="55"/>
  <c r="AA49" i="59"/>
  <c r="AA50" i="59"/>
  <c r="AA97" i="55"/>
  <c r="AA98" i="55"/>
  <c r="AA85" i="57"/>
  <c r="AA86" i="57"/>
  <c r="AA182" i="60"/>
  <c r="AA181" i="60"/>
  <c r="AA121" i="58"/>
  <c r="AA122" i="58"/>
  <c r="AA181" i="58"/>
  <c r="AA182" i="58"/>
  <c r="AA38" i="71"/>
  <c r="AA37" i="71"/>
  <c r="AA110" i="72"/>
  <c r="AA109" i="72"/>
  <c r="AA73" i="71"/>
  <c r="AA74" i="71"/>
  <c r="AA182" i="71"/>
  <c r="AA181" i="71"/>
  <c r="AA50" i="72"/>
  <c r="AA49" i="72"/>
  <c r="AA86" i="73"/>
  <c r="AA85" i="73"/>
  <c r="AB158" i="60"/>
  <c r="AB157" i="60"/>
  <c r="AB110" i="60"/>
  <c r="AB109" i="60"/>
  <c r="AB73" i="58"/>
  <c r="AB74" i="58"/>
  <c r="AB62" i="57"/>
  <c r="AB61" i="57"/>
  <c r="AB146" i="58"/>
  <c r="AB145" i="58"/>
  <c r="AB157" i="71"/>
  <c r="AB158" i="71"/>
  <c r="AB25" i="73"/>
  <c r="AB193" i="73" s="1"/>
  <c r="AB188" i="73"/>
  <c r="AB26" i="73"/>
  <c r="AB194" i="73" s="1"/>
  <c r="AB181" i="73"/>
  <c r="AB182" i="73"/>
  <c r="AC188" i="52"/>
  <c r="AC25" i="52"/>
  <c r="AC193" i="52" s="1"/>
  <c r="AC157" i="59"/>
  <c r="AC158" i="59"/>
  <c r="AC170" i="59"/>
  <c r="AC169" i="59"/>
  <c r="AC158" i="72"/>
  <c r="AC157" i="72"/>
  <c r="AC97" i="72"/>
  <c r="AC98" i="72"/>
  <c r="AC98" i="56"/>
  <c r="AC97" i="56"/>
  <c r="AC158" i="56"/>
  <c r="AC157" i="56"/>
  <c r="AC26" i="72"/>
  <c r="AC194" i="72" s="1"/>
  <c r="AC25" i="72"/>
  <c r="AC193" i="72" s="1"/>
  <c r="AC188" i="72"/>
  <c r="AA25" i="52"/>
  <c r="AA193" i="52" s="1"/>
  <c r="AA188" i="52"/>
  <c r="AA25" i="55"/>
  <c r="AA193" i="55" s="1"/>
  <c r="AA26" i="55"/>
  <c r="AA194" i="55" s="1"/>
  <c r="AA188" i="55"/>
  <c r="AA182" i="57"/>
  <c r="AA181" i="57"/>
  <c r="AA134" i="60"/>
  <c r="AA133" i="60"/>
  <c r="AA121" i="57"/>
  <c r="AA122" i="57"/>
  <c r="AA38" i="60"/>
  <c r="AA37" i="60"/>
  <c r="AA38" i="58"/>
  <c r="AA37" i="58"/>
  <c r="AA73" i="57"/>
  <c r="AA74" i="57"/>
  <c r="AA134" i="71"/>
  <c r="AA133" i="71"/>
  <c r="AA169" i="71"/>
  <c r="AA170" i="71"/>
  <c r="AA146" i="58"/>
  <c r="AA145" i="58"/>
  <c r="AA121" i="71"/>
  <c r="AA122" i="71"/>
  <c r="AA133" i="73"/>
  <c r="AA134" i="73"/>
  <c r="AA62" i="71"/>
  <c r="AA61" i="71"/>
  <c r="AA98" i="72"/>
  <c r="AA97" i="72"/>
  <c r="AA110" i="73"/>
  <c r="AA109" i="73"/>
  <c r="AA62" i="73"/>
  <c r="AA61" i="73"/>
  <c r="AA26" i="56"/>
  <c r="AA194" i="56" s="1"/>
  <c r="AA188" i="56"/>
  <c r="AA25" i="56"/>
  <c r="AA193" i="56" s="1"/>
  <c r="AB188" i="59"/>
  <c r="AB25" i="59"/>
  <c r="AB193" i="59" s="1"/>
  <c r="AB26" i="59"/>
  <c r="AB194" i="59" s="1"/>
  <c r="AB37" i="55"/>
  <c r="AB38" i="55"/>
  <c r="AB122" i="60"/>
  <c r="AB121" i="60"/>
  <c r="AB74" i="60"/>
  <c r="AB73" i="60"/>
  <c r="AB121" i="57"/>
  <c r="AB122" i="57"/>
  <c r="AB49" i="57"/>
  <c r="AB50" i="57"/>
  <c r="AB110" i="57"/>
  <c r="AB109" i="57"/>
  <c r="AB146" i="57"/>
  <c r="AB145" i="57"/>
  <c r="AB98" i="58"/>
  <c r="AB97" i="58"/>
  <c r="AB86" i="57"/>
  <c r="AB85" i="57"/>
  <c r="AB62" i="71"/>
  <c r="AB61" i="71"/>
  <c r="AB98" i="56"/>
  <c r="AB97" i="56"/>
  <c r="AB49" i="56"/>
  <c r="AB50" i="56"/>
  <c r="AC157" i="55"/>
  <c r="AC158" i="55"/>
  <c r="AC62" i="59"/>
  <c r="AC61" i="59"/>
  <c r="AC109" i="57"/>
  <c r="AC110" i="57"/>
  <c r="AC85" i="57"/>
  <c r="AC86" i="57"/>
  <c r="AC146" i="56"/>
  <c r="AC145" i="56"/>
  <c r="AC109" i="72"/>
  <c r="AC110" i="72"/>
  <c r="AC86" i="56"/>
  <c r="AC85" i="56"/>
  <c r="AC74" i="56"/>
  <c r="AC73" i="56"/>
  <c r="AC62" i="56"/>
  <c r="AC61" i="56"/>
  <c r="AC181" i="73"/>
  <c r="AC182" i="73"/>
  <c r="AA158" i="55"/>
  <c r="AA157" i="55"/>
  <c r="AA26" i="59"/>
  <c r="AA194" i="59" s="1"/>
  <c r="AA188" i="59"/>
  <c r="AA145" i="59"/>
  <c r="AA146" i="59"/>
  <c r="AA85" i="60"/>
  <c r="AA86" i="60"/>
  <c r="AA98" i="59"/>
  <c r="AA97" i="59"/>
  <c r="AA98" i="60"/>
  <c r="AA97" i="60"/>
  <c r="AA169" i="57"/>
  <c r="AA170" i="57"/>
  <c r="AA38" i="57"/>
  <c r="AA37" i="57"/>
  <c r="AA98" i="58"/>
  <c r="AA97" i="58"/>
  <c r="AA188" i="69"/>
  <c r="AA25" i="69"/>
  <c r="AA193" i="69" s="1"/>
  <c r="AA97" i="71"/>
  <c r="AA98" i="71"/>
  <c r="AA145" i="71"/>
  <c r="AA146" i="71"/>
  <c r="AA158" i="71"/>
  <c r="AA157" i="71"/>
  <c r="AA158" i="73"/>
  <c r="AA157" i="73"/>
  <c r="AA170" i="56"/>
  <c r="AA169" i="56"/>
  <c r="AA145" i="56"/>
  <c r="AA146" i="56"/>
  <c r="AB181" i="55"/>
  <c r="AB182" i="55"/>
  <c r="AB181" i="59"/>
  <c r="AB182" i="59"/>
  <c r="AB181" i="71"/>
  <c r="AB182" i="71"/>
  <c r="AB61" i="60"/>
  <c r="AB62" i="60"/>
  <c r="AB133" i="59"/>
  <c r="AB134" i="59"/>
  <c r="AB169" i="58"/>
  <c r="AB170" i="58"/>
  <c r="AB134" i="72"/>
  <c r="AB133" i="72"/>
  <c r="AB169" i="72"/>
  <c r="AB170" i="72"/>
  <c r="AB26" i="71"/>
  <c r="AB194" i="71" s="1"/>
  <c r="AB188" i="71"/>
  <c r="AB98" i="72"/>
  <c r="AB97" i="72"/>
  <c r="AB38" i="56"/>
  <c r="AB37" i="56"/>
  <c r="AB122" i="73"/>
  <c r="AB121" i="73"/>
  <c r="BH83" i="45"/>
  <c r="BH65" i="45"/>
  <c r="AC159" i="70"/>
  <c r="AC159" i="53"/>
  <c r="AC159" i="49"/>
  <c r="Y99" i="70"/>
  <c r="Y99" i="53"/>
  <c r="Y99" i="49"/>
  <c r="Y75" i="70"/>
  <c r="Y75" i="53"/>
  <c r="Y75" i="49"/>
  <c r="AC63" i="70"/>
  <c r="AC63" i="53"/>
  <c r="AC63" i="49"/>
  <c r="Y51" i="70"/>
  <c r="Y51" i="53"/>
  <c r="Y51" i="49"/>
  <c r="AC39" i="70"/>
  <c r="AC39" i="53"/>
  <c r="AC39" i="49"/>
  <c r="Y27" i="70"/>
  <c r="Y27" i="53"/>
  <c r="Y27" i="49"/>
  <c r="AC15" i="70"/>
  <c r="AC15" i="53"/>
  <c r="AC15" i="49"/>
  <c r="Y171" i="68"/>
  <c r="Y171" i="39"/>
  <c r="Y171" i="51"/>
  <c r="AC159" i="68"/>
  <c r="AC159" i="39"/>
  <c r="AC159" i="51"/>
  <c r="Y147" i="68"/>
  <c r="Y147" i="39"/>
  <c r="Y147" i="51"/>
  <c r="AC135" i="68"/>
  <c r="AC135" i="51"/>
  <c r="AC135" i="39"/>
  <c r="Y123" i="68"/>
  <c r="Y123" i="51"/>
  <c r="Y123" i="39"/>
  <c r="AC111" i="68"/>
  <c r="AC111" i="51"/>
  <c r="AC111" i="39"/>
  <c r="Y99" i="68"/>
  <c r="Y99" i="51"/>
  <c r="Y99" i="39"/>
  <c r="AC87" i="68"/>
  <c r="AC87" i="51"/>
  <c r="AC87" i="39"/>
  <c r="Y75" i="68"/>
  <c r="Y75" i="51"/>
  <c r="Y75" i="39"/>
  <c r="AC63" i="68"/>
  <c r="AC63" i="51"/>
  <c r="AC63" i="39"/>
  <c r="Y51" i="68"/>
  <c r="Y51" i="51"/>
  <c r="Y51" i="39"/>
  <c r="AC39" i="68"/>
  <c r="AC39" i="51"/>
  <c r="AC39" i="39"/>
  <c r="Y27" i="68"/>
  <c r="Y27" i="51"/>
  <c r="Y27" i="39"/>
  <c r="AC15" i="68"/>
  <c r="AC15" i="51"/>
  <c r="AC15" i="39"/>
  <c r="Y171" i="70"/>
  <c r="Y171" i="53"/>
  <c r="Y171" i="49"/>
  <c r="AC135" i="70"/>
  <c r="AC135" i="53"/>
  <c r="AC135" i="49"/>
  <c r="AB39" i="52"/>
  <c r="AB27" i="52"/>
  <c r="AB15" i="52"/>
  <c r="AB75" i="52"/>
  <c r="AB63" i="52"/>
  <c r="AB87" i="52"/>
  <c r="AB147" i="48"/>
  <c r="AB171" i="48"/>
  <c r="AB147" i="52"/>
  <c r="AB111" i="48"/>
  <c r="AB135" i="48"/>
  <c r="AB123" i="52"/>
  <c r="AB99" i="48"/>
  <c r="AB123" i="48"/>
  <c r="AB159" i="52"/>
  <c r="AB63" i="48"/>
  <c r="AB87" i="48"/>
  <c r="AB111" i="52"/>
  <c r="AB51" i="48"/>
  <c r="AB75" i="48"/>
  <c r="AB51" i="52"/>
  <c r="AB171" i="52"/>
  <c r="AB15" i="48"/>
  <c r="AB39" i="48"/>
  <c r="AB99" i="52"/>
  <c r="AB27" i="48"/>
  <c r="AB135" i="52"/>
  <c r="AB159" i="48"/>
  <c r="AB159" i="70"/>
  <c r="AB159" i="53"/>
  <c r="AB159" i="49"/>
  <c r="AB135" i="70"/>
  <c r="AB135" i="53"/>
  <c r="AB135" i="49"/>
  <c r="AB111" i="70"/>
  <c r="AB111" i="53"/>
  <c r="AB111" i="49"/>
  <c r="AB87" i="70"/>
  <c r="AB87" i="53"/>
  <c r="AB87" i="49"/>
  <c r="AB63" i="70"/>
  <c r="AB63" i="53"/>
  <c r="AB63" i="49"/>
  <c r="AB39" i="70"/>
  <c r="AB39" i="53"/>
  <c r="AB39" i="49"/>
  <c r="AB15" i="70"/>
  <c r="AB15" i="53"/>
  <c r="AB15" i="49"/>
  <c r="AB159" i="68"/>
  <c r="AB159" i="39"/>
  <c r="AB159" i="51"/>
  <c r="AB135" i="68"/>
  <c r="AB135" i="51"/>
  <c r="AB135" i="39"/>
  <c r="AB111" i="68"/>
  <c r="AB111" i="51"/>
  <c r="AB111" i="39"/>
  <c r="AB87" i="68"/>
  <c r="AB87" i="51"/>
  <c r="AB87" i="39"/>
  <c r="AB63" i="68"/>
  <c r="AB63" i="51"/>
  <c r="AB63" i="39"/>
  <c r="AB39" i="68"/>
  <c r="AB39" i="51"/>
  <c r="AB39" i="39"/>
  <c r="AB15" i="68"/>
  <c r="AB15" i="51"/>
  <c r="AB15" i="39"/>
  <c r="AC51" i="52"/>
  <c r="AC39" i="52"/>
  <c r="AC27" i="52"/>
  <c r="AC15" i="52"/>
  <c r="AC75" i="52"/>
  <c r="AC63" i="52"/>
  <c r="AC135" i="52"/>
  <c r="AC159" i="48"/>
  <c r="AC87" i="52"/>
  <c r="AC147" i="48"/>
  <c r="AC171" i="48"/>
  <c r="AC147" i="52"/>
  <c r="AC111" i="48"/>
  <c r="AC135" i="48"/>
  <c r="AC123" i="52"/>
  <c r="AC99" i="48"/>
  <c r="AC123" i="48"/>
  <c r="AC159" i="52"/>
  <c r="AC63" i="48"/>
  <c r="AC87" i="48"/>
  <c r="AC111" i="52"/>
  <c r="AC51" i="48"/>
  <c r="AC75" i="48"/>
  <c r="AC171" i="52"/>
  <c r="AC15" i="48"/>
  <c r="AC39" i="48"/>
  <c r="AC99" i="52"/>
  <c r="AC27" i="48"/>
  <c r="AC111" i="70"/>
  <c r="AC111" i="53"/>
  <c r="AC111" i="49"/>
  <c r="AC87" i="70"/>
  <c r="AC87" i="53"/>
  <c r="AC87" i="49"/>
  <c r="AA27" i="52"/>
  <c r="AA15" i="52"/>
  <c r="AA75" i="52"/>
  <c r="AA63" i="52"/>
  <c r="AA51" i="52"/>
  <c r="AA147" i="52"/>
  <c r="AA111" i="48"/>
  <c r="AA135" i="48"/>
  <c r="AA123" i="52"/>
  <c r="AA99" i="48"/>
  <c r="AA123" i="48"/>
  <c r="AA159" i="52"/>
  <c r="AA63" i="48"/>
  <c r="AA87" i="48"/>
  <c r="AA39" i="52"/>
  <c r="AA111" i="52"/>
  <c r="AA51" i="48"/>
  <c r="AA75" i="48"/>
  <c r="AA171" i="52"/>
  <c r="AA15" i="48"/>
  <c r="AA39" i="48"/>
  <c r="AA99" i="52"/>
  <c r="AA27" i="48"/>
  <c r="AA135" i="52"/>
  <c r="AA159" i="48"/>
  <c r="AA87" i="52"/>
  <c r="AA147" i="48"/>
  <c r="AA171" i="48"/>
  <c r="AA159" i="70"/>
  <c r="AA159" i="53"/>
  <c r="AA159" i="49"/>
  <c r="AA135" i="70"/>
  <c r="AA135" i="53"/>
  <c r="AA135" i="49"/>
  <c r="AA111" i="70"/>
  <c r="AA111" i="53"/>
  <c r="AA111" i="49"/>
  <c r="AA87" i="70"/>
  <c r="AA87" i="53"/>
  <c r="AA87" i="49"/>
  <c r="AA63" i="70"/>
  <c r="AA63" i="53"/>
  <c r="AA63" i="49"/>
  <c r="AA39" i="70"/>
  <c r="AA39" i="53"/>
  <c r="AA39" i="49"/>
  <c r="AA15" i="70"/>
  <c r="AA15" i="53"/>
  <c r="AA15" i="49"/>
  <c r="AA159" i="68"/>
  <c r="AA159" i="39"/>
  <c r="AA159" i="51"/>
  <c r="AA135" i="68"/>
  <c r="AA135" i="51"/>
  <c r="AA135" i="39"/>
  <c r="AA111" i="68"/>
  <c r="AA111" i="51"/>
  <c r="AA111" i="39"/>
  <c r="AA87" i="68"/>
  <c r="AA87" i="51"/>
  <c r="AA87" i="39"/>
  <c r="AA63" i="68"/>
  <c r="AA63" i="51"/>
  <c r="AA63" i="39"/>
  <c r="AA39" i="68"/>
  <c r="AA39" i="51"/>
  <c r="AA39" i="39"/>
  <c r="AA15" i="68"/>
  <c r="AA15" i="51"/>
  <c r="AA15" i="39"/>
  <c r="Y147" i="70"/>
  <c r="Y147" i="53"/>
  <c r="Y147" i="49"/>
  <c r="Y123" i="70"/>
  <c r="Y123" i="53"/>
  <c r="Y123" i="49"/>
  <c r="Z15" i="52"/>
  <c r="Z75" i="52"/>
  <c r="Z63" i="52"/>
  <c r="Z51" i="52"/>
  <c r="Z39" i="52"/>
  <c r="Z123" i="52"/>
  <c r="Z99" i="48"/>
  <c r="Z123" i="48"/>
  <c r="Z159" i="52"/>
  <c r="Z63" i="48"/>
  <c r="Z87" i="48"/>
  <c r="Z27" i="52"/>
  <c r="Z111" i="52"/>
  <c r="Z51" i="48"/>
  <c r="Z75" i="48"/>
  <c r="Z171" i="52"/>
  <c r="Z15" i="48"/>
  <c r="Z39" i="48"/>
  <c r="Z99" i="52"/>
  <c r="Z27" i="48"/>
  <c r="Z135" i="52"/>
  <c r="Z159" i="48"/>
  <c r="Z87" i="52"/>
  <c r="Z147" i="48"/>
  <c r="Z171" i="48"/>
  <c r="Z147" i="52"/>
  <c r="Z111" i="48"/>
  <c r="Z135" i="48"/>
  <c r="Z159" i="70"/>
  <c r="Z159" i="53"/>
  <c r="Z159" i="49"/>
  <c r="Z135" i="70"/>
  <c r="Z135" i="53"/>
  <c r="Z135" i="49"/>
  <c r="Z111" i="70"/>
  <c r="Z111" i="49"/>
  <c r="Z111" i="53"/>
  <c r="Z87" i="70"/>
  <c r="Z87" i="53"/>
  <c r="Z87" i="49"/>
  <c r="Z63" i="70"/>
  <c r="Z63" i="53"/>
  <c r="Z63" i="49"/>
  <c r="Z39" i="70"/>
  <c r="Z39" i="53"/>
  <c r="Z39" i="49"/>
  <c r="Z15" i="70"/>
  <c r="Z15" i="53"/>
  <c r="Z15" i="49"/>
  <c r="Z159" i="68"/>
  <c r="Z159" i="51"/>
  <c r="Z159" i="39"/>
  <c r="Z135" i="68"/>
  <c r="Z135" i="51"/>
  <c r="Z135" i="39"/>
  <c r="Z111" i="68"/>
  <c r="Z111" i="51"/>
  <c r="Z111" i="39"/>
  <c r="Z87" i="68"/>
  <c r="Z87" i="51"/>
  <c r="Z87" i="39"/>
  <c r="Z63" i="68"/>
  <c r="Z63" i="51"/>
  <c r="Z63" i="39"/>
  <c r="Z39" i="68"/>
  <c r="Z39" i="51"/>
  <c r="Z39" i="39"/>
  <c r="Z15" i="68"/>
  <c r="Z15" i="51"/>
  <c r="Z15" i="39"/>
  <c r="AC171" i="70"/>
  <c r="AC171" i="49"/>
  <c r="AC171" i="53"/>
  <c r="AC147" i="70"/>
  <c r="AC147" i="53"/>
  <c r="AC147" i="49"/>
  <c r="AC123" i="70"/>
  <c r="AC123" i="53"/>
  <c r="AC123" i="49"/>
  <c r="AC99" i="70"/>
  <c r="AC99" i="53"/>
  <c r="AC99" i="49"/>
  <c r="AC75" i="70"/>
  <c r="AC75" i="53"/>
  <c r="AC75" i="49"/>
  <c r="Y63" i="70"/>
  <c r="Y63" i="53"/>
  <c r="Y63" i="49"/>
  <c r="AC51" i="70"/>
  <c r="AC51" i="53"/>
  <c r="AC51" i="49"/>
  <c r="Y39" i="70"/>
  <c r="Y39" i="53"/>
  <c r="Y39" i="49"/>
  <c r="AC27" i="70"/>
  <c r="AC27" i="53"/>
  <c r="AC27" i="49"/>
  <c r="Y15" i="70"/>
  <c r="Y15" i="53"/>
  <c r="Y15" i="49"/>
  <c r="AC171" i="68"/>
  <c r="AC171" i="51"/>
  <c r="AC171" i="39"/>
  <c r="Y159" i="68"/>
  <c r="Y159" i="51"/>
  <c r="Y159" i="39"/>
  <c r="AC147" i="68"/>
  <c r="AC147" i="39"/>
  <c r="AC147" i="51"/>
  <c r="Y135" i="68"/>
  <c r="Y135" i="51"/>
  <c r="Y135" i="39"/>
  <c r="AC123" i="68"/>
  <c r="AC123" i="51"/>
  <c r="AC123" i="39"/>
  <c r="Y111" i="68"/>
  <c r="Y111" i="51"/>
  <c r="Y111" i="39"/>
  <c r="AC99" i="68"/>
  <c r="AC99" i="51"/>
  <c r="AC99" i="39"/>
  <c r="Y87" i="68"/>
  <c r="Y87" i="51"/>
  <c r="Y87" i="39"/>
  <c r="AC75" i="68"/>
  <c r="AC75" i="51"/>
  <c r="AC75" i="39"/>
  <c r="Y63" i="68"/>
  <c r="Y63" i="51"/>
  <c r="Y63" i="39"/>
  <c r="AC51" i="68"/>
  <c r="AC51" i="51"/>
  <c r="AC51" i="39"/>
  <c r="Y39" i="68"/>
  <c r="Y39" i="51"/>
  <c r="Y39" i="39"/>
  <c r="AC27" i="68"/>
  <c r="AC27" i="51"/>
  <c r="AC27" i="39"/>
  <c r="Y15" i="68"/>
  <c r="Y15" i="51"/>
  <c r="Y15" i="39"/>
  <c r="AC27" i="69"/>
  <c r="AC39" i="69"/>
  <c r="AC123" i="69"/>
  <c r="AC135" i="69"/>
  <c r="AC171" i="69"/>
  <c r="AC51" i="69"/>
  <c r="AC15" i="69"/>
  <c r="AC63" i="69"/>
  <c r="AC147" i="69"/>
  <c r="AC87" i="69"/>
  <c r="AC111" i="69"/>
  <c r="AC75" i="69"/>
  <c r="AC99" i="69"/>
  <c r="AC159" i="69"/>
  <c r="Y135" i="70"/>
  <c r="Y135" i="53"/>
  <c r="Y135" i="49"/>
  <c r="AB171" i="70"/>
  <c r="AB171" i="49"/>
  <c r="AB171" i="53"/>
  <c r="AB147" i="70"/>
  <c r="AB147" i="53"/>
  <c r="AB147" i="49"/>
  <c r="AB123" i="70"/>
  <c r="AB123" i="53"/>
  <c r="AB123" i="49"/>
  <c r="AB99" i="70"/>
  <c r="AB99" i="53"/>
  <c r="AB99" i="49"/>
  <c r="AB75" i="70"/>
  <c r="AB75" i="53"/>
  <c r="AB75" i="49"/>
  <c r="AB51" i="70"/>
  <c r="AB51" i="53"/>
  <c r="AB51" i="49"/>
  <c r="AB27" i="70"/>
  <c r="AB27" i="53"/>
  <c r="AB27" i="49"/>
  <c r="AB171" i="68"/>
  <c r="AB171" i="51"/>
  <c r="AB171" i="39"/>
  <c r="AB147" i="68"/>
  <c r="AB147" i="51"/>
  <c r="AB147" i="39"/>
  <c r="AB123" i="68"/>
  <c r="AB123" i="51"/>
  <c r="AB123" i="39"/>
  <c r="AB99" i="68"/>
  <c r="AB99" i="51"/>
  <c r="AB99" i="39"/>
  <c r="AB75" i="68"/>
  <c r="AB75" i="51"/>
  <c r="AB75" i="39"/>
  <c r="AB51" i="68"/>
  <c r="AB51" i="51"/>
  <c r="AB51" i="39"/>
  <c r="AB27" i="68"/>
  <c r="AB27" i="51"/>
  <c r="AB27" i="39"/>
  <c r="Y75" i="52"/>
  <c r="Y63" i="52"/>
  <c r="Y51" i="52"/>
  <c r="Y39" i="52"/>
  <c r="Y27" i="52"/>
  <c r="Y159" i="52"/>
  <c r="Y63" i="48"/>
  <c r="Y87" i="48"/>
  <c r="Y15" i="52"/>
  <c r="Y111" i="52"/>
  <c r="Y51" i="48"/>
  <c r="Y75" i="48"/>
  <c r="Y171" i="52"/>
  <c r="Y15" i="48"/>
  <c r="Y39" i="48"/>
  <c r="Y99" i="52"/>
  <c r="Y27" i="48"/>
  <c r="Y135" i="52"/>
  <c r="Y159" i="48"/>
  <c r="Y87" i="52"/>
  <c r="Y147" i="48"/>
  <c r="Y171" i="48"/>
  <c r="Y147" i="52"/>
  <c r="Y111" i="48"/>
  <c r="Y135" i="48"/>
  <c r="Y123" i="52"/>
  <c r="Y99" i="48"/>
  <c r="Y123" i="48"/>
  <c r="Y111" i="70"/>
  <c r="Y111" i="53"/>
  <c r="Y111" i="49"/>
  <c r="AA15" i="69"/>
  <c r="AA63" i="69"/>
  <c r="AA147" i="69"/>
  <c r="AA87" i="69"/>
  <c r="AA75" i="69"/>
  <c r="AA99" i="69"/>
  <c r="AA159" i="69"/>
  <c r="AA111" i="69"/>
  <c r="AA27" i="69"/>
  <c r="AA39" i="69"/>
  <c r="AA123" i="69"/>
  <c r="AA135" i="69"/>
  <c r="AA171" i="69"/>
  <c r="AA51" i="69"/>
  <c r="AA171" i="70"/>
  <c r="AA171" i="49"/>
  <c r="AA171" i="53"/>
  <c r="AA147" i="70"/>
  <c r="AA147" i="53"/>
  <c r="AA147" i="49"/>
  <c r="AA123" i="70"/>
  <c r="AA123" i="53"/>
  <c r="AA123" i="49"/>
  <c r="AA99" i="70"/>
  <c r="AA99" i="53"/>
  <c r="AA99" i="49"/>
  <c r="AA75" i="70"/>
  <c r="AA75" i="53"/>
  <c r="AA75" i="49"/>
  <c r="AA51" i="70"/>
  <c r="AA51" i="53"/>
  <c r="AA51" i="49"/>
  <c r="AA27" i="70"/>
  <c r="AA27" i="53"/>
  <c r="AA27" i="49"/>
  <c r="AA171" i="68"/>
  <c r="AA171" i="51"/>
  <c r="AA171" i="39"/>
  <c r="AA147" i="68"/>
  <c r="AA147" i="51"/>
  <c r="AA147" i="39"/>
  <c r="AA123" i="68"/>
  <c r="AA123" i="51"/>
  <c r="AA123" i="39"/>
  <c r="AA99" i="51"/>
  <c r="AA99" i="68"/>
  <c r="AA99" i="39"/>
  <c r="AA75" i="68"/>
  <c r="AA75" i="51"/>
  <c r="AA75" i="39"/>
  <c r="AA51" i="68"/>
  <c r="AA51" i="51"/>
  <c r="AA51" i="39"/>
  <c r="AA27" i="68"/>
  <c r="AA27" i="51"/>
  <c r="AA27" i="39"/>
  <c r="Y87" i="69"/>
  <c r="Y75" i="69"/>
  <c r="Y99" i="69"/>
  <c r="Y159" i="69"/>
  <c r="Y111" i="69"/>
  <c r="Y27" i="69"/>
  <c r="Y39" i="69"/>
  <c r="Y123" i="69"/>
  <c r="Y135" i="69"/>
  <c r="Y171" i="69"/>
  <c r="Y15" i="69"/>
  <c r="Y63" i="69"/>
  <c r="Y51" i="69"/>
  <c r="Y147" i="69"/>
  <c r="Y159" i="70"/>
  <c r="Y159" i="49"/>
  <c r="Y159" i="53"/>
  <c r="Y87" i="70"/>
  <c r="Y87" i="53"/>
  <c r="Y87" i="49"/>
  <c r="AB51" i="69"/>
  <c r="AB15" i="69"/>
  <c r="AB63" i="69"/>
  <c r="AB147" i="69"/>
  <c r="AB87" i="69"/>
  <c r="AB75" i="69"/>
  <c r="AB99" i="69"/>
  <c r="AB159" i="69"/>
  <c r="AB27" i="69"/>
  <c r="AB39" i="69"/>
  <c r="AB111" i="69"/>
  <c r="AB123" i="69"/>
  <c r="AB135" i="69"/>
  <c r="AB171" i="69"/>
  <c r="Z15" i="69"/>
  <c r="Z147" i="69"/>
  <c r="Z87" i="69"/>
  <c r="Z75" i="69"/>
  <c r="Z99" i="69"/>
  <c r="Z159" i="69"/>
  <c r="Z111" i="69"/>
  <c r="Z51" i="69"/>
  <c r="Z123" i="69"/>
  <c r="Z135" i="69"/>
  <c r="Z171" i="69"/>
  <c r="Z63" i="69"/>
  <c r="Z39" i="69"/>
  <c r="Z27" i="69"/>
  <c r="Z171" i="70"/>
  <c r="Z171" i="49"/>
  <c r="Z171" i="53"/>
  <c r="Z147" i="70"/>
  <c r="Z147" i="53"/>
  <c r="Z147" i="49"/>
  <c r="Z123" i="70"/>
  <c r="Z123" i="53"/>
  <c r="Z123" i="49"/>
  <c r="Z99" i="70"/>
  <c r="Z99" i="53"/>
  <c r="Z99" i="49"/>
  <c r="Z75" i="70"/>
  <c r="Z75" i="53"/>
  <c r="Z75" i="49"/>
  <c r="Z51" i="70"/>
  <c r="Z51" i="49"/>
  <c r="Z51" i="53"/>
  <c r="Z27" i="70"/>
  <c r="Z27" i="53"/>
  <c r="Z27" i="49"/>
  <c r="Z171" i="68"/>
  <c r="Z171" i="39"/>
  <c r="Z171" i="51"/>
  <c r="Z147" i="68"/>
  <c r="Z147" i="39"/>
  <c r="Z147" i="51"/>
  <c r="Z123" i="68"/>
  <c r="Z123" i="51"/>
  <c r="Z123" i="39"/>
  <c r="Z99" i="68"/>
  <c r="Z99" i="51"/>
  <c r="Z99" i="39"/>
  <c r="Z75" i="68"/>
  <c r="Z75" i="51"/>
  <c r="Z75" i="39"/>
  <c r="Z51" i="68"/>
  <c r="Z51" i="51"/>
  <c r="Z51" i="39"/>
  <c r="Z27" i="68"/>
  <c r="Z27" i="51"/>
  <c r="Z27" i="39"/>
  <c r="W175" i="69"/>
  <c r="W163" i="69"/>
  <c r="W151" i="69"/>
  <c r="W139" i="69"/>
  <c r="W127" i="69"/>
  <c r="W115" i="69"/>
  <c r="W103" i="69"/>
  <c r="W91" i="69"/>
  <c r="W79" i="69"/>
  <c r="W67" i="69"/>
  <c r="W55" i="69"/>
  <c r="W43" i="69"/>
  <c r="W31" i="69"/>
  <c r="W19" i="69"/>
  <c r="Z35" i="69" l="1"/>
  <c r="Z38" i="69"/>
  <c r="AA155" i="51"/>
  <c r="AA157" i="51"/>
  <c r="AA156" i="51"/>
  <c r="AA158" i="51"/>
  <c r="AB155" i="68"/>
  <c r="AB157" i="68"/>
  <c r="AB156" i="68"/>
  <c r="AB158" i="68"/>
  <c r="Y71" i="49"/>
  <c r="Y72" i="49" s="1"/>
  <c r="Y73" i="49" s="1"/>
  <c r="Z132" i="70"/>
  <c r="Z131" i="70"/>
  <c r="Z133" i="70"/>
  <c r="Z134" i="70"/>
  <c r="AA36" i="51"/>
  <c r="AA38" i="51"/>
  <c r="AA35" i="51"/>
  <c r="AA37" i="51"/>
  <c r="Y119" i="53"/>
  <c r="AB132" i="53"/>
  <c r="AB134" i="53"/>
  <c r="AB131" i="53"/>
  <c r="AB133" i="53"/>
  <c r="Y143" i="51"/>
  <c r="Y144" i="51" s="1"/>
  <c r="Z146" i="39"/>
  <c r="Z144" i="39"/>
  <c r="Z143" i="39"/>
  <c r="Z145" i="39"/>
  <c r="AA120" i="70"/>
  <c r="AA121" i="70"/>
  <c r="AA119" i="70"/>
  <c r="AA122" i="70"/>
  <c r="Z36" i="53"/>
  <c r="Z38" i="53"/>
  <c r="Z35" i="53"/>
  <c r="Z37" i="53"/>
  <c r="Z107" i="49"/>
  <c r="Z109" i="49"/>
  <c r="Z108" i="49"/>
  <c r="Z110" i="49"/>
  <c r="Z156" i="70"/>
  <c r="Z155" i="70"/>
  <c r="Z157" i="70"/>
  <c r="Z158" i="70"/>
  <c r="Z143" i="69"/>
  <c r="Z146" i="69"/>
  <c r="Z155" i="69"/>
  <c r="Z158" i="69"/>
  <c r="AB170" i="69"/>
  <c r="AB167" i="69"/>
  <c r="Y95" i="49"/>
  <c r="Y96" i="49" s="1"/>
  <c r="Y97" i="49" s="1"/>
  <c r="Y71" i="69"/>
  <c r="Y167" i="69"/>
  <c r="AA60" i="51"/>
  <c r="AA62" i="51"/>
  <c r="AA59" i="51"/>
  <c r="AA61" i="51"/>
  <c r="AA131" i="39"/>
  <c r="AA133" i="39"/>
  <c r="AA132" i="39"/>
  <c r="AA134" i="39"/>
  <c r="AA180" i="68"/>
  <c r="AA182" i="68"/>
  <c r="AA179" i="68"/>
  <c r="AA181" i="68"/>
  <c r="AA84" i="53"/>
  <c r="AA86" i="53"/>
  <c r="AA83" i="53"/>
  <c r="AA85" i="53"/>
  <c r="AA158" i="49"/>
  <c r="AA155" i="49"/>
  <c r="AA157" i="49"/>
  <c r="AA156" i="49"/>
  <c r="AA143" i="69"/>
  <c r="AA146" i="69"/>
  <c r="AA95" i="69"/>
  <c r="AA98" i="69"/>
  <c r="Y107" i="48"/>
  <c r="Y167" i="48"/>
  <c r="Y59" i="48"/>
  <c r="Y59" i="52"/>
  <c r="AB59" i="68"/>
  <c r="AB61" i="68"/>
  <c r="AB60" i="68"/>
  <c r="AB62" i="68"/>
  <c r="AB131" i="51"/>
  <c r="AB133" i="51"/>
  <c r="AB132" i="51"/>
  <c r="AB134" i="51"/>
  <c r="AB38" i="49"/>
  <c r="AB35" i="49"/>
  <c r="AB37" i="49"/>
  <c r="AB36" i="49"/>
  <c r="AB86" i="70"/>
  <c r="AB83" i="70"/>
  <c r="AB85" i="70"/>
  <c r="AB84" i="70"/>
  <c r="AB155" i="53"/>
  <c r="AB157" i="53"/>
  <c r="AB158" i="53"/>
  <c r="AB156" i="53"/>
  <c r="AC170" i="69"/>
  <c r="AC167" i="69"/>
  <c r="AC59" i="69"/>
  <c r="AC62" i="69"/>
  <c r="Y23" i="68"/>
  <c r="Y183" i="68"/>
  <c r="O95" i="45" s="1"/>
  <c r="AC60" i="51"/>
  <c r="AC62" i="51"/>
  <c r="AC59" i="51"/>
  <c r="AC61" i="51"/>
  <c r="Y95" i="39"/>
  <c r="Y96" i="39" s="1"/>
  <c r="Y97" i="39" s="1"/>
  <c r="Y119" i="68"/>
  <c r="AC155" i="39"/>
  <c r="AC157" i="39"/>
  <c r="AC156" i="39"/>
  <c r="AC158" i="39"/>
  <c r="Y23" i="49"/>
  <c r="Y183" i="49"/>
  <c r="AD28" i="45" s="1"/>
  <c r="Y47" i="70"/>
  <c r="Y48" i="70" s="1"/>
  <c r="Y49" i="70" s="1"/>
  <c r="AC85" i="53"/>
  <c r="AC84" i="53"/>
  <c r="AC86" i="53"/>
  <c r="AC83" i="53"/>
  <c r="AC156" i="49"/>
  <c r="AC158" i="49"/>
  <c r="AC155" i="49"/>
  <c r="AC157" i="49"/>
  <c r="Z23" i="68"/>
  <c r="Z191" i="68" s="1"/>
  <c r="Z25" i="68"/>
  <c r="Z193" i="68" s="1"/>
  <c r="Z24" i="68"/>
  <c r="Z192" i="68" s="1"/>
  <c r="Z26" i="68"/>
  <c r="Z194" i="68" s="1"/>
  <c r="Z183" i="68"/>
  <c r="Z97" i="51"/>
  <c r="Z96" i="51"/>
  <c r="Z98" i="51"/>
  <c r="Z95" i="51"/>
  <c r="Z170" i="39"/>
  <c r="Z168" i="39"/>
  <c r="Z167" i="39"/>
  <c r="Z169" i="39"/>
  <c r="Z47" i="70"/>
  <c r="Z49" i="70"/>
  <c r="Z48" i="70"/>
  <c r="Z50" i="70"/>
  <c r="Z120" i="49"/>
  <c r="Z122" i="49"/>
  <c r="Z119" i="49"/>
  <c r="Z121" i="49"/>
  <c r="Z143" i="48"/>
  <c r="Z146" i="48"/>
  <c r="Z38" i="48"/>
  <c r="Z35" i="48"/>
  <c r="Z38" i="52"/>
  <c r="Z35" i="52"/>
  <c r="Z59" i="52"/>
  <c r="Z62" i="52"/>
  <c r="Y155" i="53"/>
  <c r="Y156" i="53" s="1"/>
  <c r="AA71" i="39"/>
  <c r="AA73" i="39"/>
  <c r="AA72" i="39"/>
  <c r="AA74" i="39"/>
  <c r="AA119" i="68"/>
  <c r="AA121" i="68"/>
  <c r="AA120" i="68"/>
  <c r="AA122" i="68"/>
  <c r="AA23" i="53"/>
  <c r="AA191" i="53" s="1"/>
  <c r="AA25" i="53"/>
  <c r="AA193" i="53" s="1"/>
  <c r="AA24" i="53"/>
  <c r="AA192" i="53" s="1"/>
  <c r="AA183" i="53"/>
  <c r="AA26" i="53"/>
  <c r="AA194" i="53" s="1"/>
  <c r="AA96" i="49"/>
  <c r="AA98" i="49"/>
  <c r="AA95" i="49"/>
  <c r="AA97" i="49"/>
  <c r="AA144" i="70"/>
  <c r="AA145" i="70"/>
  <c r="AA143" i="70"/>
  <c r="AA146" i="70"/>
  <c r="AA143" i="52"/>
  <c r="AA146" i="52"/>
  <c r="AA122" i="52"/>
  <c r="AA119" i="52"/>
  <c r="AA143" i="48"/>
  <c r="AA146" i="48"/>
  <c r="AC97" i="49"/>
  <c r="AC96" i="49"/>
  <c r="AC98" i="49"/>
  <c r="AC95" i="49"/>
  <c r="AC47" i="48"/>
  <c r="AC50" i="48"/>
  <c r="AC170" i="52"/>
  <c r="AC167" i="52"/>
  <c r="AC155" i="48"/>
  <c r="AC158" i="48"/>
  <c r="AC50" i="52"/>
  <c r="AC47" i="52"/>
  <c r="AB71" i="39"/>
  <c r="AB73" i="39"/>
  <c r="AB72" i="39"/>
  <c r="AB74" i="39"/>
  <c r="AB119" i="68"/>
  <c r="AB121" i="68"/>
  <c r="AB120" i="68"/>
  <c r="AB122" i="68"/>
  <c r="AB26" i="53"/>
  <c r="AB194" i="53" s="1"/>
  <c r="AB23" i="53"/>
  <c r="AB191" i="53" s="1"/>
  <c r="AB25" i="53"/>
  <c r="AB193" i="53" s="1"/>
  <c r="AB24" i="53"/>
  <c r="AB192" i="53" s="1"/>
  <c r="AB183" i="53"/>
  <c r="AB97" i="49"/>
  <c r="AB96" i="49"/>
  <c r="AB98" i="49"/>
  <c r="AB95" i="49"/>
  <c r="AB145" i="70"/>
  <c r="AB143" i="70"/>
  <c r="AB146" i="70"/>
  <c r="AB144" i="70"/>
  <c r="AB47" i="48"/>
  <c r="AB50" i="48"/>
  <c r="AB74" i="48"/>
  <c r="AB71" i="48"/>
  <c r="AB179" i="48"/>
  <c r="AB182" i="48"/>
  <c r="AC145" i="49"/>
  <c r="AC144" i="49"/>
  <c r="AC146" i="49"/>
  <c r="AC143" i="49"/>
  <c r="AC25" i="68"/>
  <c r="AC193" i="68" s="1"/>
  <c r="AC26" i="68"/>
  <c r="AC194" i="68" s="1"/>
  <c r="AC23" i="68"/>
  <c r="AC191" i="68" s="1"/>
  <c r="AC183" i="68"/>
  <c r="AC24" i="68"/>
  <c r="AC192" i="68" s="1"/>
  <c r="Y59" i="51"/>
  <c r="AC96" i="39"/>
  <c r="AC98" i="39"/>
  <c r="AC95" i="39"/>
  <c r="AC97" i="39"/>
  <c r="AC121" i="68"/>
  <c r="AC122" i="68"/>
  <c r="AC119" i="68"/>
  <c r="AC120" i="68"/>
  <c r="Y155" i="39"/>
  <c r="Y156" i="39" s="1"/>
  <c r="AC25" i="49"/>
  <c r="AC193" i="49" s="1"/>
  <c r="AC24" i="49"/>
  <c r="AC192" i="49" s="1"/>
  <c r="AC26" i="49"/>
  <c r="AC194" i="49" s="1"/>
  <c r="AC183" i="49"/>
  <c r="AC23" i="49"/>
  <c r="AC191" i="49" s="1"/>
  <c r="AC48" i="70"/>
  <c r="AC50" i="70"/>
  <c r="AC47" i="70"/>
  <c r="AC49" i="70"/>
  <c r="Y83" i="53"/>
  <c r="Z181" i="51"/>
  <c r="Z180" i="51"/>
  <c r="Z182" i="51"/>
  <c r="Z179" i="51"/>
  <c r="Y131" i="69"/>
  <c r="Y120" i="49"/>
  <c r="Y119" i="49"/>
  <c r="AB59" i="53"/>
  <c r="AB61" i="53"/>
  <c r="AB60" i="53"/>
  <c r="AB62" i="53"/>
  <c r="Y143" i="39"/>
  <c r="Z83" i="49"/>
  <c r="Z85" i="49"/>
  <c r="Z84" i="49"/>
  <c r="Z86" i="49"/>
  <c r="Y47" i="69"/>
  <c r="AA180" i="70"/>
  <c r="AA182" i="70"/>
  <c r="AA181" i="70"/>
  <c r="AA179" i="70"/>
  <c r="AB108" i="51"/>
  <c r="AB110" i="51"/>
  <c r="AB107" i="51"/>
  <c r="AB109" i="51"/>
  <c r="Y47" i="51"/>
  <c r="Y48" i="51" s="1"/>
  <c r="AC35" i="70"/>
  <c r="AC37" i="70"/>
  <c r="AC36" i="70"/>
  <c r="AC38" i="70"/>
  <c r="Z73" i="51"/>
  <c r="Z72" i="51"/>
  <c r="Z74" i="51"/>
  <c r="Z71" i="51"/>
  <c r="Z107" i="48"/>
  <c r="Z110" i="48"/>
  <c r="AA155" i="48"/>
  <c r="AA158" i="48"/>
  <c r="Z86" i="51"/>
  <c r="Z83" i="51"/>
  <c r="Z85" i="51"/>
  <c r="Z84" i="51"/>
  <c r="Z37" i="70"/>
  <c r="Z36" i="70"/>
  <c r="Z38" i="70"/>
  <c r="Z35" i="70"/>
  <c r="Z108" i="53"/>
  <c r="Z110" i="53"/>
  <c r="Z107" i="53"/>
  <c r="Z109" i="53"/>
  <c r="Z180" i="53"/>
  <c r="Z182" i="53"/>
  <c r="Z179" i="53"/>
  <c r="Z181" i="53"/>
  <c r="Z134" i="69"/>
  <c r="Z131" i="69"/>
  <c r="Z26" i="69"/>
  <c r="Z194" i="69" s="1"/>
  <c r="Z23" i="69"/>
  <c r="Z191" i="69" s="1"/>
  <c r="Z183" i="69"/>
  <c r="AB110" i="69"/>
  <c r="AB107" i="69"/>
  <c r="Y95" i="53"/>
  <c r="Y23" i="69"/>
  <c r="Y183" i="69"/>
  <c r="AS95" i="45" s="1"/>
  <c r="Y107" i="69"/>
  <c r="AA61" i="68"/>
  <c r="AA60" i="68"/>
  <c r="AA62" i="68"/>
  <c r="AA59" i="68"/>
  <c r="AA133" i="51"/>
  <c r="AA132" i="51"/>
  <c r="AA134" i="51"/>
  <c r="AA131" i="51"/>
  <c r="AA38" i="49"/>
  <c r="AA35" i="49"/>
  <c r="AA37" i="49"/>
  <c r="AA36" i="49"/>
  <c r="AA83" i="70"/>
  <c r="AA85" i="70"/>
  <c r="AA84" i="70"/>
  <c r="AA86" i="70"/>
  <c r="AA156" i="53"/>
  <c r="AA155" i="53"/>
  <c r="AA157" i="53"/>
  <c r="AA158" i="53"/>
  <c r="AA131" i="69"/>
  <c r="AA134" i="69"/>
  <c r="AA155" i="69"/>
  <c r="AA158" i="69"/>
  <c r="Y131" i="52"/>
  <c r="Y143" i="52"/>
  <c r="Y119" i="52"/>
  <c r="Y71" i="52"/>
  <c r="AB84" i="39"/>
  <c r="AB86" i="39"/>
  <c r="AB83" i="39"/>
  <c r="AB85" i="39"/>
  <c r="AB132" i="68"/>
  <c r="AB134" i="68"/>
  <c r="AB131" i="68"/>
  <c r="AB133" i="68"/>
  <c r="AB36" i="53"/>
  <c r="AB38" i="53"/>
  <c r="AB35" i="53"/>
  <c r="AB37" i="53"/>
  <c r="AB110" i="49"/>
  <c r="AB107" i="49"/>
  <c r="AB109" i="49"/>
  <c r="AB108" i="49"/>
  <c r="AB157" i="70"/>
  <c r="AB155" i="70"/>
  <c r="AB158" i="70"/>
  <c r="AB156" i="70"/>
  <c r="AC110" i="69"/>
  <c r="AC107" i="69"/>
  <c r="AC179" i="69"/>
  <c r="AC182" i="69"/>
  <c r="AC36" i="39"/>
  <c r="AC38" i="39"/>
  <c r="AC35" i="39"/>
  <c r="AC37" i="39"/>
  <c r="AC61" i="68"/>
  <c r="AC59" i="68"/>
  <c r="AC62" i="68"/>
  <c r="AC60" i="68"/>
  <c r="Y95" i="51"/>
  <c r="AC132" i="39"/>
  <c r="AC134" i="39"/>
  <c r="AC131" i="39"/>
  <c r="AC133" i="39"/>
  <c r="AC157" i="68"/>
  <c r="AC155" i="68"/>
  <c r="AC158" i="68"/>
  <c r="AC156" i="68"/>
  <c r="Y23" i="53"/>
  <c r="Y183" i="53"/>
  <c r="AD62" i="45" s="1"/>
  <c r="AC60" i="49"/>
  <c r="AC62" i="49"/>
  <c r="AC59" i="49"/>
  <c r="AC61" i="49"/>
  <c r="AC86" i="70"/>
  <c r="AC83" i="70"/>
  <c r="AC85" i="70"/>
  <c r="AC84" i="70"/>
  <c r="AC156" i="53"/>
  <c r="AC155" i="53"/>
  <c r="AC157" i="53"/>
  <c r="AC158" i="53"/>
  <c r="Z50" i="39"/>
  <c r="Z48" i="39"/>
  <c r="Z47" i="39"/>
  <c r="Z49" i="39"/>
  <c r="Z96" i="68"/>
  <c r="Z98" i="68"/>
  <c r="Z95" i="68"/>
  <c r="Z97" i="68"/>
  <c r="Z168" i="51"/>
  <c r="Z170" i="51"/>
  <c r="Z167" i="51"/>
  <c r="Z169" i="51"/>
  <c r="Z72" i="49"/>
  <c r="Z74" i="49"/>
  <c r="Z71" i="49"/>
  <c r="Z73" i="49"/>
  <c r="Z120" i="70"/>
  <c r="Z119" i="70"/>
  <c r="Z122" i="70"/>
  <c r="Z121" i="70"/>
  <c r="Z119" i="48"/>
  <c r="Z122" i="48"/>
  <c r="Z110" i="52"/>
  <c r="Z107" i="52"/>
  <c r="Z95" i="48"/>
  <c r="Z98" i="48"/>
  <c r="Z74" i="52"/>
  <c r="Z71" i="52"/>
  <c r="Y155" i="70"/>
  <c r="Y156" i="70" s="1"/>
  <c r="Y157" i="70" s="1"/>
  <c r="AA73" i="51"/>
  <c r="AA72" i="51"/>
  <c r="AA74" i="51"/>
  <c r="AA71" i="51"/>
  <c r="AA144" i="39"/>
  <c r="AA146" i="39"/>
  <c r="AA143" i="39"/>
  <c r="AA145" i="39"/>
  <c r="AA24" i="70"/>
  <c r="AA192" i="70" s="1"/>
  <c r="AA26" i="70"/>
  <c r="AA194" i="70" s="1"/>
  <c r="AA23" i="70"/>
  <c r="AA191" i="70" s="1"/>
  <c r="AA25" i="70"/>
  <c r="AA193" i="70" s="1"/>
  <c r="AA183" i="70"/>
  <c r="AA95" i="53"/>
  <c r="AA97" i="53"/>
  <c r="AA96" i="53"/>
  <c r="AA98" i="53"/>
  <c r="AA168" i="49"/>
  <c r="AA170" i="49"/>
  <c r="AA167" i="49"/>
  <c r="AA169" i="49"/>
  <c r="AA38" i="48"/>
  <c r="AA35" i="48"/>
  <c r="AA50" i="52"/>
  <c r="AA47" i="52"/>
  <c r="AA119" i="48"/>
  <c r="AA122" i="48"/>
  <c r="AC98" i="53"/>
  <c r="AC95" i="53"/>
  <c r="AC97" i="53"/>
  <c r="AC96" i="53"/>
  <c r="AC26" i="48"/>
  <c r="AC194" i="48" s="1"/>
  <c r="AC23" i="48"/>
  <c r="AC191" i="48" s="1"/>
  <c r="AC183" i="48"/>
  <c r="AC131" i="48"/>
  <c r="AC134" i="48"/>
  <c r="AC98" i="52"/>
  <c r="AC95" i="52"/>
  <c r="AC62" i="52"/>
  <c r="AC59" i="52"/>
  <c r="AB71" i="51"/>
  <c r="AB73" i="51"/>
  <c r="AB72" i="51"/>
  <c r="AB74" i="51"/>
  <c r="AB144" i="39"/>
  <c r="AB146" i="39"/>
  <c r="AB143" i="39"/>
  <c r="AB145" i="39"/>
  <c r="AB24" i="70"/>
  <c r="AB192" i="70" s="1"/>
  <c r="AB26" i="70"/>
  <c r="AB194" i="70" s="1"/>
  <c r="AB23" i="70"/>
  <c r="AB191" i="70" s="1"/>
  <c r="AB25" i="70"/>
  <c r="AB193" i="70" s="1"/>
  <c r="AB183" i="70"/>
  <c r="AB98" i="53"/>
  <c r="AB95" i="53"/>
  <c r="AB97" i="53"/>
  <c r="AB96" i="53"/>
  <c r="AB169" i="49"/>
  <c r="AB168" i="49"/>
  <c r="AB170" i="49"/>
  <c r="AB167" i="49"/>
  <c r="AB26" i="48"/>
  <c r="AB194" i="48" s="1"/>
  <c r="AB183" i="48"/>
  <c r="AB23" i="48"/>
  <c r="AB191" i="48" s="1"/>
  <c r="AB170" i="52"/>
  <c r="AB167" i="52"/>
  <c r="AB155" i="48"/>
  <c r="AB158" i="48"/>
  <c r="AC146" i="53"/>
  <c r="AC143" i="53"/>
  <c r="AC145" i="53"/>
  <c r="AC144" i="53"/>
  <c r="Y35" i="39"/>
  <c r="Y59" i="68"/>
  <c r="AC98" i="51"/>
  <c r="AC95" i="51"/>
  <c r="AC97" i="51"/>
  <c r="AC96" i="51"/>
  <c r="Y131" i="39"/>
  <c r="Y132" i="39" s="1"/>
  <c r="Y155" i="68"/>
  <c r="Y156" i="68" s="1"/>
  <c r="Y157" i="68" s="1"/>
  <c r="AC26" i="53"/>
  <c r="AC194" i="53" s="1"/>
  <c r="AC23" i="53"/>
  <c r="AC191" i="53" s="1"/>
  <c r="AC25" i="53"/>
  <c r="AC193" i="53" s="1"/>
  <c r="AC183" i="53"/>
  <c r="AC24" i="53"/>
  <c r="AC192" i="53" s="1"/>
  <c r="Y59" i="49"/>
  <c r="Y83" i="70"/>
  <c r="Y84" i="70" s="1"/>
  <c r="Z132" i="53"/>
  <c r="Z134" i="53"/>
  <c r="Z131" i="53"/>
  <c r="Z133" i="53"/>
  <c r="AA35" i="39"/>
  <c r="AA37" i="39"/>
  <c r="AA36" i="39"/>
  <c r="AA38" i="39"/>
  <c r="Y155" i="52"/>
  <c r="AB179" i="70"/>
  <c r="AB182" i="70"/>
  <c r="AB180" i="70"/>
  <c r="AB181" i="70"/>
  <c r="Y167" i="68"/>
  <c r="Z108" i="68"/>
  <c r="Z110" i="68"/>
  <c r="Z107" i="68"/>
  <c r="Z109" i="68"/>
  <c r="AB74" i="69"/>
  <c r="AB71" i="69"/>
  <c r="AA60" i="53"/>
  <c r="AA59" i="53"/>
  <c r="AA61" i="53"/>
  <c r="AA62" i="53"/>
  <c r="Y167" i="52"/>
  <c r="AB180" i="39"/>
  <c r="AB182" i="39"/>
  <c r="AB179" i="39"/>
  <c r="AB181" i="39"/>
  <c r="AC109" i="68"/>
  <c r="AC107" i="68"/>
  <c r="AC110" i="68"/>
  <c r="AC108" i="68"/>
  <c r="Z24" i="70"/>
  <c r="Z192" i="70" s="1"/>
  <c r="Z26" i="70"/>
  <c r="Z194" i="70" s="1"/>
  <c r="Z23" i="70"/>
  <c r="Z191" i="70" s="1"/>
  <c r="Z25" i="70"/>
  <c r="Z193" i="70" s="1"/>
  <c r="Z183" i="70"/>
  <c r="AA72" i="49"/>
  <c r="AA74" i="49"/>
  <c r="AA71" i="49"/>
  <c r="AA73" i="49"/>
  <c r="Z131" i="68"/>
  <c r="Z133" i="68"/>
  <c r="Z134" i="68"/>
  <c r="Z132" i="68"/>
  <c r="Z38" i="39"/>
  <c r="Z35" i="39"/>
  <c r="Z36" i="39"/>
  <c r="Z37" i="39"/>
  <c r="Z61" i="53"/>
  <c r="Z60" i="53"/>
  <c r="Z62" i="53"/>
  <c r="Z59" i="53"/>
  <c r="Z59" i="69"/>
  <c r="Z62" i="69"/>
  <c r="AB83" i="69"/>
  <c r="AB86" i="69"/>
  <c r="Y95" i="70"/>
  <c r="Y179" i="69"/>
  <c r="Y83" i="69"/>
  <c r="AA83" i="39"/>
  <c r="AA85" i="39"/>
  <c r="AA84" i="39"/>
  <c r="AA86" i="39"/>
  <c r="AA132" i="68"/>
  <c r="AA134" i="68"/>
  <c r="AA131" i="68"/>
  <c r="AA133" i="68"/>
  <c r="AA36" i="53"/>
  <c r="AA35" i="53"/>
  <c r="AA37" i="53"/>
  <c r="AA38" i="53"/>
  <c r="AA110" i="49"/>
  <c r="AA107" i="49"/>
  <c r="AA109" i="49"/>
  <c r="AA108" i="49"/>
  <c r="AA156" i="70"/>
  <c r="AA157" i="70"/>
  <c r="AA155" i="70"/>
  <c r="AA158" i="70"/>
  <c r="AA47" i="69"/>
  <c r="AA50" i="69"/>
  <c r="AA71" i="69"/>
  <c r="AA74" i="69"/>
  <c r="Y143" i="48"/>
  <c r="Y35" i="48"/>
  <c r="Y23" i="52"/>
  <c r="Y183" i="52"/>
  <c r="AS62" i="45" s="1"/>
  <c r="Y83" i="52"/>
  <c r="AB84" i="51"/>
  <c r="AB86" i="51"/>
  <c r="AB83" i="51"/>
  <c r="AB85" i="51"/>
  <c r="AB157" i="39"/>
  <c r="AB156" i="39"/>
  <c r="AB158" i="39"/>
  <c r="AB155" i="39"/>
  <c r="AB36" i="70"/>
  <c r="AB35" i="70"/>
  <c r="AB37" i="70"/>
  <c r="AB38" i="70"/>
  <c r="AB108" i="53"/>
  <c r="AB110" i="53"/>
  <c r="AB107" i="53"/>
  <c r="AB109" i="53"/>
  <c r="AB181" i="53"/>
  <c r="AB180" i="53"/>
  <c r="AB182" i="53"/>
  <c r="AB179" i="53"/>
  <c r="AC83" i="69"/>
  <c r="AC86" i="69"/>
  <c r="AC143" i="69"/>
  <c r="AC146" i="69"/>
  <c r="AC36" i="51"/>
  <c r="AC38" i="51"/>
  <c r="AC35" i="51"/>
  <c r="AC37" i="51"/>
  <c r="Y71" i="39"/>
  <c r="Y72" i="39" s="1"/>
  <c r="Y95" i="68"/>
  <c r="Y96" i="68" s="1"/>
  <c r="AC134" i="51"/>
  <c r="AC131" i="51"/>
  <c r="AC133" i="51"/>
  <c r="AC132" i="51"/>
  <c r="Y167" i="39"/>
  <c r="Y23" i="70"/>
  <c r="Y183" i="70"/>
  <c r="AD95" i="45" s="1"/>
  <c r="AC59" i="53"/>
  <c r="AC61" i="53"/>
  <c r="AC60" i="53"/>
  <c r="AC62" i="53"/>
  <c r="AC108" i="49"/>
  <c r="AC110" i="49"/>
  <c r="AC107" i="49"/>
  <c r="AC109" i="49"/>
  <c r="AC157" i="70"/>
  <c r="AC155" i="70"/>
  <c r="AC158" i="70"/>
  <c r="AC156" i="70"/>
  <c r="Z49" i="51"/>
  <c r="Z48" i="51"/>
  <c r="Z50" i="51"/>
  <c r="Z47" i="51"/>
  <c r="Z122" i="39"/>
  <c r="Z120" i="39"/>
  <c r="Z119" i="39"/>
  <c r="Z121" i="39"/>
  <c r="Z167" i="68"/>
  <c r="Z169" i="68"/>
  <c r="Z168" i="68"/>
  <c r="Z170" i="68"/>
  <c r="Z71" i="53"/>
  <c r="Z73" i="53"/>
  <c r="Z72" i="53"/>
  <c r="Z74" i="53"/>
  <c r="Z144" i="49"/>
  <c r="Z146" i="49"/>
  <c r="Z143" i="49"/>
  <c r="Z145" i="49"/>
  <c r="Z155" i="52"/>
  <c r="Z158" i="52"/>
  <c r="Z47" i="48"/>
  <c r="Z50" i="48"/>
  <c r="Z71" i="48"/>
  <c r="Z74" i="48"/>
  <c r="Z86" i="52"/>
  <c r="Z83" i="52"/>
  <c r="AA23" i="39"/>
  <c r="AA191" i="39" s="1"/>
  <c r="AA25" i="39"/>
  <c r="AA193" i="39" s="1"/>
  <c r="AA183" i="39"/>
  <c r="AA24" i="39"/>
  <c r="AA192" i="39" s="1"/>
  <c r="AA26" i="39"/>
  <c r="AA194" i="39" s="1"/>
  <c r="AA71" i="68"/>
  <c r="AA73" i="68"/>
  <c r="AA72" i="68"/>
  <c r="AA74" i="68"/>
  <c r="AA144" i="51"/>
  <c r="AA143" i="51"/>
  <c r="AA145" i="51"/>
  <c r="AA146" i="51"/>
  <c r="AA48" i="49"/>
  <c r="AA50" i="49"/>
  <c r="AA47" i="49"/>
  <c r="AA49" i="49"/>
  <c r="AA96" i="70"/>
  <c r="AA98" i="70"/>
  <c r="AA95" i="70"/>
  <c r="AA97" i="70"/>
  <c r="AA170" i="53"/>
  <c r="AA167" i="53"/>
  <c r="AA169" i="53"/>
  <c r="AA168" i="53"/>
  <c r="AA107" i="52"/>
  <c r="AA110" i="52"/>
  <c r="AA95" i="48"/>
  <c r="AA98" i="48"/>
  <c r="AA155" i="52"/>
  <c r="AA158" i="52"/>
  <c r="AC97" i="70"/>
  <c r="AC96" i="70"/>
  <c r="AC98" i="70"/>
  <c r="AC95" i="70"/>
  <c r="AC179" i="52"/>
  <c r="AC182" i="52"/>
  <c r="AC107" i="48"/>
  <c r="AC110" i="48"/>
  <c r="AC167" i="48"/>
  <c r="AC170" i="48"/>
  <c r="AB23" i="39"/>
  <c r="AB191" i="39" s="1"/>
  <c r="AB25" i="39"/>
  <c r="AB193" i="39" s="1"/>
  <c r="AB183" i="39"/>
  <c r="AB24" i="39"/>
  <c r="AB192" i="39" s="1"/>
  <c r="AB26" i="39"/>
  <c r="AB194" i="39" s="1"/>
  <c r="AB71" i="68"/>
  <c r="AB73" i="68"/>
  <c r="AB72" i="68"/>
  <c r="AB74" i="68"/>
  <c r="AB144" i="51"/>
  <c r="AB143" i="51"/>
  <c r="AB145" i="51"/>
  <c r="AB146" i="51"/>
  <c r="AB49" i="49"/>
  <c r="AB48" i="49"/>
  <c r="AB50" i="49"/>
  <c r="AB47" i="49"/>
  <c r="AB96" i="70"/>
  <c r="AB98" i="70"/>
  <c r="AB95" i="70"/>
  <c r="AB97" i="70"/>
  <c r="AB170" i="53"/>
  <c r="AB167" i="53"/>
  <c r="AB169" i="53"/>
  <c r="AB168" i="53"/>
  <c r="AB182" i="52"/>
  <c r="AB179" i="52"/>
  <c r="AB131" i="48"/>
  <c r="AB134" i="48"/>
  <c r="AB98" i="52"/>
  <c r="AB95" i="52"/>
  <c r="AC145" i="70"/>
  <c r="AC143" i="70"/>
  <c r="AC146" i="70"/>
  <c r="AC144" i="70"/>
  <c r="Y35" i="51"/>
  <c r="Y36" i="51" s="1"/>
  <c r="AC71" i="39"/>
  <c r="AC73" i="39"/>
  <c r="AC72" i="39"/>
  <c r="AC74" i="39"/>
  <c r="AC97" i="68"/>
  <c r="AC98" i="68"/>
  <c r="AC95" i="68"/>
  <c r="AC96" i="68"/>
  <c r="Y131" i="51"/>
  <c r="Y132" i="51" s="1"/>
  <c r="AC169" i="51"/>
  <c r="AC168" i="51"/>
  <c r="AC170" i="51"/>
  <c r="AC167" i="51"/>
  <c r="AC25" i="70"/>
  <c r="AC193" i="70" s="1"/>
  <c r="AC183" i="70"/>
  <c r="AC24" i="70"/>
  <c r="AC192" i="70" s="1"/>
  <c r="AC26" i="70"/>
  <c r="AC194" i="70" s="1"/>
  <c r="AC23" i="70"/>
  <c r="AC191" i="70" s="1"/>
  <c r="Y59" i="53"/>
  <c r="Y60" i="53" s="1"/>
  <c r="Y107" i="49"/>
  <c r="Z110" i="51"/>
  <c r="Z107" i="51"/>
  <c r="Z109" i="51"/>
  <c r="Z108" i="51"/>
  <c r="Y167" i="49"/>
  <c r="Y168" i="49" s="1"/>
  <c r="Y169" i="49" s="1"/>
  <c r="AA122" i="69"/>
  <c r="AA119" i="69"/>
  <c r="AB134" i="49"/>
  <c r="AB131" i="49"/>
  <c r="AB133" i="49"/>
  <c r="AB132" i="49"/>
  <c r="AC180" i="49"/>
  <c r="AC182" i="49"/>
  <c r="AC179" i="49"/>
  <c r="AC181" i="49"/>
  <c r="AB122" i="69"/>
  <c r="AB119" i="69"/>
  <c r="AA157" i="68"/>
  <c r="AA156" i="68"/>
  <c r="AA158" i="68"/>
  <c r="AA155" i="68"/>
  <c r="Y23" i="48"/>
  <c r="Y183" i="48"/>
  <c r="AS28" i="45" s="1"/>
  <c r="AB60" i="70"/>
  <c r="AB59" i="70"/>
  <c r="AB61" i="70"/>
  <c r="AB62" i="70"/>
  <c r="AC84" i="39"/>
  <c r="AC86" i="39"/>
  <c r="AC83" i="39"/>
  <c r="AC85" i="39"/>
  <c r="AC181" i="70"/>
  <c r="AC179" i="70"/>
  <c r="AC182" i="70"/>
  <c r="AC180" i="70"/>
  <c r="Z86" i="48"/>
  <c r="Z83" i="48"/>
  <c r="AA167" i="39"/>
  <c r="AA169" i="39"/>
  <c r="AA168" i="39"/>
  <c r="AA170" i="39"/>
  <c r="Z86" i="39"/>
  <c r="Z83" i="39"/>
  <c r="Z84" i="39"/>
  <c r="Z85" i="39"/>
  <c r="Z157" i="51"/>
  <c r="Z156" i="51"/>
  <c r="Z158" i="51"/>
  <c r="Z155" i="51"/>
  <c r="Z83" i="68"/>
  <c r="Z85" i="68"/>
  <c r="Z86" i="68"/>
  <c r="Z84" i="68"/>
  <c r="Z158" i="39"/>
  <c r="Z156" i="39"/>
  <c r="Z155" i="39"/>
  <c r="Z157" i="39"/>
  <c r="Z109" i="70"/>
  <c r="Z108" i="70"/>
  <c r="Z110" i="70"/>
  <c r="Z107" i="70"/>
  <c r="Z179" i="49"/>
  <c r="Z181" i="49"/>
  <c r="Z180" i="49"/>
  <c r="Z182" i="49"/>
  <c r="AB179" i="69"/>
  <c r="AB182" i="69"/>
  <c r="Z38" i="51"/>
  <c r="Z35" i="51"/>
  <c r="Z37" i="51"/>
  <c r="Z36" i="51"/>
  <c r="Z110" i="39"/>
  <c r="Z108" i="39"/>
  <c r="Z107" i="39"/>
  <c r="Z109" i="39"/>
  <c r="Z156" i="68"/>
  <c r="Z158" i="68"/>
  <c r="Z155" i="68"/>
  <c r="Z157" i="68"/>
  <c r="Z59" i="49"/>
  <c r="Z61" i="49"/>
  <c r="Z60" i="49"/>
  <c r="Z62" i="49"/>
  <c r="Z131" i="49"/>
  <c r="Z133" i="49"/>
  <c r="Z132" i="49"/>
  <c r="Z134" i="49"/>
  <c r="Z180" i="70"/>
  <c r="Z179" i="70"/>
  <c r="Z181" i="70"/>
  <c r="Z182" i="70"/>
  <c r="Z122" i="69"/>
  <c r="Z119" i="69"/>
  <c r="AB143" i="69"/>
  <c r="AB146" i="69"/>
  <c r="AB95" i="69"/>
  <c r="AB98" i="69"/>
  <c r="Y167" i="53"/>
  <c r="Y143" i="69"/>
  <c r="Y95" i="69"/>
  <c r="AA84" i="51"/>
  <c r="AA86" i="51"/>
  <c r="AA83" i="51"/>
  <c r="AA85" i="51"/>
  <c r="AA156" i="39"/>
  <c r="AA158" i="39"/>
  <c r="AA155" i="39"/>
  <c r="AA157" i="39"/>
  <c r="AA35" i="70"/>
  <c r="AA37" i="70"/>
  <c r="AA36" i="70"/>
  <c r="AA38" i="70"/>
  <c r="AA108" i="53"/>
  <c r="AA110" i="53"/>
  <c r="AA107" i="53"/>
  <c r="AA109" i="53"/>
  <c r="AA180" i="53"/>
  <c r="AA182" i="53"/>
  <c r="AA179" i="53"/>
  <c r="AA181" i="53"/>
  <c r="AA35" i="69"/>
  <c r="AA38" i="69"/>
  <c r="AA26" i="69"/>
  <c r="AA194" i="69" s="1"/>
  <c r="AA23" i="69"/>
  <c r="AA191" i="69" s="1"/>
  <c r="AA183" i="69"/>
  <c r="Y119" i="48"/>
  <c r="Y107" i="52"/>
  <c r="Y95" i="48"/>
  <c r="AB36" i="39"/>
  <c r="AB38" i="39"/>
  <c r="AB35" i="39"/>
  <c r="AB37" i="39"/>
  <c r="AB84" i="68"/>
  <c r="AB86" i="68"/>
  <c r="AB83" i="68"/>
  <c r="AB85" i="68"/>
  <c r="AB158" i="51"/>
  <c r="AB155" i="51"/>
  <c r="AB157" i="51"/>
  <c r="AB156" i="51"/>
  <c r="AB62" i="49"/>
  <c r="AB59" i="49"/>
  <c r="AB61" i="49"/>
  <c r="AB60" i="49"/>
  <c r="AB110" i="70"/>
  <c r="AB107" i="70"/>
  <c r="AB109" i="70"/>
  <c r="AB108" i="70"/>
  <c r="AB182" i="49"/>
  <c r="AB179" i="49"/>
  <c r="AB181" i="49"/>
  <c r="AB180" i="49"/>
  <c r="AC119" i="69"/>
  <c r="AC122" i="69"/>
  <c r="AC131" i="69"/>
  <c r="AC134" i="69"/>
  <c r="AC37" i="68"/>
  <c r="AC38" i="68"/>
  <c r="AC35" i="68"/>
  <c r="AC36" i="68"/>
  <c r="Y71" i="51"/>
  <c r="AC107" i="39"/>
  <c r="AC109" i="39"/>
  <c r="AC108" i="39"/>
  <c r="AC110" i="39"/>
  <c r="AC133" i="68"/>
  <c r="AC134" i="68"/>
  <c r="AC131" i="68"/>
  <c r="AC132" i="68"/>
  <c r="Y167" i="51"/>
  <c r="AC36" i="49"/>
  <c r="AC38" i="49"/>
  <c r="AC35" i="49"/>
  <c r="AC37" i="49"/>
  <c r="AC60" i="70"/>
  <c r="AC62" i="70"/>
  <c r="AC59" i="70"/>
  <c r="AC61" i="70"/>
  <c r="AC109" i="53"/>
  <c r="AC108" i="53"/>
  <c r="AC110" i="53"/>
  <c r="AC107" i="53"/>
  <c r="AC181" i="53"/>
  <c r="AC180" i="53"/>
  <c r="AC182" i="53"/>
  <c r="AC179" i="53"/>
  <c r="Z48" i="68"/>
  <c r="Z50" i="68"/>
  <c r="Z47" i="68"/>
  <c r="Z49" i="68"/>
  <c r="Z120" i="51"/>
  <c r="Z122" i="51"/>
  <c r="Z119" i="51"/>
  <c r="Z121" i="51"/>
  <c r="Z24" i="49"/>
  <c r="Z192" i="49" s="1"/>
  <c r="Z26" i="49"/>
  <c r="Z194" i="49" s="1"/>
  <c r="Z23" i="49"/>
  <c r="Z191" i="49" s="1"/>
  <c r="Z183" i="49"/>
  <c r="Z25" i="49"/>
  <c r="Z193" i="49" s="1"/>
  <c r="Z72" i="70"/>
  <c r="Z74" i="70"/>
  <c r="Z71" i="70"/>
  <c r="Z73" i="70"/>
  <c r="Z145" i="53"/>
  <c r="Z144" i="53"/>
  <c r="Z146" i="53"/>
  <c r="Z143" i="53"/>
  <c r="Z182" i="48"/>
  <c r="Z179" i="48"/>
  <c r="Z26" i="48"/>
  <c r="Z194" i="48" s="1"/>
  <c r="Z23" i="48"/>
  <c r="Z191" i="48" s="1"/>
  <c r="Z183" i="48"/>
  <c r="Z167" i="52"/>
  <c r="Z170" i="52"/>
  <c r="Z26" i="52"/>
  <c r="Z194" i="52" s="1"/>
  <c r="Z23" i="52"/>
  <c r="Z191" i="52" s="1"/>
  <c r="Z183" i="52"/>
  <c r="AA25" i="51"/>
  <c r="AA193" i="51" s="1"/>
  <c r="AA24" i="51"/>
  <c r="AA192" i="51" s="1"/>
  <c r="AA26" i="51"/>
  <c r="AA194" i="51" s="1"/>
  <c r="AA23" i="51"/>
  <c r="AA191" i="51" s="1"/>
  <c r="AA183" i="51"/>
  <c r="AA96" i="39"/>
  <c r="AA98" i="39"/>
  <c r="AA95" i="39"/>
  <c r="AA97" i="39"/>
  <c r="AA144" i="68"/>
  <c r="AA146" i="68"/>
  <c r="AA143" i="68"/>
  <c r="AA145" i="68"/>
  <c r="AA48" i="53"/>
  <c r="AA47" i="53"/>
  <c r="AA49" i="53"/>
  <c r="AA50" i="53"/>
  <c r="AA120" i="49"/>
  <c r="AA122" i="49"/>
  <c r="AA119" i="49"/>
  <c r="AA121" i="49"/>
  <c r="AA168" i="70"/>
  <c r="AA167" i="70"/>
  <c r="AA170" i="70"/>
  <c r="AA169" i="70"/>
  <c r="AA47" i="48"/>
  <c r="AA50" i="48"/>
  <c r="AA71" i="48"/>
  <c r="AA74" i="48"/>
  <c r="AA62" i="52"/>
  <c r="AA59" i="52"/>
  <c r="AC121" i="49"/>
  <c r="AC120" i="49"/>
  <c r="AC122" i="49"/>
  <c r="AC119" i="49"/>
  <c r="AC83" i="48"/>
  <c r="AC86" i="48"/>
  <c r="AC134" i="52"/>
  <c r="AC131" i="52"/>
  <c r="AC143" i="52"/>
  <c r="AC146" i="52"/>
  <c r="AB23" i="51"/>
  <c r="AB191" i="51" s="1"/>
  <c r="AB25" i="51"/>
  <c r="AB193" i="51" s="1"/>
  <c r="AB24" i="51"/>
  <c r="AB192" i="51" s="1"/>
  <c r="AB26" i="51"/>
  <c r="AB194" i="51" s="1"/>
  <c r="AB183" i="51"/>
  <c r="AB96" i="39"/>
  <c r="AB98" i="39"/>
  <c r="AB95" i="39"/>
  <c r="AB97" i="39"/>
  <c r="AB144" i="68"/>
  <c r="AB146" i="68"/>
  <c r="AB143" i="68"/>
  <c r="AB145" i="68"/>
  <c r="AB49" i="53"/>
  <c r="AB48" i="53"/>
  <c r="AB50" i="53"/>
  <c r="AB47" i="53"/>
  <c r="AB121" i="49"/>
  <c r="AB120" i="49"/>
  <c r="AB122" i="49"/>
  <c r="AB119" i="49"/>
  <c r="AB169" i="70"/>
  <c r="AB167" i="70"/>
  <c r="AB170" i="70"/>
  <c r="AB168" i="70"/>
  <c r="AB62" i="52"/>
  <c r="AB59" i="52"/>
  <c r="AB107" i="48"/>
  <c r="AB110" i="48"/>
  <c r="AB74" i="52"/>
  <c r="AB71" i="52"/>
  <c r="Y179" i="49"/>
  <c r="Y180" i="49" s="1"/>
  <c r="Y35" i="68"/>
  <c r="Y36" i="68" s="1"/>
  <c r="Y37" i="68" s="1"/>
  <c r="AC74" i="51"/>
  <c r="AC71" i="51"/>
  <c r="AC73" i="51"/>
  <c r="AC72" i="51"/>
  <c r="Y107" i="39"/>
  <c r="Y108" i="39" s="1"/>
  <c r="Y131" i="68"/>
  <c r="Y132" i="68" s="1"/>
  <c r="AC167" i="39"/>
  <c r="AC169" i="39"/>
  <c r="AC168" i="39"/>
  <c r="AC170" i="39"/>
  <c r="Y35" i="49"/>
  <c r="Y59" i="70"/>
  <c r="Y107" i="53"/>
  <c r="Z170" i="69"/>
  <c r="Z167" i="69"/>
  <c r="AA107" i="70"/>
  <c r="AA109" i="70"/>
  <c r="AA108" i="70"/>
  <c r="AA110" i="70"/>
  <c r="AB36" i="51"/>
  <c r="AB38" i="51"/>
  <c r="AB35" i="51"/>
  <c r="AB37" i="51"/>
  <c r="AC47" i="69"/>
  <c r="AC50" i="69"/>
  <c r="Y71" i="68"/>
  <c r="AC110" i="70"/>
  <c r="AC107" i="70"/>
  <c r="AC109" i="70"/>
  <c r="AC108" i="70"/>
  <c r="Z74" i="39"/>
  <c r="Z72" i="39"/>
  <c r="Z71" i="39"/>
  <c r="Z73" i="39"/>
  <c r="Z119" i="68"/>
  <c r="Z121" i="68"/>
  <c r="Z120" i="68"/>
  <c r="Z122" i="68"/>
  <c r="Z25" i="53"/>
  <c r="Z193" i="53" s="1"/>
  <c r="Z24" i="53"/>
  <c r="Z192" i="53" s="1"/>
  <c r="Z26" i="53"/>
  <c r="Z194" i="53" s="1"/>
  <c r="Z183" i="53"/>
  <c r="Z23" i="53"/>
  <c r="Z191" i="53" s="1"/>
  <c r="Z96" i="49"/>
  <c r="Z98" i="49"/>
  <c r="Z95" i="49"/>
  <c r="Z97" i="49"/>
  <c r="Z144" i="70"/>
  <c r="Z143" i="70"/>
  <c r="Z145" i="70"/>
  <c r="Z146" i="70"/>
  <c r="Z155" i="48"/>
  <c r="Z158" i="48"/>
  <c r="Z182" i="52"/>
  <c r="Z179" i="52"/>
  <c r="Z134" i="48"/>
  <c r="Z131" i="48"/>
  <c r="Y131" i="49"/>
  <c r="AA23" i="68"/>
  <c r="AA191" i="68" s="1"/>
  <c r="AA25" i="68"/>
  <c r="AA193" i="68" s="1"/>
  <c r="AA24" i="68"/>
  <c r="AA192" i="68" s="1"/>
  <c r="AA26" i="68"/>
  <c r="AA194" i="68" s="1"/>
  <c r="AA183" i="68"/>
  <c r="AA97" i="51"/>
  <c r="AA96" i="51"/>
  <c r="AA98" i="51"/>
  <c r="AA95" i="51"/>
  <c r="AA168" i="51"/>
  <c r="AA170" i="51"/>
  <c r="AA167" i="51"/>
  <c r="AA169" i="51"/>
  <c r="AA50" i="70"/>
  <c r="AA47" i="70"/>
  <c r="AA49" i="70"/>
  <c r="AA48" i="70"/>
  <c r="AA119" i="53"/>
  <c r="AA121" i="53"/>
  <c r="AA120" i="53"/>
  <c r="AA122" i="53"/>
  <c r="AA179" i="48"/>
  <c r="AA182" i="48"/>
  <c r="AA26" i="48"/>
  <c r="AA194" i="48" s="1"/>
  <c r="AA23" i="48"/>
  <c r="AA191" i="48" s="1"/>
  <c r="AA183" i="48"/>
  <c r="AA167" i="52"/>
  <c r="AA170" i="52"/>
  <c r="AA71" i="52"/>
  <c r="AA74" i="52"/>
  <c r="AC122" i="53"/>
  <c r="AC119" i="53"/>
  <c r="AC121" i="53"/>
  <c r="AC120" i="53"/>
  <c r="AC59" i="48"/>
  <c r="AC62" i="48"/>
  <c r="AC143" i="48"/>
  <c r="AC146" i="48"/>
  <c r="AC74" i="52"/>
  <c r="AC71" i="52"/>
  <c r="AB23" i="68"/>
  <c r="AB191" i="68" s="1"/>
  <c r="AB25" i="68"/>
  <c r="AB193" i="68" s="1"/>
  <c r="AB24" i="68"/>
  <c r="AB192" i="68" s="1"/>
  <c r="AB26" i="68"/>
  <c r="AB194" i="68" s="1"/>
  <c r="AB183" i="68"/>
  <c r="AB95" i="51"/>
  <c r="AB97" i="51"/>
  <c r="AB96" i="51"/>
  <c r="AB98" i="51"/>
  <c r="AB168" i="51"/>
  <c r="AB170" i="51"/>
  <c r="AB167" i="51"/>
  <c r="AB169" i="51"/>
  <c r="AB48" i="70"/>
  <c r="AB47" i="70"/>
  <c r="AB49" i="70"/>
  <c r="AB50" i="70"/>
  <c r="AB122" i="53"/>
  <c r="AB119" i="53"/>
  <c r="AB121" i="53"/>
  <c r="AB120" i="53"/>
  <c r="AB170" i="48"/>
  <c r="AB167" i="48"/>
  <c r="AB83" i="48"/>
  <c r="AB86" i="48"/>
  <c r="AB134" i="52"/>
  <c r="AB131" i="52"/>
  <c r="AB86" i="52"/>
  <c r="AB83" i="52"/>
  <c r="Y179" i="53"/>
  <c r="Y180" i="53" s="1"/>
  <c r="AC48" i="39"/>
  <c r="AC50" i="39"/>
  <c r="AC47" i="39"/>
  <c r="AC49" i="39"/>
  <c r="AC73" i="68"/>
  <c r="AC74" i="68"/>
  <c r="AC71" i="68"/>
  <c r="AC72" i="68"/>
  <c r="Y107" i="51"/>
  <c r="Y108" i="51" s="1"/>
  <c r="AC144" i="39"/>
  <c r="AC146" i="39"/>
  <c r="AC143" i="39"/>
  <c r="AC145" i="39"/>
  <c r="AC169" i="68"/>
  <c r="AC170" i="68"/>
  <c r="AC167" i="68"/>
  <c r="AC168" i="68"/>
  <c r="Y35" i="53"/>
  <c r="Y36" i="53" s="1"/>
  <c r="AC73" i="49"/>
  <c r="AC72" i="49"/>
  <c r="AC74" i="49"/>
  <c r="AC71" i="49"/>
  <c r="Y107" i="70"/>
  <c r="Z60" i="70"/>
  <c r="Z62" i="70"/>
  <c r="Z59" i="70"/>
  <c r="Z61" i="70"/>
  <c r="AA84" i="68"/>
  <c r="AA86" i="68"/>
  <c r="AA83" i="68"/>
  <c r="AA85" i="68"/>
  <c r="Y47" i="48"/>
  <c r="Y47" i="39"/>
  <c r="Y48" i="39"/>
  <c r="Z47" i="69"/>
  <c r="Z50" i="69"/>
  <c r="AA170" i="69"/>
  <c r="AA167" i="69"/>
  <c r="AC35" i="69"/>
  <c r="AC38" i="69"/>
  <c r="AC132" i="49"/>
  <c r="AC134" i="49"/>
  <c r="AC131" i="49"/>
  <c r="AC133" i="49"/>
  <c r="Z95" i="52"/>
  <c r="Z98" i="52"/>
  <c r="Y131" i="53"/>
  <c r="Y132" i="53" s="1"/>
  <c r="AA48" i="39"/>
  <c r="AA50" i="39"/>
  <c r="AA47" i="39"/>
  <c r="AA49" i="39"/>
  <c r="AA96" i="68"/>
  <c r="AA98" i="68"/>
  <c r="AA95" i="68"/>
  <c r="AA97" i="68"/>
  <c r="AA182" i="52"/>
  <c r="AA179" i="52"/>
  <c r="AA131" i="48"/>
  <c r="AA134" i="48"/>
  <c r="AC121" i="70"/>
  <c r="AC122" i="70"/>
  <c r="AC120" i="70"/>
  <c r="AC119" i="70"/>
  <c r="AC119" i="48"/>
  <c r="AC122" i="48"/>
  <c r="AC86" i="52"/>
  <c r="AC83" i="52"/>
  <c r="AB48" i="39"/>
  <c r="AB50" i="39"/>
  <c r="AB47" i="39"/>
  <c r="AB49" i="39"/>
  <c r="AB96" i="68"/>
  <c r="AB98" i="68"/>
  <c r="AB95" i="68"/>
  <c r="AB97" i="68"/>
  <c r="AB167" i="39"/>
  <c r="AB169" i="39"/>
  <c r="AB168" i="39"/>
  <c r="AB170" i="39"/>
  <c r="AB73" i="49"/>
  <c r="AB72" i="49"/>
  <c r="AB74" i="49"/>
  <c r="AB71" i="49"/>
  <c r="AB120" i="70"/>
  <c r="AB121" i="70"/>
  <c r="AB119" i="70"/>
  <c r="AB122" i="70"/>
  <c r="AB143" i="52"/>
  <c r="AB146" i="52"/>
  <c r="AB59" i="48"/>
  <c r="AB62" i="48"/>
  <c r="AB143" i="48"/>
  <c r="AB146" i="48"/>
  <c r="AB26" i="52"/>
  <c r="AB194" i="52" s="1"/>
  <c r="AB23" i="52"/>
  <c r="AB191" i="52" s="1"/>
  <c r="AB183" i="52"/>
  <c r="Y179" i="70"/>
  <c r="Y180" i="70" s="1"/>
  <c r="AC50" i="51"/>
  <c r="AC47" i="51"/>
  <c r="AC49" i="51"/>
  <c r="AC48" i="51"/>
  <c r="Y83" i="39"/>
  <c r="Y107" i="68"/>
  <c r="Y108" i="68" s="1"/>
  <c r="AC144" i="51"/>
  <c r="AC143" i="51"/>
  <c r="AC145" i="51"/>
  <c r="AC146" i="51"/>
  <c r="Y179" i="51"/>
  <c r="Y35" i="70"/>
  <c r="AC72" i="53"/>
  <c r="AC74" i="53"/>
  <c r="AC71" i="53"/>
  <c r="AC73" i="53"/>
  <c r="AC169" i="49"/>
  <c r="AC168" i="49"/>
  <c r="AC170" i="49"/>
  <c r="AC167" i="49"/>
  <c r="AB131" i="69"/>
  <c r="AB134" i="69"/>
  <c r="AA62" i="49"/>
  <c r="AA59" i="49"/>
  <c r="AA61" i="49"/>
  <c r="AA60" i="49"/>
  <c r="AB109" i="39"/>
  <c r="AB108" i="39"/>
  <c r="AB110" i="39"/>
  <c r="AB107" i="39"/>
  <c r="AC36" i="53"/>
  <c r="AC38" i="53"/>
  <c r="AC35" i="53"/>
  <c r="AC37" i="53"/>
  <c r="Z182" i="39"/>
  <c r="Z179" i="39"/>
  <c r="Z180" i="39"/>
  <c r="Z181" i="39"/>
  <c r="Y167" i="70"/>
  <c r="AA134" i="49"/>
  <c r="AA131" i="49"/>
  <c r="AA133" i="49"/>
  <c r="AA132" i="49"/>
  <c r="AB36" i="68"/>
  <c r="AB38" i="68"/>
  <c r="AB35" i="68"/>
  <c r="AB37" i="68"/>
  <c r="AC158" i="69"/>
  <c r="AC155" i="69"/>
  <c r="Y71" i="53"/>
  <c r="Y72" i="53" s="1"/>
  <c r="Z168" i="49"/>
  <c r="Z170" i="49"/>
  <c r="Z167" i="49"/>
  <c r="Z169" i="49"/>
  <c r="AA86" i="52"/>
  <c r="AA83" i="52"/>
  <c r="Z62" i="51"/>
  <c r="Z59" i="51"/>
  <c r="Z61" i="51"/>
  <c r="Z60" i="51"/>
  <c r="Z84" i="53"/>
  <c r="Z86" i="53"/>
  <c r="Z83" i="53"/>
  <c r="Z85" i="53"/>
  <c r="Z71" i="69"/>
  <c r="Z74" i="69"/>
  <c r="AB47" i="69"/>
  <c r="AB50" i="69"/>
  <c r="AB26" i="69"/>
  <c r="AB194" i="69" s="1"/>
  <c r="AB23" i="69"/>
  <c r="AB191" i="69" s="1"/>
  <c r="AB183" i="69"/>
  <c r="Y155" i="69"/>
  <c r="Y35" i="69"/>
  <c r="AA36" i="68"/>
  <c r="AA38" i="68"/>
  <c r="AA35" i="68"/>
  <c r="AA37" i="68"/>
  <c r="AA109" i="68"/>
  <c r="AA108" i="68"/>
  <c r="AA110" i="68"/>
  <c r="AA107" i="68"/>
  <c r="AA179" i="39"/>
  <c r="AA181" i="39"/>
  <c r="AA180" i="39"/>
  <c r="AA182" i="39"/>
  <c r="AA60" i="70"/>
  <c r="AA62" i="70"/>
  <c r="AA59" i="70"/>
  <c r="AA61" i="70"/>
  <c r="AA132" i="53"/>
  <c r="AA134" i="53"/>
  <c r="AA131" i="53"/>
  <c r="AA133" i="53"/>
  <c r="AA59" i="69"/>
  <c r="AA62" i="69"/>
  <c r="AA110" i="69"/>
  <c r="AA107" i="69"/>
  <c r="Y119" i="70"/>
  <c r="Y155" i="48"/>
  <c r="Y179" i="52"/>
  <c r="Y35" i="52"/>
  <c r="AB61" i="39"/>
  <c r="AB60" i="39"/>
  <c r="AB62" i="39"/>
  <c r="AB59" i="39"/>
  <c r="AB107" i="68"/>
  <c r="AB109" i="68"/>
  <c r="AB108" i="68"/>
  <c r="AB110" i="68"/>
  <c r="AB182" i="51"/>
  <c r="AB179" i="51"/>
  <c r="AB181" i="51"/>
  <c r="AB180" i="51"/>
  <c r="AB86" i="49"/>
  <c r="AB83" i="49"/>
  <c r="AB85" i="49"/>
  <c r="AB84" i="49"/>
  <c r="AB133" i="70"/>
  <c r="AB131" i="70"/>
  <c r="AB134" i="70"/>
  <c r="AB132" i="70"/>
  <c r="Y143" i="53"/>
  <c r="AC74" i="69"/>
  <c r="AC71" i="69"/>
  <c r="Y183" i="39"/>
  <c r="O28" i="45" s="1"/>
  <c r="BH28" i="45" s="1"/>
  <c r="Y23" i="39"/>
  <c r="Y24" i="39" s="1"/>
  <c r="Y47" i="68"/>
  <c r="Y48" i="68" s="1"/>
  <c r="Y49" i="68" s="1"/>
  <c r="AC84" i="51"/>
  <c r="AC86" i="51"/>
  <c r="AC83" i="51"/>
  <c r="AC85" i="51"/>
  <c r="Y119" i="39"/>
  <c r="Y143" i="68"/>
  <c r="Y144" i="68" s="1"/>
  <c r="Y145" i="68" s="1"/>
  <c r="AC182" i="51"/>
  <c r="AC179" i="51"/>
  <c r="AC181" i="51"/>
  <c r="AC180" i="51"/>
  <c r="Y47" i="49"/>
  <c r="Y48" i="49" s="1"/>
  <c r="Y49" i="49" s="1"/>
  <c r="Y71" i="70"/>
  <c r="Y72" i="70" s="1"/>
  <c r="Y73" i="70" s="1"/>
  <c r="AC133" i="53"/>
  <c r="AC132" i="53"/>
  <c r="AC134" i="53"/>
  <c r="AC131" i="53"/>
  <c r="Z26" i="39"/>
  <c r="Z194" i="39" s="1"/>
  <c r="Z183" i="39"/>
  <c r="Z24" i="39"/>
  <c r="Z192" i="39" s="1"/>
  <c r="Z23" i="39"/>
  <c r="Z191" i="39" s="1"/>
  <c r="Z25" i="39"/>
  <c r="Z193" i="39" s="1"/>
  <c r="Z71" i="68"/>
  <c r="Z73" i="68"/>
  <c r="Z72" i="68"/>
  <c r="Z74" i="68"/>
  <c r="Z143" i="51"/>
  <c r="Z145" i="51"/>
  <c r="Z144" i="51"/>
  <c r="Z146" i="51"/>
  <c r="Z48" i="49"/>
  <c r="Z50" i="49"/>
  <c r="Z47" i="49"/>
  <c r="Z49" i="49"/>
  <c r="Z96" i="70"/>
  <c r="Z98" i="70"/>
  <c r="Z95" i="70"/>
  <c r="Z97" i="70"/>
  <c r="Z167" i="53"/>
  <c r="Z169" i="53"/>
  <c r="Z168" i="53"/>
  <c r="Z170" i="53"/>
  <c r="Z170" i="48"/>
  <c r="Z167" i="48"/>
  <c r="Z59" i="48"/>
  <c r="Z62" i="48"/>
  <c r="Z134" i="52"/>
  <c r="Z131" i="52"/>
  <c r="Y131" i="70"/>
  <c r="AA49" i="51"/>
  <c r="AA48" i="51"/>
  <c r="AA50" i="51"/>
  <c r="AA47" i="51"/>
  <c r="AA119" i="39"/>
  <c r="AA121" i="39"/>
  <c r="AA120" i="39"/>
  <c r="AA122" i="39"/>
  <c r="AA167" i="68"/>
  <c r="AA169" i="68"/>
  <c r="AA168" i="68"/>
  <c r="AA170" i="68"/>
  <c r="AA72" i="53"/>
  <c r="AA71" i="53"/>
  <c r="AA73" i="53"/>
  <c r="AA74" i="53"/>
  <c r="AA144" i="49"/>
  <c r="AA146" i="49"/>
  <c r="AA143" i="49"/>
  <c r="AA145" i="49"/>
  <c r="AA98" i="52"/>
  <c r="AA95" i="52"/>
  <c r="AA83" i="48"/>
  <c r="AA86" i="48"/>
  <c r="AA107" i="48"/>
  <c r="AA110" i="48"/>
  <c r="AA26" i="52"/>
  <c r="AA194" i="52" s="1"/>
  <c r="AA23" i="52"/>
  <c r="AA191" i="52" s="1"/>
  <c r="AA183" i="52"/>
  <c r="AC35" i="48"/>
  <c r="AC38" i="48"/>
  <c r="AC95" i="48"/>
  <c r="AC98" i="48"/>
  <c r="AC155" i="52"/>
  <c r="AC158" i="52"/>
  <c r="AC26" i="52"/>
  <c r="AC194" i="52" s="1"/>
  <c r="AC23" i="52"/>
  <c r="AC191" i="52" s="1"/>
  <c r="AC183" i="52"/>
  <c r="AB47" i="51"/>
  <c r="AB49" i="51"/>
  <c r="AB48" i="51"/>
  <c r="AB50" i="51"/>
  <c r="AB119" i="39"/>
  <c r="AB121" i="39"/>
  <c r="AB120" i="39"/>
  <c r="AB122" i="39"/>
  <c r="AB167" i="68"/>
  <c r="AB169" i="68"/>
  <c r="AB168" i="68"/>
  <c r="AB170" i="68"/>
  <c r="AB74" i="53"/>
  <c r="AB71" i="53"/>
  <c r="AB73" i="53"/>
  <c r="AB72" i="53"/>
  <c r="AB145" i="49"/>
  <c r="AB144" i="49"/>
  <c r="AB146" i="49"/>
  <c r="AB143" i="49"/>
  <c r="AB35" i="48"/>
  <c r="AB38" i="48"/>
  <c r="AB122" i="52"/>
  <c r="AB119" i="52"/>
  <c r="AB122" i="48"/>
  <c r="AB119" i="48"/>
  <c r="AB38" i="52"/>
  <c r="AB35" i="52"/>
  <c r="AC23" i="39"/>
  <c r="AC191" i="39" s="1"/>
  <c r="AC25" i="39"/>
  <c r="AC193" i="39" s="1"/>
  <c r="AC183" i="39"/>
  <c r="AC24" i="39"/>
  <c r="AC192" i="39" s="1"/>
  <c r="AC26" i="39"/>
  <c r="AC194" i="39" s="1"/>
  <c r="AC49" i="68"/>
  <c r="AC50" i="68"/>
  <c r="AC47" i="68"/>
  <c r="AC48" i="68"/>
  <c r="Y83" i="51"/>
  <c r="Y84" i="51" s="1"/>
  <c r="Y85" i="51" s="1"/>
  <c r="AC119" i="39"/>
  <c r="AC121" i="39"/>
  <c r="AC120" i="39"/>
  <c r="AC122" i="39"/>
  <c r="AC145" i="68"/>
  <c r="AC146" i="68"/>
  <c r="AC143" i="68"/>
  <c r="AC144" i="68"/>
  <c r="Y179" i="39"/>
  <c r="Y180" i="39" s="1"/>
  <c r="Y181" i="39" s="1"/>
  <c r="AC49" i="49"/>
  <c r="AC48" i="49"/>
  <c r="AC50" i="49"/>
  <c r="AC47" i="49"/>
  <c r="AC71" i="70"/>
  <c r="AC73" i="70"/>
  <c r="AC72" i="70"/>
  <c r="AC74" i="70"/>
  <c r="AC168" i="53"/>
  <c r="AC170" i="53"/>
  <c r="AC167" i="53"/>
  <c r="AC169" i="53"/>
  <c r="Z35" i="68"/>
  <c r="Z37" i="68"/>
  <c r="Z38" i="68"/>
  <c r="Z36" i="68"/>
  <c r="AB155" i="69"/>
  <c r="AB158" i="69"/>
  <c r="AA182" i="49"/>
  <c r="AA179" i="49"/>
  <c r="AA181" i="49"/>
  <c r="AA180" i="49"/>
  <c r="Y71" i="48"/>
  <c r="AC98" i="69"/>
  <c r="AC95" i="69"/>
  <c r="AC108" i="51"/>
  <c r="AC110" i="51"/>
  <c r="AC107" i="51"/>
  <c r="AC109" i="51"/>
  <c r="Z62" i="39"/>
  <c r="Z60" i="39"/>
  <c r="Z59" i="39"/>
  <c r="Z61" i="39"/>
  <c r="Z107" i="69"/>
  <c r="Z110" i="69"/>
  <c r="AA108" i="39"/>
  <c r="AA110" i="39"/>
  <c r="AA107" i="39"/>
  <c r="AA109" i="39"/>
  <c r="Y179" i="48"/>
  <c r="Y143" i="49"/>
  <c r="AC180" i="39"/>
  <c r="AC182" i="39"/>
  <c r="AC179" i="39"/>
  <c r="AC181" i="39"/>
  <c r="Z97" i="53"/>
  <c r="Z96" i="53"/>
  <c r="Z98" i="53"/>
  <c r="Z95" i="53"/>
  <c r="AC119" i="52"/>
  <c r="AC122" i="52"/>
  <c r="Z134" i="39"/>
  <c r="Z131" i="39"/>
  <c r="Z132" i="39"/>
  <c r="Z133" i="39"/>
  <c r="Z179" i="68"/>
  <c r="Z181" i="68"/>
  <c r="Z182" i="68"/>
  <c r="Z180" i="68"/>
  <c r="Z155" i="49"/>
  <c r="Z157" i="49"/>
  <c r="Z156" i="49"/>
  <c r="Z158" i="49"/>
  <c r="Z86" i="69"/>
  <c r="Z83" i="69"/>
  <c r="Z60" i="68"/>
  <c r="Z62" i="68"/>
  <c r="Z59" i="68"/>
  <c r="Z61" i="68"/>
  <c r="Z133" i="51"/>
  <c r="Z132" i="51"/>
  <c r="Z134" i="51"/>
  <c r="Z131" i="51"/>
  <c r="Z35" i="49"/>
  <c r="Z37" i="49"/>
  <c r="Z36" i="49"/>
  <c r="Z38" i="49"/>
  <c r="Z85" i="70"/>
  <c r="Z84" i="70"/>
  <c r="Z86" i="70"/>
  <c r="Z83" i="70"/>
  <c r="Z156" i="53"/>
  <c r="Z155" i="53"/>
  <c r="Z157" i="53"/>
  <c r="Z158" i="53"/>
  <c r="Z182" i="69"/>
  <c r="Z179" i="69"/>
  <c r="Z95" i="69"/>
  <c r="Z98" i="69"/>
  <c r="AB35" i="69"/>
  <c r="AB38" i="69"/>
  <c r="AB59" i="69"/>
  <c r="AB62" i="69"/>
  <c r="Y59" i="69"/>
  <c r="Y119" i="69"/>
  <c r="AA60" i="39"/>
  <c r="AA62" i="39"/>
  <c r="AA59" i="39"/>
  <c r="AA61" i="39"/>
  <c r="AA108" i="51"/>
  <c r="AA107" i="51"/>
  <c r="AA109" i="51"/>
  <c r="AA110" i="51"/>
  <c r="AA179" i="51"/>
  <c r="AA181" i="51"/>
  <c r="AA180" i="51"/>
  <c r="AA182" i="51"/>
  <c r="AA86" i="49"/>
  <c r="AA83" i="49"/>
  <c r="AA85" i="49"/>
  <c r="AA84" i="49"/>
  <c r="AA132" i="70"/>
  <c r="AA133" i="70"/>
  <c r="AA131" i="70"/>
  <c r="AA134" i="70"/>
  <c r="AA179" i="69"/>
  <c r="AA182" i="69"/>
  <c r="AA83" i="69"/>
  <c r="AA86" i="69"/>
  <c r="Y131" i="48"/>
  <c r="Y95" i="52"/>
  <c r="Y83" i="48"/>
  <c r="Y47" i="52"/>
  <c r="AB60" i="51"/>
  <c r="AB62" i="51"/>
  <c r="AB59" i="51"/>
  <c r="AB61" i="51"/>
  <c r="AB132" i="39"/>
  <c r="AB134" i="39"/>
  <c r="AB131" i="39"/>
  <c r="AB133" i="39"/>
  <c r="AB180" i="68"/>
  <c r="AB182" i="68"/>
  <c r="AB179" i="68"/>
  <c r="AB181" i="68"/>
  <c r="AB84" i="53"/>
  <c r="AB86" i="53"/>
  <c r="AB83" i="53"/>
  <c r="AB85" i="53"/>
  <c r="AB158" i="49"/>
  <c r="AB155" i="49"/>
  <c r="AB157" i="49"/>
  <c r="AB156" i="49"/>
  <c r="Y143" i="70"/>
  <c r="Y144" i="70" s="1"/>
  <c r="AC183" i="69"/>
  <c r="AC26" i="69"/>
  <c r="AC194" i="69" s="1"/>
  <c r="AC23" i="69"/>
  <c r="AC191" i="69" s="1"/>
  <c r="Y23" i="51"/>
  <c r="Y183" i="51"/>
  <c r="O62" i="45" s="1"/>
  <c r="BH62" i="45" s="1"/>
  <c r="AC59" i="39"/>
  <c r="AC61" i="39"/>
  <c r="AC60" i="39"/>
  <c r="AC62" i="39"/>
  <c r="AC85" i="68"/>
  <c r="AC86" i="68"/>
  <c r="AC83" i="68"/>
  <c r="AC84" i="68"/>
  <c r="Y119" i="51"/>
  <c r="Y120" i="51" s="1"/>
  <c r="Y121" i="51" s="1"/>
  <c r="AC158" i="51"/>
  <c r="AC155" i="51"/>
  <c r="AC157" i="51"/>
  <c r="AC156" i="51"/>
  <c r="AC181" i="68"/>
  <c r="AC182" i="68"/>
  <c r="AC179" i="68"/>
  <c r="AC180" i="68"/>
  <c r="Y47" i="53"/>
  <c r="Y48" i="53" s="1"/>
  <c r="AC84" i="49"/>
  <c r="AC86" i="49"/>
  <c r="AC83" i="49"/>
  <c r="AC85" i="49"/>
  <c r="AC133" i="70"/>
  <c r="AC132" i="70"/>
  <c r="AC131" i="70"/>
  <c r="AC134" i="70"/>
  <c r="Z25" i="51"/>
  <c r="Z193" i="51" s="1"/>
  <c r="Z24" i="51"/>
  <c r="Z192" i="51" s="1"/>
  <c r="Z26" i="51"/>
  <c r="Z194" i="51" s="1"/>
  <c r="Z23" i="51"/>
  <c r="Z191" i="51" s="1"/>
  <c r="Z183" i="51"/>
  <c r="Z98" i="39"/>
  <c r="Z96" i="39"/>
  <c r="Z95" i="39"/>
  <c r="Z97" i="39"/>
  <c r="Z144" i="68"/>
  <c r="Z146" i="68"/>
  <c r="Z143" i="68"/>
  <c r="Z145" i="68"/>
  <c r="Z48" i="53"/>
  <c r="Z50" i="53"/>
  <c r="Z47" i="53"/>
  <c r="Z49" i="53"/>
  <c r="Z121" i="53"/>
  <c r="Z120" i="53"/>
  <c r="Z122" i="53"/>
  <c r="Z119" i="53"/>
  <c r="Z168" i="70"/>
  <c r="Z167" i="70"/>
  <c r="Z169" i="70"/>
  <c r="Z170" i="70"/>
  <c r="Z143" i="52"/>
  <c r="Z146" i="52"/>
  <c r="Z122" i="52"/>
  <c r="Z119" i="52"/>
  <c r="Z50" i="52"/>
  <c r="Z47" i="52"/>
  <c r="Y155" i="49"/>
  <c r="Y156" i="49" s="1"/>
  <c r="AA48" i="68"/>
  <c r="AA50" i="68"/>
  <c r="AA47" i="68"/>
  <c r="AA49" i="68"/>
  <c r="AA120" i="51"/>
  <c r="AA119" i="51"/>
  <c r="AA121" i="51"/>
  <c r="AA122" i="51"/>
  <c r="AA24" i="49"/>
  <c r="AA192" i="49" s="1"/>
  <c r="AA26" i="49"/>
  <c r="AA194" i="49" s="1"/>
  <c r="AA23" i="49"/>
  <c r="AA191" i="49" s="1"/>
  <c r="AA183" i="49"/>
  <c r="AA25" i="49"/>
  <c r="AA193" i="49" s="1"/>
  <c r="AA72" i="70"/>
  <c r="AA74" i="70"/>
  <c r="AA71" i="70"/>
  <c r="AA73" i="70"/>
  <c r="AA143" i="53"/>
  <c r="AA145" i="53"/>
  <c r="AA144" i="53"/>
  <c r="AA146" i="53"/>
  <c r="AA167" i="48"/>
  <c r="AA170" i="48"/>
  <c r="AA59" i="48"/>
  <c r="AA62" i="48"/>
  <c r="AA134" i="52"/>
  <c r="AA131" i="52"/>
  <c r="AA38" i="52"/>
  <c r="AA35" i="52"/>
  <c r="AC110" i="52"/>
  <c r="AC107" i="52"/>
  <c r="AC74" i="48"/>
  <c r="AC71" i="48"/>
  <c r="AC179" i="48"/>
  <c r="AC182" i="48"/>
  <c r="AC38" i="52"/>
  <c r="AC35" i="52"/>
  <c r="AB48" i="68"/>
  <c r="AB50" i="68"/>
  <c r="AB47" i="68"/>
  <c r="AB49" i="68"/>
  <c r="AB120" i="51"/>
  <c r="AB122" i="51"/>
  <c r="AB119" i="51"/>
  <c r="AB121" i="51"/>
  <c r="AB25" i="49"/>
  <c r="AB193" i="49" s="1"/>
  <c r="AB24" i="49"/>
  <c r="AB192" i="49" s="1"/>
  <c r="AB26" i="49"/>
  <c r="AB194" i="49" s="1"/>
  <c r="AB23" i="49"/>
  <c r="AB191" i="49" s="1"/>
  <c r="AB183" i="49"/>
  <c r="AB72" i="70"/>
  <c r="AB73" i="70"/>
  <c r="AB71" i="70"/>
  <c r="AB74" i="70"/>
  <c r="AB146" i="53"/>
  <c r="AB143" i="53"/>
  <c r="AB145" i="53"/>
  <c r="AB144" i="53"/>
  <c r="AB107" i="52"/>
  <c r="AB110" i="52"/>
  <c r="AB95" i="48"/>
  <c r="AB98" i="48"/>
  <c r="AB155" i="52"/>
  <c r="AB158" i="52"/>
  <c r="AB50" i="52"/>
  <c r="AB47" i="52"/>
  <c r="AC26" i="51"/>
  <c r="AC194" i="51" s="1"/>
  <c r="AC23" i="51"/>
  <c r="AC191" i="51" s="1"/>
  <c r="AC25" i="51"/>
  <c r="AC193" i="51" s="1"/>
  <c r="AC24" i="51"/>
  <c r="AC192" i="51" s="1"/>
  <c r="AC183" i="51"/>
  <c r="Y59" i="39"/>
  <c r="Y83" i="68"/>
  <c r="AC121" i="51"/>
  <c r="AC120" i="51"/>
  <c r="AC122" i="51"/>
  <c r="AC119" i="51"/>
  <c r="Y155" i="51"/>
  <c r="Y179" i="68"/>
  <c r="Y180" i="68" s="1"/>
  <c r="Y181" i="68" s="1"/>
  <c r="AC47" i="53"/>
  <c r="AC49" i="53"/>
  <c r="AC48" i="53"/>
  <c r="AC50" i="53"/>
  <c r="Y83" i="49"/>
  <c r="Y84" i="49" s="1"/>
  <c r="AC169" i="70"/>
  <c r="AC167" i="70"/>
  <c r="AC170" i="70"/>
  <c r="AC168" i="70"/>
  <c r="W171" i="69"/>
  <c r="W159" i="69"/>
  <c r="W147" i="69"/>
  <c r="W135" i="69"/>
  <c r="W123" i="69"/>
  <c r="W111" i="69"/>
  <c r="W99" i="69"/>
  <c r="W87" i="69"/>
  <c r="W75" i="69"/>
  <c r="W63" i="69"/>
  <c r="W51" i="69"/>
  <c r="W39" i="69"/>
  <c r="W27" i="69"/>
  <c r="W15" i="69"/>
  <c r="Y157" i="49" l="1"/>
  <c r="Y158" i="49" s="1"/>
  <c r="Y121" i="49"/>
  <c r="Y25" i="39"/>
  <c r="Y26" i="39" s="1"/>
  <c r="Y181" i="70"/>
  <c r="Y182" i="70" s="1"/>
  <c r="Y49" i="53"/>
  <c r="Y50" i="53" s="1"/>
  <c r="Y84" i="68"/>
  <c r="Y85" i="68" s="1"/>
  <c r="Y145" i="70"/>
  <c r="Y36" i="70"/>
  <c r="Y37" i="70" s="1"/>
  <c r="Y49" i="39"/>
  <c r="Y37" i="53"/>
  <c r="Y38" i="53" s="1"/>
  <c r="Y73" i="53"/>
  <c r="Y74" i="53" s="1"/>
  <c r="Y182" i="39"/>
  <c r="Y133" i="53"/>
  <c r="Y134" i="53" s="1"/>
  <c r="Y156" i="51"/>
  <c r="Y157" i="51" s="1"/>
  <c r="Y158" i="51" s="1"/>
  <c r="Y145" i="51"/>
  <c r="Y122" i="49"/>
  <c r="Y122" i="51"/>
  <c r="Y98" i="39"/>
  <c r="Y85" i="49"/>
  <c r="Y86" i="49" s="1"/>
  <c r="Y60" i="39"/>
  <c r="Y144" i="49"/>
  <c r="Y86" i="51"/>
  <c r="Y144" i="53"/>
  <c r="Y145" i="53" s="1"/>
  <c r="Y50" i="39"/>
  <c r="Y109" i="51"/>
  <c r="Y110" i="51" s="1"/>
  <c r="Y72" i="68"/>
  <c r="Y36" i="49"/>
  <c r="Y133" i="68"/>
  <c r="Y72" i="51"/>
  <c r="Y133" i="51"/>
  <c r="Y134" i="51" s="1"/>
  <c r="Y73" i="39"/>
  <c r="Y85" i="70"/>
  <c r="Y86" i="70" s="1"/>
  <c r="Y133" i="39"/>
  <c r="Y134" i="39" s="1"/>
  <c r="Y157" i="39"/>
  <c r="Y158" i="39" s="1"/>
  <c r="Y24" i="68"/>
  <c r="Y25" i="68" s="1"/>
  <c r="Y120" i="53"/>
  <c r="Y50" i="49"/>
  <c r="Y146" i="68"/>
  <c r="Y120" i="70"/>
  <c r="Y121" i="70" s="1"/>
  <c r="Y84" i="39"/>
  <c r="Y85" i="39" s="1"/>
  <c r="Y73" i="68"/>
  <c r="Y37" i="49"/>
  <c r="Y181" i="49"/>
  <c r="Y182" i="49" s="1"/>
  <c r="Y168" i="51"/>
  <c r="Y168" i="53"/>
  <c r="Y169" i="53" s="1"/>
  <c r="Y170" i="49"/>
  <c r="Y108" i="49"/>
  <c r="Y109" i="49" s="1"/>
  <c r="Y97" i="68"/>
  <c r="Y98" i="68" s="1"/>
  <c r="Y60" i="68"/>
  <c r="Y158" i="70"/>
  <c r="Y49" i="51"/>
  <c r="Y50" i="51" s="1"/>
  <c r="Y146" i="51"/>
  <c r="Y121" i="53"/>
  <c r="Y181" i="53"/>
  <c r="Y60" i="70"/>
  <c r="Y61" i="70" s="1"/>
  <c r="Y109" i="39"/>
  <c r="Y110" i="39" s="1"/>
  <c r="Y38" i="68"/>
  <c r="Y169" i="51"/>
  <c r="Y96" i="51"/>
  <c r="Y97" i="51" s="1"/>
  <c r="Y98" i="51" s="1"/>
  <c r="Y144" i="39"/>
  <c r="Y145" i="39" s="1"/>
  <c r="Y191" i="49"/>
  <c r="AD36" i="45" s="1"/>
  <c r="Y98" i="49"/>
  <c r="Y61" i="53"/>
  <c r="Y62" i="53" s="1"/>
  <c r="Y168" i="39"/>
  <c r="Y169" i="39" s="1"/>
  <c r="Y170" i="39" s="1"/>
  <c r="Y60" i="49"/>
  <c r="Y36" i="39"/>
  <c r="Y191" i="53"/>
  <c r="AD70" i="45" s="1"/>
  <c r="Y84" i="53"/>
  <c r="Y85" i="53" s="1"/>
  <c r="Y157" i="53"/>
  <c r="Y158" i="53" s="1"/>
  <c r="Y120" i="68"/>
  <c r="Y146" i="70"/>
  <c r="Y132" i="70"/>
  <c r="Y133" i="70" s="1"/>
  <c r="Y134" i="70" s="1"/>
  <c r="Y168" i="70"/>
  <c r="Y109" i="68"/>
  <c r="Y108" i="70"/>
  <c r="Y182" i="53"/>
  <c r="Y24" i="70"/>
  <c r="Y96" i="70"/>
  <c r="Y97" i="70" s="1"/>
  <c r="Y158" i="68"/>
  <c r="Y96" i="53"/>
  <c r="Y60" i="51"/>
  <c r="Y50" i="70"/>
  <c r="Y24" i="49"/>
  <c r="Y74" i="49"/>
  <c r="Y182" i="68"/>
  <c r="Y61" i="39"/>
  <c r="Y191" i="51"/>
  <c r="O70" i="45" s="1"/>
  <c r="Y145" i="49"/>
  <c r="Y74" i="70"/>
  <c r="Y120" i="39"/>
  <c r="Y50" i="68"/>
  <c r="Y132" i="49"/>
  <c r="Y73" i="51"/>
  <c r="Y37" i="51"/>
  <c r="Y38" i="51" s="1"/>
  <c r="Y24" i="53"/>
  <c r="Y61" i="51"/>
  <c r="Y180" i="51"/>
  <c r="Y110" i="68"/>
  <c r="Y108" i="53"/>
  <c r="Y134" i="68"/>
  <c r="Y74" i="39"/>
  <c r="Y168" i="68"/>
  <c r="Y169" i="68" s="1"/>
  <c r="Y170" i="68" s="1"/>
  <c r="Y191" i="68"/>
  <c r="O103" i="45" s="1"/>
  <c r="Y24" i="51"/>
  <c r="Y191" i="39"/>
  <c r="O36" i="45" s="1"/>
  <c r="Y191" i="70"/>
  <c r="AD103" i="45" s="1"/>
  <c r="Y191" i="69"/>
  <c r="AS103" i="45" s="1"/>
  <c r="Y191" i="52"/>
  <c r="AS70" i="45" s="1"/>
  <c r="Y191" i="48"/>
  <c r="AS36" i="45" s="1"/>
  <c r="BH95" i="45"/>
  <c r="G18" i="59"/>
  <c r="H174" i="59"/>
  <c r="I174" i="59"/>
  <c r="J174" i="59"/>
  <c r="K174" i="59"/>
  <c r="L174" i="59"/>
  <c r="M174" i="59"/>
  <c r="N174" i="59"/>
  <c r="P174" i="59"/>
  <c r="Q174" i="59"/>
  <c r="R174" i="59"/>
  <c r="S174" i="59"/>
  <c r="T174" i="59"/>
  <c r="U174" i="59"/>
  <c r="V174" i="59"/>
  <c r="W174" i="59"/>
  <c r="G174" i="59"/>
  <c r="H162" i="59"/>
  <c r="I162" i="59"/>
  <c r="J162" i="59"/>
  <c r="K162" i="59"/>
  <c r="L162" i="59"/>
  <c r="M162" i="59"/>
  <c r="N162" i="59"/>
  <c r="P162" i="59"/>
  <c r="Q162" i="59"/>
  <c r="R162" i="59"/>
  <c r="S162" i="59"/>
  <c r="T162" i="59"/>
  <c r="U162" i="59"/>
  <c r="V162" i="59"/>
  <c r="W162" i="59"/>
  <c r="G162" i="59"/>
  <c r="H150" i="59"/>
  <c r="I150" i="59"/>
  <c r="J150" i="59"/>
  <c r="K150" i="59"/>
  <c r="L150" i="59"/>
  <c r="M150" i="59"/>
  <c r="N150" i="59"/>
  <c r="P150" i="59"/>
  <c r="Q150" i="59"/>
  <c r="R150" i="59"/>
  <c r="S150" i="59"/>
  <c r="T150" i="59"/>
  <c r="U150" i="59"/>
  <c r="V150" i="59"/>
  <c r="W150" i="59"/>
  <c r="G150" i="59"/>
  <c r="H138" i="59"/>
  <c r="I138" i="59"/>
  <c r="J138" i="59"/>
  <c r="K138" i="59"/>
  <c r="L138" i="59"/>
  <c r="M138" i="59"/>
  <c r="N138" i="59"/>
  <c r="P138" i="59"/>
  <c r="Q138" i="59"/>
  <c r="R138" i="59"/>
  <c r="S138" i="59"/>
  <c r="T138" i="59"/>
  <c r="U138" i="59"/>
  <c r="V138" i="59"/>
  <c r="W138" i="59"/>
  <c r="G138" i="59"/>
  <c r="H126" i="59"/>
  <c r="I126" i="59"/>
  <c r="J126" i="59"/>
  <c r="K126" i="59"/>
  <c r="L126" i="59"/>
  <c r="M126" i="59"/>
  <c r="N126" i="59"/>
  <c r="P126" i="59"/>
  <c r="Q126" i="59"/>
  <c r="R126" i="59"/>
  <c r="S126" i="59"/>
  <c r="T126" i="59"/>
  <c r="U126" i="59"/>
  <c r="V126" i="59"/>
  <c r="W126" i="59"/>
  <c r="G126" i="59"/>
  <c r="H114" i="59"/>
  <c r="I114" i="59"/>
  <c r="J114" i="59"/>
  <c r="K114" i="59"/>
  <c r="L114" i="59"/>
  <c r="M114" i="59"/>
  <c r="N114" i="59"/>
  <c r="P114" i="59"/>
  <c r="Q114" i="59"/>
  <c r="R114" i="59"/>
  <c r="S114" i="59"/>
  <c r="T114" i="59"/>
  <c r="U114" i="59"/>
  <c r="V114" i="59"/>
  <c r="W114" i="59"/>
  <c r="G114" i="59"/>
  <c r="H102" i="59"/>
  <c r="I102" i="59"/>
  <c r="J102" i="59"/>
  <c r="K102" i="59"/>
  <c r="L102" i="59"/>
  <c r="M102" i="59"/>
  <c r="N102" i="59"/>
  <c r="P102" i="59"/>
  <c r="Q102" i="59"/>
  <c r="R102" i="59"/>
  <c r="S102" i="59"/>
  <c r="T102" i="59"/>
  <c r="U102" i="59"/>
  <c r="V102" i="59"/>
  <c r="W102" i="59"/>
  <c r="G102" i="59"/>
  <c r="H90" i="59"/>
  <c r="I90" i="59"/>
  <c r="J90" i="59"/>
  <c r="K90" i="59"/>
  <c r="L90" i="59"/>
  <c r="M90" i="59"/>
  <c r="N90" i="59"/>
  <c r="P90" i="59"/>
  <c r="Q90" i="59"/>
  <c r="R90" i="59"/>
  <c r="S90" i="59"/>
  <c r="T90" i="59"/>
  <c r="U90" i="59"/>
  <c r="V90" i="59"/>
  <c r="W90" i="59"/>
  <c r="G90" i="59"/>
  <c r="H78" i="59"/>
  <c r="I78" i="59"/>
  <c r="J78" i="59"/>
  <c r="K78" i="59"/>
  <c r="L78" i="59"/>
  <c r="M78" i="59"/>
  <c r="N78" i="59"/>
  <c r="P78" i="59"/>
  <c r="Q78" i="59"/>
  <c r="R78" i="59"/>
  <c r="S78" i="59"/>
  <c r="T78" i="59"/>
  <c r="U78" i="59"/>
  <c r="V78" i="59"/>
  <c r="W78" i="59"/>
  <c r="G78" i="59"/>
  <c r="H66" i="59"/>
  <c r="I66" i="59"/>
  <c r="J66" i="59"/>
  <c r="K66" i="59"/>
  <c r="L66" i="59"/>
  <c r="M66" i="59"/>
  <c r="N66" i="59"/>
  <c r="P66" i="59"/>
  <c r="Q66" i="59"/>
  <c r="R66" i="59"/>
  <c r="S66" i="59"/>
  <c r="T66" i="59"/>
  <c r="U66" i="59"/>
  <c r="V66" i="59"/>
  <c r="W66" i="59"/>
  <c r="G66" i="59"/>
  <c r="H54" i="59"/>
  <c r="I54" i="59"/>
  <c r="J54" i="59"/>
  <c r="K54" i="59"/>
  <c r="L54" i="59"/>
  <c r="M54" i="59"/>
  <c r="N54" i="59"/>
  <c r="P54" i="59"/>
  <c r="Q54" i="59"/>
  <c r="R54" i="59"/>
  <c r="S54" i="59"/>
  <c r="T54" i="59"/>
  <c r="U54" i="59"/>
  <c r="V54" i="59"/>
  <c r="W54" i="59"/>
  <c r="G54" i="59"/>
  <c r="H42" i="59"/>
  <c r="I42" i="59"/>
  <c r="J42" i="59"/>
  <c r="K42" i="59"/>
  <c r="L42" i="59"/>
  <c r="M42" i="59"/>
  <c r="N42" i="59"/>
  <c r="P42" i="59"/>
  <c r="Q42" i="59"/>
  <c r="R42" i="59"/>
  <c r="S42" i="59"/>
  <c r="T42" i="59"/>
  <c r="U42" i="59"/>
  <c r="V42" i="59"/>
  <c r="W42" i="59"/>
  <c r="G42" i="59"/>
  <c r="H30" i="59"/>
  <c r="I30" i="59"/>
  <c r="J30" i="59"/>
  <c r="K30" i="59"/>
  <c r="L30" i="59"/>
  <c r="M30" i="59"/>
  <c r="N30" i="59"/>
  <c r="P30" i="59"/>
  <c r="Q30" i="59"/>
  <c r="R30" i="59"/>
  <c r="S30" i="59"/>
  <c r="T30" i="59"/>
  <c r="U30" i="59"/>
  <c r="V30" i="59"/>
  <c r="W30" i="59"/>
  <c r="G30" i="59"/>
  <c r="H18" i="59"/>
  <c r="I18" i="59"/>
  <c r="J18" i="59"/>
  <c r="K18" i="59"/>
  <c r="L18" i="59"/>
  <c r="M18" i="59"/>
  <c r="N18" i="59"/>
  <c r="P18" i="59"/>
  <c r="Q18" i="59"/>
  <c r="R18" i="59"/>
  <c r="S18" i="59"/>
  <c r="T18" i="59"/>
  <c r="U18" i="59"/>
  <c r="V18" i="59"/>
  <c r="W18" i="59"/>
  <c r="H174" i="60"/>
  <c r="I174" i="60"/>
  <c r="J174" i="60"/>
  <c r="K174" i="60"/>
  <c r="L174" i="60"/>
  <c r="M174" i="60"/>
  <c r="N174" i="60"/>
  <c r="P174" i="60"/>
  <c r="Q174" i="60"/>
  <c r="R174" i="60"/>
  <c r="S174" i="60"/>
  <c r="T174" i="60"/>
  <c r="U174" i="60"/>
  <c r="V174" i="60"/>
  <c r="W174" i="60"/>
  <c r="G174" i="60"/>
  <c r="H162" i="60"/>
  <c r="I162" i="60"/>
  <c r="J162" i="60"/>
  <c r="K162" i="60"/>
  <c r="L162" i="60"/>
  <c r="M162" i="60"/>
  <c r="N162" i="60"/>
  <c r="P162" i="60"/>
  <c r="Q162" i="60"/>
  <c r="R162" i="60"/>
  <c r="S162" i="60"/>
  <c r="T162" i="60"/>
  <c r="U162" i="60"/>
  <c r="V162" i="60"/>
  <c r="W162" i="60"/>
  <c r="G162" i="60"/>
  <c r="H150" i="60"/>
  <c r="I150" i="60"/>
  <c r="J150" i="60"/>
  <c r="K150" i="60"/>
  <c r="L150" i="60"/>
  <c r="M150" i="60"/>
  <c r="N150" i="60"/>
  <c r="P150" i="60"/>
  <c r="Q150" i="60"/>
  <c r="R150" i="60"/>
  <c r="S150" i="60"/>
  <c r="T150" i="60"/>
  <c r="U150" i="60"/>
  <c r="V150" i="60"/>
  <c r="W150" i="60"/>
  <c r="G150" i="60"/>
  <c r="H138" i="60"/>
  <c r="I138" i="60"/>
  <c r="J138" i="60"/>
  <c r="K138" i="60"/>
  <c r="L138" i="60"/>
  <c r="M138" i="60"/>
  <c r="N138" i="60"/>
  <c r="P138" i="60"/>
  <c r="Q138" i="60"/>
  <c r="R138" i="60"/>
  <c r="S138" i="60"/>
  <c r="T138" i="60"/>
  <c r="U138" i="60"/>
  <c r="V138" i="60"/>
  <c r="W138" i="60"/>
  <c r="G138" i="60"/>
  <c r="H126" i="60"/>
  <c r="I126" i="60"/>
  <c r="J126" i="60"/>
  <c r="K126" i="60"/>
  <c r="L126" i="60"/>
  <c r="M126" i="60"/>
  <c r="N126" i="60"/>
  <c r="P126" i="60"/>
  <c r="Q126" i="60"/>
  <c r="R126" i="60"/>
  <c r="S126" i="60"/>
  <c r="T126" i="60"/>
  <c r="U126" i="60"/>
  <c r="V126" i="60"/>
  <c r="W126" i="60"/>
  <c r="G126" i="60"/>
  <c r="H114" i="60"/>
  <c r="I114" i="60"/>
  <c r="J114" i="60"/>
  <c r="K114" i="60"/>
  <c r="L114" i="60"/>
  <c r="M114" i="60"/>
  <c r="N114" i="60"/>
  <c r="P114" i="60"/>
  <c r="Q114" i="60"/>
  <c r="R114" i="60"/>
  <c r="S114" i="60"/>
  <c r="T114" i="60"/>
  <c r="U114" i="60"/>
  <c r="V114" i="60"/>
  <c r="W114" i="60"/>
  <c r="G114" i="60"/>
  <c r="H102" i="60"/>
  <c r="I102" i="60"/>
  <c r="J102" i="60"/>
  <c r="K102" i="60"/>
  <c r="L102" i="60"/>
  <c r="M102" i="60"/>
  <c r="N102" i="60"/>
  <c r="P102" i="60"/>
  <c r="Q102" i="60"/>
  <c r="R102" i="60"/>
  <c r="S102" i="60"/>
  <c r="T102" i="60"/>
  <c r="U102" i="60"/>
  <c r="V102" i="60"/>
  <c r="W102" i="60"/>
  <c r="G102" i="60"/>
  <c r="H90" i="60"/>
  <c r="I90" i="60"/>
  <c r="J90" i="60"/>
  <c r="K90" i="60"/>
  <c r="L90" i="60"/>
  <c r="M90" i="60"/>
  <c r="N90" i="60"/>
  <c r="P90" i="60"/>
  <c r="Q90" i="60"/>
  <c r="R90" i="60"/>
  <c r="S90" i="60"/>
  <c r="T90" i="60"/>
  <c r="U90" i="60"/>
  <c r="V90" i="60"/>
  <c r="W90" i="60"/>
  <c r="G90" i="60"/>
  <c r="H78" i="60"/>
  <c r="I78" i="60"/>
  <c r="J78" i="60"/>
  <c r="K78" i="60"/>
  <c r="L78" i="60"/>
  <c r="M78" i="60"/>
  <c r="N78" i="60"/>
  <c r="P78" i="60"/>
  <c r="Q78" i="60"/>
  <c r="R78" i="60"/>
  <c r="S78" i="60"/>
  <c r="T78" i="60"/>
  <c r="U78" i="60"/>
  <c r="V78" i="60"/>
  <c r="W78" i="60"/>
  <c r="G78" i="60"/>
  <c r="H66" i="60"/>
  <c r="I66" i="60"/>
  <c r="J66" i="60"/>
  <c r="K66" i="60"/>
  <c r="L66" i="60"/>
  <c r="M66" i="60"/>
  <c r="N66" i="60"/>
  <c r="P66" i="60"/>
  <c r="Q66" i="60"/>
  <c r="R66" i="60"/>
  <c r="S66" i="60"/>
  <c r="T66" i="60"/>
  <c r="U66" i="60"/>
  <c r="V66" i="60"/>
  <c r="W66" i="60"/>
  <c r="G66" i="60"/>
  <c r="H54" i="60"/>
  <c r="I54" i="60"/>
  <c r="J54" i="60"/>
  <c r="K54" i="60"/>
  <c r="L54" i="60"/>
  <c r="M54" i="60"/>
  <c r="N54" i="60"/>
  <c r="P54" i="60"/>
  <c r="Q54" i="60"/>
  <c r="R54" i="60"/>
  <c r="S54" i="60"/>
  <c r="T54" i="60"/>
  <c r="U54" i="60"/>
  <c r="V54" i="60"/>
  <c r="W54" i="60"/>
  <c r="G54" i="60"/>
  <c r="H42" i="60"/>
  <c r="I42" i="60"/>
  <c r="J42" i="60"/>
  <c r="K42" i="60"/>
  <c r="L42" i="60"/>
  <c r="M42" i="60"/>
  <c r="N42" i="60"/>
  <c r="P42" i="60"/>
  <c r="Q42" i="60"/>
  <c r="R42" i="60"/>
  <c r="S42" i="60"/>
  <c r="T42" i="60"/>
  <c r="U42" i="60"/>
  <c r="V42" i="60"/>
  <c r="W42" i="60"/>
  <c r="G42" i="60"/>
  <c r="H30" i="60"/>
  <c r="I30" i="60"/>
  <c r="J30" i="60"/>
  <c r="K30" i="60"/>
  <c r="L30" i="60"/>
  <c r="M30" i="60"/>
  <c r="N30" i="60"/>
  <c r="P30" i="60"/>
  <c r="Q30" i="60"/>
  <c r="R30" i="60"/>
  <c r="S30" i="60"/>
  <c r="T30" i="60"/>
  <c r="U30" i="60"/>
  <c r="V30" i="60"/>
  <c r="W30" i="60"/>
  <c r="G30" i="60"/>
  <c r="P18" i="60"/>
  <c r="Q18" i="60"/>
  <c r="R18" i="60"/>
  <c r="S18" i="60"/>
  <c r="T18" i="60"/>
  <c r="U18" i="60"/>
  <c r="V18" i="60"/>
  <c r="W18" i="60"/>
  <c r="H18" i="60"/>
  <c r="I18" i="60"/>
  <c r="J18" i="60"/>
  <c r="K18" i="60"/>
  <c r="L18" i="60"/>
  <c r="M18" i="60"/>
  <c r="N18" i="60"/>
  <c r="G18" i="60"/>
  <c r="F42" i="19"/>
  <c r="F19" i="19"/>
  <c r="D27" i="19"/>
  <c r="F21" i="19"/>
  <c r="D23" i="19"/>
  <c r="F58" i="19"/>
  <c r="D63" i="19"/>
  <c r="D43" i="19"/>
  <c r="D66" i="19"/>
  <c r="F17" i="19"/>
  <c r="F59" i="19"/>
  <c r="D69" i="19"/>
  <c r="F22" i="19"/>
  <c r="D60" i="19"/>
  <c r="F48" i="19"/>
  <c r="D14" i="19"/>
  <c r="F67" i="19"/>
  <c r="D42" i="19"/>
  <c r="F25" i="19"/>
  <c r="F41" i="19"/>
  <c r="F16" i="19"/>
  <c r="F57" i="19"/>
  <c r="F14" i="19"/>
  <c r="D68" i="19"/>
  <c r="D25" i="19"/>
  <c r="D19" i="19"/>
  <c r="F63" i="19"/>
  <c r="D58" i="19"/>
  <c r="D35" i="19"/>
  <c r="F69" i="19"/>
  <c r="D37" i="19"/>
  <c r="D18" i="19"/>
  <c r="F15" i="19"/>
  <c r="F45" i="19"/>
  <c r="D56" i="19"/>
  <c r="F68" i="19"/>
  <c r="D61" i="19"/>
  <c r="D45" i="19"/>
  <c r="F37" i="19"/>
  <c r="D17" i="19"/>
  <c r="D21" i="19"/>
  <c r="D59" i="19"/>
  <c r="D16" i="19"/>
  <c r="D36" i="19"/>
  <c r="F46" i="19"/>
  <c r="D47" i="19"/>
  <c r="D39" i="19"/>
  <c r="F38" i="19"/>
  <c r="D48" i="19"/>
  <c r="Y62" i="51" l="1"/>
  <c r="Y192" i="39"/>
  <c r="O37" i="45" s="1"/>
  <c r="Y146" i="53"/>
  <c r="Y170" i="51"/>
  <c r="Y74" i="51"/>
  <c r="Y98" i="70"/>
  <c r="Y122" i="53"/>
  <c r="Y146" i="49"/>
  <c r="Y192" i="70"/>
  <c r="AD104" i="45" s="1"/>
  <c r="Y38" i="49"/>
  <c r="Y62" i="39"/>
  <c r="Y86" i="68"/>
  <c r="Y25" i="53"/>
  <c r="Y26" i="53" s="1"/>
  <c r="Y74" i="68"/>
  <c r="Y86" i="53"/>
  <c r="Y38" i="70"/>
  <c r="BH70" i="45"/>
  <c r="Y26" i="68"/>
  <c r="Y192" i="49"/>
  <c r="AD37" i="45" s="1"/>
  <c r="Y25" i="49"/>
  <c r="Y133" i="49"/>
  <c r="Y134" i="49" s="1"/>
  <c r="Y122" i="70"/>
  <c r="Y109" i="53"/>
  <c r="Y110" i="53" s="1"/>
  <c r="Y181" i="51"/>
  <c r="Y182" i="51" s="1"/>
  <c r="Y97" i="53"/>
  <c r="Y98" i="53" s="1"/>
  <c r="Y192" i="51"/>
  <c r="O71" i="45" s="1"/>
  <c r="Y61" i="49"/>
  <c r="Y62" i="49" s="1"/>
  <c r="Y146" i="39"/>
  <c r="Y61" i="68"/>
  <c r="Y62" i="68" s="1"/>
  <c r="BH36" i="45"/>
  <c r="Y169" i="70"/>
  <c r="Y170" i="70" s="1"/>
  <c r="Y192" i="68"/>
  <c r="O104" i="45" s="1"/>
  <c r="Y110" i="49"/>
  <c r="Y109" i="70"/>
  <c r="Y110" i="70" s="1"/>
  <c r="Y121" i="68"/>
  <c r="Y122" i="68" s="1"/>
  <c r="Y37" i="39"/>
  <c r="Y38" i="39" s="1"/>
  <c r="Y170" i="53"/>
  <c r="Y86" i="39"/>
  <c r="Y25" i="70"/>
  <c r="Y121" i="39"/>
  <c r="Y122" i="39" s="1"/>
  <c r="BH103" i="45"/>
  <c r="Y25" i="51"/>
  <c r="Y193" i="51" s="1"/>
  <c r="O72" i="45" s="1"/>
  <c r="Y62" i="70"/>
  <c r="Y192" i="53"/>
  <c r="AD71" i="45" s="1"/>
  <c r="G186" i="59"/>
  <c r="H174" i="72"/>
  <c r="I174" i="72"/>
  <c r="J174" i="72"/>
  <c r="K174" i="72"/>
  <c r="L174" i="72"/>
  <c r="M174" i="72"/>
  <c r="N174" i="72"/>
  <c r="P174" i="72"/>
  <c r="Q174" i="72"/>
  <c r="R174" i="72"/>
  <c r="S174" i="72"/>
  <c r="T174" i="72"/>
  <c r="U174" i="72"/>
  <c r="V174" i="72"/>
  <c r="W174" i="72"/>
  <c r="G174" i="72"/>
  <c r="H162" i="72"/>
  <c r="I162" i="72"/>
  <c r="J162" i="72"/>
  <c r="K162" i="72"/>
  <c r="L162" i="72"/>
  <c r="M162" i="72"/>
  <c r="N162" i="72"/>
  <c r="P162" i="72"/>
  <c r="Q162" i="72"/>
  <c r="R162" i="72"/>
  <c r="S162" i="72"/>
  <c r="T162" i="72"/>
  <c r="U162" i="72"/>
  <c r="V162" i="72"/>
  <c r="W162" i="72"/>
  <c r="G162" i="72"/>
  <c r="H150" i="72"/>
  <c r="I150" i="72"/>
  <c r="J150" i="72"/>
  <c r="K150" i="72"/>
  <c r="L150" i="72"/>
  <c r="M150" i="72"/>
  <c r="N150" i="72"/>
  <c r="P150" i="72"/>
  <c r="Q150" i="72"/>
  <c r="R150" i="72"/>
  <c r="S150" i="72"/>
  <c r="T150" i="72"/>
  <c r="U150" i="72"/>
  <c r="V150" i="72"/>
  <c r="W150" i="72"/>
  <c r="G150" i="72"/>
  <c r="H138" i="72"/>
  <c r="I138" i="72"/>
  <c r="J138" i="72"/>
  <c r="K138" i="72"/>
  <c r="L138" i="72"/>
  <c r="M138" i="72"/>
  <c r="N138" i="72"/>
  <c r="P138" i="72"/>
  <c r="Q138" i="72"/>
  <c r="R138" i="72"/>
  <c r="S138" i="72"/>
  <c r="T138" i="72"/>
  <c r="U138" i="72"/>
  <c r="V138" i="72"/>
  <c r="W138" i="72"/>
  <c r="G138" i="72"/>
  <c r="H126" i="72"/>
  <c r="I126" i="72"/>
  <c r="J126" i="72"/>
  <c r="K126" i="72"/>
  <c r="L126" i="72"/>
  <c r="M126" i="72"/>
  <c r="N126" i="72"/>
  <c r="P126" i="72"/>
  <c r="Q126" i="72"/>
  <c r="R126" i="72"/>
  <c r="S126" i="72"/>
  <c r="T126" i="72"/>
  <c r="U126" i="72"/>
  <c r="V126" i="72"/>
  <c r="W126" i="72"/>
  <c r="G126" i="72"/>
  <c r="H114" i="72"/>
  <c r="I114" i="72"/>
  <c r="J114" i="72"/>
  <c r="K114" i="72"/>
  <c r="L114" i="72"/>
  <c r="M114" i="72"/>
  <c r="N114" i="72"/>
  <c r="P114" i="72"/>
  <c r="Q114" i="72"/>
  <c r="R114" i="72"/>
  <c r="S114" i="72"/>
  <c r="T114" i="72"/>
  <c r="U114" i="72"/>
  <c r="V114" i="72"/>
  <c r="W114" i="72"/>
  <c r="G114" i="72"/>
  <c r="Q102" i="72"/>
  <c r="R102" i="72"/>
  <c r="S102" i="72"/>
  <c r="T102" i="72"/>
  <c r="U102" i="72"/>
  <c r="V102" i="72"/>
  <c r="W102" i="72"/>
  <c r="P102" i="72"/>
  <c r="H102" i="72"/>
  <c r="I102" i="72"/>
  <c r="J102" i="72"/>
  <c r="K102" i="72"/>
  <c r="L102" i="72"/>
  <c r="M102" i="72"/>
  <c r="N102" i="72"/>
  <c r="G102" i="72"/>
  <c r="Q90" i="72"/>
  <c r="R90" i="72"/>
  <c r="S90" i="72"/>
  <c r="T90" i="72"/>
  <c r="U90" i="72"/>
  <c r="V90" i="72"/>
  <c r="W90" i="72"/>
  <c r="P90" i="72"/>
  <c r="H90" i="72"/>
  <c r="I90" i="72"/>
  <c r="J90" i="72"/>
  <c r="K90" i="72"/>
  <c r="L90" i="72"/>
  <c r="M90" i="72"/>
  <c r="N90" i="72"/>
  <c r="G90" i="72"/>
  <c r="Q78" i="72"/>
  <c r="R78" i="72"/>
  <c r="S78" i="72"/>
  <c r="T78" i="72"/>
  <c r="U78" i="72"/>
  <c r="V78" i="72"/>
  <c r="W78" i="72"/>
  <c r="P78" i="72"/>
  <c r="H78" i="72"/>
  <c r="I78" i="72"/>
  <c r="J78" i="72"/>
  <c r="K78" i="72"/>
  <c r="L78" i="72"/>
  <c r="M78" i="72"/>
  <c r="N78" i="72"/>
  <c r="G78" i="72"/>
  <c r="Q66" i="72"/>
  <c r="R66" i="72"/>
  <c r="S66" i="72"/>
  <c r="T66" i="72"/>
  <c r="U66" i="72"/>
  <c r="V66" i="72"/>
  <c r="W66" i="72"/>
  <c r="P66" i="72"/>
  <c r="H66" i="72"/>
  <c r="I66" i="72"/>
  <c r="J66" i="72"/>
  <c r="K66" i="72"/>
  <c r="L66" i="72"/>
  <c r="M66" i="72"/>
  <c r="N66" i="72"/>
  <c r="G66" i="72"/>
  <c r="Q54" i="72"/>
  <c r="R54" i="72"/>
  <c r="S54" i="72"/>
  <c r="T54" i="72"/>
  <c r="U54" i="72"/>
  <c r="V54" i="72"/>
  <c r="W54" i="72"/>
  <c r="P54" i="72"/>
  <c r="H54" i="72"/>
  <c r="I54" i="72"/>
  <c r="J54" i="72"/>
  <c r="K54" i="72"/>
  <c r="L54" i="72"/>
  <c r="M54" i="72"/>
  <c r="N54" i="72"/>
  <c r="G54" i="72"/>
  <c r="Q42" i="72"/>
  <c r="R42" i="72"/>
  <c r="S42" i="72"/>
  <c r="T42" i="72"/>
  <c r="U42" i="72"/>
  <c r="V42" i="72"/>
  <c r="W42" i="72"/>
  <c r="P42" i="72"/>
  <c r="H42" i="72"/>
  <c r="I42" i="72"/>
  <c r="J42" i="72"/>
  <c r="K42" i="72"/>
  <c r="L42" i="72"/>
  <c r="M42" i="72"/>
  <c r="N42" i="72"/>
  <c r="G42" i="72"/>
  <c r="Q30" i="72"/>
  <c r="R30" i="72"/>
  <c r="S30" i="72"/>
  <c r="T30" i="72"/>
  <c r="U30" i="72"/>
  <c r="V30" i="72"/>
  <c r="W30" i="72"/>
  <c r="P30" i="72"/>
  <c r="H30" i="72"/>
  <c r="I30" i="72"/>
  <c r="J30" i="72"/>
  <c r="K30" i="72"/>
  <c r="L30" i="72"/>
  <c r="M30" i="72"/>
  <c r="N30" i="72"/>
  <c r="G30" i="72"/>
  <c r="Q18" i="72"/>
  <c r="R18" i="72"/>
  <c r="S18" i="72"/>
  <c r="T18" i="72"/>
  <c r="U18" i="72"/>
  <c r="V18" i="72"/>
  <c r="W18" i="72"/>
  <c r="P18" i="72"/>
  <c r="I18" i="72"/>
  <c r="J18" i="72"/>
  <c r="K18" i="72"/>
  <c r="L18" i="72"/>
  <c r="M18" i="72"/>
  <c r="N18" i="72"/>
  <c r="H18" i="72"/>
  <c r="G18" i="72"/>
  <c r="D67" i="19"/>
  <c r="D15" i="19"/>
  <c r="D24" i="19"/>
  <c r="F20" i="19"/>
  <c r="F61" i="19"/>
  <c r="D20" i="19"/>
  <c r="F36" i="19"/>
  <c r="F27" i="19"/>
  <c r="F39" i="19"/>
  <c r="D40" i="19"/>
  <c r="F18" i="19"/>
  <c r="D46" i="19"/>
  <c r="F24" i="19"/>
  <c r="D64" i="19"/>
  <c r="D62" i="19"/>
  <c r="F26" i="19"/>
  <c r="F66" i="19"/>
  <c r="F60" i="19"/>
  <c r="F35" i="19"/>
  <c r="F62" i="19"/>
  <c r="D41" i="19"/>
  <c r="D38" i="19"/>
  <c r="F44" i="19"/>
  <c r="F56" i="19"/>
  <c r="D22" i="19"/>
  <c r="D65" i="19"/>
  <c r="F43" i="19"/>
  <c r="D57" i="19"/>
  <c r="F64" i="19"/>
  <c r="F47" i="19"/>
  <c r="D26" i="19"/>
  <c r="F40" i="19"/>
  <c r="Y193" i="49" l="1"/>
  <c r="AD38" i="45" s="1"/>
  <c r="Y193" i="53"/>
  <c r="AD72" i="45" s="1"/>
  <c r="Y193" i="39"/>
  <c r="O38" i="45" s="1"/>
  <c r="Y193" i="68"/>
  <c r="O105" i="45" s="1"/>
  <c r="Y194" i="39"/>
  <c r="O39" i="45" s="1"/>
  <c r="Y26" i="49"/>
  <c r="Y194" i="53"/>
  <c r="AD73" i="45" s="1"/>
  <c r="Y193" i="70"/>
  <c r="AD105" i="45" s="1"/>
  <c r="Y26" i="70"/>
  <c r="Y26" i="51"/>
  <c r="Y194" i="68"/>
  <c r="O106" i="45" s="1"/>
  <c r="G15" i="48"/>
  <c r="H15" i="48"/>
  <c r="I15" i="48"/>
  <c r="J15" i="48"/>
  <c r="K15" i="48"/>
  <c r="L15" i="48"/>
  <c r="M15" i="48"/>
  <c r="N15" i="48"/>
  <c r="P15" i="48"/>
  <c r="Q15" i="48"/>
  <c r="R15" i="48"/>
  <c r="S15" i="48"/>
  <c r="T15" i="48"/>
  <c r="U15" i="48"/>
  <c r="V15" i="48"/>
  <c r="W15" i="48"/>
  <c r="G17" i="48"/>
  <c r="H17" i="48"/>
  <c r="H185" i="48" s="1"/>
  <c r="I17" i="48"/>
  <c r="I185" i="48" s="1"/>
  <c r="J17" i="48"/>
  <c r="J185" i="48" s="1"/>
  <c r="K17" i="48"/>
  <c r="L17" i="48"/>
  <c r="L185" i="48" s="1"/>
  <c r="M17" i="48"/>
  <c r="M185" i="48" s="1"/>
  <c r="N17" i="48"/>
  <c r="P17" i="48"/>
  <c r="Q17" i="48"/>
  <c r="R17" i="48"/>
  <c r="R185" i="48" s="1"/>
  <c r="S17" i="48"/>
  <c r="T17" i="48"/>
  <c r="U17" i="48"/>
  <c r="V17" i="48"/>
  <c r="W17" i="48"/>
  <c r="G18" i="48"/>
  <c r="H18" i="48"/>
  <c r="I18" i="48"/>
  <c r="J18" i="48"/>
  <c r="K18" i="48"/>
  <c r="L18" i="48"/>
  <c r="M18" i="48"/>
  <c r="N18" i="48"/>
  <c r="P18" i="48"/>
  <c r="Q18" i="48"/>
  <c r="R18" i="48"/>
  <c r="S18" i="48"/>
  <c r="T18" i="48"/>
  <c r="U18" i="48"/>
  <c r="V18" i="48"/>
  <c r="W18" i="48"/>
  <c r="G19" i="48"/>
  <c r="H19" i="48"/>
  <c r="I19" i="48"/>
  <c r="J19" i="48"/>
  <c r="K19" i="48"/>
  <c r="L19" i="48"/>
  <c r="M19" i="48"/>
  <c r="N19" i="48"/>
  <c r="P19" i="48"/>
  <c r="Q19" i="48"/>
  <c r="R19" i="48"/>
  <c r="S19" i="48"/>
  <c r="T19" i="48"/>
  <c r="U19" i="48"/>
  <c r="V19" i="48"/>
  <c r="W19" i="48"/>
  <c r="K21" i="48"/>
  <c r="L21" i="48"/>
  <c r="M21" i="48"/>
  <c r="N21" i="48"/>
  <c r="P21" i="48"/>
  <c r="Q21" i="48"/>
  <c r="R21" i="48"/>
  <c r="S21" i="48"/>
  <c r="T21" i="48"/>
  <c r="U21" i="48"/>
  <c r="V21" i="48"/>
  <c r="W21" i="48"/>
  <c r="C26" i="48"/>
  <c r="G27" i="48"/>
  <c r="H27" i="48"/>
  <c r="I27" i="48"/>
  <c r="J27" i="48"/>
  <c r="K27" i="48"/>
  <c r="L27" i="48"/>
  <c r="M27" i="48"/>
  <c r="N27" i="48"/>
  <c r="P27" i="48"/>
  <c r="Q27" i="48"/>
  <c r="R27" i="48"/>
  <c r="S27" i="48"/>
  <c r="T27" i="48"/>
  <c r="U27" i="48"/>
  <c r="V27" i="48"/>
  <c r="W27" i="48"/>
  <c r="G29" i="48"/>
  <c r="H29" i="48"/>
  <c r="I29" i="48"/>
  <c r="J29" i="48"/>
  <c r="K29" i="48"/>
  <c r="L29" i="48"/>
  <c r="M29" i="48"/>
  <c r="N29" i="48"/>
  <c r="P29" i="48"/>
  <c r="Q29" i="48"/>
  <c r="R29" i="48"/>
  <c r="S29" i="48"/>
  <c r="T29" i="48"/>
  <c r="U29" i="48"/>
  <c r="V29" i="48"/>
  <c r="W29" i="48"/>
  <c r="G30" i="48"/>
  <c r="H30" i="48"/>
  <c r="I30" i="48"/>
  <c r="J30" i="48"/>
  <c r="K30" i="48"/>
  <c r="L30" i="48"/>
  <c r="M30" i="48"/>
  <c r="N30" i="48"/>
  <c r="P30" i="48"/>
  <c r="Q30" i="48"/>
  <c r="R30" i="48"/>
  <c r="S30" i="48"/>
  <c r="T30" i="48"/>
  <c r="U30" i="48"/>
  <c r="V30" i="48"/>
  <c r="W30" i="48"/>
  <c r="G31" i="48"/>
  <c r="H31" i="48"/>
  <c r="I31" i="48"/>
  <c r="J31" i="48"/>
  <c r="K31" i="48"/>
  <c r="L31" i="48"/>
  <c r="M31" i="48"/>
  <c r="N31" i="48"/>
  <c r="P31" i="48"/>
  <c r="Q31" i="48"/>
  <c r="R31" i="48"/>
  <c r="S31" i="48"/>
  <c r="T31" i="48"/>
  <c r="U31" i="48"/>
  <c r="V31" i="48"/>
  <c r="W31" i="48"/>
  <c r="K33" i="48"/>
  <c r="L33" i="48"/>
  <c r="M33" i="48"/>
  <c r="N33" i="48"/>
  <c r="P33" i="48"/>
  <c r="Q33" i="48"/>
  <c r="R33" i="48"/>
  <c r="S33" i="48"/>
  <c r="T33" i="48"/>
  <c r="U33" i="48"/>
  <c r="V33" i="48"/>
  <c r="W33" i="48"/>
  <c r="C38" i="48"/>
  <c r="G39" i="48"/>
  <c r="H39" i="48"/>
  <c r="I39" i="48"/>
  <c r="J39" i="48"/>
  <c r="K39" i="48"/>
  <c r="L39" i="48"/>
  <c r="M39" i="48"/>
  <c r="N39" i="48"/>
  <c r="P39" i="48"/>
  <c r="Q39" i="48"/>
  <c r="R39" i="48"/>
  <c r="S39" i="48"/>
  <c r="T39" i="48"/>
  <c r="U39" i="48"/>
  <c r="V39" i="48"/>
  <c r="W39" i="48"/>
  <c r="G41" i="48"/>
  <c r="H41" i="48"/>
  <c r="I41" i="48"/>
  <c r="J41" i="48"/>
  <c r="K41" i="48"/>
  <c r="L41" i="48"/>
  <c r="M41" i="48"/>
  <c r="N41" i="48"/>
  <c r="P41" i="48"/>
  <c r="Q41" i="48"/>
  <c r="R41" i="48"/>
  <c r="S41" i="48"/>
  <c r="T41" i="48"/>
  <c r="U41" i="48"/>
  <c r="V41" i="48"/>
  <c r="W41" i="48"/>
  <c r="G42" i="48"/>
  <c r="H42" i="48"/>
  <c r="I42" i="48"/>
  <c r="J42" i="48"/>
  <c r="K42" i="48"/>
  <c r="L42" i="48"/>
  <c r="M42" i="48"/>
  <c r="N42" i="48"/>
  <c r="P42" i="48"/>
  <c r="Q42" i="48"/>
  <c r="R42" i="48"/>
  <c r="S42" i="48"/>
  <c r="T42" i="48"/>
  <c r="U42" i="48"/>
  <c r="V42" i="48"/>
  <c r="W42" i="48"/>
  <c r="G43" i="48"/>
  <c r="H43" i="48"/>
  <c r="I43" i="48"/>
  <c r="J43" i="48"/>
  <c r="K43" i="48"/>
  <c r="L43" i="48"/>
  <c r="M43" i="48"/>
  <c r="N43" i="48"/>
  <c r="P43" i="48"/>
  <c r="Q43" i="48"/>
  <c r="R43" i="48"/>
  <c r="S43" i="48"/>
  <c r="T43" i="48"/>
  <c r="U43" i="48"/>
  <c r="V43" i="48"/>
  <c r="W43" i="48"/>
  <c r="K45" i="48"/>
  <c r="L45" i="48"/>
  <c r="M45" i="48"/>
  <c r="N45" i="48"/>
  <c r="P45" i="48"/>
  <c r="Q45" i="48"/>
  <c r="R45" i="48"/>
  <c r="S45" i="48"/>
  <c r="T45" i="48"/>
  <c r="U45" i="48"/>
  <c r="V45" i="48"/>
  <c r="W45" i="48"/>
  <c r="C50" i="48"/>
  <c r="G51" i="48"/>
  <c r="H51" i="48"/>
  <c r="I51" i="48"/>
  <c r="J51" i="48"/>
  <c r="K51" i="48"/>
  <c r="L51" i="48"/>
  <c r="M51" i="48"/>
  <c r="N51" i="48"/>
  <c r="P51" i="48"/>
  <c r="Q51" i="48"/>
  <c r="R51" i="48"/>
  <c r="S51" i="48"/>
  <c r="T51" i="48"/>
  <c r="U51" i="48"/>
  <c r="V51" i="48"/>
  <c r="W51" i="48"/>
  <c r="G53" i="48"/>
  <c r="H53" i="48"/>
  <c r="I53" i="48"/>
  <c r="J53" i="48"/>
  <c r="K53" i="48"/>
  <c r="L53" i="48"/>
  <c r="M53" i="48"/>
  <c r="N53" i="48"/>
  <c r="P53" i="48"/>
  <c r="Q53" i="48"/>
  <c r="R53" i="48"/>
  <c r="S53" i="48"/>
  <c r="T53" i="48"/>
  <c r="U53" i="48"/>
  <c r="V53" i="48"/>
  <c r="W53" i="48"/>
  <c r="G54" i="48"/>
  <c r="H54" i="48"/>
  <c r="I54" i="48"/>
  <c r="J54" i="48"/>
  <c r="K54" i="48"/>
  <c r="L54" i="48"/>
  <c r="M54" i="48"/>
  <c r="N54" i="48"/>
  <c r="P54" i="48"/>
  <c r="Q54" i="48"/>
  <c r="R54" i="48"/>
  <c r="S54" i="48"/>
  <c r="T54" i="48"/>
  <c r="U54" i="48"/>
  <c r="V54" i="48"/>
  <c r="W54" i="48"/>
  <c r="G55" i="48"/>
  <c r="H55" i="48"/>
  <c r="I55" i="48"/>
  <c r="J55" i="48"/>
  <c r="K55" i="48"/>
  <c r="L55" i="48"/>
  <c r="M55" i="48"/>
  <c r="N55" i="48"/>
  <c r="P55" i="48"/>
  <c r="Q55" i="48"/>
  <c r="R55" i="48"/>
  <c r="S55" i="48"/>
  <c r="T55" i="48"/>
  <c r="U55" i="48"/>
  <c r="V55" i="48"/>
  <c r="W55" i="48"/>
  <c r="K57" i="48"/>
  <c r="L57" i="48"/>
  <c r="M57" i="48"/>
  <c r="N57" i="48"/>
  <c r="P57" i="48"/>
  <c r="Q57" i="48"/>
  <c r="R57" i="48"/>
  <c r="S57" i="48"/>
  <c r="T57" i="48"/>
  <c r="U57" i="48"/>
  <c r="V57" i="48"/>
  <c r="W57" i="48"/>
  <c r="C62" i="48"/>
  <c r="G63" i="48"/>
  <c r="H63" i="48"/>
  <c r="I63" i="48"/>
  <c r="J63" i="48"/>
  <c r="K63" i="48"/>
  <c r="L63" i="48"/>
  <c r="M63" i="48"/>
  <c r="N63" i="48"/>
  <c r="P63" i="48"/>
  <c r="Q63" i="48"/>
  <c r="R63" i="48"/>
  <c r="S63" i="48"/>
  <c r="T63" i="48"/>
  <c r="U63" i="48"/>
  <c r="V63" i="48"/>
  <c r="W63" i="48"/>
  <c r="G65" i="48"/>
  <c r="H65" i="48"/>
  <c r="I65" i="48"/>
  <c r="J65" i="48"/>
  <c r="K65" i="48"/>
  <c r="L65" i="48"/>
  <c r="M65" i="48"/>
  <c r="N65" i="48"/>
  <c r="P65" i="48"/>
  <c r="Q65" i="48"/>
  <c r="R65" i="48"/>
  <c r="S65" i="48"/>
  <c r="T65" i="48"/>
  <c r="U65" i="48"/>
  <c r="V65" i="48"/>
  <c r="W65" i="48"/>
  <c r="G66" i="48"/>
  <c r="H66" i="48"/>
  <c r="I66" i="48"/>
  <c r="J66" i="48"/>
  <c r="K66" i="48"/>
  <c r="L66" i="48"/>
  <c r="M66" i="48"/>
  <c r="N66" i="48"/>
  <c r="P66" i="48"/>
  <c r="Q66" i="48"/>
  <c r="R66" i="48"/>
  <c r="S66" i="48"/>
  <c r="T66" i="48"/>
  <c r="U66" i="48"/>
  <c r="V66" i="48"/>
  <c r="W66" i="48"/>
  <c r="G67" i="48"/>
  <c r="H67" i="48"/>
  <c r="I67" i="48"/>
  <c r="J67" i="48"/>
  <c r="K67" i="48"/>
  <c r="L67" i="48"/>
  <c r="M67" i="48"/>
  <c r="N67" i="48"/>
  <c r="P67" i="48"/>
  <c r="Q67" i="48"/>
  <c r="R67" i="48"/>
  <c r="S67" i="48"/>
  <c r="T67" i="48"/>
  <c r="U67" i="48"/>
  <c r="V67" i="48"/>
  <c r="W67" i="48"/>
  <c r="K69" i="48"/>
  <c r="L69" i="48"/>
  <c r="M69" i="48"/>
  <c r="N69" i="48"/>
  <c r="P69" i="48"/>
  <c r="Q69" i="48"/>
  <c r="R69" i="48"/>
  <c r="S69" i="48"/>
  <c r="T69" i="48"/>
  <c r="U69" i="48"/>
  <c r="V69" i="48"/>
  <c r="W69" i="48"/>
  <c r="C74" i="48"/>
  <c r="G75" i="48"/>
  <c r="H75" i="48"/>
  <c r="I75" i="48"/>
  <c r="J75" i="48"/>
  <c r="K75" i="48"/>
  <c r="L75" i="48"/>
  <c r="M75" i="48"/>
  <c r="N75" i="48"/>
  <c r="P75" i="48"/>
  <c r="Q75" i="48"/>
  <c r="R75" i="48"/>
  <c r="S75" i="48"/>
  <c r="T75" i="48"/>
  <c r="U75" i="48"/>
  <c r="V75" i="48"/>
  <c r="W75" i="48"/>
  <c r="G77" i="48"/>
  <c r="H77" i="48"/>
  <c r="I77" i="48"/>
  <c r="J77" i="48"/>
  <c r="K77" i="48"/>
  <c r="L77" i="48"/>
  <c r="M77" i="48"/>
  <c r="N77" i="48"/>
  <c r="P77" i="48"/>
  <c r="Q77" i="48"/>
  <c r="R77" i="48"/>
  <c r="S77" i="48"/>
  <c r="T77" i="48"/>
  <c r="U77" i="48"/>
  <c r="V77" i="48"/>
  <c r="W77" i="48"/>
  <c r="G78" i="48"/>
  <c r="H78" i="48"/>
  <c r="I78" i="48"/>
  <c r="J78" i="48"/>
  <c r="K78" i="48"/>
  <c r="L78" i="48"/>
  <c r="M78" i="48"/>
  <c r="N78" i="48"/>
  <c r="P78" i="48"/>
  <c r="Q78" i="48"/>
  <c r="R78" i="48"/>
  <c r="S78" i="48"/>
  <c r="T78" i="48"/>
  <c r="U78" i="48"/>
  <c r="V78" i="48"/>
  <c r="W78" i="48"/>
  <c r="G79" i="48"/>
  <c r="H79" i="48"/>
  <c r="I79" i="48"/>
  <c r="J79" i="48"/>
  <c r="K79" i="48"/>
  <c r="L79" i="48"/>
  <c r="M79" i="48"/>
  <c r="N79" i="48"/>
  <c r="P79" i="48"/>
  <c r="Q79" i="48"/>
  <c r="R79" i="48"/>
  <c r="S79" i="48"/>
  <c r="T79" i="48"/>
  <c r="U79" i="48"/>
  <c r="V79" i="48"/>
  <c r="W79" i="48"/>
  <c r="K81" i="48"/>
  <c r="L81" i="48"/>
  <c r="M81" i="48"/>
  <c r="N81" i="48"/>
  <c r="P81" i="48"/>
  <c r="Q81" i="48"/>
  <c r="R81" i="48"/>
  <c r="S81" i="48"/>
  <c r="T81" i="48"/>
  <c r="U81" i="48"/>
  <c r="V81" i="48"/>
  <c r="W81" i="48"/>
  <c r="C86" i="48"/>
  <c r="G87" i="48"/>
  <c r="H87" i="48"/>
  <c r="I87" i="48"/>
  <c r="J87" i="48"/>
  <c r="K87" i="48"/>
  <c r="L87" i="48"/>
  <c r="M87" i="48"/>
  <c r="N87" i="48"/>
  <c r="P87" i="48"/>
  <c r="Q87" i="48"/>
  <c r="R87" i="48"/>
  <c r="S87" i="48"/>
  <c r="T87" i="48"/>
  <c r="U87" i="48"/>
  <c r="V87" i="48"/>
  <c r="W87" i="48"/>
  <c r="G89" i="48"/>
  <c r="H89" i="48"/>
  <c r="I89" i="48"/>
  <c r="J89" i="48"/>
  <c r="K89" i="48"/>
  <c r="L89" i="48"/>
  <c r="M89" i="48"/>
  <c r="N89" i="48"/>
  <c r="P89" i="48"/>
  <c r="Q89" i="48"/>
  <c r="R89" i="48"/>
  <c r="S89" i="48"/>
  <c r="T89" i="48"/>
  <c r="U89" i="48"/>
  <c r="V89" i="48"/>
  <c r="W89" i="48"/>
  <c r="G90" i="48"/>
  <c r="H90" i="48"/>
  <c r="I90" i="48"/>
  <c r="J90" i="48"/>
  <c r="K90" i="48"/>
  <c r="L90" i="48"/>
  <c r="M90" i="48"/>
  <c r="N90" i="48"/>
  <c r="P90" i="48"/>
  <c r="Q90" i="48"/>
  <c r="R90" i="48"/>
  <c r="S90" i="48"/>
  <c r="T90" i="48"/>
  <c r="U90" i="48"/>
  <c r="V90" i="48"/>
  <c r="W90" i="48"/>
  <c r="G91" i="48"/>
  <c r="H91" i="48"/>
  <c r="I91" i="48"/>
  <c r="J91" i="48"/>
  <c r="K91" i="48"/>
  <c r="L91" i="48"/>
  <c r="M91" i="48"/>
  <c r="N91" i="48"/>
  <c r="P91" i="48"/>
  <c r="Q91" i="48"/>
  <c r="R91" i="48"/>
  <c r="S91" i="48"/>
  <c r="T91" i="48"/>
  <c r="U91" i="48"/>
  <c r="V91" i="48"/>
  <c r="W91" i="48"/>
  <c r="K93" i="48"/>
  <c r="L93" i="48"/>
  <c r="M93" i="48"/>
  <c r="N93" i="48"/>
  <c r="P93" i="48"/>
  <c r="Q93" i="48"/>
  <c r="R93" i="48"/>
  <c r="S93" i="48"/>
  <c r="T93" i="48"/>
  <c r="U93" i="48"/>
  <c r="V93" i="48"/>
  <c r="W93" i="48"/>
  <c r="C98" i="48"/>
  <c r="G99" i="48"/>
  <c r="H99" i="48"/>
  <c r="I99" i="48"/>
  <c r="J99" i="48"/>
  <c r="K99" i="48"/>
  <c r="L99" i="48"/>
  <c r="M99" i="48"/>
  <c r="N99" i="48"/>
  <c r="P99" i="48"/>
  <c r="Q99" i="48"/>
  <c r="R99" i="48"/>
  <c r="S99" i="48"/>
  <c r="T99" i="48"/>
  <c r="U99" i="48"/>
  <c r="V99" i="48"/>
  <c r="W99" i="48"/>
  <c r="G101" i="48"/>
  <c r="H101" i="48"/>
  <c r="I101" i="48"/>
  <c r="J101" i="48"/>
  <c r="K101" i="48"/>
  <c r="L101" i="48"/>
  <c r="M101" i="48"/>
  <c r="N101" i="48"/>
  <c r="P101" i="48"/>
  <c r="Q101" i="48"/>
  <c r="R101" i="48"/>
  <c r="S101" i="48"/>
  <c r="T101" i="48"/>
  <c r="U101" i="48"/>
  <c r="V101" i="48"/>
  <c r="W101" i="48"/>
  <c r="G102" i="48"/>
  <c r="H102" i="48"/>
  <c r="I102" i="48"/>
  <c r="J102" i="48"/>
  <c r="K102" i="48"/>
  <c r="L102" i="48"/>
  <c r="M102" i="48"/>
  <c r="N102" i="48"/>
  <c r="P102" i="48"/>
  <c r="Q102" i="48"/>
  <c r="R102" i="48"/>
  <c r="S102" i="48"/>
  <c r="T102" i="48"/>
  <c r="U102" i="48"/>
  <c r="V102" i="48"/>
  <c r="W102" i="48"/>
  <c r="G103" i="48"/>
  <c r="H103" i="48"/>
  <c r="I103" i="48"/>
  <c r="J103" i="48"/>
  <c r="K103" i="48"/>
  <c r="L103" i="48"/>
  <c r="M103" i="48"/>
  <c r="N103" i="48"/>
  <c r="P103" i="48"/>
  <c r="Q103" i="48"/>
  <c r="R103" i="48"/>
  <c r="S103" i="48"/>
  <c r="T103" i="48"/>
  <c r="U103" i="48"/>
  <c r="V103" i="48"/>
  <c r="W103" i="48"/>
  <c r="K105" i="48"/>
  <c r="L105" i="48"/>
  <c r="M105" i="48"/>
  <c r="N105" i="48"/>
  <c r="P105" i="48"/>
  <c r="Q105" i="48"/>
  <c r="R105" i="48"/>
  <c r="S105" i="48"/>
  <c r="T105" i="48"/>
  <c r="U105" i="48"/>
  <c r="V105" i="48"/>
  <c r="W105" i="48"/>
  <c r="C110" i="48"/>
  <c r="G111" i="48"/>
  <c r="H111" i="48"/>
  <c r="I111" i="48"/>
  <c r="J111" i="48"/>
  <c r="K111" i="48"/>
  <c r="L111" i="48"/>
  <c r="M111" i="48"/>
  <c r="N111" i="48"/>
  <c r="P111" i="48"/>
  <c r="Q111" i="48"/>
  <c r="R111" i="48"/>
  <c r="S111" i="48"/>
  <c r="T111" i="48"/>
  <c r="U111" i="48"/>
  <c r="V111" i="48"/>
  <c r="W111" i="48"/>
  <c r="G113" i="48"/>
  <c r="H113" i="48"/>
  <c r="I113" i="48"/>
  <c r="J113" i="48"/>
  <c r="K113" i="48"/>
  <c r="L113" i="48"/>
  <c r="M113" i="48"/>
  <c r="N113" i="48"/>
  <c r="P113" i="48"/>
  <c r="Q113" i="48"/>
  <c r="R113" i="48"/>
  <c r="S113" i="48"/>
  <c r="T113" i="48"/>
  <c r="U113" i="48"/>
  <c r="V113" i="48"/>
  <c r="W113" i="48"/>
  <c r="G114" i="48"/>
  <c r="H114" i="48"/>
  <c r="I114" i="48"/>
  <c r="J114" i="48"/>
  <c r="K114" i="48"/>
  <c r="L114" i="48"/>
  <c r="M114" i="48"/>
  <c r="N114" i="48"/>
  <c r="P114" i="48"/>
  <c r="Q114" i="48"/>
  <c r="R114" i="48"/>
  <c r="S114" i="48"/>
  <c r="T114" i="48"/>
  <c r="U114" i="48"/>
  <c r="V114" i="48"/>
  <c r="W114" i="48"/>
  <c r="G115" i="48"/>
  <c r="H115" i="48"/>
  <c r="I115" i="48"/>
  <c r="J115" i="48"/>
  <c r="K115" i="48"/>
  <c r="L115" i="48"/>
  <c r="M115" i="48"/>
  <c r="N115" i="48"/>
  <c r="P115" i="48"/>
  <c r="Q115" i="48"/>
  <c r="R115" i="48"/>
  <c r="S115" i="48"/>
  <c r="T115" i="48"/>
  <c r="U115" i="48"/>
  <c r="V115" i="48"/>
  <c r="W115" i="48"/>
  <c r="K117" i="48"/>
  <c r="L117" i="48"/>
  <c r="M117" i="48"/>
  <c r="N117" i="48"/>
  <c r="P117" i="48"/>
  <c r="Q117" i="48"/>
  <c r="R117" i="48"/>
  <c r="S117" i="48"/>
  <c r="T117" i="48"/>
  <c r="U117" i="48"/>
  <c r="V117" i="48"/>
  <c r="W117" i="48"/>
  <c r="C122" i="48"/>
  <c r="G123" i="48"/>
  <c r="H123" i="48"/>
  <c r="I123" i="48"/>
  <c r="J123" i="48"/>
  <c r="K123" i="48"/>
  <c r="L123" i="48"/>
  <c r="M123" i="48"/>
  <c r="N123" i="48"/>
  <c r="P123" i="48"/>
  <c r="Q123" i="48"/>
  <c r="R123" i="48"/>
  <c r="S123" i="48"/>
  <c r="T123" i="48"/>
  <c r="U123" i="48"/>
  <c r="V123" i="48"/>
  <c r="W123" i="48"/>
  <c r="G125" i="48"/>
  <c r="H125" i="48"/>
  <c r="I125" i="48"/>
  <c r="J125" i="48"/>
  <c r="K125" i="48"/>
  <c r="L125" i="48"/>
  <c r="M125" i="48"/>
  <c r="N125" i="48"/>
  <c r="P125" i="48"/>
  <c r="Q125" i="48"/>
  <c r="R125" i="48"/>
  <c r="S125" i="48"/>
  <c r="T125" i="48"/>
  <c r="U125" i="48"/>
  <c r="V125" i="48"/>
  <c r="W125" i="48"/>
  <c r="G126" i="48"/>
  <c r="H126" i="48"/>
  <c r="I126" i="48"/>
  <c r="J126" i="48"/>
  <c r="K126" i="48"/>
  <c r="L126" i="48"/>
  <c r="M126" i="48"/>
  <c r="N126" i="48"/>
  <c r="P126" i="48"/>
  <c r="Q126" i="48"/>
  <c r="R126" i="48"/>
  <c r="S126" i="48"/>
  <c r="T126" i="48"/>
  <c r="U126" i="48"/>
  <c r="V126" i="48"/>
  <c r="W126" i="48"/>
  <c r="G127" i="48"/>
  <c r="H127" i="48"/>
  <c r="I127" i="48"/>
  <c r="J127" i="48"/>
  <c r="K127" i="48"/>
  <c r="L127" i="48"/>
  <c r="M127" i="48"/>
  <c r="N127" i="48"/>
  <c r="P127" i="48"/>
  <c r="Q127" i="48"/>
  <c r="R127" i="48"/>
  <c r="S127" i="48"/>
  <c r="T127" i="48"/>
  <c r="U127" i="48"/>
  <c r="V127" i="48"/>
  <c r="W127" i="48"/>
  <c r="K129" i="48"/>
  <c r="L129" i="48"/>
  <c r="M129" i="48"/>
  <c r="N129" i="48"/>
  <c r="P129" i="48"/>
  <c r="Q129" i="48"/>
  <c r="R129" i="48"/>
  <c r="S129" i="48"/>
  <c r="T129" i="48"/>
  <c r="U129" i="48"/>
  <c r="V129" i="48"/>
  <c r="W129" i="48"/>
  <c r="C134" i="48"/>
  <c r="G135" i="48"/>
  <c r="H135" i="48"/>
  <c r="I135" i="48"/>
  <c r="J135" i="48"/>
  <c r="K135" i="48"/>
  <c r="L135" i="48"/>
  <c r="M135" i="48"/>
  <c r="N135" i="48"/>
  <c r="P135" i="48"/>
  <c r="Q135" i="48"/>
  <c r="R135" i="48"/>
  <c r="S135" i="48"/>
  <c r="T135" i="48"/>
  <c r="U135" i="48"/>
  <c r="V135" i="48"/>
  <c r="W135" i="48"/>
  <c r="G137" i="48"/>
  <c r="H137" i="48"/>
  <c r="I137" i="48"/>
  <c r="J137" i="48"/>
  <c r="K137" i="48"/>
  <c r="L137" i="48"/>
  <c r="M137" i="48"/>
  <c r="N137" i="48"/>
  <c r="P137" i="48"/>
  <c r="Q137" i="48"/>
  <c r="R137" i="48"/>
  <c r="S137" i="48"/>
  <c r="T137" i="48"/>
  <c r="U137" i="48"/>
  <c r="V137" i="48"/>
  <c r="W137" i="48"/>
  <c r="G138" i="48"/>
  <c r="H138" i="48"/>
  <c r="I138" i="48"/>
  <c r="J138" i="48"/>
  <c r="K138" i="48"/>
  <c r="L138" i="48"/>
  <c r="M138" i="48"/>
  <c r="N138" i="48"/>
  <c r="P138" i="48"/>
  <c r="Q138" i="48"/>
  <c r="R138" i="48"/>
  <c r="S138" i="48"/>
  <c r="T138" i="48"/>
  <c r="U138" i="48"/>
  <c r="V138" i="48"/>
  <c r="W138" i="48"/>
  <c r="G139" i="48"/>
  <c r="H139" i="48"/>
  <c r="I139" i="48"/>
  <c r="J139" i="48"/>
  <c r="K139" i="48"/>
  <c r="L139" i="48"/>
  <c r="M139" i="48"/>
  <c r="N139" i="48"/>
  <c r="P139" i="48"/>
  <c r="Q139" i="48"/>
  <c r="R139" i="48"/>
  <c r="S139" i="48"/>
  <c r="T139" i="48"/>
  <c r="U139" i="48"/>
  <c r="V139" i="48"/>
  <c r="W139" i="48"/>
  <c r="K141" i="48"/>
  <c r="L141" i="48"/>
  <c r="M141" i="48"/>
  <c r="N141" i="48"/>
  <c r="P141" i="48"/>
  <c r="Q141" i="48"/>
  <c r="R141" i="48"/>
  <c r="S141" i="48"/>
  <c r="T141" i="48"/>
  <c r="U141" i="48"/>
  <c r="V141" i="48"/>
  <c r="W141" i="48"/>
  <c r="C146" i="48"/>
  <c r="G147" i="48"/>
  <c r="H147" i="48"/>
  <c r="I147" i="48"/>
  <c r="J147" i="48"/>
  <c r="K147" i="48"/>
  <c r="L147" i="48"/>
  <c r="M147" i="48"/>
  <c r="N147" i="48"/>
  <c r="P147" i="48"/>
  <c r="Q147" i="48"/>
  <c r="R147" i="48"/>
  <c r="S147" i="48"/>
  <c r="T147" i="48"/>
  <c r="U147" i="48"/>
  <c r="V147" i="48"/>
  <c r="W147" i="48"/>
  <c r="G149" i="48"/>
  <c r="H149" i="48"/>
  <c r="I149" i="48"/>
  <c r="J149" i="48"/>
  <c r="K149" i="48"/>
  <c r="L149" i="48"/>
  <c r="M149" i="48"/>
  <c r="N149" i="48"/>
  <c r="P149" i="48"/>
  <c r="Q149" i="48"/>
  <c r="R149" i="48"/>
  <c r="S149" i="48"/>
  <c r="T149" i="48"/>
  <c r="U149" i="48"/>
  <c r="V149" i="48"/>
  <c r="W149" i="48"/>
  <c r="G150" i="48"/>
  <c r="H150" i="48"/>
  <c r="I150" i="48"/>
  <c r="J150" i="48"/>
  <c r="K150" i="48"/>
  <c r="L150" i="48"/>
  <c r="M150" i="48"/>
  <c r="N150" i="48"/>
  <c r="P150" i="48"/>
  <c r="Q150" i="48"/>
  <c r="R150" i="48"/>
  <c r="S150" i="48"/>
  <c r="T150" i="48"/>
  <c r="U150" i="48"/>
  <c r="V150" i="48"/>
  <c r="W150" i="48"/>
  <c r="G151" i="48"/>
  <c r="H151" i="48"/>
  <c r="I151" i="48"/>
  <c r="J151" i="48"/>
  <c r="K151" i="48"/>
  <c r="L151" i="48"/>
  <c r="M151" i="48"/>
  <c r="N151" i="48"/>
  <c r="P151" i="48"/>
  <c r="Q151" i="48"/>
  <c r="R151" i="48"/>
  <c r="S151" i="48"/>
  <c r="T151" i="48"/>
  <c r="U151" i="48"/>
  <c r="V151" i="48"/>
  <c r="W151" i="48"/>
  <c r="K153" i="48"/>
  <c r="L153" i="48"/>
  <c r="M153" i="48"/>
  <c r="N153" i="48"/>
  <c r="P153" i="48"/>
  <c r="Q153" i="48"/>
  <c r="R153" i="48"/>
  <c r="S153" i="48"/>
  <c r="T153" i="48"/>
  <c r="U153" i="48"/>
  <c r="V153" i="48"/>
  <c r="W153" i="48"/>
  <c r="C158" i="48"/>
  <c r="G159" i="48"/>
  <c r="H159" i="48"/>
  <c r="I159" i="48"/>
  <c r="J159" i="48"/>
  <c r="K159" i="48"/>
  <c r="L159" i="48"/>
  <c r="M159" i="48"/>
  <c r="N159" i="48"/>
  <c r="P159" i="48"/>
  <c r="Q159" i="48"/>
  <c r="R159" i="48"/>
  <c r="S159" i="48"/>
  <c r="T159" i="48"/>
  <c r="U159" i="48"/>
  <c r="V159" i="48"/>
  <c r="W159" i="48"/>
  <c r="G161" i="48"/>
  <c r="H161" i="48"/>
  <c r="I161" i="48"/>
  <c r="J161" i="48"/>
  <c r="K161" i="48"/>
  <c r="L161" i="48"/>
  <c r="M161" i="48"/>
  <c r="N161" i="48"/>
  <c r="P161" i="48"/>
  <c r="Q161" i="48"/>
  <c r="R161" i="48"/>
  <c r="S161" i="48"/>
  <c r="T161" i="48"/>
  <c r="U161" i="48"/>
  <c r="V161" i="48"/>
  <c r="W161" i="48"/>
  <c r="G162" i="48"/>
  <c r="H162" i="48"/>
  <c r="I162" i="48"/>
  <c r="J162" i="48"/>
  <c r="K162" i="48"/>
  <c r="L162" i="48"/>
  <c r="M162" i="48"/>
  <c r="N162" i="48"/>
  <c r="P162" i="48"/>
  <c r="Q162" i="48"/>
  <c r="R162" i="48"/>
  <c r="S162" i="48"/>
  <c r="T162" i="48"/>
  <c r="U162" i="48"/>
  <c r="V162" i="48"/>
  <c r="W162" i="48"/>
  <c r="G163" i="48"/>
  <c r="H163" i="48"/>
  <c r="I163" i="48"/>
  <c r="J163" i="48"/>
  <c r="K163" i="48"/>
  <c r="L163" i="48"/>
  <c r="M163" i="48"/>
  <c r="N163" i="48"/>
  <c r="P163" i="48"/>
  <c r="Q163" i="48"/>
  <c r="R163" i="48"/>
  <c r="S163" i="48"/>
  <c r="T163" i="48"/>
  <c r="U163" i="48"/>
  <c r="V163" i="48"/>
  <c r="W163" i="48"/>
  <c r="K165" i="48"/>
  <c r="L165" i="48"/>
  <c r="M165" i="48"/>
  <c r="N165" i="48"/>
  <c r="P165" i="48"/>
  <c r="Q165" i="48"/>
  <c r="R165" i="48"/>
  <c r="S165" i="48"/>
  <c r="T165" i="48"/>
  <c r="U165" i="48"/>
  <c r="V165" i="48"/>
  <c r="W165" i="48"/>
  <c r="C170" i="48"/>
  <c r="G171" i="48"/>
  <c r="H171" i="48"/>
  <c r="I171" i="48"/>
  <c r="J171" i="48"/>
  <c r="K171" i="48"/>
  <c r="L171" i="48"/>
  <c r="M171" i="48"/>
  <c r="N171" i="48"/>
  <c r="P171" i="48"/>
  <c r="Q171" i="48"/>
  <c r="R171" i="48"/>
  <c r="S171" i="48"/>
  <c r="T171" i="48"/>
  <c r="U171" i="48"/>
  <c r="V171" i="48"/>
  <c r="W171" i="48"/>
  <c r="G173" i="48"/>
  <c r="H173" i="48"/>
  <c r="I173" i="48"/>
  <c r="J173" i="48"/>
  <c r="K173" i="48"/>
  <c r="L173" i="48"/>
  <c r="M173" i="48"/>
  <c r="N173" i="48"/>
  <c r="P173" i="48"/>
  <c r="Q173" i="48"/>
  <c r="R173" i="48"/>
  <c r="S173" i="48"/>
  <c r="T173" i="48"/>
  <c r="U173" i="48"/>
  <c r="V173" i="48"/>
  <c r="W173" i="48"/>
  <c r="G174" i="48"/>
  <c r="H174" i="48"/>
  <c r="I174" i="48"/>
  <c r="J174" i="48"/>
  <c r="K174" i="48"/>
  <c r="L174" i="48"/>
  <c r="M174" i="48"/>
  <c r="N174" i="48"/>
  <c r="P174" i="48"/>
  <c r="Q174" i="48"/>
  <c r="R174" i="48"/>
  <c r="S174" i="48"/>
  <c r="T174" i="48"/>
  <c r="U174" i="48"/>
  <c r="V174" i="48"/>
  <c r="W174" i="48"/>
  <c r="G175" i="48"/>
  <c r="H175" i="48"/>
  <c r="I175" i="48"/>
  <c r="J175" i="48"/>
  <c r="K175" i="48"/>
  <c r="L175" i="48"/>
  <c r="M175" i="48"/>
  <c r="N175" i="48"/>
  <c r="P175" i="48"/>
  <c r="Q175" i="48"/>
  <c r="R175" i="48"/>
  <c r="S175" i="48"/>
  <c r="T175" i="48"/>
  <c r="U175" i="48"/>
  <c r="V175" i="48"/>
  <c r="W175" i="48"/>
  <c r="K177" i="48"/>
  <c r="L177" i="48"/>
  <c r="M177" i="48"/>
  <c r="N177" i="48"/>
  <c r="P177" i="48"/>
  <c r="Q177" i="48"/>
  <c r="R177" i="48"/>
  <c r="S177" i="48"/>
  <c r="T177" i="48"/>
  <c r="U177" i="48"/>
  <c r="V177" i="48"/>
  <c r="W177" i="48"/>
  <c r="C182" i="48"/>
  <c r="G184" i="48"/>
  <c r="H184" i="48"/>
  <c r="I184" i="48"/>
  <c r="J184" i="48"/>
  <c r="K184" i="48"/>
  <c r="L184" i="48"/>
  <c r="M184" i="48"/>
  <c r="N184" i="48"/>
  <c r="P184" i="48"/>
  <c r="Q184" i="48"/>
  <c r="R184" i="48"/>
  <c r="S184" i="48"/>
  <c r="T184" i="48"/>
  <c r="U184" i="48"/>
  <c r="V184" i="48"/>
  <c r="W184" i="48"/>
  <c r="N185" i="48"/>
  <c r="Q185" i="48"/>
  <c r="S185" i="48"/>
  <c r="W185" i="48"/>
  <c r="AQ30" i="45" s="1"/>
  <c r="G189" i="48"/>
  <c r="H189" i="48"/>
  <c r="I189" i="48"/>
  <c r="J189" i="48"/>
  <c r="C194" i="48"/>
  <c r="D44" i="19"/>
  <c r="F23" i="19"/>
  <c r="F65" i="19"/>
  <c r="Y194" i="51" l="1"/>
  <c r="O73" i="45" s="1"/>
  <c r="Y194" i="70"/>
  <c r="AD106" i="45" s="1"/>
  <c r="Y194" i="49"/>
  <c r="AD39" i="45" s="1"/>
  <c r="T183" i="48"/>
  <c r="AN28" i="45" s="1"/>
  <c r="W186" i="48"/>
  <c r="AQ31" i="45" s="1"/>
  <c r="W187" i="48"/>
  <c r="AQ32" i="45" s="1"/>
  <c r="U187" i="48"/>
  <c r="AO32" i="45" s="1"/>
  <c r="L183" i="48"/>
  <c r="V183" i="48"/>
  <c r="AP28" i="45" s="1"/>
  <c r="M183" i="48"/>
  <c r="V185" i="48"/>
  <c r="AP30" i="45" s="1"/>
  <c r="H187" i="48"/>
  <c r="R183" i="48"/>
  <c r="I183" i="48"/>
  <c r="Q187" i="48"/>
  <c r="L187" i="48"/>
  <c r="Q183" i="48"/>
  <c r="H183" i="48"/>
  <c r="K186" i="48"/>
  <c r="P186" i="48"/>
  <c r="G186" i="48"/>
  <c r="L186" i="48"/>
  <c r="V189" i="48"/>
  <c r="AP34" i="45" s="1"/>
  <c r="V187" i="48"/>
  <c r="AP32" i="45" s="1"/>
  <c r="V186" i="48"/>
  <c r="AP31" i="45" s="1"/>
  <c r="W189" i="48"/>
  <c r="AQ34" i="45" s="1"/>
  <c r="K189" i="48"/>
  <c r="S189" i="48"/>
  <c r="U189" i="48"/>
  <c r="AO34" i="45" s="1"/>
  <c r="T189" i="48"/>
  <c r="AN34" i="45" s="1"/>
  <c r="N189" i="48"/>
  <c r="R189" i="48"/>
  <c r="P189" i="48"/>
  <c r="P187" i="48"/>
  <c r="G187" i="48"/>
  <c r="M189" i="48"/>
  <c r="T187" i="48"/>
  <c r="AN32" i="45" s="1"/>
  <c r="K187" i="48"/>
  <c r="T185" i="48"/>
  <c r="AN30" i="45" s="1"/>
  <c r="M187" i="48"/>
  <c r="U186" i="48"/>
  <c r="AO31" i="45" s="1"/>
  <c r="U185" i="48"/>
  <c r="AO30" i="45" s="1"/>
  <c r="U183" i="48"/>
  <c r="AO28" i="45" s="1"/>
  <c r="T186" i="48"/>
  <c r="AN31" i="45" s="1"/>
  <c r="W183" i="48"/>
  <c r="AQ28" i="45" s="1"/>
  <c r="N183" i="48"/>
  <c r="J183" i="48"/>
  <c r="R187" i="48"/>
  <c r="I187" i="48"/>
  <c r="S183" i="48"/>
  <c r="Q186" i="48"/>
  <c r="H186" i="48"/>
  <c r="P185" i="48"/>
  <c r="K185" i="48"/>
  <c r="G185" i="48"/>
  <c r="Q189" i="48"/>
  <c r="L189" i="48"/>
  <c r="S187" i="48"/>
  <c r="N187" i="48"/>
  <c r="J187" i="48"/>
  <c r="R186" i="48"/>
  <c r="M186" i="48"/>
  <c r="I186" i="48"/>
  <c r="P183" i="48"/>
  <c r="K183" i="48"/>
  <c r="G183" i="48"/>
  <c r="N186" i="48"/>
  <c r="S186" i="48"/>
  <c r="J186" i="48"/>
  <c r="K129" i="55" l="1"/>
  <c r="W129" i="55"/>
  <c r="V129" i="55"/>
  <c r="U129" i="55"/>
  <c r="T129" i="55"/>
  <c r="S129" i="55"/>
  <c r="R129" i="55"/>
  <c r="Q129" i="55"/>
  <c r="P129" i="55"/>
  <c r="N129" i="55"/>
  <c r="M129" i="55"/>
  <c r="L129" i="55"/>
  <c r="AG31" i="45" l="1"/>
  <c r="AH31" i="45"/>
  <c r="AI31" i="45"/>
  <c r="AJ31" i="45"/>
  <c r="AK31" i="45"/>
  <c r="AL31" i="45"/>
  <c r="AM31" i="45"/>
  <c r="AG32" i="45"/>
  <c r="AH32" i="45"/>
  <c r="AI32" i="45"/>
  <c r="AJ32" i="45"/>
  <c r="AK32" i="45"/>
  <c r="AL32" i="45"/>
  <c r="AM32" i="45"/>
  <c r="AG34" i="45"/>
  <c r="AH34" i="45"/>
  <c r="AI34" i="45"/>
  <c r="AJ34" i="45"/>
  <c r="AK34" i="45"/>
  <c r="AL34" i="45"/>
  <c r="AM34" i="45"/>
  <c r="C194" i="69"/>
  <c r="C182" i="69"/>
  <c r="C170" i="69"/>
  <c r="C158" i="69"/>
  <c r="C146" i="69"/>
  <c r="C134" i="69"/>
  <c r="C122" i="69"/>
  <c r="C110" i="69"/>
  <c r="C98" i="69"/>
  <c r="C86" i="69"/>
  <c r="C74" i="69"/>
  <c r="C62" i="69"/>
  <c r="C50" i="69"/>
  <c r="C38" i="69"/>
  <c r="C26" i="69"/>
  <c r="H173" i="69"/>
  <c r="I173" i="69"/>
  <c r="J173" i="69"/>
  <c r="K173" i="69"/>
  <c r="L173" i="69"/>
  <c r="M173" i="69"/>
  <c r="N173" i="69"/>
  <c r="P173" i="69"/>
  <c r="Q173" i="69"/>
  <c r="R173" i="69"/>
  <c r="S173" i="69"/>
  <c r="T173" i="69"/>
  <c r="U173" i="69"/>
  <c r="V173" i="69"/>
  <c r="W173" i="69"/>
  <c r="H161" i="69"/>
  <c r="I161" i="69"/>
  <c r="J161" i="69"/>
  <c r="K161" i="69"/>
  <c r="L161" i="69"/>
  <c r="M161" i="69"/>
  <c r="N161" i="69"/>
  <c r="P161" i="69"/>
  <c r="Q161" i="69"/>
  <c r="R161" i="69"/>
  <c r="S161" i="69"/>
  <c r="T161" i="69"/>
  <c r="U161" i="69"/>
  <c r="V161" i="69"/>
  <c r="W161" i="69"/>
  <c r="H149" i="69"/>
  <c r="I149" i="69"/>
  <c r="J149" i="69"/>
  <c r="K149" i="69"/>
  <c r="L149" i="69"/>
  <c r="M149" i="69"/>
  <c r="N149" i="69"/>
  <c r="P149" i="69"/>
  <c r="Q149" i="69"/>
  <c r="R149" i="69"/>
  <c r="S149" i="69"/>
  <c r="T149" i="69"/>
  <c r="U149" i="69"/>
  <c r="V149" i="69"/>
  <c r="W149" i="69"/>
  <c r="H137" i="69"/>
  <c r="I137" i="69"/>
  <c r="J137" i="69"/>
  <c r="K137" i="69"/>
  <c r="L137" i="69"/>
  <c r="M137" i="69"/>
  <c r="N137" i="69"/>
  <c r="P137" i="69"/>
  <c r="Q137" i="69"/>
  <c r="R137" i="69"/>
  <c r="S137" i="69"/>
  <c r="T137" i="69"/>
  <c r="U137" i="69"/>
  <c r="V137" i="69"/>
  <c r="W137" i="69"/>
  <c r="H125" i="69"/>
  <c r="I125" i="69"/>
  <c r="J125" i="69"/>
  <c r="K125" i="69"/>
  <c r="L125" i="69"/>
  <c r="M125" i="69"/>
  <c r="N125" i="69"/>
  <c r="P125" i="69"/>
  <c r="Q125" i="69"/>
  <c r="R125" i="69"/>
  <c r="S125" i="69"/>
  <c r="T125" i="69"/>
  <c r="U125" i="69"/>
  <c r="V125" i="69"/>
  <c r="W125" i="69"/>
  <c r="H113" i="69"/>
  <c r="I113" i="69"/>
  <c r="J113" i="69"/>
  <c r="K113" i="69"/>
  <c r="L113" i="69"/>
  <c r="M113" i="69"/>
  <c r="N113" i="69"/>
  <c r="P113" i="69"/>
  <c r="Q113" i="69"/>
  <c r="R113" i="69"/>
  <c r="S113" i="69"/>
  <c r="T113" i="69"/>
  <c r="U113" i="69"/>
  <c r="V113" i="69"/>
  <c r="W113" i="69"/>
  <c r="H101" i="69"/>
  <c r="I101" i="69"/>
  <c r="J101" i="69"/>
  <c r="K101" i="69"/>
  <c r="L101" i="69"/>
  <c r="M101" i="69"/>
  <c r="N101" i="69"/>
  <c r="P101" i="69"/>
  <c r="Q101" i="69"/>
  <c r="R101" i="69"/>
  <c r="S101" i="69"/>
  <c r="T101" i="69"/>
  <c r="U101" i="69"/>
  <c r="V101" i="69"/>
  <c r="W101" i="69"/>
  <c r="H89" i="69"/>
  <c r="I89" i="69"/>
  <c r="J89" i="69"/>
  <c r="K89" i="69"/>
  <c r="L89" i="69"/>
  <c r="M89" i="69"/>
  <c r="N89" i="69"/>
  <c r="P89" i="69"/>
  <c r="Q89" i="69"/>
  <c r="R89" i="69"/>
  <c r="S89" i="69"/>
  <c r="T89" i="69"/>
  <c r="U89" i="69"/>
  <c r="V89" i="69"/>
  <c r="W89" i="69"/>
  <c r="H77" i="69"/>
  <c r="I77" i="69"/>
  <c r="J77" i="69"/>
  <c r="K77" i="69"/>
  <c r="L77" i="69"/>
  <c r="M77" i="69"/>
  <c r="N77" i="69"/>
  <c r="P77" i="69"/>
  <c r="Q77" i="69"/>
  <c r="R77" i="69"/>
  <c r="S77" i="69"/>
  <c r="T77" i="69"/>
  <c r="U77" i="69"/>
  <c r="V77" i="69"/>
  <c r="W77" i="69"/>
  <c r="H65" i="69"/>
  <c r="I65" i="69"/>
  <c r="J65" i="69"/>
  <c r="K65" i="69"/>
  <c r="L65" i="69"/>
  <c r="M65" i="69"/>
  <c r="N65" i="69"/>
  <c r="P65" i="69"/>
  <c r="Q65" i="69"/>
  <c r="R65" i="69"/>
  <c r="S65" i="69"/>
  <c r="T65" i="69"/>
  <c r="U65" i="69"/>
  <c r="V65" i="69"/>
  <c r="W65" i="69"/>
  <c r="H53" i="69"/>
  <c r="I53" i="69"/>
  <c r="J53" i="69"/>
  <c r="K53" i="69"/>
  <c r="L53" i="69"/>
  <c r="M53" i="69"/>
  <c r="N53" i="69"/>
  <c r="P53" i="69"/>
  <c r="Q53" i="69"/>
  <c r="R53" i="69"/>
  <c r="S53" i="69"/>
  <c r="T53" i="69"/>
  <c r="U53" i="69"/>
  <c r="V53" i="69"/>
  <c r="W53" i="69"/>
  <c r="H41" i="69"/>
  <c r="I41" i="69"/>
  <c r="J41" i="69"/>
  <c r="K41" i="69"/>
  <c r="L41" i="69"/>
  <c r="M41" i="69"/>
  <c r="N41" i="69"/>
  <c r="P41" i="69"/>
  <c r="Q41" i="69"/>
  <c r="R41" i="69"/>
  <c r="S41" i="69"/>
  <c r="T41" i="69"/>
  <c r="U41" i="69"/>
  <c r="V41" i="69"/>
  <c r="W41" i="69"/>
  <c r="H29" i="69"/>
  <c r="I29" i="69"/>
  <c r="J29" i="69"/>
  <c r="K29" i="69"/>
  <c r="L29" i="69"/>
  <c r="M29" i="69"/>
  <c r="N29" i="69"/>
  <c r="P29" i="69"/>
  <c r="Q29" i="69"/>
  <c r="R29" i="69"/>
  <c r="S29" i="69"/>
  <c r="T29" i="69"/>
  <c r="U29" i="69"/>
  <c r="V29" i="69"/>
  <c r="W29" i="69"/>
  <c r="H17" i="69"/>
  <c r="I17" i="69"/>
  <c r="J17" i="69"/>
  <c r="K17" i="69"/>
  <c r="K185" i="69" s="1"/>
  <c r="L17" i="69"/>
  <c r="M17" i="69"/>
  <c r="N17" i="69"/>
  <c r="P17" i="69"/>
  <c r="P185" i="69" s="1"/>
  <c r="Q17" i="69"/>
  <c r="R17" i="69"/>
  <c r="R185" i="69" s="1"/>
  <c r="S17" i="69"/>
  <c r="S185" i="69" s="1"/>
  <c r="T17" i="69"/>
  <c r="U17" i="69"/>
  <c r="V17" i="69"/>
  <c r="W17" i="69"/>
  <c r="W185" i="69" s="1"/>
  <c r="AQ97" i="45" s="1"/>
  <c r="G173" i="69"/>
  <c r="G161" i="69"/>
  <c r="G149" i="69"/>
  <c r="G137" i="69"/>
  <c r="G125" i="69"/>
  <c r="G113" i="69"/>
  <c r="G101" i="69"/>
  <c r="G89" i="69"/>
  <c r="G77" i="69"/>
  <c r="G65" i="69"/>
  <c r="G53" i="69"/>
  <c r="G41" i="69"/>
  <c r="G29" i="69"/>
  <c r="G17" i="69"/>
  <c r="C194" i="72"/>
  <c r="C182" i="72"/>
  <c r="C170" i="72"/>
  <c r="C158" i="72"/>
  <c r="C146" i="72"/>
  <c r="C134" i="72"/>
  <c r="C122" i="72"/>
  <c r="C110" i="72"/>
  <c r="C98" i="72"/>
  <c r="C86" i="72"/>
  <c r="C74" i="72"/>
  <c r="C62" i="72"/>
  <c r="C50" i="72"/>
  <c r="C38" i="72"/>
  <c r="C26" i="72"/>
  <c r="H173" i="72"/>
  <c r="I173" i="72"/>
  <c r="J173" i="72"/>
  <c r="K173" i="72"/>
  <c r="L173" i="72"/>
  <c r="M173" i="72"/>
  <c r="N173" i="72"/>
  <c r="P173" i="72"/>
  <c r="Q173" i="72"/>
  <c r="R173" i="72"/>
  <c r="S173" i="72"/>
  <c r="T173" i="72"/>
  <c r="U173" i="72"/>
  <c r="V173" i="72"/>
  <c r="W173" i="72"/>
  <c r="H161" i="72"/>
  <c r="I161" i="72"/>
  <c r="J161" i="72"/>
  <c r="K161" i="72"/>
  <c r="L161" i="72"/>
  <c r="M161" i="72"/>
  <c r="N161" i="72"/>
  <c r="P161" i="72"/>
  <c r="Q161" i="72"/>
  <c r="R161" i="72"/>
  <c r="S161" i="72"/>
  <c r="T161" i="72"/>
  <c r="U161" i="72"/>
  <c r="V161" i="72"/>
  <c r="W161" i="72"/>
  <c r="H149" i="72"/>
  <c r="I149" i="72"/>
  <c r="J149" i="72"/>
  <c r="K149" i="72"/>
  <c r="L149" i="72"/>
  <c r="M149" i="72"/>
  <c r="N149" i="72"/>
  <c r="P149" i="72"/>
  <c r="Q149" i="72"/>
  <c r="R149" i="72"/>
  <c r="S149" i="72"/>
  <c r="T149" i="72"/>
  <c r="U149" i="72"/>
  <c r="V149" i="72"/>
  <c r="W149" i="72"/>
  <c r="H137" i="72"/>
  <c r="I137" i="72"/>
  <c r="J137" i="72"/>
  <c r="K137" i="72"/>
  <c r="L137" i="72"/>
  <c r="M137" i="72"/>
  <c r="N137" i="72"/>
  <c r="P137" i="72"/>
  <c r="Q137" i="72"/>
  <c r="R137" i="72"/>
  <c r="S137" i="72"/>
  <c r="T137" i="72"/>
  <c r="U137" i="72"/>
  <c r="V137" i="72"/>
  <c r="W137" i="72"/>
  <c r="H125" i="72"/>
  <c r="I125" i="72"/>
  <c r="J125" i="72"/>
  <c r="K125" i="72"/>
  <c r="L125" i="72"/>
  <c r="M125" i="72"/>
  <c r="N125" i="72"/>
  <c r="P125" i="72"/>
  <c r="Q125" i="72"/>
  <c r="R125" i="72"/>
  <c r="S125" i="72"/>
  <c r="T125" i="72"/>
  <c r="U125" i="72"/>
  <c r="V125" i="72"/>
  <c r="W125" i="72"/>
  <c r="H113" i="72"/>
  <c r="I113" i="72"/>
  <c r="J113" i="72"/>
  <c r="K113" i="72"/>
  <c r="L113" i="72"/>
  <c r="M113" i="72"/>
  <c r="N113" i="72"/>
  <c r="P113" i="72"/>
  <c r="Q113" i="72"/>
  <c r="R113" i="72"/>
  <c r="S113" i="72"/>
  <c r="T113" i="72"/>
  <c r="U113" i="72"/>
  <c r="V113" i="72"/>
  <c r="W113" i="72"/>
  <c r="H101" i="72"/>
  <c r="I101" i="72"/>
  <c r="J101" i="72"/>
  <c r="K101" i="72"/>
  <c r="L101" i="72"/>
  <c r="M101" i="72"/>
  <c r="N101" i="72"/>
  <c r="P101" i="72"/>
  <c r="Q101" i="72"/>
  <c r="R101" i="72"/>
  <c r="S101" i="72"/>
  <c r="T101" i="72"/>
  <c r="U101" i="72"/>
  <c r="V101" i="72"/>
  <c r="W101" i="72"/>
  <c r="H89" i="72"/>
  <c r="I89" i="72"/>
  <c r="J89" i="72"/>
  <c r="K89" i="72"/>
  <c r="L89" i="72"/>
  <c r="M89" i="72"/>
  <c r="N89" i="72"/>
  <c r="P89" i="72"/>
  <c r="Q89" i="72"/>
  <c r="R89" i="72"/>
  <c r="S89" i="72"/>
  <c r="T89" i="72"/>
  <c r="U89" i="72"/>
  <c r="V89" i="72"/>
  <c r="W89" i="72"/>
  <c r="H77" i="72"/>
  <c r="I77" i="72"/>
  <c r="J77" i="72"/>
  <c r="K77" i="72"/>
  <c r="L77" i="72"/>
  <c r="M77" i="72"/>
  <c r="N77" i="72"/>
  <c r="P77" i="72"/>
  <c r="Q77" i="72"/>
  <c r="R77" i="72"/>
  <c r="S77" i="72"/>
  <c r="T77" i="72"/>
  <c r="U77" i="72"/>
  <c r="V77" i="72"/>
  <c r="W77" i="72"/>
  <c r="H65" i="72"/>
  <c r="I65" i="72"/>
  <c r="J65" i="72"/>
  <c r="K65" i="72"/>
  <c r="L65" i="72"/>
  <c r="M65" i="72"/>
  <c r="N65" i="72"/>
  <c r="P65" i="72"/>
  <c r="Q65" i="72"/>
  <c r="R65" i="72"/>
  <c r="S65" i="72"/>
  <c r="T65" i="72"/>
  <c r="U65" i="72"/>
  <c r="V65" i="72"/>
  <c r="W65" i="72"/>
  <c r="H53" i="72"/>
  <c r="I53" i="72"/>
  <c r="J53" i="72"/>
  <c r="K53" i="72"/>
  <c r="L53" i="72"/>
  <c r="M53" i="72"/>
  <c r="N53" i="72"/>
  <c r="P53" i="72"/>
  <c r="Q53" i="72"/>
  <c r="R53" i="72"/>
  <c r="S53" i="72"/>
  <c r="T53" i="72"/>
  <c r="U53" i="72"/>
  <c r="V53" i="72"/>
  <c r="W53" i="72"/>
  <c r="H41" i="72"/>
  <c r="I41" i="72"/>
  <c r="J41" i="72"/>
  <c r="K41" i="72"/>
  <c r="L41" i="72"/>
  <c r="M41" i="72"/>
  <c r="N41" i="72"/>
  <c r="P41" i="72"/>
  <c r="Q41" i="72"/>
  <c r="R41" i="72"/>
  <c r="S41" i="72"/>
  <c r="T41" i="72"/>
  <c r="U41" i="72"/>
  <c r="V41" i="72"/>
  <c r="W41" i="72"/>
  <c r="H29" i="72"/>
  <c r="I29" i="72"/>
  <c r="J29" i="72"/>
  <c r="K29" i="72"/>
  <c r="L29" i="72"/>
  <c r="M29" i="72"/>
  <c r="N29" i="72"/>
  <c r="P29" i="72"/>
  <c r="Q29" i="72"/>
  <c r="R29" i="72"/>
  <c r="S29" i="72"/>
  <c r="T29" i="72"/>
  <c r="U29" i="72"/>
  <c r="V29" i="72"/>
  <c r="W29" i="72"/>
  <c r="H17" i="72"/>
  <c r="H185" i="72" s="1"/>
  <c r="I17" i="72"/>
  <c r="J17" i="72"/>
  <c r="K17" i="72"/>
  <c r="L17" i="72"/>
  <c r="L185" i="72" s="1"/>
  <c r="M17" i="72"/>
  <c r="N17" i="72"/>
  <c r="P17" i="72"/>
  <c r="Q17" i="72"/>
  <c r="Q185" i="72" s="1"/>
  <c r="R17" i="72"/>
  <c r="R185" i="72" s="1"/>
  <c r="S17" i="72"/>
  <c r="S185" i="72" s="1"/>
  <c r="T17" i="72"/>
  <c r="U17" i="72"/>
  <c r="V17" i="72"/>
  <c r="W17" i="72"/>
  <c r="W185" i="72" s="1"/>
  <c r="AQ82" i="45" s="1"/>
  <c r="G173" i="72"/>
  <c r="G161" i="72"/>
  <c r="G149" i="72"/>
  <c r="G137" i="72"/>
  <c r="G125" i="72"/>
  <c r="G113" i="72"/>
  <c r="G101" i="72"/>
  <c r="G89" i="72"/>
  <c r="G77" i="72"/>
  <c r="G65" i="72"/>
  <c r="G53" i="72"/>
  <c r="G41" i="72"/>
  <c r="G29" i="72"/>
  <c r="G17" i="72"/>
  <c r="C194" i="59"/>
  <c r="C182" i="59"/>
  <c r="C170" i="59"/>
  <c r="C158" i="59"/>
  <c r="C146" i="59"/>
  <c r="C134" i="59"/>
  <c r="C122" i="59"/>
  <c r="C110" i="59"/>
  <c r="C98" i="59"/>
  <c r="C86" i="59"/>
  <c r="C74" i="59"/>
  <c r="C62" i="59"/>
  <c r="C50" i="59"/>
  <c r="C38" i="59"/>
  <c r="C26" i="59"/>
  <c r="H173" i="59"/>
  <c r="I173" i="59"/>
  <c r="J173" i="59"/>
  <c r="K173" i="59"/>
  <c r="L173" i="59"/>
  <c r="M173" i="59"/>
  <c r="N173" i="59"/>
  <c r="P173" i="59"/>
  <c r="Q173" i="59"/>
  <c r="R173" i="59"/>
  <c r="S173" i="59"/>
  <c r="T173" i="59"/>
  <c r="U173" i="59"/>
  <c r="V173" i="59"/>
  <c r="W173" i="59"/>
  <c r="H161" i="59"/>
  <c r="I161" i="59"/>
  <c r="J161" i="59"/>
  <c r="K161" i="59"/>
  <c r="L161" i="59"/>
  <c r="M161" i="59"/>
  <c r="N161" i="59"/>
  <c r="P161" i="59"/>
  <c r="Q161" i="59"/>
  <c r="R161" i="59"/>
  <c r="S161" i="59"/>
  <c r="T161" i="59"/>
  <c r="U161" i="59"/>
  <c r="V161" i="59"/>
  <c r="W161" i="59"/>
  <c r="H149" i="59"/>
  <c r="I149" i="59"/>
  <c r="J149" i="59"/>
  <c r="K149" i="59"/>
  <c r="L149" i="59"/>
  <c r="M149" i="59"/>
  <c r="N149" i="59"/>
  <c r="P149" i="59"/>
  <c r="Q149" i="59"/>
  <c r="R149" i="59"/>
  <c r="S149" i="59"/>
  <c r="T149" i="59"/>
  <c r="U149" i="59"/>
  <c r="V149" i="59"/>
  <c r="W149" i="59"/>
  <c r="H137" i="59"/>
  <c r="I137" i="59"/>
  <c r="J137" i="59"/>
  <c r="K137" i="59"/>
  <c r="L137" i="59"/>
  <c r="M137" i="59"/>
  <c r="N137" i="59"/>
  <c r="P137" i="59"/>
  <c r="Q137" i="59"/>
  <c r="R137" i="59"/>
  <c r="S137" i="59"/>
  <c r="T137" i="59"/>
  <c r="U137" i="59"/>
  <c r="V137" i="59"/>
  <c r="W137" i="59"/>
  <c r="H125" i="59"/>
  <c r="I125" i="59"/>
  <c r="J125" i="59"/>
  <c r="K125" i="59"/>
  <c r="L125" i="59"/>
  <c r="M125" i="59"/>
  <c r="N125" i="59"/>
  <c r="P125" i="59"/>
  <c r="Q125" i="59"/>
  <c r="R125" i="59"/>
  <c r="S125" i="59"/>
  <c r="T125" i="59"/>
  <c r="U125" i="59"/>
  <c r="V125" i="59"/>
  <c r="W125" i="59"/>
  <c r="H113" i="59"/>
  <c r="I113" i="59"/>
  <c r="J113" i="59"/>
  <c r="K113" i="59"/>
  <c r="L113" i="59"/>
  <c r="M113" i="59"/>
  <c r="N113" i="59"/>
  <c r="P113" i="59"/>
  <c r="Q113" i="59"/>
  <c r="R113" i="59"/>
  <c r="S113" i="59"/>
  <c r="T113" i="59"/>
  <c r="U113" i="59"/>
  <c r="V113" i="59"/>
  <c r="W113" i="59"/>
  <c r="H101" i="59"/>
  <c r="I101" i="59"/>
  <c r="J101" i="59"/>
  <c r="K101" i="59"/>
  <c r="L101" i="59"/>
  <c r="M101" i="59"/>
  <c r="N101" i="59"/>
  <c r="P101" i="59"/>
  <c r="Q101" i="59"/>
  <c r="R101" i="59"/>
  <c r="S101" i="59"/>
  <c r="T101" i="59"/>
  <c r="U101" i="59"/>
  <c r="V101" i="59"/>
  <c r="W101" i="59"/>
  <c r="H89" i="59"/>
  <c r="I89" i="59"/>
  <c r="J89" i="59"/>
  <c r="K89" i="59"/>
  <c r="L89" i="59"/>
  <c r="M89" i="59"/>
  <c r="N89" i="59"/>
  <c r="P89" i="59"/>
  <c r="Q89" i="59"/>
  <c r="R89" i="59"/>
  <c r="S89" i="59"/>
  <c r="T89" i="59"/>
  <c r="U89" i="59"/>
  <c r="V89" i="59"/>
  <c r="W89" i="59"/>
  <c r="H77" i="59"/>
  <c r="I77" i="59"/>
  <c r="J77" i="59"/>
  <c r="K77" i="59"/>
  <c r="L77" i="59"/>
  <c r="M77" i="59"/>
  <c r="N77" i="59"/>
  <c r="P77" i="59"/>
  <c r="Q77" i="59"/>
  <c r="R77" i="59"/>
  <c r="S77" i="59"/>
  <c r="T77" i="59"/>
  <c r="U77" i="59"/>
  <c r="V77" i="59"/>
  <c r="W77" i="59"/>
  <c r="H65" i="59"/>
  <c r="I65" i="59"/>
  <c r="J65" i="59"/>
  <c r="K65" i="59"/>
  <c r="L65" i="59"/>
  <c r="M65" i="59"/>
  <c r="N65" i="59"/>
  <c r="P65" i="59"/>
  <c r="Q65" i="59"/>
  <c r="R65" i="59"/>
  <c r="S65" i="59"/>
  <c r="T65" i="59"/>
  <c r="U65" i="59"/>
  <c r="V65" i="59"/>
  <c r="W65" i="59"/>
  <c r="H53" i="59"/>
  <c r="I53" i="59"/>
  <c r="J53" i="59"/>
  <c r="K53" i="59"/>
  <c r="L53" i="59"/>
  <c r="M53" i="59"/>
  <c r="N53" i="59"/>
  <c r="P53" i="59"/>
  <c r="Q53" i="59"/>
  <c r="R53" i="59"/>
  <c r="S53" i="59"/>
  <c r="T53" i="59"/>
  <c r="U53" i="59"/>
  <c r="V53" i="59"/>
  <c r="W53" i="59"/>
  <c r="H41" i="59"/>
  <c r="I41" i="59"/>
  <c r="J41" i="59"/>
  <c r="K41" i="59"/>
  <c r="L41" i="59"/>
  <c r="M41" i="59"/>
  <c r="N41" i="59"/>
  <c r="P41" i="59"/>
  <c r="Q41" i="59"/>
  <c r="R41" i="59"/>
  <c r="S41" i="59"/>
  <c r="T41" i="59"/>
  <c r="U41" i="59"/>
  <c r="V41" i="59"/>
  <c r="W41" i="59"/>
  <c r="H29" i="59"/>
  <c r="I29" i="59"/>
  <c r="J29" i="59"/>
  <c r="K29" i="59"/>
  <c r="L29" i="59"/>
  <c r="M29" i="59"/>
  <c r="N29" i="59"/>
  <c r="P29" i="59"/>
  <c r="Q29" i="59"/>
  <c r="R29" i="59"/>
  <c r="S29" i="59"/>
  <c r="T29" i="59"/>
  <c r="U29" i="59"/>
  <c r="V29" i="59"/>
  <c r="W29" i="59"/>
  <c r="H17" i="59"/>
  <c r="H185" i="59" s="1"/>
  <c r="I17" i="59"/>
  <c r="J17" i="59"/>
  <c r="K17" i="59"/>
  <c r="L17" i="59"/>
  <c r="M17" i="59"/>
  <c r="N17" i="59"/>
  <c r="P17" i="59"/>
  <c r="P185" i="59" s="1"/>
  <c r="Q17" i="59"/>
  <c r="R17" i="59"/>
  <c r="S17" i="59"/>
  <c r="S185" i="59" s="1"/>
  <c r="AM15" i="45" s="1"/>
  <c r="T17" i="59"/>
  <c r="U17" i="59"/>
  <c r="V17" i="59"/>
  <c r="W17" i="59"/>
  <c r="W185" i="59" s="1"/>
  <c r="AQ15" i="45" s="1"/>
  <c r="G173" i="59"/>
  <c r="G161" i="59"/>
  <c r="G149" i="59"/>
  <c r="G137" i="59"/>
  <c r="G125" i="59"/>
  <c r="G113" i="59"/>
  <c r="G101" i="59"/>
  <c r="G89" i="59"/>
  <c r="G77" i="59"/>
  <c r="G65" i="59"/>
  <c r="G53" i="59"/>
  <c r="G41" i="59"/>
  <c r="G29" i="59"/>
  <c r="G17" i="59"/>
  <c r="C194" i="52"/>
  <c r="C182" i="52"/>
  <c r="C170" i="52"/>
  <c r="C158" i="52"/>
  <c r="C146" i="52"/>
  <c r="C134" i="52"/>
  <c r="C122" i="52"/>
  <c r="C110" i="52"/>
  <c r="C98" i="52"/>
  <c r="C86" i="52"/>
  <c r="C74" i="52"/>
  <c r="C62" i="52"/>
  <c r="C50" i="52"/>
  <c r="C38" i="52"/>
  <c r="C26" i="52"/>
  <c r="H173" i="52"/>
  <c r="I173" i="52"/>
  <c r="J173" i="52"/>
  <c r="K173" i="52"/>
  <c r="L173" i="52"/>
  <c r="M173" i="52"/>
  <c r="N173" i="52"/>
  <c r="P173" i="52"/>
  <c r="Q173" i="52"/>
  <c r="R173" i="52"/>
  <c r="S173" i="52"/>
  <c r="T173" i="52"/>
  <c r="U173" i="52"/>
  <c r="V173" i="52"/>
  <c r="W173" i="52"/>
  <c r="H161" i="52"/>
  <c r="I161" i="52"/>
  <c r="J161" i="52"/>
  <c r="K161" i="52"/>
  <c r="L161" i="52"/>
  <c r="M161" i="52"/>
  <c r="N161" i="52"/>
  <c r="P161" i="52"/>
  <c r="Q161" i="52"/>
  <c r="R161" i="52"/>
  <c r="S161" i="52"/>
  <c r="T161" i="52"/>
  <c r="U161" i="52"/>
  <c r="V161" i="52"/>
  <c r="W161" i="52"/>
  <c r="H149" i="52"/>
  <c r="I149" i="52"/>
  <c r="J149" i="52"/>
  <c r="K149" i="52"/>
  <c r="L149" i="52"/>
  <c r="M149" i="52"/>
  <c r="N149" i="52"/>
  <c r="P149" i="52"/>
  <c r="Q149" i="52"/>
  <c r="R149" i="52"/>
  <c r="S149" i="52"/>
  <c r="T149" i="52"/>
  <c r="U149" i="52"/>
  <c r="V149" i="52"/>
  <c r="W149" i="52"/>
  <c r="H137" i="52"/>
  <c r="I137" i="52"/>
  <c r="J137" i="52"/>
  <c r="K137" i="52"/>
  <c r="L137" i="52"/>
  <c r="M137" i="52"/>
  <c r="N137" i="52"/>
  <c r="P137" i="52"/>
  <c r="Q137" i="52"/>
  <c r="R137" i="52"/>
  <c r="S137" i="52"/>
  <c r="T137" i="52"/>
  <c r="U137" i="52"/>
  <c r="V137" i="52"/>
  <c r="W137" i="52"/>
  <c r="H125" i="52"/>
  <c r="I125" i="52"/>
  <c r="J125" i="52"/>
  <c r="K125" i="52"/>
  <c r="L125" i="52"/>
  <c r="M125" i="52"/>
  <c r="N125" i="52"/>
  <c r="P125" i="52"/>
  <c r="Q125" i="52"/>
  <c r="R125" i="52"/>
  <c r="S125" i="52"/>
  <c r="T125" i="52"/>
  <c r="U125" i="52"/>
  <c r="V125" i="52"/>
  <c r="W125" i="52"/>
  <c r="H113" i="52"/>
  <c r="I113" i="52"/>
  <c r="J113" i="52"/>
  <c r="K113" i="52"/>
  <c r="L113" i="52"/>
  <c r="M113" i="52"/>
  <c r="N113" i="52"/>
  <c r="P113" i="52"/>
  <c r="Q113" i="52"/>
  <c r="R113" i="52"/>
  <c r="S113" i="52"/>
  <c r="T113" i="52"/>
  <c r="U113" i="52"/>
  <c r="V113" i="52"/>
  <c r="W113" i="52"/>
  <c r="H101" i="52"/>
  <c r="I101" i="52"/>
  <c r="J101" i="52"/>
  <c r="K101" i="52"/>
  <c r="L101" i="52"/>
  <c r="M101" i="52"/>
  <c r="N101" i="52"/>
  <c r="P101" i="52"/>
  <c r="Q101" i="52"/>
  <c r="R101" i="52"/>
  <c r="S101" i="52"/>
  <c r="T101" i="52"/>
  <c r="U101" i="52"/>
  <c r="V101" i="52"/>
  <c r="W101" i="52"/>
  <c r="H89" i="52"/>
  <c r="I89" i="52"/>
  <c r="J89" i="52"/>
  <c r="K89" i="52"/>
  <c r="L89" i="52"/>
  <c r="M89" i="52"/>
  <c r="N89" i="52"/>
  <c r="P89" i="52"/>
  <c r="Q89" i="52"/>
  <c r="R89" i="52"/>
  <c r="S89" i="52"/>
  <c r="T89" i="52"/>
  <c r="U89" i="52"/>
  <c r="V89" i="52"/>
  <c r="W89" i="52"/>
  <c r="H77" i="52"/>
  <c r="I77" i="52"/>
  <c r="J77" i="52"/>
  <c r="K77" i="52"/>
  <c r="L77" i="52"/>
  <c r="M77" i="52"/>
  <c r="N77" i="52"/>
  <c r="P77" i="52"/>
  <c r="Q77" i="52"/>
  <c r="R77" i="52"/>
  <c r="S77" i="52"/>
  <c r="T77" i="52"/>
  <c r="U77" i="52"/>
  <c r="V77" i="52"/>
  <c r="W77" i="52"/>
  <c r="H65" i="52"/>
  <c r="I65" i="52"/>
  <c r="J65" i="52"/>
  <c r="K65" i="52"/>
  <c r="L65" i="52"/>
  <c r="M65" i="52"/>
  <c r="N65" i="52"/>
  <c r="P65" i="52"/>
  <c r="Q65" i="52"/>
  <c r="R65" i="52"/>
  <c r="S65" i="52"/>
  <c r="T65" i="52"/>
  <c r="U65" i="52"/>
  <c r="V65" i="52"/>
  <c r="W65" i="52"/>
  <c r="H53" i="52"/>
  <c r="I53" i="52"/>
  <c r="J53" i="52"/>
  <c r="K53" i="52"/>
  <c r="L53" i="52"/>
  <c r="M53" i="52"/>
  <c r="N53" i="52"/>
  <c r="P53" i="52"/>
  <c r="Q53" i="52"/>
  <c r="R53" i="52"/>
  <c r="S53" i="52"/>
  <c r="T53" i="52"/>
  <c r="U53" i="52"/>
  <c r="V53" i="52"/>
  <c r="W53" i="52"/>
  <c r="H41" i="52"/>
  <c r="I41" i="52"/>
  <c r="J41" i="52"/>
  <c r="K41" i="52"/>
  <c r="L41" i="52"/>
  <c r="M41" i="52"/>
  <c r="N41" i="52"/>
  <c r="P41" i="52"/>
  <c r="Q41" i="52"/>
  <c r="R41" i="52"/>
  <c r="S41" i="52"/>
  <c r="T41" i="52"/>
  <c r="U41" i="52"/>
  <c r="V41" i="52"/>
  <c r="W41" i="52"/>
  <c r="H29" i="52"/>
  <c r="I29" i="52"/>
  <c r="J29" i="52"/>
  <c r="K29" i="52"/>
  <c r="L29" i="52"/>
  <c r="M29" i="52"/>
  <c r="N29" i="52"/>
  <c r="P29" i="52"/>
  <c r="Q29" i="52"/>
  <c r="R29" i="52"/>
  <c r="S29" i="52"/>
  <c r="T29" i="52"/>
  <c r="U29" i="52"/>
  <c r="V29" i="52"/>
  <c r="W29" i="52"/>
  <c r="H17" i="52"/>
  <c r="I17" i="52"/>
  <c r="I185" i="52" s="1"/>
  <c r="J17" i="52"/>
  <c r="K17" i="52"/>
  <c r="L17" i="52"/>
  <c r="M17" i="52"/>
  <c r="M185" i="52" s="1"/>
  <c r="AI64" i="45" s="1"/>
  <c r="N17" i="52"/>
  <c r="P17" i="52"/>
  <c r="Q17" i="52"/>
  <c r="R17" i="52"/>
  <c r="S17" i="52"/>
  <c r="T17" i="52"/>
  <c r="U17" i="52"/>
  <c r="V17" i="52"/>
  <c r="W17" i="52"/>
  <c r="G173" i="52"/>
  <c r="G161" i="52"/>
  <c r="G149" i="52"/>
  <c r="G137" i="52"/>
  <c r="G125" i="52"/>
  <c r="G113" i="52"/>
  <c r="G101" i="52"/>
  <c r="G89" i="52"/>
  <c r="G77" i="52"/>
  <c r="G65" i="52"/>
  <c r="G53" i="52"/>
  <c r="G41" i="52"/>
  <c r="G29" i="52"/>
  <c r="G17" i="52"/>
  <c r="C194" i="60"/>
  <c r="C182" i="60"/>
  <c r="C170" i="60"/>
  <c r="C158" i="60"/>
  <c r="C146" i="60"/>
  <c r="C134" i="60"/>
  <c r="C122" i="60"/>
  <c r="C110" i="60"/>
  <c r="C98" i="60"/>
  <c r="C86" i="60"/>
  <c r="C74" i="60"/>
  <c r="C62" i="60"/>
  <c r="C50" i="60"/>
  <c r="C38" i="60"/>
  <c r="C26" i="60"/>
  <c r="H173" i="60"/>
  <c r="I173" i="60"/>
  <c r="J173" i="60"/>
  <c r="K173" i="60"/>
  <c r="L173" i="60"/>
  <c r="M173" i="60"/>
  <c r="N173" i="60"/>
  <c r="P173" i="60"/>
  <c r="Q173" i="60"/>
  <c r="R173" i="60"/>
  <c r="S173" i="60"/>
  <c r="T173" i="60"/>
  <c r="U173" i="60"/>
  <c r="V173" i="60"/>
  <c r="W173" i="60"/>
  <c r="H161" i="60"/>
  <c r="I161" i="60"/>
  <c r="J161" i="60"/>
  <c r="K161" i="60"/>
  <c r="L161" i="60"/>
  <c r="M161" i="60"/>
  <c r="N161" i="60"/>
  <c r="P161" i="60"/>
  <c r="Q161" i="60"/>
  <c r="R161" i="60"/>
  <c r="S161" i="60"/>
  <c r="T161" i="60"/>
  <c r="U161" i="60"/>
  <c r="V161" i="60"/>
  <c r="W161" i="60"/>
  <c r="H149" i="60"/>
  <c r="I149" i="60"/>
  <c r="J149" i="60"/>
  <c r="K149" i="60"/>
  <c r="L149" i="60"/>
  <c r="M149" i="60"/>
  <c r="N149" i="60"/>
  <c r="P149" i="60"/>
  <c r="Q149" i="60"/>
  <c r="R149" i="60"/>
  <c r="S149" i="60"/>
  <c r="T149" i="60"/>
  <c r="U149" i="60"/>
  <c r="V149" i="60"/>
  <c r="W149" i="60"/>
  <c r="H137" i="60"/>
  <c r="I137" i="60"/>
  <c r="J137" i="60"/>
  <c r="K137" i="60"/>
  <c r="L137" i="60"/>
  <c r="M137" i="60"/>
  <c r="N137" i="60"/>
  <c r="P137" i="60"/>
  <c r="Q137" i="60"/>
  <c r="R137" i="60"/>
  <c r="S137" i="60"/>
  <c r="T137" i="60"/>
  <c r="U137" i="60"/>
  <c r="V137" i="60"/>
  <c r="W137" i="60"/>
  <c r="H125" i="60"/>
  <c r="I125" i="60"/>
  <c r="J125" i="60"/>
  <c r="K125" i="60"/>
  <c r="L125" i="60"/>
  <c r="M125" i="60"/>
  <c r="N125" i="60"/>
  <c r="P125" i="60"/>
  <c r="Q125" i="60"/>
  <c r="R125" i="60"/>
  <c r="S125" i="60"/>
  <c r="T125" i="60"/>
  <c r="U125" i="60"/>
  <c r="V125" i="60"/>
  <c r="W125" i="60"/>
  <c r="H113" i="60"/>
  <c r="I113" i="60"/>
  <c r="J113" i="60"/>
  <c r="K113" i="60"/>
  <c r="L113" i="60"/>
  <c r="M113" i="60"/>
  <c r="N113" i="60"/>
  <c r="P113" i="60"/>
  <c r="Q113" i="60"/>
  <c r="R113" i="60"/>
  <c r="S113" i="60"/>
  <c r="T113" i="60"/>
  <c r="U113" i="60"/>
  <c r="V113" i="60"/>
  <c r="W113" i="60"/>
  <c r="H101" i="60"/>
  <c r="I101" i="60"/>
  <c r="J101" i="60"/>
  <c r="K101" i="60"/>
  <c r="L101" i="60"/>
  <c r="M101" i="60"/>
  <c r="N101" i="60"/>
  <c r="P101" i="60"/>
  <c r="Q101" i="60"/>
  <c r="R101" i="60"/>
  <c r="S101" i="60"/>
  <c r="T101" i="60"/>
  <c r="U101" i="60"/>
  <c r="V101" i="60"/>
  <c r="W101" i="60"/>
  <c r="H89" i="60"/>
  <c r="I89" i="60"/>
  <c r="J89" i="60"/>
  <c r="K89" i="60"/>
  <c r="L89" i="60"/>
  <c r="M89" i="60"/>
  <c r="N89" i="60"/>
  <c r="P89" i="60"/>
  <c r="Q89" i="60"/>
  <c r="R89" i="60"/>
  <c r="S89" i="60"/>
  <c r="T89" i="60"/>
  <c r="U89" i="60"/>
  <c r="V89" i="60"/>
  <c r="W89" i="60"/>
  <c r="H77" i="60"/>
  <c r="I77" i="60"/>
  <c r="J77" i="60"/>
  <c r="K77" i="60"/>
  <c r="L77" i="60"/>
  <c r="M77" i="60"/>
  <c r="N77" i="60"/>
  <c r="P77" i="60"/>
  <c r="Q77" i="60"/>
  <c r="R77" i="60"/>
  <c r="S77" i="60"/>
  <c r="T77" i="60"/>
  <c r="U77" i="60"/>
  <c r="V77" i="60"/>
  <c r="W77" i="60"/>
  <c r="H65" i="60"/>
  <c r="I65" i="60"/>
  <c r="J65" i="60"/>
  <c r="K65" i="60"/>
  <c r="L65" i="60"/>
  <c r="M65" i="60"/>
  <c r="N65" i="60"/>
  <c r="P65" i="60"/>
  <c r="Q65" i="60"/>
  <c r="R65" i="60"/>
  <c r="S65" i="60"/>
  <c r="T65" i="60"/>
  <c r="U65" i="60"/>
  <c r="V65" i="60"/>
  <c r="W65" i="60"/>
  <c r="H53" i="60"/>
  <c r="I53" i="60"/>
  <c r="J53" i="60"/>
  <c r="K53" i="60"/>
  <c r="L53" i="60"/>
  <c r="M53" i="60"/>
  <c r="N53" i="60"/>
  <c r="P53" i="60"/>
  <c r="Q53" i="60"/>
  <c r="R53" i="60"/>
  <c r="S53" i="60"/>
  <c r="T53" i="60"/>
  <c r="U53" i="60"/>
  <c r="V53" i="60"/>
  <c r="W53" i="60"/>
  <c r="H41" i="60"/>
  <c r="I41" i="60"/>
  <c r="J41" i="60"/>
  <c r="K41" i="60"/>
  <c r="L41" i="60"/>
  <c r="M41" i="60"/>
  <c r="N41" i="60"/>
  <c r="P41" i="60"/>
  <c r="Q41" i="60"/>
  <c r="R41" i="60"/>
  <c r="S41" i="60"/>
  <c r="T41" i="60"/>
  <c r="U41" i="60"/>
  <c r="V41" i="60"/>
  <c r="W41" i="60"/>
  <c r="H29" i="60"/>
  <c r="I29" i="60"/>
  <c r="J29" i="60"/>
  <c r="K29" i="60"/>
  <c r="L29" i="60"/>
  <c r="M29" i="60"/>
  <c r="N29" i="60"/>
  <c r="P29" i="60"/>
  <c r="Q29" i="60"/>
  <c r="R29" i="60"/>
  <c r="S29" i="60"/>
  <c r="T29" i="60"/>
  <c r="U29" i="60"/>
  <c r="V29" i="60"/>
  <c r="W29" i="60"/>
  <c r="H17" i="60"/>
  <c r="I17" i="60"/>
  <c r="J17" i="60"/>
  <c r="K17" i="60"/>
  <c r="L17" i="60"/>
  <c r="M17" i="60"/>
  <c r="N17" i="60"/>
  <c r="P17" i="60"/>
  <c r="P185" i="60" s="1"/>
  <c r="Q17" i="60"/>
  <c r="Q185" i="60" s="1"/>
  <c r="AK49" i="45" s="1"/>
  <c r="R17" i="60"/>
  <c r="S17" i="60"/>
  <c r="T17" i="60"/>
  <c r="U17" i="60"/>
  <c r="V17" i="60"/>
  <c r="W17" i="60"/>
  <c r="G173" i="60"/>
  <c r="G161" i="60"/>
  <c r="G149" i="60"/>
  <c r="G137" i="60"/>
  <c r="G125" i="60"/>
  <c r="G113" i="60"/>
  <c r="G101" i="60"/>
  <c r="G89" i="60"/>
  <c r="G77" i="60"/>
  <c r="G65" i="60"/>
  <c r="G53" i="60"/>
  <c r="G41" i="60"/>
  <c r="G29" i="60"/>
  <c r="G17" i="60"/>
  <c r="C194" i="70"/>
  <c r="C182" i="70"/>
  <c r="C170" i="70"/>
  <c r="C158" i="70"/>
  <c r="C146" i="70"/>
  <c r="C134" i="70"/>
  <c r="C122" i="70"/>
  <c r="C110" i="70"/>
  <c r="C98" i="70"/>
  <c r="C86" i="70"/>
  <c r="C74" i="70"/>
  <c r="C62" i="70"/>
  <c r="C50" i="70"/>
  <c r="C38" i="70"/>
  <c r="C26" i="70"/>
  <c r="H173" i="70"/>
  <c r="I173" i="70"/>
  <c r="J173" i="70"/>
  <c r="K173" i="70"/>
  <c r="L173" i="70"/>
  <c r="M173" i="70"/>
  <c r="N173" i="70"/>
  <c r="P173" i="70"/>
  <c r="Q173" i="70"/>
  <c r="R173" i="70"/>
  <c r="S173" i="70"/>
  <c r="T173" i="70"/>
  <c r="U173" i="70"/>
  <c r="V173" i="70"/>
  <c r="W173" i="70"/>
  <c r="H161" i="70"/>
  <c r="I161" i="70"/>
  <c r="J161" i="70"/>
  <c r="K161" i="70"/>
  <c r="L161" i="70"/>
  <c r="M161" i="70"/>
  <c r="N161" i="70"/>
  <c r="P161" i="70"/>
  <c r="Q161" i="70"/>
  <c r="R161" i="70"/>
  <c r="S161" i="70"/>
  <c r="T161" i="70"/>
  <c r="U161" i="70"/>
  <c r="V161" i="70"/>
  <c r="W161" i="70"/>
  <c r="H149" i="70"/>
  <c r="I149" i="70"/>
  <c r="J149" i="70"/>
  <c r="K149" i="70"/>
  <c r="L149" i="70"/>
  <c r="M149" i="70"/>
  <c r="N149" i="70"/>
  <c r="P149" i="70"/>
  <c r="Q149" i="70"/>
  <c r="R149" i="70"/>
  <c r="S149" i="70"/>
  <c r="T149" i="70"/>
  <c r="U149" i="70"/>
  <c r="V149" i="70"/>
  <c r="W149" i="70"/>
  <c r="H137" i="70"/>
  <c r="I137" i="70"/>
  <c r="J137" i="70"/>
  <c r="K137" i="70"/>
  <c r="L137" i="70"/>
  <c r="M137" i="70"/>
  <c r="N137" i="70"/>
  <c r="P137" i="70"/>
  <c r="Q137" i="70"/>
  <c r="R137" i="70"/>
  <c r="S137" i="70"/>
  <c r="T137" i="70"/>
  <c r="U137" i="70"/>
  <c r="V137" i="70"/>
  <c r="W137" i="70"/>
  <c r="H125" i="70"/>
  <c r="I125" i="70"/>
  <c r="J125" i="70"/>
  <c r="K125" i="70"/>
  <c r="L125" i="70"/>
  <c r="M125" i="70"/>
  <c r="N125" i="70"/>
  <c r="P125" i="70"/>
  <c r="Q125" i="70"/>
  <c r="R125" i="70"/>
  <c r="S125" i="70"/>
  <c r="T125" i="70"/>
  <c r="U125" i="70"/>
  <c r="V125" i="70"/>
  <c r="W125" i="70"/>
  <c r="H113" i="70"/>
  <c r="I113" i="70"/>
  <c r="J113" i="70"/>
  <c r="K113" i="70"/>
  <c r="L113" i="70"/>
  <c r="M113" i="70"/>
  <c r="N113" i="70"/>
  <c r="P113" i="70"/>
  <c r="Q113" i="70"/>
  <c r="R113" i="70"/>
  <c r="S113" i="70"/>
  <c r="T113" i="70"/>
  <c r="U113" i="70"/>
  <c r="V113" i="70"/>
  <c r="W113" i="70"/>
  <c r="H101" i="70"/>
  <c r="I101" i="70"/>
  <c r="J101" i="70"/>
  <c r="K101" i="70"/>
  <c r="L101" i="70"/>
  <c r="M101" i="70"/>
  <c r="N101" i="70"/>
  <c r="P101" i="70"/>
  <c r="Q101" i="70"/>
  <c r="R101" i="70"/>
  <c r="S101" i="70"/>
  <c r="T101" i="70"/>
  <c r="U101" i="70"/>
  <c r="V101" i="70"/>
  <c r="W101" i="70"/>
  <c r="H89" i="70"/>
  <c r="I89" i="70"/>
  <c r="J89" i="70"/>
  <c r="K89" i="70"/>
  <c r="L89" i="70"/>
  <c r="M89" i="70"/>
  <c r="N89" i="70"/>
  <c r="P89" i="70"/>
  <c r="Q89" i="70"/>
  <c r="R89" i="70"/>
  <c r="S89" i="70"/>
  <c r="T89" i="70"/>
  <c r="U89" i="70"/>
  <c r="V89" i="70"/>
  <c r="W89" i="70"/>
  <c r="H77" i="70"/>
  <c r="I77" i="70"/>
  <c r="J77" i="70"/>
  <c r="K77" i="70"/>
  <c r="L77" i="70"/>
  <c r="M77" i="70"/>
  <c r="N77" i="70"/>
  <c r="P77" i="70"/>
  <c r="Q77" i="70"/>
  <c r="R77" i="70"/>
  <c r="S77" i="70"/>
  <c r="T77" i="70"/>
  <c r="U77" i="70"/>
  <c r="V77" i="70"/>
  <c r="W77" i="70"/>
  <c r="H65" i="70"/>
  <c r="I65" i="70"/>
  <c r="J65" i="70"/>
  <c r="K65" i="70"/>
  <c r="L65" i="70"/>
  <c r="M65" i="70"/>
  <c r="N65" i="70"/>
  <c r="P65" i="70"/>
  <c r="Q65" i="70"/>
  <c r="R65" i="70"/>
  <c r="S65" i="70"/>
  <c r="T65" i="70"/>
  <c r="U65" i="70"/>
  <c r="V65" i="70"/>
  <c r="W65" i="70"/>
  <c r="H53" i="70"/>
  <c r="I53" i="70"/>
  <c r="J53" i="70"/>
  <c r="K53" i="70"/>
  <c r="L53" i="70"/>
  <c r="M53" i="70"/>
  <c r="N53" i="70"/>
  <c r="P53" i="70"/>
  <c r="Q53" i="70"/>
  <c r="R53" i="70"/>
  <c r="S53" i="70"/>
  <c r="T53" i="70"/>
  <c r="U53" i="70"/>
  <c r="V53" i="70"/>
  <c r="W53" i="70"/>
  <c r="H41" i="70"/>
  <c r="I41" i="70"/>
  <c r="J41" i="70"/>
  <c r="K41" i="70"/>
  <c r="L41" i="70"/>
  <c r="M41" i="70"/>
  <c r="N41" i="70"/>
  <c r="P41" i="70"/>
  <c r="Q41" i="70"/>
  <c r="R41" i="70"/>
  <c r="S41" i="70"/>
  <c r="T41" i="70"/>
  <c r="U41" i="70"/>
  <c r="V41" i="70"/>
  <c r="W41" i="70"/>
  <c r="H29" i="70"/>
  <c r="I29" i="70"/>
  <c r="J29" i="70"/>
  <c r="K29" i="70"/>
  <c r="L29" i="70"/>
  <c r="M29" i="70"/>
  <c r="N29" i="70"/>
  <c r="P29" i="70"/>
  <c r="Q29" i="70"/>
  <c r="R29" i="70"/>
  <c r="S29" i="70"/>
  <c r="T29" i="70"/>
  <c r="U29" i="70"/>
  <c r="V29" i="70"/>
  <c r="W29" i="70"/>
  <c r="H17" i="70"/>
  <c r="I17" i="70"/>
  <c r="J17" i="70"/>
  <c r="J185" i="70" s="1"/>
  <c r="K17" i="70"/>
  <c r="K185" i="70" s="1"/>
  <c r="L17" i="70"/>
  <c r="M17" i="70"/>
  <c r="N17" i="70"/>
  <c r="N185" i="70" s="1"/>
  <c r="P17" i="70"/>
  <c r="P185" i="70" s="1"/>
  <c r="Q17" i="70"/>
  <c r="R17" i="70"/>
  <c r="S17" i="70"/>
  <c r="S185" i="70" s="1"/>
  <c r="T17" i="70"/>
  <c r="U17" i="70"/>
  <c r="V17" i="70"/>
  <c r="W17" i="70"/>
  <c r="W185" i="70" s="1"/>
  <c r="AB97" i="45" s="1"/>
  <c r="G173" i="70"/>
  <c r="G161" i="70"/>
  <c r="G149" i="70"/>
  <c r="G137" i="70"/>
  <c r="G125" i="70"/>
  <c r="G113" i="70"/>
  <c r="G101" i="70"/>
  <c r="G89" i="70"/>
  <c r="G77" i="70"/>
  <c r="G65" i="70"/>
  <c r="G53" i="70"/>
  <c r="G41" i="70"/>
  <c r="G29" i="70"/>
  <c r="G17" i="70"/>
  <c r="C194" i="73"/>
  <c r="C182" i="73"/>
  <c r="C170" i="73"/>
  <c r="C158" i="73"/>
  <c r="C146" i="73"/>
  <c r="C134" i="73"/>
  <c r="C122" i="73"/>
  <c r="C110" i="73"/>
  <c r="C98" i="73"/>
  <c r="C86" i="73"/>
  <c r="C74" i="73"/>
  <c r="C62" i="73"/>
  <c r="C50" i="73"/>
  <c r="C38" i="73"/>
  <c r="C26" i="73"/>
  <c r="H173" i="73"/>
  <c r="I173" i="73"/>
  <c r="J173" i="73"/>
  <c r="K173" i="73"/>
  <c r="L173" i="73"/>
  <c r="M173" i="73"/>
  <c r="N173" i="73"/>
  <c r="P173" i="73"/>
  <c r="Q173" i="73"/>
  <c r="R173" i="73"/>
  <c r="S173" i="73"/>
  <c r="T173" i="73"/>
  <c r="U173" i="73"/>
  <c r="V173" i="73"/>
  <c r="W173" i="73"/>
  <c r="H161" i="73"/>
  <c r="I161" i="73"/>
  <c r="J161" i="73"/>
  <c r="K161" i="73"/>
  <c r="L161" i="73"/>
  <c r="M161" i="73"/>
  <c r="N161" i="73"/>
  <c r="P161" i="73"/>
  <c r="Q161" i="73"/>
  <c r="R161" i="73"/>
  <c r="S161" i="73"/>
  <c r="T161" i="73"/>
  <c r="U161" i="73"/>
  <c r="V161" i="73"/>
  <c r="W161" i="73"/>
  <c r="H149" i="73"/>
  <c r="I149" i="73"/>
  <c r="J149" i="73"/>
  <c r="K149" i="73"/>
  <c r="L149" i="73"/>
  <c r="M149" i="73"/>
  <c r="N149" i="73"/>
  <c r="P149" i="73"/>
  <c r="Q149" i="73"/>
  <c r="R149" i="73"/>
  <c r="S149" i="73"/>
  <c r="T149" i="73"/>
  <c r="U149" i="73"/>
  <c r="V149" i="73"/>
  <c r="W149" i="73"/>
  <c r="H137" i="73"/>
  <c r="I137" i="73"/>
  <c r="J137" i="73"/>
  <c r="K137" i="73"/>
  <c r="L137" i="73"/>
  <c r="M137" i="73"/>
  <c r="N137" i="73"/>
  <c r="P137" i="73"/>
  <c r="Q137" i="73"/>
  <c r="R137" i="73"/>
  <c r="S137" i="73"/>
  <c r="T137" i="73"/>
  <c r="U137" i="73"/>
  <c r="V137" i="73"/>
  <c r="W137" i="73"/>
  <c r="H125" i="73"/>
  <c r="I125" i="73"/>
  <c r="J125" i="73"/>
  <c r="K125" i="73"/>
  <c r="L125" i="73"/>
  <c r="M125" i="73"/>
  <c r="N125" i="73"/>
  <c r="P125" i="73"/>
  <c r="Q125" i="73"/>
  <c r="R125" i="73"/>
  <c r="S125" i="73"/>
  <c r="T125" i="73"/>
  <c r="U125" i="73"/>
  <c r="V125" i="73"/>
  <c r="W125" i="73"/>
  <c r="H113" i="73"/>
  <c r="I113" i="73"/>
  <c r="J113" i="73"/>
  <c r="K113" i="73"/>
  <c r="L113" i="73"/>
  <c r="M113" i="73"/>
  <c r="N113" i="73"/>
  <c r="P113" i="73"/>
  <c r="Q113" i="73"/>
  <c r="R113" i="73"/>
  <c r="S113" i="73"/>
  <c r="T113" i="73"/>
  <c r="U113" i="73"/>
  <c r="V113" i="73"/>
  <c r="W113" i="73"/>
  <c r="H101" i="73"/>
  <c r="I101" i="73"/>
  <c r="J101" i="73"/>
  <c r="K101" i="73"/>
  <c r="L101" i="73"/>
  <c r="M101" i="73"/>
  <c r="N101" i="73"/>
  <c r="P101" i="73"/>
  <c r="Q101" i="73"/>
  <c r="R101" i="73"/>
  <c r="S101" i="73"/>
  <c r="T101" i="73"/>
  <c r="U101" i="73"/>
  <c r="V101" i="73"/>
  <c r="W101" i="73"/>
  <c r="H89" i="73"/>
  <c r="I89" i="73"/>
  <c r="J89" i="73"/>
  <c r="K89" i="73"/>
  <c r="L89" i="73"/>
  <c r="M89" i="73"/>
  <c r="N89" i="73"/>
  <c r="P89" i="73"/>
  <c r="Q89" i="73"/>
  <c r="R89" i="73"/>
  <c r="S89" i="73"/>
  <c r="T89" i="73"/>
  <c r="U89" i="73"/>
  <c r="V89" i="73"/>
  <c r="W89" i="73"/>
  <c r="H77" i="73"/>
  <c r="I77" i="73"/>
  <c r="J77" i="73"/>
  <c r="K77" i="73"/>
  <c r="L77" i="73"/>
  <c r="M77" i="73"/>
  <c r="N77" i="73"/>
  <c r="P77" i="73"/>
  <c r="Q77" i="73"/>
  <c r="R77" i="73"/>
  <c r="S77" i="73"/>
  <c r="T77" i="73"/>
  <c r="U77" i="73"/>
  <c r="V77" i="73"/>
  <c r="W77" i="73"/>
  <c r="H65" i="73"/>
  <c r="I65" i="73"/>
  <c r="J65" i="73"/>
  <c r="K65" i="73"/>
  <c r="L65" i="73"/>
  <c r="M65" i="73"/>
  <c r="N65" i="73"/>
  <c r="P65" i="73"/>
  <c r="Q65" i="73"/>
  <c r="R65" i="73"/>
  <c r="S65" i="73"/>
  <c r="T65" i="73"/>
  <c r="U65" i="73"/>
  <c r="V65" i="73"/>
  <c r="W65" i="73"/>
  <c r="H53" i="73"/>
  <c r="I53" i="73"/>
  <c r="J53" i="73"/>
  <c r="K53" i="73"/>
  <c r="L53" i="73"/>
  <c r="M53" i="73"/>
  <c r="N53" i="73"/>
  <c r="P53" i="73"/>
  <c r="Q53" i="73"/>
  <c r="R53" i="73"/>
  <c r="S53" i="73"/>
  <c r="T53" i="73"/>
  <c r="U53" i="73"/>
  <c r="V53" i="73"/>
  <c r="W53" i="73"/>
  <c r="H41" i="73"/>
  <c r="I41" i="73"/>
  <c r="J41" i="73"/>
  <c r="K41" i="73"/>
  <c r="L41" i="73"/>
  <c r="M41" i="73"/>
  <c r="N41" i="73"/>
  <c r="P41" i="73"/>
  <c r="Q41" i="73"/>
  <c r="R41" i="73"/>
  <c r="S41" i="73"/>
  <c r="T41" i="73"/>
  <c r="U41" i="73"/>
  <c r="V41" i="73"/>
  <c r="W41" i="73"/>
  <c r="H29" i="73"/>
  <c r="I29" i="73"/>
  <c r="J29" i="73"/>
  <c r="K29" i="73"/>
  <c r="L29" i="73"/>
  <c r="M29" i="73"/>
  <c r="N29" i="73"/>
  <c r="P29" i="73"/>
  <c r="Q29" i="73"/>
  <c r="R29" i="73"/>
  <c r="S29" i="73"/>
  <c r="T29" i="73"/>
  <c r="U29" i="73"/>
  <c r="V29" i="73"/>
  <c r="W29" i="73"/>
  <c r="H17" i="73"/>
  <c r="I17" i="73"/>
  <c r="I185" i="73" s="1"/>
  <c r="J17" i="73"/>
  <c r="K17" i="73"/>
  <c r="L17" i="73"/>
  <c r="M17" i="73"/>
  <c r="M185" i="73" s="1"/>
  <c r="N17" i="73"/>
  <c r="P17" i="73"/>
  <c r="Q17" i="73"/>
  <c r="R17" i="73"/>
  <c r="S17" i="73"/>
  <c r="T17" i="73"/>
  <c r="U17" i="73"/>
  <c r="V17" i="73"/>
  <c r="W17" i="73"/>
  <c r="G173" i="73"/>
  <c r="G161" i="73"/>
  <c r="G149" i="73"/>
  <c r="G137" i="73"/>
  <c r="G125" i="73"/>
  <c r="G113" i="73"/>
  <c r="G101" i="73"/>
  <c r="G89" i="73"/>
  <c r="G77" i="73"/>
  <c r="G65" i="73"/>
  <c r="G53" i="73"/>
  <c r="G41" i="73"/>
  <c r="G29" i="73"/>
  <c r="G17" i="73"/>
  <c r="C194" i="49"/>
  <c r="C182" i="49"/>
  <c r="C170" i="49"/>
  <c r="C158" i="49"/>
  <c r="C146" i="49"/>
  <c r="C134" i="49"/>
  <c r="C122" i="49"/>
  <c r="C110" i="49"/>
  <c r="C98" i="49"/>
  <c r="C86" i="49"/>
  <c r="C74" i="49"/>
  <c r="C62" i="49"/>
  <c r="C50" i="49"/>
  <c r="C38" i="49"/>
  <c r="C26" i="49"/>
  <c r="H173" i="49"/>
  <c r="I173" i="49"/>
  <c r="J173" i="49"/>
  <c r="K173" i="49"/>
  <c r="L173" i="49"/>
  <c r="M173" i="49"/>
  <c r="N173" i="49"/>
  <c r="P173" i="49"/>
  <c r="Q173" i="49"/>
  <c r="R173" i="49"/>
  <c r="S173" i="49"/>
  <c r="T173" i="49"/>
  <c r="U173" i="49"/>
  <c r="V173" i="49"/>
  <c r="W173" i="49"/>
  <c r="H161" i="49"/>
  <c r="I161" i="49"/>
  <c r="J161" i="49"/>
  <c r="K161" i="49"/>
  <c r="L161" i="49"/>
  <c r="M161" i="49"/>
  <c r="N161" i="49"/>
  <c r="P161" i="49"/>
  <c r="Q161" i="49"/>
  <c r="R161" i="49"/>
  <c r="S161" i="49"/>
  <c r="T161" i="49"/>
  <c r="U161" i="49"/>
  <c r="V161" i="49"/>
  <c r="W161" i="49"/>
  <c r="H149" i="49"/>
  <c r="I149" i="49"/>
  <c r="J149" i="49"/>
  <c r="K149" i="49"/>
  <c r="L149" i="49"/>
  <c r="M149" i="49"/>
  <c r="N149" i="49"/>
  <c r="P149" i="49"/>
  <c r="Q149" i="49"/>
  <c r="R149" i="49"/>
  <c r="S149" i="49"/>
  <c r="T149" i="49"/>
  <c r="U149" i="49"/>
  <c r="V149" i="49"/>
  <c r="W149" i="49"/>
  <c r="H137" i="49"/>
  <c r="I137" i="49"/>
  <c r="J137" i="49"/>
  <c r="K137" i="49"/>
  <c r="L137" i="49"/>
  <c r="M137" i="49"/>
  <c r="N137" i="49"/>
  <c r="P137" i="49"/>
  <c r="Q137" i="49"/>
  <c r="R137" i="49"/>
  <c r="S137" i="49"/>
  <c r="T137" i="49"/>
  <c r="U137" i="49"/>
  <c r="V137" i="49"/>
  <c r="W137" i="49"/>
  <c r="H125" i="49"/>
  <c r="I125" i="49"/>
  <c r="J125" i="49"/>
  <c r="K125" i="49"/>
  <c r="L125" i="49"/>
  <c r="M125" i="49"/>
  <c r="N125" i="49"/>
  <c r="P125" i="49"/>
  <c r="Q125" i="49"/>
  <c r="R125" i="49"/>
  <c r="S125" i="49"/>
  <c r="T125" i="49"/>
  <c r="U125" i="49"/>
  <c r="V125" i="49"/>
  <c r="W125" i="49"/>
  <c r="H113" i="49"/>
  <c r="I113" i="49"/>
  <c r="J113" i="49"/>
  <c r="K113" i="49"/>
  <c r="L113" i="49"/>
  <c r="M113" i="49"/>
  <c r="N113" i="49"/>
  <c r="P113" i="49"/>
  <c r="Q113" i="49"/>
  <c r="R113" i="49"/>
  <c r="S113" i="49"/>
  <c r="T113" i="49"/>
  <c r="U113" i="49"/>
  <c r="V113" i="49"/>
  <c r="W113" i="49"/>
  <c r="H101" i="49"/>
  <c r="I101" i="49"/>
  <c r="J101" i="49"/>
  <c r="K101" i="49"/>
  <c r="L101" i="49"/>
  <c r="M101" i="49"/>
  <c r="N101" i="49"/>
  <c r="P101" i="49"/>
  <c r="Q101" i="49"/>
  <c r="R101" i="49"/>
  <c r="S101" i="49"/>
  <c r="T101" i="49"/>
  <c r="U101" i="49"/>
  <c r="V101" i="49"/>
  <c r="W101" i="49"/>
  <c r="H89" i="49"/>
  <c r="I89" i="49"/>
  <c r="J89" i="49"/>
  <c r="K89" i="49"/>
  <c r="L89" i="49"/>
  <c r="M89" i="49"/>
  <c r="N89" i="49"/>
  <c r="P89" i="49"/>
  <c r="Q89" i="49"/>
  <c r="R89" i="49"/>
  <c r="S89" i="49"/>
  <c r="T89" i="49"/>
  <c r="U89" i="49"/>
  <c r="V89" i="49"/>
  <c r="W89" i="49"/>
  <c r="H77" i="49"/>
  <c r="I77" i="49"/>
  <c r="J77" i="49"/>
  <c r="K77" i="49"/>
  <c r="L77" i="49"/>
  <c r="M77" i="49"/>
  <c r="N77" i="49"/>
  <c r="P77" i="49"/>
  <c r="Q77" i="49"/>
  <c r="R77" i="49"/>
  <c r="S77" i="49"/>
  <c r="T77" i="49"/>
  <c r="U77" i="49"/>
  <c r="V77" i="49"/>
  <c r="W77" i="49"/>
  <c r="H65" i="49"/>
  <c r="I65" i="49"/>
  <c r="J65" i="49"/>
  <c r="K65" i="49"/>
  <c r="L65" i="49"/>
  <c r="M65" i="49"/>
  <c r="N65" i="49"/>
  <c r="P65" i="49"/>
  <c r="Q65" i="49"/>
  <c r="R65" i="49"/>
  <c r="S65" i="49"/>
  <c r="T65" i="49"/>
  <c r="U65" i="49"/>
  <c r="V65" i="49"/>
  <c r="W65" i="49"/>
  <c r="H53" i="49"/>
  <c r="I53" i="49"/>
  <c r="J53" i="49"/>
  <c r="K53" i="49"/>
  <c r="L53" i="49"/>
  <c r="M53" i="49"/>
  <c r="N53" i="49"/>
  <c r="P53" i="49"/>
  <c r="Q53" i="49"/>
  <c r="R53" i="49"/>
  <c r="S53" i="49"/>
  <c r="T53" i="49"/>
  <c r="U53" i="49"/>
  <c r="V53" i="49"/>
  <c r="W53" i="49"/>
  <c r="H41" i="49"/>
  <c r="I41" i="49"/>
  <c r="J41" i="49"/>
  <c r="K41" i="49"/>
  <c r="L41" i="49"/>
  <c r="M41" i="49"/>
  <c r="N41" i="49"/>
  <c r="P41" i="49"/>
  <c r="Q41" i="49"/>
  <c r="R41" i="49"/>
  <c r="S41" i="49"/>
  <c r="T41" i="49"/>
  <c r="U41" i="49"/>
  <c r="V41" i="49"/>
  <c r="W41" i="49"/>
  <c r="H29" i="49"/>
  <c r="I29" i="49"/>
  <c r="J29" i="49"/>
  <c r="K29" i="49"/>
  <c r="L29" i="49"/>
  <c r="M29" i="49"/>
  <c r="N29" i="49"/>
  <c r="P29" i="49"/>
  <c r="Q29" i="49"/>
  <c r="R29" i="49"/>
  <c r="S29" i="49"/>
  <c r="T29" i="49"/>
  <c r="U29" i="49"/>
  <c r="V29" i="49"/>
  <c r="W29" i="49"/>
  <c r="H17" i="49"/>
  <c r="H185" i="49" s="1"/>
  <c r="I17" i="49"/>
  <c r="J17" i="49"/>
  <c r="K17" i="49"/>
  <c r="K185" i="49" s="1"/>
  <c r="R30" i="45" s="1"/>
  <c r="L17" i="49"/>
  <c r="L185" i="49" s="1"/>
  <c r="S30" i="45" s="1"/>
  <c r="M17" i="49"/>
  <c r="N17" i="49"/>
  <c r="P17" i="49"/>
  <c r="Q17" i="49"/>
  <c r="Q185" i="49" s="1"/>
  <c r="V30" i="45" s="1"/>
  <c r="R17" i="49"/>
  <c r="S17" i="49"/>
  <c r="T17" i="49"/>
  <c r="U17" i="49"/>
  <c r="V17" i="49"/>
  <c r="W17" i="49"/>
  <c r="G173" i="49"/>
  <c r="G161" i="49"/>
  <c r="G149" i="49"/>
  <c r="G137" i="49"/>
  <c r="G125" i="49"/>
  <c r="G113" i="49"/>
  <c r="G101" i="49"/>
  <c r="G89" i="49"/>
  <c r="G77" i="49"/>
  <c r="G65" i="49"/>
  <c r="G53" i="49"/>
  <c r="G41" i="49"/>
  <c r="G29" i="49"/>
  <c r="G17" i="49"/>
  <c r="C194" i="57"/>
  <c r="C182" i="57"/>
  <c r="C170" i="57"/>
  <c r="C158" i="57"/>
  <c r="C146" i="57"/>
  <c r="C134" i="57"/>
  <c r="C122" i="57"/>
  <c r="C110" i="57"/>
  <c r="C98" i="57"/>
  <c r="C86" i="57"/>
  <c r="C74" i="57"/>
  <c r="C62" i="57"/>
  <c r="C50" i="57"/>
  <c r="C38" i="57"/>
  <c r="C26" i="57"/>
  <c r="H173" i="57"/>
  <c r="I173" i="57"/>
  <c r="J173" i="57"/>
  <c r="K173" i="57"/>
  <c r="L173" i="57"/>
  <c r="M173" i="57"/>
  <c r="N173" i="57"/>
  <c r="P173" i="57"/>
  <c r="Q173" i="57"/>
  <c r="R173" i="57"/>
  <c r="S173" i="57"/>
  <c r="T173" i="57"/>
  <c r="U173" i="57"/>
  <c r="V173" i="57"/>
  <c r="W173" i="57"/>
  <c r="H161" i="57"/>
  <c r="I161" i="57"/>
  <c r="J161" i="57"/>
  <c r="K161" i="57"/>
  <c r="L161" i="57"/>
  <c r="M161" i="57"/>
  <c r="N161" i="57"/>
  <c r="P161" i="57"/>
  <c r="Q161" i="57"/>
  <c r="R161" i="57"/>
  <c r="S161" i="57"/>
  <c r="T161" i="57"/>
  <c r="U161" i="57"/>
  <c r="V161" i="57"/>
  <c r="W161" i="57"/>
  <c r="H149" i="57"/>
  <c r="I149" i="57"/>
  <c r="J149" i="57"/>
  <c r="K149" i="57"/>
  <c r="L149" i="57"/>
  <c r="M149" i="57"/>
  <c r="N149" i="57"/>
  <c r="P149" i="57"/>
  <c r="Q149" i="57"/>
  <c r="R149" i="57"/>
  <c r="S149" i="57"/>
  <c r="T149" i="57"/>
  <c r="U149" i="57"/>
  <c r="V149" i="57"/>
  <c r="W149" i="57"/>
  <c r="H137" i="57"/>
  <c r="I137" i="57"/>
  <c r="J137" i="57"/>
  <c r="K137" i="57"/>
  <c r="L137" i="57"/>
  <c r="M137" i="57"/>
  <c r="N137" i="57"/>
  <c r="P137" i="57"/>
  <c r="Q137" i="57"/>
  <c r="R137" i="57"/>
  <c r="S137" i="57"/>
  <c r="T137" i="57"/>
  <c r="U137" i="57"/>
  <c r="V137" i="57"/>
  <c r="W137" i="57"/>
  <c r="H125" i="57"/>
  <c r="I125" i="57"/>
  <c r="J125" i="57"/>
  <c r="K125" i="57"/>
  <c r="L125" i="57"/>
  <c r="M125" i="57"/>
  <c r="N125" i="57"/>
  <c r="P125" i="57"/>
  <c r="Q125" i="57"/>
  <c r="R125" i="57"/>
  <c r="S125" i="57"/>
  <c r="T125" i="57"/>
  <c r="U125" i="57"/>
  <c r="V125" i="57"/>
  <c r="W125" i="57"/>
  <c r="H113" i="57"/>
  <c r="I113" i="57"/>
  <c r="J113" i="57"/>
  <c r="K113" i="57"/>
  <c r="L113" i="57"/>
  <c r="M113" i="57"/>
  <c r="N113" i="57"/>
  <c r="P113" i="57"/>
  <c r="Q113" i="57"/>
  <c r="R113" i="57"/>
  <c r="S113" i="57"/>
  <c r="T113" i="57"/>
  <c r="U113" i="57"/>
  <c r="V113" i="57"/>
  <c r="W113" i="57"/>
  <c r="H101" i="57"/>
  <c r="I101" i="57"/>
  <c r="J101" i="57"/>
  <c r="K101" i="57"/>
  <c r="L101" i="57"/>
  <c r="M101" i="57"/>
  <c r="N101" i="57"/>
  <c r="P101" i="57"/>
  <c r="Q101" i="57"/>
  <c r="R101" i="57"/>
  <c r="S101" i="57"/>
  <c r="T101" i="57"/>
  <c r="U101" i="57"/>
  <c r="V101" i="57"/>
  <c r="W101" i="57"/>
  <c r="H89" i="57"/>
  <c r="I89" i="57"/>
  <c r="J89" i="57"/>
  <c r="K89" i="57"/>
  <c r="L89" i="57"/>
  <c r="M89" i="57"/>
  <c r="N89" i="57"/>
  <c r="P89" i="57"/>
  <c r="Q89" i="57"/>
  <c r="R89" i="57"/>
  <c r="S89" i="57"/>
  <c r="T89" i="57"/>
  <c r="U89" i="57"/>
  <c r="V89" i="57"/>
  <c r="W89" i="57"/>
  <c r="H77" i="57"/>
  <c r="I77" i="57"/>
  <c r="J77" i="57"/>
  <c r="K77" i="57"/>
  <c r="L77" i="57"/>
  <c r="M77" i="57"/>
  <c r="N77" i="57"/>
  <c r="P77" i="57"/>
  <c r="Q77" i="57"/>
  <c r="R77" i="57"/>
  <c r="S77" i="57"/>
  <c r="T77" i="57"/>
  <c r="U77" i="57"/>
  <c r="V77" i="57"/>
  <c r="W77" i="57"/>
  <c r="H65" i="57"/>
  <c r="I65" i="57"/>
  <c r="J65" i="57"/>
  <c r="K65" i="57"/>
  <c r="L65" i="57"/>
  <c r="M65" i="57"/>
  <c r="N65" i="57"/>
  <c r="P65" i="57"/>
  <c r="Q65" i="57"/>
  <c r="R65" i="57"/>
  <c r="S65" i="57"/>
  <c r="T65" i="57"/>
  <c r="U65" i="57"/>
  <c r="V65" i="57"/>
  <c r="W65" i="57"/>
  <c r="H53" i="57"/>
  <c r="I53" i="57"/>
  <c r="J53" i="57"/>
  <c r="K53" i="57"/>
  <c r="L53" i="57"/>
  <c r="M53" i="57"/>
  <c r="N53" i="57"/>
  <c r="P53" i="57"/>
  <c r="Q53" i="57"/>
  <c r="R53" i="57"/>
  <c r="S53" i="57"/>
  <c r="T53" i="57"/>
  <c r="U53" i="57"/>
  <c r="V53" i="57"/>
  <c r="W53" i="57"/>
  <c r="H41" i="57"/>
  <c r="I41" i="57"/>
  <c r="J41" i="57"/>
  <c r="K41" i="57"/>
  <c r="L41" i="57"/>
  <c r="M41" i="57"/>
  <c r="N41" i="57"/>
  <c r="P41" i="57"/>
  <c r="Q41" i="57"/>
  <c r="R41" i="57"/>
  <c r="S41" i="57"/>
  <c r="T41" i="57"/>
  <c r="U41" i="57"/>
  <c r="V41" i="57"/>
  <c r="W41" i="57"/>
  <c r="H29" i="57"/>
  <c r="I29" i="57"/>
  <c r="J29" i="57"/>
  <c r="K29" i="57"/>
  <c r="L29" i="57"/>
  <c r="M29" i="57"/>
  <c r="N29" i="57"/>
  <c r="P29" i="57"/>
  <c r="Q29" i="57"/>
  <c r="R29" i="57"/>
  <c r="S29" i="57"/>
  <c r="T29" i="57"/>
  <c r="U29" i="57"/>
  <c r="V29" i="57"/>
  <c r="W29" i="57"/>
  <c r="H17" i="57"/>
  <c r="I17" i="57"/>
  <c r="J17" i="57"/>
  <c r="K17" i="57"/>
  <c r="L17" i="57"/>
  <c r="M17" i="57"/>
  <c r="N17" i="57"/>
  <c r="P17" i="57"/>
  <c r="Q17" i="57"/>
  <c r="R17" i="57"/>
  <c r="S17" i="57"/>
  <c r="T17" i="57"/>
  <c r="U17" i="57"/>
  <c r="V17" i="57"/>
  <c r="W17" i="57"/>
  <c r="G173" i="57"/>
  <c r="G161" i="57"/>
  <c r="G149" i="57"/>
  <c r="G137" i="57"/>
  <c r="G125" i="57"/>
  <c r="G113" i="57"/>
  <c r="G101" i="57"/>
  <c r="G89" i="57"/>
  <c r="G77" i="57"/>
  <c r="G65" i="57"/>
  <c r="G53" i="57"/>
  <c r="G41" i="57"/>
  <c r="G29" i="57"/>
  <c r="G17" i="57"/>
  <c r="H173" i="53"/>
  <c r="I173" i="53"/>
  <c r="J173" i="53"/>
  <c r="K173" i="53"/>
  <c r="L173" i="53"/>
  <c r="M173" i="53"/>
  <c r="N173" i="53"/>
  <c r="P173" i="53"/>
  <c r="Q173" i="53"/>
  <c r="R173" i="53"/>
  <c r="S173" i="53"/>
  <c r="T173" i="53"/>
  <c r="U173" i="53"/>
  <c r="V173" i="53"/>
  <c r="W173" i="53"/>
  <c r="H161" i="53"/>
  <c r="I161" i="53"/>
  <c r="J161" i="53"/>
  <c r="K161" i="53"/>
  <c r="L161" i="53"/>
  <c r="M161" i="53"/>
  <c r="N161" i="53"/>
  <c r="P161" i="53"/>
  <c r="Q161" i="53"/>
  <c r="R161" i="53"/>
  <c r="S161" i="53"/>
  <c r="T161" i="53"/>
  <c r="U161" i="53"/>
  <c r="V161" i="53"/>
  <c r="W161" i="53"/>
  <c r="H149" i="53"/>
  <c r="I149" i="53"/>
  <c r="J149" i="53"/>
  <c r="K149" i="53"/>
  <c r="L149" i="53"/>
  <c r="M149" i="53"/>
  <c r="N149" i="53"/>
  <c r="P149" i="53"/>
  <c r="Q149" i="53"/>
  <c r="R149" i="53"/>
  <c r="S149" i="53"/>
  <c r="T149" i="53"/>
  <c r="U149" i="53"/>
  <c r="V149" i="53"/>
  <c r="W149" i="53"/>
  <c r="H137" i="53"/>
  <c r="I137" i="53"/>
  <c r="J137" i="53"/>
  <c r="K137" i="53"/>
  <c r="L137" i="53"/>
  <c r="M137" i="53"/>
  <c r="N137" i="53"/>
  <c r="P137" i="53"/>
  <c r="Q137" i="53"/>
  <c r="R137" i="53"/>
  <c r="S137" i="53"/>
  <c r="T137" i="53"/>
  <c r="U137" i="53"/>
  <c r="V137" i="53"/>
  <c r="W137" i="53"/>
  <c r="H125" i="53"/>
  <c r="I125" i="53"/>
  <c r="J125" i="53"/>
  <c r="K125" i="53"/>
  <c r="L125" i="53"/>
  <c r="M125" i="53"/>
  <c r="N125" i="53"/>
  <c r="P125" i="53"/>
  <c r="Q125" i="53"/>
  <c r="R125" i="53"/>
  <c r="S125" i="53"/>
  <c r="T125" i="53"/>
  <c r="U125" i="53"/>
  <c r="V125" i="53"/>
  <c r="W125" i="53"/>
  <c r="H113" i="53"/>
  <c r="I113" i="53"/>
  <c r="J113" i="53"/>
  <c r="K113" i="53"/>
  <c r="L113" i="53"/>
  <c r="M113" i="53"/>
  <c r="N113" i="53"/>
  <c r="P113" i="53"/>
  <c r="Q113" i="53"/>
  <c r="R113" i="53"/>
  <c r="S113" i="53"/>
  <c r="T113" i="53"/>
  <c r="U113" i="53"/>
  <c r="V113" i="53"/>
  <c r="W113" i="53"/>
  <c r="H101" i="53"/>
  <c r="I101" i="53"/>
  <c r="J101" i="53"/>
  <c r="K101" i="53"/>
  <c r="L101" i="53"/>
  <c r="M101" i="53"/>
  <c r="N101" i="53"/>
  <c r="P101" i="53"/>
  <c r="Q101" i="53"/>
  <c r="R101" i="53"/>
  <c r="S101" i="53"/>
  <c r="T101" i="53"/>
  <c r="U101" i="53"/>
  <c r="V101" i="53"/>
  <c r="W101" i="53"/>
  <c r="H89" i="53"/>
  <c r="I89" i="53"/>
  <c r="J89" i="53"/>
  <c r="K89" i="53"/>
  <c r="L89" i="53"/>
  <c r="M89" i="53"/>
  <c r="N89" i="53"/>
  <c r="P89" i="53"/>
  <c r="Q89" i="53"/>
  <c r="R89" i="53"/>
  <c r="S89" i="53"/>
  <c r="T89" i="53"/>
  <c r="U89" i="53"/>
  <c r="V89" i="53"/>
  <c r="W89" i="53"/>
  <c r="H77" i="53"/>
  <c r="I77" i="53"/>
  <c r="J77" i="53"/>
  <c r="K77" i="53"/>
  <c r="L77" i="53"/>
  <c r="M77" i="53"/>
  <c r="N77" i="53"/>
  <c r="P77" i="53"/>
  <c r="Q77" i="53"/>
  <c r="R77" i="53"/>
  <c r="S77" i="53"/>
  <c r="T77" i="53"/>
  <c r="U77" i="53"/>
  <c r="V77" i="53"/>
  <c r="W77" i="53"/>
  <c r="H65" i="53"/>
  <c r="I65" i="53"/>
  <c r="J65" i="53"/>
  <c r="K65" i="53"/>
  <c r="L65" i="53"/>
  <c r="M65" i="53"/>
  <c r="N65" i="53"/>
  <c r="P65" i="53"/>
  <c r="Q65" i="53"/>
  <c r="R65" i="53"/>
  <c r="S65" i="53"/>
  <c r="T65" i="53"/>
  <c r="U65" i="53"/>
  <c r="V65" i="53"/>
  <c r="W65" i="53"/>
  <c r="H53" i="53"/>
  <c r="I53" i="53"/>
  <c r="J53" i="53"/>
  <c r="K53" i="53"/>
  <c r="L53" i="53"/>
  <c r="M53" i="53"/>
  <c r="N53" i="53"/>
  <c r="P53" i="53"/>
  <c r="Q53" i="53"/>
  <c r="R53" i="53"/>
  <c r="S53" i="53"/>
  <c r="T53" i="53"/>
  <c r="U53" i="53"/>
  <c r="V53" i="53"/>
  <c r="W53" i="53"/>
  <c r="H41" i="53"/>
  <c r="I41" i="53"/>
  <c r="J41" i="53"/>
  <c r="K41" i="53"/>
  <c r="L41" i="53"/>
  <c r="M41" i="53"/>
  <c r="N41" i="53"/>
  <c r="P41" i="53"/>
  <c r="Q41" i="53"/>
  <c r="R41" i="53"/>
  <c r="S41" i="53"/>
  <c r="T41" i="53"/>
  <c r="U41" i="53"/>
  <c r="V41" i="53"/>
  <c r="W41" i="53"/>
  <c r="H29" i="53"/>
  <c r="I29" i="53"/>
  <c r="J29" i="53"/>
  <c r="K29" i="53"/>
  <c r="L29" i="53"/>
  <c r="M29" i="53"/>
  <c r="N29" i="53"/>
  <c r="P29" i="53"/>
  <c r="Q29" i="53"/>
  <c r="R29" i="53"/>
  <c r="S29" i="53"/>
  <c r="T29" i="53"/>
  <c r="U29" i="53"/>
  <c r="V29" i="53"/>
  <c r="W29" i="53"/>
  <c r="H17" i="53"/>
  <c r="I17" i="53"/>
  <c r="J17" i="53"/>
  <c r="K17" i="53"/>
  <c r="L17" i="53"/>
  <c r="M17" i="53"/>
  <c r="N17" i="53"/>
  <c r="P17" i="53"/>
  <c r="P185" i="53" s="1"/>
  <c r="Q17" i="53"/>
  <c r="R17" i="53"/>
  <c r="S17" i="53"/>
  <c r="T17" i="53"/>
  <c r="U17" i="53"/>
  <c r="V17" i="53"/>
  <c r="W17" i="53"/>
  <c r="C194" i="53"/>
  <c r="C182" i="53"/>
  <c r="C170" i="53"/>
  <c r="C158" i="53"/>
  <c r="C146" i="53"/>
  <c r="C134" i="53"/>
  <c r="C122" i="53"/>
  <c r="C110" i="53"/>
  <c r="C98" i="53"/>
  <c r="C86" i="53"/>
  <c r="C74" i="53"/>
  <c r="C62" i="53"/>
  <c r="C50" i="53"/>
  <c r="C38" i="53"/>
  <c r="C26" i="53"/>
  <c r="G173" i="53"/>
  <c r="G161" i="53"/>
  <c r="G149" i="53"/>
  <c r="G137" i="53"/>
  <c r="G125" i="53"/>
  <c r="G113" i="53"/>
  <c r="G101" i="53"/>
  <c r="G89" i="53"/>
  <c r="G77" i="53"/>
  <c r="G65" i="53"/>
  <c r="G53" i="53"/>
  <c r="G41" i="53"/>
  <c r="G29" i="53"/>
  <c r="G17" i="53"/>
  <c r="H173" i="58"/>
  <c r="I173" i="58"/>
  <c r="J173" i="58"/>
  <c r="K173" i="58"/>
  <c r="L173" i="58"/>
  <c r="M173" i="58"/>
  <c r="N173" i="58"/>
  <c r="P173" i="58"/>
  <c r="Q173" i="58"/>
  <c r="R173" i="58"/>
  <c r="S173" i="58"/>
  <c r="T173" i="58"/>
  <c r="U173" i="58"/>
  <c r="V173" i="58"/>
  <c r="W173" i="58"/>
  <c r="H161" i="58"/>
  <c r="I161" i="58"/>
  <c r="J161" i="58"/>
  <c r="K161" i="58"/>
  <c r="L161" i="58"/>
  <c r="M161" i="58"/>
  <c r="N161" i="58"/>
  <c r="P161" i="58"/>
  <c r="Q161" i="58"/>
  <c r="R161" i="58"/>
  <c r="S161" i="58"/>
  <c r="T161" i="58"/>
  <c r="U161" i="58"/>
  <c r="V161" i="58"/>
  <c r="W161" i="58"/>
  <c r="H149" i="58"/>
  <c r="I149" i="58"/>
  <c r="J149" i="58"/>
  <c r="K149" i="58"/>
  <c r="L149" i="58"/>
  <c r="M149" i="58"/>
  <c r="N149" i="58"/>
  <c r="P149" i="58"/>
  <c r="Q149" i="58"/>
  <c r="R149" i="58"/>
  <c r="S149" i="58"/>
  <c r="T149" i="58"/>
  <c r="U149" i="58"/>
  <c r="V149" i="58"/>
  <c r="W149" i="58"/>
  <c r="H137" i="58"/>
  <c r="I137" i="58"/>
  <c r="J137" i="58"/>
  <c r="K137" i="58"/>
  <c r="L137" i="58"/>
  <c r="M137" i="58"/>
  <c r="N137" i="58"/>
  <c r="P137" i="58"/>
  <c r="Q137" i="58"/>
  <c r="R137" i="58"/>
  <c r="S137" i="58"/>
  <c r="T137" i="58"/>
  <c r="U137" i="58"/>
  <c r="V137" i="58"/>
  <c r="W137" i="58"/>
  <c r="H125" i="58"/>
  <c r="I125" i="58"/>
  <c r="J125" i="58"/>
  <c r="K125" i="58"/>
  <c r="L125" i="58"/>
  <c r="M125" i="58"/>
  <c r="N125" i="58"/>
  <c r="P125" i="58"/>
  <c r="Q125" i="58"/>
  <c r="R125" i="58"/>
  <c r="S125" i="58"/>
  <c r="T125" i="58"/>
  <c r="U125" i="58"/>
  <c r="V125" i="58"/>
  <c r="W125" i="58"/>
  <c r="H113" i="58"/>
  <c r="I113" i="58"/>
  <c r="J113" i="58"/>
  <c r="K113" i="58"/>
  <c r="L113" i="58"/>
  <c r="M113" i="58"/>
  <c r="N113" i="58"/>
  <c r="P113" i="58"/>
  <c r="Q113" i="58"/>
  <c r="R113" i="58"/>
  <c r="S113" i="58"/>
  <c r="T113" i="58"/>
  <c r="U113" i="58"/>
  <c r="V113" i="58"/>
  <c r="W113" i="58"/>
  <c r="H101" i="58"/>
  <c r="I101" i="58"/>
  <c r="J101" i="58"/>
  <c r="K101" i="58"/>
  <c r="L101" i="58"/>
  <c r="M101" i="58"/>
  <c r="N101" i="58"/>
  <c r="P101" i="58"/>
  <c r="Q101" i="58"/>
  <c r="R101" i="58"/>
  <c r="S101" i="58"/>
  <c r="T101" i="58"/>
  <c r="U101" i="58"/>
  <c r="V101" i="58"/>
  <c r="W101" i="58"/>
  <c r="H89" i="58"/>
  <c r="I89" i="58"/>
  <c r="J89" i="58"/>
  <c r="K89" i="58"/>
  <c r="L89" i="58"/>
  <c r="M89" i="58"/>
  <c r="N89" i="58"/>
  <c r="P89" i="58"/>
  <c r="Q89" i="58"/>
  <c r="R89" i="58"/>
  <c r="S89" i="58"/>
  <c r="T89" i="58"/>
  <c r="U89" i="58"/>
  <c r="V89" i="58"/>
  <c r="W89" i="58"/>
  <c r="H77" i="58"/>
  <c r="I77" i="58"/>
  <c r="J77" i="58"/>
  <c r="K77" i="58"/>
  <c r="L77" i="58"/>
  <c r="M77" i="58"/>
  <c r="N77" i="58"/>
  <c r="P77" i="58"/>
  <c r="Q77" i="58"/>
  <c r="R77" i="58"/>
  <c r="S77" i="58"/>
  <c r="T77" i="58"/>
  <c r="U77" i="58"/>
  <c r="V77" i="58"/>
  <c r="W77" i="58"/>
  <c r="H65" i="58"/>
  <c r="I65" i="58"/>
  <c r="J65" i="58"/>
  <c r="K65" i="58"/>
  <c r="L65" i="58"/>
  <c r="M65" i="58"/>
  <c r="N65" i="58"/>
  <c r="P65" i="58"/>
  <c r="Q65" i="58"/>
  <c r="R65" i="58"/>
  <c r="S65" i="58"/>
  <c r="T65" i="58"/>
  <c r="U65" i="58"/>
  <c r="V65" i="58"/>
  <c r="W65" i="58"/>
  <c r="H53" i="58"/>
  <c r="I53" i="58"/>
  <c r="J53" i="58"/>
  <c r="K53" i="58"/>
  <c r="L53" i="58"/>
  <c r="M53" i="58"/>
  <c r="N53" i="58"/>
  <c r="P53" i="58"/>
  <c r="Q53" i="58"/>
  <c r="R53" i="58"/>
  <c r="S53" i="58"/>
  <c r="T53" i="58"/>
  <c r="U53" i="58"/>
  <c r="V53" i="58"/>
  <c r="W53" i="58"/>
  <c r="H41" i="58"/>
  <c r="I41" i="58"/>
  <c r="J41" i="58"/>
  <c r="K41" i="58"/>
  <c r="L41" i="58"/>
  <c r="M41" i="58"/>
  <c r="N41" i="58"/>
  <c r="P41" i="58"/>
  <c r="Q41" i="58"/>
  <c r="R41" i="58"/>
  <c r="S41" i="58"/>
  <c r="T41" i="58"/>
  <c r="U41" i="58"/>
  <c r="V41" i="58"/>
  <c r="W41" i="58"/>
  <c r="H29" i="58"/>
  <c r="I29" i="58"/>
  <c r="J29" i="58"/>
  <c r="K29" i="58"/>
  <c r="L29" i="58"/>
  <c r="M29" i="58"/>
  <c r="N29" i="58"/>
  <c r="P29" i="58"/>
  <c r="Q29" i="58"/>
  <c r="R29" i="58"/>
  <c r="S29" i="58"/>
  <c r="T29" i="58"/>
  <c r="U29" i="58"/>
  <c r="V29" i="58"/>
  <c r="W29" i="58"/>
  <c r="H17" i="58"/>
  <c r="I17" i="58"/>
  <c r="J17" i="58"/>
  <c r="K17" i="58"/>
  <c r="L17" i="58"/>
  <c r="M17" i="58"/>
  <c r="N17" i="58"/>
  <c r="P17" i="58"/>
  <c r="Q17" i="58"/>
  <c r="R17" i="58"/>
  <c r="S17" i="58"/>
  <c r="S185" i="58" s="1"/>
  <c r="X49" i="45" s="1"/>
  <c r="T17" i="58"/>
  <c r="U17" i="58"/>
  <c r="V17" i="58"/>
  <c r="W17" i="58"/>
  <c r="W185" i="58" s="1"/>
  <c r="AB49" i="45" s="1"/>
  <c r="C194" i="58"/>
  <c r="C182" i="58"/>
  <c r="C170" i="58"/>
  <c r="C158" i="58"/>
  <c r="C146" i="58"/>
  <c r="C134" i="58"/>
  <c r="C122" i="58"/>
  <c r="C110" i="58"/>
  <c r="C98" i="58"/>
  <c r="C86" i="58"/>
  <c r="C74" i="58"/>
  <c r="C62" i="58"/>
  <c r="C50" i="58"/>
  <c r="C38" i="58"/>
  <c r="C26" i="58"/>
  <c r="G173" i="58"/>
  <c r="G161" i="58"/>
  <c r="G149" i="58"/>
  <c r="G137" i="58"/>
  <c r="G125" i="58"/>
  <c r="G113" i="58"/>
  <c r="G101" i="58"/>
  <c r="G89" i="58"/>
  <c r="G77" i="58"/>
  <c r="G65" i="58"/>
  <c r="G53" i="58"/>
  <c r="G41" i="58"/>
  <c r="G29" i="58"/>
  <c r="G17" i="58"/>
  <c r="H173" i="68"/>
  <c r="I173" i="68"/>
  <c r="J173" i="68"/>
  <c r="K173" i="68"/>
  <c r="L173" i="68"/>
  <c r="M173" i="68"/>
  <c r="N173" i="68"/>
  <c r="P173" i="68"/>
  <c r="Q173" i="68"/>
  <c r="R173" i="68"/>
  <c r="S173" i="68"/>
  <c r="T173" i="68"/>
  <c r="U173" i="68"/>
  <c r="V173" i="68"/>
  <c r="W173" i="68"/>
  <c r="H161" i="68"/>
  <c r="I161" i="68"/>
  <c r="J161" i="68"/>
  <c r="K161" i="68"/>
  <c r="L161" i="68"/>
  <c r="M161" i="68"/>
  <c r="N161" i="68"/>
  <c r="P161" i="68"/>
  <c r="Q161" i="68"/>
  <c r="R161" i="68"/>
  <c r="S161" i="68"/>
  <c r="T161" i="68"/>
  <c r="U161" i="68"/>
  <c r="V161" i="68"/>
  <c r="W161" i="68"/>
  <c r="H149" i="68"/>
  <c r="I149" i="68"/>
  <c r="J149" i="68"/>
  <c r="K149" i="68"/>
  <c r="L149" i="68"/>
  <c r="M149" i="68"/>
  <c r="N149" i="68"/>
  <c r="P149" i="68"/>
  <c r="Q149" i="68"/>
  <c r="R149" i="68"/>
  <c r="S149" i="68"/>
  <c r="T149" i="68"/>
  <c r="U149" i="68"/>
  <c r="V149" i="68"/>
  <c r="W149" i="68"/>
  <c r="H137" i="68"/>
  <c r="I137" i="68"/>
  <c r="J137" i="68"/>
  <c r="K137" i="68"/>
  <c r="L137" i="68"/>
  <c r="M137" i="68"/>
  <c r="N137" i="68"/>
  <c r="P137" i="68"/>
  <c r="Q137" i="68"/>
  <c r="R137" i="68"/>
  <c r="S137" i="68"/>
  <c r="T137" i="68"/>
  <c r="U137" i="68"/>
  <c r="V137" i="68"/>
  <c r="W137" i="68"/>
  <c r="H125" i="68"/>
  <c r="I125" i="68"/>
  <c r="J125" i="68"/>
  <c r="K125" i="68"/>
  <c r="L125" i="68"/>
  <c r="M125" i="68"/>
  <c r="N125" i="68"/>
  <c r="P125" i="68"/>
  <c r="Q125" i="68"/>
  <c r="R125" i="68"/>
  <c r="S125" i="68"/>
  <c r="T125" i="68"/>
  <c r="U125" i="68"/>
  <c r="V125" i="68"/>
  <c r="W125" i="68"/>
  <c r="H113" i="68"/>
  <c r="I113" i="68"/>
  <c r="J113" i="68"/>
  <c r="K113" i="68"/>
  <c r="L113" i="68"/>
  <c r="M113" i="68"/>
  <c r="N113" i="68"/>
  <c r="P113" i="68"/>
  <c r="Q113" i="68"/>
  <c r="R113" i="68"/>
  <c r="S113" i="68"/>
  <c r="T113" i="68"/>
  <c r="U113" i="68"/>
  <c r="V113" i="68"/>
  <c r="W113" i="68"/>
  <c r="H101" i="68"/>
  <c r="I101" i="68"/>
  <c r="J101" i="68"/>
  <c r="K101" i="68"/>
  <c r="L101" i="68"/>
  <c r="M101" i="68"/>
  <c r="N101" i="68"/>
  <c r="P101" i="68"/>
  <c r="Q101" i="68"/>
  <c r="R101" i="68"/>
  <c r="S101" i="68"/>
  <c r="T101" i="68"/>
  <c r="U101" i="68"/>
  <c r="V101" i="68"/>
  <c r="W101" i="68"/>
  <c r="H89" i="68"/>
  <c r="I89" i="68"/>
  <c r="J89" i="68"/>
  <c r="K89" i="68"/>
  <c r="L89" i="68"/>
  <c r="M89" i="68"/>
  <c r="N89" i="68"/>
  <c r="P89" i="68"/>
  <c r="Q89" i="68"/>
  <c r="R89" i="68"/>
  <c r="S89" i="68"/>
  <c r="T89" i="68"/>
  <c r="U89" i="68"/>
  <c r="V89" i="68"/>
  <c r="W89" i="68"/>
  <c r="H77" i="68"/>
  <c r="I77" i="68"/>
  <c r="J77" i="68"/>
  <c r="K77" i="68"/>
  <c r="L77" i="68"/>
  <c r="M77" i="68"/>
  <c r="N77" i="68"/>
  <c r="P77" i="68"/>
  <c r="Q77" i="68"/>
  <c r="R77" i="68"/>
  <c r="S77" i="68"/>
  <c r="T77" i="68"/>
  <c r="U77" i="68"/>
  <c r="V77" i="68"/>
  <c r="W77" i="68"/>
  <c r="H65" i="68"/>
  <c r="I65" i="68"/>
  <c r="J65" i="68"/>
  <c r="K65" i="68"/>
  <c r="L65" i="68"/>
  <c r="M65" i="68"/>
  <c r="N65" i="68"/>
  <c r="P65" i="68"/>
  <c r="Q65" i="68"/>
  <c r="R65" i="68"/>
  <c r="S65" i="68"/>
  <c r="T65" i="68"/>
  <c r="U65" i="68"/>
  <c r="V65" i="68"/>
  <c r="W65" i="68"/>
  <c r="H53" i="68"/>
  <c r="I53" i="68"/>
  <c r="J53" i="68"/>
  <c r="K53" i="68"/>
  <c r="L53" i="68"/>
  <c r="M53" i="68"/>
  <c r="N53" i="68"/>
  <c r="P53" i="68"/>
  <c r="Q53" i="68"/>
  <c r="R53" i="68"/>
  <c r="S53" i="68"/>
  <c r="T53" i="68"/>
  <c r="U53" i="68"/>
  <c r="V53" i="68"/>
  <c r="W53" i="68"/>
  <c r="H41" i="68"/>
  <c r="I41" i="68"/>
  <c r="J41" i="68"/>
  <c r="K41" i="68"/>
  <c r="L41" i="68"/>
  <c r="M41" i="68"/>
  <c r="N41" i="68"/>
  <c r="P41" i="68"/>
  <c r="Q41" i="68"/>
  <c r="R41" i="68"/>
  <c r="S41" i="68"/>
  <c r="T41" i="68"/>
  <c r="U41" i="68"/>
  <c r="V41" i="68"/>
  <c r="W41" i="68"/>
  <c r="H29" i="68"/>
  <c r="I29" i="68"/>
  <c r="J29" i="68"/>
  <c r="K29" i="68"/>
  <c r="L29" i="68"/>
  <c r="M29" i="68"/>
  <c r="N29" i="68"/>
  <c r="P29" i="68"/>
  <c r="Q29" i="68"/>
  <c r="R29" i="68"/>
  <c r="S29" i="68"/>
  <c r="T29" i="68"/>
  <c r="U29" i="68"/>
  <c r="V29" i="68"/>
  <c r="W29" i="68"/>
  <c r="H17" i="68"/>
  <c r="I17" i="68"/>
  <c r="J17" i="68"/>
  <c r="K17" i="68"/>
  <c r="L17" i="68"/>
  <c r="M17" i="68"/>
  <c r="N17" i="68"/>
  <c r="P17" i="68"/>
  <c r="Q17" i="68"/>
  <c r="R17" i="68"/>
  <c r="S17" i="68"/>
  <c r="T17" i="68"/>
  <c r="U17" i="68"/>
  <c r="V17" i="68"/>
  <c r="W17" i="68"/>
  <c r="C194" i="68"/>
  <c r="C182" i="68"/>
  <c r="C170" i="68"/>
  <c r="C158" i="68"/>
  <c r="C146" i="68"/>
  <c r="C134" i="68"/>
  <c r="C122" i="68"/>
  <c r="C110" i="68"/>
  <c r="C98" i="68"/>
  <c r="C86" i="68"/>
  <c r="C74" i="68"/>
  <c r="C62" i="68"/>
  <c r="C50" i="68"/>
  <c r="C38" i="68"/>
  <c r="C26" i="68"/>
  <c r="G173" i="68"/>
  <c r="G161" i="68"/>
  <c r="G149" i="68"/>
  <c r="G137" i="68"/>
  <c r="G125" i="68"/>
  <c r="G113" i="68"/>
  <c r="G101" i="68"/>
  <c r="G89" i="68"/>
  <c r="G77" i="68"/>
  <c r="G65" i="68"/>
  <c r="G53" i="68"/>
  <c r="G41" i="68"/>
  <c r="G29" i="68"/>
  <c r="G17" i="68"/>
  <c r="H173" i="71"/>
  <c r="I173" i="71"/>
  <c r="J173" i="71"/>
  <c r="K173" i="71"/>
  <c r="L173" i="71"/>
  <c r="M173" i="71"/>
  <c r="N173" i="71"/>
  <c r="P173" i="71"/>
  <c r="Q173" i="71"/>
  <c r="R173" i="71"/>
  <c r="S173" i="71"/>
  <c r="T173" i="71"/>
  <c r="U173" i="71"/>
  <c r="V173" i="71"/>
  <c r="W173" i="71"/>
  <c r="H161" i="71"/>
  <c r="I161" i="71"/>
  <c r="J161" i="71"/>
  <c r="K161" i="71"/>
  <c r="L161" i="71"/>
  <c r="M161" i="71"/>
  <c r="N161" i="71"/>
  <c r="P161" i="71"/>
  <c r="Q161" i="71"/>
  <c r="R161" i="71"/>
  <c r="S161" i="71"/>
  <c r="T161" i="71"/>
  <c r="U161" i="71"/>
  <c r="V161" i="71"/>
  <c r="W161" i="71"/>
  <c r="H149" i="71"/>
  <c r="I149" i="71"/>
  <c r="J149" i="71"/>
  <c r="K149" i="71"/>
  <c r="L149" i="71"/>
  <c r="M149" i="71"/>
  <c r="N149" i="71"/>
  <c r="P149" i="71"/>
  <c r="Q149" i="71"/>
  <c r="R149" i="71"/>
  <c r="S149" i="71"/>
  <c r="T149" i="71"/>
  <c r="U149" i="71"/>
  <c r="V149" i="71"/>
  <c r="W149" i="71"/>
  <c r="H137" i="71"/>
  <c r="I137" i="71"/>
  <c r="J137" i="71"/>
  <c r="K137" i="71"/>
  <c r="L137" i="71"/>
  <c r="M137" i="71"/>
  <c r="N137" i="71"/>
  <c r="P137" i="71"/>
  <c r="Q137" i="71"/>
  <c r="R137" i="71"/>
  <c r="S137" i="71"/>
  <c r="T137" i="71"/>
  <c r="U137" i="71"/>
  <c r="V137" i="71"/>
  <c r="W137" i="71"/>
  <c r="H125" i="71"/>
  <c r="I125" i="71"/>
  <c r="J125" i="71"/>
  <c r="K125" i="71"/>
  <c r="L125" i="71"/>
  <c r="M125" i="71"/>
  <c r="N125" i="71"/>
  <c r="P125" i="71"/>
  <c r="Q125" i="71"/>
  <c r="R125" i="71"/>
  <c r="S125" i="71"/>
  <c r="T125" i="71"/>
  <c r="U125" i="71"/>
  <c r="V125" i="71"/>
  <c r="W125" i="71"/>
  <c r="H113" i="71"/>
  <c r="I113" i="71"/>
  <c r="J113" i="71"/>
  <c r="K113" i="71"/>
  <c r="L113" i="71"/>
  <c r="M113" i="71"/>
  <c r="N113" i="71"/>
  <c r="P113" i="71"/>
  <c r="Q113" i="71"/>
  <c r="R113" i="71"/>
  <c r="S113" i="71"/>
  <c r="T113" i="71"/>
  <c r="U113" i="71"/>
  <c r="V113" i="71"/>
  <c r="W113" i="71"/>
  <c r="H101" i="71"/>
  <c r="I101" i="71"/>
  <c r="J101" i="71"/>
  <c r="K101" i="71"/>
  <c r="L101" i="71"/>
  <c r="M101" i="71"/>
  <c r="N101" i="71"/>
  <c r="P101" i="71"/>
  <c r="Q101" i="71"/>
  <c r="R101" i="71"/>
  <c r="S101" i="71"/>
  <c r="T101" i="71"/>
  <c r="U101" i="71"/>
  <c r="V101" i="71"/>
  <c r="W101" i="71"/>
  <c r="H89" i="71"/>
  <c r="I89" i="71"/>
  <c r="J89" i="71"/>
  <c r="K89" i="71"/>
  <c r="L89" i="71"/>
  <c r="M89" i="71"/>
  <c r="N89" i="71"/>
  <c r="P89" i="71"/>
  <c r="Q89" i="71"/>
  <c r="R89" i="71"/>
  <c r="S89" i="71"/>
  <c r="T89" i="71"/>
  <c r="U89" i="71"/>
  <c r="V89" i="71"/>
  <c r="W89" i="71"/>
  <c r="H77" i="71"/>
  <c r="I77" i="71"/>
  <c r="J77" i="71"/>
  <c r="K77" i="71"/>
  <c r="L77" i="71"/>
  <c r="M77" i="71"/>
  <c r="N77" i="71"/>
  <c r="P77" i="71"/>
  <c r="Q77" i="71"/>
  <c r="R77" i="71"/>
  <c r="S77" i="71"/>
  <c r="T77" i="71"/>
  <c r="U77" i="71"/>
  <c r="V77" i="71"/>
  <c r="W77" i="71"/>
  <c r="H65" i="71"/>
  <c r="I65" i="71"/>
  <c r="J65" i="71"/>
  <c r="K65" i="71"/>
  <c r="L65" i="71"/>
  <c r="M65" i="71"/>
  <c r="N65" i="71"/>
  <c r="P65" i="71"/>
  <c r="Q65" i="71"/>
  <c r="R65" i="71"/>
  <c r="S65" i="71"/>
  <c r="T65" i="71"/>
  <c r="U65" i="71"/>
  <c r="V65" i="71"/>
  <c r="W65" i="71"/>
  <c r="H53" i="71"/>
  <c r="I53" i="71"/>
  <c r="J53" i="71"/>
  <c r="K53" i="71"/>
  <c r="L53" i="71"/>
  <c r="M53" i="71"/>
  <c r="N53" i="71"/>
  <c r="P53" i="71"/>
  <c r="Q53" i="71"/>
  <c r="R53" i="71"/>
  <c r="S53" i="71"/>
  <c r="T53" i="71"/>
  <c r="U53" i="71"/>
  <c r="V53" i="71"/>
  <c r="W53" i="71"/>
  <c r="H41" i="71"/>
  <c r="I41" i="71"/>
  <c r="J41" i="71"/>
  <c r="K41" i="71"/>
  <c r="L41" i="71"/>
  <c r="M41" i="71"/>
  <c r="N41" i="71"/>
  <c r="P41" i="71"/>
  <c r="Q41" i="71"/>
  <c r="R41" i="71"/>
  <c r="S41" i="71"/>
  <c r="T41" i="71"/>
  <c r="U41" i="71"/>
  <c r="V41" i="71"/>
  <c r="W41" i="71"/>
  <c r="H29" i="71"/>
  <c r="I29" i="71"/>
  <c r="J29" i="71"/>
  <c r="K29" i="71"/>
  <c r="L29" i="71"/>
  <c r="M29" i="71"/>
  <c r="N29" i="71"/>
  <c r="P29" i="71"/>
  <c r="Q29" i="71"/>
  <c r="R29" i="71"/>
  <c r="S29" i="71"/>
  <c r="T29" i="71"/>
  <c r="U29" i="71"/>
  <c r="V29" i="71"/>
  <c r="W29" i="71"/>
  <c r="H17" i="71"/>
  <c r="I17" i="71"/>
  <c r="J17" i="71"/>
  <c r="K17" i="71"/>
  <c r="L17" i="71"/>
  <c r="M17" i="71"/>
  <c r="N17" i="71"/>
  <c r="P17" i="71"/>
  <c r="Q17" i="71"/>
  <c r="R17" i="71"/>
  <c r="S17" i="71"/>
  <c r="T17" i="71"/>
  <c r="U17" i="71"/>
  <c r="V17" i="71"/>
  <c r="W17" i="71"/>
  <c r="C194" i="71"/>
  <c r="C182" i="71"/>
  <c r="C170" i="71"/>
  <c r="C158" i="71"/>
  <c r="C146" i="71"/>
  <c r="C134" i="71"/>
  <c r="C122" i="71"/>
  <c r="C110" i="71"/>
  <c r="C98" i="71"/>
  <c r="C86" i="71"/>
  <c r="C74" i="71"/>
  <c r="C62" i="71"/>
  <c r="C50" i="71"/>
  <c r="C38" i="71"/>
  <c r="C26" i="71"/>
  <c r="G173" i="71"/>
  <c r="G161" i="71"/>
  <c r="G149" i="71"/>
  <c r="G137" i="71"/>
  <c r="G125" i="71"/>
  <c r="G113" i="71"/>
  <c r="G101" i="71"/>
  <c r="G89" i="71"/>
  <c r="G77" i="71"/>
  <c r="G65" i="71"/>
  <c r="G53" i="71"/>
  <c r="G41" i="71"/>
  <c r="G29" i="71"/>
  <c r="G17" i="71"/>
  <c r="H173" i="39"/>
  <c r="I173" i="39"/>
  <c r="J173" i="39"/>
  <c r="K173" i="39"/>
  <c r="L173" i="39"/>
  <c r="M173" i="39"/>
  <c r="N173" i="39"/>
  <c r="P173" i="39"/>
  <c r="Q173" i="39"/>
  <c r="R173" i="39"/>
  <c r="S173" i="39"/>
  <c r="T173" i="39"/>
  <c r="U173" i="39"/>
  <c r="V173" i="39"/>
  <c r="W173" i="39"/>
  <c r="H161" i="39"/>
  <c r="I161" i="39"/>
  <c r="J161" i="39"/>
  <c r="K161" i="39"/>
  <c r="L161" i="39"/>
  <c r="M161" i="39"/>
  <c r="N161" i="39"/>
  <c r="P161" i="39"/>
  <c r="Q161" i="39"/>
  <c r="R161" i="39"/>
  <c r="S161" i="39"/>
  <c r="T161" i="39"/>
  <c r="U161" i="39"/>
  <c r="V161" i="39"/>
  <c r="W161" i="39"/>
  <c r="H149" i="39"/>
  <c r="I149" i="39"/>
  <c r="J149" i="39"/>
  <c r="K149" i="39"/>
  <c r="L149" i="39"/>
  <c r="M149" i="39"/>
  <c r="N149" i="39"/>
  <c r="P149" i="39"/>
  <c r="Q149" i="39"/>
  <c r="R149" i="39"/>
  <c r="S149" i="39"/>
  <c r="T149" i="39"/>
  <c r="U149" i="39"/>
  <c r="V149" i="39"/>
  <c r="W149" i="39"/>
  <c r="H137" i="39"/>
  <c r="I137" i="39"/>
  <c r="J137" i="39"/>
  <c r="K137" i="39"/>
  <c r="L137" i="39"/>
  <c r="M137" i="39"/>
  <c r="N137" i="39"/>
  <c r="P137" i="39"/>
  <c r="Q137" i="39"/>
  <c r="R137" i="39"/>
  <c r="S137" i="39"/>
  <c r="T137" i="39"/>
  <c r="U137" i="39"/>
  <c r="V137" i="39"/>
  <c r="W137" i="39"/>
  <c r="H125" i="39"/>
  <c r="I125" i="39"/>
  <c r="J125" i="39"/>
  <c r="K125" i="39"/>
  <c r="L125" i="39"/>
  <c r="M125" i="39"/>
  <c r="N125" i="39"/>
  <c r="P125" i="39"/>
  <c r="Q125" i="39"/>
  <c r="R125" i="39"/>
  <c r="S125" i="39"/>
  <c r="T125" i="39"/>
  <c r="U125" i="39"/>
  <c r="V125" i="39"/>
  <c r="W125" i="39"/>
  <c r="H113" i="39"/>
  <c r="I113" i="39"/>
  <c r="J113" i="39"/>
  <c r="K113" i="39"/>
  <c r="L113" i="39"/>
  <c r="M113" i="39"/>
  <c r="N113" i="39"/>
  <c r="P113" i="39"/>
  <c r="Q113" i="39"/>
  <c r="R113" i="39"/>
  <c r="S113" i="39"/>
  <c r="T113" i="39"/>
  <c r="U113" i="39"/>
  <c r="V113" i="39"/>
  <c r="W113" i="39"/>
  <c r="H101" i="39"/>
  <c r="I101" i="39"/>
  <c r="J101" i="39"/>
  <c r="K101" i="39"/>
  <c r="L101" i="39"/>
  <c r="M101" i="39"/>
  <c r="N101" i="39"/>
  <c r="P101" i="39"/>
  <c r="Q101" i="39"/>
  <c r="R101" i="39"/>
  <c r="S101" i="39"/>
  <c r="T101" i="39"/>
  <c r="U101" i="39"/>
  <c r="V101" i="39"/>
  <c r="W101" i="39"/>
  <c r="H89" i="39"/>
  <c r="I89" i="39"/>
  <c r="J89" i="39"/>
  <c r="K89" i="39"/>
  <c r="L89" i="39"/>
  <c r="M89" i="39"/>
  <c r="N89" i="39"/>
  <c r="P89" i="39"/>
  <c r="Q89" i="39"/>
  <c r="R89" i="39"/>
  <c r="S89" i="39"/>
  <c r="T89" i="39"/>
  <c r="U89" i="39"/>
  <c r="V89" i="39"/>
  <c r="W89" i="39"/>
  <c r="H77" i="39"/>
  <c r="I77" i="39"/>
  <c r="J77" i="39"/>
  <c r="K77" i="39"/>
  <c r="L77" i="39"/>
  <c r="M77" i="39"/>
  <c r="N77" i="39"/>
  <c r="P77" i="39"/>
  <c r="Q77" i="39"/>
  <c r="R77" i="39"/>
  <c r="S77" i="39"/>
  <c r="T77" i="39"/>
  <c r="U77" i="39"/>
  <c r="V77" i="39"/>
  <c r="W77" i="39"/>
  <c r="H65" i="39"/>
  <c r="I65" i="39"/>
  <c r="J65" i="39"/>
  <c r="K65" i="39"/>
  <c r="L65" i="39"/>
  <c r="M65" i="39"/>
  <c r="N65" i="39"/>
  <c r="P65" i="39"/>
  <c r="Q65" i="39"/>
  <c r="R65" i="39"/>
  <c r="S65" i="39"/>
  <c r="T65" i="39"/>
  <c r="U65" i="39"/>
  <c r="V65" i="39"/>
  <c r="W65" i="39"/>
  <c r="H53" i="39"/>
  <c r="I53" i="39"/>
  <c r="J53" i="39"/>
  <c r="K53" i="39"/>
  <c r="L53" i="39"/>
  <c r="M53" i="39"/>
  <c r="N53" i="39"/>
  <c r="P53" i="39"/>
  <c r="Q53" i="39"/>
  <c r="R53" i="39"/>
  <c r="S53" i="39"/>
  <c r="T53" i="39"/>
  <c r="U53" i="39"/>
  <c r="V53" i="39"/>
  <c r="W53" i="39"/>
  <c r="H41" i="39"/>
  <c r="I41" i="39"/>
  <c r="J41" i="39"/>
  <c r="K41" i="39"/>
  <c r="L41" i="39"/>
  <c r="M41" i="39"/>
  <c r="N41" i="39"/>
  <c r="P41" i="39"/>
  <c r="Q41" i="39"/>
  <c r="R41" i="39"/>
  <c r="S41" i="39"/>
  <c r="T41" i="39"/>
  <c r="U41" i="39"/>
  <c r="V41" i="39"/>
  <c r="W41" i="39"/>
  <c r="H29" i="39"/>
  <c r="I29" i="39"/>
  <c r="J29" i="39"/>
  <c r="K29" i="39"/>
  <c r="L29" i="39"/>
  <c r="M29" i="39"/>
  <c r="N29" i="39"/>
  <c r="P29" i="39"/>
  <c r="Q29" i="39"/>
  <c r="R29" i="39"/>
  <c r="S29" i="39"/>
  <c r="T29" i="39"/>
  <c r="U29" i="39"/>
  <c r="V29" i="39"/>
  <c r="W29" i="39"/>
  <c r="H17" i="39"/>
  <c r="I17" i="39"/>
  <c r="J17" i="39"/>
  <c r="K17" i="39"/>
  <c r="L17" i="39"/>
  <c r="M17" i="39"/>
  <c r="N17" i="39"/>
  <c r="P17" i="39"/>
  <c r="Q17" i="39"/>
  <c r="R17" i="39"/>
  <c r="S17" i="39"/>
  <c r="S185" i="39" s="1"/>
  <c r="I30" i="45" s="1"/>
  <c r="T17" i="39"/>
  <c r="U17" i="39"/>
  <c r="V17" i="39"/>
  <c r="W17" i="39"/>
  <c r="W185" i="39" s="1"/>
  <c r="M30" i="45" s="1"/>
  <c r="BF30" i="45" s="1"/>
  <c r="C194" i="39"/>
  <c r="C182" i="39"/>
  <c r="C170" i="39"/>
  <c r="C158" i="39"/>
  <c r="C146" i="39"/>
  <c r="C134" i="39"/>
  <c r="C122" i="39"/>
  <c r="C110" i="39"/>
  <c r="C98" i="39"/>
  <c r="C86" i="39"/>
  <c r="C74" i="39"/>
  <c r="C62" i="39"/>
  <c r="C50" i="39"/>
  <c r="C38" i="39"/>
  <c r="C26" i="39"/>
  <c r="G173" i="39"/>
  <c r="G161" i="39"/>
  <c r="G149" i="39"/>
  <c r="G137" i="39"/>
  <c r="G125" i="39"/>
  <c r="G113" i="39"/>
  <c r="G101" i="39"/>
  <c r="G89" i="39"/>
  <c r="G77" i="39"/>
  <c r="G65" i="39"/>
  <c r="G53" i="39"/>
  <c r="G41" i="39"/>
  <c r="G29" i="39"/>
  <c r="G17" i="39"/>
  <c r="H173" i="55"/>
  <c r="I173" i="55"/>
  <c r="J173" i="55"/>
  <c r="K173" i="55"/>
  <c r="L173" i="55"/>
  <c r="M173" i="55"/>
  <c r="N173" i="55"/>
  <c r="P173" i="55"/>
  <c r="Q173" i="55"/>
  <c r="R173" i="55"/>
  <c r="S173" i="55"/>
  <c r="T173" i="55"/>
  <c r="U173" i="55"/>
  <c r="V173" i="55"/>
  <c r="W173" i="55"/>
  <c r="H161" i="55"/>
  <c r="I161" i="55"/>
  <c r="J161" i="55"/>
  <c r="K161" i="55"/>
  <c r="L161" i="55"/>
  <c r="M161" i="55"/>
  <c r="N161" i="55"/>
  <c r="P161" i="55"/>
  <c r="Q161" i="55"/>
  <c r="R161" i="55"/>
  <c r="S161" i="55"/>
  <c r="T161" i="55"/>
  <c r="U161" i="55"/>
  <c r="V161" i="55"/>
  <c r="W161" i="55"/>
  <c r="H149" i="55"/>
  <c r="I149" i="55"/>
  <c r="J149" i="55"/>
  <c r="K149" i="55"/>
  <c r="L149" i="55"/>
  <c r="M149" i="55"/>
  <c r="N149" i="55"/>
  <c r="P149" i="55"/>
  <c r="Q149" i="55"/>
  <c r="R149" i="55"/>
  <c r="S149" i="55"/>
  <c r="T149" i="55"/>
  <c r="U149" i="55"/>
  <c r="V149" i="55"/>
  <c r="W149" i="55"/>
  <c r="H137" i="55"/>
  <c r="I137" i="55"/>
  <c r="J137" i="55"/>
  <c r="K137" i="55"/>
  <c r="L137" i="55"/>
  <c r="M137" i="55"/>
  <c r="N137" i="55"/>
  <c r="P137" i="55"/>
  <c r="Q137" i="55"/>
  <c r="R137" i="55"/>
  <c r="S137" i="55"/>
  <c r="T137" i="55"/>
  <c r="U137" i="55"/>
  <c r="V137" i="55"/>
  <c r="W137" i="55"/>
  <c r="H125" i="55"/>
  <c r="I125" i="55"/>
  <c r="J125" i="55"/>
  <c r="K125" i="55"/>
  <c r="L125" i="55"/>
  <c r="M125" i="55"/>
  <c r="N125" i="55"/>
  <c r="P125" i="55"/>
  <c r="Q125" i="55"/>
  <c r="R125" i="55"/>
  <c r="S125" i="55"/>
  <c r="T125" i="55"/>
  <c r="U125" i="55"/>
  <c r="V125" i="55"/>
  <c r="W125" i="55"/>
  <c r="H113" i="55"/>
  <c r="I113" i="55"/>
  <c r="J113" i="55"/>
  <c r="K113" i="55"/>
  <c r="L113" i="55"/>
  <c r="M113" i="55"/>
  <c r="N113" i="55"/>
  <c r="P113" i="55"/>
  <c r="Q113" i="55"/>
  <c r="R113" i="55"/>
  <c r="S113" i="55"/>
  <c r="T113" i="55"/>
  <c r="U113" i="55"/>
  <c r="V113" i="55"/>
  <c r="W113" i="55"/>
  <c r="H101" i="55"/>
  <c r="I101" i="55"/>
  <c r="J101" i="55"/>
  <c r="K101" i="55"/>
  <c r="L101" i="55"/>
  <c r="M101" i="55"/>
  <c r="N101" i="55"/>
  <c r="P101" i="55"/>
  <c r="Q101" i="55"/>
  <c r="R101" i="55"/>
  <c r="S101" i="55"/>
  <c r="T101" i="55"/>
  <c r="U101" i="55"/>
  <c r="V101" i="55"/>
  <c r="W101" i="55"/>
  <c r="H89" i="55"/>
  <c r="I89" i="55"/>
  <c r="J89" i="55"/>
  <c r="K89" i="55"/>
  <c r="L89" i="55"/>
  <c r="M89" i="55"/>
  <c r="N89" i="55"/>
  <c r="P89" i="55"/>
  <c r="Q89" i="55"/>
  <c r="R89" i="55"/>
  <c r="S89" i="55"/>
  <c r="T89" i="55"/>
  <c r="U89" i="55"/>
  <c r="V89" i="55"/>
  <c r="W89" i="55"/>
  <c r="H77" i="55"/>
  <c r="I77" i="55"/>
  <c r="J77" i="55"/>
  <c r="K77" i="55"/>
  <c r="L77" i="55"/>
  <c r="M77" i="55"/>
  <c r="N77" i="55"/>
  <c r="P77" i="55"/>
  <c r="Q77" i="55"/>
  <c r="R77" i="55"/>
  <c r="S77" i="55"/>
  <c r="T77" i="55"/>
  <c r="U77" i="55"/>
  <c r="V77" i="55"/>
  <c r="W77" i="55"/>
  <c r="H65" i="55"/>
  <c r="I65" i="55"/>
  <c r="J65" i="55"/>
  <c r="K65" i="55"/>
  <c r="L65" i="55"/>
  <c r="M65" i="55"/>
  <c r="N65" i="55"/>
  <c r="P65" i="55"/>
  <c r="Q65" i="55"/>
  <c r="R65" i="55"/>
  <c r="S65" i="55"/>
  <c r="T65" i="55"/>
  <c r="U65" i="55"/>
  <c r="V65" i="55"/>
  <c r="W65" i="55"/>
  <c r="H53" i="55"/>
  <c r="I53" i="55"/>
  <c r="J53" i="55"/>
  <c r="K53" i="55"/>
  <c r="L53" i="55"/>
  <c r="M53" i="55"/>
  <c r="N53" i="55"/>
  <c r="P53" i="55"/>
  <c r="Q53" i="55"/>
  <c r="R53" i="55"/>
  <c r="S53" i="55"/>
  <c r="T53" i="55"/>
  <c r="U53" i="55"/>
  <c r="V53" i="55"/>
  <c r="W53" i="55"/>
  <c r="H41" i="55"/>
  <c r="I41" i="55"/>
  <c r="J41" i="55"/>
  <c r="K41" i="55"/>
  <c r="L41" i="55"/>
  <c r="M41" i="55"/>
  <c r="N41" i="55"/>
  <c r="P41" i="55"/>
  <c r="Q41" i="55"/>
  <c r="R41" i="55"/>
  <c r="S41" i="55"/>
  <c r="T41" i="55"/>
  <c r="U41" i="55"/>
  <c r="V41" i="55"/>
  <c r="W41" i="55"/>
  <c r="H29" i="55"/>
  <c r="I29" i="55"/>
  <c r="J29" i="55"/>
  <c r="K29" i="55"/>
  <c r="L29" i="55"/>
  <c r="M29" i="55"/>
  <c r="N29" i="55"/>
  <c r="P29" i="55"/>
  <c r="Q29" i="55"/>
  <c r="R29" i="55"/>
  <c r="S29" i="55"/>
  <c r="T29" i="55"/>
  <c r="U29" i="55"/>
  <c r="V29" i="55"/>
  <c r="W29" i="55"/>
  <c r="H17" i="55"/>
  <c r="I17" i="55"/>
  <c r="J17" i="55"/>
  <c r="K17" i="55"/>
  <c r="K185" i="55" s="1"/>
  <c r="C15" i="45" s="1"/>
  <c r="L17" i="55"/>
  <c r="M17" i="55"/>
  <c r="M185" i="55" s="1"/>
  <c r="E15" i="45" s="1"/>
  <c r="N17" i="55"/>
  <c r="P17" i="55"/>
  <c r="P185" i="55" s="1"/>
  <c r="Q17" i="55"/>
  <c r="R17" i="55"/>
  <c r="S17" i="55"/>
  <c r="T17" i="55"/>
  <c r="U17" i="55"/>
  <c r="V17" i="55"/>
  <c r="W17" i="55"/>
  <c r="C194" i="55"/>
  <c r="C182" i="55"/>
  <c r="C170" i="55"/>
  <c r="C158" i="55"/>
  <c r="C146" i="55"/>
  <c r="C134" i="55"/>
  <c r="C122" i="55"/>
  <c r="C110" i="55"/>
  <c r="C98" i="55"/>
  <c r="C86" i="55"/>
  <c r="C74" i="55"/>
  <c r="C62" i="55"/>
  <c r="C50" i="55"/>
  <c r="C38" i="55"/>
  <c r="C26" i="55"/>
  <c r="G173" i="55"/>
  <c r="G161" i="55"/>
  <c r="G149" i="55"/>
  <c r="G137" i="55"/>
  <c r="G125" i="55"/>
  <c r="G113" i="55"/>
  <c r="G101" i="55"/>
  <c r="G89" i="55"/>
  <c r="G77" i="55"/>
  <c r="G65" i="55"/>
  <c r="G53" i="55"/>
  <c r="G41" i="55"/>
  <c r="G29" i="55"/>
  <c r="G17" i="55"/>
  <c r="H17" i="56"/>
  <c r="I17" i="56"/>
  <c r="J17" i="56"/>
  <c r="K17" i="56"/>
  <c r="L17" i="56"/>
  <c r="M17" i="56"/>
  <c r="N17" i="56"/>
  <c r="P17" i="56"/>
  <c r="Q17" i="56"/>
  <c r="R17" i="56"/>
  <c r="S17" i="56"/>
  <c r="T17" i="56"/>
  <c r="U17" i="56"/>
  <c r="V17" i="56"/>
  <c r="W17" i="56"/>
  <c r="H17" i="51"/>
  <c r="H185" i="51" s="1"/>
  <c r="I17" i="51"/>
  <c r="J17" i="51"/>
  <c r="K17" i="51"/>
  <c r="L17" i="51"/>
  <c r="L185" i="51" s="1"/>
  <c r="D64" i="45" s="1"/>
  <c r="M17" i="51"/>
  <c r="N17" i="51"/>
  <c r="P17" i="51"/>
  <c r="Q17" i="51"/>
  <c r="Q185" i="51" s="1"/>
  <c r="G64" i="45" s="1"/>
  <c r="R17" i="51"/>
  <c r="S17" i="51"/>
  <c r="T17" i="51"/>
  <c r="U17" i="51"/>
  <c r="V17" i="51"/>
  <c r="W17" i="51"/>
  <c r="C194" i="51"/>
  <c r="C182" i="51"/>
  <c r="C170" i="51"/>
  <c r="C158" i="51"/>
  <c r="C146" i="51"/>
  <c r="C134" i="51"/>
  <c r="C122" i="51"/>
  <c r="C110" i="51"/>
  <c r="C98" i="51"/>
  <c r="C86" i="51"/>
  <c r="C74" i="51"/>
  <c r="C62" i="51"/>
  <c r="C50" i="51"/>
  <c r="C38" i="51"/>
  <c r="C26" i="51"/>
  <c r="H173" i="51"/>
  <c r="I173" i="51"/>
  <c r="J173" i="51"/>
  <c r="K173" i="51"/>
  <c r="L173" i="51"/>
  <c r="M173" i="51"/>
  <c r="N173" i="51"/>
  <c r="P173" i="51"/>
  <c r="Q173" i="51"/>
  <c r="R173" i="51"/>
  <c r="S173" i="51"/>
  <c r="T173" i="51"/>
  <c r="U173" i="51"/>
  <c r="V173" i="51"/>
  <c r="W173" i="51"/>
  <c r="H161" i="51"/>
  <c r="I161" i="51"/>
  <c r="J161" i="51"/>
  <c r="K161" i="51"/>
  <c r="L161" i="51"/>
  <c r="M161" i="51"/>
  <c r="N161" i="51"/>
  <c r="P161" i="51"/>
  <c r="Q161" i="51"/>
  <c r="R161" i="51"/>
  <c r="S161" i="51"/>
  <c r="T161" i="51"/>
  <c r="U161" i="51"/>
  <c r="V161" i="51"/>
  <c r="W161" i="51"/>
  <c r="H149" i="51"/>
  <c r="I149" i="51"/>
  <c r="J149" i="51"/>
  <c r="K149" i="51"/>
  <c r="L149" i="51"/>
  <c r="M149" i="51"/>
  <c r="N149" i="51"/>
  <c r="P149" i="51"/>
  <c r="Q149" i="51"/>
  <c r="R149" i="51"/>
  <c r="S149" i="51"/>
  <c r="T149" i="51"/>
  <c r="U149" i="51"/>
  <c r="V149" i="51"/>
  <c r="W149" i="51"/>
  <c r="H137" i="51"/>
  <c r="I137" i="51"/>
  <c r="J137" i="51"/>
  <c r="K137" i="51"/>
  <c r="L137" i="51"/>
  <c r="M137" i="51"/>
  <c r="N137" i="51"/>
  <c r="P137" i="51"/>
  <c r="Q137" i="51"/>
  <c r="R137" i="51"/>
  <c r="S137" i="51"/>
  <c r="T137" i="51"/>
  <c r="U137" i="51"/>
  <c r="V137" i="51"/>
  <c r="W137" i="51"/>
  <c r="H125" i="51"/>
  <c r="I125" i="51"/>
  <c r="J125" i="51"/>
  <c r="K125" i="51"/>
  <c r="L125" i="51"/>
  <c r="M125" i="51"/>
  <c r="N125" i="51"/>
  <c r="P125" i="51"/>
  <c r="Q125" i="51"/>
  <c r="R125" i="51"/>
  <c r="S125" i="51"/>
  <c r="T125" i="51"/>
  <c r="U125" i="51"/>
  <c r="V125" i="51"/>
  <c r="W125" i="51"/>
  <c r="H113" i="51"/>
  <c r="I113" i="51"/>
  <c r="J113" i="51"/>
  <c r="K113" i="51"/>
  <c r="L113" i="51"/>
  <c r="M113" i="51"/>
  <c r="N113" i="51"/>
  <c r="P113" i="51"/>
  <c r="Q113" i="51"/>
  <c r="R113" i="51"/>
  <c r="S113" i="51"/>
  <c r="T113" i="51"/>
  <c r="U113" i="51"/>
  <c r="V113" i="51"/>
  <c r="W113" i="51"/>
  <c r="H101" i="51"/>
  <c r="I101" i="51"/>
  <c r="J101" i="51"/>
  <c r="K101" i="51"/>
  <c r="L101" i="51"/>
  <c r="M101" i="51"/>
  <c r="N101" i="51"/>
  <c r="P101" i="51"/>
  <c r="Q101" i="51"/>
  <c r="R101" i="51"/>
  <c r="S101" i="51"/>
  <c r="T101" i="51"/>
  <c r="U101" i="51"/>
  <c r="V101" i="51"/>
  <c r="W101" i="51"/>
  <c r="H89" i="51"/>
  <c r="I89" i="51"/>
  <c r="J89" i="51"/>
  <c r="K89" i="51"/>
  <c r="L89" i="51"/>
  <c r="M89" i="51"/>
  <c r="N89" i="51"/>
  <c r="P89" i="51"/>
  <c r="Q89" i="51"/>
  <c r="R89" i="51"/>
  <c r="S89" i="51"/>
  <c r="T89" i="51"/>
  <c r="U89" i="51"/>
  <c r="V89" i="51"/>
  <c r="W89" i="51"/>
  <c r="H77" i="51"/>
  <c r="I77" i="51"/>
  <c r="J77" i="51"/>
  <c r="K77" i="51"/>
  <c r="L77" i="51"/>
  <c r="M77" i="51"/>
  <c r="N77" i="51"/>
  <c r="P77" i="51"/>
  <c r="Q77" i="51"/>
  <c r="R77" i="51"/>
  <c r="S77" i="51"/>
  <c r="T77" i="51"/>
  <c r="U77" i="51"/>
  <c r="V77" i="51"/>
  <c r="W77" i="51"/>
  <c r="H65" i="51"/>
  <c r="I65" i="51"/>
  <c r="J65" i="51"/>
  <c r="K65" i="51"/>
  <c r="L65" i="51"/>
  <c r="M65" i="51"/>
  <c r="N65" i="51"/>
  <c r="P65" i="51"/>
  <c r="Q65" i="51"/>
  <c r="R65" i="51"/>
  <c r="S65" i="51"/>
  <c r="T65" i="51"/>
  <c r="U65" i="51"/>
  <c r="V65" i="51"/>
  <c r="W65" i="51"/>
  <c r="H53" i="51"/>
  <c r="I53" i="51"/>
  <c r="J53" i="51"/>
  <c r="K53" i="51"/>
  <c r="L53" i="51"/>
  <c r="M53" i="51"/>
  <c r="N53" i="51"/>
  <c r="P53" i="51"/>
  <c r="Q53" i="51"/>
  <c r="R53" i="51"/>
  <c r="S53" i="51"/>
  <c r="T53" i="51"/>
  <c r="U53" i="51"/>
  <c r="V53" i="51"/>
  <c r="W53" i="51"/>
  <c r="H41" i="51"/>
  <c r="I41" i="51"/>
  <c r="J41" i="51"/>
  <c r="K41" i="51"/>
  <c r="L41" i="51"/>
  <c r="M41" i="51"/>
  <c r="N41" i="51"/>
  <c r="P41" i="51"/>
  <c r="Q41" i="51"/>
  <c r="R41" i="51"/>
  <c r="S41" i="51"/>
  <c r="T41" i="51"/>
  <c r="U41" i="51"/>
  <c r="V41" i="51"/>
  <c r="W41" i="51"/>
  <c r="H29" i="51"/>
  <c r="I29" i="51"/>
  <c r="J29" i="51"/>
  <c r="K29" i="51"/>
  <c r="L29" i="51"/>
  <c r="M29" i="51"/>
  <c r="N29" i="51"/>
  <c r="P29" i="51"/>
  <c r="Q29" i="51"/>
  <c r="R29" i="51"/>
  <c r="S29" i="51"/>
  <c r="T29" i="51"/>
  <c r="U29" i="51"/>
  <c r="V29" i="51"/>
  <c r="W29" i="51"/>
  <c r="G173" i="51"/>
  <c r="G161" i="51"/>
  <c r="G149" i="51"/>
  <c r="G137" i="51"/>
  <c r="G125" i="51"/>
  <c r="G113" i="51"/>
  <c r="G101" i="51"/>
  <c r="G89" i="51"/>
  <c r="G77" i="51"/>
  <c r="G65" i="51"/>
  <c r="G53" i="51"/>
  <c r="G41" i="51"/>
  <c r="G29" i="51"/>
  <c r="G17" i="51"/>
  <c r="H173" i="56"/>
  <c r="I173" i="56"/>
  <c r="J173" i="56"/>
  <c r="K173" i="56"/>
  <c r="L173" i="56"/>
  <c r="M173" i="56"/>
  <c r="N173" i="56"/>
  <c r="P173" i="56"/>
  <c r="Q173" i="56"/>
  <c r="R173" i="56"/>
  <c r="S173" i="56"/>
  <c r="T173" i="56"/>
  <c r="U173" i="56"/>
  <c r="V173" i="56"/>
  <c r="W173" i="56"/>
  <c r="H161" i="56"/>
  <c r="I161" i="56"/>
  <c r="J161" i="56"/>
  <c r="K161" i="56"/>
  <c r="L161" i="56"/>
  <c r="M161" i="56"/>
  <c r="N161" i="56"/>
  <c r="P161" i="56"/>
  <c r="Q161" i="56"/>
  <c r="R161" i="56"/>
  <c r="S161" i="56"/>
  <c r="T161" i="56"/>
  <c r="U161" i="56"/>
  <c r="V161" i="56"/>
  <c r="W161" i="56"/>
  <c r="H149" i="56"/>
  <c r="I149" i="56"/>
  <c r="J149" i="56"/>
  <c r="K149" i="56"/>
  <c r="L149" i="56"/>
  <c r="M149" i="56"/>
  <c r="N149" i="56"/>
  <c r="P149" i="56"/>
  <c r="Q149" i="56"/>
  <c r="R149" i="56"/>
  <c r="S149" i="56"/>
  <c r="T149" i="56"/>
  <c r="U149" i="56"/>
  <c r="V149" i="56"/>
  <c r="W149" i="56"/>
  <c r="H137" i="56"/>
  <c r="I137" i="56"/>
  <c r="J137" i="56"/>
  <c r="K137" i="56"/>
  <c r="L137" i="56"/>
  <c r="M137" i="56"/>
  <c r="N137" i="56"/>
  <c r="P137" i="56"/>
  <c r="Q137" i="56"/>
  <c r="R137" i="56"/>
  <c r="S137" i="56"/>
  <c r="T137" i="56"/>
  <c r="U137" i="56"/>
  <c r="V137" i="56"/>
  <c r="W137" i="56"/>
  <c r="H125" i="56"/>
  <c r="I125" i="56"/>
  <c r="J125" i="56"/>
  <c r="K125" i="56"/>
  <c r="L125" i="56"/>
  <c r="M125" i="56"/>
  <c r="N125" i="56"/>
  <c r="P125" i="56"/>
  <c r="Q125" i="56"/>
  <c r="R125" i="56"/>
  <c r="S125" i="56"/>
  <c r="T125" i="56"/>
  <c r="U125" i="56"/>
  <c r="V125" i="56"/>
  <c r="W125" i="56"/>
  <c r="H113" i="56"/>
  <c r="I113" i="56"/>
  <c r="J113" i="56"/>
  <c r="K113" i="56"/>
  <c r="L113" i="56"/>
  <c r="M113" i="56"/>
  <c r="N113" i="56"/>
  <c r="P113" i="56"/>
  <c r="Q113" i="56"/>
  <c r="R113" i="56"/>
  <c r="S113" i="56"/>
  <c r="T113" i="56"/>
  <c r="U113" i="56"/>
  <c r="V113" i="56"/>
  <c r="W113" i="56"/>
  <c r="H101" i="56"/>
  <c r="I101" i="56"/>
  <c r="J101" i="56"/>
  <c r="K101" i="56"/>
  <c r="L101" i="56"/>
  <c r="M101" i="56"/>
  <c r="N101" i="56"/>
  <c r="P101" i="56"/>
  <c r="Q101" i="56"/>
  <c r="R101" i="56"/>
  <c r="S101" i="56"/>
  <c r="T101" i="56"/>
  <c r="U101" i="56"/>
  <c r="V101" i="56"/>
  <c r="W101" i="56"/>
  <c r="H89" i="56"/>
  <c r="I89" i="56"/>
  <c r="J89" i="56"/>
  <c r="K89" i="56"/>
  <c r="L89" i="56"/>
  <c r="M89" i="56"/>
  <c r="N89" i="56"/>
  <c r="P89" i="56"/>
  <c r="Q89" i="56"/>
  <c r="R89" i="56"/>
  <c r="S89" i="56"/>
  <c r="T89" i="56"/>
  <c r="U89" i="56"/>
  <c r="V89" i="56"/>
  <c r="W89" i="56"/>
  <c r="H77" i="56"/>
  <c r="I77" i="56"/>
  <c r="J77" i="56"/>
  <c r="K77" i="56"/>
  <c r="L77" i="56"/>
  <c r="M77" i="56"/>
  <c r="N77" i="56"/>
  <c r="P77" i="56"/>
  <c r="Q77" i="56"/>
  <c r="R77" i="56"/>
  <c r="S77" i="56"/>
  <c r="T77" i="56"/>
  <c r="U77" i="56"/>
  <c r="V77" i="56"/>
  <c r="W77" i="56"/>
  <c r="H65" i="56"/>
  <c r="I65" i="56"/>
  <c r="J65" i="56"/>
  <c r="K65" i="56"/>
  <c r="L65" i="56"/>
  <c r="M65" i="56"/>
  <c r="N65" i="56"/>
  <c r="P65" i="56"/>
  <c r="Q65" i="56"/>
  <c r="R65" i="56"/>
  <c r="S65" i="56"/>
  <c r="T65" i="56"/>
  <c r="U65" i="56"/>
  <c r="V65" i="56"/>
  <c r="W65" i="56"/>
  <c r="H53" i="56"/>
  <c r="I53" i="56"/>
  <c r="J53" i="56"/>
  <c r="K53" i="56"/>
  <c r="L53" i="56"/>
  <c r="M53" i="56"/>
  <c r="N53" i="56"/>
  <c r="P53" i="56"/>
  <c r="Q53" i="56"/>
  <c r="R53" i="56"/>
  <c r="S53" i="56"/>
  <c r="T53" i="56"/>
  <c r="U53" i="56"/>
  <c r="V53" i="56"/>
  <c r="W53" i="56"/>
  <c r="H41" i="56"/>
  <c r="I41" i="56"/>
  <c r="J41" i="56"/>
  <c r="K41" i="56"/>
  <c r="L41" i="56"/>
  <c r="M41" i="56"/>
  <c r="N41" i="56"/>
  <c r="P41" i="56"/>
  <c r="Q41" i="56"/>
  <c r="R41" i="56"/>
  <c r="S41" i="56"/>
  <c r="T41" i="56"/>
  <c r="U41" i="56"/>
  <c r="V41" i="56"/>
  <c r="W41" i="56"/>
  <c r="W29" i="56"/>
  <c r="V29" i="56"/>
  <c r="U29" i="56"/>
  <c r="T29" i="56"/>
  <c r="S29" i="56"/>
  <c r="R29" i="56"/>
  <c r="Q29" i="56"/>
  <c r="P29" i="56"/>
  <c r="N29" i="56"/>
  <c r="M29" i="56"/>
  <c r="L29" i="56"/>
  <c r="K29" i="56"/>
  <c r="J29" i="56"/>
  <c r="I29" i="56"/>
  <c r="H29" i="56"/>
  <c r="G173" i="56"/>
  <c r="G161" i="56"/>
  <c r="G149" i="56"/>
  <c r="G137" i="56"/>
  <c r="G125" i="56"/>
  <c r="G113" i="56"/>
  <c r="G101" i="56"/>
  <c r="G89" i="56"/>
  <c r="G77" i="56"/>
  <c r="G65" i="56"/>
  <c r="G53" i="56"/>
  <c r="G41" i="56"/>
  <c r="G29" i="56"/>
  <c r="G17" i="56"/>
  <c r="G185" i="56" s="1"/>
  <c r="T185" i="53" l="1"/>
  <c r="Y64" i="45" s="1"/>
  <c r="T185" i="59"/>
  <c r="AN15" i="45" s="1"/>
  <c r="U185" i="72"/>
  <c r="AO82" i="45" s="1"/>
  <c r="V185" i="69"/>
  <c r="AP97" i="45" s="1"/>
  <c r="V185" i="72"/>
  <c r="AP82" i="45" s="1"/>
  <c r="H185" i="56"/>
  <c r="T185" i="55"/>
  <c r="J15" i="45" s="1"/>
  <c r="T185" i="70"/>
  <c r="Y97" i="45" s="1"/>
  <c r="U185" i="60"/>
  <c r="AO49" i="45" s="1"/>
  <c r="Q185" i="56"/>
  <c r="G49" i="45" s="1"/>
  <c r="AZ49" i="45" s="1"/>
  <c r="U185" i="49"/>
  <c r="Z30" i="45" s="1"/>
  <c r="T185" i="60"/>
  <c r="AN49" i="45" s="1"/>
  <c r="T185" i="69"/>
  <c r="AN97" i="45" s="1"/>
  <c r="K185" i="58"/>
  <c r="R49" i="45" s="1"/>
  <c r="T185" i="56"/>
  <c r="J49" i="45" s="1"/>
  <c r="W185" i="51"/>
  <c r="M64" i="45" s="1"/>
  <c r="S185" i="51"/>
  <c r="I64" i="45" s="1"/>
  <c r="N185" i="51"/>
  <c r="F64" i="45" s="1"/>
  <c r="J185" i="51"/>
  <c r="R185" i="51"/>
  <c r="H64" i="45" s="1"/>
  <c r="M185" i="51"/>
  <c r="E64" i="45" s="1"/>
  <c r="AX64" i="45" s="1"/>
  <c r="I185" i="51"/>
  <c r="W185" i="55"/>
  <c r="M15" i="45" s="1"/>
  <c r="BF15" i="45" s="1"/>
  <c r="S185" i="55"/>
  <c r="I15" i="45" s="1"/>
  <c r="BB15" i="45" s="1"/>
  <c r="N185" i="55"/>
  <c r="F15" i="45" s="1"/>
  <c r="J185" i="55"/>
  <c r="N185" i="71"/>
  <c r="F82" i="45" s="1"/>
  <c r="J185" i="71"/>
  <c r="U185" i="68"/>
  <c r="K97" i="45" s="1"/>
  <c r="Q185" i="68"/>
  <c r="G97" i="45" s="1"/>
  <c r="H185" i="58"/>
  <c r="M185" i="53"/>
  <c r="T64" i="45" s="1"/>
  <c r="I185" i="53"/>
  <c r="P185" i="57"/>
  <c r="U185" i="73"/>
  <c r="Z82" i="45" s="1"/>
  <c r="Q185" i="73"/>
  <c r="V82" i="45" s="1"/>
  <c r="H185" i="73"/>
  <c r="L185" i="52"/>
  <c r="AH64" i="45" s="1"/>
  <c r="AW64" i="45" s="1"/>
  <c r="H185" i="52"/>
  <c r="V185" i="59"/>
  <c r="AP15" i="45" s="1"/>
  <c r="R185" i="59"/>
  <c r="AL15" i="45" s="1"/>
  <c r="M185" i="59"/>
  <c r="AI15" i="45" s="1"/>
  <c r="AX15" i="45" s="1"/>
  <c r="I185" i="59"/>
  <c r="R185" i="55"/>
  <c r="H15" i="45" s="1"/>
  <c r="P185" i="68"/>
  <c r="P185" i="58"/>
  <c r="U185" i="53"/>
  <c r="Z64" i="45" s="1"/>
  <c r="H185" i="53"/>
  <c r="T185" i="73"/>
  <c r="Y82" i="45" s="1"/>
  <c r="P185" i="73"/>
  <c r="K185" i="73"/>
  <c r="R82" i="45" s="1"/>
  <c r="Q185" i="70"/>
  <c r="V97" i="45" s="1"/>
  <c r="H185" i="70"/>
  <c r="V185" i="60"/>
  <c r="AP49" i="45" s="1"/>
  <c r="R185" i="60"/>
  <c r="AL49" i="45" s="1"/>
  <c r="M185" i="60"/>
  <c r="AI49" i="45" s="1"/>
  <c r="I185" i="60"/>
  <c r="T185" i="52"/>
  <c r="AN64" i="45" s="1"/>
  <c r="P185" i="52"/>
  <c r="U185" i="59"/>
  <c r="AO15" i="45" s="1"/>
  <c r="Q185" i="59"/>
  <c r="AK15" i="45" s="1"/>
  <c r="L185" i="59"/>
  <c r="AH15" i="45" s="1"/>
  <c r="T185" i="72"/>
  <c r="AN82" i="45" s="1"/>
  <c r="P185" i="72"/>
  <c r="K185" i="72"/>
  <c r="U185" i="69"/>
  <c r="AO97" i="45" s="1"/>
  <c r="Q185" i="69"/>
  <c r="AK97" i="45" s="1"/>
  <c r="L185" i="69"/>
  <c r="AH97" i="45" s="1"/>
  <c r="H185" i="69"/>
  <c r="G185" i="51"/>
  <c r="V185" i="55"/>
  <c r="L15" i="45" s="1"/>
  <c r="I185" i="55"/>
  <c r="H185" i="68"/>
  <c r="Q185" i="53"/>
  <c r="V64" i="45" s="1"/>
  <c r="L185" i="53"/>
  <c r="S64" i="45" s="1"/>
  <c r="T185" i="51"/>
  <c r="J64" i="45" s="1"/>
  <c r="P185" i="51"/>
  <c r="K185" i="51"/>
  <c r="C64" i="45" s="1"/>
  <c r="T185" i="71"/>
  <c r="J82" i="45" s="1"/>
  <c r="L185" i="71"/>
  <c r="D82" i="45" s="1"/>
  <c r="W185" i="68"/>
  <c r="M97" i="45" s="1"/>
  <c r="BF97" i="45" s="1"/>
  <c r="U185" i="58"/>
  <c r="Z49" i="45" s="1"/>
  <c r="Q185" i="58"/>
  <c r="V49" i="45" s="1"/>
  <c r="H185" i="57"/>
  <c r="Q185" i="52"/>
  <c r="AK64" i="45" s="1"/>
  <c r="AZ64" i="45" s="1"/>
  <c r="AK30" i="45"/>
  <c r="G185" i="55"/>
  <c r="G185" i="39"/>
  <c r="M185" i="71"/>
  <c r="I185" i="71"/>
  <c r="H185" i="71"/>
  <c r="T185" i="68"/>
  <c r="J97" i="45" s="1"/>
  <c r="S185" i="68"/>
  <c r="I97" i="45" s="1"/>
  <c r="T185" i="58"/>
  <c r="Y49" i="45" s="1"/>
  <c r="AM30" i="45"/>
  <c r="BB30" i="45" s="1"/>
  <c r="AL30" i="45"/>
  <c r="V185" i="52"/>
  <c r="AP64" i="45" s="1"/>
  <c r="R185" i="52"/>
  <c r="AL64" i="45" s="1"/>
  <c r="U185" i="52"/>
  <c r="AO64" i="45" s="1"/>
  <c r="T185" i="49"/>
  <c r="Y30" i="45" s="1"/>
  <c r="P185" i="49"/>
  <c r="V185" i="73"/>
  <c r="AA82" i="45" s="1"/>
  <c r="R185" i="73"/>
  <c r="U185" i="70"/>
  <c r="Z97" i="45" s="1"/>
  <c r="V185" i="53"/>
  <c r="AA64" i="45" s="1"/>
  <c r="R185" i="53"/>
  <c r="W64" i="45" s="1"/>
  <c r="U185" i="57"/>
  <c r="Z15" i="45" s="1"/>
  <c r="Q185" i="57"/>
  <c r="V15" i="45" s="1"/>
  <c r="T185" i="57"/>
  <c r="Y15" i="45" s="1"/>
  <c r="W185" i="57"/>
  <c r="AB15" i="45" s="1"/>
  <c r="S185" i="57"/>
  <c r="X15" i="45" s="1"/>
  <c r="V185" i="39"/>
  <c r="L30" i="45" s="1"/>
  <c r="BE30" i="45" s="1"/>
  <c r="R185" i="39"/>
  <c r="H30" i="45" s="1"/>
  <c r="V185" i="71"/>
  <c r="L82" i="45" s="1"/>
  <c r="R185" i="71"/>
  <c r="H82" i="45" s="1"/>
  <c r="U185" i="71"/>
  <c r="K82" i="45" s="1"/>
  <c r="Q185" i="71"/>
  <c r="G82" i="45" s="1"/>
  <c r="P185" i="71"/>
  <c r="V185" i="68"/>
  <c r="L97" i="45" s="1"/>
  <c r="R185" i="68"/>
  <c r="G185" i="72"/>
  <c r="N185" i="72"/>
  <c r="AJ82" i="45" s="1"/>
  <c r="J185" i="72"/>
  <c r="N185" i="69"/>
  <c r="AJ97" i="45" s="1"/>
  <c r="J185" i="69"/>
  <c r="AI30" i="45"/>
  <c r="G185" i="69"/>
  <c r="M185" i="72"/>
  <c r="AI82" i="45" s="1"/>
  <c r="I185" i="72"/>
  <c r="M185" i="69"/>
  <c r="AI97" i="45" s="1"/>
  <c r="I185" i="69"/>
  <c r="AH30" i="45"/>
  <c r="AJ30" i="45"/>
  <c r="AG30" i="45"/>
  <c r="H185" i="60"/>
  <c r="G185" i="52"/>
  <c r="K185" i="52"/>
  <c r="AG64" i="45" s="1"/>
  <c r="G185" i="59"/>
  <c r="K185" i="59"/>
  <c r="AG15" i="45" s="1"/>
  <c r="AV15" i="45" s="1"/>
  <c r="K185" i="60"/>
  <c r="AG49" i="45" s="1"/>
  <c r="N185" i="59"/>
  <c r="AJ15" i="45" s="1"/>
  <c r="J185" i="59"/>
  <c r="G185" i="49"/>
  <c r="L185" i="73"/>
  <c r="S82" i="45" s="1"/>
  <c r="L185" i="70"/>
  <c r="S97" i="45" s="1"/>
  <c r="L185" i="60"/>
  <c r="AH49" i="45" s="1"/>
  <c r="G185" i="73"/>
  <c r="G185" i="70"/>
  <c r="G185" i="60"/>
  <c r="M185" i="57"/>
  <c r="T15" i="45" s="1"/>
  <c r="I185" i="57"/>
  <c r="L185" i="57"/>
  <c r="S15" i="45" s="1"/>
  <c r="K185" i="57"/>
  <c r="R15" i="45" s="1"/>
  <c r="G185" i="58"/>
  <c r="N185" i="58"/>
  <c r="U49" i="45" s="1"/>
  <c r="J185" i="58"/>
  <c r="L185" i="58"/>
  <c r="S49" i="45" s="1"/>
  <c r="K185" i="53"/>
  <c r="R64" i="45" s="1"/>
  <c r="J185" i="68"/>
  <c r="J185" i="39"/>
  <c r="I185" i="68"/>
  <c r="K185" i="68"/>
  <c r="C97" i="45" s="1"/>
  <c r="G185" i="71"/>
  <c r="N185" i="68"/>
  <c r="F97" i="45" s="1"/>
  <c r="N185" i="39"/>
  <c r="F30" i="45" s="1"/>
  <c r="G185" i="68"/>
  <c r="M185" i="68"/>
  <c r="L185" i="68"/>
  <c r="D97" i="45" s="1"/>
  <c r="M185" i="39"/>
  <c r="E30" i="45" s="1"/>
  <c r="I185" i="39"/>
  <c r="U185" i="51"/>
  <c r="K64" i="45" s="1"/>
  <c r="V185" i="51"/>
  <c r="L64" i="45" s="1"/>
  <c r="S185" i="56"/>
  <c r="I49" i="45" s="1"/>
  <c r="N185" i="56"/>
  <c r="F49" i="45" s="1"/>
  <c r="G185" i="57"/>
  <c r="P185" i="56"/>
  <c r="V185" i="56"/>
  <c r="L49" i="45" s="1"/>
  <c r="R185" i="56"/>
  <c r="H49" i="45" s="1"/>
  <c r="M185" i="56"/>
  <c r="E49" i="45" s="1"/>
  <c r="I185" i="56"/>
  <c r="U185" i="39"/>
  <c r="K30" i="45" s="1"/>
  <c r="BD30" i="45" s="1"/>
  <c r="Q185" i="39"/>
  <c r="G30" i="45" s="1"/>
  <c r="L185" i="39"/>
  <c r="D30" i="45" s="1"/>
  <c r="H185" i="39"/>
  <c r="V185" i="58"/>
  <c r="AA49" i="45" s="1"/>
  <c r="R185" i="58"/>
  <c r="W49" i="45" s="1"/>
  <c r="M185" i="58"/>
  <c r="T49" i="45" s="1"/>
  <c r="I185" i="58"/>
  <c r="W185" i="49"/>
  <c r="AB30" i="45" s="1"/>
  <c r="S185" i="49"/>
  <c r="X30" i="45" s="1"/>
  <c r="N185" i="49"/>
  <c r="U30" i="45" s="1"/>
  <c r="J185" i="49"/>
  <c r="W185" i="52"/>
  <c r="AQ64" i="45" s="1"/>
  <c r="S185" i="52"/>
  <c r="AM64" i="45" s="1"/>
  <c r="N185" i="52"/>
  <c r="AJ64" i="45" s="1"/>
  <c r="J185" i="52"/>
  <c r="W185" i="56"/>
  <c r="M49" i="45" s="1"/>
  <c r="J185" i="56"/>
  <c r="L185" i="56"/>
  <c r="D49" i="45" s="1"/>
  <c r="U185" i="56"/>
  <c r="K49" i="45" s="1"/>
  <c r="U185" i="55"/>
  <c r="K15" i="45" s="1"/>
  <c r="Q185" i="55"/>
  <c r="G15" i="45" s="1"/>
  <c r="L185" i="55"/>
  <c r="D15" i="45" s="1"/>
  <c r="H185" i="55"/>
  <c r="T185" i="39"/>
  <c r="J30" i="45" s="1"/>
  <c r="BC30" i="45" s="1"/>
  <c r="P185" i="39"/>
  <c r="K185" i="39"/>
  <c r="C30" i="45" s="1"/>
  <c r="W185" i="71"/>
  <c r="M82" i="45" s="1"/>
  <c r="S185" i="71"/>
  <c r="I82" i="45" s="1"/>
  <c r="K185" i="71"/>
  <c r="C82" i="45" s="1"/>
  <c r="G185" i="53"/>
  <c r="W185" i="53"/>
  <c r="AB64" i="45" s="1"/>
  <c r="S185" i="53"/>
  <c r="X64" i="45" s="1"/>
  <c r="N185" i="53"/>
  <c r="U64" i="45" s="1"/>
  <c r="J185" i="53"/>
  <c r="V185" i="57"/>
  <c r="AA15" i="45" s="1"/>
  <c r="R185" i="57"/>
  <c r="W15" i="45" s="1"/>
  <c r="N185" i="57"/>
  <c r="U15" i="45" s="1"/>
  <c r="J185" i="57"/>
  <c r="V185" i="49"/>
  <c r="AA30" i="45" s="1"/>
  <c r="R185" i="49"/>
  <c r="W30" i="45" s="1"/>
  <c r="M185" i="49"/>
  <c r="T30" i="45" s="1"/>
  <c r="I185" i="49"/>
  <c r="V185" i="70"/>
  <c r="AA97" i="45" s="1"/>
  <c r="R185" i="70"/>
  <c r="W97" i="45" s="1"/>
  <c r="M185" i="70"/>
  <c r="T97" i="45" s="1"/>
  <c r="I185" i="70"/>
  <c r="W185" i="73"/>
  <c r="AB82" i="45" s="1"/>
  <c r="S185" i="73"/>
  <c r="X82" i="45" s="1"/>
  <c r="N185" i="73"/>
  <c r="U82" i="45" s="1"/>
  <c r="J185" i="73"/>
  <c r="W185" i="60"/>
  <c r="AQ49" i="45" s="1"/>
  <c r="S185" i="60"/>
  <c r="AM49" i="45" s="1"/>
  <c r="N185" i="60"/>
  <c r="AJ49" i="45" s="1"/>
  <c r="J185" i="60"/>
  <c r="K185" i="56"/>
  <c r="C49" i="45" s="1"/>
  <c r="AG82" i="45"/>
  <c r="AH82" i="45"/>
  <c r="AK82" i="45"/>
  <c r="AL82" i="45"/>
  <c r="AM82" i="45"/>
  <c r="W82" i="45"/>
  <c r="T82" i="45"/>
  <c r="E82" i="45"/>
  <c r="AG97" i="45"/>
  <c r="AL97" i="45"/>
  <c r="AM97" i="45"/>
  <c r="R97" i="45"/>
  <c r="U97" i="45"/>
  <c r="X97" i="45"/>
  <c r="E97" i="45"/>
  <c r="H97" i="45"/>
  <c r="W177" i="73"/>
  <c r="V177" i="73"/>
  <c r="U177" i="73"/>
  <c r="T177" i="73"/>
  <c r="S177" i="73"/>
  <c r="R177" i="73"/>
  <c r="Q177" i="73"/>
  <c r="P177" i="73"/>
  <c r="N177" i="73"/>
  <c r="M177" i="73"/>
  <c r="L177" i="73"/>
  <c r="K177" i="73"/>
  <c r="W165" i="73"/>
  <c r="V165" i="73"/>
  <c r="U165" i="73"/>
  <c r="T165" i="73"/>
  <c r="S165" i="73"/>
  <c r="R165" i="73"/>
  <c r="Q165" i="73"/>
  <c r="P165" i="73"/>
  <c r="N165" i="73"/>
  <c r="M165" i="73"/>
  <c r="L165" i="73"/>
  <c r="K165" i="73"/>
  <c r="W153" i="73"/>
  <c r="V153" i="73"/>
  <c r="U153" i="73"/>
  <c r="T153" i="73"/>
  <c r="S153" i="73"/>
  <c r="R153" i="73"/>
  <c r="Q153" i="73"/>
  <c r="P153" i="73"/>
  <c r="N153" i="73"/>
  <c r="M153" i="73"/>
  <c r="L153" i="73"/>
  <c r="K153" i="73"/>
  <c r="W141" i="73"/>
  <c r="V141" i="73"/>
  <c r="U141" i="73"/>
  <c r="T141" i="73"/>
  <c r="S141" i="73"/>
  <c r="R141" i="73"/>
  <c r="Q141" i="73"/>
  <c r="P141" i="73"/>
  <c r="N141" i="73"/>
  <c r="M141" i="73"/>
  <c r="L141" i="73"/>
  <c r="K141" i="73"/>
  <c r="W129" i="73"/>
  <c r="V129" i="73"/>
  <c r="U129" i="73"/>
  <c r="T129" i="73"/>
  <c r="S129" i="73"/>
  <c r="R129" i="73"/>
  <c r="Q129" i="73"/>
  <c r="P129" i="73"/>
  <c r="N129" i="73"/>
  <c r="M129" i="73"/>
  <c r="L129" i="73"/>
  <c r="K129" i="73"/>
  <c r="W117" i="73"/>
  <c r="V117" i="73"/>
  <c r="U117" i="73"/>
  <c r="T117" i="73"/>
  <c r="S117" i="73"/>
  <c r="R117" i="73"/>
  <c r="Q117" i="73"/>
  <c r="P117" i="73"/>
  <c r="N117" i="73"/>
  <c r="M117" i="73"/>
  <c r="L117" i="73"/>
  <c r="K117" i="73"/>
  <c r="W105" i="73"/>
  <c r="V105" i="73"/>
  <c r="U105" i="73"/>
  <c r="T105" i="73"/>
  <c r="S105" i="73"/>
  <c r="R105" i="73"/>
  <c r="Q105" i="73"/>
  <c r="P105" i="73"/>
  <c r="N105" i="73"/>
  <c r="M105" i="73"/>
  <c r="L105" i="73"/>
  <c r="K105" i="73"/>
  <c r="W93" i="73"/>
  <c r="V93" i="73"/>
  <c r="U93" i="73"/>
  <c r="T93" i="73"/>
  <c r="S93" i="73"/>
  <c r="R93" i="73"/>
  <c r="Q93" i="73"/>
  <c r="P93" i="73"/>
  <c r="N93" i="73"/>
  <c r="M93" i="73"/>
  <c r="L93" i="73"/>
  <c r="K93" i="73"/>
  <c r="W81" i="73"/>
  <c r="V81" i="73"/>
  <c r="U81" i="73"/>
  <c r="T81" i="73"/>
  <c r="S81" i="73"/>
  <c r="R81" i="73"/>
  <c r="Q81" i="73"/>
  <c r="P81" i="73"/>
  <c r="N81" i="73"/>
  <c r="M81" i="73"/>
  <c r="L81" i="73"/>
  <c r="K81" i="73"/>
  <c r="W69" i="73"/>
  <c r="V69" i="73"/>
  <c r="U69" i="73"/>
  <c r="T69" i="73"/>
  <c r="S69" i="73"/>
  <c r="R69" i="73"/>
  <c r="Q69" i="73"/>
  <c r="P69" i="73"/>
  <c r="N69" i="73"/>
  <c r="M69" i="73"/>
  <c r="L69" i="73"/>
  <c r="K69" i="73"/>
  <c r="W57" i="73"/>
  <c r="V57" i="73"/>
  <c r="U57" i="73"/>
  <c r="T57" i="73"/>
  <c r="S57" i="73"/>
  <c r="R57" i="73"/>
  <c r="Q57" i="73"/>
  <c r="P57" i="73"/>
  <c r="N57" i="73"/>
  <c r="M57" i="73"/>
  <c r="L57" i="73"/>
  <c r="K57" i="73"/>
  <c r="W45" i="73"/>
  <c r="V45" i="73"/>
  <c r="U45" i="73"/>
  <c r="T45" i="73"/>
  <c r="S45" i="73"/>
  <c r="R45" i="73"/>
  <c r="Q45" i="73"/>
  <c r="P45" i="73"/>
  <c r="N45" i="73"/>
  <c r="M45" i="73"/>
  <c r="L45" i="73"/>
  <c r="K45" i="73"/>
  <c r="W33" i="73"/>
  <c r="V33" i="73"/>
  <c r="U33" i="73"/>
  <c r="T33" i="73"/>
  <c r="S33" i="73"/>
  <c r="R33" i="73"/>
  <c r="Q33" i="73"/>
  <c r="P33" i="73"/>
  <c r="N33" i="73"/>
  <c r="M33" i="73"/>
  <c r="L33" i="73"/>
  <c r="K33" i="73"/>
  <c r="W21" i="73"/>
  <c r="V21" i="73"/>
  <c r="U21" i="73"/>
  <c r="T21" i="73"/>
  <c r="S21" i="73"/>
  <c r="R21" i="73"/>
  <c r="Q21" i="73"/>
  <c r="P21" i="73"/>
  <c r="N21" i="73"/>
  <c r="M21" i="73"/>
  <c r="L21" i="73"/>
  <c r="K21" i="73"/>
  <c r="W177" i="72"/>
  <c r="V177" i="72"/>
  <c r="U177" i="72"/>
  <c r="T177" i="72"/>
  <c r="S177" i="72"/>
  <c r="R177" i="72"/>
  <c r="Q177" i="72"/>
  <c r="P177" i="72"/>
  <c r="N177" i="72"/>
  <c r="M177" i="72"/>
  <c r="L177" i="72"/>
  <c r="K177" i="72"/>
  <c r="W165" i="72"/>
  <c r="V165" i="72"/>
  <c r="U165" i="72"/>
  <c r="T165" i="72"/>
  <c r="S165" i="72"/>
  <c r="R165" i="72"/>
  <c r="Q165" i="72"/>
  <c r="P165" i="72"/>
  <c r="N165" i="72"/>
  <c r="M165" i="72"/>
  <c r="L165" i="72"/>
  <c r="K165" i="72"/>
  <c r="W153" i="72"/>
  <c r="V153" i="72"/>
  <c r="U153" i="72"/>
  <c r="T153" i="72"/>
  <c r="S153" i="72"/>
  <c r="R153" i="72"/>
  <c r="Q153" i="72"/>
  <c r="P153" i="72"/>
  <c r="N153" i="72"/>
  <c r="M153" i="72"/>
  <c r="L153" i="72"/>
  <c r="K153" i="72"/>
  <c r="W141" i="72"/>
  <c r="V141" i="72"/>
  <c r="U141" i="72"/>
  <c r="T141" i="72"/>
  <c r="S141" i="72"/>
  <c r="R141" i="72"/>
  <c r="Q141" i="72"/>
  <c r="P141" i="72"/>
  <c r="N141" i="72"/>
  <c r="M141" i="72"/>
  <c r="L141" i="72"/>
  <c r="K141" i="72"/>
  <c r="W129" i="72"/>
  <c r="V129" i="72"/>
  <c r="U129" i="72"/>
  <c r="T129" i="72"/>
  <c r="S129" i="72"/>
  <c r="R129" i="72"/>
  <c r="Q129" i="72"/>
  <c r="P129" i="72"/>
  <c r="N129" i="72"/>
  <c r="M129" i="72"/>
  <c r="L129" i="72"/>
  <c r="K129" i="72"/>
  <c r="W117" i="72"/>
  <c r="V117" i="72"/>
  <c r="U117" i="72"/>
  <c r="T117" i="72"/>
  <c r="S117" i="72"/>
  <c r="R117" i="72"/>
  <c r="Q117" i="72"/>
  <c r="P117" i="72"/>
  <c r="N117" i="72"/>
  <c r="M117" i="72"/>
  <c r="L117" i="72"/>
  <c r="K117" i="72"/>
  <c r="W105" i="72"/>
  <c r="V105" i="72"/>
  <c r="U105" i="72"/>
  <c r="T105" i="72"/>
  <c r="S105" i="72"/>
  <c r="R105" i="72"/>
  <c r="Q105" i="72"/>
  <c r="P105" i="72"/>
  <c r="N105" i="72"/>
  <c r="M105" i="72"/>
  <c r="L105" i="72"/>
  <c r="K105" i="72"/>
  <c r="W93" i="72"/>
  <c r="V93" i="72"/>
  <c r="U93" i="72"/>
  <c r="T93" i="72"/>
  <c r="S93" i="72"/>
  <c r="R93" i="72"/>
  <c r="Q93" i="72"/>
  <c r="P93" i="72"/>
  <c r="N93" i="72"/>
  <c r="M93" i="72"/>
  <c r="L93" i="72"/>
  <c r="K93" i="72"/>
  <c r="W81" i="72"/>
  <c r="V81" i="72"/>
  <c r="U81" i="72"/>
  <c r="T81" i="72"/>
  <c r="S81" i="72"/>
  <c r="R81" i="72"/>
  <c r="Q81" i="72"/>
  <c r="P81" i="72"/>
  <c r="N81" i="72"/>
  <c r="M81" i="72"/>
  <c r="L81" i="72"/>
  <c r="K81" i="72"/>
  <c r="W69" i="72"/>
  <c r="V69" i="72"/>
  <c r="U69" i="72"/>
  <c r="T69" i="72"/>
  <c r="S69" i="72"/>
  <c r="R69" i="72"/>
  <c r="Q69" i="72"/>
  <c r="P69" i="72"/>
  <c r="N69" i="72"/>
  <c r="M69" i="72"/>
  <c r="L69" i="72"/>
  <c r="K69" i="72"/>
  <c r="W57" i="72"/>
  <c r="V57" i="72"/>
  <c r="U57" i="72"/>
  <c r="T57" i="72"/>
  <c r="S57" i="72"/>
  <c r="R57" i="72"/>
  <c r="Q57" i="72"/>
  <c r="P57" i="72"/>
  <c r="N57" i="72"/>
  <c r="M57" i="72"/>
  <c r="L57" i="72"/>
  <c r="K57" i="72"/>
  <c r="W45" i="72"/>
  <c r="V45" i="72"/>
  <c r="U45" i="72"/>
  <c r="T45" i="72"/>
  <c r="S45" i="72"/>
  <c r="R45" i="72"/>
  <c r="Q45" i="72"/>
  <c r="P45" i="72"/>
  <c r="N45" i="72"/>
  <c r="M45" i="72"/>
  <c r="L45" i="72"/>
  <c r="K45" i="72"/>
  <c r="W33" i="72"/>
  <c r="V33" i="72"/>
  <c r="U33" i="72"/>
  <c r="T33" i="72"/>
  <c r="S33" i="72"/>
  <c r="R33" i="72"/>
  <c r="Q33" i="72"/>
  <c r="P33" i="72"/>
  <c r="N33" i="72"/>
  <c r="M33" i="72"/>
  <c r="L33" i="72"/>
  <c r="K33" i="72"/>
  <c r="W21" i="72"/>
  <c r="V21" i="72"/>
  <c r="U21" i="72"/>
  <c r="T21" i="72"/>
  <c r="S21" i="72"/>
  <c r="R21" i="72"/>
  <c r="Q21" i="72"/>
  <c r="P21" i="72"/>
  <c r="N21" i="72"/>
  <c r="M21" i="72"/>
  <c r="L21" i="72"/>
  <c r="K21" i="72"/>
  <c r="G189" i="71"/>
  <c r="H189" i="71"/>
  <c r="I189" i="71"/>
  <c r="J189" i="71"/>
  <c r="W177" i="71"/>
  <c r="V177" i="71"/>
  <c r="U177" i="71"/>
  <c r="T177" i="71"/>
  <c r="S177" i="71"/>
  <c r="R177" i="71"/>
  <c r="Q177" i="71"/>
  <c r="P177" i="71"/>
  <c r="N177" i="71"/>
  <c r="M177" i="71"/>
  <c r="L177" i="71"/>
  <c r="K177" i="71"/>
  <c r="W165" i="71"/>
  <c r="V165" i="71"/>
  <c r="U165" i="71"/>
  <c r="T165" i="71"/>
  <c r="S165" i="71"/>
  <c r="R165" i="71"/>
  <c r="Q165" i="71"/>
  <c r="P165" i="71"/>
  <c r="N165" i="71"/>
  <c r="M165" i="71"/>
  <c r="L165" i="71"/>
  <c r="K165" i="71"/>
  <c r="W153" i="71"/>
  <c r="V153" i="71"/>
  <c r="U153" i="71"/>
  <c r="T153" i="71"/>
  <c r="S153" i="71"/>
  <c r="R153" i="71"/>
  <c r="Q153" i="71"/>
  <c r="P153" i="71"/>
  <c r="N153" i="71"/>
  <c r="M153" i="71"/>
  <c r="L153" i="71"/>
  <c r="K153" i="71"/>
  <c r="W141" i="71"/>
  <c r="V141" i="71"/>
  <c r="U141" i="71"/>
  <c r="T141" i="71"/>
  <c r="S141" i="71"/>
  <c r="R141" i="71"/>
  <c r="Q141" i="71"/>
  <c r="P141" i="71"/>
  <c r="N141" i="71"/>
  <c r="M141" i="71"/>
  <c r="L141" i="71"/>
  <c r="K141" i="71"/>
  <c r="W129" i="71"/>
  <c r="V129" i="71"/>
  <c r="U129" i="71"/>
  <c r="T129" i="71"/>
  <c r="S129" i="71"/>
  <c r="R129" i="71"/>
  <c r="Q129" i="71"/>
  <c r="P129" i="71"/>
  <c r="N129" i="71"/>
  <c r="M129" i="71"/>
  <c r="L129" i="71"/>
  <c r="K129" i="71"/>
  <c r="W117" i="71"/>
  <c r="V117" i="71"/>
  <c r="U117" i="71"/>
  <c r="T117" i="71"/>
  <c r="S117" i="71"/>
  <c r="R117" i="71"/>
  <c r="Q117" i="71"/>
  <c r="P117" i="71"/>
  <c r="N117" i="71"/>
  <c r="M117" i="71"/>
  <c r="L117" i="71"/>
  <c r="K117" i="71"/>
  <c r="W105" i="71"/>
  <c r="V105" i="71"/>
  <c r="U105" i="71"/>
  <c r="T105" i="71"/>
  <c r="S105" i="71"/>
  <c r="R105" i="71"/>
  <c r="Q105" i="71"/>
  <c r="P105" i="71"/>
  <c r="N105" i="71"/>
  <c r="M105" i="71"/>
  <c r="L105" i="71"/>
  <c r="K105" i="71"/>
  <c r="W93" i="71"/>
  <c r="V93" i="71"/>
  <c r="U93" i="71"/>
  <c r="T93" i="71"/>
  <c r="S93" i="71"/>
  <c r="R93" i="71"/>
  <c r="Q93" i="71"/>
  <c r="P93" i="71"/>
  <c r="N93" i="71"/>
  <c r="M93" i="71"/>
  <c r="L93" i="71"/>
  <c r="K93" i="71"/>
  <c r="W81" i="71"/>
  <c r="V81" i="71"/>
  <c r="U81" i="71"/>
  <c r="T81" i="71"/>
  <c r="S81" i="71"/>
  <c r="R81" i="71"/>
  <c r="Q81" i="71"/>
  <c r="P81" i="71"/>
  <c r="N81" i="71"/>
  <c r="M81" i="71"/>
  <c r="L81" i="71"/>
  <c r="K81" i="71"/>
  <c r="W69" i="71"/>
  <c r="V69" i="71"/>
  <c r="U69" i="71"/>
  <c r="T69" i="71"/>
  <c r="S69" i="71"/>
  <c r="R69" i="71"/>
  <c r="Q69" i="71"/>
  <c r="P69" i="71"/>
  <c r="N69" i="71"/>
  <c r="M69" i="71"/>
  <c r="L69" i="71"/>
  <c r="K69" i="71"/>
  <c r="W57" i="71"/>
  <c r="V57" i="71"/>
  <c r="U57" i="71"/>
  <c r="T57" i="71"/>
  <c r="S57" i="71"/>
  <c r="R57" i="71"/>
  <c r="Q57" i="71"/>
  <c r="P57" i="71"/>
  <c r="N57" i="71"/>
  <c r="M57" i="71"/>
  <c r="L57" i="71"/>
  <c r="K57" i="71"/>
  <c r="W45" i="71"/>
  <c r="V45" i="71"/>
  <c r="U45" i="71"/>
  <c r="T45" i="71"/>
  <c r="S45" i="71"/>
  <c r="R45" i="71"/>
  <c r="Q45" i="71"/>
  <c r="P45" i="71"/>
  <c r="N45" i="71"/>
  <c r="M45" i="71"/>
  <c r="L45" i="71"/>
  <c r="K45" i="71"/>
  <c r="W33" i="71"/>
  <c r="V33" i="71"/>
  <c r="U33" i="71"/>
  <c r="T33" i="71"/>
  <c r="S33" i="71"/>
  <c r="R33" i="71"/>
  <c r="Q33" i="71"/>
  <c r="P33" i="71"/>
  <c r="N33" i="71"/>
  <c r="M33" i="71"/>
  <c r="L33" i="71"/>
  <c r="K33" i="71"/>
  <c r="W21" i="71"/>
  <c r="V21" i="71"/>
  <c r="U21" i="71"/>
  <c r="T21" i="71"/>
  <c r="S21" i="71"/>
  <c r="R21" i="71"/>
  <c r="Q21" i="71"/>
  <c r="P21" i="71"/>
  <c r="N21" i="71"/>
  <c r="M21" i="71"/>
  <c r="L21" i="71"/>
  <c r="K21" i="71"/>
  <c r="G189" i="70"/>
  <c r="H189" i="70"/>
  <c r="I189" i="70"/>
  <c r="J189" i="70"/>
  <c r="W177" i="70"/>
  <c r="V177" i="70"/>
  <c r="U177" i="70"/>
  <c r="T177" i="70"/>
  <c r="S177" i="70"/>
  <c r="R177" i="70"/>
  <c r="Q177" i="70"/>
  <c r="P177" i="70"/>
  <c r="N177" i="70"/>
  <c r="M177" i="70"/>
  <c r="L177" i="70"/>
  <c r="K177" i="70"/>
  <c r="W165" i="70"/>
  <c r="V165" i="70"/>
  <c r="U165" i="70"/>
  <c r="T165" i="70"/>
  <c r="S165" i="70"/>
  <c r="R165" i="70"/>
  <c r="Q165" i="70"/>
  <c r="P165" i="70"/>
  <c r="N165" i="70"/>
  <c r="M165" i="70"/>
  <c r="L165" i="70"/>
  <c r="K165" i="70"/>
  <c r="W153" i="70"/>
  <c r="V153" i="70"/>
  <c r="U153" i="70"/>
  <c r="T153" i="70"/>
  <c r="S153" i="70"/>
  <c r="R153" i="70"/>
  <c r="Q153" i="70"/>
  <c r="P153" i="70"/>
  <c r="N153" i="70"/>
  <c r="M153" i="70"/>
  <c r="L153" i="70"/>
  <c r="K153" i="70"/>
  <c r="W141" i="70"/>
  <c r="V141" i="70"/>
  <c r="U141" i="70"/>
  <c r="T141" i="70"/>
  <c r="S141" i="70"/>
  <c r="R141" i="70"/>
  <c r="Q141" i="70"/>
  <c r="P141" i="70"/>
  <c r="N141" i="70"/>
  <c r="M141" i="70"/>
  <c r="L141" i="70"/>
  <c r="K141" i="70"/>
  <c r="W129" i="70"/>
  <c r="V129" i="70"/>
  <c r="U129" i="70"/>
  <c r="T129" i="70"/>
  <c r="S129" i="70"/>
  <c r="R129" i="70"/>
  <c r="Q129" i="70"/>
  <c r="P129" i="70"/>
  <c r="N129" i="70"/>
  <c r="M129" i="70"/>
  <c r="L129" i="70"/>
  <c r="K129" i="70"/>
  <c r="W117" i="70"/>
  <c r="V117" i="70"/>
  <c r="U117" i="70"/>
  <c r="T117" i="70"/>
  <c r="S117" i="70"/>
  <c r="R117" i="70"/>
  <c r="Q117" i="70"/>
  <c r="P117" i="70"/>
  <c r="N117" i="70"/>
  <c r="M117" i="70"/>
  <c r="L117" i="70"/>
  <c r="K117" i="70"/>
  <c r="W105" i="70"/>
  <c r="V105" i="70"/>
  <c r="U105" i="70"/>
  <c r="T105" i="70"/>
  <c r="S105" i="70"/>
  <c r="R105" i="70"/>
  <c r="Q105" i="70"/>
  <c r="P105" i="70"/>
  <c r="N105" i="70"/>
  <c r="M105" i="70"/>
  <c r="L105" i="70"/>
  <c r="K105" i="70"/>
  <c r="W93" i="70"/>
  <c r="V93" i="70"/>
  <c r="U93" i="70"/>
  <c r="T93" i="70"/>
  <c r="S93" i="70"/>
  <c r="R93" i="70"/>
  <c r="Q93" i="70"/>
  <c r="P93" i="70"/>
  <c r="N93" i="70"/>
  <c r="M93" i="70"/>
  <c r="L93" i="70"/>
  <c r="K93" i="70"/>
  <c r="W81" i="70"/>
  <c r="V81" i="70"/>
  <c r="U81" i="70"/>
  <c r="T81" i="70"/>
  <c r="S81" i="70"/>
  <c r="R81" i="70"/>
  <c r="Q81" i="70"/>
  <c r="P81" i="70"/>
  <c r="N81" i="70"/>
  <c r="M81" i="70"/>
  <c r="L81" i="70"/>
  <c r="K81" i="70"/>
  <c r="W69" i="70"/>
  <c r="V69" i="70"/>
  <c r="U69" i="70"/>
  <c r="T69" i="70"/>
  <c r="S69" i="70"/>
  <c r="R69" i="70"/>
  <c r="Q69" i="70"/>
  <c r="P69" i="70"/>
  <c r="N69" i="70"/>
  <c r="M69" i="70"/>
  <c r="L69" i="70"/>
  <c r="K69" i="70"/>
  <c r="W57" i="70"/>
  <c r="V57" i="70"/>
  <c r="U57" i="70"/>
  <c r="T57" i="70"/>
  <c r="S57" i="70"/>
  <c r="R57" i="70"/>
  <c r="Q57" i="70"/>
  <c r="P57" i="70"/>
  <c r="N57" i="70"/>
  <c r="M57" i="70"/>
  <c r="L57" i="70"/>
  <c r="K57" i="70"/>
  <c r="W45" i="70"/>
  <c r="V45" i="70"/>
  <c r="U45" i="70"/>
  <c r="T45" i="70"/>
  <c r="S45" i="70"/>
  <c r="R45" i="70"/>
  <c r="Q45" i="70"/>
  <c r="P45" i="70"/>
  <c r="N45" i="70"/>
  <c r="M45" i="70"/>
  <c r="L45" i="70"/>
  <c r="K45" i="70"/>
  <c r="W33" i="70"/>
  <c r="V33" i="70"/>
  <c r="U33" i="70"/>
  <c r="T33" i="70"/>
  <c r="S33" i="70"/>
  <c r="R33" i="70"/>
  <c r="Q33" i="70"/>
  <c r="P33" i="70"/>
  <c r="N33" i="70"/>
  <c r="M33" i="70"/>
  <c r="L33" i="70"/>
  <c r="K33" i="70"/>
  <c r="W21" i="70"/>
  <c r="V21" i="70"/>
  <c r="U21" i="70"/>
  <c r="T21" i="70"/>
  <c r="S21" i="70"/>
  <c r="R21" i="70"/>
  <c r="Q21" i="70"/>
  <c r="P21" i="70"/>
  <c r="N21" i="70"/>
  <c r="M21" i="70"/>
  <c r="L21" i="70"/>
  <c r="K21" i="70"/>
  <c r="BE15" i="45" l="1"/>
  <c r="BF64" i="45"/>
  <c r="BF49" i="45"/>
  <c r="W189" i="71"/>
  <c r="M86" i="45" s="1"/>
  <c r="W189" i="70"/>
  <c r="AB101" i="45" s="1"/>
  <c r="BC15" i="45"/>
  <c r="BE97" i="45"/>
  <c r="BE49" i="45"/>
  <c r="V189" i="70"/>
  <c r="AA101" i="45" s="1"/>
  <c r="V189" i="71"/>
  <c r="L86" i="45" s="1"/>
  <c r="BE64" i="45"/>
  <c r="AX49" i="45"/>
  <c r="AW15" i="45"/>
  <c r="BD49" i="45"/>
  <c r="AY15" i="45"/>
  <c r="K189" i="70"/>
  <c r="R101" i="45" s="1"/>
  <c r="U189" i="70"/>
  <c r="Z101" i="45" s="1"/>
  <c r="P189" i="70"/>
  <c r="U189" i="71"/>
  <c r="K86" i="45" s="1"/>
  <c r="BA15" i="45"/>
  <c r="BC49" i="45"/>
  <c r="BD64" i="45"/>
  <c r="BD15" i="45"/>
  <c r="BD97" i="45"/>
  <c r="BC97" i="45"/>
  <c r="BC64" i="45"/>
  <c r="T189" i="71"/>
  <c r="J86" i="45" s="1"/>
  <c r="T189" i="70"/>
  <c r="Y101" i="45" s="1"/>
  <c r="AZ30" i="45"/>
  <c r="Q189" i="70"/>
  <c r="V101" i="45" s="1"/>
  <c r="N189" i="70"/>
  <c r="U101" i="45" s="1"/>
  <c r="M189" i="70"/>
  <c r="T101" i="45" s="1"/>
  <c r="R189" i="70"/>
  <c r="W101" i="45" s="1"/>
  <c r="BA49" i="45"/>
  <c r="AZ15" i="45"/>
  <c r="AV64" i="45"/>
  <c r="AY64" i="45"/>
  <c r="BB64" i="45"/>
  <c r="BA30" i="45"/>
  <c r="BA64" i="45"/>
  <c r="AV30" i="45"/>
  <c r="BB49" i="45"/>
  <c r="AX30" i="45"/>
  <c r="AY30" i="45"/>
  <c r="AW30" i="45"/>
  <c r="AV49" i="45"/>
  <c r="AW49" i="45"/>
  <c r="AY49" i="45"/>
  <c r="BA97" i="45"/>
  <c r="AW97" i="45"/>
  <c r="BB97" i="45"/>
  <c r="AX97" i="45"/>
  <c r="AY97" i="45"/>
  <c r="K189" i="71"/>
  <c r="C86" i="45" s="1"/>
  <c r="M189" i="71"/>
  <c r="E86" i="45" s="1"/>
  <c r="P189" i="71"/>
  <c r="R189" i="71"/>
  <c r="H86" i="45" s="1"/>
  <c r="Q189" i="71"/>
  <c r="G86" i="45" s="1"/>
  <c r="L189" i="71"/>
  <c r="D86" i="45" s="1"/>
  <c r="S189" i="71"/>
  <c r="I86" i="45" s="1"/>
  <c r="N189" i="71"/>
  <c r="F86" i="45" s="1"/>
  <c r="S189" i="70"/>
  <c r="X101" i="45" s="1"/>
  <c r="L189" i="70"/>
  <c r="S101" i="45" s="1"/>
  <c r="AZ97" i="45"/>
  <c r="AV97" i="45"/>
  <c r="G189" i="69"/>
  <c r="H189" i="69"/>
  <c r="I189" i="69"/>
  <c r="J189" i="69"/>
  <c r="W177" i="69"/>
  <c r="V177" i="69"/>
  <c r="U177" i="69"/>
  <c r="T177" i="69"/>
  <c r="S177" i="69"/>
  <c r="R177" i="69"/>
  <c r="Q177" i="69"/>
  <c r="P177" i="69"/>
  <c r="N177" i="69"/>
  <c r="M177" i="69"/>
  <c r="L177" i="69"/>
  <c r="K177" i="69"/>
  <c r="W165" i="69"/>
  <c r="V165" i="69"/>
  <c r="U165" i="69"/>
  <c r="T165" i="69"/>
  <c r="S165" i="69"/>
  <c r="R165" i="69"/>
  <c r="Q165" i="69"/>
  <c r="P165" i="69"/>
  <c r="N165" i="69"/>
  <c r="M165" i="69"/>
  <c r="L165" i="69"/>
  <c r="K165" i="69"/>
  <c r="W153" i="69"/>
  <c r="V153" i="69"/>
  <c r="U153" i="69"/>
  <c r="T153" i="69"/>
  <c r="S153" i="69"/>
  <c r="R153" i="69"/>
  <c r="Q153" i="69"/>
  <c r="P153" i="69"/>
  <c r="N153" i="69"/>
  <c r="M153" i="69"/>
  <c r="L153" i="69"/>
  <c r="K153" i="69"/>
  <c r="W141" i="69"/>
  <c r="V141" i="69"/>
  <c r="U141" i="69"/>
  <c r="T141" i="69"/>
  <c r="S141" i="69"/>
  <c r="R141" i="69"/>
  <c r="Q141" i="69"/>
  <c r="P141" i="69"/>
  <c r="N141" i="69"/>
  <c r="M141" i="69"/>
  <c r="L141" i="69"/>
  <c r="K141" i="69"/>
  <c r="W129" i="69"/>
  <c r="V129" i="69"/>
  <c r="U129" i="69"/>
  <c r="T129" i="69"/>
  <c r="S129" i="69"/>
  <c r="R129" i="69"/>
  <c r="Q129" i="69"/>
  <c r="P129" i="69"/>
  <c r="N129" i="69"/>
  <c r="M129" i="69"/>
  <c r="L129" i="69"/>
  <c r="K129" i="69"/>
  <c r="W117" i="69"/>
  <c r="V117" i="69"/>
  <c r="U117" i="69"/>
  <c r="T117" i="69"/>
  <c r="S117" i="69"/>
  <c r="R117" i="69"/>
  <c r="Q117" i="69"/>
  <c r="P117" i="69"/>
  <c r="N117" i="69"/>
  <c r="M117" i="69"/>
  <c r="L117" i="69"/>
  <c r="K117" i="69"/>
  <c r="W105" i="69"/>
  <c r="V105" i="69"/>
  <c r="U105" i="69"/>
  <c r="T105" i="69"/>
  <c r="S105" i="69"/>
  <c r="R105" i="69"/>
  <c r="Q105" i="69"/>
  <c r="P105" i="69"/>
  <c r="N105" i="69"/>
  <c r="M105" i="69"/>
  <c r="L105" i="69"/>
  <c r="K105" i="69"/>
  <c r="W93" i="69"/>
  <c r="V93" i="69"/>
  <c r="U93" i="69"/>
  <c r="T93" i="69"/>
  <c r="S93" i="69"/>
  <c r="R93" i="69"/>
  <c r="Q93" i="69"/>
  <c r="P93" i="69"/>
  <c r="N93" i="69"/>
  <c r="M93" i="69"/>
  <c r="L93" i="69"/>
  <c r="K93" i="69"/>
  <c r="W81" i="69"/>
  <c r="V81" i="69"/>
  <c r="U81" i="69"/>
  <c r="T81" i="69"/>
  <c r="S81" i="69"/>
  <c r="R81" i="69"/>
  <c r="Q81" i="69"/>
  <c r="P81" i="69"/>
  <c r="N81" i="69"/>
  <c r="M81" i="69"/>
  <c r="L81" i="69"/>
  <c r="K81" i="69"/>
  <c r="W69" i="69"/>
  <c r="V69" i="69"/>
  <c r="U69" i="69"/>
  <c r="T69" i="69"/>
  <c r="S69" i="69"/>
  <c r="R69" i="69"/>
  <c r="Q69" i="69"/>
  <c r="P69" i="69"/>
  <c r="N69" i="69"/>
  <c r="M69" i="69"/>
  <c r="L69" i="69"/>
  <c r="K69" i="69"/>
  <c r="W57" i="69"/>
  <c r="V57" i="69"/>
  <c r="U57" i="69"/>
  <c r="T57" i="69"/>
  <c r="S57" i="69"/>
  <c r="R57" i="69"/>
  <c r="Q57" i="69"/>
  <c r="P57" i="69"/>
  <c r="N57" i="69"/>
  <c r="M57" i="69"/>
  <c r="L57" i="69"/>
  <c r="K57" i="69"/>
  <c r="W45" i="69"/>
  <c r="V45" i="69"/>
  <c r="U45" i="69"/>
  <c r="T45" i="69"/>
  <c r="S45" i="69"/>
  <c r="R45" i="69"/>
  <c r="Q45" i="69"/>
  <c r="P45" i="69"/>
  <c r="N45" i="69"/>
  <c r="M45" i="69"/>
  <c r="L45" i="69"/>
  <c r="K45" i="69"/>
  <c r="W33" i="69"/>
  <c r="V33" i="69"/>
  <c r="U33" i="69"/>
  <c r="T33" i="69"/>
  <c r="S33" i="69"/>
  <c r="R33" i="69"/>
  <c r="Q33" i="69"/>
  <c r="P33" i="69"/>
  <c r="N33" i="69"/>
  <c r="M33" i="69"/>
  <c r="L33" i="69"/>
  <c r="K33" i="69"/>
  <c r="W21" i="69"/>
  <c r="V21" i="69"/>
  <c r="U21" i="69"/>
  <c r="T21" i="69"/>
  <c r="S21" i="69"/>
  <c r="R21" i="69"/>
  <c r="Q21" i="69"/>
  <c r="P21" i="69"/>
  <c r="N21" i="69"/>
  <c r="M21" i="69"/>
  <c r="L21" i="69"/>
  <c r="K21" i="69"/>
  <c r="G189" i="68"/>
  <c r="H189" i="68"/>
  <c r="I189" i="68"/>
  <c r="J189" i="68"/>
  <c r="W177" i="68"/>
  <c r="V177" i="68"/>
  <c r="U177" i="68"/>
  <c r="T177" i="68"/>
  <c r="S177" i="68"/>
  <c r="R177" i="68"/>
  <c r="Q177" i="68"/>
  <c r="P177" i="68"/>
  <c r="N177" i="68"/>
  <c r="M177" i="68"/>
  <c r="L177" i="68"/>
  <c r="K177" i="68"/>
  <c r="W165" i="68"/>
  <c r="V165" i="68"/>
  <c r="U165" i="68"/>
  <c r="T165" i="68"/>
  <c r="S165" i="68"/>
  <c r="R165" i="68"/>
  <c r="Q165" i="68"/>
  <c r="P165" i="68"/>
  <c r="N165" i="68"/>
  <c r="M165" i="68"/>
  <c r="L165" i="68"/>
  <c r="K165" i="68"/>
  <c r="W153" i="68"/>
  <c r="V153" i="68"/>
  <c r="U153" i="68"/>
  <c r="T153" i="68"/>
  <c r="S153" i="68"/>
  <c r="R153" i="68"/>
  <c r="Q153" i="68"/>
  <c r="P153" i="68"/>
  <c r="N153" i="68"/>
  <c r="M153" i="68"/>
  <c r="L153" i="68"/>
  <c r="K153" i="68"/>
  <c r="W141" i="68"/>
  <c r="V141" i="68"/>
  <c r="U141" i="68"/>
  <c r="T141" i="68"/>
  <c r="S141" i="68"/>
  <c r="R141" i="68"/>
  <c r="Q141" i="68"/>
  <c r="P141" i="68"/>
  <c r="N141" i="68"/>
  <c r="M141" i="68"/>
  <c r="L141" i="68"/>
  <c r="K141" i="68"/>
  <c r="W129" i="68"/>
  <c r="V129" i="68"/>
  <c r="U129" i="68"/>
  <c r="T129" i="68"/>
  <c r="S129" i="68"/>
  <c r="R129" i="68"/>
  <c r="Q129" i="68"/>
  <c r="P129" i="68"/>
  <c r="N129" i="68"/>
  <c r="M129" i="68"/>
  <c r="L129" i="68"/>
  <c r="K129" i="68"/>
  <c r="W117" i="68"/>
  <c r="V117" i="68"/>
  <c r="U117" i="68"/>
  <c r="T117" i="68"/>
  <c r="S117" i="68"/>
  <c r="R117" i="68"/>
  <c r="Q117" i="68"/>
  <c r="P117" i="68"/>
  <c r="N117" i="68"/>
  <c r="M117" i="68"/>
  <c r="L117" i="68"/>
  <c r="K117" i="68"/>
  <c r="W105" i="68"/>
  <c r="V105" i="68"/>
  <c r="U105" i="68"/>
  <c r="T105" i="68"/>
  <c r="S105" i="68"/>
  <c r="R105" i="68"/>
  <c r="Q105" i="68"/>
  <c r="P105" i="68"/>
  <c r="N105" i="68"/>
  <c r="M105" i="68"/>
  <c r="L105" i="68"/>
  <c r="K105" i="68"/>
  <c r="W93" i="68"/>
  <c r="V93" i="68"/>
  <c r="U93" i="68"/>
  <c r="T93" i="68"/>
  <c r="S93" i="68"/>
  <c r="R93" i="68"/>
  <c r="Q93" i="68"/>
  <c r="P93" i="68"/>
  <c r="N93" i="68"/>
  <c r="M93" i="68"/>
  <c r="L93" i="68"/>
  <c r="K93" i="68"/>
  <c r="W81" i="68"/>
  <c r="V81" i="68"/>
  <c r="U81" i="68"/>
  <c r="T81" i="68"/>
  <c r="S81" i="68"/>
  <c r="R81" i="68"/>
  <c r="Q81" i="68"/>
  <c r="P81" i="68"/>
  <c r="N81" i="68"/>
  <c r="M81" i="68"/>
  <c r="L81" i="68"/>
  <c r="K81" i="68"/>
  <c r="W69" i="68"/>
  <c r="V69" i="68"/>
  <c r="U69" i="68"/>
  <c r="T69" i="68"/>
  <c r="S69" i="68"/>
  <c r="R69" i="68"/>
  <c r="Q69" i="68"/>
  <c r="P69" i="68"/>
  <c r="N69" i="68"/>
  <c r="M69" i="68"/>
  <c r="L69" i="68"/>
  <c r="K69" i="68"/>
  <c r="W57" i="68"/>
  <c r="V57" i="68"/>
  <c r="U57" i="68"/>
  <c r="T57" i="68"/>
  <c r="S57" i="68"/>
  <c r="R57" i="68"/>
  <c r="Q57" i="68"/>
  <c r="P57" i="68"/>
  <c r="N57" i="68"/>
  <c r="M57" i="68"/>
  <c r="L57" i="68"/>
  <c r="K57" i="68"/>
  <c r="W45" i="68"/>
  <c r="V45" i="68"/>
  <c r="U45" i="68"/>
  <c r="T45" i="68"/>
  <c r="S45" i="68"/>
  <c r="R45" i="68"/>
  <c r="Q45" i="68"/>
  <c r="P45" i="68"/>
  <c r="N45" i="68"/>
  <c r="M45" i="68"/>
  <c r="L45" i="68"/>
  <c r="K45" i="68"/>
  <c r="W33" i="68"/>
  <c r="V33" i="68"/>
  <c r="U33" i="68"/>
  <c r="T33" i="68"/>
  <c r="S33" i="68"/>
  <c r="R33" i="68"/>
  <c r="Q33" i="68"/>
  <c r="P33" i="68"/>
  <c r="N33" i="68"/>
  <c r="M33" i="68"/>
  <c r="L33" i="68"/>
  <c r="K33" i="68"/>
  <c r="W21" i="68"/>
  <c r="V21" i="68"/>
  <c r="U21" i="68"/>
  <c r="T21" i="68"/>
  <c r="S21" i="68"/>
  <c r="R21" i="68"/>
  <c r="Q21" i="68"/>
  <c r="P21" i="68"/>
  <c r="N21" i="68"/>
  <c r="M21" i="68"/>
  <c r="L21" i="68"/>
  <c r="K21" i="68"/>
  <c r="W189" i="69" l="1"/>
  <c r="AQ101" i="45" s="1"/>
  <c r="W189" i="68"/>
  <c r="M101" i="45" s="1"/>
  <c r="V189" i="69"/>
  <c r="AP101" i="45" s="1"/>
  <c r="V189" i="68"/>
  <c r="L101" i="45" s="1"/>
  <c r="S189" i="68"/>
  <c r="I101" i="45" s="1"/>
  <c r="N189" i="68"/>
  <c r="F101" i="45" s="1"/>
  <c r="T189" i="68"/>
  <c r="J101" i="45" s="1"/>
  <c r="U189" i="69"/>
  <c r="AO101" i="45" s="1"/>
  <c r="U189" i="68"/>
  <c r="K101" i="45" s="1"/>
  <c r="T189" i="69"/>
  <c r="AN101" i="45" s="1"/>
  <c r="K189" i="68"/>
  <c r="C101" i="45" s="1"/>
  <c r="P189" i="68"/>
  <c r="K189" i="69"/>
  <c r="AG101" i="45" s="1"/>
  <c r="P189" i="69"/>
  <c r="L189" i="68"/>
  <c r="D101" i="45" s="1"/>
  <c r="L189" i="69"/>
  <c r="AH101" i="45" s="1"/>
  <c r="Q189" i="68"/>
  <c r="G101" i="45" s="1"/>
  <c r="M189" i="69"/>
  <c r="AI101" i="45" s="1"/>
  <c r="R189" i="69"/>
  <c r="AL101" i="45" s="1"/>
  <c r="N189" i="69"/>
  <c r="AJ101" i="45" s="1"/>
  <c r="Q189" i="69"/>
  <c r="AK101" i="45" s="1"/>
  <c r="S189" i="69"/>
  <c r="AM101" i="45" s="1"/>
  <c r="R189" i="68"/>
  <c r="H101" i="45" s="1"/>
  <c r="M189" i="68"/>
  <c r="E101" i="45" s="1"/>
  <c r="J189" i="73"/>
  <c r="I189" i="73"/>
  <c r="H189" i="73"/>
  <c r="G189" i="73"/>
  <c r="W184" i="73"/>
  <c r="AB81" i="45" s="1"/>
  <c r="V184" i="73"/>
  <c r="AA81" i="45" s="1"/>
  <c r="U184" i="73"/>
  <c r="Z81" i="45" s="1"/>
  <c r="T184" i="73"/>
  <c r="Y81" i="45" s="1"/>
  <c r="S184" i="73"/>
  <c r="X81" i="45" s="1"/>
  <c r="R184" i="73"/>
  <c r="W81" i="45" s="1"/>
  <c r="Q184" i="73"/>
  <c r="V81" i="45" s="1"/>
  <c r="P184" i="73"/>
  <c r="N184" i="73"/>
  <c r="U81" i="45" s="1"/>
  <c r="M184" i="73"/>
  <c r="T81" i="45" s="1"/>
  <c r="L184" i="73"/>
  <c r="S81" i="45" s="1"/>
  <c r="K184" i="73"/>
  <c r="R81" i="45" s="1"/>
  <c r="J184" i="73"/>
  <c r="I184" i="73"/>
  <c r="H184" i="73"/>
  <c r="G184" i="73"/>
  <c r="W183" i="73"/>
  <c r="AB80" i="45" s="1"/>
  <c r="V183" i="73"/>
  <c r="AA80" i="45" s="1"/>
  <c r="U183" i="73"/>
  <c r="Z80" i="45" s="1"/>
  <c r="T183" i="73"/>
  <c r="Y80" i="45" s="1"/>
  <c r="S183" i="73"/>
  <c r="X80" i="45" s="1"/>
  <c r="R183" i="73"/>
  <c r="W80" i="45" s="1"/>
  <c r="Q183" i="73"/>
  <c r="V80" i="45" s="1"/>
  <c r="P183" i="73"/>
  <c r="N183" i="73"/>
  <c r="U80" i="45" s="1"/>
  <c r="M183" i="73"/>
  <c r="T80" i="45" s="1"/>
  <c r="L183" i="73"/>
  <c r="S80" i="45" s="1"/>
  <c r="K183" i="73"/>
  <c r="R80" i="45" s="1"/>
  <c r="J183" i="73"/>
  <c r="I183" i="73"/>
  <c r="H183" i="73"/>
  <c r="G183" i="73"/>
  <c r="W175" i="73"/>
  <c r="V175" i="73"/>
  <c r="U175" i="73"/>
  <c r="T175" i="73"/>
  <c r="S175" i="73"/>
  <c r="R175" i="73"/>
  <c r="Q175" i="73"/>
  <c r="P175" i="73"/>
  <c r="N175" i="73"/>
  <c r="M175" i="73"/>
  <c r="L175" i="73"/>
  <c r="K175" i="73"/>
  <c r="J175" i="73"/>
  <c r="I175" i="73"/>
  <c r="H175" i="73"/>
  <c r="G175" i="73"/>
  <c r="W174" i="73"/>
  <c r="V174" i="73"/>
  <c r="U174" i="73"/>
  <c r="T174" i="73"/>
  <c r="S174" i="73"/>
  <c r="R174" i="73"/>
  <c r="Q174" i="73"/>
  <c r="P174" i="73"/>
  <c r="N174" i="73"/>
  <c r="M174" i="73"/>
  <c r="L174" i="73"/>
  <c r="K174" i="73"/>
  <c r="J174" i="73"/>
  <c r="I174" i="73"/>
  <c r="H174" i="73"/>
  <c r="G174" i="73"/>
  <c r="W163" i="73"/>
  <c r="V163" i="73"/>
  <c r="U163" i="73"/>
  <c r="T163" i="73"/>
  <c r="S163" i="73"/>
  <c r="R163" i="73"/>
  <c r="Q163" i="73"/>
  <c r="P163" i="73"/>
  <c r="N163" i="73"/>
  <c r="M163" i="73"/>
  <c r="L163" i="73"/>
  <c r="K163" i="73"/>
  <c r="J163" i="73"/>
  <c r="I163" i="73"/>
  <c r="H163" i="73"/>
  <c r="G163" i="73"/>
  <c r="W162" i="73"/>
  <c r="V162" i="73"/>
  <c r="U162" i="73"/>
  <c r="T162" i="73"/>
  <c r="S162" i="73"/>
  <c r="R162" i="73"/>
  <c r="Q162" i="73"/>
  <c r="P162" i="73"/>
  <c r="N162" i="73"/>
  <c r="M162" i="73"/>
  <c r="L162" i="73"/>
  <c r="K162" i="73"/>
  <c r="J162" i="73"/>
  <c r="I162" i="73"/>
  <c r="H162" i="73"/>
  <c r="G162" i="73"/>
  <c r="W151" i="73"/>
  <c r="V151" i="73"/>
  <c r="U151" i="73"/>
  <c r="T151" i="73"/>
  <c r="S151" i="73"/>
  <c r="R151" i="73"/>
  <c r="Q151" i="73"/>
  <c r="P151" i="73"/>
  <c r="N151" i="73"/>
  <c r="M151" i="73"/>
  <c r="L151" i="73"/>
  <c r="K151" i="73"/>
  <c r="J151" i="73"/>
  <c r="I151" i="73"/>
  <c r="H151" i="73"/>
  <c r="G151" i="73"/>
  <c r="W150" i="73"/>
  <c r="V150" i="73"/>
  <c r="U150" i="73"/>
  <c r="T150" i="73"/>
  <c r="S150" i="73"/>
  <c r="R150" i="73"/>
  <c r="Q150" i="73"/>
  <c r="P150" i="73"/>
  <c r="N150" i="73"/>
  <c r="M150" i="73"/>
  <c r="L150" i="73"/>
  <c r="K150" i="73"/>
  <c r="J150" i="73"/>
  <c r="I150" i="73"/>
  <c r="H150" i="73"/>
  <c r="G150" i="73"/>
  <c r="W139" i="73"/>
  <c r="V139" i="73"/>
  <c r="U139" i="73"/>
  <c r="T139" i="73"/>
  <c r="S139" i="73"/>
  <c r="R139" i="73"/>
  <c r="Q139" i="73"/>
  <c r="P139" i="73"/>
  <c r="N139" i="73"/>
  <c r="M139" i="73"/>
  <c r="L139" i="73"/>
  <c r="K139" i="73"/>
  <c r="J139" i="73"/>
  <c r="I139" i="73"/>
  <c r="H139" i="73"/>
  <c r="G139" i="73"/>
  <c r="W138" i="73"/>
  <c r="V138" i="73"/>
  <c r="U138" i="73"/>
  <c r="T138" i="73"/>
  <c r="S138" i="73"/>
  <c r="R138" i="73"/>
  <c r="Q138" i="73"/>
  <c r="P138" i="73"/>
  <c r="N138" i="73"/>
  <c r="M138" i="73"/>
  <c r="L138" i="73"/>
  <c r="K138" i="73"/>
  <c r="J138" i="73"/>
  <c r="I138" i="73"/>
  <c r="H138" i="73"/>
  <c r="G138" i="73"/>
  <c r="W127" i="73"/>
  <c r="V127" i="73"/>
  <c r="U127" i="73"/>
  <c r="T127" i="73"/>
  <c r="S127" i="73"/>
  <c r="R127" i="73"/>
  <c r="Q127" i="73"/>
  <c r="P127" i="73"/>
  <c r="N127" i="73"/>
  <c r="M127" i="73"/>
  <c r="L127" i="73"/>
  <c r="K127" i="73"/>
  <c r="J127" i="73"/>
  <c r="I127" i="73"/>
  <c r="H127" i="73"/>
  <c r="G127" i="73"/>
  <c r="W126" i="73"/>
  <c r="V126" i="73"/>
  <c r="U126" i="73"/>
  <c r="T126" i="73"/>
  <c r="S126" i="73"/>
  <c r="R126" i="73"/>
  <c r="Q126" i="73"/>
  <c r="P126" i="73"/>
  <c r="N126" i="73"/>
  <c r="M126" i="73"/>
  <c r="L126" i="73"/>
  <c r="K126" i="73"/>
  <c r="J126" i="73"/>
  <c r="I126" i="73"/>
  <c r="H126" i="73"/>
  <c r="G126" i="73"/>
  <c r="W115" i="73"/>
  <c r="V115" i="73"/>
  <c r="U115" i="73"/>
  <c r="T115" i="73"/>
  <c r="S115" i="73"/>
  <c r="R115" i="73"/>
  <c r="Q115" i="73"/>
  <c r="P115" i="73"/>
  <c r="N115" i="73"/>
  <c r="M115" i="73"/>
  <c r="L115" i="73"/>
  <c r="K115" i="73"/>
  <c r="J115" i="73"/>
  <c r="I115" i="73"/>
  <c r="H115" i="73"/>
  <c r="G115" i="73"/>
  <c r="W114" i="73"/>
  <c r="V114" i="73"/>
  <c r="U114" i="73"/>
  <c r="T114" i="73"/>
  <c r="S114" i="73"/>
  <c r="R114" i="73"/>
  <c r="Q114" i="73"/>
  <c r="P114" i="73"/>
  <c r="N114" i="73"/>
  <c r="M114" i="73"/>
  <c r="L114" i="73"/>
  <c r="K114" i="73"/>
  <c r="J114" i="73"/>
  <c r="I114" i="73"/>
  <c r="H114" i="73"/>
  <c r="G114" i="73"/>
  <c r="W103" i="73"/>
  <c r="V103" i="73"/>
  <c r="U103" i="73"/>
  <c r="T103" i="73"/>
  <c r="S103" i="73"/>
  <c r="R103" i="73"/>
  <c r="Q103" i="73"/>
  <c r="P103" i="73"/>
  <c r="N103" i="73"/>
  <c r="M103" i="73"/>
  <c r="L103" i="73"/>
  <c r="K103" i="73"/>
  <c r="J103" i="73"/>
  <c r="I103" i="73"/>
  <c r="H103" i="73"/>
  <c r="G103" i="73"/>
  <c r="W102" i="73"/>
  <c r="V102" i="73"/>
  <c r="U102" i="73"/>
  <c r="T102" i="73"/>
  <c r="S102" i="73"/>
  <c r="R102" i="73"/>
  <c r="Q102" i="73"/>
  <c r="P102" i="73"/>
  <c r="N102" i="73"/>
  <c r="M102" i="73"/>
  <c r="L102" i="73"/>
  <c r="K102" i="73"/>
  <c r="J102" i="73"/>
  <c r="I102" i="73"/>
  <c r="H102" i="73"/>
  <c r="G102" i="73"/>
  <c r="W91" i="73"/>
  <c r="V91" i="73"/>
  <c r="U91" i="73"/>
  <c r="T91" i="73"/>
  <c r="S91" i="73"/>
  <c r="R91" i="73"/>
  <c r="Q91" i="73"/>
  <c r="P91" i="73"/>
  <c r="N91" i="73"/>
  <c r="M91" i="73"/>
  <c r="L91" i="73"/>
  <c r="K91" i="73"/>
  <c r="J91" i="73"/>
  <c r="I91" i="73"/>
  <c r="H91" i="73"/>
  <c r="G91" i="73"/>
  <c r="W90" i="73"/>
  <c r="V90" i="73"/>
  <c r="U90" i="73"/>
  <c r="T90" i="73"/>
  <c r="S90" i="73"/>
  <c r="R90" i="73"/>
  <c r="Q90" i="73"/>
  <c r="P90" i="73"/>
  <c r="N90" i="73"/>
  <c r="M90" i="73"/>
  <c r="L90" i="73"/>
  <c r="K90" i="73"/>
  <c r="J90" i="73"/>
  <c r="I90" i="73"/>
  <c r="H90" i="73"/>
  <c r="G90" i="73"/>
  <c r="W79" i="73"/>
  <c r="V79" i="73"/>
  <c r="U79" i="73"/>
  <c r="T79" i="73"/>
  <c r="S79" i="73"/>
  <c r="R79" i="73"/>
  <c r="Q79" i="73"/>
  <c r="P79" i="73"/>
  <c r="N79" i="73"/>
  <c r="M79" i="73"/>
  <c r="L79" i="73"/>
  <c r="K79" i="73"/>
  <c r="J79" i="73"/>
  <c r="I79" i="73"/>
  <c r="H79" i="73"/>
  <c r="G79" i="73"/>
  <c r="W78" i="73"/>
  <c r="V78" i="73"/>
  <c r="U78" i="73"/>
  <c r="T78" i="73"/>
  <c r="S78" i="73"/>
  <c r="R78" i="73"/>
  <c r="Q78" i="73"/>
  <c r="P78" i="73"/>
  <c r="N78" i="73"/>
  <c r="M78" i="73"/>
  <c r="L78" i="73"/>
  <c r="K78" i="73"/>
  <c r="J78" i="73"/>
  <c r="I78" i="73"/>
  <c r="H78" i="73"/>
  <c r="G78" i="73"/>
  <c r="W67" i="73"/>
  <c r="V67" i="73"/>
  <c r="U67" i="73"/>
  <c r="T67" i="73"/>
  <c r="S67" i="73"/>
  <c r="R67" i="73"/>
  <c r="Q67" i="73"/>
  <c r="P67" i="73"/>
  <c r="N67" i="73"/>
  <c r="M67" i="73"/>
  <c r="L67" i="73"/>
  <c r="K67" i="73"/>
  <c r="J67" i="73"/>
  <c r="I67" i="73"/>
  <c r="H67" i="73"/>
  <c r="G67" i="73"/>
  <c r="W66" i="73"/>
  <c r="V66" i="73"/>
  <c r="U66" i="73"/>
  <c r="T66" i="73"/>
  <c r="S66" i="73"/>
  <c r="R66" i="73"/>
  <c r="Q66" i="73"/>
  <c r="P66" i="73"/>
  <c r="N66" i="73"/>
  <c r="M66" i="73"/>
  <c r="L66" i="73"/>
  <c r="K66" i="73"/>
  <c r="J66" i="73"/>
  <c r="I66" i="73"/>
  <c r="H66" i="73"/>
  <c r="G66" i="73"/>
  <c r="W55" i="73"/>
  <c r="V55" i="73"/>
  <c r="U55" i="73"/>
  <c r="T55" i="73"/>
  <c r="S55" i="73"/>
  <c r="R55" i="73"/>
  <c r="Q55" i="73"/>
  <c r="P55" i="73"/>
  <c r="N55" i="73"/>
  <c r="M55" i="73"/>
  <c r="L55" i="73"/>
  <c r="K55" i="73"/>
  <c r="J55" i="73"/>
  <c r="I55" i="73"/>
  <c r="H55" i="73"/>
  <c r="G55" i="73"/>
  <c r="W54" i="73"/>
  <c r="V54" i="73"/>
  <c r="U54" i="73"/>
  <c r="T54" i="73"/>
  <c r="S54" i="73"/>
  <c r="R54" i="73"/>
  <c r="Q54" i="73"/>
  <c r="P54" i="73"/>
  <c r="N54" i="73"/>
  <c r="M54" i="73"/>
  <c r="L54" i="73"/>
  <c r="K54" i="73"/>
  <c r="J54" i="73"/>
  <c r="I54" i="73"/>
  <c r="H54" i="73"/>
  <c r="G54" i="73"/>
  <c r="W43" i="73"/>
  <c r="V43" i="73"/>
  <c r="U43" i="73"/>
  <c r="T43" i="73"/>
  <c r="S43" i="73"/>
  <c r="R43" i="73"/>
  <c r="Q43" i="73"/>
  <c r="P43" i="73"/>
  <c r="N43" i="73"/>
  <c r="M43" i="73"/>
  <c r="L43" i="73"/>
  <c r="K43" i="73"/>
  <c r="J43" i="73"/>
  <c r="I43" i="73"/>
  <c r="H43" i="73"/>
  <c r="G43" i="73"/>
  <c r="W42" i="73"/>
  <c r="V42" i="73"/>
  <c r="U42" i="73"/>
  <c r="T42" i="73"/>
  <c r="S42" i="73"/>
  <c r="R42" i="73"/>
  <c r="Q42" i="73"/>
  <c r="P42" i="73"/>
  <c r="N42" i="73"/>
  <c r="M42" i="73"/>
  <c r="L42" i="73"/>
  <c r="K42" i="73"/>
  <c r="J42" i="73"/>
  <c r="I42" i="73"/>
  <c r="H42" i="73"/>
  <c r="G42" i="73"/>
  <c r="W31" i="73"/>
  <c r="V31" i="73"/>
  <c r="U31" i="73"/>
  <c r="T31" i="73"/>
  <c r="S31" i="73"/>
  <c r="R31" i="73"/>
  <c r="Q31" i="73"/>
  <c r="P31" i="73"/>
  <c r="N31" i="73"/>
  <c r="M31" i="73"/>
  <c r="L31" i="73"/>
  <c r="K31" i="73"/>
  <c r="J31" i="73"/>
  <c r="I31" i="73"/>
  <c r="H31" i="73"/>
  <c r="G31" i="73"/>
  <c r="W30" i="73"/>
  <c r="V30" i="73"/>
  <c r="U30" i="73"/>
  <c r="T30" i="73"/>
  <c r="S30" i="73"/>
  <c r="R30" i="73"/>
  <c r="Q30" i="73"/>
  <c r="P30" i="73"/>
  <c r="N30" i="73"/>
  <c r="M30" i="73"/>
  <c r="L30" i="73"/>
  <c r="K30" i="73"/>
  <c r="J30" i="73"/>
  <c r="I30" i="73"/>
  <c r="H30" i="73"/>
  <c r="G30" i="73"/>
  <c r="W189" i="73"/>
  <c r="AB86" i="45" s="1"/>
  <c r="V189" i="73"/>
  <c r="AA86" i="45" s="1"/>
  <c r="U189" i="73"/>
  <c r="Z86" i="45" s="1"/>
  <c r="T189" i="73"/>
  <c r="Y86" i="45" s="1"/>
  <c r="S189" i="73"/>
  <c r="X86" i="45" s="1"/>
  <c r="Q189" i="73"/>
  <c r="V86" i="45" s="1"/>
  <c r="P189" i="73"/>
  <c r="N189" i="73"/>
  <c r="U86" i="45" s="1"/>
  <c r="L189" i="73"/>
  <c r="S86" i="45" s="1"/>
  <c r="K189" i="73"/>
  <c r="R86" i="45" s="1"/>
  <c r="W19" i="73"/>
  <c r="V19" i="73"/>
  <c r="U19" i="73"/>
  <c r="T19" i="73"/>
  <c r="S19" i="73"/>
  <c r="R19" i="73"/>
  <c r="Q19" i="73"/>
  <c r="P19" i="73"/>
  <c r="N19" i="73"/>
  <c r="M19" i="73"/>
  <c r="L19" i="73"/>
  <c r="K19" i="73"/>
  <c r="J19" i="73"/>
  <c r="I19" i="73"/>
  <c r="H19" i="73"/>
  <c r="G19" i="73"/>
  <c r="W18" i="73"/>
  <c r="V18" i="73"/>
  <c r="U18" i="73"/>
  <c r="T18" i="73"/>
  <c r="S18" i="73"/>
  <c r="R18" i="73"/>
  <c r="Q18" i="73"/>
  <c r="P18" i="73"/>
  <c r="N18" i="73"/>
  <c r="M18" i="73"/>
  <c r="L18" i="73"/>
  <c r="K18" i="73"/>
  <c r="J18" i="73"/>
  <c r="I18" i="73"/>
  <c r="H18" i="73"/>
  <c r="G18" i="73"/>
  <c r="J189" i="72"/>
  <c r="I189" i="72"/>
  <c r="H189" i="72"/>
  <c r="G189" i="72"/>
  <c r="W187" i="72"/>
  <c r="V187" i="72"/>
  <c r="U187" i="72"/>
  <c r="T187" i="72"/>
  <c r="S187" i="72"/>
  <c r="R187" i="72"/>
  <c r="Q187" i="72"/>
  <c r="P187" i="72"/>
  <c r="N187" i="72"/>
  <c r="M187" i="72"/>
  <c r="L187" i="72"/>
  <c r="K187" i="72"/>
  <c r="J187" i="72"/>
  <c r="I187" i="72"/>
  <c r="H187" i="72"/>
  <c r="G187" i="72"/>
  <c r="W184" i="72"/>
  <c r="V184" i="72"/>
  <c r="U184" i="72"/>
  <c r="T184" i="72"/>
  <c r="S184" i="72"/>
  <c r="R184" i="72"/>
  <c r="Q184" i="72"/>
  <c r="P184" i="72"/>
  <c r="N184" i="72"/>
  <c r="M184" i="72"/>
  <c r="L184" i="72"/>
  <c r="K184" i="72"/>
  <c r="J184" i="72"/>
  <c r="I184" i="72"/>
  <c r="H184" i="72"/>
  <c r="G184" i="72"/>
  <c r="W183" i="72"/>
  <c r="AQ80" i="45" s="1"/>
  <c r="V183" i="72"/>
  <c r="AP80" i="45" s="1"/>
  <c r="U183" i="72"/>
  <c r="AO80" i="45" s="1"/>
  <c r="T183" i="72"/>
  <c r="AN80" i="45" s="1"/>
  <c r="S183" i="72"/>
  <c r="AM80" i="45" s="1"/>
  <c r="R183" i="72"/>
  <c r="AL80" i="45" s="1"/>
  <c r="Q183" i="72"/>
  <c r="AK80" i="45" s="1"/>
  <c r="P183" i="72"/>
  <c r="N183" i="72"/>
  <c r="AJ80" i="45" s="1"/>
  <c r="M183" i="72"/>
  <c r="AI80" i="45" s="1"/>
  <c r="L183" i="72"/>
  <c r="AH80" i="45" s="1"/>
  <c r="K183" i="72"/>
  <c r="AG80" i="45" s="1"/>
  <c r="J183" i="72"/>
  <c r="I183" i="72"/>
  <c r="H183" i="72"/>
  <c r="G183" i="72"/>
  <c r="W189" i="72"/>
  <c r="AQ86" i="45" s="1"/>
  <c r="BF86" i="45" s="1"/>
  <c r="V189" i="72"/>
  <c r="AP86" i="45" s="1"/>
  <c r="BE86" i="45" s="1"/>
  <c r="U189" i="72"/>
  <c r="AO86" i="45" s="1"/>
  <c r="BD86" i="45" s="1"/>
  <c r="T189" i="72"/>
  <c r="AN86" i="45" s="1"/>
  <c r="BC86" i="45" s="1"/>
  <c r="S189" i="72"/>
  <c r="AM86" i="45" s="1"/>
  <c r="BB86" i="45" s="1"/>
  <c r="N189" i="72"/>
  <c r="AJ86" i="45" s="1"/>
  <c r="AY86" i="45" s="1"/>
  <c r="W184" i="71"/>
  <c r="M81" i="45" s="1"/>
  <c r="BF81" i="45" s="1"/>
  <c r="V184" i="71"/>
  <c r="L81" i="45" s="1"/>
  <c r="BE81" i="45" s="1"/>
  <c r="U184" i="71"/>
  <c r="K81" i="45" s="1"/>
  <c r="BD81" i="45" s="1"/>
  <c r="T184" i="71"/>
  <c r="J81" i="45" s="1"/>
  <c r="BC81" i="45" s="1"/>
  <c r="S184" i="71"/>
  <c r="I81" i="45" s="1"/>
  <c r="BB81" i="45" s="1"/>
  <c r="R184" i="71"/>
  <c r="H81" i="45" s="1"/>
  <c r="Q184" i="71"/>
  <c r="G81" i="45" s="1"/>
  <c r="P184" i="71"/>
  <c r="N184" i="71"/>
  <c r="F81" i="45" s="1"/>
  <c r="AY81" i="45" s="1"/>
  <c r="M184" i="71"/>
  <c r="E81" i="45" s="1"/>
  <c r="L184" i="71"/>
  <c r="D81" i="45" s="1"/>
  <c r="K184" i="71"/>
  <c r="C81" i="45" s="1"/>
  <c r="AV81" i="45" s="1"/>
  <c r="J184" i="71"/>
  <c r="I184" i="71"/>
  <c r="H184" i="71"/>
  <c r="G184" i="71"/>
  <c r="W183" i="71"/>
  <c r="M80" i="45" s="1"/>
  <c r="V183" i="71"/>
  <c r="L80" i="45" s="1"/>
  <c r="U183" i="71"/>
  <c r="K80" i="45" s="1"/>
  <c r="T183" i="71"/>
  <c r="J80" i="45" s="1"/>
  <c r="S183" i="71"/>
  <c r="I80" i="45" s="1"/>
  <c r="R183" i="71"/>
  <c r="H80" i="45" s="1"/>
  <c r="Q183" i="71"/>
  <c r="G80" i="45" s="1"/>
  <c r="P183" i="71"/>
  <c r="N183" i="71"/>
  <c r="F80" i="45" s="1"/>
  <c r="M183" i="71"/>
  <c r="E80" i="45" s="1"/>
  <c r="L183" i="71"/>
  <c r="D80" i="45" s="1"/>
  <c r="K183" i="71"/>
  <c r="C80" i="45" s="1"/>
  <c r="J183" i="71"/>
  <c r="I183" i="71"/>
  <c r="H183" i="71"/>
  <c r="G183" i="71"/>
  <c r="W175" i="71"/>
  <c r="V175" i="71"/>
  <c r="U175" i="71"/>
  <c r="T175" i="71"/>
  <c r="S175" i="71"/>
  <c r="R175" i="71"/>
  <c r="Q175" i="71"/>
  <c r="P175" i="71"/>
  <c r="N175" i="71"/>
  <c r="M175" i="71"/>
  <c r="L175" i="71"/>
  <c r="K175" i="71"/>
  <c r="J175" i="71"/>
  <c r="I175" i="71"/>
  <c r="H175" i="71"/>
  <c r="G175" i="71"/>
  <c r="W174" i="71"/>
  <c r="V174" i="71"/>
  <c r="U174" i="71"/>
  <c r="T174" i="71"/>
  <c r="S174" i="71"/>
  <c r="R174" i="71"/>
  <c r="Q174" i="71"/>
  <c r="P174" i="71"/>
  <c r="N174" i="71"/>
  <c r="M174" i="71"/>
  <c r="L174" i="71"/>
  <c r="K174" i="71"/>
  <c r="J174" i="71"/>
  <c r="I174" i="71"/>
  <c r="H174" i="71"/>
  <c r="G174" i="71"/>
  <c r="W163" i="71"/>
  <c r="V163" i="71"/>
  <c r="U163" i="71"/>
  <c r="T163" i="71"/>
  <c r="S163" i="71"/>
  <c r="R163" i="71"/>
  <c r="Q163" i="71"/>
  <c r="P163" i="71"/>
  <c r="N163" i="71"/>
  <c r="M163" i="71"/>
  <c r="L163" i="71"/>
  <c r="K163" i="71"/>
  <c r="J163" i="71"/>
  <c r="I163" i="71"/>
  <c r="H163" i="71"/>
  <c r="G163" i="71"/>
  <c r="W162" i="71"/>
  <c r="V162" i="71"/>
  <c r="U162" i="71"/>
  <c r="T162" i="71"/>
  <c r="S162" i="71"/>
  <c r="R162" i="71"/>
  <c r="Q162" i="71"/>
  <c r="P162" i="71"/>
  <c r="N162" i="71"/>
  <c r="M162" i="71"/>
  <c r="L162" i="71"/>
  <c r="K162" i="71"/>
  <c r="J162" i="71"/>
  <c r="I162" i="71"/>
  <c r="H162" i="71"/>
  <c r="G162" i="71"/>
  <c r="W151" i="71"/>
  <c r="V151" i="71"/>
  <c r="U151" i="71"/>
  <c r="T151" i="71"/>
  <c r="S151" i="71"/>
  <c r="R151" i="71"/>
  <c r="Q151" i="71"/>
  <c r="P151" i="71"/>
  <c r="N151" i="71"/>
  <c r="M151" i="71"/>
  <c r="L151" i="71"/>
  <c r="K151" i="71"/>
  <c r="J151" i="71"/>
  <c r="I151" i="71"/>
  <c r="H151" i="71"/>
  <c r="G151" i="71"/>
  <c r="W150" i="71"/>
  <c r="V150" i="71"/>
  <c r="U150" i="71"/>
  <c r="T150" i="71"/>
  <c r="S150" i="71"/>
  <c r="R150" i="71"/>
  <c r="Q150" i="71"/>
  <c r="P150" i="71"/>
  <c r="N150" i="71"/>
  <c r="M150" i="71"/>
  <c r="L150" i="71"/>
  <c r="K150" i="71"/>
  <c r="J150" i="71"/>
  <c r="I150" i="71"/>
  <c r="H150" i="71"/>
  <c r="G150" i="71"/>
  <c r="W139" i="71"/>
  <c r="V139" i="71"/>
  <c r="U139" i="71"/>
  <c r="T139" i="71"/>
  <c r="S139" i="71"/>
  <c r="R139" i="71"/>
  <c r="Q139" i="71"/>
  <c r="P139" i="71"/>
  <c r="N139" i="71"/>
  <c r="M139" i="71"/>
  <c r="L139" i="71"/>
  <c r="K139" i="71"/>
  <c r="J139" i="71"/>
  <c r="I139" i="71"/>
  <c r="H139" i="71"/>
  <c r="G139" i="71"/>
  <c r="W138" i="71"/>
  <c r="V138" i="71"/>
  <c r="U138" i="71"/>
  <c r="T138" i="71"/>
  <c r="S138" i="71"/>
  <c r="R138" i="71"/>
  <c r="Q138" i="71"/>
  <c r="P138" i="71"/>
  <c r="N138" i="71"/>
  <c r="M138" i="71"/>
  <c r="L138" i="71"/>
  <c r="K138" i="71"/>
  <c r="J138" i="71"/>
  <c r="I138" i="71"/>
  <c r="H138" i="71"/>
  <c r="G138" i="71"/>
  <c r="W127" i="71"/>
  <c r="V127" i="71"/>
  <c r="U127" i="71"/>
  <c r="T127" i="71"/>
  <c r="S127" i="71"/>
  <c r="R127" i="71"/>
  <c r="Q127" i="71"/>
  <c r="P127" i="71"/>
  <c r="N127" i="71"/>
  <c r="M127" i="71"/>
  <c r="L127" i="71"/>
  <c r="K127" i="71"/>
  <c r="J127" i="71"/>
  <c r="I127" i="71"/>
  <c r="H127" i="71"/>
  <c r="G127" i="71"/>
  <c r="W126" i="71"/>
  <c r="V126" i="71"/>
  <c r="U126" i="71"/>
  <c r="T126" i="71"/>
  <c r="S126" i="71"/>
  <c r="R126" i="71"/>
  <c r="Q126" i="71"/>
  <c r="P126" i="71"/>
  <c r="N126" i="71"/>
  <c r="M126" i="71"/>
  <c r="L126" i="71"/>
  <c r="K126" i="71"/>
  <c r="J126" i="71"/>
  <c r="I126" i="71"/>
  <c r="H126" i="71"/>
  <c r="G126" i="71"/>
  <c r="W115" i="71"/>
  <c r="V115" i="71"/>
  <c r="U115" i="71"/>
  <c r="T115" i="71"/>
  <c r="S115" i="71"/>
  <c r="R115" i="71"/>
  <c r="Q115" i="71"/>
  <c r="P115" i="71"/>
  <c r="N115" i="71"/>
  <c r="M115" i="71"/>
  <c r="L115" i="71"/>
  <c r="K115" i="71"/>
  <c r="J115" i="71"/>
  <c r="I115" i="71"/>
  <c r="H115" i="71"/>
  <c r="G115" i="71"/>
  <c r="W114" i="71"/>
  <c r="V114" i="71"/>
  <c r="U114" i="71"/>
  <c r="T114" i="71"/>
  <c r="S114" i="71"/>
  <c r="R114" i="71"/>
  <c r="Q114" i="71"/>
  <c r="P114" i="71"/>
  <c r="N114" i="71"/>
  <c r="M114" i="71"/>
  <c r="L114" i="71"/>
  <c r="K114" i="71"/>
  <c r="J114" i="71"/>
  <c r="I114" i="71"/>
  <c r="H114" i="71"/>
  <c r="G114" i="71"/>
  <c r="W103" i="71"/>
  <c r="V103" i="71"/>
  <c r="U103" i="71"/>
  <c r="T103" i="71"/>
  <c r="S103" i="71"/>
  <c r="R103" i="71"/>
  <c r="Q103" i="71"/>
  <c r="P103" i="71"/>
  <c r="N103" i="71"/>
  <c r="M103" i="71"/>
  <c r="L103" i="71"/>
  <c r="K103" i="71"/>
  <c r="J103" i="71"/>
  <c r="I103" i="71"/>
  <c r="H103" i="71"/>
  <c r="G103" i="71"/>
  <c r="W102" i="71"/>
  <c r="V102" i="71"/>
  <c r="U102" i="71"/>
  <c r="T102" i="71"/>
  <c r="S102" i="71"/>
  <c r="R102" i="71"/>
  <c r="Q102" i="71"/>
  <c r="P102" i="71"/>
  <c r="N102" i="71"/>
  <c r="M102" i="71"/>
  <c r="L102" i="71"/>
  <c r="K102" i="71"/>
  <c r="J102" i="71"/>
  <c r="I102" i="71"/>
  <c r="H102" i="71"/>
  <c r="G102" i="71"/>
  <c r="W91" i="71"/>
  <c r="V91" i="71"/>
  <c r="U91" i="71"/>
  <c r="T91" i="71"/>
  <c r="S91" i="71"/>
  <c r="R91" i="71"/>
  <c r="Q91" i="71"/>
  <c r="P91" i="71"/>
  <c r="N91" i="71"/>
  <c r="M91" i="71"/>
  <c r="L91" i="71"/>
  <c r="K91" i="71"/>
  <c r="J91" i="71"/>
  <c r="I91" i="71"/>
  <c r="H91" i="71"/>
  <c r="G91" i="71"/>
  <c r="W90" i="71"/>
  <c r="V90" i="71"/>
  <c r="U90" i="71"/>
  <c r="T90" i="71"/>
  <c r="S90" i="71"/>
  <c r="R90" i="71"/>
  <c r="Q90" i="71"/>
  <c r="P90" i="71"/>
  <c r="N90" i="71"/>
  <c r="M90" i="71"/>
  <c r="L90" i="71"/>
  <c r="K90" i="71"/>
  <c r="J90" i="71"/>
  <c r="I90" i="71"/>
  <c r="H90" i="71"/>
  <c r="G90" i="71"/>
  <c r="W79" i="71"/>
  <c r="V79" i="71"/>
  <c r="U79" i="71"/>
  <c r="T79" i="71"/>
  <c r="S79" i="71"/>
  <c r="R79" i="71"/>
  <c r="Q79" i="71"/>
  <c r="P79" i="71"/>
  <c r="N79" i="71"/>
  <c r="M79" i="71"/>
  <c r="L79" i="71"/>
  <c r="K79" i="71"/>
  <c r="J79" i="71"/>
  <c r="I79" i="71"/>
  <c r="H79" i="71"/>
  <c r="G79" i="71"/>
  <c r="W78" i="71"/>
  <c r="V78" i="71"/>
  <c r="U78" i="71"/>
  <c r="T78" i="71"/>
  <c r="S78" i="71"/>
  <c r="R78" i="71"/>
  <c r="Q78" i="71"/>
  <c r="P78" i="71"/>
  <c r="N78" i="71"/>
  <c r="M78" i="71"/>
  <c r="L78" i="71"/>
  <c r="K78" i="71"/>
  <c r="J78" i="71"/>
  <c r="I78" i="71"/>
  <c r="H78" i="71"/>
  <c r="G78" i="71"/>
  <c r="W67" i="71"/>
  <c r="V67" i="71"/>
  <c r="U67" i="71"/>
  <c r="T67" i="71"/>
  <c r="S67" i="71"/>
  <c r="R67" i="71"/>
  <c r="Q67" i="71"/>
  <c r="P67" i="71"/>
  <c r="N67" i="71"/>
  <c r="M67" i="71"/>
  <c r="L67" i="71"/>
  <c r="K67" i="71"/>
  <c r="J67" i="71"/>
  <c r="I67" i="71"/>
  <c r="H67" i="71"/>
  <c r="G67" i="71"/>
  <c r="W66" i="71"/>
  <c r="V66" i="71"/>
  <c r="U66" i="71"/>
  <c r="T66" i="71"/>
  <c r="S66" i="71"/>
  <c r="R66" i="71"/>
  <c r="Q66" i="71"/>
  <c r="P66" i="71"/>
  <c r="N66" i="71"/>
  <c r="M66" i="71"/>
  <c r="L66" i="71"/>
  <c r="K66" i="71"/>
  <c r="J66" i="71"/>
  <c r="I66" i="71"/>
  <c r="H66" i="71"/>
  <c r="G66" i="71"/>
  <c r="W55" i="71"/>
  <c r="V55" i="71"/>
  <c r="U55" i="71"/>
  <c r="T55" i="71"/>
  <c r="S55" i="71"/>
  <c r="R55" i="71"/>
  <c r="Q55" i="71"/>
  <c r="P55" i="71"/>
  <c r="N55" i="71"/>
  <c r="M55" i="71"/>
  <c r="L55" i="71"/>
  <c r="K55" i="71"/>
  <c r="J55" i="71"/>
  <c r="I55" i="71"/>
  <c r="H55" i="71"/>
  <c r="G55" i="71"/>
  <c r="W54" i="71"/>
  <c r="V54" i="71"/>
  <c r="U54" i="71"/>
  <c r="T54" i="71"/>
  <c r="S54" i="71"/>
  <c r="R54" i="71"/>
  <c r="Q54" i="71"/>
  <c r="P54" i="71"/>
  <c r="N54" i="71"/>
  <c r="M54" i="71"/>
  <c r="L54" i="71"/>
  <c r="K54" i="71"/>
  <c r="J54" i="71"/>
  <c r="I54" i="71"/>
  <c r="H54" i="71"/>
  <c r="G54" i="71"/>
  <c r="W43" i="71"/>
  <c r="V43" i="71"/>
  <c r="U43" i="71"/>
  <c r="T43" i="71"/>
  <c r="S43" i="71"/>
  <c r="R43" i="71"/>
  <c r="Q43" i="71"/>
  <c r="P43" i="71"/>
  <c r="N43" i="71"/>
  <c r="M43" i="71"/>
  <c r="L43" i="71"/>
  <c r="K43" i="71"/>
  <c r="J43" i="71"/>
  <c r="I43" i="71"/>
  <c r="H43" i="71"/>
  <c r="G43" i="71"/>
  <c r="W42" i="71"/>
  <c r="V42" i="71"/>
  <c r="U42" i="71"/>
  <c r="T42" i="71"/>
  <c r="S42" i="71"/>
  <c r="R42" i="71"/>
  <c r="Q42" i="71"/>
  <c r="P42" i="71"/>
  <c r="N42" i="71"/>
  <c r="M42" i="71"/>
  <c r="L42" i="71"/>
  <c r="K42" i="71"/>
  <c r="J42" i="71"/>
  <c r="I42" i="71"/>
  <c r="H42" i="71"/>
  <c r="G42" i="71"/>
  <c r="W31" i="71"/>
  <c r="V31" i="71"/>
  <c r="U31" i="71"/>
  <c r="T31" i="71"/>
  <c r="S31" i="71"/>
  <c r="R31" i="71"/>
  <c r="Q31" i="71"/>
  <c r="P31" i="71"/>
  <c r="N31" i="71"/>
  <c r="M31" i="71"/>
  <c r="L31" i="71"/>
  <c r="K31" i="71"/>
  <c r="J31" i="71"/>
  <c r="I31" i="71"/>
  <c r="H31" i="71"/>
  <c r="G31" i="71"/>
  <c r="W30" i="71"/>
  <c r="V30" i="71"/>
  <c r="U30" i="71"/>
  <c r="T30" i="71"/>
  <c r="S30" i="71"/>
  <c r="R30" i="71"/>
  <c r="Q30" i="71"/>
  <c r="P30" i="71"/>
  <c r="N30" i="71"/>
  <c r="M30" i="71"/>
  <c r="L30" i="71"/>
  <c r="K30" i="71"/>
  <c r="J30" i="71"/>
  <c r="I30" i="71"/>
  <c r="H30" i="71"/>
  <c r="G30" i="71"/>
  <c r="W19" i="71"/>
  <c r="W187" i="71" s="1"/>
  <c r="M84" i="45" s="1"/>
  <c r="BF84" i="45" s="1"/>
  <c r="V19" i="71"/>
  <c r="U19" i="71"/>
  <c r="T19" i="71"/>
  <c r="S19" i="71"/>
  <c r="R19" i="71"/>
  <c r="Q19" i="71"/>
  <c r="P19" i="71"/>
  <c r="N19" i="71"/>
  <c r="M19" i="71"/>
  <c r="L19" i="71"/>
  <c r="K19" i="71"/>
  <c r="J19" i="71"/>
  <c r="I19" i="71"/>
  <c r="H19" i="71"/>
  <c r="G19" i="71"/>
  <c r="W18" i="71"/>
  <c r="V18" i="71"/>
  <c r="U18" i="71"/>
  <c r="T18" i="71"/>
  <c r="S18" i="71"/>
  <c r="R18" i="71"/>
  <c r="Q18" i="71"/>
  <c r="P18" i="71"/>
  <c r="N18" i="71"/>
  <c r="M18" i="71"/>
  <c r="L18" i="71"/>
  <c r="K18" i="71"/>
  <c r="J18" i="71"/>
  <c r="I18" i="71"/>
  <c r="H18" i="71"/>
  <c r="G18" i="71"/>
  <c r="W175" i="70"/>
  <c r="V175" i="70"/>
  <c r="U175" i="70"/>
  <c r="T175" i="70"/>
  <c r="S175" i="70"/>
  <c r="R175" i="70"/>
  <c r="Q175" i="70"/>
  <c r="P175" i="70"/>
  <c r="N175" i="70"/>
  <c r="M175" i="70"/>
  <c r="L175" i="70"/>
  <c r="K175" i="70"/>
  <c r="J175" i="70"/>
  <c r="I175" i="70"/>
  <c r="H175" i="70"/>
  <c r="G175" i="70"/>
  <c r="W174" i="70"/>
  <c r="V174" i="70"/>
  <c r="U174" i="70"/>
  <c r="T174" i="70"/>
  <c r="S174" i="70"/>
  <c r="R174" i="70"/>
  <c r="Q174" i="70"/>
  <c r="P174" i="70"/>
  <c r="N174" i="70"/>
  <c r="M174" i="70"/>
  <c r="L174" i="70"/>
  <c r="K174" i="70"/>
  <c r="J174" i="70"/>
  <c r="I174" i="70"/>
  <c r="H174" i="70"/>
  <c r="G174" i="70"/>
  <c r="W172" i="70"/>
  <c r="V172" i="70"/>
  <c r="U172" i="70"/>
  <c r="T172" i="70"/>
  <c r="S172" i="70"/>
  <c r="R172" i="70"/>
  <c r="Q172" i="70"/>
  <c r="P172" i="70"/>
  <c r="N172" i="70"/>
  <c r="M172" i="70"/>
  <c r="L172" i="70"/>
  <c r="K172" i="70"/>
  <c r="J172" i="70"/>
  <c r="I172" i="70"/>
  <c r="H172" i="70"/>
  <c r="G172" i="70"/>
  <c r="W171" i="70"/>
  <c r="V171" i="70"/>
  <c r="U171" i="70"/>
  <c r="T171" i="70"/>
  <c r="S171" i="70"/>
  <c r="R171" i="70"/>
  <c r="Q171" i="70"/>
  <c r="P171" i="70"/>
  <c r="N171" i="70"/>
  <c r="M171" i="70"/>
  <c r="L171" i="70"/>
  <c r="K171" i="70"/>
  <c r="J171" i="70"/>
  <c r="I171" i="70"/>
  <c r="H171" i="70"/>
  <c r="G171" i="70"/>
  <c r="W163" i="70"/>
  <c r="V163" i="70"/>
  <c r="U163" i="70"/>
  <c r="T163" i="70"/>
  <c r="S163" i="70"/>
  <c r="R163" i="70"/>
  <c r="Q163" i="70"/>
  <c r="P163" i="70"/>
  <c r="N163" i="70"/>
  <c r="M163" i="70"/>
  <c r="L163" i="70"/>
  <c r="K163" i="70"/>
  <c r="J163" i="70"/>
  <c r="I163" i="70"/>
  <c r="H163" i="70"/>
  <c r="G163" i="70"/>
  <c r="W162" i="70"/>
  <c r="V162" i="70"/>
  <c r="U162" i="70"/>
  <c r="T162" i="70"/>
  <c r="S162" i="70"/>
  <c r="R162" i="70"/>
  <c r="Q162" i="70"/>
  <c r="P162" i="70"/>
  <c r="N162" i="70"/>
  <c r="M162" i="70"/>
  <c r="L162" i="70"/>
  <c r="K162" i="70"/>
  <c r="J162" i="70"/>
  <c r="I162" i="70"/>
  <c r="H162" i="70"/>
  <c r="G162" i="70"/>
  <c r="W160" i="70"/>
  <c r="V160" i="70"/>
  <c r="U160" i="70"/>
  <c r="T160" i="70"/>
  <c r="S160" i="70"/>
  <c r="R160" i="70"/>
  <c r="Q160" i="70"/>
  <c r="P160" i="70"/>
  <c r="N160" i="70"/>
  <c r="M160" i="70"/>
  <c r="L160" i="70"/>
  <c r="K160" i="70"/>
  <c r="J160" i="70"/>
  <c r="I160" i="70"/>
  <c r="H160" i="70"/>
  <c r="G160" i="70"/>
  <c r="W159" i="70"/>
  <c r="V159" i="70"/>
  <c r="U159" i="70"/>
  <c r="T159" i="70"/>
  <c r="S159" i="70"/>
  <c r="R159" i="70"/>
  <c r="Q159" i="70"/>
  <c r="P159" i="70"/>
  <c r="N159" i="70"/>
  <c r="M159" i="70"/>
  <c r="L159" i="70"/>
  <c r="K159" i="70"/>
  <c r="J159" i="70"/>
  <c r="I159" i="70"/>
  <c r="H159" i="70"/>
  <c r="G159" i="70"/>
  <c r="W151" i="70"/>
  <c r="V151" i="70"/>
  <c r="U151" i="70"/>
  <c r="T151" i="70"/>
  <c r="S151" i="70"/>
  <c r="R151" i="70"/>
  <c r="Q151" i="70"/>
  <c r="P151" i="70"/>
  <c r="N151" i="70"/>
  <c r="M151" i="70"/>
  <c r="L151" i="70"/>
  <c r="K151" i="70"/>
  <c r="J151" i="70"/>
  <c r="I151" i="70"/>
  <c r="H151" i="70"/>
  <c r="G151" i="70"/>
  <c r="W150" i="70"/>
  <c r="V150" i="70"/>
  <c r="U150" i="70"/>
  <c r="T150" i="70"/>
  <c r="S150" i="70"/>
  <c r="R150" i="70"/>
  <c r="Q150" i="70"/>
  <c r="P150" i="70"/>
  <c r="N150" i="70"/>
  <c r="M150" i="70"/>
  <c r="L150" i="70"/>
  <c r="K150" i="70"/>
  <c r="J150" i="70"/>
  <c r="I150" i="70"/>
  <c r="H150" i="70"/>
  <c r="G150" i="70"/>
  <c r="W148" i="70"/>
  <c r="V148" i="70"/>
  <c r="U148" i="70"/>
  <c r="T148" i="70"/>
  <c r="S148" i="70"/>
  <c r="R148" i="70"/>
  <c r="Q148" i="70"/>
  <c r="P148" i="70"/>
  <c r="N148" i="70"/>
  <c r="M148" i="70"/>
  <c r="L148" i="70"/>
  <c r="K148" i="70"/>
  <c r="J148" i="70"/>
  <c r="I148" i="70"/>
  <c r="H148" i="70"/>
  <c r="G148" i="70"/>
  <c r="W147" i="70"/>
  <c r="V147" i="70"/>
  <c r="U147" i="70"/>
  <c r="T147" i="70"/>
  <c r="S147" i="70"/>
  <c r="R147" i="70"/>
  <c r="Q147" i="70"/>
  <c r="P147" i="70"/>
  <c r="N147" i="70"/>
  <c r="M147" i="70"/>
  <c r="L147" i="70"/>
  <c r="K147" i="70"/>
  <c r="J147" i="70"/>
  <c r="I147" i="70"/>
  <c r="H147" i="70"/>
  <c r="G147" i="70"/>
  <c r="W139" i="70"/>
  <c r="V139" i="70"/>
  <c r="U139" i="70"/>
  <c r="T139" i="70"/>
  <c r="S139" i="70"/>
  <c r="R139" i="70"/>
  <c r="Q139" i="70"/>
  <c r="P139" i="70"/>
  <c r="N139" i="70"/>
  <c r="M139" i="70"/>
  <c r="L139" i="70"/>
  <c r="K139" i="70"/>
  <c r="J139" i="70"/>
  <c r="I139" i="70"/>
  <c r="H139" i="70"/>
  <c r="G139" i="70"/>
  <c r="W138" i="70"/>
  <c r="V138" i="70"/>
  <c r="U138" i="70"/>
  <c r="T138" i="70"/>
  <c r="S138" i="70"/>
  <c r="R138" i="70"/>
  <c r="Q138" i="70"/>
  <c r="P138" i="70"/>
  <c r="N138" i="70"/>
  <c r="M138" i="70"/>
  <c r="L138" i="70"/>
  <c r="K138" i="70"/>
  <c r="J138" i="70"/>
  <c r="I138" i="70"/>
  <c r="H138" i="70"/>
  <c r="G138" i="70"/>
  <c r="W136" i="70"/>
  <c r="V136" i="70"/>
  <c r="U136" i="70"/>
  <c r="T136" i="70"/>
  <c r="S136" i="70"/>
  <c r="R136" i="70"/>
  <c r="Q136" i="70"/>
  <c r="P136" i="70"/>
  <c r="N136" i="70"/>
  <c r="M136" i="70"/>
  <c r="L136" i="70"/>
  <c r="K136" i="70"/>
  <c r="J136" i="70"/>
  <c r="I136" i="70"/>
  <c r="H136" i="70"/>
  <c r="G136" i="70"/>
  <c r="W135" i="70"/>
  <c r="V135" i="70"/>
  <c r="U135" i="70"/>
  <c r="T135" i="70"/>
  <c r="S135" i="70"/>
  <c r="R135" i="70"/>
  <c r="Q135" i="70"/>
  <c r="P135" i="70"/>
  <c r="N135" i="70"/>
  <c r="M135" i="70"/>
  <c r="L135" i="70"/>
  <c r="K135" i="70"/>
  <c r="J135" i="70"/>
  <c r="I135" i="70"/>
  <c r="H135" i="70"/>
  <c r="G135" i="70"/>
  <c r="W127" i="70"/>
  <c r="V127" i="70"/>
  <c r="U127" i="70"/>
  <c r="T127" i="70"/>
  <c r="S127" i="70"/>
  <c r="R127" i="70"/>
  <c r="Q127" i="70"/>
  <c r="P127" i="70"/>
  <c r="N127" i="70"/>
  <c r="M127" i="70"/>
  <c r="L127" i="70"/>
  <c r="K127" i="70"/>
  <c r="J127" i="70"/>
  <c r="I127" i="70"/>
  <c r="H127" i="70"/>
  <c r="G127" i="70"/>
  <c r="W126" i="70"/>
  <c r="V126" i="70"/>
  <c r="U126" i="70"/>
  <c r="T126" i="70"/>
  <c r="S126" i="70"/>
  <c r="R126" i="70"/>
  <c r="Q126" i="70"/>
  <c r="P126" i="70"/>
  <c r="N126" i="70"/>
  <c r="M126" i="70"/>
  <c r="L126" i="70"/>
  <c r="K126" i="70"/>
  <c r="J126" i="70"/>
  <c r="I126" i="70"/>
  <c r="H126" i="70"/>
  <c r="G126" i="70"/>
  <c r="W124" i="70"/>
  <c r="V124" i="70"/>
  <c r="U124" i="70"/>
  <c r="T124" i="70"/>
  <c r="S124" i="70"/>
  <c r="R124" i="70"/>
  <c r="Q124" i="70"/>
  <c r="P124" i="70"/>
  <c r="N124" i="70"/>
  <c r="M124" i="70"/>
  <c r="L124" i="70"/>
  <c r="K124" i="70"/>
  <c r="J124" i="70"/>
  <c r="I124" i="70"/>
  <c r="H124" i="70"/>
  <c r="G124" i="70"/>
  <c r="W123" i="70"/>
  <c r="V123" i="70"/>
  <c r="U123" i="70"/>
  <c r="T123" i="70"/>
  <c r="S123" i="70"/>
  <c r="R123" i="70"/>
  <c r="Q123" i="70"/>
  <c r="P123" i="70"/>
  <c r="N123" i="70"/>
  <c r="M123" i="70"/>
  <c r="L123" i="70"/>
  <c r="K123" i="70"/>
  <c r="J123" i="70"/>
  <c r="I123" i="70"/>
  <c r="H123" i="70"/>
  <c r="G123" i="70"/>
  <c r="W115" i="70"/>
  <c r="V115" i="70"/>
  <c r="U115" i="70"/>
  <c r="T115" i="70"/>
  <c r="S115" i="70"/>
  <c r="R115" i="70"/>
  <c r="Q115" i="70"/>
  <c r="P115" i="70"/>
  <c r="N115" i="70"/>
  <c r="M115" i="70"/>
  <c r="L115" i="70"/>
  <c r="K115" i="70"/>
  <c r="J115" i="70"/>
  <c r="I115" i="70"/>
  <c r="H115" i="70"/>
  <c r="G115" i="70"/>
  <c r="W114" i="70"/>
  <c r="V114" i="70"/>
  <c r="U114" i="70"/>
  <c r="T114" i="70"/>
  <c r="S114" i="70"/>
  <c r="R114" i="70"/>
  <c r="Q114" i="70"/>
  <c r="P114" i="70"/>
  <c r="N114" i="70"/>
  <c r="M114" i="70"/>
  <c r="L114" i="70"/>
  <c r="K114" i="70"/>
  <c r="J114" i="70"/>
  <c r="I114" i="70"/>
  <c r="H114" i="70"/>
  <c r="G114" i="70"/>
  <c r="W112" i="70"/>
  <c r="V112" i="70"/>
  <c r="U112" i="70"/>
  <c r="T112" i="70"/>
  <c r="S112" i="70"/>
  <c r="R112" i="70"/>
  <c r="Q112" i="70"/>
  <c r="P112" i="70"/>
  <c r="N112" i="70"/>
  <c r="M112" i="70"/>
  <c r="L112" i="70"/>
  <c r="K112" i="70"/>
  <c r="J112" i="70"/>
  <c r="I112" i="70"/>
  <c r="H112" i="70"/>
  <c r="G112" i="70"/>
  <c r="W111" i="70"/>
  <c r="V111" i="70"/>
  <c r="U111" i="70"/>
  <c r="T111" i="70"/>
  <c r="S111" i="70"/>
  <c r="R111" i="70"/>
  <c r="Q111" i="70"/>
  <c r="P111" i="70"/>
  <c r="N111" i="70"/>
  <c r="M111" i="70"/>
  <c r="L111" i="70"/>
  <c r="K111" i="70"/>
  <c r="J111" i="70"/>
  <c r="I111" i="70"/>
  <c r="H111" i="70"/>
  <c r="G111" i="70"/>
  <c r="W103" i="70"/>
  <c r="V103" i="70"/>
  <c r="U103" i="70"/>
  <c r="T103" i="70"/>
  <c r="S103" i="70"/>
  <c r="R103" i="70"/>
  <c r="Q103" i="70"/>
  <c r="P103" i="70"/>
  <c r="N103" i="70"/>
  <c r="M103" i="70"/>
  <c r="L103" i="70"/>
  <c r="K103" i="70"/>
  <c r="J103" i="70"/>
  <c r="I103" i="70"/>
  <c r="H103" i="70"/>
  <c r="G103" i="70"/>
  <c r="W102" i="70"/>
  <c r="V102" i="70"/>
  <c r="U102" i="70"/>
  <c r="T102" i="70"/>
  <c r="S102" i="70"/>
  <c r="R102" i="70"/>
  <c r="Q102" i="70"/>
  <c r="P102" i="70"/>
  <c r="N102" i="70"/>
  <c r="M102" i="70"/>
  <c r="L102" i="70"/>
  <c r="K102" i="70"/>
  <c r="J102" i="70"/>
  <c r="I102" i="70"/>
  <c r="H102" i="70"/>
  <c r="G102" i="70"/>
  <c r="W100" i="70"/>
  <c r="V100" i="70"/>
  <c r="U100" i="70"/>
  <c r="T100" i="70"/>
  <c r="S100" i="70"/>
  <c r="R100" i="70"/>
  <c r="Q100" i="70"/>
  <c r="P100" i="70"/>
  <c r="N100" i="70"/>
  <c r="M100" i="70"/>
  <c r="L100" i="70"/>
  <c r="K100" i="70"/>
  <c r="J100" i="70"/>
  <c r="I100" i="70"/>
  <c r="H100" i="70"/>
  <c r="G100" i="70"/>
  <c r="W99" i="70"/>
  <c r="V99" i="70"/>
  <c r="U99" i="70"/>
  <c r="T99" i="70"/>
  <c r="S99" i="70"/>
  <c r="R99" i="70"/>
  <c r="Q99" i="70"/>
  <c r="P99" i="70"/>
  <c r="N99" i="70"/>
  <c r="M99" i="70"/>
  <c r="L99" i="70"/>
  <c r="K99" i="70"/>
  <c r="J99" i="70"/>
  <c r="I99" i="70"/>
  <c r="H99" i="70"/>
  <c r="G99" i="70"/>
  <c r="W91" i="70"/>
  <c r="V91" i="70"/>
  <c r="U91" i="70"/>
  <c r="T91" i="70"/>
  <c r="S91" i="70"/>
  <c r="R91" i="70"/>
  <c r="Q91" i="70"/>
  <c r="P91" i="70"/>
  <c r="N91" i="70"/>
  <c r="M91" i="70"/>
  <c r="L91" i="70"/>
  <c r="K91" i="70"/>
  <c r="J91" i="70"/>
  <c r="I91" i="70"/>
  <c r="H91" i="70"/>
  <c r="G91" i="70"/>
  <c r="W90" i="70"/>
  <c r="V90" i="70"/>
  <c r="U90" i="70"/>
  <c r="T90" i="70"/>
  <c r="S90" i="70"/>
  <c r="R90" i="70"/>
  <c r="Q90" i="70"/>
  <c r="P90" i="70"/>
  <c r="N90" i="70"/>
  <c r="M90" i="70"/>
  <c r="L90" i="70"/>
  <c r="K90" i="70"/>
  <c r="J90" i="70"/>
  <c r="I90" i="70"/>
  <c r="H90" i="70"/>
  <c r="G90" i="70"/>
  <c r="W88" i="70"/>
  <c r="V88" i="70"/>
  <c r="U88" i="70"/>
  <c r="T88" i="70"/>
  <c r="S88" i="70"/>
  <c r="R88" i="70"/>
  <c r="Q88" i="70"/>
  <c r="P88" i="70"/>
  <c r="N88" i="70"/>
  <c r="M88" i="70"/>
  <c r="L88" i="70"/>
  <c r="K88" i="70"/>
  <c r="J88" i="70"/>
  <c r="I88" i="70"/>
  <c r="H88" i="70"/>
  <c r="G88" i="70"/>
  <c r="W87" i="70"/>
  <c r="V87" i="70"/>
  <c r="U87" i="70"/>
  <c r="T87" i="70"/>
  <c r="S87" i="70"/>
  <c r="R87" i="70"/>
  <c r="Q87" i="70"/>
  <c r="P87" i="70"/>
  <c r="N87" i="70"/>
  <c r="M87" i="70"/>
  <c r="L87" i="70"/>
  <c r="K87" i="70"/>
  <c r="J87" i="70"/>
  <c r="I87" i="70"/>
  <c r="H87" i="70"/>
  <c r="G87" i="70"/>
  <c r="W79" i="70"/>
  <c r="V79" i="70"/>
  <c r="U79" i="70"/>
  <c r="T79" i="70"/>
  <c r="S79" i="70"/>
  <c r="R79" i="70"/>
  <c r="Q79" i="70"/>
  <c r="P79" i="70"/>
  <c r="N79" i="70"/>
  <c r="M79" i="70"/>
  <c r="L79" i="70"/>
  <c r="K79" i="70"/>
  <c r="J79" i="70"/>
  <c r="I79" i="70"/>
  <c r="H79" i="70"/>
  <c r="G79" i="70"/>
  <c r="W78" i="70"/>
  <c r="V78" i="70"/>
  <c r="U78" i="70"/>
  <c r="T78" i="70"/>
  <c r="S78" i="70"/>
  <c r="R78" i="70"/>
  <c r="Q78" i="70"/>
  <c r="P78" i="70"/>
  <c r="N78" i="70"/>
  <c r="M78" i="70"/>
  <c r="L78" i="70"/>
  <c r="K78" i="70"/>
  <c r="J78" i="70"/>
  <c r="I78" i="70"/>
  <c r="H78" i="70"/>
  <c r="G78" i="70"/>
  <c r="W76" i="70"/>
  <c r="V76" i="70"/>
  <c r="U76" i="70"/>
  <c r="T76" i="70"/>
  <c r="S76" i="70"/>
  <c r="R76" i="70"/>
  <c r="Q76" i="70"/>
  <c r="P76" i="70"/>
  <c r="N76" i="70"/>
  <c r="M76" i="70"/>
  <c r="L76" i="70"/>
  <c r="K76" i="70"/>
  <c r="J76" i="70"/>
  <c r="I76" i="70"/>
  <c r="H76" i="70"/>
  <c r="G76" i="70"/>
  <c r="W75" i="70"/>
  <c r="V75" i="70"/>
  <c r="U75" i="70"/>
  <c r="T75" i="70"/>
  <c r="S75" i="70"/>
  <c r="R75" i="70"/>
  <c r="Q75" i="70"/>
  <c r="P75" i="70"/>
  <c r="N75" i="70"/>
  <c r="M75" i="70"/>
  <c r="L75" i="70"/>
  <c r="K75" i="70"/>
  <c r="J75" i="70"/>
  <c r="I75" i="70"/>
  <c r="H75" i="70"/>
  <c r="G75" i="70"/>
  <c r="W67" i="70"/>
  <c r="V67" i="70"/>
  <c r="U67" i="70"/>
  <c r="T67" i="70"/>
  <c r="S67" i="70"/>
  <c r="R67" i="70"/>
  <c r="Q67" i="70"/>
  <c r="P67" i="70"/>
  <c r="N67" i="70"/>
  <c r="M67" i="70"/>
  <c r="L67" i="70"/>
  <c r="K67" i="70"/>
  <c r="J67" i="70"/>
  <c r="I67" i="70"/>
  <c r="H67" i="70"/>
  <c r="G67" i="70"/>
  <c r="W66" i="70"/>
  <c r="V66" i="70"/>
  <c r="U66" i="70"/>
  <c r="T66" i="70"/>
  <c r="S66" i="70"/>
  <c r="R66" i="70"/>
  <c r="Q66" i="70"/>
  <c r="P66" i="70"/>
  <c r="N66" i="70"/>
  <c r="M66" i="70"/>
  <c r="L66" i="70"/>
  <c r="K66" i="70"/>
  <c r="J66" i="70"/>
  <c r="I66" i="70"/>
  <c r="H66" i="70"/>
  <c r="G66" i="70"/>
  <c r="W64" i="70"/>
  <c r="V64" i="70"/>
  <c r="U64" i="70"/>
  <c r="T64" i="70"/>
  <c r="S64" i="70"/>
  <c r="R64" i="70"/>
  <c r="Q64" i="70"/>
  <c r="P64" i="70"/>
  <c r="N64" i="70"/>
  <c r="M64" i="70"/>
  <c r="L64" i="70"/>
  <c r="K64" i="70"/>
  <c r="J64" i="70"/>
  <c r="I64" i="70"/>
  <c r="H64" i="70"/>
  <c r="G64" i="70"/>
  <c r="W63" i="70"/>
  <c r="V63" i="70"/>
  <c r="U63" i="70"/>
  <c r="T63" i="70"/>
  <c r="S63" i="70"/>
  <c r="R63" i="70"/>
  <c r="Q63" i="70"/>
  <c r="P63" i="70"/>
  <c r="N63" i="70"/>
  <c r="M63" i="70"/>
  <c r="L63" i="70"/>
  <c r="K63" i="70"/>
  <c r="J63" i="70"/>
  <c r="I63" i="70"/>
  <c r="H63" i="70"/>
  <c r="G63" i="70"/>
  <c r="W55" i="70"/>
  <c r="V55" i="70"/>
  <c r="U55" i="70"/>
  <c r="T55" i="70"/>
  <c r="S55" i="70"/>
  <c r="R55" i="70"/>
  <c r="Q55" i="70"/>
  <c r="P55" i="70"/>
  <c r="N55" i="70"/>
  <c r="M55" i="70"/>
  <c r="L55" i="70"/>
  <c r="K55" i="70"/>
  <c r="J55" i="70"/>
  <c r="I55" i="70"/>
  <c r="H55" i="70"/>
  <c r="G55" i="70"/>
  <c r="W54" i="70"/>
  <c r="V54" i="70"/>
  <c r="U54" i="70"/>
  <c r="T54" i="70"/>
  <c r="S54" i="70"/>
  <c r="R54" i="70"/>
  <c r="Q54" i="70"/>
  <c r="P54" i="70"/>
  <c r="N54" i="70"/>
  <c r="M54" i="70"/>
  <c r="L54" i="70"/>
  <c r="K54" i="70"/>
  <c r="J54" i="70"/>
  <c r="I54" i="70"/>
  <c r="H54" i="70"/>
  <c r="G54" i="70"/>
  <c r="W52" i="70"/>
  <c r="V52" i="70"/>
  <c r="U52" i="70"/>
  <c r="T52" i="70"/>
  <c r="S52" i="70"/>
  <c r="R52" i="70"/>
  <c r="Q52" i="70"/>
  <c r="P52" i="70"/>
  <c r="N52" i="70"/>
  <c r="M52" i="70"/>
  <c r="L52" i="70"/>
  <c r="K52" i="70"/>
  <c r="J52" i="70"/>
  <c r="I52" i="70"/>
  <c r="H52" i="70"/>
  <c r="G52" i="70"/>
  <c r="W51" i="70"/>
  <c r="V51" i="70"/>
  <c r="U51" i="70"/>
  <c r="T51" i="70"/>
  <c r="S51" i="70"/>
  <c r="R51" i="70"/>
  <c r="Q51" i="70"/>
  <c r="P51" i="70"/>
  <c r="N51" i="70"/>
  <c r="M51" i="70"/>
  <c r="L51" i="70"/>
  <c r="K51" i="70"/>
  <c r="J51" i="70"/>
  <c r="I51" i="70"/>
  <c r="H51" i="70"/>
  <c r="G51" i="70"/>
  <c r="W43" i="70"/>
  <c r="V43" i="70"/>
  <c r="U43" i="70"/>
  <c r="T43" i="70"/>
  <c r="S43" i="70"/>
  <c r="R43" i="70"/>
  <c r="Q43" i="70"/>
  <c r="P43" i="70"/>
  <c r="N43" i="70"/>
  <c r="M43" i="70"/>
  <c r="L43" i="70"/>
  <c r="K43" i="70"/>
  <c r="J43" i="70"/>
  <c r="I43" i="70"/>
  <c r="H43" i="70"/>
  <c r="G43" i="70"/>
  <c r="W42" i="70"/>
  <c r="V42" i="70"/>
  <c r="U42" i="70"/>
  <c r="T42" i="70"/>
  <c r="S42" i="70"/>
  <c r="R42" i="70"/>
  <c r="Q42" i="70"/>
  <c r="P42" i="70"/>
  <c r="N42" i="70"/>
  <c r="M42" i="70"/>
  <c r="L42" i="70"/>
  <c r="K42" i="70"/>
  <c r="J42" i="70"/>
  <c r="I42" i="70"/>
  <c r="H42" i="70"/>
  <c r="G42" i="70"/>
  <c r="W40" i="70"/>
  <c r="V40" i="70"/>
  <c r="U40" i="70"/>
  <c r="T40" i="70"/>
  <c r="S40" i="70"/>
  <c r="R40" i="70"/>
  <c r="Q40" i="70"/>
  <c r="P40" i="70"/>
  <c r="N40" i="70"/>
  <c r="M40" i="70"/>
  <c r="L40" i="70"/>
  <c r="K40" i="70"/>
  <c r="J40" i="70"/>
  <c r="I40" i="70"/>
  <c r="H40" i="70"/>
  <c r="G40" i="70"/>
  <c r="W39" i="70"/>
  <c r="V39" i="70"/>
  <c r="U39" i="70"/>
  <c r="T39" i="70"/>
  <c r="S39" i="70"/>
  <c r="R39" i="70"/>
  <c r="Q39" i="70"/>
  <c r="P39" i="70"/>
  <c r="N39" i="70"/>
  <c r="M39" i="70"/>
  <c r="L39" i="70"/>
  <c r="K39" i="70"/>
  <c r="J39" i="70"/>
  <c r="I39" i="70"/>
  <c r="H39" i="70"/>
  <c r="G39" i="70"/>
  <c r="W31" i="70"/>
  <c r="V31" i="70"/>
  <c r="U31" i="70"/>
  <c r="T31" i="70"/>
  <c r="S31" i="70"/>
  <c r="R31" i="70"/>
  <c r="Q31" i="70"/>
  <c r="P31" i="70"/>
  <c r="N31" i="70"/>
  <c r="M31" i="70"/>
  <c r="L31" i="70"/>
  <c r="K31" i="70"/>
  <c r="J31" i="70"/>
  <c r="I31" i="70"/>
  <c r="H31" i="70"/>
  <c r="G31" i="70"/>
  <c r="W30" i="70"/>
  <c r="V30" i="70"/>
  <c r="U30" i="70"/>
  <c r="T30" i="70"/>
  <c r="S30" i="70"/>
  <c r="R30" i="70"/>
  <c r="Q30" i="70"/>
  <c r="P30" i="70"/>
  <c r="N30" i="70"/>
  <c r="M30" i="70"/>
  <c r="L30" i="70"/>
  <c r="K30" i="70"/>
  <c r="J30" i="70"/>
  <c r="I30" i="70"/>
  <c r="H30" i="70"/>
  <c r="G30" i="70"/>
  <c r="W28" i="70"/>
  <c r="V28" i="70"/>
  <c r="U28" i="70"/>
  <c r="T28" i="70"/>
  <c r="S28" i="70"/>
  <c r="R28" i="70"/>
  <c r="Q28" i="70"/>
  <c r="P28" i="70"/>
  <c r="N28" i="70"/>
  <c r="M28" i="70"/>
  <c r="L28" i="70"/>
  <c r="K28" i="70"/>
  <c r="J28" i="70"/>
  <c r="I28" i="70"/>
  <c r="H28" i="70"/>
  <c r="G28" i="70"/>
  <c r="W27" i="70"/>
  <c r="V27" i="70"/>
  <c r="U27" i="70"/>
  <c r="T27" i="70"/>
  <c r="S27" i="70"/>
  <c r="R27" i="70"/>
  <c r="Q27" i="70"/>
  <c r="P27" i="70"/>
  <c r="N27" i="70"/>
  <c r="M27" i="70"/>
  <c r="L27" i="70"/>
  <c r="K27" i="70"/>
  <c r="J27" i="70"/>
  <c r="I27" i="70"/>
  <c r="H27" i="70"/>
  <c r="G27" i="70"/>
  <c r="W19" i="70"/>
  <c r="W187" i="70" s="1"/>
  <c r="AB99" i="45" s="1"/>
  <c r="V19" i="70"/>
  <c r="U19" i="70"/>
  <c r="T19" i="70"/>
  <c r="S19" i="70"/>
  <c r="R19" i="70"/>
  <c r="Q19" i="70"/>
  <c r="P19" i="70"/>
  <c r="N19" i="70"/>
  <c r="M19" i="70"/>
  <c r="L19" i="70"/>
  <c r="K19" i="70"/>
  <c r="J19" i="70"/>
  <c r="I19" i="70"/>
  <c r="H19" i="70"/>
  <c r="G19" i="70"/>
  <c r="W18" i="70"/>
  <c r="V18" i="70"/>
  <c r="U18" i="70"/>
  <c r="T18" i="70"/>
  <c r="S18" i="70"/>
  <c r="R18" i="70"/>
  <c r="Q18" i="70"/>
  <c r="P18" i="70"/>
  <c r="N18" i="70"/>
  <c r="M18" i="70"/>
  <c r="L18" i="70"/>
  <c r="K18" i="70"/>
  <c r="J18" i="70"/>
  <c r="I18" i="70"/>
  <c r="H18" i="70"/>
  <c r="G18" i="70"/>
  <c r="W16" i="70"/>
  <c r="W184" i="70" s="1"/>
  <c r="AB96" i="45" s="1"/>
  <c r="V16" i="70"/>
  <c r="U16" i="70"/>
  <c r="T16" i="70"/>
  <c r="S16" i="70"/>
  <c r="R16" i="70"/>
  <c r="Q16" i="70"/>
  <c r="P16" i="70"/>
  <c r="N16" i="70"/>
  <c r="M16" i="70"/>
  <c r="L16" i="70"/>
  <c r="K16" i="70"/>
  <c r="J16" i="70"/>
  <c r="I16" i="70"/>
  <c r="H16" i="70"/>
  <c r="G16" i="70"/>
  <c r="W15" i="70"/>
  <c r="V15" i="70"/>
  <c r="U15" i="70"/>
  <c r="T15" i="70"/>
  <c r="S15" i="70"/>
  <c r="R15" i="70"/>
  <c r="Q15" i="70"/>
  <c r="P15" i="70"/>
  <c r="N15" i="70"/>
  <c r="M15" i="70"/>
  <c r="L15" i="70"/>
  <c r="K15" i="70"/>
  <c r="J15" i="70"/>
  <c r="I15" i="70"/>
  <c r="H15" i="70"/>
  <c r="G15" i="70"/>
  <c r="W184" i="69"/>
  <c r="V184" i="69"/>
  <c r="U184" i="69"/>
  <c r="T184" i="69"/>
  <c r="S184" i="69"/>
  <c r="R184" i="69"/>
  <c r="Q184" i="69"/>
  <c r="P184" i="69"/>
  <c r="N184" i="69"/>
  <c r="M184" i="69"/>
  <c r="L184" i="69"/>
  <c r="K184" i="69"/>
  <c r="J184" i="69"/>
  <c r="I184" i="69"/>
  <c r="H184" i="69"/>
  <c r="G184" i="69"/>
  <c r="V175" i="69"/>
  <c r="U175" i="69"/>
  <c r="T175" i="69"/>
  <c r="S175" i="69"/>
  <c r="R175" i="69"/>
  <c r="Q175" i="69"/>
  <c r="P175" i="69"/>
  <c r="N175" i="69"/>
  <c r="M175" i="69"/>
  <c r="L175" i="69"/>
  <c r="K175" i="69"/>
  <c r="J175" i="69"/>
  <c r="I175" i="69"/>
  <c r="H175" i="69"/>
  <c r="G175" i="69"/>
  <c r="W174" i="69"/>
  <c r="V174" i="69"/>
  <c r="U174" i="69"/>
  <c r="T174" i="69"/>
  <c r="S174" i="69"/>
  <c r="R174" i="69"/>
  <c r="Q174" i="69"/>
  <c r="P174" i="69"/>
  <c r="N174" i="69"/>
  <c r="M174" i="69"/>
  <c r="L174" i="69"/>
  <c r="K174" i="69"/>
  <c r="J174" i="69"/>
  <c r="I174" i="69"/>
  <c r="H174" i="69"/>
  <c r="G174" i="69"/>
  <c r="V171" i="69"/>
  <c r="U171" i="69"/>
  <c r="T171" i="69"/>
  <c r="S171" i="69"/>
  <c r="R171" i="69"/>
  <c r="Q171" i="69"/>
  <c r="P171" i="69"/>
  <c r="N171" i="69"/>
  <c r="M171" i="69"/>
  <c r="L171" i="69"/>
  <c r="K171" i="69"/>
  <c r="J171" i="69"/>
  <c r="I171" i="69"/>
  <c r="H171" i="69"/>
  <c r="G171" i="69"/>
  <c r="V163" i="69"/>
  <c r="U163" i="69"/>
  <c r="T163" i="69"/>
  <c r="S163" i="69"/>
  <c r="R163" i="69"/>
  <c r="Q163" i="69"/>
  <c r="P163" i="69"/>
  <c r="N163" i="69"/>
  <c r="M163" i="69"/>
  <c r="L163" i="69"/>
  <c r="K163" i="69"/>
  <c r="J163" i="69"/>
  <c r="I163" i="69"/>
  <c r="H163" i="69"/>
  <c r="G163" i="69"/>
  <c r="W162" i="69"/>
  <c r="V162" i="69"/>
  <c r="U162" i="69"/>
  <c r="T162" i="69"/>
  <c r="S162" i="69"/>
  <c r="R162" i="69"/>
  <c r="Q162" i="69"/>
  <c r="P162" i="69"/>
  <c r="N162" i="69"/>
  <c r="M162" i="69"/>
  <c r="L162" i="69"/>
  <c r="K162" i="69"/>
  <c r="J162" i="69"/>
  <c r="I162" i="69"/>
  <c r="H162" i="69"/>
  <c r="G162" i="69"/>
  <c r="V159" i="69"/>
  <c r="U159" i="69"/>
  <c r="T159" i="69"/>
  <c r="S159" i="69"/>
  <c r="R159" i="69"/>
  <c r="Q159" i="69"/>
  <c r="P159" i="69"/>
  <c r="N159" i="69"/>
  <c r="M159" i="69"/>
  <c r="L159" i="69"/>
  <c r="K159" i="69"/>
  <c r="J159" i="69"/>
  <c r="I159" i="69"/>
  <c r="H159" i="69"/>
  <c r="G159" i="69"/>
  <c r="V151" i="69"/>
  <c r="U151" i="69"/>
  <c r="T151" i="69"/>
  <c r="S151" i="69"/>
  <c r="R151" i="69"/>
  <c r="Q151" i="69"/>
  <c r="P151" i="69"/>
  <c r="N151" i="69"/>
  <c r="M151" i="69"/>
  <c r="L151" i="69"/>
  <c r="K151" i="69"/>
  <c r="J151" i="69"/>
  <c r="I151" i="69"/>
  <c r="H151" i="69"/>
  <c r="G151" i="69"/>
  <c r="W150" i="69"/>
  <c r="V150" i="69"/>
  <c r="U150" i="69"/>
  <c r="T150" i="69"/>
  <c r="S150" i="69"/>
  <c r="R150" i="69"/>
  <c r="Q150" i="69"/>
  <c r="P150" i="69"/>
  <c r="N150" i="69"/>
  <c r="M150" i="69"/>
  <c r="L150" i="69"/>
  <c r="K150" i="69"/>
  <c r="J150" i="69"/>
  <c r="I150" i="69"/>
  <c r="H150" i="69"/>
  <c r="G150" i="69"/>
  <c r="V147" i="69"/>
  <c r="U147" i="69"/>
  <c r="T147" i="69"/>
  <c r="S147" i="69"/>
  <c r="R147" i="69"/>
  <c r="Q147" i="69"/>
  <c r="P147" i="69"/>
  <c r="N147" i="69"/>
  <c r="M147" i="69"/>
  <c r="L147" i="69"/>
  <c r="K147" i="69"/>
  <c r="J147" i="69"/>
  <c r="I147" i="69"/>
  <c r="H147" i="69"/>
  <c r="G147" i="69"/>
  <c r="V139" i="69"/>
  <c r="U139" i="69"/>
  <c r="T139" i="69"/>
  <c r="S139" i="69"/>
  <c r="R139" i="69"/>
  <c r="Q139" i="69"/>
  <c r="P139" i="69"/>
  <c r="N139" i="69"/>
  <c r="M139" i="69"/>
  <c r="L139" i="69"/>
  <c r="K139" i="69"/>
  <c r="J139" i="69"/>
  <c r="I139" i="69"/>
  <c r="H139" i="69"/>
  <c r="G139" i="69"/>
  <c r="W138" i="69"/>
  <c r="V138" i="69"/>
  <c r="U138" i="69"/>
  <c r="T138" i="69"/>
  <c r="S138" i="69"/>
  <c r="R138" i="69"/>
  <c r="Q138" i="69"/>
  <c r="P138" i="69"/>
  <c r="N138" i="69"/>
  <c r="M138" i="69"/>
  <c r="L138" i="69"/>
  <c r="K138" i="69"/>
  <c r="J138" i="69"/>
  <c r="I138" i="69"/>
  <c r="H138" i="69"/>
  <c r="G138" i="69"/>
  <c r="V135" i="69"/>
  <c r="U135" i="69"/>
  <c r="T135" i="69"/>
  <c r="S135" i="69"/>
  <c r="R135" i="69"/>
  <c r="Q135" i="69"/>
  <c r="P135" i="69"/>
  <c r="N135" i="69"/>
  <c r="M135" i="69"/>
  <c r="L135" i="69"/>
  <c r="K135" i="69"/>
  <c r="J135" i="69"/>
  <c r="I135" i="69"/>
  <c r="H135" i="69"/>
  <c r="G135" i="69"/>
  <c r="V127" i="69"/>
  <c r="U127" i="69"/>
  <c r="T127" i="69"/>
  <c r="S127" i="69"/>
  <c r="R127" i="69"/>
  <c r="Q127" i="69"/>
  <c r="P127" i="69"/>
  <c r="N127" i="69"/>
  <c r="M127" i="69"/>
  <c r="L127" i="69"/>
  <c r="K127" i="69"/>
  <c r="J127" i="69"/>
  <c r="I127" i="69"/>
  <c r="H127" i="69"/>
  <c r="G127" i="69"/>
  <c r="W126" i="69"/>
  <c r="V126" i="69"/>
  <c r="U126" i="69"/>
  <c r="T126" i="69"/>
  <c r="S126" i="69"/>
  <c r="R126" i="69"/>
  <c r="Q126" i="69"/>
  <c r="P126" i="69"/>
  <c r="N126" i="69"/>
  <c r="M126" i="69"/>
  <c r="L126" i="69"/>
  <c r="K126" i="69"/>
  <c r="J126" i="69"/>
  <c r="I126" i="69"/>
  <c r="H126" i="69"/>
  <c r="G126" i="69"/>
  <c r="V123" i="69"/>
  <c r="U123" i="69"/>
  <c r="T123" i="69"/>
  <c r="S123" i="69"/>
  <c r="R123" i="69"/>
  <c r="Q123" i="69"/>
  <c r="P123" i="69"/>
  <c r="N123" i="69"/>
  <c r="M123" i="69"/>
  <c r="L123" i="69"/>
  <c r="K123" i="69"/>
  <c r="J123" i="69"/>
  <c r="I123" i="69"/>
  <c r="H123" i="69"/>
  <c r="G123" i="69"/>
  <c r="V115" i="69"/>
  <c r="U115" i="69"/>
  <c r="T115" i="69"/>
  <c r="S115" i="69"/>
  <c r="R115" i="69"/>
  <c r="Q115" i="69"/>
  <c r="P115" i="69"/>
  <c r="N115" i="69"/>
  <c r="M115" i="69"/>
  <c r="L115" i="69"/>
  <c r="K115" i="69"/>
  <c r="J115" i="69"/>
  <c r="I115" i="69"/>
  <c r="H115" i="69"/>
  <c r="G115" i="69"/>
  <c r="W114" i="69"/>
  <c r="V114" i="69"/>
  <c r="U114" i="69"/>
  <c r="T114" i="69"/>
  <c r="S114" i="69"/>
  <c r="R114" i="69"/>
  <c r="Q114" i="69"/>
  <c r="P114" i="69"/>
  <c r="N114" i="69"/>
  <c r="M114" i="69"/>
  <c r="L114" i="69"/>
  <c r="K114" i="69"/>
  <c r="J114" i="69"/>
  <c r="I114" i="69"/>
  <c r="H114" i="69"/>
  <c r="G114" i="69"/>
  <c r="V111" i="69"/>
  <c r="U111" i="69"/>
  <c r="T111" i="69"/>
  <c r="S111" i="69"/>
  <c r="R111" i="69"/>
  <c r="Q111" i="69"/>
  <c r="P111" i="69"/>
  <c r="N111" i="69"/>
  <c r="M111" i="69"/>
  <c r="L111" i="69"/>
  <c r="K111" i="69"/>
  <c r="J111" i="69"/>
  <c r="I111" i="69"/>
  <c r="H111" i="69"/>
  <c r="G111" i="69"/>
  <c r="V103" i="69"/>
  <c r="U103" i="69"/>
  <c r="T103" i="69"/>
  <c r="S103" i="69"/>
  <c r="R103" i="69"/>
  <c r="Q103" i="69"/>
  <c r="P103" i="69"/>
  <c r="N103" i="69"/>
  <c r="M103" i="69"/>
  <c r="L103" i="69"/>
  <c r="K103" i="69"/>
  <c r="J103" i="69"/>
  <c r="I103" i="69"/>
  <c r="H103" i="69"/>
  <c r="G103" i="69"/>
  <c r="W102" i="69"/>
  <c r="V102" i="69"/>
  <c r="U102" i="69"/>
  <c r="T102" i="69"/>
  <c r="S102" i="69"/>
  <c r="R102" i="69"/>
  <c r="Q102" i="69"/>
  <c r="P102" i="69"/>
  <c r="N102" i="69"/>
  <c r="M102" i="69"/>
  <c r="L102" i="69"/>
  <c r="K102" i="69"/>
  <c r="J102" i="69"/>
  <c r="I102" i="69"/>
  <c r="H102" i="69"/>
  <c r="G102" i="69"/>
  <c r="V99" i="69"/>
  <c r="U99" i="69"/>
  <c r="T99" i="69"/>
  <c r="S99" i="69"/>
  <c r="R99" i="69"/>
  <c r="Q99" i="69"/>
  <c r="P99" i="69"/>
  <c r="N99" i="69"/>
  <c r="M99" i="69"/>
  <c r="L99" i="69"/>
  <c r="K99" i="69"/>
  <c r="J99" i="69"/>
  <c r="I99" i="69"/>
  <c r="H99" i="69"/>
  <c r="G99" i="69"/>
  <c r="V91" i="69"/>
  <c r="U91" i="69"/>
  <c r="T91" i="69"/>
  <c r="S91" i="69"/>
  <c r="R91" i="69"/>
  <c r="Q91" i="69"/>
  <c r="P91" i="69"/>
  <c r="N91" i="69"/>
  <c r="M91" i="69"/>
  <c r="L91" i="69"/>
  <c r="K91" i="69"/>
  <c r="J91" i="69"/>
  <c r="I91" i="69"/>
  <c r="H91" i="69"/>
  <c r="G91" i="69"/>
  <c r="W90" i="69"/>
  <c r="V90" i="69"/>
  <c r="U90" i="69"/>
  <c r="T90" i="69"/>
  <c r="S90" i="69"/>
  <c r="R90" i="69"/>
  <c r="Q90" i="69"/>
  <c r="P90" i="69"/>
  <c r="N90" i="69"/>
  <c r="M90" i="69"/>
  <c r="L90" i="69"/>
  <c r="K90" i="69"/>
  <c r="J90" i="69"/>
  <c r="I90" i="69"/>
  <c r="H90" i="69"/>
  <c r="G90" i="69"/>
  <c r="V87" i="69"/>
  <c r="U87" i="69"/>
  <c r="T87" i="69"/>
  <c r="S87" i="69"/>
  <c r="R87" i="69"/>
  <c r="Q87" i="69"/>
  <c r="P87" i="69"/>
  <c r="N87" i="69"/>
  <c r="M87" i="69"/>
  <c r="L87" i="69"/>
  <c r="K87" i="69"/>
  <c r="J87" i="69"/>
  <c r="I87" i="69"/>
  <c r="H87" i="69"/>
  <c r="G87" i="69"/>
  <c r="V79" i="69"/>
  <c r="U79" i="69"/>
  <c r="T79" i="69"/>
  <c r="S79" i="69"/>
  <c r="R79" i="69"/>
  <c r="Q79" i="69"/>
  <c r="P79" i="69"/>
  <c r="N79" i="69"/>
  <c r="M79" i="69"/>
  <c r="L79" i="69"/>
  <c r="K79" i="69"/>
  <c r="J79" i="69"/>
  <c r="I79" i="69"/>
  <c r="H79" i="69"/>
  <c r="G79" i="69"/>
  <c r="W78" i="69"/>
  <c r="V78" i="69"/>
  <c r="U78" i="69"/>
  <c r="T78" i="69"/>
  <c r="S78" i="69"/>
  <c r="R78" i="69"/>
  <c r="Q78" i="69"/>
  <c r="P78" i="69"/>
  <c r="N78" i="69"/>
  <c r="M78" i="69"/>
  <c r="L78" i="69"/>
  <c r="K78" i="69"/>
  <c r="J78" i="69"/>
  <c r="I78" i="69"/>
  <c r="H78" i="69"/>
  <c r="G78" i="69"/>
  <c r="V75" i="69"/>
  <c r="U75" i="69"/>
  <c r="T75" i="69"/>
  <c r="S75" i="69"/>
  <c r="R75" i="69"/>
  <c r="Q75" i="69"/>
  <c r="P75" i="69"/>
  <c r="N75" i="69"/>
  <c r="M75" i="69"/>
  <c r="L75" i="69"/>
  <c r="K75" i="69"/>
  <c r="J75" i="69"/>
  <c r="I75" i="69"/>
  <c r="H75" i="69"/>
  <c r="G75" i="69"/>
  <c r="V67" i="69"/>
  <c r="U67" i="69"/>
  <c r="T67" i="69"/>
  <c r="S67" i="69"/>
  <c r="R67" i="69"/>
  <c r="Q67" i="69"/>
  <c r="P67" i="69"/>
  <c r="N67" i="69"/>
  <c r="M67" i="69"/>
  <c r="L67" i="69"/>
  <c r="K67" i="69"/>
  <c r="J67" i="69"/>
  <c r="I67" i="69"/>
  <c r="H67" i="69"/>
  <c r="G67" i="69"/>
  <c r="W66" i="69"/>
  <c r="V66" i="69"/>
  <c r="U66" i="69"/>
  <c r="T66" i="69"/>
  <c r="S66" i="69"/>
  <c r="R66" i="69"/>
  <c r="Q66" i="69"/>
  <c r="P66" i="69"/>
  <c r="N66" i="69"/>
  <c r="M66" i="69"/>
  <c r="L66" i="69"/>
  <c r="K66" i="69"/>
  <c r="J66" i="69"/>
  <c r="I66" i="69"/>
  <c r="H66" i="69"/>
  <c r="G66" i="69"/>
  <c r="V63" i="69"/>
  <c r="U63" i="69"/>
  <c r="T63" i="69"/>
  <c r="S63" i="69"/>
  <c r="R63" i="69"/>
  <c r="Q63" i="69"/>
  <c r="P63" i="69"/>
  <c r="N63" i="69"/>
  <c r="M63" i="69"/>
  <c r="L63" i="69"/>
  <c r="K63" i="69"/>
  <c r="J63" i="69"/>
  <c r="I63" i="69"/>
  <c r="H63" i="69"/>
  <c r="G63" i="69"/>
  <c r="V55" i="69"/>
  <c r="U55" i="69"/>
  <c r="T55" i="69"/>
  <c r="S55" i="69"/>
  <c r="R55" i="69"/>
  <c r="Q55" i="69"/>
  <c r="P55" i="69"/>
  <c r="N55" i="69"/>
  <c r="M55" i="69"/>
  <c r="L55" i="69"/>
  <c r="K55" i="69"/>
  <c r="J55" i="69"/>
  <c r="I55" i="69"/>
  <c r="H55" i="69"/>
  <c r="G55" i="69"/>
  <c r="W54" i="69"/>
  <c r="V54" i="69"/>
  <c r="U54" i="69"/>
  <c r="T54" i="69"/>
  <c r="S54" i="69"/>
  <c r="R54" i="69"/>
  <c r="Q54" i="69"/>
  <c r="P54" i="69"/>
  <c r="N54" i="69"/>
  <c r="M54" i="69"/>
  <c r="L54" i="69"/>
  <c r="K54" i="69"/>
  <c r="J54" i="69"/>
  <c r="I54" i="69"/>
  <c r="H54" i="69"/>
  <c r="G54" i="69"/>
  <c r="V51" i="69"/>
  <c r="U51" i="69"/>
  <c r="T51" i="69"/>
  <c r="S51" i="69"/>
  <c r="R51" i="69"/>
  <c r="Q51" i="69"/>
  <c r="P51" i="69"/>
  <c r="N51" i="69"/>
  <c r="M51" i="69"/>
  <c r="L51" i="69"/>
  <c r="K51" i="69"/>
  <c r="J51" i="69"/>
  <c r="I51" i="69"/>
  <c r="H51" i="69"/>
  <c r="G51" i="69"/>
  <c r="V43" i="69"/>
  <c r="U43" i="69"/>
  <c r="T43" i="69"/>
  <c r="S43" i="69"/>
  <c r="R43" i="69"/>
  <c r="Q43" i="69"/>
  <c r="P43" i="69"/>
  <c r="N43" i="69"/>
  <c r="M43" i="69"/>
  <c r="L43" i="69"/>
  <c r="K43" i="69"/>
  <c r="J43" i="69"/>
  <c r="I43" i="69"/>
  <c r="H43" i="69"/>
  <c r="G43" i="69"/>
  <c r="W42" i="69"/>
  <c r="V42" i="69"/>
  <c r="U42" i="69"/>
  <c r="T42" i="69"/>
  <c r="S42" i="69"/>
  <c r="R42" i="69"/>
  <c r="Q42" i="69"/>
  <c r="P42" i="69"/>
  <c r="N42" i="69"/>
  <c r="M42" i="69"/>
  <c r="L42" i="69"/>
  <c r="K42" i="69"/>
  <c r="J42" i="69"/>
  <c r="I42" i="69"/>
  <c r="H42" i="69"/>
  <c r="G42" i="69"/>
  <c r="V39" i="69"/>
  <c r="U39" i="69"/>
  <c r="T39" i="69"/>
  <c r="S39" i="69"/>
  <c r="R39" i="69"/>
  <c r="Q39" i="69"/>
  <c r="P39" i="69"/>
  <c r="N39" i="69"/>
  <c r="M39" i="69"/>
  <c r="L39" i="69"/>
  <c r="K39" i="69"/>
  <c r="J39" i="69"/>
  <c r="I39" i="69"/>
  <c r="H39" i="69"/>
  <c r="G39" i="69"/>
  <c r="V31" i="69"/>
  <c r="U31" i="69"/>
  <c r="T31" i="69"/>
  <c r="S31" i="69"/>
  <c r="R31" i="69"/>
  <c r="Q31" i="69"/>
  <c r="P31" i="69"/>
  <c r="N31" i="69"/>
  <c r="M31" i="69"/>
  <c r="L31" i="69"/>
  <c r="K31" i="69"/>
  <c r="J31" i="69"/>
  <c r="I31" i="69"/>
  <c r="H31" i="69"/>
  <c r="G31" i="69"/>
  <c r="W30" i="69"/>
  <c r="V30" i="69"/>
  <c r="U30" i="69"/>
  <c r="T30" i="69"/>
  <c r="S30" i="69"/>
  <c r="R30" i="69"/>
  <c r="Q30" i="69"/>
  <c r="P30" i="69"/>
  <c r="N30" i="69"/>
  <c r="M30" i="69"/>
  <c r="L30" i="69"/>
  <c r="K30" i="69"/>
  <c r="J30" i="69"/>
  <c r="I30" i="69"/>
  <c r="H30" i="69"/>
  <c r="G30" i="69"/>
  <c r="V27" i="69"/>
  <c r="U27" i="69"/>
  <c r="T27" i="69"/>
  <c r="S27" i="69"/>
  <c r="R27" i="69"/>
  <c r="Q27" i="69"/>
  <c r="P27" i="69"/>
  <c r="N27" i="69"/>
  <c r="M27" i="69"/>
  <c r="L27" i="69"/>
  <c r="K27" i="69"/>
  <c r="J27" i="69"/>
  <c r="I27" i="69"/>
  <c r="H27" i="69"/>
  <c r="G27" i="69"/>
  <c r="W187" i="69"/>
  <c r="AQ99" i="45" s="1"/>
  <c r="V19" i="69"/>
  <c r="U19" i="69"/>
  <c r="T19" i="69"/>
  <c r="S19" i="69"/>
  <c r="R19" i="69"/>
  <c r="Q19" i="69"/>
  <c r="P19" i="69"/>
  <c r="N19" i="69"/>
  <c r="M19" i="69"/>
  <c r="L19" i="69"/>
  <c r="K19" i="69"/>
  <c r="J19" i="69"/>
  <c r="I19" i="69"/>
  <c r="H19" i="69"/>
  <c r="G19" i="69"/>
  <c r="W18" i="69"/>
  <c r="V18" i="69"/>
  <c r="U18" i="69"/>
  <c r="T18" i="69"/>
  <c r="S18" i="69"/>
  <c r="R18" i="69"/>
  <c r="Q18" i="69"/>
  <c r="P18" i="69"/>
  <c r="N18" i="69"/>
  <c r="M18" i="69"/>
  <c r="L18" i="69"/>
  <c r="K18" i="69"/>
  <c r="J18" i="69"/>
  <c r="I18" i="69"/>
  <c r="H18" i="69"/>
  <c r="G18" i="69"/>
  <c r="V15" i="69"/>
  <c r="U15" i="69"/>
  <c r="T15" i="69"/>
  <c r="S15" i="69"/>
  <c r="R15" i="69"/>
  <c r="Q15" i="69"/>
  <c r="P15" i="69"/>
  <c r="N15" i="69"/>
  <c r="M15" i="69"/>
  <c r="L15" i="69"/>
  <c r="K15" i="69"/>
  <c r="J15" i="69"/>
  <c r="I15" i="69"/>
  <c r="H15" i="69"/>
  <c r="G15" i="69"/>
  <c r="W175" i="68"/>
  <c r="V175" i="68"/>
  <c r="U175" i="68"/>
  <c r="T175" i="68"/>
  <c r="S175" i="68"/>
  <c r="R175" i="68"/>
  <c r="Q175" i="68"/>
  <c r="P175" i="68"/>
  <c r="N175" i="68"/>
  <c r="M175" i="68"/>
  <c r="L175" i="68"/>
  <c r="K175" i="68"/>
  <c r="J175" i="68"/>
  <c r="I175" i="68"/>
  <c r="H175" i="68"/>
  <c r="G175" i="68"/>
  <c r="W174" i="68"/>
  <c r="V174" i="68"/>
  <c r="U174" i="68"/>
  <c r="T174" i="68"/>
  <c r="S174" i="68"/>
  <c r="R174" i="68"/>
  <c r="Q174" i="68"/>
  <c r="P174" i="68"/>
  <c r="N174" i="68"/>
  <c r="M174" i="68"/>
  <c r="L174" i="68"/>
  <c r="K174" i="68"/>
  <c r="J174" i="68"/>
  <c r="I174" i="68"/>
  <c r="H174" i="68"/>
  <c r="G174" i="68"/>
  <c r="W172" i="68"/>
  <c r="V172" i="68"/>
  <c r="U172" i="68"/>
  <c r="T172" i="68"/>
  <c r="S172" i="68"/>
  <c r="R172" i="68"/>
  <c r="Q172" i="68"/>
  <c r="P172" i="68"/>
  <c r="N172" i="68"/>
  <c r="M172" i="68"/>
  <c r="L172" i="68"/>
  <c r="K172" i="68"/>
  <c r="J172" i="68"/>
  <c r="I172" i="68"/>
  <c r="H172" i="68"/>
  <c r="G172" i="68"/>
  <c r="W171" i="68"/>
  <c r="V171" i="68"/>
  <c r="U171" i="68"/>
  <c r="T171" i="68"/>
  <c r="S171" i="68"/>
  <c r="R171" i="68"/>
  <c r="Q171" i="68"/>
  <c r="P171" i="68"/>
  <c r="N171" i="68"/>
  <c r="M171" i="68"/>
  <c r="L171" i="68"/>
  <c r="K171" i="68"/>
  <c r="J171" i="68"/>
  <c r="I171" i="68"/>
  <c r="H171" i="68"/>
  <c r="G171" i="68"/>
  <c r="W163" i="68"/>
  <c r="V163" i="68"/>
  <c r="U163" i="68"/>
  <c r="T163" i="68"/>
  <c r="S163" i="68"/>
  <c r="R163" i="68"/>
  <c r="Q163" i="68"/>
  <c r="P163" i="68"/>
  <c r="N163" i="68"/>
  <c r="M163" i="68"/>
  <c r="L163" i="68"/>
  <c r="K163" i="68"/>
  <c r="J163" i="68"/>
  <c r="I163" i="68"/>
  <c r="H163" i="68"/>
  <c r="G163" i="68"/>
  <c r="W162" i="68"/>
  <c r="V162" i="68"/>
  <c r="U162" i="68"/>
  <c r="T162" i="68"/>
  <c r="S162" i="68"/>
  <c r="R162" i="68"/>
  <c r="Q162" i="68"/>
  <c r="P162" i="68"/>
  <c r="N162" i="68"/>
  <c r="M162" i="68"/>
  <c r="L162" i="68"/>
  <c r="K162" i="68"/>
  <c r="J162" i="68"/>
  <c r="I162" i="68"/>
  <c r="H162" i="68"/>
  <c r="G162" i="68"/>
  <c r="W160" i="68"/>
  <c r="V160" i="68"/>
  <c r="U160" i="68"/>
  <c r="T160" i="68"/>
  <c r="S160" i="68"/>
  <c r="R160" i="68"/>
  <c r="Q160" i="68"/>
  <c r="P160" i="68"/>
  <c r="N160" i="68"/>
  <c r="M160" i="68"/>
  <c r="L160" i="68"/>
  <c r="K160" i="68"/>
  <c r="J160" i="68"/>
  <c r="I160" i="68"/>
  <c r="H160" i="68"/>
  <c r="G160" i="68"/>
  <c r="W159" i="68"/>
  <c r="V159" i="68"/>
  <c r="U159" i="68"/>
  <c r="T159" i="68"/>
  <c r="S159" i="68"/>
  <c r="R159" i="68"/>
  <c r="Q159" i="68"/>
  <c r="P159" i="68"/>
  <c r="N159" i="68"/>
  <c r="M159" i="68"/>
  <c r="L159" i="68"/>
  <c r="K159" i="68"/>
  <c r="J159" i="68"/>
  <c r="I159" i="68"/>
  <c r="H159" i="68"/>
  <c r="G159" i="68"/>
  <c r="W151" i="68"/>
  <c r="V151" i="68"/>
  <c r="U151" i="68"/>
  <c r="T151" i="68"/>
  <c r="S151" i="68"/>
  <c r="R151" i="68"/>
  <c r="Q151" i="68"/>
  <c r="P151" i="68"/>
  <c r="N151" i="68"/>
  <c r="M151" i="68"/>
  <c r="L151" i="68"/>
  <c r="K151" i="68"/>
  <c r="J151" i="68"/>
  <c r="I151" i="68"/>
  <c r="H151" i="68"/>
  <c r="G151" i="68"/>
  <c r="W150" i="68"/>
  <c r="V150" i="68"/>
  <c r="U150" i="68"/>
  <c r="T150" i="68"/>
  <c r="S150" i="68"/>
  <c r="R150" i="68"/>
  <c r="Q150" i="68"/>
  <c r="P150" i="68"/>
  <c r="N150" i="68"/>
  <c r="M150" i="68"/>
  <c r="L150" i="68"/>
  <c r="K150" i="68"/>
  <c r="J150" i="68"/>
  <c r="I150" i="68"/>
  <c r="H150" i="68"/>
  <c r="G150" i="68"/>
  <c r="W148" i="68"/>
  <c r="V148" i="68"/>
  <c r="U148" i="68"/>
  <c r="T148" i="68"/>
  <c r="S148" i="68"/>
  <c r="R148" i="68"/>
  <c r="Q148" i="68"/>
  <c r="P148" i="68"/>
  <c r="N148" i="68"/>
  <c r="M148" i="68"/>
  <c r="L148" i="68"/>
  <c r="K148" i="68"/>
  <c r="J148" i="68"/>
  <c r="I148" i="68"/>
  <c r="H148" i="68"/>
  <c r="G148" i="68"/>
  <c r="W147" i="68"/>
  <c r="V147" i="68"/>
  <c r="U147" i="68"/>
  <c r="T147" i="68"/>
  <c r="S147" i="68"/>
  <c r="R147" i="68"/>
  <c r="Q147" i="68"/>
  <c r="P147" i="68"/>
  <c r="N147" i="68"/>
  <c r="M147" i="68"/>
  <c r="L147" i="68"/>
  <c r="K147" i="68"/>
  <c r="J147" i="68"/>
  <c r="I147" i="68"/>
  <c r="H147" i="68"/>
  <c r="G147" i="68"/>
  <c r="W139" i="68"/>
  <c r="V139" i="68"/>
  <c r="U139" i="68"/>
  <c r="T139" i="68"/>
  <c r="S139" i="68"/>
  <c r="R139" i="68"/>
  <c r="Q139" i="68"/>
  <c r="P139" i="68"/>
  <c r="N139" i="68"/>
  <c r="M139" i="68"/>
  <c r="L139" i="68"/>
  <c r="K139" i="68"/>
  <c r="J139" i="68"/>
  <c r="I139" i="68"/>
  <c r="H139" i="68"/>
  <c r="G139" i="68"/>
  <c r="W138" i="68"/>
  <c r="V138" i="68"/>
  <c r="U138" i="68"/>
  <c r="T138" i="68"/>
  <c r="S138" i="68"/>
  <c r="R138" i="68"/>
  <c r="Q138" i="68"/>
  <c r="P138" i="68"/>
  <c r="N138" i="68"/>
  <c r="M138" i="68"/>
  <c r="L138" i="68"/>
  <c r="K138" i="68"/>
  <c r="J138" i="68"/>
  <c r="I138" i="68"/>
  <c r="H138" i="68"/>
  <c r="G138" i="68"/>
  <c r="W136" i="68"/>
  <c r="V136" i="68"/>
  <c r="U136" i="68"/>
  <c r="T136" i="68"/>
  <c r="S136" i="68"/>
  <c r="R136" i="68"/>
  <c r="Q136" i="68"/>
  <c r="P136" i="68"/>
  <c r="N136" i="68"/>
  <c r="M136" i="68"/>
  <c r="L136" i="68"/>
  <c r="K136" i="68"/>
  <c r="J136" i="68"/>
  <c r="I136" i="68"/>
  <c r="H136" i="68"/>
  <c r="G136" i="68"/>
  <c r="W135" i="68"/>
  <c r="V135" i="68"/>
  <c r="U135" i="68"/>
  <c r="T135" i="68"/>
  <c r="S135" i="68"/>
  <c r="R135" i="68"/>
  <c r="Q135" i="68"/>
  <c r="P135" i="68"/>
  <c r="N135" i="68"/>
  <c r="M135" i="68"/>
  <c r="L135" i="68"/>
  <c r="K135" i="68"/>
  <c r="J135" i="68"/>
  <c r="I135" i="68"/>
  <c r="H135" i="68"/>
  <c r="G135" i="68"/>
  <c r="W127" i="68"/>
  <c r="V127" i="68"/>
  <c r="U127" i="68"/>
  <c r="T127" i="68"/>
  <c r="S127" i="68"/>
  <c r="R127" i="68"/>
  <c r="Q127" i="68"/>
  <c r="P127" i="68"/>
  <c r="N127" i="68"/>
  <c r="M127" i="68"/>
  <c r="L127" i="68"/>
  <c r="K127" i="68"/>
  <c r="J127" i="68"/>
  <c r="I127" i="68"/>
  <c r="H127" i="68"/>
  <c r="G127" i="68"/>
  <c r="W126" i="68"/>
  <c r="V126" i="68"/>
  <c r="U126" i="68"/>
  <c r="T126" i="68"/>
  <c r="S126" i="68"/>
  <c r="R126" i="68"/>
  <c r="Q126" i="68"/>
  <c r="P126" i="68"/>
  <c r="N126" i="68"/>
  <c r="M126" i="68"/>
  <c r="L126" i="68"/>
  <c r="K126" i="68"/>
  <c r="J126" i="68"/>
  <c r="I126" i="68"/>
  <c r="H126" i="68"/>
  <c r="G126" i="68"/>
  <c r="W124" i="68"/>
  <c r="V124" i="68"/>
  <c r="U124" i="68"/>
  <c r="T124" i="68"/>
  <c r="S124" i="68"/>
  <c r="R124" i="68"/>
  <c r="Q124" i="68"/>
  <c r="P124" i="68"/>
  <c r="N124" i="68"/>
  <c r="M124" i="68"/>
  <c r="L124" i="68"/>
  <c r="K124" i="68"/>
  <c r="J124" i="68"/>
  <c r="I124" i="68"/>
  <c r="H124" i="68"/>
  <c r="G124" i="68"/>
  <c r="W123" i="68"/>
  <c r="V123" i="68"/>
  <c r="U123" i="68"/>
  <c r="T123" i="68"/>
  <c r="S123" i="68"/>
  <c r="R123" i="68"/>
  <c r="Q123" i="68"/>
  <c r="P123" i="68"/>
  <c r="N123" i="68"/>
  <c r="M123" i="68"/>
  <c r="L123" i="68"/>
  <c r="K123" i="68"/>
  <c r="J123" i="68"/>
  <c r="I123" i="68"/>
  <c r="H123" i="68"/>
  <c r="G123" i="68"/>
  <c r="W115" i="68"/>
  <c r="V115" i="68"/>
  <c r="U115" i="68"/>
  <c r="T115" i="68"/>
  <c r="S115" i="68"/>
  <c r="R115" i="68"/>
  <c r="Q115" i="68"/>
  <c r="P115" i="68"/>
  <c r="N115" i="68"/>
  <c r="M115" i="68"/>
  <c r="L115" i="68"/>
  <c r="K115" i="68"/>
  <c r="J115" i="68"/>
  <c r="I115" i="68"/>
  <c r="H115" i="68"/>
  <c r="G115" i="68"/>
  <c r="W114" i="68"/>
  <c r="V114" i="68"/>
  <c r="U114" i="68"/>
  <c r="T114" i="68"/>
  <c r="S114" i="68"/>
  <c r="R114" i="68"/>
  <c r="Q114" i="68"/>
  <c r="P114" i="68"/>
  <c r="N114" i="68"/>
  <c r="M114" i="68"/>
  <c r="L114" i="68"/>
  <c r="K114" i="68"/>
  <c r="J114" i="68"/>
  <c r="I114" i="68"/>
  <c r="H114" i="68"/>
  <c r="G114" i="68"/>
  <c r="W112" i="68"/>
  <c r="V112" i="68"/>
  <c r="U112" i="68"/>
  <c r="T112" i="68"/>
  <c r="S112" i="68"/>
  <c r="R112" i="68"/>
  <c r="Q112" i="68"/>
  <c r="P112" i="68"/>
  <c r="N112" i="68"/>
  <c r="M112" i="68"/>
  <c r="L112" i="68"/>
  <c r="K112" i="68"/>
  <c r="J112" i="68"/>
  <c r="I112" i="68"/>
  <c r="H112" i="68"/>
  <c r="G112" i="68"/>
  <c r="W111" i="68"/>
  <c r="V111" i="68"/>
  <c r="U111" i="68"/>
  <c r="T111" i="68"/>
  <c r="S111" i="68"/>
  <c r="R111" i="68"/>
  <c r="Q111" i="68"/>
  <c r="P111" i="68"/>
  <c r="N111" i="68"/>
  <c r="M111" i="68"/>
  <c r="L111" i="68"/>
  <c r="K111" i="68"/>
  <c r="J111" i="68"/>
  <c r="I111" i="68"/>
  <c r="H111" i="68"/>
  <c r="G111" i="68"/>
  <c r="W103" i="68"/>
  <c r="V103" i="68"/>
  <c r="U103" i="68"/>
  <c r="T103" i="68"/>
  <c r="S103" i="68"/>
  <c r="R103" i="68"/>
  <c r="Q103" i="68"/>
  <c r="P103" i="68"/>
  <c r="N103" i="68"/>
  <c r="M103" i="68"/>
  <c r="L103" i="68"/>
  <c r="K103" i="68"/>
  <c r="J103" i="68"/>
  <c r="I103" i="68"/>
  <c r="H103" i="68"/>
  <c r="G103" i="68"/>
  <c r="W102" i="68"/>
  <c r="V102" i="68"/>
  <c r="U102" i="68"/>
  <c r="T102" i="68"/>
  <c r="S102" i="68"/>
  <c r="R102" i="68"/>
  <c r="Q102" i="68"/>
  <c r="P102" i="68"/>
  <c r="N102" i="68"/>
  <c r="M102" i="68"/>
  <c r="L102" i="68"/>
  <c r="K102" i="68"/>
  <c r="J102" i="68"/>
  <c r="I102" i="68"/>
  <c r="H102" i="68"/>
  <c r="G102" i="68"/>
  <c r="W100" i="68"/>
  <c r="V100" i="68"/>
  <c r="U100" i="68"/>
  <c r="T100" i="68"/>
  <c r="S100" i="68"/>
  <c r="R100" i="68"/>
  <c r="Q100" i="68"/>
  <c r="P100" i="68"/>
  <c r="N100" i="68"/>
  <c r="M100" i="68"/>
  <c r="L100" i="68"/>
  <c r="K100" i="68"/>
  <c r="J100" i="68"/>
  <c r="I100" i="68"/>
  <c r="H100" i="68"/>
  <c r="G100" i="68"/>
  <c r="W99" i="68"/>
  <c r="V99" i="68"/>
  <c r="U99" i="68"/>
  <c r="T99" i="68"/>
  <c r="S99" i="68"/>
  <c r="R99" i="68"/>
  <c r="Q99" i="68"/>
  <c r="P99" i="68"/>
  <c r="N99" i="68"/>
  <c r="M99" i="68"/>
  <c r="L99" i="68"/>
  <c r="K99" i="68"/>
  <c r="J99" i="68"/>
  <c r="I99" i="68"/>
  <c r="H99" i="68"/>
  <c r="G99" i="68"/>
  <c r="W91" i="68"/>
  <c r="V91" i="68"/>
  <c r="U91" i="68"/>
  <c r="T91" i="68"/>
  <c r="S91" i="68"/>
  <c r="R91" i="68"/>
  <c r="Q91" i="68"/>
  <c r="P91" i="68"/>
  <c r="N91" i="68"/>
  <c r="M91" i="68"/>
  <c r="L91" i="68"/>
  <c r="K91" i="68"/>
  <c r="J91" i="68"/>
  <c r="I91" i="68"/>
  <c r="H91" i="68"/>
  <c r="G91" i="68"/>
  <c r="W90" i="68"/>
  <c r="V90" i="68"/>
  <c r="U90" i="68"/>
  <c r="T90" i="68"/>
  <c r="S90" i="68"/>
  <c r="R90" i="68"/>
  <c r="Q90" i="68"/>
  <c r="P90" i="68"/>
  <c r="N90" i="68"/>
  <c r="M90" i="68"/>
  <c r="L90" i="68"/>
  <c r="K90" i="68"/>
  <c r="J90" i="68"/>
  <c r="I90" i="68"/>
  <c r="H90" i="68"/>
  <c r="G90" i="68"/>
  <c r="W88" i="68"/>
  <c r="V88" i="68"/>
  <c r="U88" i="68"/>
  <c r="T88" i="68"/>
  <c r="S88" i="68"/>
  <c r="R88" i="68"/>
  <c r="Q88" i="68"/>
  <c r="P88" i="68"/>
  <c r="N88" i="68"/>
  <c r="M88" i="68"/>
  <c r="L88" i="68"/>
  <c r="K88" i="68"/>
  <c r="J88" i="68"/>
  <c r="I88" i="68"/>
  <c r="H88" i="68"/>
  <c r="G88" i="68"/>
  <c r="W87" i="68"/>
  <c r="V87" i="68"/>
  <c r="U87" i="68"/>
  <c r="T87" i="68"/>
  <c r="S87" i="68"/>
  <c r="R87" i="68"/>
  <c r="Q87" i="68"/>
  <c r="P87" i="68"/>
  <c r="N87" i="68"/>
  <c r="M87" i="68"/>
  <c r="L87" i="68"/>
  <c r="K87" i="68"/>
  <c r="J87" i="68"/>
  <c r="I87" i="68"/>
  <c r="H87" i="68"/>
  <c r="G87" i="68"/>
  <c r="W79" i="68"/>
  <c r="V79" i="68"/>
  <c r="U79" i="68"/>
  <c r="T79" i="68"/>
  <c r="S79" i="68"/>
  <c r="R79" i="68"/>
  <c r="Q79" i="68"/>
  <c r="P79" i="68"/>
  <c r="N79" i="68"/>
  <c r="M79" i="68"/>
  <c r="L79" i="68"/>
  <c r="K79" i="68"/>
  <c r="J79" i="68"/>
  <c r="I79" i="68"/>
  <c r="H79" i="68"/>
  <c r="G79" i="68"/>
  <c r="W78" i="68"/>
  <c r="V78" i="68"/>
  <c r="U78" i="68"/>
  <c r="T78" i="68"/>
  <c r="S78" i="68"/>
  <c r="R78" i="68"/>
  <c r="Q78" i="68"/>
  <c r="P78" i="68"/>
  <c r="N78" i="68"/>
  <c r="M78" i="68"/>
  <c r="L78" i="68"/>
  <c r="K78" i="68"/>
  <c r="J78" i="68"/>
  <c r="I78" i="68"/>
  <c r="H78" i="68"/>
  <c r="G78" i="68"/>
  <c r="W76" i="68"/>
  <c r="V76" i="68"/>
  <c r="U76" i="68"/>
  <c r="T76" i="68"/>
  <c r="S76" i="68"/>
  <c r="R76" i="68"/>
  <c r="Q76" i="68"/>
  <c r="P76" i="68"/>
  <c r="N76" i="68"/>
  <c r="M76" i="68"/>
  <c r="L76" i="68"/>
  <c r="K76" i="68"/>
  <c r="J76" i="68"/>
  <c r="I76" i="68"/>
  <c r="H76" i="68"/>
  <c r="G76" i="68"/>
  <c r="W75" i="68"/>
  <c r="V75" i="68"/>
  <c r="U75" i="68"/>
  <c r="T75" i="68"/>
  <c r="S75" i="68"/>
  <c r="R75" i="68"/>
  <c r="Q75" i="68"/>
  <c r="P75" i="68"/>
  <c r="N75" i="68"/>
  <c r="M75" i="68"/>
  <c r="L75" i="68"/>
  <c r="K75" i="68"/>
  <c r="J75" i="68"/>
  <c r="I75" i="68"/>
  <c r="H75" i="68"/>
  <c r="G75" i="68"/>
  <c r="W67" i="68"/>
  <c r="V67" i="68"/>
  <c r="U67" i="68"/>
  <c r="T67" i="68"/>
  <c r="S67" i="68"/>
  <c r="R67" i="68"/>
  <c r="Q67" i="68"/>
  <c r="P67" i="68"/>
  <c r="N67" i="68"/>
  <c r="M67" i="68"/>
  <c r="L67" i="68"/>
  <c r="K67" i="68"/>
  <c r="J67" i="68"/>
  <c r="I67" i="68"/>
  <c r="H67" i="68"/>
  <c r="G67" i="68"/>
  <c r="W66" i="68"/>
  <c r="V66" i="68"/>
  <c r="U66" i="68"/>
  <c r="T66" i="68"/>
  <c r="S66" i="68"/>
  <c r="R66" i="68"/>
  <c r="Q66" i="68"/>
  <c r="P66" i="68"/>
  <c r="N66" i="68"/>
  <c r="M66" i="68"/>
  <c r="L66" i="68"/>
  <c r="K66" i="68"/>
  <c r="J66" i="68"/>
  <c r="I66" i="68"/>
  <c r="H66" i="68"/>
  <c r="G66" i="68"/>
  <c r="W64" i="68"/>
  <c r="V64" i="68"/>
  <c r="U64" i="68"/>
  <c r="T64" i="68"/>
  <c r="S64" i="68"/>
  <c r="R64" i="68"/>
  <c r="Q64" i="68"/>
  <c r="P64" i="68"/>
  <c r="N64" i="68"/>
  <c r="M64" i="68"/>
  <c r="L64" i="68"/>
  <c r="K64" i="68"/>
  <c r="J64" i="68"/>
  <c r="I64" i="68"/>
  <c r="H64" i="68"/>
  <c r="G64" i="68"/>
  <c r="W63" i="68"/>
  <c r="V63" i="68"/>
  <c r="U63" i="68"/>
  <c r="T63" i="68"/>
  <c r="S63" i="68"/>
  <c r="R63" i="68"/>
  <c r="Q63" i="68"/>
  <c r="P63" i="68"/>
  <c r="N63" i="68"/>
  <c r="M63" i="68"/>
  <c r="L63" i="68"/>
  <c r="K63" i="68"/>
  <c r="J63" i="68"/>
  <c r="I63" i="68"/>
  <c r="H63" i="68"/>
  <c r="G63" i="68"/>
  <c r="W55" i="68"/>
  <c r="V55" i="68"/>
  <c r="U55" i="68"/>
  <c r="T55" i="68"/>
  <c r="S55" i="68"/>
  <c r="R55" i="68"/>
  <c r="Q55" i="68"/>
  <c r="P55" i="68"/>
  <c r="N55" i="68"/>
  <c r="M55" i="68"/>
  <c r="L55" i="68"/>
  <c r="K55" i="68"/>
  <c r="J55" i="68"/>
  <c r="I55" i="68"/>
  <c r="H55" i="68"/>
  <c r="G55" i="68"/>
  <c r="W54" i="68"/>
  <c r="V54" i="68"/>
  <c r="U54" i="68"/>
  <c r="T54" i="68"/>
  <c r="S54" i="68"/>
  <c r="R54" i="68"/>
  <c r="Q54" i="68"/>
  <c r="P54" i="68"/>
  <c r="N54" i="68"/>
  <c r="M54" i="68"/>
  <c r="L54" i="68"/>
  <c r="K54" i="68"/>
  <c r="J54" i="68"/>
  <c r="I54" i="68"/>
  <c r="H54" i="68"/>
  <c r="G54" i="68"/>
  <c r="W52" i="68"/>
  <c r="V52" i="68"/>
  <c r="U52" i="68"/>
  <c r="T52" i="68"/>
  <c r="S52" i="68"/>
  <c r="R52" i="68"/>
  <c r="Q52" i="68"/>
  <c r="P52" i="68"/>
  <c r="N52" i="68"/>
  <c r="M52" i="68"/>
  <c r="L52" i="68"/>
  <c r="K52" i="68"/>
  <c r="J52" i="68"/>
  <c r="I52" i="68"/>
  <c r="H52" i="68"/>
  <c r="G52" i="68"/>
  <c r="W51" i="68"/>
  <c r="V51" i="68"/>
  <c r="U51" i="68"/>
  <c r="T51" i="68"/>
  <c r="S51" i="68"/>
  <c r="R51" i="68"/>
  <c r="Q51" i="68"/>
  <c r="P51" i="68"/>
  <c r="N51" i="68"/>
  <c r="M51" i="68"/>
  <c r="L51" i="68"/>
  <c r="K51" i="68"/>
  <c r="J51" i="68"/>
  <c r="I51" i="68"/>
  <c r="H51" i="68"/>
  <c r="G51" i="68"/>
  <c r="W43" i="68"/>
  <c r="V43" i="68"/>
  <c r="U43" i="68"/>
  <c r="T43" i="68"/>
  <c r="S43" i="68"/>
  <c r="R43" i="68"/>
  <c r="Q43" i="68"/>
  <c r="P43" i="68"/>
  <c r="N43" i="68"/>
  <c r="M43" i="68"/>
  <c r="L43" i="68"/>
  <c r="K43" i="68"/>
  <c r="J43" i="68"/>
  <c r="I43" i="68"/>
  <c r="H43" i="68"/>
  <c r="G43" i="68"/>
  <c r="W42" i="68"/>
  <c r="V42" i="68"/>
  <c r="U42" i="68"/>
  <c r="T42" i="68"/>
  <c r="S42" i="68"/>
  <c r="R42" i="68"/>
  <c r="Q42" i="68"/>
  <c r="P42" i="68"/>
  <c r="N42" i="68"/>
  <c r="M42" i="68"/>
  <c r="L42" i="68"/>
  <c r="K42" i="68"/>
  <c r="J42" i="68"/>
  <c r="I42" i="68"/>
  <c r="H42" i="68"/>
  <c r="G42" i="68"/>
  <c r="W40" i="68"/>
  <c r="V40" i="68"/>
  <c r="U40" i="68"/>
  <c r="T40" i="68"/>
  <c r="S40" i="68"/>
  <c r="R40" i="68"/>
  <c r="Q40" i="68"/>
  <c r="P40" i="68"/>
  <c r="N40" i="68"/>
  <c r="M40" i="68"/>
  <c r="L40" i="68"/>
  <c r="K40" i="68"/>
  <c r="J40" i="68"/>
  <c r="I40" i="68"/>
  <c r="H40" i="68"/>
  <c r="G40" i="68"/>
  <c r="W39" i="68"/>
  <c r="V39" i="68"/>
  <c r="U39" i="68"/>
  <c r="T39" i="68"/>
  <c r="S39" i="68"/>
  <c r="R39" i="68"/>
  <c r="Q39" i="68"/>
  <c r="P39" i="68"/>
  <c r="N39" i="68"/>
  <c r="M39" i="68"/>
  <c r="L39" i="68"/>
  <c r="K39" i="68"/>
  <c r="J39" i="68"/>
  <c r="I39" i="68"/>
  <c r="H39" i="68"/>
  <c r="G39" i="68"/>
  <c r="W31" i="68"/>
  <c r="V31" i="68"/>
  <c r="U31" i="68"/>
  <c r="T31" i="68"/>
  <c r="S31" i="68"/>
  <c r="R31" i="68"/>
  <c r="Q31" i="68"/>
  <c r="P31" i="68"/>
  <c r="N31" i="68"/>
  <c r="M31" i="68"/>
  <c r="L31" i="68"/>
  <c r="K31" i="68"/>
  <c r="J31" i="68"/>
  <c r="I31" i="68"/>
  <c r="H31" i="68"/>
  <c r="G31" i="68"/>
  <c r="W30" i="68"/>
  <c r="V30" i="68"/>
  <c r="U30" i="68"/>
  <c r="T30" i="68"/>
  <c r="S30" i="68"/>
  <c r="R30" i="68"/>
  <c r="Q30" i="68"/>
  <c r="P30" i="68"/>
  <c r="N30" i="68"/>
  <c r="M30" i="68"/>
  <c r="L30" i="68"/>
  <c r="K30" i="68"/>
  <c r="J30" i="68"/>
  <c r="I30" i="68"/>
  <c r="H30" i="68"/>
  <c r="G30" i="68"/>
  <c r="W28" i="68"/>
  <c r="V28" i="68"/>
  <c r="U28" i="68"/>
  <c r="T28" i="68"/>
  <c r="S28" i="68"/>
  <c r="R28" i="68"/>
  <c r="Q28" i="68"/>
  <c r="P28" i="68"/>
  <c r="N28" i="68"/>
  <c r="M28" i="68"/>
  <c r="L28" i="68"/>
  <c r="K28" i="68"/>
  <c r="J28" i="68"/>
  <c r="I28" i="68"/>
  <c r="H28" i="68"/>
  <c r="G28" i="68"/>
  <c r="W27" i="68"/>
  <c r="V27" i="68"/>
  <c r="U27" i="68"/>
  <c r="T27" i="68"/>
  <c r="S27" i="68"/>
  <c r="R27" i="68"/>
  <c r="Q27" i="68"/>
  <c r="P27" i="68"/>
  <c r="N27" i="68"/>
  <c r="M27" i="68"/>
  <c r="L27" i="68"/>
  <c r="K27" i="68"/>
  <c r="J27" i="68"/>
  <c r="I27" i="68"/>
  <c r="H27" i="68"/>
  <c r="G27" i="68"/>
  <c r="W19" i="68"/>
  <c r="V19" i="68"/>
  <c r="U19" i="68"/>
  <c r="T19" i="68"/>
  <c r="S19" i="68"/>
  <c r="R19" i="68"/>
  <c r="Q19" i="68"/>
  <c r="P19" i="68"/>
  <c r="N19" i="68"/>
  <c r="M19" i="68"/>
  <c r="L19" i="68"/>
  <c r="K19" i="68"/>
  <c r="J19" i="68"/>
  <c r="I19" i="68"/>
  <c r="H19" i="68"/>
  <c r="G19" i="68"/>
  <c r="W18" i="68"/>
  <c r="V18" i="68"/>
  <c r="U18" i="68"/>
  <c r="T18" i="68"/>
  <c r="S18" i="68"/>
  <c r="R18" i="68"/>
  <c r="Q18" i="68"/>
  <c r="P18" i="68"/>
  <c r="N18" i="68"/>
  <c r="M18" i="68"/>
  <c r="L18" i="68"/>
  <c r="K18" i="68"/>
  <c r="J18" i="68"/>
  <c r="I18" i="68"/>
  <c r="H18" i="68"/>
  <c r="G18" i="68"/>
  <c r="W16" i="68"/>
  <c r="V16" i="68"/>
  <c r="U16" i="68"/>
  <c r="T16" i="68"/>
  <c r="S16" i="68"/>
  <c r="R16" i="68"/>
  <c r="Q16" i="68"/>
  <c r="P16" i="68"/>
  <c r="N16" i="68"/>
  <c r="M16" i="68"/>
  <c r="L16" i="68"/>
  <c r="K16" i="68"/>
  <c r="J16" i="68"/>
  <c r="I16" i="68"/>
  <c r="H16" i="68"/>
  <c r="G16" i="68"/>
  <c r="W15" i="68"/>
  <c r="V15" i="68"/>
  <c r="U15" i="68"/>
  <c r="T15" i="68"/>
  <c r="S15" i="68"/>
  <c r="R15" i="68"/>
  <c r="Q15" i="68"/>
  <c r="P15" i="68"/>
  <c r="N15" i="68"/>
  <c r="M15" i="68"/>
  <c r="L15" i="68"/>
  <c r="K15" i="68"/>
  <c r="J15" i="68"/>
  <c r="I15" i="68"/>
  <c r="H15" i="68"/>
  <c r="G15" i="68"/>
  <c r="W184" i="68" l="1"/>
  <c r="M96" i="45" s="1"/>
  <c r="BF96" i="45" s="1"/>
  <c r="BF80" i="45"/>
  <c r="W186" i="70"/>
  <c r="AB98" i="45" s="1"/>
  <c r="V184" i="68"/>
  <c r="L96" i="45" s="1"/>
  <c r="BE96" i="45" s="1"/>
  <c r="W187" i="68"/>
  <c r="M99" i="45" s="1"/>
  <c r="BF99" i="45" s="1"/>
  <c r="V187" i="70"/>
  <c r="AA99" i="45" s="1"/>
  <c r="W186" i="68"/>
  <c r="M98" i="45" s="1"/>
  <c r="W187" i="73"/>
  <c r="AB84" i="45" s="1"/>
  <c r="BF101" i="45"/>
  <c r="BE101" i="45"/>
  <c r="V184" i="70"/>
  <c r="AA96" i="45" s="1"/>
  <c r="V187" i="71"/>
  <c r="L84" i="45" s="1"/>
  <c r="BE84" i="45" s="1"/>
  <c r="BE80" i="45"/>
  <c r="J187" i="73"/>
  <c r="S187" i="73"/>
  <c r="X84" i="45" s="1"/>
  <c r="V187" i="68"/>
  <c r="L99" i="45" s="1"/>
  <c r="M186" i="73"/>
  <c r="T83" i="45" s="1"/>
  <c r="U186" i="70"/>
  <c r="Z98" i="45" s="1"/>
  <c r="L186" i="71"/>
  <c r="D83" i="45" s="1"/>
  <c r="V187" i="69"/>
  <c r="AP99" i="45" s="1"/>
  <c r="V187" i="73"/>
  <c r="AA84" i="45" s="1"/>
  <c r="V186" i="70"/>
  <c r="AA98" i="45" s="1"/>
  <c r="V186" i="68"/>
  <c r="L98" i="45" s="1"/>
  <c r="BD80" i="45"/>
  <c r="BB101" i="45"/>
  <c r="BC101" i="45"/>
  <c r="AY101" i="45"/>
  <c r="AW101" i="45"/>
  <c r="BD101" i="45"/>
  <c r="K183" i="70"/>
  <c r="R95" i="45" s="1"/>
  <c r="H184" i="70"/>
  <c r="Q184" i="70"/>
  <c r="V96" i="45" s="1"/>
  <c r="M186" i="70"/>
  <c r="T98" i="45" s="1"/>
  <c r="J187" i="70"/>
  <c r="S187" i="70"/>
  <c r="X99" i="45" s="1"/>
  <c r="K186" i="71"/>
  <c r="C83" i="45" s="1"/>
  <c r="H187" i="71"/>
  <c r="Q187" i="71"/>
  <c r="G84" i="45" s="1"/>
  <c r="AZ84" i="45" s="1"/>
  <c r="V186" i="73"/>
  <c r="AA83" i="45" s="1"/>
  <c r="J187" i="68"/>
  <c r="S187" i="68"/>
  <c r="I99" i="45" s="1"/>
  <c r="J186" i="69"/>
  <c r="S186" i="69"/>
  <c r="AM98" i="45" s="1"/>
  <c r="G187" i="69"/>
  <c r="P187" i="69"/>
  <c r="I187" i="71"/>
  <c r="R187" i="71"/>
  <c r="H84" i="45" s="1"/>
  <c r="BA84" i="45" s="1"/>
  <c r="W186" i="73"/>
  <c r="AB83" i="45" s="1"/>
  <c r="V183" i="70"/>
  <c r="AA95" i="45" s="1"/>
  <c r="M186" i="71"/>
  <c r="E83" i="45" s="1"/>
  <c r="V186" i="71"/>
  <c r="L83" i="45" s="1"/>
  <c r="J187" i="71"/>
  <c r="S187" i="71"/>
  <c r="I84" i="45" s="1"/>
  <c r="BB84" i="45" s="1"/>
  <c r="L187" i="73"/>
  <c r="S84" i="45" s="1"/>
  <c r="U187" i="73"/>
  <c r="Z84" i="45" s="1"/>
  <c r="L183" i="68"/>
  <c r="D95" i="45" s="1"/>
  <c r="N186" i="68"/>
  <c r="F98" i="45" s="1"/>
  <c r="V183" i="68"/>
  <c r="L95" i="45" s="1"/>
  <c r="T187" i="71"/>
  <c r="J84" i="45" s="1"/>
  <c r="BC84" i="45" s="1"/>
  <c r="L186" i="72"/>
  <c r="AH83" i="45" s="1"/>
  <c r="H186" i="73"/>
  <c r="Q186" i="73"/>
  <c r="V83" i="45" s="1"/>
  <c r="M187" i="73"/>
  <c r="T84" i="45" s="1"/>
  <c r="H184" i="68"/>
  <c r="M186" i="68"/>
  <c r="E98" i="45" s="1"/>
  <c r="T187" i="68"/>
  <c r="J99" i="45" s="1"/>
  <c r="W183" i="68"/>
  <c r="M95" i="45" s="1"/>
  <c r="V186" i="69"/>
  <c r="AP98" i="45" s="1"/>
  <c r="G183" i="70"/>
  <c r="P183" i="70"/>
  <c r="L184" i="70"/>
  <c r="S96" i="45" s="1"/>
  <c r="I186" i="70"/>
  <c r="R186" i="70"/>
  <c r="W98" i="45" s="1"/>
  <c r="N187" i="70"/>
  <c r="U99" i="45" s="1"/>
  <c r="G186" i="71"/>
  <c r="P186" i="71"/>
  <c r="L187" i="71"/>
  <c r="D84" i="45" s="1"/>
  <c r="AW84" i="45" s="1"/>
  <c r="BC80" i="45"/>
  <c r="V186" i="72"/>
  <c r="AP83" i="45" s="1"/>
  <c r="I186" i="73"/>
  <c r="R186" i="73"/>
  <c r="W83" i="45" s="1"/>
  <c r="N187" i="73"/>
  <c r="U84" i="45" s="1"/>
  <c r="Q184" i="68"/>
  <c r="G96" i="45" s="1"/>
  <c r="AZ96" i="45" s="1"/>
  <c r="I184" i="68"/>
  <c r="G183" i="68"/>
  <c r="P183" i="68"/>
  <c r="L184" i="68"/>
  <c r="D96" i="45" s="1"/>
  <c r="AW96" i="45" s="1"/>
  <c r="I186" i="68"/>
  <c r="R186" i="68"/>
  <c r="H98" i="45" s="1"/>
  <c r="N187" i="68"/>
  <c r="F99" i="45" s="1"/>
  <c r="I183" i="69"/>
  <c r="N186" i="69"/>
  <c r="AJ98" i="45" s="1"/>
  <c r="W186" i="69"/>
  <c r="AQ98" i="45" s="1"/>
  <c r="K187" i="69"/>
  <c r="AG99" i="45" s="1"/>
  <c r="H186" i="71"/>
  <c r="Q186" i="71"/>
  <c r="G83" i="45" s="1"/>
  <c r="M187" i="71"/>
  <c r="E84" i="45" s="1"/>
  <c r="AX84" i="45" s="1"/>
  <c r="W186" i="72"/>
  <c r="AQ83" i="45" s="1"/>
  <c r="K183" i="68"/>
  <c r="C95" i="45" s="1"/>
  <c r="R184" i="68"/>
  <c r="H96" i="45" s="1"/>
  <c r="BA96" i="45" s="1"/>
  <c r="K187" i="68"/>
  <c r="C99" i="45" s="1"/>
  <c r="H183" i="68"/>
  <c r="Q183" i="68"/>
  <c r="G95" i="45" s="1"/>
  <c r="M184" i="68"/>
  <c r="E96" i="45" s="1"/>
  <c r="AX96" i="45" s="1"/>
  <c r="J186" i="68"/>
  <c r="S186" i="68"/>
  <c r="I98" i="45" s="1"/>
  <c r="G187" i="68"/>
  <c r="P187" i="68"/>
  <c r="I186" i="71"/>
  <c r="R186" i="71"/>
  <c r="H83" i="45" s="1"/>
  <c r="N187" i="71"/>
  <c r="F84" i="45" s="1"/>
  <c r="AY84" i="45" s="1"/>
  <c r="H187" i="73"/>
  <c r="Q187" i="73"/>
  <c r="V84" i="45" s="1"/>
  <c r="H186" i="72"/>
  <c r="Q186" i="72"/>
  <c r="AK83" i="45" s="1"/>
  <c r="L186" i="73"/>
  <c r="S83" i="45" s="1"/>
  <c r="I187" i="73"/>
  <c r="R187" i="73"/>
  <c r="W84" i="45" s="1"/>
  <c r="U184" i="70"/>
  <c r="Z96" i="45" s="1"/>
  <c r="U184" i="68"/>
  <c r="K96" i="45" s="1"/>
  <c r="BD96" i="45" s="1"/>
  <c r="U187" i="69"/>
  <c r="AO99" i="45" s="1"/>
  <c r="U187" i="68"/>
  <c r="K99" i="45" s="1"/>
  <c r="U187" i="70"/>
  <c r="Z99" i="45" s="1"/>
  <c r="U187" i="71"/>
  <c r="K84" i="45" s="1"/>
  <c r="BD84" i="45" s="1"/>
  <c r="U186" i="68"/>
  <c r="K98" i="45" s="1"/>
  <c r="U186" i="69"/>
  <c r="AO98" i="45" s="1"/>
  <c r="U186" i="73"/>
  <c r="Z83" i="45" s="1"/>
  <c r="U186" i="71"/>
  <c r="K83" i="45" s="1"/>
  <c r="U186" i="72"/>
  <c r="AO83" i="45" s="1"/>
  <c r="U183" i="69"/>
  <c r="AO95" i="45" s="1"/>
  <c r="U183" i="70"/>
  <c r="Z95" i="45" s="1"/>
  <c r="U183" i="68"/>
  <c r="K95" i="45" s="1"/>
  <c r="BA101" i="45"/>
  <c r="T183" i="68"/>
  <c r="J95" i="45" s="1"/>
  <c r="T183" i="69"/>
  <c r="AN95" i="45" s="1"/>
  <c r="T183" i="70"/>
  <c r="Y95" i="45" s="1"/>
  <c r="T184" i="70"/>
  <c r="Y96" i="45" s="1"/>
  <c r="T184" i="68"/>
  <c r="J96" i="45" s="1"/>
  <c r="BC96" i="45" s="1"/>
  <c r="T186" i="71"/>
  <c r="J83" i="45" s="1"/>
  <c r="T186" i="72"/>
  <c r="AN83" i="45" s="1"/>
  <c r="T186" i="68"/>
  <c r="J98" i="45" s="1"/>
  <c r="T186" i="69"/>
  <c r="AN98" i="45" s="1"/>
  <c r="T186" i="70"/>
  <c r="Y98" i="45" s="1"/>
  <c r="T187" i="70"/>
  <c r="Y99" i="45" s="1"/>
  <c r="T187" i="73"/>
  <c r="Y84" i="45" s="1"/>
  <c r="T187" i="69"/>
  <c r="AN99" i="45" s="1"/>
  <c r="AV101" i="45"/>
  <c r="AX80" i="45"/>
  <c r="BA80" i="45"/>
  <c r="AZ101" i="45"/>
  <c r="AX101" i="45"/>
  <c r="AY80" i="45"/>
  <c r="BB80" i="45"/>
  <c r="AV80" i="45"/>
  <c r="AW81" i="45"/>
  <c r="AZ81" i="45"/>
  <c r="AW80" i="45"/>
  <c r="AZ80" i="45"/>
  <c r="AX81" i="45"/>
  <c r="BA81" i="45"/>
  <c r="G186" i="73"/>
  <c r="K186" i="73"/>
  <c r="R83" i="45" s="1"/>
  <c r="P186" i="73"/>
  <c r="T186" i="73"/>
  <c r="Y83" i="45" s="1"/>
  <c r="J186" i="73"/>
  <c r="N186" i="73"/>
  <c r="U83" i="45" s="1"/>
  <c r="S186" i="73"/>
  <c r="X83" i="45" s="1"/>
  <c r="G187" i="73"/>
  <c r="K187" i="73"/>
  <c r="R84" i="45" s="1"/>
  <c r="P187" i="73"/>
  <c r="M189" i="73"/>
  <c r="T86" i="45" s="1"/>
  <c r="R189" i="73"/>
  <c r="W86" i="45" s="1"/>
  <c r="I186" i="72"/>
  <c r="M186" i="72"/>
  <c r="AI83" i="45" s="1"/>
  <c r="R186" i="72"/>
  <c r="AL83" i="45" s="1"/>
  <c r="K189" i="72"/>
  <c r="AG86" i="45" s="1"/>
  <c r="AV86" i="45" s="1"/>
  <c r="P189" i="72"/>
  <c r="J186" i="72"/>
  <c r="N186" i="72"/>
  <c r="AJ83" i="45" s="1"/>
  <c r="S186" i="72"/>
  <c r="AM83" i="45" s="1"/>
  <c r="L189" i="72"/>
  <c r="AH86" i="45" s="1"/>
  <c r="AW86" i="45" s="1"/>
  <c r="Q189" i="72"/>
  <c r="AK86" i="45" s="1"/>
  <c r="AZ86" i="45" s="1"/>
  <c r="G186" i="72"/>
  <c r="K186" i="72"/>
  <c r="AG83" i="45" s="1"/>
  <c r="P186" i="72"/>
  <c r="M189" i="72"/>
  <c r="AI86" i="45" s="1"/>
  <c r="AX86" i="45" s="1"/>
  <c r="R189" i="72"/>
  <c r="AL86" i="45" s="1"/>
  <c r="BA86" i="45" s="1"/>
  <c r="J186" i="71"/>
  <c r="N186" i="71"/>
  <c r="F83" i="45" s="1"/>
  <c r="S186" i="71"/>
  <c r="I83" i="45" s="1"/>
  <c r="W186" i="71"/>
  <c r="M83" i="45" s="1"/>
  <c r="G187" i="71"/>
  <c r="K187" i="71"/>
  <c r="C84" i="45" s="1"/>
  <c r="AV84" i="45" s="1"/>
  <c r="P187" i="71"/>
  <c r="J183" i="70"/>
  <c r="N183" i="70"/>
  <c r="U95" i="45" s="1"/>
  <c r="S183" i="70"/>
  <c r="X95" i="45" s="1"/>
  <c r="W183" i="70"/>
  <c r="AB95" i="45" s="1"/>
  <c r="G184" i="70"/>
  <c r="K184" i="70"/>
  <c r="R96" i="45" s="1"/>
  <c r="P184" i="70"/>
  <c r="H186" i="70"/>
  <c r="L186" i="70"/>
  <c r="S98" i="45" s="1"/>
  <c r="Q186" i="70"/>
  <c r="V98" i="45" s="1"/>
  <c r="I187" i="70"/>
  <c r="M187" i="70"/>
  <c r="T99" i="45" s="1"/>
  <c r="R187" i="70"/>
  <c r="W99" i="45" s="1"/>
  <c r="S184" i="70"/>
  <c r="X96" i="45" s="1"/>
  <c r="H183" i="70"/>
  <c r="L183" i="70"/>
  <c r="S95" i="45" s="1"/>
  <c r="Q183" i="70"/>
  <c r="V95" i="45" s="1"/>
  <c r="I184" i="70"/>
  <c r="M184" i="70"/>
  <c r="T96" i="45" s="1"/>
  <c r="R184" i="70"/>
  <c r="W96" i="45" s="1"/>
  <c r="J186" i="70"/>
  <c r="N186" i="70"/>
  <c r="U98" i="45" s="1"/>
  <c r="S186" i="70"/>
  <c r="X98" i="45" s="1"/>
  <c r="G187" i="70"/>
  <c r="K187" i="70"/>
  <c r="R99" i="45" s="1"/>
  <c r="P187" i="70"/>
  <c r="I183" i="70"/>
  <c r="M183" i="70"/>
  <c r="T95" i="45" s="1"/>
  <c r="R183" i="70"/>
  <c r="W95" i="45" s="1"/>
  <c r="J184" i="70"/>
  <c r="N184" i="70"/>
  <c r="U96" i="45" s="1"/>
  <c r="G186" i="70"/>
  <c r="K186" i="70"/>
  <c r="R98" i="45" s="1"/>
  <c r="P186" i="70"/>
  <c r="H187" i="70"/>
  <c r="L187" i="70"/>
  <c r="S99" i="45" s="1"/>
  <c r="Q187" i="70"/>
  <c r="V99" i="45" s="1"/>
  <c r="R183" i="69"/>
  <c r="AL95" i="45" s="1"/>
  <c r="W183" i="69"/>
  <c r="AQ95" i="45" s="1"/>
  <c r="P186" i="69"/>
  <c r="H187" i="69"/>
  <c r="V183" i="69"/>
  <c r="AP95" i="45" s="1"/>
  <c r="J183" i="69"/>
  <c r="S183" i="69"/>
  <c r="AM95" i="45" s="1"/>
  <c r="K186" i="69"/>
  <c r="AG98" i="45" s="1"/>
  <c r="G183" i="69"/>
  <c r="K183" i="69"/>
  <c r="AG95" i="45" s="1"/>
  <c r="P183" i="69"/>
  <c r="H186" i="69"/>
  <c r="L186" i="69"/>
  <c r="AH98" i="45" s="1"/>
  <c r="Q186" i="69"/>
  <c r="AK98" i="45" s="1"/>
  <c r="I187" i="69"/>
  <c r="M187" i="69"/>
  <c r="AI99" i="45" s="1"/>
  <c r="R187" i="69"/>
  <c r="AL99" i="45" s="1"/>
  <c r="M183" i="69"/>
  <c r="AI95" i="45" s="1"/>
  <c r="N183" i="69"/>
  <c r="AJ95" i="45" s="1"/>
  <c r="G186" i="69"/>
  <c r="L187" i="69"/>
  <c r="AH99" i="45" s="1"/>
  <c r="Q187" i="69"/>
  <c r="AK99" i="45" s="1"/>
  <c r="H183" i="69"/>
  <c r="L183" i="69"/>
  <c r="AH95" i="45" s="1"/>
  <c r="Q183" i="69"/>
  <c r="AK95" i="45" s="1"/>
  <c r="I186" i="69"/>
  <c r="M186" i="69"/>
  <c r="AI98" i="45" s="1"/>
  <c r="R186" i="69"/>
  <c r="AL98" i="45" s="1"/>
  <c r="J187" i="69"/>
  <c r="N187" i="69"/>
  <c r="AJ99" i="45" s="1"/>
  <c r="S187" i="69"/>
  <c r="AM99" i="45" s="1"/>
  <c r="M183" i="68"/>
  <c r="E95" i="45" s="1"/>
  <c r="J184" i="68"/>
  <c r="S184" i="68"/>
  <c r="I96" i="45" s="1"/>
  <c r="BB96" i="45" s="1"/>
  <c r="G186" i="68"/>
  <c r="K186" i="68"/>
  <c r="C98" i="45" s="1"/>
  <c r="P186" i="68"/>
  <c r="H187" i="68"/>
  <c r="L187" i="68"/>
  <c r="D99" i="45" s="1"/>
  <c r="Q187" i="68"/>
  <c r="G99" i="45" s="1"/>
  <c r="I183" i="68"/>
  <c r="R183" i="68"/>
  <c r="H95" i="45" s="1"/>
  <c r="N184" i="68"/>
  <c r="F96" i="45" s="1"/>
  <c r="AY96" i="45" s="1"/>
  <c r="J183" i="68"/>
  <c r="N183" i="68"/>
  <c r="F95" i="45" s="1"/>
  <c r="S183" i="68"/>
  <c r="I95" i="45" s="1"/>
  <c r="G184" i="68"/>
  <c r="K184" i="68"/>
  <c r="C96" i="45" s="1"/>
  <c r="AV96" i="45" s="1"/>
  <c r="P184" i="68"/>
  <c r="H186" i="68"/>
  <c r="L186" i="68"/>
  <c r="D98" i="45" s="1"/>
  <c r="Q186" i="68"/>
  <c r="G98" i="45" s="1"/>
  <c r="I187" i="68"/>
  <c r="M187" i="68"/>
  <c r="E99" i="45" s="1"/>
  <c r="R187" i="68"/>
  <c r="H99" i="45" s="1"/>
  <c r="O17" i="11"/>
  <c r="BF98" i="45" l="1"/>
  <c r="AY99" i="45"/>
  <c r="AX83" i="45"/>
  <c r="AW95" i="45"/>
  <c r="BE99" i="45"/>
  <c r="AX98" i="45"/>
  <c r="AV83" i="45"/>
  <c r="BF95" i="45"/>
  <c r="BF83" i="45"/>
  <c r="AZ95" i="45"/>
  <c r="AW83" i="45"/>
  <c r="AZ83" i="45"/>
  <c r="AV95" i="45"/>
  <c r="BA98" i="45"/>
  <c r="BB98" i="45"/>
  <c r="BE95" i="45"/>
  <c r="BE83" i="45"/>
  <c r="BE98" i="45"/>
  <c r="BB99" i="45"/>
  <c r="BD95" i="45"/>
  <c r="AV99" i="45"/>
  <c r="BC99" i="45"/>
  <c r="AY98" i="45"/>
  <c r="BA83" i="45"/>
  <c r="BD99" i="45"/>
  <c r="BD98" i="45"/>
  <c r="BD83" i="45"/>
  <c r="BC95" i="45"/>
  <c r="BC83" i="45"/>
  <c r="BC98" i="45"/>
  <c r="AY95" i="45"/>
  <c r="AV98" i="45"/>
  <c r="AX99" i="45"/>
  <c r="BA95" i="45"/>
  <c r="AX95" i="45"/>
  <c r="AZ98" i="45"/>
  <c r="BA99" i="45"/>
  <c r="AW98" i="45"/>
  <c r="AZ99" i="45"/>
  <c r="BB83" i="45"/>
  <c r="AW99" i="45"/>
  <c r="BB95" i="45"/>
  <c r="AY83" i="45"/>
  <c r="L17" i="11" l="1"/>
  <c r="N21" i="52" l="1"/>
  <c r="C194" i="56" l="1"/>
  <c r="C182" i="56"/>
  <c r="C170" i="56"/>
  <c r="C158" i="56"/>
  <c r="C146" i="56"/>
  <c r="C134" i="56"/>
  <c r="C122" i="56"/>
  <c r="C110" i="56"/>
  <c r="C98" i="56"/>
  <c r="C86" i="56"/>
  <c r="C74" i="56"/>
  <c r="C62" i="56"/>
  <c r="C50" i="56"/>
  <c r="C38" i="56"/>
  <c r="C26" i="56"/>
  <c r="N165" i="60" l="1"/>
  <c r="L57" i="60"/>
  <c r="N21" i="58"/>
  <c r="L129" i="58"/>
  <c r="U17" i="11"/>
  <c r="S17" i="11"/>
  <c r="R17" i="11"/>
  <c r="Q17" i="11"/>
  <c r="P17" i="11"/>
  <c r="N17" i="11"/>
  <c r="M17" i="11"/>
  <c r="J17" i="11"/>
  <c r="I17" i="11"/>
  <c r="H17" i="11"/>
  <c r="G17" i="11"/>
  <c r="V104" i="57" s="1"/>
  <c r="F17" i="11"/>
  <c r="E17" i="11"/>
  <c r="D17" i="11"/>
  <c r="C17" i="11"/>
  <c r="J189" i="58"/>
  <c r="I189" i="58"/>
  <c r="H189" i="58"/>
  <c r="G189" i="58"/>
  <c r="W184" i="58"/>
  <c r="AB48" i="45" s="1"/>
  <c r="V184" i="58"/>
  <c r="AA48" i="45" s="1"/>
  <c r="U184" i="58"/>
  <c r="Z48" i="45" s="1"/>
  <c r="T184" i="58"/>
  <c r="Y48" i="45" s="1"/>
  <c r="S184" i="58"/>
  <c r="X48" i="45" s="1"/>
  <c r="R184" i="58"/>
  <c r="W48" i="45" s="1"/>
  <c r="Q184" i="58"/>
  <c r="V48" i="45" s="1"/>
  <c r="P184" i="58"/>
  <c r="N184" i="58"/>
  <c r="U48" i="45" s="1"/>
  <c r="M184" i="58"/>
  <c r="T48" i="45" s="1"/>
  <c r="L184" i="58"/>
  <c r="S48" i="45" s="1"/>
  <c r="K184" i="58"/>
  <c r="R48" i="45" s="1"/>
  <c r="J184" i="58"/>
  <c r="I184" i="58"/>
  <c r="H184" i="58"/>
  <c r="G184" i="58"/>
  <c r="W183" i="58"/>
  <c r="AB47" i="45" s="1"/>
  <c r="V183" i="58"/>
  <c r="AA47" i="45" s="1"/>
  <c r="U183" i="58"/>
  <c r="Z47" i="45" s="1"/>
  <c r="T183" i="58"/>
  <c r="Y47" i="45" s="1"/>
  <c r="S183" i="58"/>
  <c r="X47" i="45" s="1"/>
  <c r="R183" i="58"/>
  <c r="W47" i="45" s="1"/>
  <c r="Q183" i="58"/>
  <c r="V47" i="45" s="1"/>
  <c r="P183" i="58"/>
  <c r="N183" i="58"/>
  <c r="U47" i="45" s="1"/>
  <c r="M183" i="58"/>
  <c r="L183" i="58"/>
  <c r="S47" i="45" s="1"/>
  <c r="K183" i="58"/>
  <c r="J183" i="58"/>
  <c r="I183" i="58"/>
  <c r="H183" i="58"/>
  <c r="G183" i="58"/>
  <c r="W177" i="58"/>
  <c r="V177" i="58"/>
  <c r="U177" i="58"/>
  <c r="T177" i="58"/>
  <c r="S177" i="58"/>
  <c r="R177" i="58"/>
  <c r="Q177" i="58"/>
  <c r="P177" i="58"/>
  <c r="N177" i="58"/>
  <c r="M177" i="58"/>
  <c r="W175" i="58"/>
  <c r="V175" i="58"/>
  <c r="U175" i="58"/>
  <c r="T175" i="58"/>
  <c r="S175" i="58"/>
  <c r="R175" i="58"/>
  <c r="Q175" i="58"/>
  <c r="P175" i="58"/>
  <c r="N175" i="58"/>
  <c r="M175" i="58"/>
  <c r="L175" i="58"/>
  <c r="K175" i="58"/>
  <c r="J175" i="58"/>
  <c r="I175" i="58"/>
  <c r="H175" i="58"/>
  <c r="G175" i="58"/>
  <c r="W174" i="58"/>
  <c r="V174" i="58"/>
  <c r="U174" i="58"/>
  <c r="T174" i="58"/>
  <c r="S174" i="58"/>
  <c r="R174" i="58"/>
  <c r="Q174" i="58"/>
  <c r="P174" i="58"/>
  <c r="N174" i="58"/>
  <c r="M174" i="58"/>
  <c r="L174" i="58"/>
  <c r="K174" i="58"/>
  <c r="J174" i="58"/>
  <c r="I174" i="58"/>
  <c r="H174" i="58"/>
  <c r="G174" i="58"/>
  <c r="W165" i="58"/>
  <c r="V165" i="58"/>
  <c r="U165" i="58"/>
  <c r="T165" i="58"/>
  <c r="S165" i="58"/>
  <c r="R165" i="58"/>
  <c r="Q165" i="58"/>
  <c r="P165" i="58"/>
  <c r="M165" i="58"/>
  <c r="L165" i="58"/>
  <c r="W163" i="58"/>
  <c r="V163" i="58"/>
  <c r="U163" i="58"/>
  <c r="T163" i="58"/>
  <c r="S163" i="58"/>
  <c r="R163" i="58"/>
  <c r="Q163" i="58"/>
  <c r="P163" i="58"/>
  <c r="N163" i="58"/>
  <c r="M163" i="58"/>
  <c r="L163" i="58"/>
  <c r="K163" i="58"/>
  <c r="J163" i="58"/>
  <c r="I163" i="58"/>
  <c r="H163" i="58"/>
  <c r="G163" i="58"/>
  <c r="W162" i="58"/>
  <c r="V162" i="58"/>
  <c r="U162" i="58"/>
  <c r="T162" i="58"/>
  <c r="S162" i="58"/>
  <c r="R162" i="58"/>
  <c r="Q162" i="58"/>
  <c r="P162" i="58"/>
  <c r="N162" i="58"/>
  <c r="M162" i="58"/>
  <c r="L162" i="58"/>
  <c r="K162" i="58"/>
  <c r="J162" i="58"/>
  <c r="I162" i="58"/>
  <c r="H162" i="58"/>
  <c r="G162" i="58"/>
  <c r="W153" i="58"/>
  <c r="V153" i="58"/>
  <c r="U153" i="58"/>
  <c r="T153" i="58"/>
  <c r="S153" i="58"/>
  <c r="R153" i="58"/>
  <c r="Q153" i="58"/>
  <c r="P153" i="58"/>
  <c r="M153" i="58"/>
  <c r="L153" i="58"/>
  <c r="W151" i="58"/>
  <c r="V151" i="58"/>
  <c r="U151" i="58"/>
  <c r="T151" i="58"/>
  <c r="S151" i="58"/>
  <c r="R151" i="58"/>
  <c r="Q151" i="58"/>
  <c r="P151" i="58"/>
  <c r="N151" i="58"/>
  <c r="M151" i="58"/>
  <c r="L151" i="58"/>
  <c r="K151" i="58"/>
  <c r="J151" i="58"/>
  <c r="I151" i="58"/>
  <c r="H151" i="58"/>
  <c r="G151" i="58"/>
  <c r="W150" i="58"/>
  <c r="V150" i="58"/>
  <c r="U150" i="58"/>
  <c r="T150" i="58"/>
  <c r="S150" i="58"/>
  <c r="R150" i="58"/>
  <c r="Q150" i="58"/>
  <c r="P150" i="58"/>
  <c r="N150" i="58"/>
  <c r="M150" i="58"/>
  <c r="L150" i="58"/>
  <c r="K150" i="58"/>
  <c r="J150" i="58"/>
  <c r="I150" i="58"/>
  <c r="H150" i="58"/>
  <c r="G150" i="58"/>
  <c r="W141" i="58"/>
  <c r="V141" i="58"/>
  <c r="U141" i="58"/>
  <c r="T141" i="58"/>
  <c r="S141" i="58"/>
  <c r="R141" i="58"/>
  <c r="Q141" i="58"/>
  <c r="P141" i="58"/>
  <c r="M141" i="58"/>
  <c r="W139" i="58"/>
  <c r="V139" i="58"/>
  <c r="U139" i="58"/>
  <c r="T139" i="58"/>
  <c r="S139" i="58"/>
  <c r="R139" i="58"/>
  <c r="Q139" i="58"/>
  <c r="P139" i="58"/>
  <c r="N139" i="58"/>
  <c r="M139" i="58"/>
  <c r="L139" i="58"/>
  <c r="K139" i="58"/>
  <c r="J139" i="58"/>
  <c r="I139" i="58"/>
  <c r="H139" i="58"/>
  <c r="G139" i="58"/>
  <c r="W138" i="58"/>
  <c r="V138" i="58"/>
  <c r="U138" i="58"/>
  <c r="T138" i="58"/>
  <c r="S138" i="58"/>
  <c r="R138" i="58"/>
  <c r="Q138" i="58"/>
  <c r="P138" i="58"/>
  <c r="N138" i="58"/>
  <c r="M138" i="58"/>
  <c r="L138" i="58"/>
  <c r="K138" i="58"/>
  <c r="J138" i="58"/>
  <c r="I138" i="58"/>
  <c r="H138" i="58"/>
  <c r="G138" i="58"/>
  <c r="W129" i="58"/>
  <c r="V129" i="58"/>
  <c r="U129" i="58"/>
  <c r="T129" i="58"/>
  <c r="S129" i="58"/>
  <c r="R129" i="58"/>
  <c r="Q129" i="58"/>
  <c r="P129" i="58"/>
  <c r="M129" i="58"/>
  <c r="W127" i="58"/>
  <c r="V127" i="58"/>
  <c r="U127" i="58"/>
  <c r="T127" i="58"/>
  <c r="S127" i="58"/>
  <c r="R127" i="58"/>
  <c r="Q127" i="58"/>
  <c r="P127" i="58"/>
  <c r="N127" i="58"/>
  <c r="M127" i="58"/>
  <c r="L127" i="58"/>
  <c r="K127" i="58"/>
  <c r="J127" i="58"/>
  <c r="I127" i="58"/>
  <c r="H127" i="58"/>
  <c r="G127" i="58"/>
  <c r="W126" i="58"/>
  <c r="V126" i="58"/>
  <c r="U126" i="58"/>
  <c r="T126" i="58"/>
  <c r="S126" i="58"/>
  <c r="R126" i="58"/>
  <c r="Q126" i="58"/>
  <c r="P126" i="58"/>
  <c r="N126" i="58"/>
  <c r="M126" i="58"/>
  <c r="L126" i="58"/>
  <c r="K126" i="58"/>
  <c r="J126" i="58"/>
  <c r="I126" i="58"/>
  <c r="H126" i="58"/>
  <c r="G126" i="58"/>
  <c r="W117" i="58"/>
  <c r="V117" i="58"/>
  <c r="U117" i="58"/>
  <c r="T117" i="58"/>
  <c r="S117" i="58"/>
  <c r="R117" i="58"/>
  <c r="Q117" i="58"/>
  <c r="P117" i="58"/>
  <c r="N117" i="58"/>
  <c r="M117" i="58"/>
  <c r="L117" i="58"/>
  <c r="W115" i="58"/>
  <c r="V115" i="58"/>
  <c r="U115" i="58"/>
  <c r="T115" i="58"/>
  <c r="S115" i="58"/>
  <c r="R115" i="58"/>
  <c r="Q115" i="58"/>
  <c r="P115" i="58"/>
  <c r="N115" i="58"/>
  <c r="M115" i="58"/>
  <c r="L115" i="58"/>
  <c r="K115" i="58"/>
  <c r="J115" i="58"/>
  <c r="I115" i="58"/>
  <c r="H115" i="58"/>
  <c r="G115" i="58"/>
  <c r="W114" i="58"/>
  <c r="V114" i="58"/>
  <c r="U114" i="58"/>
  <c r="T114" i="58"/>
  <c r="S114" i="58"/>
  <c r="R114" i="58"/>
  <c r="Q114" i="58"/>
  <c r="P114" i="58"/>
  <c r="N114" i="58"/>
  <c r="M114" i="58"/>
  <c r="L114" i="58"/>
  <c r="K114" i="58"/>
  <c r="J114" i="58"/>
  <c r="I114" i="58"/>
  <c r="H114" i="58"/>
  <c r="G114" i="58"/>
  <c r="W105" i="58"/>
  <c r="V105" i="58"/>
  <c r="U105" i="58"/>
  <c r="T105" i="58"/>
  <c r="S105" i="58"/>
  <c r="R105" i="58"/>
  <c r="Q105" i="58"/>
  <c r="P105" i="58"/>
  <c r="N105" i="58"/>
  <c r="M105" i="58"/>
  <c r="L105" i="58"/>
  <c r="W103" i="58"/>
  <c r="V103" i="58"/>
  <c r="U103" i="58"/>
  <c r="T103" i="58"/>
  <c r="S103" i="58"/>
  <c r="R103" i="58"/>
  <c r="Q103" i="58"/>
  <c r="P103" i="58"/>
  <c r="N103" i="58"/>
  <c r="M103" i="58"/>
  <c r="L103" i="58"/>
  <c r="K103" i="58"/>
  <c r="J103" i="58"/>
  <c r="I103" i="58"/>
  <c r="H103" i="58"/>
  <c r="G103" i="58"/>
  <c r="W102" i="58"/>
  <c r="V102" i="58"/>
  <c r="U102" i="58"/>
  <c r="T102" i="58"/>
  <c r="S102" i="58"/>
  <c r="R102" i="58"/>
  <c r="Q102" i="58"/>
  <c r="P102" i="58"/>
  <c r="N102" i="58"/>
  <c r="M102" i="58"/>
  <c r="L102" i="58"/>
  <c r="K102" i="58"/>
  <c r="J102" i="58"/>
  <c r="I102" i="58"/>
  <c r="H102" i="58"/>
  <c r="G102" i="58"/>
  <c r="W93" i="58"/>
  <c r="V93" i="58"/>
  <c r="U93" i="58"/>
  <c r="T93" i="58"/>
  <c r="S93" i="58"/>
  <c r="R93" i="58"/>
  <c r="Q93" i="58"/>
  <c r="P93" i="58"/>
  <c r="N93" i="58"/>
  <c r="M93" i="58"/>
  <c r="W91" i="58"/>
  <c r="V91" i="58"/>
  <c r="U91" i="58"/>
  <c r="T91" i="58"/>
  <c r="S91" i="58"/>
  <c r="R91" i="58"/>
  <c r="Q91" i="58"/>
  <c r="P91" i="58"/>
  <c r="N91" i="58"/>
  <c r="M91" i="58"/>
  <c r="L91" i="58"/>
  <c r="K91" i="58"/>
  <c r="J91" i="58"/>
  <c r="I91" i="58"/>
  <c r="H91" i="58"/>
  <c r="G91" i="58"/>
  <c r="W90" i="58"/>
  <c r="V90" i="58"/>
  <c r="U90" i="58"/>
  <c r="T90" i="58"/>
  <c r="S90" i="58"/>
  <c r="R90" i="58"/>
  <c r="Q90" i="58"/>
  <c r="P90" i="58"/>
  <c r="N90" i="58"/>
  <c r="M90" i="58"/>
  <c r="L90" i="58"/>
  <c r="K90" i="58"/>
  <c r="J90" i="58"/>
  <c r="I90" i="58"/>
  <c r="H90" i="58"/>
  <c r="G90" i="58"/>
  <c r="W81" i="58"/>
  <c r="V81" i="58"/>
  <c r="U81" i="58"/>
  <c r="T81" i="58"/>
  <c r="S81" i="58"/>
  <c r="R81" i="58"/>
  <c r="Q81" i="58"/>
  <c r="P81" i="58"/>
  <c r="M81" i="58"/>
  <c r="L81" i="58"/>
  <c r="W79" i="58"/>
  <c r="V79" i="58"/>
  <c r="U79" i="58"/>
  <c r="T79" i="58"/>
  <c r="S79" i="58"/>
  <c r="R79" i="58"/>
  <c r="Q79" i="58"/>
  <c r="P79" i="58"/>
  <c r="N79" i="58"/>
  <c r="M79" i="58"/>
  <c r="L79" i="58"/>
  <c r="K79" i="58"/>
  <c r="J79" i="58"/>
  <c r="I79" i="58"/>
  <c r="H79" i="58"/>
  <c r="G79" i="58"/>
  <c r="W78" i="58"/>
  <c r="V78" i="58"/>
  <c r="U78" i="58"/>
  <c r="T78" i="58"/>
  <c r="S78" i="58"/>
  <c r="R78" i="58"/>
  <c r="Q78" i="58"/>
  <c r="P78" i="58"/>
  <c r="N78" i="58"/>
  <c r="M78" i="58"/>
  <c r="L78" i="58"/>
  <c r="K78" i="58"/>
  <c r="J78" i="58"/>
  <c r="I78" i="58"/>
  <c r="H78" i="58"/>
  <c r="G78" i="58"/>
  <c r="W69" i="58"/>
  <c r="V69" i="58"/>
  <c r="U69" i="58"/>
  <c r="T69" i="58"/>
  <c r="S69" i="58"/>
  <c r="R69" i="58"/>
  <c r="Q69" i="58"/>
  <c r="P69" i="58"/>
  <c r="N69" i="58"/>
  <c r="M69" i="58"/>
  <c r="W67" i="58"/>
  <c r="V67" i="58"/>
  <c r="U67" i="58"/>
  <c r="T67" i="58"/>
  <c r="S67" i="58"/>
  <c r="R67" i="58"/>
  <c r="Q67" i="58"/>
  <c r="P67" i="58"/>
  <c r="N67" i="58"/>
  <c r="M67" i="58"/>
  <c r="L67" i="58"/>
  <c r="K67" i="58"/>
  <c r="J67" i="58"/>
  <c r="I67" i="58"/>
  <c r="H67" i="58"/>
  <c r="G67" i="58"/>
  <c r="W66" i="58"/>
  <c r="V66" i="58"/>
  <c r="U66" i="58"/>
  <c r="T66" i="58"/>
  <c r="S66" i="58"/>
  <c r="R66" i="58"/>
  <c r="Q66" i="58"/>
  <c r="P66" i="58"/>
  <c r="N66" i="58"/>
  <c r="M66" i="58"/>
  <c r="L66" i="58"/>
  <c r="K66" i="58"/>
  <c r="J66" i="58"/>
  <c r="I66" i="58"/>
  <c r="H66" i="58"/>
  <c r="G66" i="58"/>
  <c r="W57" i="58"/>
  <c r="V57" i="58"/>
  <c r="U57" i="58"/>
  <c r="T57" i="58"/>
  <c r="S57" i="58"/>
  <c r="R57" i="58"/>
  <c r="Q57" i="58"/>
  <c r="P57" i="58"/>
  <c r="M57" i="58"/>
  <c r="L57" i="58"/>
  <c r="W55" i="58"/>
  <c r="V55" i="58"/>
  <c r="U55" i="58"/>
  <c r="T55" i="58"/>
  <c r="S55" i="58"/>
  <c r="R55" i="58"/>
  <c r="Q55" i="58"/>
  <c r="P55" i="58"/>
  <c r="N55" i="58"/>
  <c r="M55" i="58"/>
  <c r="L55" i="58"/>
  <c r="K55" i="58"/>
  <c r="J55" i="58"/>
  <c r="I55" i="58"/>
  <c r="H55" i="58"/>
  <c r="G55" i="58"/>
  <c r="W54" i="58"/>
  <c r="V54" i="58"/>
  <c r="U54" i="58"/>
  <c r="T54" i="58"/>
  <c r="S54" i="58"/>
  <c r="R54" i="58"/>
  <c r="Q54" i="58"/>
  <c r="P54" i="58"/>
  <c r="N54" i="58"/>
  <c r="M54" i="58"/>
  <c r="L54" i="58"/>
  <c r="K54" i="58"/>
  <c r="J54" i="58"/>
  <c r="I54" i="58"/>
  <c r="H54" i="58"/>
  <c r="G54" i="58"/>
  <c r="W45" i="58"/>
  <c r="V45" i="58"/>
  <c r="U45" i="58"/>
  <c r="T45" i="58"/>
  <c r="S45" i="58"/>
  <c r="R45" i="58"/>
  <c r="Q45" i="58"/>
  <c r="P45" i="58"/>
  <c r="N45" i="58"/>
  <c r="M45" i="58"/>
  <c r="L45" i="58"/>
  <c r="W43" i="58"/>
  <c r="V43" i="58"/>
  <c r="U43" i="58"/>
  <c r="T43" i="58"/>
  <c r="S43" i="58"/>
  <c r="R43" i="58"/>
  <c r="Q43" i="58"/>
  <c r="P43" i="58"/>
  <c r="N43" i="58"/>
  <c r="M43" i="58"/>
  <c r="L43" i="58"/>
  <c r="K43" i="58"/>
  <c r="J43" i="58"/>
  <c r="I43" i="58"/>
  <c r="H43" i="58"/>
  <c r="G43" i="58"/>
  <c r="W42" i="58"/>
  <c r="V42" i="58"/>
  <c r="U42" i="58"/>
  <c r="T42" i="58"/>
  <c r="S42" i="58"/>
  <c r="R42" i="58"/>
  <c r="Q42" i="58"/>
  <c r="P42" i="58"/>
  <c r="N42" i="58"/>
  <c r="M42" i="58"/>
  <c r="L42" i="58"/>
  <c r="K42" i="58"/>
  <c r="J42" i="58"/>
  <c r="I42" i="58"/>
  <c r="H42" i="58"/>
  <c r="G42" i="58"/>
  <c r="W33" i="58"/>
  <c r="V33" i="58"/>
  <c r="U33" i="58"/>
  <c r="T33" i="58"/>
  <c r="S33" i="58"/>
  <c r="R33" i="58"/>
  <c r="Q33" i="58"/>
  <c r="P33" i="58"/>
  <c r="N33" i="58"/>
  <c r="M33" i="58"/>
  <c r="L33" i="58"/>
  <c r="W31" i="58"/>
  <c r="V31" i="58"/>
  <c r="U31" i="58"/>
  <c r="T31" i="58"/>
  <c r="S31" i="58"/>
  <c r="R31" i="58"/>
  <c r="Q31" i="58"/>
  <c r="P31" i="58"/>
  <c r="N31" i="58"/>
  <c r="M31" i="58"/>
  <c r="L31" i="58"/>
  <c r="K31" i="58"/>
  <c r="J31" i="58"/>
  <c r="I31" i="58"/>
  <c r="H31" i="58"/>
  <c r="G31" i="58"/>
  <c r="W30" i="58"/>
  <c r="V30" i="58"/>
  <c r="U30" i="58"/>
  <c r="T30" i="58"/>
  <c r="S30" i="58"/>
  <c r="R30" i="58"/>
  <c r="Q30" i="58"/>
  <c r="P30" i="58"/>
  <c r="N30" i="58"/>
  <c r="M30" i="58"/>
  <c r="L30" i="58"/>
  <c r="K30" i="58"/>
  <c r="J30" i="58"/>
  <c r="I30" i="58"/>
  <c r="H30" i="58"/>
  <c r="G30" i="58"/>
  <c r="W21" i="58"/>
  <c r="V21" i="58"/>
  <c r="U21" i="58"/>
  <c r="T21" i="58"/>
  <c r="S21" i="58"/>
  <c r="R21" i="58"/>
  <c r="Q21" i="58"/>
  <c r="P21" i="58"/>
  <c r="M21" i="58"/>
  <c r="W19" i="58"/>
  <c r="V19" i="58"/>
  <c r="U19" i="58"/>
  <c r="T19" i="58"/>
  <c r="S19" i="58"/>
  <c r="R19" i="58"/>
  <c r="Q19" i="58"/>
  <c r="P19" i="58"/>
  <c r="N19" i="58"/>
  <c r="M19" i="58"/>
  <c r="L19" i="58"/>
  <c r="K19" i="58"/>
  <c r="J19" i="58"/>
  <c r="I19" i="58"/>
  <c r="H19" i="58"/>
  <c r="G19" i="58"/>
  <c r="W18" i="58"/>
  <c r="V18" i="58"/>
  <c r="U18" i="58"/>
  <c r="T18" i="58"/>
  <c r="S18" i="58"/>
  <c r="R18" i="58"/>
  <c r="Q18" i="58"/>
  <c r="P18" i="58"/>
  <c r="N18" i="58"/>
  <c r="M18" i="58"/>
  <c r="L18" i="58"/>
  <c r="K18" i="58"/>
  <c r="J18" i="58"/>
  <c r="I18" i="58"/>
  <c r="H18" i="58"/>
  <c r="G18" i="58"/>
  <c r="J189" i="57"/>
  <c r="I189" i="57"/>
  <c r="H189" i="57"/>
  <c r="G189" i="57"/>
  <c r="W184" i="57"/>
  <c r="AB14" i="45" s="1"/>
  <c r="V184" i="57"/>
  <c r="AA14" i="45" s="1"/>
  <c r="U184" i="57"/>
  <c r="Z14" i="45" s="1"/>
  <c r="T184" i="57"/>
  <c r="Y14" i="45" s="1"/>
  <c r="S184" i="57"/>
  <c r="X14" i="45" s="1"/>
  <c r="R184" i="57"/>
  <c r="W14" i="45" s="1"/>
  <c r="Q184" i="57"/>
  <c r="V14" i="45" s="1"/>
  <c r="P184" i="57"/>
  <c r="N184" i="57"/>
  <c r="U14" i="45" s="1"/>
  <c r="M184" i="57"/>
  <c r="T14" i="45" s="1"/>
  <c r="L184" i="57"/>
  <c r="S14" i="45" s="1"/>
  <c r="K184" i="57"/>
  <c r="R14" i="45" s="1"/>
  <c r="J184" i="57"/>
  <c r="I184" i="57"/>
  <c r="H184" i="57"/>
  <c r="G184" i="57"/>
  <c r="W183" i="57"/>
  <c r="AB13" i="45" s="1"/>
  <c r="V183" i="57"/>
  <c r="AA13" i="45" s="1"/>
  <c r="U183" i="57"/>
  <c r="Z13" i="45" s="1"/>
  <c r="T183" i="57"/>
  <c r="Y13" i="45" s="1"/>
  <c r="S183" i="57"/>
  <c r="X13" i="45" s="1"/>
  <c r="R183" i="57"/>
  <c r="W13" i="45" s="1"/>
  <c r="Q183" i="57"/>
  <c r="V13" i="45" s="1"/>
  <c r="P183" i="57"/>
  <c r="N183" i="57"/>
  <c r="M183" i="57"/>
  <c r="T13" i="45" s="1"/>
  <c r="L183" i="57"/>
  <c r="K183" i="57"/>
  <c r="J183" i="57"/>
  <c r="I183" i="57"/>
  <c r="H183" i="57"/>
  <c r="G183" i="57"/>
  <c r="W177" i="57"/>
  <c r="V177" i="57"/>
  <c r="U177" i="57"/>
  <c r="T177" i="57"/>
  <c r="S177" i="57"/>
  <c r="R177" i="57"/>
  <c r="Q177" i="57"/>
  <c r="P177" i="57"/>
  <c r="N177" i="57"/>
  <c r="M177" i="57"/>
  <c r="L177" i="57"/>
  <c r="W175" i="57"/>
  <c r="V175" i="57"/>
  <c r="U175" i="57"/>
  <c r="T175" i="57"/>
  <c r="S175" i="57"/>
  <c r="R175" i="57"/>
  <c r="Q175" i="57"/>
  <c r="P175" i="57"/>
  <c r="N175" i="57"/>
  <c r="M175" i="57"/>
  <c r="L175" i="57"/>
  <c r="K175" i="57"/>
  <c r="J175" i="57"/>
  <c r="I175" i="57"/>
  <c r="H175" i="57"/>
  <c r="G175" i="57"/>
  <c r="W174" i="57"/>
  <c r="V174" i="57"/>
  <c r="U174" i="57"/>
  <c r="T174" i="57"/>
  <c r="S174" i="57"/>
  <c r="R174" i="57"/>
  <c r="Q174" i="57"/>
  <c r="P174" i="57"/>
  <c r="N174" i="57"/>
  <c r="M174" i="57"/>
  <c r="L174" i="57"/>
  <c r="K174" i="57"/>
  <c r="J174" i="57"/>
  <c r="I174" i="57"/>
  <c r="H174" i="57"/>
  <c r="G174" i="57"/>
  <c r="W165" i="57"/>
  <c r="V165" i="57"/>
  <c r="U165" i="57"/>
  <c r="T165" i="57"/>
  <c r="S165" i="57"/>
  <c r="R165" i="57"/>
  <c r="Q165" i="57"/>
  <c r="P165" i="57"/>
  <c r="M165" i="57"/>
  <c r="L165" i="57"/>
  <c r="W163" i="57"/>
  <c r="V163" i="57"/>
  <c r="U163" i="57"/>
  <c r="T163" i="57"/>
  <c r="S163" i="57"/>
  <c r="R163" i="57"/>
  <c r="Q163" i="57"/>
  <c r="P163" i="57"/>
  <c r="N163" i="57"/>
  <c r="M163" i="57"/>
  <c r="L163" i="57"/>
  <c r="K163" i="57"/>
  <c r="J163" i="57"/>
  <c r="I163" i="57"/>
  <c r="H163" i="57"/>
  <c r="G163" i="57"/>
  <c r="W162" i="57"/>
  <c r="V162" i="57"/>
  <c r="U162" i="57"/>
  <c r="T162" i="57"/>
  <c r="S162" i="57"/>
  <c r="R162" i="57"/>
  <c r="Q162" i="57"/>
  <c r="P162" i="57"/>
  <c r="N162" i="57"/>
  <c r="M162" i="57"/>
  <c r="L162" i="57"/>
  <c r="K162" i="57"/>
  <c r="J162" i="57"/>
  <c r="I162" i="57"/>
  <c r="H162" i="57"/>
  <c r="G162" i="57"/>
  <c r="W153" i="57"/>
  <c r="V153" i="57"/>
  <c r="U153" i="57"/>
  <c r="T153" i="57"/>
  <c r="S153" i="57"/>
  <c r="R153" i="57"/>
  <c r="Q153" i="57"/>
  <c r="P153" i="57"/>
  <c r="N153" i="57"/>
  <c r="M153" i="57"/>
  <c r="L153" i="57"/>
  <c r="W151" i="57"/>
  <c r="V151" i="57"/>
  <c r="U151" i="57"/>
  <c r="T151" i="57"/>
  <c r="S151" i="57"/>
  <c r="R151" i="57"/>
  <c r="Q151" i="57"/>
  <c r="P151" i="57"/>
  <c r="N151" i="57"/>
  <c r="M151" i="57"/>
  <c r="L151" i="57"/>
  <c r="K151" i="57"/>
  <c r="J151" i="57"/>
  <c r="I151" i="57"/>
  <c r="H151" i="57"/>
  <c r="G151" i="57"/>
  <c r="W150" i="57"/>
  <c r="V150" i="57"/>
  <c r="U150" i="57"/>
  <c r="T150" i="57"/>
  <c r="S150" i="57"/>
  <c r="R150" i="57"/>
  <c r="Q150" i="57"/>
  <c r="P150" i="57"/>
  <c r="N150" i="57"/>
  <c r="M150" i="57"/>
  <c r="L150" i="57"/>
  <c r="K150" i="57"/>
  <c r="J150" i="57"/>
  <c r="I150" i="57"/>
  <c r="H150" i="57"/>
  <c r="G150" i="57"/>
  <c r="W141" i="57"/>
  <c r="V141" i="57"/>
  <c r="U141" i="57"/>
  <c r="T141" i="57"/>
  <c r="S141" i="57"/>
  <c r="R141" i="57"/>
  <c r="Q141" i="57"/>
  <c r="P141" i="57"/>
  <c r="M141" i="57"/>
  <c r="L141" i="57"/>
  <c r="W139" i="57"/>
  <c r="V139" i="57"/>
  <c r="U139" i="57"/>
  <c r="T139" i="57"/>
  <c r="S139" i="57"/>
  <c r="R139" i="57"/>
  <c r="Q139" i="57"/>
  <c r="P139" i="57"/>
  <c r="N139" i="57"/>
  <c r="M139" i="57"/>
  <c r="L139" i="57"/>
  <c r="K139" i="57"/>
  <c r="J139" i="57"/>
  <c r="I139" i="57"/>
  <c r="H139" i="57"/>
  <c r="G139" i="57"/>
  <c r="W138" i="57"/>
  <c r="V138" i="57"/>
  <c r="U138" i="57"/>
  <c r="T138" i="57"/>
  <c r="S138" i="57"/>
  <c r="R138" i="57"/>
  <c r="Q138" i="57"/>
  <c r="P138" i="57"/>
  <c r="N138" i="57"/>
  <c r="M138" i="57"/>
  <c r="L138" i="57"/>
  <c r="K138" i="57"/>
  <c r="J138" i="57"/>
  <c r="I138" i="57"/>
  <c r="H138" i="57"/>
  <c r="G138" i="57"/>
  <c r="W129" i="57"/>
  <c r="V129" i="57"/>
  <c r="U129" i="57"/>
  <c r="T129" i="57"/>
  <c r="S129" i="57"/>
  <c r="R129" i="57"/>
  <c r="Q129" i="57"/>
  <c r="P129" i="57"/>
  <c r="N129" i="57"/>
  <c r="M129" i="57"/>
  <c r="W127" i="57"/>
  <c r="V127" i="57"/>
  <c r="U127" i="57"/>
  <c r="T127" i="57"/>
  <c r="S127" i="57"/>
  <c r="R127" i="57"/>
  <c r="Q127" i="57"/>
  <c r="P127" i="57"/>
  <c r="N127" i="57"/>
  <c r="M127" i="57"/>
  <c r="L127" i="57"/>
  <c r="K127" i="57"/>
  <c r="J127" i="57"/>
  <c r="I127" i="57"/>
  <c r="H127" i="57"/>
  <c r="G127" i="57"/>
  <c r="W126" i="57"/>
  <c r="V126" i="57"/>
  <c r="U126" i="57"/>
  <c r="T126" i="57"/>
  <c r="S126" i="57"/>
  <c r="R126" i="57"/>
  <c r="Q126" i="57"/>
  <c r="P126" i="57"/>
  <c r="N126" i="57"/>
  <c r="M126" i="57"/>
  <c r="L126" i="57"/>
  <c r="K126" i="57"/>
  <c r="J126" i="57"/>
  <c r="I126" i="57"/>
  <c r="H126" i="57"/>
  <c r="G126" i="57"/>
  <c r="W117" i="57"/>
  <c r="V117" i="57"/>
  <c r="U117" i="57"/>
  <c r="T117" i="57"/>
  <c r="S117" i="57"/>
  <c r="R117" i="57"/>
  <c r="Q117" i="57"/>
  <c r="P117" i="57"/>
  <c r="M117" i="57"/>
  <c r="L117" i="57"/>
  <c r="W115" i="57"/>
  <c r="V115" i="57"/>
  <c r="U115" i="57"/>
  <c r="T115" i="57"/>
  <c r="S115" i="57"/>
  <c r="R115" i="57"/>
  <c r="Q115" i="57"/>
  <c r="P115" i="57"/>
  <c r="N115" i="57"/>
  <c r="M115" i="57"/>
  <c r="L115" i="57"/>
  <c r="K115" i="57"/>
  <c r="J115" i="57"/>
  <c r="I115" i="57"/>
  <c r="H115" i="57"/>
  <c r="G115" i="57"/>
  <c r="W114" i="57"/>
  <c r="V114" i="57"/>
  <c r="U114" i="57"/>
  <c r="T114" i="57"/>
  <c r="S114" i="57"/>
  <c r="R114" i="57"/>
  <c r="Q114" i="57"/>
  <c r="P114" i="57"/>
  <c r="N114" i="57"/>
  <c r="M114" i="57"/>
  <c r="L114" i="57"/>
  <c r="K114" i="57"/>
  <c r="J114" i="57"/>
  <c r="I114" i="57"/>
  <c r="H114" i="57"/>
  <c r="G114" i="57"/>
  <c r="W105" i="57"/>
  <c r="V105" i="57"/>
  <c r="U105" i="57"/>
  <c r="T105" i="57"/>
  <c r="S105" i="57"/>
  <c r="R105" i="57"/>
  <c r="Q105" i="57"/>
  <c r="P105" i="57"/>
  <c r="M105" i="57"/>
  <c r="W103" i="57"/>
  <c r="V103" i="57"/>
  <c r="U103" i="57"/>
  <c r="T103" i="57"/>
  <c r="S103" i="57"/>
  <c r="R103" i="57"/>
  <c r="Q103" i="57"/>
  <c r="P103" i="57"/>
  <c r="N103" i="57"/>
  <c r="M103" i="57"/>
  <c r="L103" i="57"/>
  <c r="K103" i="57"/>
  <c r="J103" i="57"/>
  <c r="I103" i="57"/>
  <c r="H103" i="57"/>
  <c r="G103" i="57"/>
  <c r="W102" i="57"/>
  <c r="V102" i="57"/>
  <c r="U102" i="57"/>
  <c r="T102" i="57"/>
  <c r="S102" i="57"/>
  <c r="R102" i="57"/>
  <c r="Q102" i="57"/>
  <c r="P102" i="57"/>
  <c r="N102" i="57"/>
  <c r="M102" i="57"/>
  <c r="L102" i="57"/>
  <c r="K102" i="57"/>
  <c r="J102" i="57"/>
  <c r="I102" i="57"/>
  <c r="H102" i="57"/>
  <c r="G102" i="57"/>
  <c r="W93" i="57"/>
  <c r="V93" i="57"/>
  <c r="U93" i="57"/>
  <c r="T93" i="57"/>
  <c r="S93" i="57"/>
  <c r="R93" i="57"/>
  <c r="Q93" i="57"/>
  <c r="P93" i="57"/>
  <c r="N93" i="57"/>
  <c r="M93" i="57"/>
  <c r="L93" i="57"/>
  <c r="W91" i="57"/>
  <c r="V91" i="57"/>
  <c r="U91" i="57"/>
  <c r="T91" i="57"/>
  <c r="S91" i="57"/>
  <c r="R91" i="57"/>
  <c r="Q91" i="57"/>
  <c r="P91" i="57"/>
  <c r="N91" i="57"/>
  <c r="M91" i="57"/>
  <c r="L91" i="57"/>
  <c r="K91" i="57"/>
  <c r="J91" i="57"/>
  <c r="I91" i="57"/>
  <c r="H91" i="57"/>
  <c r="G91" i="57"/>
  <c r="W90" i="57"/>
  <c r="V90" i="57"/>
  <c r="U90" i="57"/>
  <c r="T90" i="57"/>
  <c r="S90" i="57"/>
  <c r="R90" i="57"/>
  <c r="Q90" i="57"/>
  <c r="P90" i="57"/>
  <c r="N90" i="57"/>
  <c r="M90" i="57"/>
  <c r="L90" i="57"/>
  <c r="K90" i="57"/>
  <c r="J90" i="57"/>
  <c r="I90" i="57"/>
  <c r="H90" i="57"/>
  <c r="G90" i="57"/>
  <c r="W81" i="57"/>
  <c r="V81" i="57"/>
  <c r="U81" i="57"/>
  <c r="T81" i="57"/>
  <c r="S81" i="57"/>
  <c r="R81" i="57"/>
  <c r="Q81" i="57"/>
  <c r="P81" i="57"/>
  <c r="M81" i="57"/>
  <c r="W79" i="57"/>
  <c r="V79" i="57"/>
  <c r="U79" i="57"/>
  <c r="T79" i="57"/>
  <c r="S79" i="57"/>
  <c r="R79" i="57"/>
  <c r="Q79" i="57"/>
  <c r="P79" i="57"/>
  <c r="N79" i="57"/>
  <c r="M79" i="57"/>
  <c r="L79" i="57"/>
  <c r="K79" i="57"/>
  <c r="J79" i="57"/>
  <c r="I79" i="57"/>
  <c r="H79" i="57"/>
  <c r="G79" i="57"/>
  <c r="W78" i="57"/>
  <c r="V78" i="57"/>
  <c r="U78" i="57"/>
  <c r="T78" i="57"/>
  <c r="S78" i="57"/>
  <c r="R78" i="57"/>
  <c r="Q78" i="57"/>
  <c r="P78" i="57"/>
  <c r="N78" i="57"/>
  <c r="M78" i="57"/>
  <c r="L78" i="57"/>
  <c r="K78" i="57"/>
  <c r="J78" i="57"/>
  <c r="I78" i="57"/>
  <c r="H78" i="57"/>
  <c r="G78" i="57"/>
  <c r="W69" i="57"/>
  <c r="V69" i="57"/>
  <c r="U69" i="57"/>
  <c r="T69" i="57"/>
  <c r="S69" i="57"/>
  <c r="R69" i="57"/>
  <c r="Q69" i="57"/>
  <c r="P69" i="57"/>
  <c r="M69" i="57"/>
  <c r="L69" i="57"/>
  <c r="U68" i="57"/>
  <c r="W67" i="57"/>
  <c r="V67" i="57"/>
  <c r="U67" i="57"/>
  <c r="T67" i="57"/>
  <c r="S67" i="57"/>
  <c r="R67" i="57"/>
  <c r="Q67" i="57"/>
  <c r="P67" i="57"/>
  <c r="N67" i="57"/>
  <c r="M67" i="57"/>
  <c r="L67" i="57"/>
  <c r="K67" i="57"/>
  <c r="J67" i="57"/>
  <c r="I67" i="57"/>
  <c r="H67" i="57"/>
  <c r="G67" i="57"/>
  <c r="W66" i="57"/>
  <c r="V66" i="57"/>
  <c r="U66" i="57"/>
  <c r="T66" i="57"/>
  <c r="S66" i="57"/>
  <c r="R66" i="57"/>
  <c r="Q66" i="57"/>
  <c r="P66" i="57"/>
  <c r="N66" i="57"/>
  <c r="M66" i="57"/>
  <c r="L66" i="57"/>
  <c r="K66" i="57"/>
  <c r="J66" i="57"/>
  <c r="I66" i="57"/>
  <c r="H66" i="57"/>
  <c r="G66" i="57"/>
  <c r="W57" i="57"/>
  <c r="V57" i="57"/>
  <c r="U57" i="57"/>
  <c r="T57" i="57"/>
  <c r="S57" i="57"/>
  <c r="R57" i="57"/>
  <c r="Q57" i="57"/>
  <c r="P57" i="57"/>
  <c r="M57" i="57"/>
  <c r="L57" i="57"/>
  <c r="W55" i="57"/>
  <c r="V55" i="57"/>
  <c r="U55" i="57"/>
  <c r="T55" i="57"/>
  <c r="S55" i="57"/>
  <c r="R55" i="57"/>
  <c r="Q55" i="57"/>
  <c r="P55" i="57"/>
  <c r="N55" i="57"/>
  <c r="M55" i="57"/>
  <c r="L55" i="57"/>
  <c r="K55" i="57"/>
  <c r="J55" i="57"/>
  <c r="I55" i="57"/>
  <c r="H55" i="57"/>
  <c r="G55" i="57"/>
  <c r="W54" i="57"/>
  <c r="V54" i="57"/>
  <c r="U54" i="57"/>
  <c r="T54" i="57"/>
  <c r="S54" i="57"/>
  <c r="R54" i="57"/>
  <c r="Q54" i="57"/>
  <c r="P54" i="57"/>
  <c r="N54" i="57"/>
  <c r="M54" i="57"/>
  <c r="L54" i="57"/>
  <c r="K54" i="57"/>
  <c r="J54" i="57"/>
  <c r="I54" i="57"/>
  <c r="H54" i="57"/>
  <c r="G54" i="57"/>
  <c r="W45" i="57"/>
  <c r="V45" i="57"/>
  <c r="U45" i="57"/>
  <c r="T45" i="57"/>
  <c r="S45" i="57"/>
  <c r="R45" i="57"/>
  <c r="Q45" i="57"/>
  <c r="P45" i="57"/>
  <c r="N45" i="57"/>
  <c r="M45" i="57"/>
  <c r="L45" i="57"/>
  <c r="W43" i="57"/>
  <c r="V43" i="57"/>
  <c r="U43" i="57"/>
  <c r="T43" i="57"/>
  <c r="S43" i="57"/>
  <c r="R43" i="57"/>
  <c r="Q43" i="57"/>
  <c r="P43" i="57"/>
  <c r="N43" i="57"/>
  <c r="M43" i="57"/>
  <c r="L43" i="57"/>
  <c r="K43" i="57"/>
  <c r="J43" i="57"/>
  <c r="I43" i="57"/>
  <c r="H43" i="57"/>
  <c r="G43" i="57"/>
  <c r="W42" i="57"/>
  <c r="V42" i="57"/>
  <c r="U42" i="57"/>
  <c r="T42" i="57"/>
  <c r="S42" i="57"/>
  <c r="R42" i="57"/>
  <c r="Q42" i="57"/>
  <c r="P42" i="57"/>
  <c r="N42" i="57"/>
  <c r="M42" i="57"/>
  <c r="L42" i="57"/>
  <c r="K42" i="57"/>
  <c r="J42" i="57"/>
  <c r="I42" i="57"/>
  <c r="H42" i="57"/>
  <c r="G42" i="57"/>
  <c r="W33" i="57"/>
  <c r="V33" i="57"/>
  <c r="U33" i="57"/>
  <c r="T33" i="57"/>
  <c r="S33" i="57"/>
  <c r="R33" i="57"/>
  <c r="Q33" i="57"/>
  <c r="P33" i="57"/>
  <c r="M33" i="57"/>
  <c r="W31" i="57"/>
  <c r="V31" i="57"/>
  <c r="U31" i="57"/>
  <c r="T31" i="57"/>
  <c r="S31" i="57"/>
  <c r="R31" i="57"/>
  <c r="Q31" i="57"/>
  <c r="P31" i="57"/>
  <c r="N31" i="57"/>
  <c r="M31" i="57"/>
  <c r="L31" i="57"/>
  <c r="K31" i="57"/>
  <c r="J31" i="57"/>
  <c r="I31" i="57"/>
  <c r="H31" i="57"/>
  <c r="G31" i="57"/>
  <c r="W30" i="57"/>
  <c r="V30" i="57"/>
  <c r="U30" i="57"/>
  <c r="T30" i="57"/>
  <c r="S30" i="57"/>
  <c r="R30" i="57"/>
  <c r="Q30" i="57"/>
  <c r="P30" i="57"/>
  <c r="N30" i="57"/>
  <c r="M30" i="57"/>
  <c r="L30" i="57"/>
  <c r="K30" i="57"/>
  <c r="J30" i="57"/>
  <c r="I30" i="57"/>
  <c r="H30" i="57"/>
  <c r="G30" i="57"/>
  <c r="K22" i="57"/>
  <c r="W21" i="57"/>
  <c r="V21" i="57"/>
  <c r="U21" i="57"/>
  <c r="T21" i="57"/>
  <c r="S21" i="57"/>
  <c r="R21" i="57"/>
  <c r="Q21" i="57"/>
  <c r="P21" i="57"/>
  <c r="N21" i="57"/>
  <c r="M21" i="57"/>
  <c r="L21" i="57"/>
  <c r="W19" i="57"/>
  <c r="V19" i="57"/>
  <c r="U19" i="57"/>
  <c r="T19" i="57"/>
  <c r="S19" i="57"/>
  <c r="R19" i="57"/>
  <c r="Q19" i="57"/>
  <c r="P19" i="57"/>
  <c r="N19" i="57"/>
  <c r="M19" i="57"/>
  <c r="L19" i="57"/>
  <c r="K19" i="57"/>
  <c r="J19" i="57"/>
  <c r="I19" i="57"/>
  <c r="H19" i="57"/>
  <c r="G19" i="57"/>
  <c r="W18" i="57"/>
  <c r="V18" i="57"/>
  <c r="U18" i="57"/>
  <c r="T18" i="57"/>
  <c r="S18" i="57"/>
  <c r="R18" i="57"/>
  <c r="Q18" i="57"/>
  <c r="P18" i="57"/>
  <c r="N18" i="57"/>
  <c r="M18" i="57"/>
  <c r="L18" i="57"/>
  <c r="K18" i="57"/>
  <c r="J18" i="57"/>
  <c r="I18" i="57"/>
  <c r="H18" i="57"/>
  <c r="G18" i="57"/>
  <c r="J189" i="60"/>
  <c r="I189" i="60"/>
  <c r="H189" i="60"/>
  <c r="G189" i="60"/>
  <c r="W187" i="60"/>
  <c r="V187" i="60"/>
  <c r="U187" i="60"/>
  <c r="T187" i="60"/>
  <c r="S187" i="60"/>
  <c r="R187" i="60"/>
  <c r="Q187" i="60"/>
  <c r="P187" i="60"/>
  <c r="N187" i="60"/>
  <c r="M187" i="60"/>
  <c r="L187" i="60"/>
  <c r="K187" i="60"/>
  <c r="J187" i="60"/>
  <c r="I187" i="60"/>
  <c r="H187" i="60"/>
  <c r="G187" i="60"/>
  <c r="W184" i="60"/>
  <c r="V184" i="60"/>
  <c r="U184" i="60"/>
  <c r="T184" i="60"/>
  <c r="S184" i="60"/>
  <c r="R184" i="60"/>
  <c r="Q184" i="60"/>
  <c r="P184" i="60"/>
  <c r="N184" i="60"/>
  <c r="M184" i="60"/>
  <c r="L184" i="60"/>
  <c r="K184" i="60"/>
  <c r="J184" i="60"/>
  <c r="I184" i="60"/>
  <c r="H184" i="60"/>
  <c r="G184" i="60"/>
  <c r="W183" i="60"/>
  <c r="AQ47" i="45" s="1"/>
  <c r="V183" i="60"/>
  <c r="AP47" i="45" s="1"/>
  <c r="U183" i="60"/>
  <c r="AO47" i="45" s="1"/>
  <c r="T183" i="60"/>
  <c r="AN47" i="45" s="1"/>
  <c r="S183" i="60"/>
  <c r="AM47" i="45" s="1"/>
  <c r="R183" i="60"/>
  <c r="AL47" i="45" s="1"/>
  <c r="Q183" i="60"/>
  <c r="AK47" i="45" s="1"/>
  <c r="P183" i="60"/>
  <c r="N183" i="60"/>
  <c r="AJ47" i="45" s="1"/>
  <c r="M183" i="60"/>
  <c r="AI47" i="45" s="1"/>
  <c r="L183" i="60"/>
  <c r="AH47" i="45" s="1"/>
  <c r="K183" i="60"/>
  <c r="AG47" i="45" s="1"/>
  <c r="J183" i="60"/>
  <c r="I183" i="60"/>
  <c r="H183" i="60"/>
  <c r="G183" i="60"/>
  <c r="W177" i="60"/>
  <c r="V177" i="60"/>
  <c r="U177" i="60"/>
  <c r="T177" i="60"/>
  <c r="S177" i="60"/>
  <c r="R177" i="60"/>
  <c r="Q177" i="60"/>
  <c r="P177" i="60"/>
  <c r="N177" i="60"/>
  <c r="M177" i="60"/>
  <c r="L177" i="60"/>
  <c r="W165" i="60"/>
  <c r="V165" i="60"/>
  <c r="U165" i="60"/>
  <c r="T165" i="60"/>
  <c r="S165" i="60"/>
  <c r="R165" i="60"/>
  <c r="Q165" i="60"/>
  <c r="P165" i="60"/>
  <c r="M165" i="60"/>
  <c r="L165" i="60"/>
  <c r="V154" i="60"/>
  <c r="W153" i="60"/>
  <c r="V153" i="60"/>
  <c r="U153" i="60"/>
  <c r="T153" i="60"/>
  <c r="S153" i="60"/>
  <c r="R153" i="60"/>
  <c r="Q153" i="60"/>
  <c r="P153" i="60"/>
  <c r="N153" i="60"/>
  <c r="M153" i="60"/>
  <c r="L153" i="60"/>
  <c r="V142" i="60"/>
  <c r="W141" i="60"/>
  <c r="V141" i="60"/>
  <c r="U141" i="60"/>
  <c r="T141" i="60"/>
  <c r="S141" i="60"/>
  <c r="R141" i="60"/>
  <c r="Q141" i="60"/>
  <c r="P141" i="60"/>
  <c r="N141" i="60"/>
  <c r="M141" i="60"/>
  <c r="V130" i="60"/>
  <c r="W129" i="60"/>
  <c r="V129" i="60"/>
  <c r="U129" i="60"/>
  <c r="T129" i="60"/>
  <c r="S129" i="60"/>
  <c r="R129" i="60"/>
  <c r="Q129" i="60"/>
  <c r="P129" i="60"/>
  <c r="N129" i="60"/>
  <c r="M129" i="60"/>
  <c r="K118" i="60"/>
  <c r="W117" i="60"/>
  <c r="V117" i="60"/>
  <c r="U117" i="60"/>
  <c r="T117" i="60"/>
  <c r="S117" i="60"/>
  <c r="R117" i="60"/>
  <c r="Q117" i="60"/>
  <c r="P117" i="60"/>
  <c r="N117" i="60"/>
  <c r="M117" i="60"/>
  <c r="W105" i="60"/>
  <c r="V105" i="60"/>
  <c r="U105" i="60"/>
  <c r="T105" i="60"/>
  <c r="S105" i="60"/>
  <c r="R105" i="60"/>
  <c r="Q105" i="60"/>
  <c r="P105" i="60"/>
  <c r="N105" i="60"/>
  <c r="M105" i="60"/>
  <c r="V94" i="60"/>
  <c r="U94" i="60"/>
  <c r="W93" i="60"/>
  <c r="V93" i="60"/>
  <c r="U93" i="60"/>
  <c r="T93" i="60"/>
  <c r="S93" i="60"/>
  <c r="R93" i="60"/>
  <c r="Q93" i="60"/>
  <c r="P93" i="60"/>
  <c r="N93" i="60"/>
  <c r="M93" i="60"/>
  <c r="L93" i="60"/>
  <c r="W81" i="60"/>
  <c r="V81" i="60"/>
  <c r="U81" i="60"/>
  <c r="T81" i="60"/>
  <c r="S81" i="60"/>
  <c r="R81" i="60"/>
  <c r="Q81" i="60"/>
  <c r="P81" i="60"/>
  <c r="M81" i="60"/>
  <c r="L81" i="60"/>
  <c r="K80" i="60"/>
  <c r="G80" i="60"/>
  <c r="W69" i="60"/>
  <c r="V69" i="60"/>
  <c r="U69" i="60"/>
  <c r="T69" i="60"/>
  <c r="S69" i="60"/>
  <c r="R69" i="60"/>
  <c r="Q69" i="60"/>
  <c r="P69" i="60"/>
  <c r="M69" i="60"/>
  <c r="L69" i="60"/>
  <c r="W57" i="60"/>
  <c r="V57" i="60"/>
  <c r="U57" i="60"/>
  <c r="T57" i="60"/>
  <c r="S57" i="60"/>
  <c r="R57" i="60"/>
  <c r="Q57" i="60"/>
  <c r="P57" i="60"/>
  <c r="N57" i="60"/>
  <c r="M57" i="60"/>
  <c r="P46" i="60"/>
  <c r="W45" i="60"/>
  <c r="V45" i="60"/>
  <c r="U45" i="60"/>
  <c r="T45" i="60"/>
  <c r="S45" i="60"/>
  <c r="R45" i="60"/>
  <c r="Q45" i="60"/>
  <c r="P45" i="60"/>
  <c r="M45" i="60"/>
  <c r="K44" i="60"/>
  <c r="W33" i="60"/>
  <c r="V33" i="60"/>
  <c r="U33" i="60"/>
  <c r="T33" i="60"/>
  <c r="S33" i="60"/>
  <c r="R33" i="60"/>
  <c r="Q33" i="60"/>
  <c r="P33" i="60"/>
  <c r="N33" i="60"/>
  <c r="M33" i="60"/>
  <c r="L33" i="60"/>
  <c r="V22" i="60"/>
  <c r="W21" i="60"/>
  <c r="V21" i="60"/>
  <c r="U21" i="60"/>
  <c r="T21" i="60"/>
  <c r="S21" i="60"/>
  <c r="R21" i="60"/>
  <c r="Q21" i="60"/>
  <c r="P21" i="60"/>
  <c r="N21" i="60"/>
  <c r="M21" i="60"/>
  <c r="L21" i="60"/>
  <c r="W186" i="60"/>
  <c r="AQ50" i="45" s="1"/>
  <c r="J189" i="59"/>
  <c r="I189" i="59"/>
  <c r="H189" i="59"/>
  <c r="G189" i="59"/>
  <c r="W187" i="59"/>
  <c r="V187" i="59"/>
  <c r="U187" i="59"/>
  <c r="T187" i="59"/>
  <c r="S187" i="59"/>
  <c r="R187" i="59"/>
  <c r="Q187" i="59"/>
  <c r="P187" i="59"/>
  <c r="N187" i="59"/>
  <c r="M187" i="59"/>
  <c r="L187" i="59"/>
  <c r="K187" i="59"/>
  <c r="J187" i="59"/>
  <c r="I187" i="59"/>
  <c r="H187" i="59"/>
  <c r="G187" i="59"/>
  <c r="W184" i="59"/>
  <c r="V184" i="59"/>
  <c r="U184" i="59"/>
  <c r="T184" i="59"/>
  <c r="S184" i="59"/>
  <c r="R184" i="59"/>
  <c r="Q184" i="59"/>
  <c r="P184" i="59"/>
  <c r="N184" i="59"/>
  <c r="M184" i="59"/>
  <c r="L184" i="59"/>
  <c r="K184" i="59"/>
  <c r="J184" i="59"/>
  <c r="I184" i="59"/>
  <c r="H184" i="59"/>
  <c r="G184" i="59"/>
  <c r="W183" i="59"/>
  <c r="AQ13" i="45" s="1"/>
  <c r="V183" i="59"/>
  <c r="AP13" i="45" s="1"/>
  <c r="U183" i="59"/>
  <c r="AO13" i="45" s="1"/>
  <c r="T183" i="59"/>
  <c r="AN13" i="45" s="1"/>
  <c r="S183" i="59"/>
  <c r="AM13" i="45" s="1"/>
  <c r="R183" i="59"/>
  <c r="AL13" i="45" s="1"/>
  <c r="Q183" i="59"/>
  <c r="AK13" i="45" s="1"/>
  <c r="P183" i="59"/>
  <c r="N183" i="59"/>
  <c r="AJ13" i="45" s="1"/>
  <c r="M183" i="59"/>
  <c r="AI13" i="45" s="1"/>
  <c r="L183" i="59"/>
  <c r="AH13" i="45" s="1"/>
  <c r="K183" i="59"/>
  <c r="AG13" i="45" s="1"/>
  <c r="J183" i="59"/>
  <c r="I183" i="59"/>
  <c r="H183" i="59"/>
  <c r="G183" i="59"/>
  <c r="W177" i="59"/>
  <c r="V177" i="59"/>
  <c r="U177" i="59"/>
  <c r="T177" i="59"/>
  <c r="S177" i="59"/>
  <c r="R177" i="59"/>
  <c r="Q177" i="59"/>
  <c r="P177" i="59"/>
  <c r="M177" i="59"/>
  <c r="W165" i="59"/>
  <c r="V165" i="59"/>
  <c r="U165" i="59"/>
  <c r="T165" i="59"/>
  <c r="S165" i="59"/>
  <c r="R165" i="59"/>
  <c r="Q165" i="59"/>
  <c r="P165" i="59"/>
  <c r="N165" i="59"/>
  <c r="M165" i="59"/>
  <c r="V164" i="59"/>
  <c r="W153" i="59"/>
  <c r="V153" i="59"/>
  <c r="U153" i="59"/>
  <c r="T153" i="59"/>
  <c r="S153" i="59"/>
  <c r="R153" i="59"/>
  <c r="Q153" i="59"/>
  <c r="P153" i="59"/>
  <c r="M153" i="59"/>
  <c r="L153" i="59"/>
  <c r="Q152" i="59"/>
  <c r="K142" i="59"/>
  <c r="G142" i="59"/>
  <c r="W141" i="59"/>
  <c r="V141" i="59"/>
  <c r="U141" i="59"/>
  <c r="T141" i="59"/>
  <c r="S141" i="59"/>
  <c r="R141" i="59"/>
  <c r="Q141" i="59"/>
  <c r="P141" i="59"/>
  <c r="N141" i="59"/>
  <c r="M141" i="59"/>
  <c r="G140" i="59"/>
  <c r="W129" i="59"/>
  <c r="V129" i="59"/>
  <c r="U129" i="59"/>
  <c r="T129" i="59"/>
  <c r="S129" i="59"/>
  <c r="R129" i="59"/>
  <c r="Q129" i="59"/>
  <c r="P129" i="59"/>
  <c r="M129" i="59"/>
  <c r="L129" i="59"/>
  <c r="W117" i="59"/>
  <c r="V117" i="59"/>
  <c r="U117" i="59"/>
  <c r="T117" i="59"/>
  <c r="S117" i="59"/>
  <c r="R117" i="59"/>
  <c r="Q117" i="59"/>
  <c r="P117" i="59"/>
  <c r="N117" i="59"/>
  <c r="M117" i="59"/>
  <c r="Q106" i="59"/>
  <c r="P106" i="59"/>
  <c r="W105" i="59"/>
  <c r="V105" i="59"/>
  <c r="U105" i="59"/>
  <c r="T105" i="59"/>
  <c r="S105" i="59"/>
  <c r="R105" i="59"/>
  <c r="Q105" i="59"/>
  <c r="P105" i="59"/>
  <c r="N105" i="59"/>
  <c r="M105" i="59"/>
  <c r="K94" i="59"/>
  <c r="W93" i="59"/>
  <c r="V93" i="59"/>
  <c r="U93" i="59"/>
  <c r="T93" i="59"/>
  <c r="S93" i="59"/>
  <c r="R93" i="59"/>
  <c r="Q93" i="59"/>
  <c r="P93" i="59"/>
  <c r="M93" i="59"/>
  <c r="P92" i="59"/>
  <c r="K92" i="59"/>
  <c r="G82" i="59"/>
  <c r="W81" i="59"/>
  <c r="V81" i="59"/>
  <c r="U81" i="59"/>
  <c r="T81" i="59"/>
  <c r="S81" i="59"/>
  <c r="R81" i="59"/>
  <c r="Q81" i="59"/>
  <c r="P81" i="59"/>
  <c r="N81" i="59"/>
  <c r="M81" i="59"/>
  <c r="L81" i="59"/>
  <c r="K80" i="59"/>
  <c r="W69" i="59"/>
  <c r="V69" i="59"/>
  <c r="U69" i="59"/>
  <c r="T69" i="59"/>
  <c r="S69" i="59"/>
  <c r="R69" i="59"/>
  <c r="Q69" i="59"/>
  <c r="P69" i="59"/>
  <c r="M69" i="59"/>
  <c r="V68" i="59"/>
  <c r="W57" i="59"/>
  <c r="V57" i="59"/>
  <c r="U57" i="59"/>
  <c r="T57" i="59"/>
  <c r="S57" i="59"/>
  <c r="R57" i="59"/>
  <c r="Q57" i="59"/>
  <c r="P57" i="59"/>
  <c r="M57" i="59"/>
  <c r="L57" i="59"/>
  <c r="Q56" i="59"/>
  <c r="K46" i="59"/>
  <c r="W45" i="59"/>
  <c r="V45" i="59"/>
  <c r="U45" i="59"/>
  <c r="T45" i="59"/>
  <c r="S45" i="59"/>
  <c r="R45" i="59"/>
  <c r="Q45" i="59"/>
  <c r="P45" i="59"/>
  <c r="N45" i="59"/>
  <c r="M45" i="59"/>
  <c r="G34" i="59"/>
  <c r="W33" i="59"/>
  <c r="V33" i="59"/>
  <c r="U33" i="59"/>
  <c r="T33" i="59"/>
  <c r="S33" i="59"/>
  <c r="R33" i="59"/>
  <c r="Q33" i="59"/>
  <c r="P33" i="59"/>
  <c r="M33" i="59"/>
  <c r="V22" i="59"/>
  <c r="U22" i="59"/>
  <c r="W21" i="59"/>
  <c r="V21" i="59"/>
  <c r="U21" i="59"/>
  <c r="T21" i="59"/>
  <c r="S21" i="59"/>
  <c r="R21" i="59"/>
  <c r="Q21" i="59"/>
  <c r="P21" i="59"/>
  <c r="M21" i="59"/>
  <c r="J189" i="56"/>
  <c r="I189" i="56"/>
  <c r="H189" i="56"/>
  <c r="G189" i="56"/>
  <c r="W184" i="56"/>
  <c r="M48" i="45" s="1"/>
  <c r="BF48" i="45" s="1"/>
  <c r="V184" i="56"/>
  <c r="L48" i="45" s="1"/>
  <c r="BE48" i="45" s="1"/>
  <c r="U184" i="56"/>
  <c r="K48" i="45" s="1"/>
  <c r="BD48" i="45" s="1"/>
  <c r="T184" i="56"/>
  <c r="J48" i="45" s="1"/>
  <c r="BC48" i="45" s="1"/>
  <c r="S184" i="56"/>
  <c r="I48" i="45" s="1"/>
  <c r="BB48" i="45" s="1"/>
  <c r="R184" i="56"/>
  <c r="H48" i="45" s="1"/>
  <c r="BA48" i="45" s="1"/>
  <c r="Q184" i="56"/>
  <c r="G48" i="45" s="1"/>
  <c r="AZ48" i="45" s="1"/>
  <c r="P184" i="56"/>
  <c r="N184" i="56"/>
  <c r="F48" i="45" s="1"/>
  <c r="AY48" i="45" s="1"/>
  <c r="M184" i="56"/>
  <c r="E48" i="45" s="1"/>
  <c r="AX48" i="45" s="1"/>
  <c r="L184" i="56"/>
  <c r="D48" i="45" s="1"/>
  <c r="AW48" i="45" s="1"/>
  <c r="K184" i="56"/>
  <c r="C48" i="45" s="1"/>
  <c r="AV48" i="45" s="1"/>
  <c r="J184" i="56"/>
  <c r="I184" i="56"/>
  <c r="H184" i="56"/>
  <c r="G184" i="56"/>
  <c r="W183" i="56"/>
  <c r="M47" i="45" s="1"/>
  <c r="V183" i="56"/>
  <c r="L47" i="45" s="1"/>
  <c r="BE47" i="45" s="1"/>
  <c r="U183" i="56"/>
  <c r="K47" i="45" s="1"/>
  <c r="T183" i="56"/>
  <c r="J47" i="45" s="1"/>
  <c r="S183" i="56"/>
  <c r="I47" i="45" s="1"/>
  <c r="R183" i="56"/>
  <c r="H47" i="45" s="1"/>
  <c r="Q183" i="56"/>
  <c r="G47" i="45" s="1"/>
  <c r="P183" i="56"/>
  <c r="N183" i="56"/>
  <c r="F47" i="45" s="1"/>
  <c r="M183" i="56"/>
  <c r="E47" i="45" s="1"/>
  <c r="L183" i="56"/>
  <c r="D47" i="45" s="1"/>
  <c r="K183" i="56"/>
  <c r="C47" i="45" s="1"/>
  <c r="J183" i="56"/>
  <c r="I183" i="56"/>
  <c r="H183" i="56"/>
  <c r="G183" i="56"/>
  <c r="V178" i="56"/>
  <c r="W177" i="56"/>
  <c r="V177" i="56"/>
  <c r="U177" i="56"/>
  <c r="T177" i="56"/>
  <c r="S177" i="56"/>
  <c r="R177" i="56"/>
  <c r="Q177" i="56"/>
  <c r="P177" i="56"/>
  <c r="N177" i="56"/>
  <c r="M177" i="56"/>
  <c r="L177" i="56"/>
  <c r="W175" i="56"/>
  <c r="V175" i="56"/>
  <c r="U175" i="56"/>
  <c r="T175" i="56"/>
  <c r="S175" i="56"/>
  <c r="R175" i="56"/>
  <c r="Q175" i="56"/>
  <c r="P175" i="56"/>
  <c r="N175" i="56"/>
  <c r="M175" i="56"/>
  <c r="L175" i="56"/>
  <c r="K175" i="56"/>
  <c r="J175" i="56"/>
  <c r="I175" i="56"/>
  <c r="H175" i="56"/>
  <c r="G175" i="56"/>
  <c r="W174" i="56"/>
  <c r="V174" i="56"/>
  <c r="U174" i="56"/>
  <c r="T174" i="56"/>
  <c r="S174" i="56"/>
  <c r="R174" i="56"/>
  <c r="Q174" i="56"/>
  <c r="P174" i="56"/>
  <c r="N174" i="56"/>
  <c r="M174" i="56"/>
  <c r="L174" i="56"/>
  <c r="K174" i="56"/>
  <c r="J174" i="56"/>
  <c r="I174" i="56"/>
  <c r="H174" i="56"/>
  <c r="G174" i="56"/>
  <c r="W165" i="56"/>
  <c r="V165" i="56"/>
  <c r="U165" i="56"/>
  <c r="T165" i="56"/>
  <c r="S165" i="56"/>
  <c r="R165" i="56"/>
  <c r="Q165" i="56"/>
  <c r="P165" i="56"/>
  <c r="N165" i="56"/>
  <c r="M165" i="56"/>
  <c r="L165" i="56"/>
  <c r="V164" i="56"/>
  <c r="W163" i="56"/>
  <c r="V163" i="56"/>
  <c r="U163" i="56"/>
  <c r="T163" i="56"/>
  <c r="S163" i="56"/>
  <c r="R163" i="56"/>
  <c r="Q163" i="56"/>
  <c r="P163" i="56"/>
  <c r="N163" i="56"/>
  <c r="M163" i="56"/>
  <c r="L163" i="56"/>
  <c r="K163" i="56"/>
  <c r="J163" i="56"/>
  <c r="I163" i="56"/>
  <c r="H163" i="56"/>
  <c r="G163" i="56"/>
  <c r="W162" i="56"/>
  <c r="V162" i="56"/>
  <c r="U162" i="56"/>
  <c r="T162" i="56"/>
  <c r="S162" i="56"/>
  <c r="R162" i="56"/>
  <c r="Q162" i="56"/>
  <c r="P162" i="56"/>
  <c r="N162" i="56"/>
  <c r="M162" i="56"/>
  <c r="L162" i="56"/>
  <c r="K162" i="56"/>
  <c r="J162" i="56"/>
  <c r="I162" i="56"/>
  <c r="H162" i="56"/>
  <c r="G162" i="56"/>
  <c r="Q154" i="56"/>
  <c r="W153" i="56"/>
  <c r="V153" i="56"/>
  <c r="U153" i="56"/>
  <c r="T153" i="56"/>
  <c r="S153" i="56"/>
  <c r="R153" i="56"/>
  <c r="Q153" i="56"/>
  <c r="P153" i="56"/>
  <c r="N153" i="56"/>
  <c r="M153" i="56"/>
  <c r="L153" i="56"/>
  <c r="V152" i="56"/>
  <c r="W151" i="56"/>
  <c r="V151" i="56"/>
  <c r="U151" i="56"/>
  <c r="T151" i="56"/>
  <c r="S151" i="56"/>
  <c r="R151" i="56"/>
  <c r="Q151" i="56"/>
  <c r="P151" i="56"/>
  <c r="N151" i="56"/>
  <c r="M151" i="56"/>
  <c r="L151" i="56"/>
  <c r="K151" i="56"/>
  <c r="J151" i="56"/>
  <c r="I151" i="56"/>
  <c r="H151" i="56"/>
  <c r="G151" i="56"/>
  <c r="W150" i="56"/>
  <c r="V150" i="56"/>
  <c r="U150" i="56"/>
  <c r="T150" i="56"/>
  <c r="S150" i="56"/>
  <c r="R150" i="56"/>
  <c r="Q150" i="56"/>
  <c r="P150" i="56"/>
  <c r="N150" i="56"/>
  <c r="M150" i="56"/>
  <c r="L150" i="56"/>
  <c r="K150" i="56"/>
  <c r="J150" i="56"/>
  <c r="I150" i="56"/>
  <c r="H150" i="56"/>
  <c r="G150" i="56"/>
  <c r="Q142" i="56"/>
  <c r="P142" i="56"/>
  <c r="W141" i="56"/>
  <c r="V141" i="56"/>
  <c r="U141" i="56"/>
  <c r="T141" i="56"/>
  <c r="S141" i="56"/>
  <c r="R141" i="56"/>
  <c r="Q141" i="56"/>
  <c r="P141" i="56"/>
  <c r="M141" i="56"/>
  <c r="L141" i="56"/>
  <c r="Q140" i="56"/>
  <c r="W139" i="56"/>
  <c r="V139" i="56"/>
  <c r="U139" i="56"/>
  <c r="T139" i="56"/>
  <c r="S139" i="56"/>
  <c r="R139" i="56"/>
  <c r="Q139" i="56"/>
  <c r="P139" i="56"/>
  <c r="N139" i="56"/>
  <c r="M139" i="56"/>
  <c r="L139" i="56"/>
  <c r="K139" i="56"/>
  <c r="J139" i="56"/>
  <c r="I139" i="56"/>
  <c r="H139" i="56"/>
  <c r="G139" i="56"/>
  <c r="W138" i="56"/>
  <c r="V138" i="56"/>
  <c r="U138" i="56"/>
  <c r="T138" i="56"/>
  <c r="S138" i="56"/>
  <c r="R138" i="56"/>
  <c r="Q138" i="56"/>
  <c r="P138" i="56"/>
  <c r="N138" i="56"/>
  <c r="M138" i="56"/>
  <c r="L138" i="56"/>
  <c r="K138" i="56"/>
  <c r="J138" i="56"/>
  <c r="I138" i="56"/>
  <c r="H138" i="56"/>
  <c r="G138" i="56"/>
  <c r="K130" i="56"/>
  <c r="W129" i="56"/>
  <c r="V129" i="56"/>
  <c r="U129" i="56"/>
  <c r="T129" i="56"/>
  <c r="S129" i="56"/>
  <c r="R129" i="56"/>
  <c r="Q129" i="56"/>
  <c r="P129" i="56"/>
  <c r="M129" i="56"/>
  <c r="L129" i="56"/>
  <c r="K128" i="56"/>
  <c r="W127" i="56"/>
  <c r="V127" i="56"/>
  <c r="U127" i="56"/>
  <c r="T127" i="56"/>
  <c r="S127" i="56"/>
  <c r="R127" i="56"/>
  <c r="Q127" i="56"/>
  <c r="P127" i="56"/>
  <c r="N127" i="56"/>
  <c r="M127" i="56"/>
  <c r="L127" i="56"/>
  <c r="K127" i="56"/>
  <c r="J127" i="56"/>
  <c r="I127" i="56"/>
  <c r="H127" i="56"/>
  <c r="G127" i="56"/>
  <c r="W126" i="56"/>
  <c r="V126" i="56"/>
  <c r="U126" i="56"/>
  <c r="T126" i="56"/>
  <c r="S126" i="56"/>
  <c r="R126" i="56"/>
  <c r="Q126" i="56"/>
  <c r="P126" i="56"/>
  <c r="N126" i="56"/>
  <c r="M126" i="56"/>
  <c r="L126" i="56"/>
  <c r="K126" i="56"/>
  <c r="J126" i="56"/>
  <c r="I126" i="56"/>
  <c r="H126" i="56"/>
  <c r="G126" i="56"/>
  <c r="W117" i="56"/>
  <c r="V117" i="56"/>
  <c r="U117" i="56"/>
  <c r="T117" i="56"/>
  <c r="S117" i="56"/>
  <c r="R117" i="56"/>
  <c r="Q117" i="56"/>
  <c r="P117" i="56"/>
  <c r="N117" i="56"/>
  <c r="M117" i="56"/>
  <c r="W115" i="56"/>
  <c r="V115" i="56"/>
  <c r="U115" i="56"/>
  <c r="T115" i="56"/>
  <c r="S115" i="56"/>
  <c r="R115" i="56"/>
  <c r="Q115" i="56"/>
  <c r="P115" i="56"/>
  <c r="N115" i="56"/>
  <c r="M115" i="56"/>
  <c r="L115" i="56"/>
  <c r="K115" i="56"/>
  <c r="J115" i="56"/>
  <c r="I115" i="56"/>
  <c r="H115" i="56"/>
  <c r="G115" i="56"/>
  <c r="W114" i="56"/>
  <c r="V114" i="56"/>
  <c r="U114" i="56"/>
  <c r="T114" i="56"/>
  <c r="S114" i="56"/>
  <c r="R114" i="56"/>
  <c r="Q114" i="56"/>
  <c r="P114" i="56"/>
  <c r="N114" i="56"/>
  <c r="M114" i="56"/>
  <c r="L114" i="56"/>
  <c r="K114" i="56"/>
  <c r="J114" i="56"/>
  <c r="I114" i="56"/>
  <c r="H114" i="56"/>
  <c r="G114" i="56"/>
  <c r="U106" i="56"/>
  <c r="W105" i="56"/>
  <c r="V105" i="56"/>
  <c r="U105" i="56"/>
  <c r="T105" i="56"/>
  <c r="S105" i="56"/>
  <c r="R105" i="56"/>
  <c r="Q105" i="56"/>
  <c r="P105" i="56"/>
  <c r="M105" i="56"/>
  <c r="Q104" i="56"/>
  <c r="W103" i="56"/>
  <c r="V103" i="56"/>
  <c r="U103" i="56"/>
  <c r="T103" i="56"/>
  <c r="S103" i="56"/>
  <c r="R103" i="56"/>
  <c r="Q103" i="56"/>
  <c r="P103" i="56"/>
  <c r="N103" i="56"/>
  <c r="M103" i="56"/>
  <c r="L103" i="56"/>
  <c r="K103" i="56"/>
  <c r="J103" i="56"/>
  <c r="I103" i="56"/>
  <c r="H103" i="56"/>
  <c r="G103" i="56"/>
  <c r="W102" i="56"/>
  <c r="V102" i="56"/>
  <c r="U102" i="56"/>
  <c r="T102" i="56"/>
  <c r="S102" i="56"/>
  <c r="R102" i="56"/>
  <c r="Q102" i="56"/>
  <c r="P102" i="56"/>
  <c r="N102" i="56"/>
  <c r="M102" i="56"/>
  <c r="L102" i="56"/>
  <c r="K102" i="56"/>
  <c r="J102" i="56"/>
  <c r="I102" i="56"/>
  <c r="H102" i="56"/>
  <c r="G102" i="56"/>
  <c r="P94" i="56"/>
  <c r="K94" i="56"/>
  <c r="W93" i="56"/>
  <c r="V93" i="56"/>
  <c r="U93" i="56"/>
  <c r="T93" i="56"/>
  <c r="S93" i="56"/>
  <c r="R93" i="56"/>
  <c r="Q93" i="56"/>
  <c r="P93" i="56"/>
  <c r="M93" i="56"/>
  <c r="K92" i="56"/>
  <c r="W91" i="56"/>
  <c r="V91" i="56"/>
  <c r="U91" i="56"/>
  <c r="T91" i="56"/>
  <c r="S91" i="56"/>
  <c r="R91" i="56"/>
  <c r="Q91" i="56"/>
  <c r="P91" i="56"/>
  <c r="N91" i="56"/>
  <c r="M91" i="56"/>
  <c r="L91" i="56"/>
  <c r="K91" i="56"/>
  <c r="J91" i="56"/>
  <c r="I91" i="56"/>
  <c r="H91" i="56"/>
  <c r="G91" i="56"/>
  <c r="W90" i="56"/>
  <c r="V90" i="56"/>
  <c r="U90" i="56"/>
  <c r="T90" i="56"/>
  <c r="S90" i="56"/>
  <c r="R90" i="56"/>
  <c r="Q90" i="56"/>
  <c r="P90" i="56"/>
  <c r="N90" i="56"/>
  <c r="M90" i="56"/>
  <c r="L90" i="56"/>
  <c r="K90" i="56"/>
  <c r="J90" i="56"/>
  <c r="I90" i="56"/>
  <c r="H90" i="56"/>
  <c r="G90" i="56"/>
  <c r="W81" i="56"/>
  <c r="V81" i="56"/>
  <c r="U81" i="56"/>
  <c r="T81" i="56"/>
  <c r="S81" i="56"/>
  <c r="R81" i="56"/>
  <c r="Q81" i="56"/>
  <c r="P81" i="56"/>
  <c r="N81" i="56"/>
  <c r="M81" i="56"/>
  <c r="L81" i="56"/>
  <c r="G80" i="56"/>
  <c r="W79" i="56"/>
  <c r="V79" i="56"/>
  <c r="U79" i="56"/>
  <c r="T79" i="56"/>
  <c r="S79" i="56"/>
  <c r="R79" i="56"/>
  <c r="Q79" i="56"/>
  <c r="P79" i="56"/>
  <c r="N79" i="56"/>
  <c r="M79" i="56"/>
  <c r="L79" i="56"/>
  <c r="K79" i="56"/>
  <c r="J79" i="56"/>
  <c r="I79" i="56"/>
  <c r="H79" i="56"/>
  <c r="G79" i="56"/>
  <c r="W78" i="56"/>
  <c r="V78" i="56"/>
  <c r="U78" i="56"/>
  <c r="T78" i="56"/>
  <c r="S78" i="56"/>
  <c r="R78" i="56"/>
  <c r="Q78" i="56"/>
  <c r="P78" i="56"/>
  <c r="N78" i="56"/>
  <c r="M78" i="56"/>
  <c r="L78" i="56"/>
  <c r="K78" i="56"/>
  <c r="J78" i="56"/>
  <c r="I78" i="56"/>
  <c r="H78" i="56"/>
  <c r="G78" i="56"/>
  <c r="V70" i="56"/>
  <c r="W69" i="56"/>
  <c r="V69" i="56"/>
  <c r="U69" i="56"/>
  <c r="T69" i="56"/>
  <c r="S69" i="56"/>
  <c r="R69" i="56"/>
  <c r="Q69" i="56"/>
  <c r="P69" i="56"/>
  <c r="M69" i="56"/>
  <c r="V68" i="56"/>
  <c r="W67" i="56"/>
  <c r="V67" i="56"/>
  <c r="U67" i="56"/>
  <c r="T67" i="56"/>
  <c r="S67" i="56"/>
  <c r="R67" i="56"/>
  <c r="Q67" i="56"/>
  <c r="P67" i="56"/>
  <c r="N67" i="56"/>
  <c r="M67" i="56"/>
  <c r="L67" i="56"/>
  <c r="K67" i="56"/>
  <c r="J67" i="56"/>
  <c r="I67" i="56"/>
  <c r="H67" i="56"/>
  <c r="G67" i="56"/>
  <c r="W66" i="56"/>
  <c r="V66" i="56"/>
  <c r="U66" i="56"/>
  <c r="T66" i="56"/>
  <c r="S66" i="56"/>
  <c r="R66" i="56"/>
  <c r="Q66" i="56"/>
  <c r="P66" i="56"/>
  <c r="N66" i="56"/>
  <c r="M66" i="56"/>
  <c r="L66" i="56"/>
  <c r="K66" i="56"/>
  <c r="J66" i="56"/>
  <c r="I66" i="56"/>
  <c r="H66" i="56"/>
  <c r="G66" i="56"/>
  <c r="Q58" i="56"/>
  <c r="W57" i="56"/>
  <c r="V57" i="56"/>
  <c r="U57" i="56"/>
  <c r="T57" i="56"/>
  <c r="S57" i="56"/>
  <c r="R57" i="56"/>
  <c r="Q57" i="56"/>
  <c r="P57" i="56"/>
  <c r="M57" i="56"/>
  <c r="L57" i="56"/>
  <c r="Q56" i="56"/>
  <c r="P56" i="56"/>
  <c r="W55" i="56"/>
  <c r="V55" i="56"/>
  <c r="U55" i="56"/>
  <c r="T55" i="56"/>
  <c r="S55" i="56"/>
  <c r="R55" i="56"/>
  <c r="Q55" i="56"/>
  <c r="P55" i="56"/>
  <c r="N55" i="56"/>
  <c r="M55" i="56"/>
  <c r="L55" i="56"/>
  <c r="K55" i="56"/>
  <c r="J55" i="56"/>
  <c r="I55" i="56"/>
  <c r="H55" i="56"/>
  <c r="G55" i="56"/>
  <c r="W54" i="56"/>
  <c r="V54" i="56"/>
  <c r="U54" i="56"/>
  <c r="T54" i="56"/>
  <c r="S54" i="56"/>
  <c r="R54" i="56"/>
  <c r="Q54" i="56"/>
  <c r="P54" i="56"/>
  <c r="N54" i="56"/>
  <c r="M54" i="56"/>
  <c r="L54" i="56"/>
  <c r="K54" i="56"/>
  <c r="J54" i="56"/>
  <c r="I54" i="56"/>
  <c r="H54" i="56"/>
  <c r="G54" i="56"/>
  <c r="K46" i="56"/>
  <c r="W45" i="56"/>
  <c r="V45" i="56"/>
  <c r="U45" i="56"/>
  <c r="T45" i="56"/>
  <c r="S45" i="56"/>
  <c r="R45" i="56"/>
  <c r="Q45" i="56"/>
  <c r="P45" i="56"/>
  <c r="N45" i="56"/>
  <c r="M45" i="56"/>
  <c r="K44" i="56"/>
  <c r="G44" i="56"/>
  <c r="W43" i="56"/>
  <c r="V43" i="56"/>
  <c r="U43" i="56"/>
  <c r="T43" i="56"/>
  <c r="S43" i="56"/>
  <c r="R43" i="56"/>
  <c r="Q43" i="56"/>
  <c r="P43" i="56"/>
  <c r="N43" i="56"/>
  <c r="M43" i="56"/>
  <c r="L43" i="56"/>
  <c r="K43" i="56"/>
  <c r="J43" i="56"/>
  <c r="I43" i="56"/>
  <c r="H43" i="56"/>
  <c r="G43" i="56"/>
  <c r="W42" i="56"/>
  <c r="V42" i="56"/>
  <c r="U42" i="56"/>
  <c r="T42" i="56"/>
  <c r="S42" i="56"/>
  <c r="R42" i="56"/>
  <c r="Q42" i="56"/>
  <c r="P42" i="56"/>
  <c r="N42" i="56"/>
  <c r="M42" i="56"/>
  <c r="L42" i="56"/>
  <c r="K42" i="56"/>
  <c r="J42" i="56"/>
  <c r="I42" i="56"/>
  <c r="H42" i="56"/>
  <c r="G42" i="56"/>
  <c r="W33" i="56"/>
  <c r="V33" i="56"/>
  <c r="U33" i="56"/>
  <c r="T33" i="56"/>
  <c r="S33" i="56"/>
  <c r="R33" i="56"/>
  <c r="Q33" i="56"/>
  <c r="P33" i="56"/>
  <c r="N33" i="56"/>
  <c r="M33" i="56"/>
  <c r="W31" i="56"/>
  <c r="V31" i="56"/>
  <c r="U31" i="56"/>
  <c r="T31" i="56"/>
  <c r="S31" i="56"/>
  <c r="R31" i="56"/>
  <c r="Q31" i="56"/>
  <c r="P31" i="56"/>
  <c r="N31" i="56"/>
  <c r="M31" i="56"/>
  <c r="L31" i="56"/>
  <c r="K31" i="56"/>
  <c r="J31" i="56"/>
  <c r="I31" i="56"/>
  <c r="H31" i="56"/>
  <c r="G31" i="56"/>
  <c r="W30" i="56"/>
  <c r="V30" i="56"/>
  <c r="U30" i="56"/>
  <c r="T30" i="56"/>
  <c r="S30" i="56"/>
  <c r="R30" i="56"/>
  <c r="Q30" i="56"/>
  <c r="P30" i="56"/>
  <c r="N30" i="56"/>
  <c r="M30" i="56"/>
  <c r="L30" i="56"/>
  <c r="K30" i="56"/>
  <c r="J30" i="56"/>
  <c r="I30" i="56"/>
  <c r="H30" i="56"/>
  <c r="G30" i="56"/>
  <c r="V22" i="56"/>
  <c r="W21" i="56"/>
  <c r="V21" i="56"/>
  <c r="U21" i="56"/>
  <c r="T21" i="56"/>
  <c r="S21" i="56"/>
  <c r="R21" i="56"/>
  <c r="Q21" i="56"/>
  <c r="P21" i="56"/>
  <c r="M21" i="56"/>
  <c r="L21" i="56"/>
  <c r="V20" i="56"/>
  <c r="W19" i="56"/>
  <c r="V19" i="56"/>
  <c r="U19" i="56"/>
  <c r="T19" i="56"/>
  <c r="S19" i="56"/>
  <c r="R19" i="56"/>
  <c r="Q19" i="56"/>
  <c r="P19" i="56"/>
  <c r="N19" i="56"/>
  <c r="M19" i="56"/>
  <c r="L19" i="56"/>
  <c r="K19" i="56"/>
  <c r="J19" i="56"/>
  <c r="I19" i="56"/>
  <c r="H19" i="56"/>
  <c r="G19" i="56"/>
  <c r="W18" i="56"/>
  <c r="V18" i="56"/>
  <c r="U18" i="56"/>
  <c r="T18" i="56"/>
  <c r="S18" i="56"/>
  <c r="R18" i="56"/>
  <c r="Q18" i="56"/>
  <c r="P18" i="56"/>
  <c r="N18" i="56"/>
  <c r="M18" i="56"/>
  <c r="L18" i="56"/>
  <c r="K18" i="56"/>
  <c r="J18" i="56"/>
  <c r="I18" i="56"/>
  <c r="H18" i="56"/>
  <c r="G18" i="56"/>
  <c r="J189" i="55"/>
  <c r="I189" i="55"/>
  <c r="H189" i="55"/>
  <c r="G189" i="55"/>
  <c r="W184" i="55"/>
  <c r="M14" i="45" s="1"/>
  <c r="BF14" i="45" s="1"/>
  <c r="V184" i="55"/>
  <c r="L14" i="45" s="1"/>
  <c r="BE14" i="45" s="1"/>
  <c r="U184" i="55"/>
  <c r="K14" i="45" s="1"/>
  <c r="BD14" i="45" s="1"/>
  <c r="T184" i="55"/>
  <c r="J14" i="45" s="1"/>
  <c r="BC14" i="45" s="1"/>
  <c r="S184" i="55"/>
  <c r="I14" i="45" s="1"/>
  <c r="BB14" i="45" s="1"/>
  <c r="R184" i="55"/>
  <c r="H14" i="45" s="1"/>
  <c r="BA14" i="45" s="1"/>
  <c r="Q184" i="55"/>
  <c r="G14" i="45" s="1"/>
  <c r="AZ14" i="45" s="1"/>
  <c r="P184" i="55"/>
  <c r="N184" i="55"/>
  <c r="F14" i="45" s="1"/>
  <c r="AY14" i="45" s="1"/>
  <c r="M184" i="55"/>
  <c r="E14" i="45" s="1"/>
  <c r="AX14" i="45" s="1"/>
  <c r="L184" i="55"/>
  <c r="D14" i="45" s="1"/>
  <c r="AW14" i="45" s="1"/>
  <c r="K184" i="55"/>
  <c r="C14" i="45" s="1"/>
  <c r="AV14" i="45" s="1"/>
  <c r="J184" i="55"/>
  <c r="I184" i="55"/>
  <c r="H184" i="55"/>
  <c r="G184" i="55"/>
  <c r="W183" i="55"/>
  <c r="M13" i="45" s="1"/>
  <c r="BF13" i="45" s="1"/>
  <c r="V183" i="55"/>
  <c r="L13" i="45" s="1"/>
  <c r="U183" i="55"/>
  <c r="K13" i="45" s="1"/>
  <c r="BD13" i="45" s="1"/>
  <c r="T183" i="55"/>
  <c r="J13" i="45" s="1"/>
  <c r="S183" i="55"/>
  <c r="I13" i="45" s="1"/>
  <c r="R183" i="55"/>
  <c r="H13" i="45" s="1"/>
  <c r="Q183" i="55"/>
  <c r="G13" i="45" s="1"/>
  <c r="P183" i="55"/>
  <c r="N183" i="55"/>
  <c r="F13" i="45" s="1"/>
  <c r="M183" i="55"/>
  <c r="L183" i="55"/>
  <c r="K183" i="55"/>
  <c r="C13" i="45" s="1"/>
  <c r="J183" i="55"/>
  <c r="I183" i="55"/>
  <c r="H183" i="55"/>
  <c r="G183" i="55"/>
  <c r="W177" i="55"/>
  <c r="V177" i="55"/>
  <c r="U177" i="55"/>
  <c r="T177" i="55"/>
  <c r="S177" i="55"/>
  <c r="R177" i="55"/>
  <c r="Q177" i="55"/>
  <c r="P177" i="55"/>
  <c r="M177" i="55"/>
  <c r="V176" i="55"/>
  <c r="W175" i="55"/>
  <c r="V175" i="55"/>
  <c r="U175" i="55"/>
  <c r="T175" i="55"/>
  <c r="S175" i="55"/>
  <c r="R175" i="55"/>
  <c r="Q175" i="55"/>
  <c r="P175" i="55"/>
  <c r="N175" i="55"/>
  <c r="M175" i="55"/>
  <c r="L175" i="55"/>
  <c r="K175" i="55"/>
  <c r="J175" i="55"/>
  <c r="I175" i="55"/>
  <c r="H175" i="55"/>
  <c r="G175" i="55"/>
  <c r="W174" i="55"/>
  <c r="V174" i="55"/>
  <c r="U174" i="55"/>
  <c r="T174" i="55"/>
  <c r="S174" i="55"/>
  <c r="R174" i="55"/>
  <c r="Q174" i="55"/>
  <c r="P174" i="55"/>
  <c r="N174" i="55"/>
  <c r="M174" i="55"/>
  <c r="L174" i="55"/>
  <c r="K174" i="55"/>
  <c r="J174" i="55"/>
  <c r="I174" i="55"/>
  <c r="H174" i="55"/>
  <c r="G174" i="55"/>
  <c r="Q166" i="55"/>
  <c r="W165" i="55"/>
  <c r="V165" i="55"/>
  <c r="U165" i="55"/>
  <c r="T165" i="55"/>
  <c r="S165" i="55"/>
  <c r="R165" i="55"/>
  <c r="Q165" i="55"/>
  <c r="P165" i="55"/>
  <c r="M165" i="55"/>
  <c r="Q164" i="55"/>
  <c r="P164" i="55"/>
  <c r="W163" i="55"/>
  <c r="V163" i="55"/>
  <c r="U163" i="55"/>
  <c r="T163" i="55"/>
  <c r="S163" i="55"/>
  <c r="R163" i="55"/>
  <c r="Q163" i="55"/>
  <c r="P163" i="55"/>
  <c r="N163" i="55"/>
  <c r="M163" i="55"/>
  <c r="L163" i="55"/>
  <c r="K163" i="55"/>
  <c r="J163" i="55"/>
  <c r="I163" i="55"/>
  <c r="H163" i="55"/>
  <c r="G163" i="55"/>
  <c r="W162" i="55"/>
  <c r="V162" i="55"/>
  <c r="U162" i="55"/>
  <c r="T162" i="55"/>
  <c r="S162" i="55"/>
  <c r="R162" i="55"/>
  <c r="Q162" i="55"/>
  <c r="P162" i="55"/>
  <c r="N162" i="55"/>
  <c r="M162" i="55"/>
  <c r="L162" i="55"/>
  <c r="K162" i="55"/>
  <c r="J162" i="55"/>
  <c r="I162" i="55"/>
  <c r="H162" i="55"/>
  <c r="G162" i="55"/>
  <c r="K154" i="55"/>
  <c r="G154" i="55"/>
  <c r="W153" i="55"/>
  <c r="V153" i="55"/>
  <c r="U153" i="55"/>
  <c r="T153" i="55"/>
  <c r="S153" i="55"/>
  <c r="R153" i="55"/>
  <c r="Q153" i="55"/>
  <c r="P153" i="55"/>
  <c r="N153" i="55"/>
  <c r="M153" i="55"/>
  <c r="K152" i="55"/>
  <c r="G152" i="55"/>
  <c r="W151" i="55"/>
  <c r="V151" i="55"/>
  <c r="U151" i="55"/>
  <c r="T151" i="55"/>
  <c r="S151" i="55"/>
  <c r="R151" i="55"/>
  <c r="Q151" i="55"/>
  <c r="P151" i="55"/>
  <c r="N151" i="55"/>
  <c r="M151" i="55"/>
  <c r="L151" i="55"/>
  <c r="K151" i="55"/>
  <c r="J151" i="55"/>
  <c r="I151" i="55"/>
  <c r="H151" i="55"/>
  <c r="G151" i="55"/>
  <c r="W150" i="55"/>
  <c r="V150" i="55"/>
  <c r="U150" i="55"/>
  <c r="T150" i="55"/>
  <c r="S150" i="55"/>
  <c r="R150" i="55"/>
  <c r="Q150" i="55"/>
  <c r="P150" i="55"/>
  <c r="N150" i="55"/>
  <c r="M150" i="55"/>
  <c r="L150" i="55"/>
  <c r="K150" i="55"/>
  <c r="J150" i="55"/>
  <c r="I150" i="55"/>
  <c r="H150" i="55"/>
  <c r="G150" i="55"/>
  <c r="W141" i="55"/>
  <c r="V141" i="55"/>
  <c r="U141" i="55"/>
  <c r="T141" i="55"/>
  <c r="S141" i="55"/>
  <c r="R141" i="55"/>
  <c r="Q141" i="55"/>
  <c r="P141" i="55"/>
  <c r="N141" i="55"/>
  <c r="M141" i="55"/>
  <c r="L141" i="55"/>
  <c r="G140" i="55"/>
  <c r="W139" i="55"/>
  <c r="V139" i="55"/>
  <c r="U139" i="55"/>
  <c r="T139" i="55"/>
  <c r="S139" i="55"/>
  <c r="R139" i="55"/>
  <c r="Q139" i="55"/>
  <c r="P139" i="55"/>
  <c r="N139" i="55"/>
  <c r="M139" i="55"/>
  <c r="L139" i="55"/>
  <c r="K139" i="55"/>
  <c r="J139" i="55"/>
  <c r="I139" i="55"/>
  <c r="H139" i="55"/>
  <c r="G139" i="55"/>
  <c r="W138" i="55"/>
  <c r="V138" i="55"/>
  <c r="U138" i="55"/>
  <c r="T138" i="55"/>
  <c r="S138" i="55"/>
  <c r="R138" i="55"/>
  <c r="Q138" i="55"/>
  <c r="P138" i="55"/>
  <c r="N138" i="55"/>
  <c r="M138" i="55"/>
  <c r="L138" i="55"/>
  <c r="K138" i="55"/>
  <c r="J138" i="55"/>
  <c r="I138" i="55"/>
  <c r="H138" i="55"/>
  <c r="G138" i="55"/>
  <c r="V130" i="55"/>
  <c r="Q128" i="55"/>
  <c r="W127" i="55"/>
  <c r="V127" i="55"/>
  <c r="U127" i="55"/>
  <c r="T127" i="55"/>
  <c r="S127" i="55"/>
  <c r="R127" i="55"/>
  <c r="Q127" i="55"/>
  <c r="P127" i="55"/>
  <c r="N127" i="55"/>
  <c r="M127" i="55"/>
  <c r="L127" i="55"/>
  <c r="K127" i="55"/>
  <c r="J127" i="55"/>
  <c r="I127" i="55"/>
  <c r="H127" i="55"/>
  <c r="G127" i="55"/>
  <c r="W126" i="55"/>
  <c r="V126" i="55"/>
  <c r="U126" i="55"/>
  <c r="T126" i="55"/>
  <c r="S126" i="55"/>
  <c r="R126" i="55"/>
  <c r="Q126" i="55"/>
  <c r="P126" i="55"/>
  <c r="N126" i="55"/>
  <c r="M126" i="55"/>
  <c r="L126" i="55"/>
  <c r="K126" i="55"/>
  <c r="J126" i="55"/>
  <c r="I126" i="55"/>
  <c r="H126" i="55"/>
  <c r="G126" i="55"/>
  <c r="P118" i="55"/>
  <c r="K118" i="55"/>
  <c r="W117" i="55"/>
  <c r="V117" i="55"/>
  <c r="U117" i="55"/>
  <c r="T117" i="55"/>
  <c r="S117" i="55"/>
  <c r="R117" i="55"/>
  <c r="Q117" i="55"/>
  <c r="P117" i="55"/>
  <c r="M117" i="55"/>
  <c r="L117" i="55"/>
  <c r="P116" i="55"/>
  <c r="K116" i="55"/>
  <c r="W115" i="55"/>
  <c r="V115" i="55"/>
  <c r="U115" i="55"/>
  <c r="T115" i="55"/>
  <c r="S115" i="55"/>
  <c r="R115" i="55"/>
  <c r="Q115" i="55"/>
  <c r="P115" i="55"/>
  <c r="N115" i="55"/>
  <c r="M115" i="55"/>
  <c r="L115" i="55"/>
  <c r="K115" i="55"/>
  <c r="J115" i="55"/>
  <c r="I115" i="55"/>
  <c r="H115" i="55"/>
  <c r="G115" i="55"/>
  <c r="W114" i="55"/>
  <c r="V114" i="55"/>
  <c r="U114" i="55"/>
  <c r="T114" i="55"/>
  <c r="S114" i="55"/>
  <c r="R114" i="55"/>
  <c r="Q114" i="55"/>
  <c r="P114" i="55"/>
  <c r="N114" i="55"/>
  <c r="M114" i="55"/>
  <c r="L114" i="55"/>
  <c r="K114" i="55"/>
  <c r="J114" i="55"/>
  <c r="I114" i="55"/>
  <c r="H114" i="55"/>
  <c r="G114" i="55"/>
  <c r="G106" i="55"/>
  <c r="W105" i="55"/>
  <c r="V105" i="55"/>
  <c r="U105" i="55"/>
  <c r="T105" i="55"/>
  <c r="S105" i="55"/>
  <c r="R105" i="55"/>
  <c r="Q105" i="55"/>
  <c r="P105" i="55"/>
  <c r="N105" i="55"/>
  <c r="M105" i="55"/>
  <c r="L105" i="55"/>
  <c r="K104" i="55"/>
  <c r="G104" i="55"/>
  <c r="W103" i="55"/>
  <c r="V103" i="55"/>
  <c r="U103" i="55"/>
  <c r="T103" i="55"/>
  <c r="S103" i="55"/>
  <c r="R103" i="55"/>
  <c r="Q103" i="55"/>
  <c r="P103" i="55"/>
  <c r="N103" i="55"/>
  <c r="M103" i="55"/>
  <c r="L103" i="55"/>
  <c r="K103" i="55"/>
  <c r="J103" i="55"/>
  <c r="I103" i="55"/>
  <c r="H103" i="55"/>
  <c r="G103" i="55"/>
  <c r="W102" i="55"/>
  <c r="V102" i="55"/>
  <c r="U102" i="55"/>
  <c r="T102" i="55"/>
  <c r="S102" i="55"/>
  <c r="R102" i="55"/>
  <c r="Q102" i="55"/>
  <c r="P102" i="55"/>
  <c r="N102" i="55"/>
  <c r="M102" i="55"/>
  <c r="L102" i="55"/>
  <c r="K102" i="55"/>
  <c r="J102" i="55"/>
  <c r="I102" i="55"/>
  <c r="H102" i="55"/>
  <c r="G102" i="55"/>
  <c r="W93" i="55"/>
  <c r="V93" i="55"/>
  <c r="U93" i="55"/>
  <c r="T93" i="55"/>
  <c r="S93" i="55"/>
  <c r="R93" i="55"/>
  <c r="Q93" i="55"/>
  <c r="P93" i="55"/>
  <c r="N93" i="55"/>
  <c r="M93" i="55"/>
  <c r="V92" i="55"/>
  <c r="W91" i="55"/>
  <c r="V91" i="55"/>
  <c r="U91" i="55"/>
  <c r="T91" i="55"/>
  <c r="S91" i="55"/>
  <c r="R91" i="55"/>
  <c r="Q91" i="55"/>
  <c r="P91" i="55"/>
  <c r="N91" i="55"/>
  <c r="M91" i="55"/>
  <c r="L91" i="55"/>
  <c r="K91" i="55"/>
  <c r="J91" i="55"/>
  <c r="I91" i="55"/>
  <c r="H91" i="55"/>
  <c r="G91" i="55"/>
  <c r="W90" i="55"/>
  <c r="V90" i="55"/>
  <c r="U90" i="55"/>
  <c r="T90" i="55"/>
  <c r="S90" i="55"/>
  <c r="R90" i="55"/>
  <c r="Q90" i="55"/>
  <c r="P90" i="55"/>
  <c r="N90" i="55"/>
  <c r="M90" i="55"/>
  <c r="L90" i="55"/>
  <c r="K90" i="55"/>
  <c r="J90" i="55"/>
  <c r="I90" i="55"/>
  <c r="H90" i="55"/>
  <c r="G90" i="55"/>
  <c r="V82" i="55"/>
  <c r="Q82" i="55"/>
  <c r="W81" i="55"/>
  <c r="V81" i="55"/>
  <c r="U81" i="55"/>
  <c r="T81" i="55"/>
  <c r="S81" i="55"/>
  <c r="R81" i="55"/>
  <c r="Q81" i="55"/>
  <c r="P81" i="55"/>
  <c r="M81" i="55"/>
  <c r="U80" i="55"/>
  <c r="Q80" i="55"/>
  <c r="P80" i="55"/>
  <c r="W79" i="55"/>
  <c r="V79" i="55"/>
  <c r="U79" i="55"/>
  <c r="T79" i="55"/>
  <c r="S79" i="55"/>
  <c r="R79" i="55"/>
  <c r="Q79" i="55"/>
  <c r="P79" i="55"/>
  <c r="N79" i="55"/>
  <c r="M79" i="55"/>
  <c r="L79" i="55"/>
  <c r="K79" i="55"/>
  <c r="J79" i="55"/>
  <c r="I79" i="55"/>
  <c r="H79" i="55"/>
  <c r="G79" i="55"/>
  <c r="W78" i="55"/>
  <c r="V78" i="55"/>
  <c r="U78" i="55"/>
  <c r="T78" i="55"/>
  <c r="S78" i="55"/>
  <c r="R78" i="55"/>
  <c r="Q78" i="55"/>
  <c r="P78" i="55"/>
  <c r="N78" i="55"/>
  <c r="M78" i="55"/>
  <c r="L78" i="55"/>
  <c r="K78" i="55"/>
  <c r="J78" i="55"/>
  <c r="I78" i="55"/>
  <c r="H78" i="55"/>
  <c r="G78" i="55"/>
  <c r="P70" i="55"/>
  <c r="K70" i="55"/>
  <c r="G70" i="55"/>
  <c r="W69" i="55"/>
  <c r="V69" i="55"/>
  <c r="U69" i="55"/>
  <c r="T69" i="55"/>
  <c r="S69" i="55"/>
  <c r="R69" i="55"/>
  <c r="Q69" i="55"/>
  <c r="P69" i="55"/>
  <c r="M69" i="55"/>
  <c r="K68" i="55"/>
  <c r="G68" i="55"/>
  <c r="W67" i="55"/>
  <c r="V67" i="55"/>
  <c r="U67" i="55"/>
  <c r="T67" i="55"/>
  <c r="S67" i="55"/>
  <c r="R67" i="55"/>
  <c r="Q67" i="55"/>
  <c r="P67" i="55"/>
  <c r="N67" i="55"/>
  <c r="M67" i="55"/>
  <c r="L67" i="55"/>
  <c r="K67" i="55"/>
  <c r="J67" i="55"/>
  <c r="I67" i="55"/>
  <c r="H67" i="55"/>
  <c r="G67" i="55"/>
  <c r="W66" i="55"/>
  <c r="V66" i="55"/>
  <c r="U66" i="55"/>
  <c r="T66" i="55"/>
  <c r="S66" i="55"/>
  <c r="R66" i="55"/>
  <c r="Q66" i="55"/>
  <c r="P66" i="55"/>
  <c r="N66" i="55"/>
  <c r="M66" i="55"/>
  <c r="L66" i="55"/>
  <c r="K66" i="55"/>
  <c r="J66" i="55"/>
  <c r="I66" i="55"/>
  <c r="H66" i="55"/>
  <c r="G66" i="55"/>
  <c r="V58" i="55"/>
  <c r="W57" i="55"/>
  <c r="V57" i="55"/>
  <c r="U57" i="55"/>
  <c r="T57" i="55"/>
  <c r="S57" i="55"/>
  <c r="R57" i="55"/>
  <c r="Q57" i="55"/>
  <c r="P57" i="55"/>
  <c r="N57" i="55"/>
  <c r="M57" i="55"/>
  <c r="V56" i="55"/>
  <c r="W55" i="55"/>
  <c r="V55" i="55"/>
  <c r="U55" i="55"/>
  <c r="T55" i="55"/>
  <c r="S55" i="55"/>
  <c r="R55" i="55"/>
  <c r="Q55" i="55"/>
  <c r="P55" i="55"/>
  <c r="N55" i="55"/>
  <c r="M55" i="55"/>
  <c r="L55" i="55"/>
  <c r="K55" i="55"/>
  <c r="J55" i="55"/>
  <c r="I55" i="55"/>
  <c r="H55" i="55"/>
  <c r="G55" i="55"/>
  <c r="W54" i="55"/>
  <c r="V54" i="55"/>
  <c r="U54" i="55"/>
  <c r="T54" i="55"/>
  <c r="S54" i="55"/>
  <c r="R54" i="55"/>
  <c r="Q54" i="55"/>
  <c r="P54" i="55"/>
  <c r="N54" i="55"/>
  <c r="M54" i="55"/>
  <c r="L54" i="55"/>
  <c r="K54" i="55"/>
  <c r="J54" i="55"/>
  <c r="I54" i="55"/>
  <c r="H54" i="55"/>
  <c r="G54" i="55"/>
  <c r="V46" i="55"/>
  <c r="U46" i="55"/>
  <c r="Q46" i="55"/>
  <c r="W45" i="55"/>
  <c r="V45" i="55"/>
  <c r="U45" i="55"/>
  <c r="T45" i="55"/>
  <c r="S45" i="55"/>
  <c r="R45" i="55"/>
  <c r="Q45" i="55"/>
  <c r="P45" i="55"/>
  <c r="N45" i="55"/>
  <c r="M45" i="55"/>
  <c r="L45" i="55"/>
  <c r="V44" i="55"/>
  <c r="W43" i="55"/>
  <c r="V43" i="55"/>
  <c r="U43" i="55"/>
  <c r="T43" i="55"/>
  <c r="S43" i="55"/>
  <c r="R43" i="55"/>
  <c r="Q43" i="55"/>
  <c r="P43" i="55"/>
  <c r="N43" i="55"/>
  <c r="M43" i="55"/>
  <c r="L43" i="55"/>
  <c r="K43" i="55"/>
  <c r="J43" i="55"/>
  <c r="I43" i="55"/>
  <c r="H43" i="55"/>
  <c r="G43" i="55"/>
  <c r="W42" i="55"/>
  <c r="V42" i="55"/>
  <c r="U42" i="55"/>
  <c r="T42" i="55"/>
  <c r="S42" i="55"/>
  <c r="R42" i="55"/>
  <c r="Q42" i="55"/>
  <c r="P42" i="55"/>
  <c r="N42" i="55"/>
  <c r="M42" i="55"/>
  <c r="L42" i="55"/>
  <c r="K42" i="55"/>
  <c r="J42" i="55"/>
  <c r="I42" i="55"/>
  <c r="H42" i="55"/>
  <c r="G42" i="55"/>
  <c r="Q34" i="55"/>
  <c r="P34" i="55"/>
  <c r="W33" i="55"/>
  <c r="V33" i="55"/>
  <c r="U33" i="55"/>
  <c r="T33" i="55"/>
  <c r="S33" i="55"/>
  <c r="R33" i="55"/>
  <c r="Q33" i="55"/>
  <c r="P33" i="55"/>
  <c r="M33" i="55"/>
  <c r="L33" i="55"/>
  <c r="Q32" i="55"/>
  <c r="P32" i="55"/>
  <c r="W31" i="55"/>
  <c r="V31" i="55"/>
  <c r="U31" i="55"/>
  <c r="T31" i="55"/>
  <c r="S31" i="55"/>
  <c r="R31" i="55"/>
  <c r="Q31" i="55"/>
  <c r="P31" i="55"/>
  <c r="N31" i="55"/>
  <c r="M31" i="55"/>
  <c r="L31" i="55"/>
  <c r="K31" i="55"/>
  <c r="J31" i="55"/>
  <c r="I31" i="55"/>
  <c r="H31" i="55"/>
  <c r="G31" i="55"/>
  <c r="W30" i="55"/>
  <c r="V30" i="55"/>
  <c r="U30" i="55"/>
  <c r="T30" i="55"/>
  <c r="S30" i="55"/>
  <c r="R30" i="55"/>
  <c r="Q30" i="55"/>
  <c r="P30" i="55"/>
  <c r="N30" i="55"/>
  <c r="M30" i="55"/>
  <c r="L30" i="55"/>
  <c r="K30" i="55"/>
  <c r="J30" i="55"/>
  <c r="I30" i="55"/>
  <c r="H30" i="55"/>
  <c r="G30" i="55"/>
  <c r="P22" i="55"/>
  <c r="K22" i="55"/>
  <c r="G22" i="55"/>
  <c r="W21" i="55"/>
  <c r="V21" i="55"/>
  <c r="U21" i="55"/>
  <c r="T21" i="55"/>
  <c r="S21" i="55"/>
  <c r="R21" i="55"/>
  <c r="Q21" i="55"/>
  <c r="P21" i="55"/>
  <c r="N21" i="55"/>
  <c r="M21" i="55"/>
  <c r="P20" i="55"/>
  <c r="K20" i="55"/>
  <c r="G20" i="55"/>
  <c r="W19" i="55"/>
  <c r="V19" i="55"/>
  <c r="U19" i="55"/>
  <c r="T19" i="55"/>
  <c r="S19" i="55"/>
  <c r="R19" i="55"/>
  <c r="Q19" i="55"/>
  <c r="P19" i="55"/>
  <c r="N19" i="55"/>
  <c r="M19" i="55"/>
  <c r="L19" i="55"/>
  <c r="K19" i="55"/>
  <c r="J19" i="55"/>
  <c r="I19" i="55"/>
  <c r="H19" i="55"/>
  <c r="G19" i="55"/>
  <c r="W18" i="55"/>
  <c r="V18" i="55"/>
  <c r="U18" i="55"/>
  <c r="T18" i="55"/>
  <c r="S18" i="55"/>
  <c r="R18" i="55"/>
  <c r="Q18" i="55"/>
  <c r="P18" i="55"/>
  <c r="N18" i="55"/>
  <c r="M18" i="55"/>
  <c r="L18" i="55"/>
  <c r="K18" i="55"/>
  <c r="J18" i="55"/>
  <c r="I18" i="55"/>
  <c r="H18" i="55"/>
  <c r="G18" i="55"/>
  <c r="J189" i="53"/>
  <c r="I189" i="53"/>
  <c r="H189" i="53"/>
  <c r="G189" i="53"/>
  <c r="V178" i="53"/>
  <c r="Q178" i="53"/>
  <c r="P178" i="53"/>
  <c r="K178" i="53"/>
  <c r="G178" i="53"/>
  <c r="W177" i="53"/>
  <c r="V177" i="53"/>
  <c r="U177" i="53"/>
  <c r="T177" i="53"/>
  <c r="S177" i="53"/>
  <c r="R177" i="53"/>
  <c r="Q177" i="53"/>
  <c r="P177" i="53"/>
  <c r="N177" i="53"/>
  <c r="M177" i="53"/>
  <c r="L177" i="53"/>
  <c r="K177" i="53"/>
  <c r="V176" i="53"/>
  <c r="Q176" i="53"/>
  <c r="P176" i="53"/>
  <c r="K176" i="53"/>
  <c r="G176" i="53"/>
  <c r="W175" i="53"/>
  <c r="V175" i="53"/>
  <c r="U175" i="53"/>
  <c r="T175" i="53"/>
  <c r="S175" i="53"/>
  <c r="R175" i="53"/>
  <c r="Q175" i="53"/>
  <c r="P175" i="53"/>
  <c r="N175" i="53"/>
  <c r="M175" i="53"/>
  <c r="L175" i="53"/>
  <c r="K175" i="53"/>
  <c r="J175" i="53"/>
  <c r="I175" i="53"/>
  <c r="H175" i="53"/>
  <c r="G175" i="53"/>
  <c r="W174" i="53"/>
  <c r="V174" i="53"/>
  <c r="U174" i="53"/>
  <c r="T174" i="53"/>
  <c r="S174" i="53"/>
  <c r="R174" i="53"/>
  <c r="Q174" i="53"/>
  <c r="P174" i="53"/>
  <c r="N174" i="53"/>
  <c r="M174" i="53"/>
  <c r="L174" i="53"/>
  <c r="K174" i="53"/>
  <c r="J174" i="53"/>
  <c r="I174" i="53"/>
  <c r="H174" i="53"/>
  <c r="G174" i="53"/>
  <c r="W172" i="53"/>
  <c r="V172" i="53"/>
  <c r="U172" i="53"/>
  <c r="T172" i="53"/>
  <c r="S172" i="53"/>
  <c r="R172" i="53"/>
  <c r="Q172" i="53"/>
  <c r="P172" i="53"/>
  <c r="N172" i="53"/>
  <c r="M172" i="53"/>
  <c r="L172" i="53"/>
  <c r="K172" i="53"/>
  <c r="J172" i="53"/>
  <c r="I172" i="53"/>
  <c r="H172" i="53"/>
  <c r="G172" i="53"/>
  <c r="W171" i="53"/>
  <c r="V171" i="53"/>
  <c r="U171" i="53"/>
  <c r="T171" i="53"/>
  <c r="S171" i="53"/>
  <c r="R171" i="53"/>
  <c r="Q171" i="53"/>
  <c r="P171" i="53"/>
  <c r="N171" i="53"/>
  <c r="M171" i="53"/>
  <c r="L171" i="53"/>
  <c r="K171" i="53"/>
  <c r="J171" i="53"/>
  <c r="I171" i="53"/>
  <c r="H171" i="53"/>
  <c r="G171" i="53"/>
  <c r="V166" i="53"/>
  <c r="Q166" i="53"/>
  <c r="P166" i="53"/>
  <c r="K166" i="53"/>
  <c r="G166" i="53"/>
  <c r="W165" i="53"/>
  <c r="V165" i="53"/>
  <c r="U165" i="53"/>
  <c r="T165" i="53"/>
  <c r="S165" i="53"/>
  <c r="R165" i="53"/>
  <c r="Q165" i="53"/>
  <c r="P165" i="53"/>
  <c r="N165" i="53"/>
  <c r="M165" i="53"/>
  <c r="L165" i="53"/>
  <c r="K165" i="53"/>
  <c r="V164" i="53"/>
  <c r="Q164" i="53"/>
  <c r="P164" i="53"/>
  <c r="K164" i="53"/>
  <c r="G164" i="53"/>
  <c r="W163" i="53"/>
  <c r="V163" i="53"/>
  <c r="U163" i="53"/>
  <c r="T163" i="53"/>
  <c r="S163" i="53"/>
  <c r="R163" i="53"/>
  <c r="Q163" i="53"/>
  <c r="P163" i="53"/>
  <c r="N163" i="53"/>
  <c r="M163" i="53"/>
  <c r="L163" i="53"/>
  <c r="K163" i="53"/>
  <c r="J163" i="53"/>
  <c r="I163" i="53"/>
  <c r="H163" i="53"/>
  <c r="G163" i="53"/>
  <c r="W162" i="53"/>
  <c r="V162" i="53"/>
  <c r="U162" i="53"/>
  <c r="T162" i="53"/>
  <c r="S162" i="53"/>
  <c r="R162" i="53"/>
  <c r="Q162" i="53"/>
  <c r="P162" i="53"/>
  <c r="N162" i="53"/>
  <c r="M162" i="53"/>
  <c r="L162" i="53"/>
  <c r="K162" i="53"/>
  <c r="J162" i="53"/>
  <c r="I162" i="53"/>
  <c r="H162" i="53"/>
  <c r="G162" i="53"/>
  <c r="W160" i="53"/>
  <c r="V160" i="53"/>
  <c r="U160" i="53"/>
  <c r="T160" i="53"/>
  <c r="S160" i="53"/>
  <c r="R160" i="53"/>
  <c r="Q160" i="53"/>
  <c r="P160" i="53"/>
  <c r="N160" i="53"/>
  <c r="M160" i="53"/>
  <c r="L160" i="53"/>
  <c r="K160" i="53"/>
  <c r="J160" i="53"/>
  <c r="I160" i="53"/>
  <c r="H160" i="53"/>
  <c r="G160" i="53"/>
  <c r="W159" i="53"/>
  <c r="V159" i="53"/>
  <c r="U159" i="53"/>
  <c r="T159" i="53"/>
  <c r="S159" i="53"/>
  <c r="R159" i="53"/>
  <c r="Q159" i="53"/>
  <c r="P159" i="53"/>
  <c r="N159" i="53"/>
  <c r="M159" i="53"/>
  <c r="L159" i="53"/>
  <c r="K159" i="53"/>
  <c r="J159" i="53"/>
  <c r="I159" i="53"/>
  <c r="H159" i="53"/>
  <c r="G159" i="53"/>
  <c r="V154" i="53"/>
  <c r="Q154" i="53"/>
  <c r="P154" i="53"/>
  <c r="K154" i="53"/>
  <c r="G154" i="53"/>
  <c r="W153" i="53"/>
  <c r="V153" i="53"/>
  <c r="U153" i="53"/>
  <c r="T153" i="53"/>
  <c r="S153" i="53"/>
  <c r="R153" i="53"/>
  <c r="Q153" i="53"/>
  <c r="P153" i="53"/>
  <c r="N153" i="53"/>
  <c r="M153" i="53"/>
  <c r="L153" i="53"/>
  <c r="K153" i="53"/>
  <c r="V152" i="53"/>
  <c r="Q152" i="53"/>
  <c r="P152" i="53"/>
  <c r="K152" i="53"/>
  <c r="G152" i="53"/>
  <c r="W151" i="53"/>
  <c r="V151" i="53"/>
  <c r="U151" i="53"/>
  <c r="T151" i="53"/>
  <c r="S151" i="53"/>
  <c r="R151" i="53"/>
  <c r="Q151" i="53"/>
  <c r="P151" i="53"/>
  <c r="N151" i="53"/>
  <c r="M151" i="53"/>
  <c r="L151" i="53"/>
  <c r="K151" i="53"/>
  <c r="J151" i="53"/>
  <c r="I151" i="53"/>
  <c r="H151" i="53"/>
  <c r="G151" i="53"/>
  <c r="W150" i="53"/>
  <c r="V150" i="53"/>
  <c r="U150" i="53"/>
  <c r="T150" i="53"/>
  <c r="S150" i="53"/>
  <c r="R150" i="53"/>
  <c r="Q150" i="53"/>
  <c r="P150" i="53"/>
  <c r="N150" i="53"/>
  <c r="M150" i="53"/>
  <c r="L150" i="53"/>
  <c r="K150" i="53"/>
  <c r="J150" i="53"/>
  <c r="I150" i="53"/>
  <c r="H150" i="53"/>
  <c r="G150" i="53"/>
  <c r="W148" i="53"/>
  <c r="V148" i="53"/>
  <c r="U148" i="53"/>
  <c r="T148" i="53"/>
  <c r="S148" i="53"/>
  <c r="R148" i="53"/>
  <c r="Q148" i="53"/>
  <c r="P148" i="53"/>
  <c r="N148" i="53"/>
  <c r="M148" i="53"/>
  <c r="L148" i="53"/>
  <c r="K148" i="53"/>
  <c r="J148" i="53"/>
  <c r="I148" i="53"/>
  <c r="H148" i="53"/>
  <c r="G148" i="53"/>
  <c r="W147" i="53"/>
  <c r="V147" i="53"/>
  <c r="U147" i="53"/>
  <c r="T147" i="53"/>
  <c r="S147" i="53"/>
  <c r="R147" i="53"/>
  <c r="Q147" i="53"/>
  <c r="P147" i="53"/>
  <c r="N147" i="53"/>
  <c r="M147" i="53"/>
  <c r="L147" i="53"/>
  <c r="K147" i="53"/>
  <c r="J147" i="53"/>
  <c r="I147" i="53"/>
  <c r="H147" i="53"/>
  <c r="G147" i="53"/>
  <c r="V142" i="53"/>
  <c r="Q142" i="53"/>
  <c r="P142" i="53"/>
  <c r="K142" i="53"/>
  <c r="G142" i="53"/>
  <c r="W141" i="53"/>
  <c r="V141" i="53"/>
  <c r="U141" i="53"/>
  <c r="T141" i="53"/>
  <c r="S141" i="53"/>
  <c r="R141" i="53"/>
  <c r="Q141" i="53"/>
  <c r="P141" i="53"/>
  <c r="N141" i="53"/>
  <c r="M141" i="53"/>
  <c r="L141" i="53"/>
  <c r="K141" i="53"/>
  <c r="V140" i="53"/>
  <c r="Q140" i="53"/>
  <c r="P140" i="53"/>
  <c r="K140" i="53"/>
  <c r="G140" i="53"/>
  <c r="W139" i="53"/>
  <c r="V139" i="53"/>
  <c r="U139" i="53"/>
  <c r="T139" i="53"/>
  <c r="S139" i="53"/>
  <c r="R139" i="53"/>
  <c r="Q139" i="53"/>
  <c r="P139" i="53"/>
  <c r="N139" i="53"/>
  <c r="M139" i="53"/>
  <c r="L139" i="53"/>
  <c r="K139" i="53"/>
  <c r="J139" i="53"/>
  <c r="I139" i="53"/>
  <c r="H139" i="53"/>
  <c r="G139" i="53"/>
  <c r="W138" i="53"/>
  <c r="V138" i="53"/>
  <c r="U138" i="53"/>
  <c r="T138" i="53"/>
  <c r="S138" i="53"/>
  <c r="R138" i="53"/>
  <c r="Q138" i="53"/>
  <c r="P138" i="53"/>
  <c r="N138" i="53"/>
  <c r="M138" i="53"/>
  <c r="L138" i="53"/>
  <c r="K138" i="53"/>
  <c r="J138" i="53"/>
  <c r="I138" i="53"/>
  <c r="H138" i="53"/>
  <c r="G138" i="53"/>
  <c r="W136" i="53"/>
  <c r="V136" i="53"/>
  <c r="U136" i="53"/>
  <c r="T136" i="53"/>
  <c r="S136" i="53"/>
  <c r="R136" i="53"/>
  <c r="Q136" i="53"/>
  <c r="P136" i="53"/>
  <c r="N136" i="53"/>
  <c r="M136" i="53"/>
  <c r="L136" i="53"/>
  <c r="K136" i="53"/>
  <c r="J136" i="53"/>
  <c r="I136" i="53"/>
  <c r="H136" i="53"/>
  <c r="G136" i="53"/>
  <c r="W135" i="53"/>
  <c r="V135" i="53"/>
  <c r="U135" i="53"/>
  <c r="T135" i="53"/>
  <c r="S135" i="53"/>
  <c r="R135" i="53"/>
  <c r="Q135" i="53"/>
  <c r="P135" i="53"/>
  <c r="N135" i="53"/>
  <c r="M135" i="53"/>
  <c r="L135" i="53"/>
  <c r="K135" i="53"/>
  <c r="J135" i="53"/>
  <c r="I135" i="53"/>
  <c r="H135" i="53"/>
  <c r="G135" i="53"/>
  <c r="V130" i="53"/>
  <c r="Q130" i="53"/>
  <c r="P130" i="53"/>
  <c r="K130" i="53"/>
  <c r="G130" i="53"/>
  <c r="W129" i="53"/>
  <c r="V129" i="53"/>
  <c r="U129" i="53"/>
  <c r="T129" i="53"/>
  <c r="S129" i="53"/>
  <c r="R129" i="53"/>
  <c r="Q129" i="53"/>
  <c r="P129" i="53"/>
  <c r="N129" i="53"/>
  <c r="M129" i="53"/>
  <c r="L129" i="53"/>
  <c r="K129" i="53"/>
  <c r="V128" i="53"/>
  <c r="Q128" i="53"/>
  <c r="P128" i="53"/>
  <c r="K128" i="53"/>
  <c r="G128" i="53"/>
  <c r="W127" i="53"/>
  <c r="V127" i="53"/>
  <c r="U127" i="53"/>
  <c r="T127" i="53"/>
  <c r="S127" i="53"/>
  <c r="R127" i="53"/>
  <c r="Q127" i="53"/>
  <c r="P127" i="53"/>
  <c r="N127" i="53"/>
  <c r="M127" i="53"/>
  <c r="L127" i="53"/>
  <c r="K127" i="53"/>
  <c r="J127" i="53"/>
  <c r="I127" i="53"/>
  <c r="H127" i="53"/>
  <c r="G127" i="53"/>
  <c r="W126" i="53"/>
  <c r="V126" i="53"/>
  <c r="U126" i="53"/>
  <c r="T126" i="53"/>
  <c r="S126" i="53"/>
  <c r="R126" i="53"/>
  <c r="Q126" i="53"/>
  <c r="P126" i="53"/>
  <c r="N126" i="53"/>
  <c r="M126" i="53"/>
  <c r="L126" i="53"/>
  <c r="K126" i="53"/>
  <c r="J126" i="53"/>
  <c r="I126" i="53"/>
  <c r="H126" i="53"/>
  <c r="G126" i="53"/>
  <c r="W124" i="53"/>
  <c r="V124" i="53"/>
  <c r="U124" i="53"/>
  <c r="T124" i="53"/>
  <c r="S124" i="53"/>
  <c r="R124" i="53"/>
  <c r="Q124" i="53"/>
  <c r="P124" i="53"/>
  <c r="N124" i="53"/>
  <c r="M124" i="53"/>
  <c r="L124" i="53"/>
  <c r="K124" i="53"/>
  <c r="J124" i="53"/>
  <c r="I124" i="53"/>
  <c r="H124" i="53"/>
  <c r="G124" i="53"/>
  <c r="W123" i="53"/>
  <c r="V123" i="53"/>
  <c r="U123" i="53"/>
  <c r="T123" i="53"/>
  <c r="S123" i="53"/>
  <c r="R123" i="53"/>
  <c r="Q123" i="53"/>
  <c r="P123" i="53"/>
  <c r="N123" i="53"/>
  <c r="M123" i="53"/>
  <c r="L123" i="53"/>
  <c r="K123" i="53"/>
  <c r="J123" i="53"/>
  <c r="I123" i="53"/>
  <c r="H123" i="53"/>
  <c r="G123" i="53"/>
  <c r="V118" i="53"/>
  <c r="Q118" i="53"/>
  <c r="P118" i="53"/>
  <c r="K118" i="53"/>
  <c r="G118" i="53"/>
  <c r="W117" i="53"/>
  <c r="V117" i="53"/>
  <c r="U117" i="53"/>
  <c r="T117" i="53"/>
  <c r="S117" i="53"/>
  <c r="R117" i="53"/>
  <c r="Q117" i="53"/>
  <c r="P117" i="53"/>
  <c r="N117" i="53"/>
  <c r="M117" i="53"/>
  <c r="L117" i="53"/>
  <c r="K117" i="53"/>
  <c r="V116" i="53"/>
  <c r="Q116" i="53"/>
  <c r="P116" i="53"/>
  <c r="K116" i="53"/>
  <c r="G116" i="53"/>
  <c r="W115" i="53"/>
  <c r="V115" i="53"/>
  <c r="U115" i="53"/>
  <c r="T115" i="53"/>
  <c r="S115" i="53"/>
  <c r="R115" i="53"/>
  <c r="Q115" i="53"/>
  <c r="P115" i="53"/>
  <c r="N115" i="53"/>
  <c r="M115" i="53"/>
  <c r="L115" i="53"/>
  <c r="K115" i="53"/>
  <c r="J115" i="53"/>
  <c r="I115" i="53"/>
  <c r="H115" i="53"/>
  <c r="G115" i="53"/>
  <c r="W114" i="53"/>
  <c r="V114" i="53"/>
  <c r="U114" i="53"/>
  <c r="T114" i="53"/>
  <c r="S114" i="53"/>
  <c r="R114" i="53"/>
  <c r="Q114" i="53"/>
  <c r="P114" i="53"/>
  <c r="N114" i="53"/>
  <c r="M114" i="53"/>
  <c r="L114" i="53"/>
  <c r="K114" i="53"/>
  <c r="J114" i="53"/>
  <c r="I114" i="53"/>
  <c r="H114" i="53"/>
  <c r="G114" i="53"/>
  <c r="W112" i="53"/>
  <c r="V112" i="53"/>
  <c r="U112" i="53"/>
  <c r="T112" i="53"/>
  <c r="S112" i="53"/>
  <c r="R112" i="53"/>
  <c r="Q112" i="53"/>
  <c r="P112" i="53"/>
  <c r="N112" i="53"/>
  <c r="M112" i="53"/>
  <c r="L112" i="53"/>
  <c r="K112" i="53"/>
  <c r="J112" i="53"/>
  <c r="I112" i="53"/>
  <c r="H112" i="53"/>
  <c r="G112" i="53"/>
  <c r="W111" i="53"/>
  <c r="V111" i="53"/>
  <c r="U111" i="53"/>
  <c r="T111" i="53"/>
  <c r="S111" i="53"/>
  <c r="R111" i="53"/>
  <c r="Q111" i="53"/>
  <c r="P111" i="53"/>
  <c r="N111" i="53"/>
  <c r="M111" i="53"/>
  <c r="L111" i="53"/>
  <c r="K111" i="53"/>
  <c r="J111" i="53"/>
  <c r="I111" i="53"/>
  <c r="H111" i="53"/>
  <c r="G111" i="53"/>
  <c r="V106" i="53"/>
  <c r="Q106" i="53"/>
  <c r="P106" i="53"/>
  <c r="K106" i="53"/>
  <c r="G106" i="53"/>
  <c r="W105" i="53"/>
  <c r="V105" i="53"/>
  <c r="U105" i="53"/>
  <c r="T105" i="53"/>
  <c r="S105" i="53"/>
  <c r="R105" i="53"/>
  <c r="Q105" i="53"/>
  <c r="P105" i="53"/>
  <c r="N105" i="53"/>
  <c r="M105" i="53"/>
  <c r="L105" i="53"/>
  <c r="K105" i="53"/>
  <c r="V104" i="53"/>
  <c r="Q104" i="53"/>
  <c r="P104" i="53"/>
  <c r="K104" i="53"/>
  <c r="G104" i="53"/>
  <c r="W103" i="53"/>
  <c r="V103" i="53"/>
  <c r="U103" i="53"/>
  <c r="T103" i="53"/>
  <c r="S103" i="53"/>
  <c r="R103" i="53"/>
  <c r="Q103" i="53"/>
  <c r="P103" i="53"/>
  <c r="N103" i="53"/>
  <c r="M103" i="53"/>
  <c r="L103" i="53"/>
  <c r="K103" i="53"/>
  <c r="J103" i="53"/>
  <c r="I103" i="53"/>
  <c r="H103" i="53"/>
  <c r="G103" i="53"/>
  <c r="W102" i="53"/>
  <c r="V102" i="53"/>
  <c r="U102" i="53"/>
  <c r="T102" i="53"/>
  <c r="S102" i="53"/>
  <c r="R102" i="53"/>
  <c r="Q102" i="53"/>
  <c r="P102" i="53"/>
  <c r="N102" i="53"/>
  <c r="M102" i="53"/>
  <c r="L102" i="53"/>
  <c r="K102" i="53"/>
  <c r="J102" i="53"/>
  <c r="I102" i="53"/>
  <c r="H102" i="53"/>
  <c r="G102" i="53"/>
  <c r="W100" i="53"/>
  <c r="V100" i="53"/>
  <c r="U100" i="53"/>
  <c r="T100" i="53"/>
  <c r="S100" i="53"/>
  <c r="R100" i="53"/>
  <c r="Q100" i="53"/>
  <c r="P100" i="53"/>
  <c r="N100" i="53"/>
  <c r="M100" i="53"/>
  <c r="L100" i="53"/>
  <c r="K100" i="53"/>
  <c r="J100" i="53"/>
  <c r="I100" i="53"/>
  <c r="H100" i="53"/>
  <c r="G100" i="53"/>
  <c r="W99" i="53"/>
  <c r="V99" i="53"/>
  <c r="U99" i="53"/>
  <c r="T99" i="53"/>
  <c r="S99" i="53"/>
  <c r="R99" i="53"/>
  <c r="Q99" i="53"/>
  <c r="P99" i="53"/>
  <c r="N99" i="53"/>
  <c r="M99" i="53"/>
  <c r="L99" i="53"/>
  <c r="K99" i="53"/>
  <c r="J99" i="53"/>
  <c r="I99" i="53"/>
  <c r="H99" i="53"/>
  <c r="G99" i="53"/>
  <c r="V94" i="53"/>
  <c r="Q94" i="53"/>
  <c r="P94" i="53"/>
  <c r="K94" i="53"/>
  <c r="G94" i="53"/>
  <c r="W93" i="53"/>
  <c r="V93" i="53"/>
  <c r="U93" i="53"/>
  <c r="T93" i="53"/>
  <c r="S93" i="53"/>
  <c r="R93" i="53"/>
  <c r="Q93" i="53"/>
  <c r="P93" i="53"/>
  <c r="N93" i="53"/>
  <c r="M93" i="53"/>
  <c r="L93" i="53"/>
  <c r="K93" i="53"/>
  <c r="V92" i="53"/>
  <c r="Q92" i="53"/>
  <c r="P92" i="53"/>
  <c r="K92" i="53"/>
  <c r="G92" i="53"/>
  <c r="W91" i="53"/>
  <c r="V91" i="53"/>
  <c r="U91" i="53"/>
  <c r="T91" i="53"/>
  <c r="S91" i="53"/>
  <c r="R91" i="53"/>
  <c r="Q91" i="53"/>
  <c r="P91" i="53"/>
  <c r="N91" i="53"/>
  <c r="M91" i="53"/>
  <c r="L91" i="53"/>
  <c r="K91" i="53"/>
  <c r="J91" i="53"/>
  <c r="I91" i="53"/>
  <c r="H91" i="53"/>
  <c r="G91" i="53"/>
  <c r="W90" i="53"/>
  <c r="V90" i="53"/>
  <c r="U90" i="53"/>
  <c r="T90" i="53"/>
  <c r="S90" i="53"/>
  <c r="R90" i="53"/>
  <c r="Q90" i="53"/>
  <c r="P90" i="53"/>
  <c r="N90" i="53"/>
  <c r="M90" i="53"/>
  <c r="L90" i="53"/>
  <c r="K90" i="53"/>
  <c r="J90" i="53"/>
  <c r="I90" i="53"/>
  <c r="H90" i="53"/>
  <c r="G90" i="53"/>
  <c r="W88" i="53"/>
  <c r="V88" i="53"/>
  <c r="U88" i="53"/>
  <c r="T88" i="53"/>
  <c r="S88" i="53"/>
  <c r="R88" i="53"/>
  <c r="Q88" i="53"/>
  <c r="P88" i="53"/>
  <c r="N88" i="53"/>
  <c r="M88" i="53"/>
  <c r="L88" i="53"/>
  <c r="K88" i="53"/>
  <c r="J88" i="53"/>
  <c r="I88" i="53"/>
  <c r="H88" i="53"/>
  <c r="G88" i="53"/>
  <c r="W87" i="53"/>
  <c r="V87" i="53"/>
  <c r="U87" i="53"/>
  <c r="T87" i="53"/>
  <c r="S87" i="53"/>
  <c r="R87" i="53"/>
  <c r="Q87" i="53"/>
  <c r="P87" i="53"/>
  <c r="N87" i="53"/>
  <c r="M87" i="53"/>
  <c r="L87" i="53"/>
  <c r="K87" i="53"/>
  <c r="J87" i="53"/>
  <c r="I87" i="53"/>
  <c r="H87" i="53"/>
  <c r="G87" i="53"/>
  <c r="V82" i="53"/>
  <c r="Q82" i="53"/>
  <c r="P82" i="53"/>
  <c r="K82" i="53"/>
  <c r="G82" i="53"/>
  <c r="W81" i="53"/>
  <c r="V81" i="53"/>
  <c r="U81" i="53"/>
  <c r="T81" i="53"/>
  <c r="S81" i="53"/>
  <c r="R81" i="53"/>
  <c r="Q81" i="53"/>
  <c r="P81" i="53"/>
  <c r="N81" i="53"/>
  <c r="M81" i="53"/>
  <c r="L81" i="53"/>
  <c r="K81" i="53"/>
  <c r="V80" i="53"/>
  <c r="Q80" i="53"/>
  <c r="P80" i="53"/>
  <c r="K80" i="53"/>
  <c r="G80" i="53"/>
  <c r="W79" i="53"/>
  <c r="V79" i="53"/>
  <c r="U79" i="53"/>
  <c r="T79" i="53"/>
  <c r="S79" i="53"/>
  <c r="R79" i="53"/>
  <c r="Q79" i="53"/>
  <c r="P79" i="53"/>
  <c r="N79" i="53"/>
  <c r="M79" i="53"/>
  <c r="L79" i="53"/>
  <c r="K79" i="53"/>
  <c r="J79" i="53"/>
  <c r="I79" i="53"/>
  <c r="H79" i="53"/>
  <c r="G79" i="53"/>
  <c r="W78" i="53"/>
  <c r="V78" i="53"/>
  <c r="U78" i="53"/>
  <c r="T78" i="53"/>
  <c r="S78" i="53"/>
  <c r="R78" i="53"/>
  <c r="Q78" i="53"/>
  <c r="P78" i="53"/>
  <c r="N78" i="53"/>
  <c r="M78" i="53"/>
  <c r="L78" i="53"/>
  <c r="K78" i="53"/>
  <c r="J78" i="53"/>
  <c r="I78" i="53"/>
  <c r="H78" i="53"/>
  <c r="G78" i="53"/>
  <c r="W76" i="53"/>
  <c r="V76" i="53"/>
  <c r="U76" i="53"/>
  <c r="T76" i="53"/>
  <c r="S76" i="53"/>
  <c r="R76" i="53"/>
  <c r="Q76" i="53"/>
  <c r="P76" i="53"/>
  <c r="N76" i="53"/>
  <c r="M76" i="53"/>
  <c r="L76" i="53"/>
  <c r="K76" i="53"/>
  <c r="J76" i="53"/>
  <c r="I76" i="53"/>
  <c r="H76" i="53"/>
  <c r="G76" i="53"/>
  <c r="W75" i="53"/>
  <c r="V75" i="53"/>
  <c r="U75" i="53"/>
  <c r="T75" i="53"/>
  <c r="S75" i="53"/>
  <c r="R75" i="53"/>
  <c r="Q75" i="53"/>
  <c r="P75" i="53"/>
  <c r="N75" i="53"/>
  <c r="M75" i="53"/>
  <c r="L75" i="53"/>
  <c r="K75" i="53"/>
  <c r="J75" i="53"/>
  <c r="I75" i="53"/>
  <c r="H75" i="53"/>
  <c r="G75" i="53"/>
  <c r="V70" i="53"/>
  <c r="Q70" i="53"/>
  <c r="P70" i="53"/>
  <c r="K70" i="53"/>
  <c r="G70" i="53"/>
  <c r="W69" i="53"/>
  <c r="V69" i="53"/>
  <c r="U69" i="53"/>
  <c r="T69" i="53"/>
  <c r="S69" i="53"/>
  <c r="R69" i="53"/>
  <c r="Q69" i="53"/>
  <c r="P69" i="53"/>
  <c r="N69" i="53"/>
  <c r="M69" i="53"/>
  <c r="L69" i="53"/>
  <c r="K69" i="53"/>
  <c r="V68" i="53"/>
  <c r="Q68" i="53"/>
  <c r="P68" i="53"/>
  <c r="K68" i="53"/>
  <c r="G68" i="53"/>
  <c r="W67" i="53"/>
  <c r="V67" i="53"/>
  <c r="U67" i="53"/>
  <c r="T67" i="53"/>
  <c r="S67" i="53"/>
  <c r="R67" i="53"/>
  <c r="Q67" i="53"/>
  <c r="P67" i="53"/>
  <c r="N67" i="53"/>
  <c r="M67" i="53"/>
  <c r="L67" i="53"/>
  <c r="K67" i="53"/>
  <c r="J67" i="53"/>
  <c r="I67" i="53"/>
  <c r="H67" i="53"/>
  <c r="G67" i="53"/>
  <c r="W66" i="53"/>
  <c r="V66" i="53"/>
  <c r="U66" i="53"/>
  <c r="T66" i="53"/>
  <c r="S66" i="53"/>
  <c r="R66" i="53"/>
  <c r="Q66" i="53"/>
  <c r="P66" i="53"/>
  <c r="N66" i="53"/>
  <c r="M66" i="53"/>
  <c r="L66" i="53"/>
  <c r="K66" i="53"/>
  <c r="J66" i="53"/>
  <c r="I66" i="53"/>
  <c r="H66" i="53"/>
  <c r="G66" i="53"/>
  <c r="W64" i="53"/>
  <c r="V64" i="53"/>
  <c r="U64" i="53"/>
  <c r="T64" i="53"/>
  <c r="S64" i="53"/>
  <c r="R64" i="53"/>
  <c r="Q64" i="53"/>
  <c r="P64" i="53"/>
  <c r="N64" i="53"/>
  <c r="M64" i="53"/>
  <c r="L64" i="53"/>
  <c r="K64" i="53"/>
  <c r="J64" i="53"/>
  <c r="I64" i="53"/>
  <c r="H64" i="53"/>
  <c r="G64" i="53"/>
  <c r="W63" i="53"/>
  <c r="V63" i="53"/>
  <c r="U63" i="53"/>
  <c r="T63" i="53"/>
  <c r="S63" i="53"/>
  <c r="R63" i="53"/>
  <c r="Q63" i="53"/>
  <c r="P63" i="53"/>
  <c r="N63" i="53"/>
  <c r="M63" i="53"/>
  <c r="L63" i="53"/>
  <c r="K63" i="53"/>
  <c r="J63" i="53"/>
  <c r="I63" i="53"/>
  <c r="H63" i="53"/>
  <c r="G63" i="53"/>
  <c r="V58" i="53"/>
  <c r="Q58" i="53"/>
  <c r="P58" i="53"/>
  <c r="K58" i="53"/>
  <c r="G58" i="53"/>
  <c r="W57" i="53"/>
  <c r="V57" i="53"/>
  <c r="U57" i="53"/>
  <c r="T57" i="53"/>
  <c r="S57" i="53"/>
  <c r="R57" i="53"/>
  <c r="Q57" i="53"/>
  <c r="P57" i="53"/>
  <c r="N57" i="53"/>
  <c r="M57" i="53"/>
  <c r="L57" i="53"/>
  <c r="K57" i="53"/>
  <c r="V56" i="53"/>
  <c r="Q56" i="53"/>
  <c r="P56" i="53"/>
  <c r="K56" i="53"/>
  <c r="G56" i="53"/>
  <c r="W55" i="53"/>
  <c r="V55" i="53"/>
  <c r="U55" i="53"/>
  <c r="T55" i="53"/>
  <c r="S55" i="53"/>
  <c r="R55" i="53"/>
  <c r="Q55" i="53"/>
  <c r="P55" i="53"/>
  <c r="N55" i="53"/>
  <c r="M55" i="53"/>
  <c r="L55" i="53"/>
  <c r="K55" i="53"/>
  <c r="J55" i="53"/>
  <c r="I55" i="53"/>
  <c r="H55" i="53"/>
  <c r="G55" i="53"/>
  <c r="W54" i="53"/>
  <c r="V54" i="53"/>
  <c r="U54" i="53"/>
  <c r="T54" i="53"/>
  <c r="S54" i="53"/>
  <c r="R54" i="53"/>
  <c r="Q54" i="53"/>
  <c r="P54" i="53"/>
  <c r="N54" i="53"/>
  <c r="M54" i="53"/>
  <c r="L54" i="53"/>
  <c r="K54" i="53"/>
  <c r="J54" i="53"/>
  <c r="I54" i="53"/>
  <c r="H54" i="53"/>
  <c r="G54" i="53"/>
  <c r="W52" i="53"/>
  <c r="V52" i="53"/>
  <c r="U52" i="53"/>
  <c r="T52" i="53"/>
  <c r="S52" i="53"/>
  <c r="R52" i="53"/>
  <c r="Q52" i="53"/>
  <c r="P52" i="53"/>
  <c r="N52" i="53"/>
  <c r="M52" i="53"/>
  <c r="L52" i="53"/>
  <c r="K52" i="53"/>
  <c r="J52" i="53"/>
  <c r="I52" i="53"/>
  <c r="H52" i="53"/>
  <c r="G52" i="53"/>
  <c r="W51" i="53"/>
  <c r="V51" i="53"/>
  <c r="U51" i="53"/>
  <c r="T51" i="53"/>
  <c r="S51" i="53"/>
  <c r="R51" i="53"/>
  <c r="Q51" i="53"/>
  <c r="P51" i="53"/>
  <c r="N51" i="53"/>
  <c r="M51" i="53"/>
  <c r="L51" i="53"/>
  <c r="K51" i="53"/>
  <c r="J51" i="53"/>
  <c r="I51" i="53"/>
  <c r="H51" i="53"/>
  <c r="G51" i="53"/>
  <c r="V46" i="53"/>
  <c r="Q46" i="53"/>
  <c r="P46" i="53"/>
  <c r="K46" i="53"/>
  <c r="G46" i="53"/>
  <c r="W45" i="53"/>
  <c r="V45" i="53"/>
  <c r="U45" i="53"/>
  <c r="T45" i="53"/>
  <c r="S45" i="53"/>
  <c r="R45" i="53"/>
  <c r="Q45" i="53"/>
  <c r="P45" i="53"/>
  <c r="N45" i="53"/>
  <c r="M45" i="53"/>
  <c r="L45" i="53"/>
  <c r="K45" i="53"/>
  <c r="V44" i="53"/>
  <c r="Q44" i="53"/>
  <c r="P44" i="53"/>
  <c r="K44" i="53"/>
  <c r="G44" i="53"/>
  <c r="W43" i="53"/>
  <c r="V43" i="53"/>
  <c r="U43" i="53"/>
  <c r="T43" i="53"/>
  <c r="S43" i="53"/>
  <c r="R43" i="53"/>
  <c r="Q43" i="53"/>
  <c r="P43" i="53"/>
  <c r="N43" i="53"/>
  <c r="M43" i="53"/>
  <c r="L43" i="53"/>
  <c r="K43" i="53"/>
  <c r="J43" i="53"/>
  <c r="I43" i="53"/>
  <c r="H43" i="53"/>
  <c r="G43" i="53"/>
  <c r="W42" i="53"/>
  <c r="V42" i="53"/>
  <c r="U42" i="53"/>
  <c r="T42" i="53"/>
  <c r="S42" i="53"/>
  <c r="R42" i="53"/>
  <c r="Q42" i="53"/>
  <c r="P42" i="53"/>
  <c r="N42" i="53"/>
  <c r="M42" i="53"/>
  <c r="L42" i="53"/>
  <c r="K42" i="53"/>
  <c r="J42" i="53"/>
  <c r="I42" i="53"/>
  <c r="H42" i="53"/>
  <c r="G42" i="53"/>
  <c r="W40" i="53"/>
  <c r="V40" i="53"/>
  <c r="U40" i="53"/>
  <c r="T40" i="53"/>
  <c r="S40" i="53"/>
  <c r="R40" i="53"/>
  <c r="Q40" i="53"/>
  <c r="P40" i="53"/>
  <c r="N40" i="53"/>
  <c r="M40" i="53"/>
  <c r="L40" i="53"/>
  <c r="K40" i="53"/>
  <c r="J40" i="53"/>
  <c r="I40" i="53"/>
  <c r="H40" i="53"/>
  <c r="G40" i="53"/>
  <c r="W39" i="53"/>
  <c r="V39" i="53"/>
  <c r="U39" i="53"/>
  <c r="T39" i="53"/>
  <c r="S39" i="53"/>
  <c r="R39" i="53"/>
  <c r="Q39" i="53"/>
  <c r="P39" i="53"/>
  <c r="N39" i="53"/>
  <c r="M39" i="53"/>
  <c r="L39" i="53"/>
  <c r="K39" i="53"/>
  <c r="J39" i="53"/>
  <c r="I39" i="53"/>
  <c r="H39" i="53"/>
  <c r="G39" i="53"/>
  <c r="V34" i="53"/>
  <c r="Q34" i="53"/>
  <c r="P34" i="53"/>
  <c r="K34" i="53"/>
  <c r="G34" i="53"/>
  <c r="W33" i="53"/>
  <c r="V33" i="53"/>
  <c r="U33" i="53"/>
  <c r="T33" i="53"/>
  <c r="S33" i="53"/>
  <c r="R33" i="53"/>
  <c r="Q33" i="53"/>
  <c r="P33" i="53"/>
  <c r="N33" i="53"/>
  <c r="M33" i="53"/>
  <c r="L33" i="53"/>
  <c r="K33" i="53"/>
  <c r="V32" i="53"/>
  <c r="Q32" i="53"/>
  <c r="P32" i="53"/>
  <c r="K32" i="53"/>
  <c r="G32" i="53"/>
  <c r="W31" i="53"/>
  <c r="V31" i="53"/>
  <c r="U31" i="53"/>
  <c r="T31" i="53"/>
  <c r="S31" i="53"/>
  <c r="R31" i="53"/>
  <c r="Q31" i="53"/>
  <c r="P31" i="53"/>
  <c r="N31" i="53"/>
  <c r="M31" i="53"/>
  <c r="L31" i="53"/>
  <c r="K31" i="53"/>
  <c r="J31" i="53"/>
  <c r="I31" i="53"/>
  <c r="H31" i="53"/>
  <c r="G31" i="53"/>
  <c r="W30" i="53"/>
  <c r="V30" i="53"/>
  <c r="U30" i="53"/>
  <c r="T30" i="53"/>
  <c r="S30" i="53"/>
  <c r="R30" i="53"/>
  <c r="Q30" i="53"/>
  <c r="P30" i="53"/>
  <c r="N30" i="53"/>
  <c r="M30" i="53"/>
  <c r="L30" i="53"/>
  <c r="K30" i="53"/>
  <c r="J30" i="53"/>
  <c r="I30" i="53"/>
  <c r="H30" i="53"/>
  <c r="G30" i="53"/>
  <c r="W28" i="53"/>
  <c r="V28" i="53"/>
  <c r="U28" i="53"/>
  <c r="T28" i="53"/>
  <c r="S28" i="53"/>
  <c r="R28" i="53"/>
  <c r="Q28" i="53"/>
  <c r="P28" i="53"/>
  <c r="N28" i="53"/>
  <c r="M28" i="53"/>
  <c r="L28" i="53"/>
  <c r="K28" i="53"/>
  <c r="J28" i="53"/>
  <c r="I28" i="53"/>
  <c r="H28" i="53"/>
  <c r="G28" i="53"/>
  <c r="W27" i="53"/>
  <c r="V27" i="53"/>
  <c r="U27" i="53"/>
  <c r="T27" i="53"/>
  <c r="S27" i="53"/>
  <c r="R27" i="53"/>
  <c r="Q27" i="53"/>
  <c r="P27" i="53"/>
  <c r="N27" i="53"/>
  <c r="M27" i="53"/>
  <c r="L27" i="53"/>
  <c r="K27" i="53"/>
  <c r="J27" i="53"/>
  <c r="I27" i="53"/>
  <c r="H27" i="53"/>
  <c r="G27" i="53"/>
  <c r="V22" i="53"/>
  <c r="Q22" i="53"/>
  <c r="P22" i="53"/>
  <c r="K22" i="53"/>
  <c r="G22" i="53"/>
  <c r="W21" i="53"/>
  <c r="V21" i="53"/>
  <c r="U21" i="53"/>
  <c r="T21" i="53"/>
  <c r="S21" i="53"/>
  <c r="R21" i="53"/>
  <c r="Q21" i="53"/>
  <c r="P21" i="53"/>
  <c r="N21" i="53"/>
  <c r="M21" i="53"/>
  <c r="L21" i="53"/>
  <c r="K21" i="53"/>
  <c r="V20" i="53"/>
  <c r="Q20" i="53"/>
  <c r="P20" i="53"/>
  <c r="K20" i="53"/>
  <c r="G20" i="53"/>
  <c r="W19" i="53"/>
  <c r="V19" i="53"/>
  <c r="U19" i="53"/>
  <c r="T19" i="53"/>
  <c r="S19" i="53"/>
  <c r="R19" i="53"/>
  <c r="Q19" i="53"/>
  <c r="P19" i="53"/>
  <c r="N19" i="53"/>
  <c r="M19" i="53"/>
  <c r="L19" i="53"/>
  <c r="K19" i="53"/>
  <c r="J19" i="53"/>
  <c r="I19" i="53"/>
  <c r="H19" i="53"/>
  <c r="G19" i="53"/>
  <c r="W18" i="53"/>
  <c r="V18" i="53"/>
  <c r="U18" i="53"/>
  <c r="T18" i="53"/>
  <c r="S18" i="53"/>
  <c r="R18" i="53"/>
  <c r="Q18" i="53"/>
  <c r="P18" i="53"/>
  <c r="N18" i="53"/>
  <c r="M18" i="53"/>
  <c r="L18" i="53"/>
  <c r="K18" i="53"/>
  <c r="J18" i="53"/>
  <c r="I18" i="53"/>
  <c r="H18" i="53"/>
  <c r="G18" i="53"/>
  <c r="W16" i="53"/>
  <c r="V16" i="53"/>
  <c r="U16" i="53"/>
  <c r="T16" i="53"/>
  <c r="S16" i="53"/>
  <c r="R16" i="53"/>
  <c r="Q16" i="53"/>
  <c r="P16" i="53"/>
  <c r="N16" i="53"/>
  <c r="M16" i="53"/>
  <c r="L16" i="53"/>
  <c r="K16" i="53"/>
  <c r="J16" i="53"/>
  <c r="I16" i="53"/>
  <c r="H16" i="53"/>
  <c r="G16" i="53"/>
  <c r="W15" i="53"/>
  <c r="V15" i="53"/>
  <c r="U15" i="53"/>
  <c r="T15" i="53"/>
  <c r="S15" i="53"/>
  <c r="R15" i="53"/>
  <c r="Q15" i="53"/>
  <c r="P15" i="53"/>
  <c r="N15" i="53"/>
  <c r="M15" i="53"/>
  <c r="L15" i="53"/>
  <c r="K15" i="53"/>
  <c r="J15" i="53"/>
  <c r="I15" i="53"/>
  <c r="H15" i="53"/>
  <c r="G15" i="53"/>
  <c r="J189" i="49"/>
  <c r="I189" i="49"/>
  <c r="H189" i="49"/>
  <c r="G189" i="49"/>
  <c r="V178" i="49"/>
  <c r="U178" i="49"/>
  <c r="Q178" i="49"/>
  <c r="P178" i="49"/>
  <c r="K178" i="49"/>
  <c r="G178" i="49"/>
  <c r="W177" i="49"/>
  <c r="V177" i="49"/>
  <c r="U177" i="49"/>
  <c r="T177" i="49"/>
  <c r="S177" i="49"/>
  <c r="R177" i="49"/>
  <c r="Q177" i="49"/>
  <c r="P177" i="49"/>
  <c r="N177" i="49"/>
  <c r="M177" i="49"/>
  <c r="L177" i="49"/>
  <c r="K177" i="49"/>
  <c r="V176" i="49"/>
  <c r="U176" i="49"/>
  <c r="Q176" i="49"/>
  <c r="P176" i="49"/>
  <c r="K176" i="49"/>
  <c r="G176" i="49"/>
  <c r="W175" i="49"/>
  <c r="V175" i="49"/>
  <c r="U175" i="49"/>
  <c r="T175" i="49"/>
  <c r="S175" i="49"/>
  <c r="R175" i="49"/>
  <c r="Q175" i="49"/>
  <c r="P175" i="49"/>
  <c r="N175" i="49"/>
  <c r="M175" i="49"/>
  <c r="L175" i="49"/>
  <c r="K175" i="49"/>
  <c r="J175" i="49"/>
  <c r="I175" i="49"/>
  <c r="H175" i="49"/>
  <c r="G175" i="49"/>
  <c r="W174" i="49"/>
  <c r="V174" i="49"/>
  <c r="U174" i="49"/>
  <c r="T174" i="49"/>
  <c r="S174" i="49"/>
  <c r="R174" i="49"/>
  <c r="Q174" i="49"/>
  <c r="P174" i="49"/>
  <c r="N174" i="49"/>
  <c r="M174" i="49"/>
  <c r="L174" i="49"/>
  <c r="K174" i="49"/>
  <c r="J174" i="49"/>
  <c r="I174" i="49"/>
  <c r="H174" i="49"/>
  <c r="G174" i="49"/>
  <c r="W172" i="49"/>
  <c r="V172" i="49"/>
  <c r="U172" i="49"/>
  <c r="T172" i="49"/>
  <c r="S172" i="49"/>
  <c r="R172" i="49"/>
  <c r="Q172" i="49"/>
  <c r="P172" i="49"/>
  <c r="N172" i="49"/>
  <c r="M172" i="49"/>
  <c r="L172" i="49"/>
  <c r="K172" i="49"/>
  <c r="J172" i="49"/>
  <c r="I172" i="49"/>
  <c r="H172" i="49"/>
  <c r="G172" i="49"/>
  <c r="W171" i="49"/>
  <c r="V171" i="49"/>
  <c r="U171" i="49"/>
  <c r="T171" i="49"/>
  <c r="S171" i="49"/>
  <c r="R171" i="49"/>
  <c r="Q171" i="49"/>
  <c r="P171" i="49"/>
  <c r="N171" i="49"/>
  <c r="M171" i="49"/>
  <c r="L171" i="49"/>
  <c r="K171" i="49"/>
  <c r="J171" i="49"/>
  <c r="I171" i="49"/>
  <c r="H171" i="49"/>
  <c r="G171" i="49"/>
  <c r="V166" i="49"/>
  <c r="U166" i="49"/>
  <c r="Q166" i="49"/>
  <c r="P166" i="49"/>
  <c r="K166" i="49"/>
  <c r="G166" i="49"/>
  <c r="W165" i="49"/>
  <c r="V165" i="49"/>
  <c r="U165" i="49"/>
  <c r="T165" i="49"/>
  <c r="S165" i="49"/>
  <c r="R165" i="49"/>
  <c r="Q165" i="49"/>
  <c r="P165" i="49"/>
  <c r="N165" i="49"/>
  <c r="M165" i="49"/>
  <c r="L165" i="49"/>
  <c r="K165" i="49"/>
  <c r="V164" i="49"/>
  <c r="U164" i="49"/>
  <c r="T164" i="49"/>
  <c r="Q164" i="49"/>
  <c r="P164" i="49"/>
  <c r="K164" i="49"/>
  <c r="G164" i="49"/>
  <c r="W163" i="49"/>
  <c r="V163" i="49"/>
  <c r="U163" i="49"/>
  <c r="T163" i="49"/>
  <c r="S163" i="49"/>
  <c r="R163" i="49"/>
  <c r="Q163" i="49"/>
  <c r="P163" i="49"/>
  <c r="N163" i="49"/>
  <c r="M163" i="49"/>
  <c r="L163" i="49"/>
  <c r="K163" i="49"/>
  <c r="J163" i="49"/>
  <c r="I163" i="49"/>
  <c r="H163" i="49"/>
  <c r="G163" i="49"/>
  <c r="W162" i="49"/>
  <c r="V162" i="49"/>
  <c r="U162" i="49"/>
  <c r="T162" i="49"/>
  <c r="S162" i="49"/>
  <c r="R162" i="49"/>
  <c r="Q162" i="49"/>
  <c r="P162" i="49"/>
  <c r="N162" i="49"/>
  <c r="M162" i="49"/>
  <c r="L162" i="49"/>
  <c r="K162" i="49"/>
  <c r="J162" i="49"/>
  <c r="I162" i="49"/>
  <c r="H162" i="49"/>
  <c r="G162" i="49"/>
  <c r="W160" i="49"/>
  <c r="V160" i="49"/>
  <c r="U160" i="49"/>
  <c r="T160" i="49"/>
  <c r="S160" i="49"/>
  <c r="R160" i="49"/>
  <c r="Q160" i="49"/>
  <c r="P160" i="49"/>
  <c r="N160" i="49"/>
  <c r="M160" i="49"/>
  <c r="L160" i="49"/>
  <c r="K160" i="49"/>
  <c r="J160" i="49"/>
  <c r="I160" i="49"/>
  <c r="H160" i="49"/>
  <c r="G160" i="49"/>
  <c r="W159" i="49"/>
  <c r="V159" i="49"/>
  <c r="U159" i="49"/>
  <c r="T159" i="49"/>
  <c r="S159" i="49"/>
  <c r="R159" i="49"/>
  <c r="Q159" i="49"/>
  <c r="P159" i="49"/>
  <c r="N159" i="49"/>
  <c r="M159" i="49"/>
  <c r="L159" i="49"/>
  <c r="K159" i="49"/>
  <c r="J159" i="49"/>
  <c r="I159" i="49"/>
  <c r="H159" i="49"/>
  <c r="G159" i="49"/>
  <c r="V154" i="49"/>
  <c r="Q154" i="49"/>
  <c r="P154" i="49"/>
  <c r="K154" i="49"/>
  <c r="G154" i="49"/>
  <c r="W153" i="49"/>
  <c r="V153" i="49"/>
  <c r="U153" i="49"/>
  <c r="T153" i="49"/>
  <c r="S153" i="49"/>
  <c r="R153" i="49"/>
  <c r="Q153" i="49"/>
  <c r="P153" i="49"/>
  <c r="N153" i="49"/>
  <c r="M153" i="49"/>
  <c r="L153" i="49"/>
  <c r="K153" i="49"/>
  <c r="V152" i="49"/>
  <c r="Q152" i="49"/>
  <c r="P152" i="49"/>
  <c r="K152" i="49"/>
  <c r="G152" i="49"/>
  <c r="W151" i="49"/>
  <c r="V151" i="49"/>
  <c r="U151" i="49"/>
  <c r="T151" i="49"/>
  <c r="S151" i="49"/>
  <c r="R151" i="49"/>
  <c r="Q151" i="49"/>
  <c r="P151" i="49"/>
  <c r="N151" i="49"/>
  <c r="M151" i="49"/>
  <c r="L151" i="49"/>
  <c r="K151" i="49"/>
  <c r="J151" i="49"/>
  <c r="I151" i="49"/>
  <c r="H151" i="49"/>
  <c r="G151" i="49"/>
  <c r="W150" i="49"/>
  <c r="V150" i="49"/>
  <c r="U150" i="49"/>
  <c r="T150" i="49"/>
  <c r="S150" i="49"/>
  <c r="R150" i="49"/>
  <c r="Q150" i="49"/>
  <c r="P150" i="49"/>
  <c r="N150" i="49"/>
  <c r="M150" i="49"/>
  <c r="L150" i="49"/>
  <c r="K150" i="49"/>
  <c r="J150" i="49"/>
  <c r="I150" i="49"/>
  <c r="H150" i="49"/>
  <c r="G150" i="49"/>
  <c r="W148" i="49"/>
  <c r="V148" i="49"/>
  <c r="U148" i="49"/>
  <c r="T148" i="49"/>
  <c r="S148" i="49"/>
  <c r="R148" i="49"/>
  <c r="Q148" i="49"/>
  <c r="P148" i="49"/>
  <c r="N148" i="49"/>
  <c r="M148" i="49"/>
  <c r="L148" i="49"/>
  <c r="K148" i="49"/>
  <c r="J148" i="49"/>
  <c r="I148" i="49"/>
  <c r="H148" i="49"/>
  <c r="G148" i="49"/>
  <c r="W147" i="49"/>
  <c r="V147" i="49"/>
  <c r="U147" i="49"/>
  <c r="T147" i="49"/>
  <c r="S147" i="49"/>
  <c r="R147" i="49"/>
  <c r="Q147" i="49"/>
  <c r="P147" i="49"/>
  <c r="N147" i="49"/>
  <c r="M147" i="49"/>
  <c r="L147" i="49"/>
  <c r="K147" i="49"/>
  <c r="J147" i="49"/>
  <c r="I147" i="49"/>
  <c r="H147" i="49"/>
  <c r="G147" i="49"/>
  <c r="V142" i="49"/>
  <c r="Q142" i="49"/>
  <c r="P142" i="49"/>
  <c r="K142" i="49"/>
  <c r="G142" i="49"/>
  <c r="W141" i="49"/>
  <c r="V141" i="49"/>
  <c r="U141" i="49"/>
  <c r="T141" i="49"/>
  <c r="S141" i="49"/>
  <c r="R141" i="49"/>
  <c r="Q141" i="49"/>
  <c r="P141" i="49"/>
  <c r="N141" i="49"/>
  <c r="M141" i="49"/>
  <c r="L141" i="49"/>
  <c r="K141" i="49"/>
  <c r="V140" i="49"/>
  <c r="Q140" i="49"/>
  <c r="P140" i="49"/>
  <c r="K140" i="49"/>
  <c r="G140" i="49"/>
  <c r="W139" i="49"/>
  <c r="V139" i="49"/>
  <c r="U139" i="49"/>
  <c r="T139" i="49"/>
  <c r="S139" i="49"/>
  <c r="R139" i="49"/>
  <c r="Q139" i="49"/>
  <c r="P139" i="49"/>
  <c r="N139" i="49"/>
  <c r="M139" i="49"/>
  <c r="L139" i="49"/>
  <c r="K139" i="49"/>
  <c r="J139" i="49"/>
  <c r="I139" i="49"/>
  <c r="H139" i="49"/>
  <c r="G139" i="49"/>
  <c r="W138" i="49"/>
  <c r="V138" i="49"/>
  <c r="U138" i="49"/>
  <c r="T138" i="49"/>
  <c r="S138" i="49"/>
  <c r="R138" i="49"/>
  <c r="Q138" i="49"/>
  <c r="P138" i="49"/>
  <c r="N138" i="49"/>
  <c r="M138" i="49"/>
  <c r="L138" i="49"/>
  <c r="K138" i="49"/>
  <c r="J138" i="49"/>
  <c r="I138" i="49"/>
  <c r="H138" i="49"/>
  <c r="G138" i="49"/>
  <c r="W136" i="49"/>
  <c r="V136" i="49"/>
  <c r="U136" i="49"/>
  <c r="T136" i="49"/>
  <c r="S136" i="49"/>
  <c r="R136" i="49"/>
  <c r="Q136" i="49"/>
  <c r="P136" i="49"/>
  <c r="N136" i="49"/>
  <c r="M136" i="49"/>
  <c r="L136" i="49"/>
  <c r="K136" i="49"/>
  <c r="J136" i="49"/>
  <c r="I136" i="49"/>
  <c r="H136" i="49"/>
  <c r="G136" i="49"/>
  <c r="W135" i="49"/>
  <c r="V135" i="49"/>
  <c r="U135" i="49"/>
  <c r="T135" i="49"/>
  <c r="S135" i="49"/>
  <c r="R135" i="49"/>
  <c r="Q135" i="49"/>
  <c r="P135" i="49"/>
  <c r="N135" i="49"/>
  <c r="M135" i="49"/>
  <c r="L135" i="49"/>
  <c r="K135" i="49"/>
  <c r="J135" i="49"/>
  <c r="I135" i="49"/>
  <c r="H135" i="49"/>
  <c r="G135" i="49"/>
  <c r="V130" i="49"/>
  <c r="Q130" i="49"/>
  <c r="P130" i="49"/>
  <c r="K130" i="49"/>
  <c r="G130" i="49"/>
  <c r="W129" i="49"/>
  <c r="V129" i="49"/>
  <c r="U129" i="49"/>
  <c r="T129" i="49"/>
  <c r="S129" i="49"/>
  <c r="R129" i="49"/>
  <c r="Q129" i="49"/>
  <c r="P129" i="49"/>
  <c r="N129" i="49"/>
  <c r="M129" i="49"/>
  <c r="L129" i="49"/>
  <c r="K129" i="49"/>
  <c r="V128" i="49"/>
  <c r="Q128" i="49"/>
  <c r="P128" i="49"/>
  <c r="K128" i="49"/>
  <c r="G128" i="49"/>
  <c r="W127" i="49"/>
  <c r="V127" i="49"/>
  <c r="U127" i="49"/>
  <c r="T127" i="49"/>
  <c r="S127" i="49"/>
  <c r="R127" i="49"/>
  <c r="Q127" i="49"/>
  <c r="P127" i="49"/>
  <c r="N127" i="49"/>
  <c r="M127" i="49"/>
  <c r="L127" i="49"/>
  <c r="K127" i="49"/>
  <c r="J127" i="49"/>
  <c r="I127" i="49"/>
  <c r="H127" i="49"/>
  <c r="G127" i="49"/>
  <c r="W126" i="49"/>
  <c r="V126" i="49"/>
  <c r="U126" i="49"/>
  <c r="T126" i="49"/>
  <c r="S126" i="49"/>
  <c r="R126" i="49"/>
  <c r="Q126" i="49"/>
  <c r="P126" i="49"/>
  <c r="N126" i="49"/>
  <c r="M126" i="49"/>
  <c r="L126" i="49"/>
  <c r="K126" i="49"/>
  <c r="J126" i="49"/>
  <c r="I126" i="49"/>
  <c r="H126" i="49"/>
  <c r="G126" i="49"/>
  <c r="W124" i="49"/>
  <c r="V124" i="49"/>
  <c r="U124" i="49"/>
  <c r="T124" i="49"/>
  <c r="S124" i="49"/>
  <c r="R124" i="49"/>
  <c r="Q124" i="49"/>
  <c r="P124" i="49"/>
  <c r="N124" i="49"/>
  <c r="M124" i="49"/>
  <c r="L124" i="49"/>
  <c r="K124" i="49"/>
  <c r="J124" i="49"/>
  <c r="I124" i="49"/>
  <c r="H124" i="49"/>
  <c r="G124" i="49"/>
  <c r="W123" i="49"/>
  <c r="V123" i="49"/>
  <c r="U123" i="49"/>
  <c r="T123" i="49"/>
  <c r="S123" i="49"/>
  <c r="R123" i="49"/>
  <c r="Q123" i="49"/>
  <c r="P123" i="49"/>
  <c r="N123" i="49"/>
  <c r="M123" i="49"/>
  <c r="L123" i="49"/>
  <c r="K123" i="49"/>
  <c r="J123" i="49"/>
  <c r="I123" i="49"/>
  <c r="H123" i="49"/>
  <c r="G123" i="49"/>
  <c r="V118" i="49"/>
  <c r="Q118" i="49"/>
  <c r="P118" i="49"/>
  <c r="K118" i="49"/>
  <c r="G118" i="49"/>
  <c r="W117" i="49"/>
  <c r="V117" i="49"/>
  <c r="U117" i="49"/>
  <c r="T117" i="49"/>
  <c r="S117" i="49"/>
  <c r="R117" i="49"/>
  <c r="Q117" i="49"/>
  <c r="P117" i="49"/>
  <c r="N117" i="49"/>
  <c r="M117" i="49"/>
  <c r="L117" i="49"/>
  <c r="K117" i="49"/>
  <c r="V116" i="49"/>
  <c r="Q116" i="49"/>
  <c r="P116" i="49"/>
  <c r="K116" i="49"/>
  <c r="G116" i="49"/>
  <c r="W115" i="49"/>
  <c r="V115" i="49"/>
  <c r="U115" i="49"/>
  <c r="T115" i="49"/>
  <c r="S115" i="49"/>
  <c r="R115" i="49"/>
  <c r="Q115" i="49"/>
  <c r="P115" i="49"/>
  <c r="N115" i="49"/>
  <c r="M115" i="49"/>
  <c r="L115" i="49"/>
  <c r="K115" i="49"/>
  <c r="J115" i="49"/>
  <c r="I115" i="49"/>
  <c r="H115" i="49"/>
  <c r="G115" i="49"/>
  <c r="W114" i="49"/>
  <c r="V114" i="49"/>
  <c r="U114" i="49"/>
  <c r="T114" i="49"/>
  <c r="S114" i="49"/>
  <c r="R114" i="49"/>
  <c r="Q114" i="49"/>
  <c r="P114" i="49"/>
  <c r="N114" i="49"/>
  <c r="M114" i="49"/>
  <c r="L114" i="49"/>
  <c r="K114" i="49"/>
  <c r="J114" i="49"/>
  <c r="I114" i="49"/>
  <c r="H114" i="49"/>
  <c r="G114" i="49"/>
  <c r="W112" i="49"/>
  <c r="V112" i="49"/>
  <c r="U112" i="49"/>
  <c r="T112" i="49"/>
  <c r="S112" i="49"/>
  <c r="R112" i="49"/>
  <c r="Q112" i="49"/>
  <c r="P112" i="49"/>
  <c r="N112" i="49"/>
  <c r="M112" i="49"/>
  <c r="L112" i="49"/>
  <c r="K112" i="49"/>
  <c r="J112" i="49"/>
  <c r="I112" i="49"/>
  <c r="H112" i="49"/>
  <c r="G112" i="49"/>
  <c r="W111" i="49"/>
  <c r="V111" i="49"/>
  <c r="U111" i="49"/>
  <c r="T111" i="49"/>
  <c r="S111" i="49"/>
  <c r="R111" i="49"/>
  <c r="Q111" i="49"/>
  <c r="P111" i="49"/>
  <c r="N111" i="49"/>
  <c r="M111" i="49"/>
  <c r="L111" i="49"/>
  <c r="K111" i="49"/>
  <c r="J111" i="49"/>
  <c r="I111" i="49"/>
  <c r="H111" i="49"/>
  <c r="G111" i="49"/>
  <c r="V106" i="49"/>
  <c r="Q106" i="49"/>
  <c r="P106" i="49"/>
  <c r="K106" i="49"/>
  <c r="G106" i="49"/>
  <c r="W105" i="49"/>
  <c r="V105" i="49"/>
  <c r="U105" i="49"/>
  <c r="T105" i="49"/>
  <c r="S105" i="49"/>
  <c r="R105" i="49"/>
  <c r="Q105" i="49"/>
  <c r="P105" i="49"/>
  <c r="N105" i="49"/>
  <c r="M105" i="49"/>
  <c r="L105" i="49"/>
  <c r="K105" i="49"/>
  <c r="V104" i="49"/>
  <c r="Q104" i="49"/>
  <c r="P104" i="49"/>
  <c r="K104" i="49"/>
  <c r="G104" i="49"/>
  <c r="W103" i="49"/>
  <c r="V103" i="49"/>
  <c r="U103" i="49"/>
  <c r="T103" i="49"/>
  <c r="S103" i="49"/>
  <c r="R103" i="49"/>
  <c r="Q103" i="49"/>
  <c r="P103" i="49"/>
  <c r="N103" i="49"/>
  <c r="M103" i="49"/>
  <c r="L103" i="49"/>
  <c r="K103" i="49"/>
  <c r="J103" i="49"/>
  <c r="I103" i="49"/>
  <c r="H103" i="49"/>
  <c r="G103" i="49"/>
  <c r="W102" i="49"/>
  <c r="V102" i="49"/>
  <c r="U102" i="49"/>
  <c r="T102" i="49"/>
  <c r="S102" i="49"/>
  <c r="R102" i="49"/>
  <c r="Q102" i="49"/>
  <c r="P102" i="49"/>
  <c r="N102" i="49"/>
  <c r="M102" i="49"/>
  <c r="L102" i="49"/>
  <c r="K102" i="49"/>
  <c r="J102" i="49"/>
  <c r="I102" i="49"/>
  <c r="H102" i="49"/>
  <c r="G102" i="49"/>
  <c r="W100" i="49"/>
  <c r="V100" i="49"/>
  <c r="U100" i="49"/>
  <c r="T100" i="49"/>
  <c r="S100" i="49"/>
  <c r="R100" i="49"/>
  <c r="Q100" i="49"/>
  <c r="P100" i="49"/>
  <c r="N100" i="49"/>
  <c r="M100" i="49"/>
  <c r="L100" i="49"/>
  <c r="K100" i="49"/>
  <c r="J100" i="49"/>
  <c r="I100" i="49"/>
  <c r="H100" i="49"/>
  <c r="G100" i="49"/>
  <c r="W99" i="49"/>
  <c r="V99" i="49"/>
  <c r="U99" i="49"/>
  <c r="T99" i="49"/>
  <c r="S99" i="49"/>
  <c r="R99" i="49"/>
  <c r="Q99" i="49"/>
  <c r="P99" i="49"/>
  <c r="N99" i="49"/>
  <c r="M99" i="49"/>
  <c r="L99" i="49"/>
  <c r="K99" i="49"/>
  <c r="J99" i="49"/>
  <c r="I99" i="49"/>
  <c r="H99" i="49"/>
  <c r="G99" i="49"/>
  <c r="V94" i="49"/>
  <c r="Q94" i="49"/>
  <c r="P94" i="49"/>
  <c r="K94" i="49"/>
  <c r="G94" i="49"/>
  <c r="W93" i="49"/>
  <c r="V93" i="49"/>
  <c r="U93" i="49"/>
  <c r="T93" i="49"/>
  <c r="S93" i="49"/>
  <c r="R93" i="49"/>
  <c r="Q93" i="49"/>
  <c r="P93" i="49"/>
  <c r="N93" i="49"/>
  <c r="M93" i="49"/>
  <c r="L93" i="49"/>
  <c r="K93" i="49"/>
  <c r="V92" i="49"/>
  <c r="Q92" i="49"/>
  <c r="P92" i="49"/>
  <c r="K92" i="49"/>
  <c r="G92" i="49"/>
  <c r="W91" i="49"/>
  <c r="V91" i="49"/>
  <c r="U91" i="49"/>
  <c r="T91" i="49"/>
  <c r="S91" i="49"/>
  <c r="R91" i="49"/>
  <c r="Q91" i="49"/>
  <c r="P91" i="49"/>
  <c r="N91" i="49"/>
  <c r="M91" i="49"/>
  <c r="L91" i="49"/>
  <c r="K91" i="49"/>
  <c r="J91" i="49"/>
  <c r="I91" i="49"/>
  <c r="H91" i="49"/>
  <c r="G91" i="49"/>
  <c r="W90" i="49"/>
  <c r="V90" i="49"/>
  <c r="U90" i="49"/>
  <c r="T90" i="49"/>
  <c r="S90" i="49"/>
  <c r="R90" i="49"/>
  <c r="Q90" i="49"/>
  <c r="P90" i="49"/>
  <c r="N90" i="49"/>
  <c r="M90" i="49"/>
  <c r="L90" i="49"/>
  <c r="K90" i="49"/>
  <c r="J90" i="49"/>
  <c r="I90" i="49"/>
  <c r="H90" i="49"/>
  <c r="G90" i="49"/>
  <c r="W88" i="49"/>
  <c r="V88" i="49"/>
  <c r="U88" i="49"/>
  <c r="T88" i="49"/>
  <c r="S88" i="49"/>
  <c r="R88" i="49"/>
  <c r="Q88" i="49"/>
  <c r="P88" i="49"/>
  <c r="N88" i="49"/>
  <c r="M88" i="49"/>
  <c r="L88" i="49"/>
  <c r="K88" i="49"/>
  <c r="J88" i="49"/>
  <c r="I88" i="49"/>
  <c r="H88" i="49"/>
  <c r="G88" i="49"/>
  <c r="W87" i="49"/>
  <c r="V87" i="49"/>
  <c r="U87" i="49"/>
  <c r="T87" i="49"/>
  <c r="S87" i="49"/>
  <c r="R87" i="49"/>
  <c r="Q87" i="49"/>
  <c r="P87" i="49"/>
  <c r="N87" i="49"/>
  <c r="M87" i="49"/>
  <c r="L87" i="49"/>
  <c r="K87" i="49"/>
  <c r="J87" i="49"/>
  <c r="I87" i="49"/>
  <c r="H87" i="49"/>
  <c r="G87" i="49"/>
  <c r="V82" i="49"/>
  <c r="Q82" i="49"/>
  <c r="P82" i="49"/>
  <c r="K82" i="49"/>
  <c r="G82" i="49"/>
  <c r="W81" i="49"/>
  <c r="V81" i="49"/>
  <c r="U81" i="49"/>
  <c r="T81" i="49"/>
  <c r="S81" i="49"/>
  <c r="R81" i="49"/>
  <c r="Q81" i="49"/>
  <c r="P81" i="49"/>
  <c r="N81" i="49"/>
  <c r="M81" i="49"/>
  <c r="L81" i="49"/>
  <c r="K81" i="49"/>
  <c r="V80" i="49"/>
  <c r="Q80" i="49"/>
  <c r="P80" i="49"/>
  <c r="K80" i="49"/>
  <c r="G80" i="49"/>
  <c r="W79" i="49"/>
  <c r="V79" i="49"/>
  <c r="U79" i="49"/>
  <c r="T79" i="49"/>
  <c r="S79" i="49"/>
  <c r="R79" i="49"/>
  <c r="Q79" i="49"/>
  <c r="P79" i="49"/>
  <c r="N79" i="49"/>
  <c r="M79" i="49"/>
  <c r="L79" i="49"/>
  <c r="K79" i="49"/>
  <c r="J79" i="49"/>
  <c r="I79" i="49"/>
  <c r="H79" i="49"/>
  <c r="G79" i="49"/>
  <c r="W78" i="49"/>
  <c r="V78" i="49"/>
  <c r="U78" i="49"/>
  <c r="T78" i="49"/>
  <c r="S78" i="49"/>
  <c r="R78" i="49"/>
  <c r="Q78" i="49"/>
  <c r="P78" i="49"/>
  <c r="N78" i="49"/>
  <c r="M78" i="49"/>
  <c r="L78" i="49"/>
  <c r="K78" i="49"/>
  <c r="J78" i="49"/>
  <c r="I78" i="49"/>
  <c r="H78" i="49"/>
  <c r="G78" i="49"/>
  <c r="W76" i="49"/>
  <c r="V76" i="49"/>
  <c r="U76" i="49"/>
  <c r="T76" i="49"/>
  <c r="S76" i="49"/>
  <c r="R76" i="49"/>
  <c r="Q76" i="49"/>
  <c r="P76" i="49"/>
  <c r="N76" i="49"/>
  <c r="M76" i="49"/>
  <c r="L76" i="49"/>
  <c r="K76" i="49"/>
  <c r="J76" i="49"/>
  <c r="I76" i="49"/>
  <c r="H76" i="49"/>
  <c r="G76" i="49"/>
  <c r="W75" i="49"/>
  <c r="V75" i="49"/>
  <c r="U75" i="49"/>
  <c r="T75" i="49"/>
  <c r="S75" i="49"/>
  <c r="R75" i="49"/>
  <c r="Q75" i="49"/>
  <c r="P75" i="49"/>
  <c r="N75" i="49"/>
  <c r="M75" i="49"/>
  <c r="L75" i="49"/>
  <c r="K75" i="49"/>
  <c r="J75" i="49"/>
  <c r="I75" i="49"/>
  <c r="H75" i="49"/>
  <c r="G75" i="49"/>
  <c r="V70" i="49"/>
  <c r="Q70" i="49"/>
  <c r="P70" i="49"/>
  <c r="K70" i="49"/>
  <c r="G70" i="49"/>
  <c r="W69" i="49"/>
  <c r="V69" i="49"/>
  <c r="U69" i="49"/>
  <c r="T69" i="49"/>
  <c r="S69" i="49"/>
  <c r="R69" i="49"/>
  <c r="Q69" i="49"/>
  <c r="P69" i="49"/>
  <c r="N69" i="49"/>
  <c r="M69" i="49"/>
  <c r="L69" i="49"/>
  <c r="K69" i="49"/>
  <c r="V68" i="49"/>
  <c r="Q68" i="49"/>
  <c r="P68" i="49"/>
  <c r="K68" i="49"/>
  <c r="G68" i="49"/>
  <c r="W67" i="49"/>
  <c r="V67" i="49"/>
  <c r="U67" i="49"/>
  <c r="T67" i="49"/>
  <c r="S67" i="49"/>
  <c r="R67" i="49"/>
  <c r="Q67" i="49"/>
  <c r="P67" i="49"/>
  <c r="N67" i="49"/>
  <c r="M67" i="49"/>
  <c r="L67" i="49"/>
  <c r="K67" i="49"/>
  <c r="J67" i="49"/>
  <c r="I67" i="49"/>
  <c r="H67" i="49"/>
  <c r="G67" i="49"/>
  <c r="W66" i="49"/>
  <c r="V66" i="49"/>
  <c r="U66" i="49"/>
  <c r="T66" i="49"/>
  <c r="S66" i="49"/>
  <c r="R66" i="49"/>
  <c r="Q66" i="49"/>
  <c r="P66" i="49"/>
  <c r="N66" i="49"/>
  <c r="M66" i="49"/>
  <c r="L66" i="49"/>
  <c r="K66" i="49"/>
  <c r="J66" i="49"/>
  <c r="I66" i="49"/>
  <c r="H66" i="49"/>
  <c r="G66" i="49"/>
  <c r="W64" i="49"/>
  <c r="V64" i="49"/>
  <c r="U64" i="49"/>
  <c r="T64" i="49"/>
  <c r="S64" i="49"/>
  <c r="R64" i="49"/>
  <c r="Q64" i="49"/>
  <c r="P64" i="49"/>
  <c r="N64" i="49"/>
  <c r="M64" i="49"/>
  <c r="L64" i="49"/>
  <c r="K64" i="49"/>
  <c r="J64" i="49"/>
  <c r="I64" i="49"/>
  <c r="H64" i="49"/>
  <c r="G64" i="49"/>
  <c r="W63" i="49"/>
  <c r="V63" i="49"/>
  <c r="U63" i="49"/>
  <c r="T63" i="49"/>
  <c r="S63" i="49"/>
  <c r="R63" i="49"/>
  <c r="Q63" i="49"/>
  <c r="P63" i="49"/>
  <c r="N63" i="49"/>
  <c r="M63" i="49"/>
  <c r="L63" i="49"/>
  <c r="K63" i="49"/>
  <c r="J63" i="49"/>
  <c r="I63" i="49"/>
  <c r="H63" i="49"/>
  <c r="G63" i="49"/>
  <c r="V58" i="49"/>
  <c r="Q58" i="49"/>
  <c r="P58" i="49"/>
  <c r="K58" i="49"/>
  <c r="G58" i="49"/>
  <c r="W57" i="49"/>
  <c r="V57" i="49"/>
  <c r="U57" i="49"/>
  <c r="T57" i="49"/>
  <c r="S57" i="49"/>
  <c r="R57" i="49"/>
  <c r="Q57" i="49"/>
  <c r="P57" i="49"/>
  <c r="N57" i="49"/>
  <c r="M57" i="49"/>
  <c r="L57" i="49"/>
  <c r="K57" i="49"/>
  <c r="V56" i="49"/>
  <c r="Q56" i="49"/>
  <c r="P56" i="49"/>
  <c r="K56" i="49"/>
  <c r="G56" i="49"/>
  <c r="W55" i="49"/>
  <c r="V55" i="49"/>
  <c r="U55" i="49"/>
  <c r="T55" i="49"/>
  <c r="S55" i="49"/>
  <c r="R55" i="49"/>
  <c r="Q55" i="49"/>
  <c r="P55" i="49"/>
  <c r="N55" i="49"/>
  <c r="M55" i="49"/>
  <c r="L55" i="49"/>
  <c r="K55" i="49"/>
  <c r="J55" i="49"/>
  <c r="I55" i="49"/>
  <c r="H55" i="49"/>
  <c r="G55" i="49"/>
  <c r="W54" i="49"/>
  <c r="V54" i="49"/>
  <c r="U54" i="49"/>
  <c r="T54" i="49"/>
  <c r="S54" i="49"/>
  <c r="R54" i="49"/>
  <c r="Q54" i="49"/>
  <c r="P54" i="49"/>
  <c r="N54" i="49"/>
  <c r="M54" i="49"/>
  <c r="L54" i="49"/>
  <c r="K54" i="49"/>
  <c r="J54" i="49"/>
  <c r="I54" i="49"/>
  <c r="H54" i="49"/>
  <c r="G54" i="49"/>
  <c r="W52" i="49"/>
  <c r="V52" i="49"/>
  <c r="U52" i="49"/>
  <c r="T52" i="49"/>
  <c r="S52" i="49"/>
  <c r="R52" i="49"/>
  <c r="Q52" i="49"/>
  <c r="P52" i="49"/>
  <c r="N52" i="49"/>
  <c r="M52" i="49"/>
  <c r="L52" i="49"/>
  <c r="K52" i="49"/>
  <c r="J52" i="49"/>
  <c r="I52" i="49"/>
  <c r="H52" i="49"/>
  <c r="G52" i="49"/>
  <c r="W51" i="49"/>
  <c r="V51" i="49"/>
  <c r="U51" i="49"/>
  <c r="T51" i="49"/>
  <c r="S51" i="49"/>
  <c r="R51" i="49"/>
  <c r="Q51" i="49"/>
  <c r="P51" i="49"/>
  <c r="N51" i="49"/>
  <c r="M51" i="49"/>
  <c r="L51" i="49"/>
  <c r="K51" i="49"/>
  <c r="J51" i="49"/>
  <c r="I51" i="49"/>
  <c r="H51" i="49"/>
  <c r="G51" i="49"/>
  <c r="V46" i="49"/>
  <c r="Q46" i="49"/>
  <c r="P46" i="49"/>
  <c r="K46" i="49"/>
  <c r="G46" i="49"/>
  <c r="W45" i="49"/>
  <c r="V45" i="49"/>
  <c r="U45" i="49"/>
  <c r="T45" i="49"/>
  <c r="S45" i="49"/>
  <c r="R45" i="49"/>
  <c r="Q45" i="49"/>
  <c r="P45" i="49"/>
  <c r="N45" i="49"/>
  <c r="M45" i="49"/>
  <c r="L45" i="49"/>
  <c r="K45" i="49"/>
  <c r="V44" i="49"/>
  <c r="T44" i="49"/>
  <c r="Q44" i="49"/>
  <c r="P44" i="49"/>
  <c r="K44" i="49"/>
  <c r="G44" i="49"/>
  <c r="W43" i="49"/>
  <c r="V43" i="49"/>
  <c r="U43" i="49"/>
  <c r="T43" i="49"/>
  <c r="S43" i="49"/>
  <c r="R43" i="49"/>
  <c r="Q43" i="49"/>
  <c r="P43" i="49"/>
  <c r="N43" i="49"/>
  <c r="M43" i="49"/>
  <c r="L43" i="49"/>
  <c r="K43" i="49"/>
  <c r="J43" i="49"/>
  <c r="I43" i="49"/>
  <c r="H43" i="49"/>
  <c r="G43" i="49"/>
  <c r="W42" i="49"/>
  <c r="V42" i="49"/>
  <c r="U42" i="49"/>
  <c r="T42" i="49"/>
  <c r="S42" i="49"/>
  <c r="R42" i="49"/>
  <c r="Q42" i="49"/>
  <c r="P42" i="49"/>
  <c r="N42" i="49"/>
  <c r="M42" i="49"/>
  <c r="L42" i="49"/>
  <c r="K42" i="49"/>
  <c r="J42" i="49"/>
  <c r="I42" i="49"/>
  <c r="H42" i="49"/>
  <c r="G42" i="49"/>
  <c r="W40" i="49"/>
  <c r="V40" i="49"/>
  <c r="U40" i="49"/>
  <c r="T40" i="49"/>
  <c r="S40" i="49"/>
  <c r="R40" i="49"/>
  <c r="Q40" i="49"/>
  <c r="P40" i="49"/>
  <c r="N40" i="49"/>
  <c r="M40" i="49"/>
  <c r="L40" i="49"/>
  <c r="K40" i="49"/>
  <c r="J40" i="49"/>
  <c r="I40" i="49"/>
  <c r="H40" i="49"/>
  <c r="G40" i="49"/>
  <c r="W39" i="49"/>
  <c r="V39" i="49"/>
  <c r="U39" i="49"/>
  <c r="T39" i="49"/>
  <c r="S39" i="49"/>
  <c r="R39" i="49"/>
  <c r="Q39" i="49"/>
  <c r="P39" i="49"/>
  <c r="N39" i="49"/>
  <c r="M39" i="49"/>
  <c r="L39" i="49"/>
  <c r="K39" i="49"/>
  <c r="J39" i="49"/>
  <c r="I39" i="49"/>
  <c r="H39" i="49"/>
  <c r="G39" i="49"/>
  <c r="V34" i="49"/>
  <c r="U34" i="49"/>
  <c r="Q34" i="49"/>
  <c r="P34" i="49"/>
  <c r="K34" i="49"/>
  <c r="G34" i="49"/>
  <c r="W33" i="49"/>
  <c r="V33" i="49"/>
  <c r="U33" i="49"/>
  <c r="T33" i="49"/>
  <c r="S33" i="49"/>
  <c r="R33" i="49"/>
  <c r="Q33" i="49"/>
  <c r="P33" i="49"/>
  <c r="N33" i="49"/>
  <c r="M33" i="49"/>
  <c r="L33" i="49"/>
  <c r="K33" i="49"/>
  <c r="V32" i="49"/>
  <c r="Q32" i="49"/>
  <c r="P32" i="49"/>
  <c r="K32" i="49"/>
  <c r="G32" i="49"/>
  <c r="W31" i="49"/>
  <c r="V31" i="49"/>
  <c r="U31" i="49"/>
  <c r="T31" i="49"/>
  <c r="S31" i="49"/>
  <c r="R31" i="49"/>
  <c r="Q31" i="49"/>
  <c r="P31" i="49"/>
  <c r="N31" i="49"/>
  <c r="M31" i="49"/>
  <c r="L31" i="49"/>
  <c r="K31" i="49"/>
  <c r="J31" i="49"/>
  <c r="I31" i="49"/>
  <c r="H31" i="49"/>
  <c r="G31" i="49"/>
  <c r="W30" i="49"/>
  <c r="V30" i="49"/>
  <c r="U30" i="49"/>
  <c r="T30" i="49"/>
  <c r="S30" i="49"/>
  <c r="R30" i="49"/>
  <c r="Q30" i="49"/>
  <c r="P30" i="49"/>
  <c r="N30" i="49"/>
  <c r="M30" i="49"/>
  <c r="L30" i="49"/>
  <c r="K30" i="49"/>
  <c r="J30" i="49"/>
  <c r="I30" i="49"/>
  <c r="H30" i="49"/>
  <c r="G30" i="49"/>
  <c r="W28" i="49"/>
  <c r="V28" i="49"/>
  <c r="U28" i="49"/>
  <c r="T28" i="49"/>
  <c r="S28" i="49"/>
  <c r="R28" i="49"/>
  <c r="Q28" i="49"/>
  <c r="P28" i="49"/>
  <c r="N28" i="49"/>
  <c r="M28" i="49"/>
  <c r="L28" i="49"/>
  <c r="K28" i="49"/>
  <c r="J28" i="49"/>
  <c r="I28" i="49"/>
  <c r="H28" i="49"/>
  <c r="G28" i="49"/>
  <c r="W27" i="49"/>
  <c r="V27" i="49"/>
  <c r="U27" i="49"/>
  <c r="T27" i="49"/>
  <c r="S27" i="49"/>
  <c r="R27" i="49"/>
  <c r="Q27" i="49"/>
  <c r="P27" i="49"/>
  <c r="N27" i="49"/>
  <c r="M27" i="49"/>
  <c r="L27" i="49"/>
  <c r="K27" i="49"/>
  <c r="J27" i="49"/>
  <c r="I27" i="49"/>
  <c r="H27" i="49"/>
  <c r="G27" i="49"/>
  <c r="V22" i="49"/>
  <c r="U22" i="49"/>
  <c r="Q22" i="49"/>
  <c r="P22" i="49"/>
  <c r="K22" i="49"/>
  <c r="G22" i="49"/>
  <c r="W21" i="49"/>
  <c r="V21" i="49"/>
  <c r="U21" i="49"/>
  <c r="T21" i="49"/>
  <c r="S21" i="49"/>
  <c r="R21" i="49"/>
  <c r="Q21" i="49"/>
  <c r="P21" i="49"/>
  <c r="N21" i="49"/>
  <c r="M21" i="49"/>
  <c r="L21" i="49"/>
  <c r="K21" i="49"/>
  <c r="V20" i="49"/>
  <c r="T20" i="49"/>
  <c r="Q20" i="49"/>
  <c r="P20" i="49"/>
  <c r="K20" i="49"/>
  <c r="G20" i="49"/>
  <c r="W19" i="49"/>
  <c r="V19" i="49"/>
  <c r="U19" i="49"/>
  <c r="T19" i="49"/>
  <c r="S19" i="49"/>
  <c r="R19" i="49"/>
  <c r="Q19" i="49"/>
  <c r="P19" i="49"/>
  <c r="N19" i="49"/>
  <c r="M19" i="49"/>
  <c r="L19" i="49"/>
  <c r="K19" i="49"/>
  <c r="J19" i="49"/>
  <c r="I19" i="49"/>
  <c r="H19" i="49"/>
  <c r="G19" i="49"/>
  <c r="W18" i="49"/>
  <c r="V18" i="49"/>
  <c r="U18" i="49"/>
  <c r="T18" i="49"/>
  <c r="S18" i="49"/>
  <c r="R18" i="49"/>
  <c r="Q18" i="49"/>
  <c r="P18" i="49"/>
  <c r="N18" i="49"/>
  <c r="M18" i="49"/>
  <c r="L18" i="49"/>
  <c r="K18" i="49"/>
  <c r="J18" i="49"/>
  <c r="I18" i="49"/>
  <c r="H18" i="49"/>
  <c r="G18" i="49"/>
  <c r="W16" i="49"/>
  <c r="V16" i="49"/>
  <c r="U16" i="49"/>
  <c r="T16" i="49"/>
  <c r="S16" i="49"/>
  <c r="R16" i="49"/>
  <c r="Q16" i="49"/>
  <c r="P16" i="49"/>
  <c r="N16" i="49"/>
  <c r="M16" i="49"/>
  <c r="L16" i="49"/>
  <c r="K16" i="49"/>
  <c r="J16" i="49"/>
  <c r="I16" i="49"/>
  <c r="H16" i="49"/>
  <c r="G16" i="49"/>
  <c r="W15" i="49"/>
  <c r="V15" i="49"/>
  <c r="U15" i="49"/>
  <c r="T15" i="49"/>
  <c r="S15" i="49"/>
  <c r="R15" i="49"/>
  <c r="Q15" i="49"/>
  <c r="P15" i="49"/>
  <c r="N15" i="49"/>
  <c r="M15" i="49"/>
  <c r="L15" i="49"/>
  <c r="K15" i="49"/>
  <c r="J15" i="49"/>
  <c r="I15" i="49"/>
  <c r="H15" i="49"/>
  <c r="G15" i="49"/>
  <c r="J189" i="52"/>
  <c r="I189" i="52"/>
  <c r="H189" i="52"/>
  <c r="G189" i="52"/>
  <c r="W184" i="52"/>
  <c r="V184" i="52"/>
  <c r="U184" i="52"/>
  <c r="T184" i="52"/>
  <c r="S184" i="52"/>
  <c r="R184" i="52"/>
  <c r="Q184" i="52"/>
  <c r="P184" i="52"/>
  <c r="N184" i="52"/>
  <c r="M184" i="52"/>
  <c r="L184" i="52"/>
  <c r="K184" i="52"/>
  <c r="J184" i="52"/>
  <c r="I184" i="52"/>
  <c r="H184" i="52"/>
  <c r="G184" i="52"/>
  <c r="V178" i="52"/>
  <c r="Q178" i="52"/>
  <c r="P178" i="52"/>
  <c r="K178" i="52"/>
  <c r="G178" i="52"/>
  <c r="W177" i="52"/>
  <c r="V177" i="52"/>
  <c r="U177" i="52"/>
  <c r="T177" i="52"/>
  <c r="S177" i="52"/>
  <c r="R177" i="52"/>
  <c r="Q177" i="52"/>
  <c r="P177" i="52"/>
  <c r="N177" i="52"/>
  <c r="M177" i="52"/>
  <c r="L177" i="52"/>
  <c r="K177" i="52"/>
  <c r="V176" i="52"/>
  <c r="Q176" i="52"/>
  <c r="P176" i="52"/>
  <c r="K176" i="52"/>
  <c r="G176" i="52"/>
  <c r="W175" i="52"/>
  <c r="V175" i="52"/>
  <c r="U175" i="52"/>
  <c r="T175" i="52"/>
  <c r="S175" i="52"/>
  <c r="R175" i="52"/>
  <c r="Q175" i="52"/>
  <c r="P175" i="52"/>
  <c r="N175" i="52"/>
  <c r="M175" i="52"/>
  <c r="L175" i="52"/>
  <c r="K175" i="52"/>
  <c r="J175" i="52"/>
  <c r="I175" i="52"/>
  <c r="H175" i="52"/>
  <c r="G175" i="52"/>
  <c r="W174" i="52"/>
  <c r="V174" i="52"/>
  <c r="U174" i="52"/>
  <c r="T174" i="52"/>
  <c r="S174" i="52"/>
  <c r="R174" i="52"/>
  <c r="Q174" i="52"/>
  <c r="P174" i="52"/>
  <c r="N174" i="52"/>
  <c r="M174" i="52"/>
  <c r="L174" i="52"/>
  <c r="K174" i="52"/>
  <c r="J174" i="52"/>
  <c r="I174" i="52"/>
  <c r="H174" i="52"/>
  <c r="G174" i="52"/>
  <c r="W171" i="52"/>
  <c r="V171" i="52"/>
  <c r="U171" i="52"/>
  <c r="T171" i="52"/>
  <c r="S171" i="52"/>
  <c r="R171" i="52"/>
  <c r="Q171" i="52"/>
  <c r="P171" i="52"/>
  <c r="N171" i="52"/>
  <c r="M171" i="52"/>
  <c r="L171" i="52"/>
  <c r="K171" i="52"/>
  <c r="J171" i="52"/>
  <c r="I171" i="52"/>
  <c r="H171" i="52"/>
  <c r="G171" i="52"/>
  <c r="V166" i="52"/>
  <c r="Q166" i="52"/>
  <c r="P166" i="52"/>
  <c r="K166" i="52"/>
  <c r="G166" i="52"/>
  <c r="W165" i="52"/>
  <c r="V165" i="52"/>
  <c r="U165" i="52"/>
  <c r="T165" i="52"/>
  <c r="S165" i="52"/>
  <c r="R165" i="52"/>
  <c r="Q165" i="52"/>
  <c r="P165" i="52"/>
  <c r="N165" i="52"/>
  <c r="M165" i="52"/>
  <c r="L165" i="52"/>
  <c r="K165" i="52"/>
  <c r="V164" i="52"/>
  <c r="Q164" i="52"/>
  <c r="P164" i="52"/>
  <c r="K164" i="52"/>
  <c r="G164" i="52"/>
  <c r="W163" i="52"/>
  <c r="V163" i="52"/>
  <c r="U163" i="52"/>
  <c r="T163" i="52"/>
  <c r="S163" i="52"/>
  <c r="R163" i="52"/>
  <c r="Q163" i="52"/>
  <c r="P163" i="52"/>
  <c r="N163" i="52"/>
  <c r="M163" i="52"/>
  <c r="L163" i="52"/>
  <c r="K163" i="52"/>
  <c r="J163" i="52"/>
  <c r="I163" i="52"/>
  <c r="H163" i="52"/>
  <c r="G163" i="52"/>
  <c r="W162" i="52"/>
  <c r="V162" i="52"/>
  <c r="U162" i="52"/>
  <c r="T162" i="52"/>
  <c r="S162" i="52"/>
  <c r="R162" i="52"/>
  <c r="Q162" i="52"/>
  <c r="P162" i="52"/>
  <c r="N162" i="52"/>
  <c r="M162" i="52"/>
  <c r="L162" i="52"/>
  <c r="K162" i="52"/>
  <c r="J162" i="52"/>
  <c r="I162" i="52"/>
  <c r="H162" i="52"/>
  <c r="G162" i="52"/>
  <c r="W159" i="52"/>
  <c r="V159" i="52"/>
  <c r="U159" i="52"/>
  <c r="T159" i="52"/>
  <c r="S159" i="52"/>
  <c r="R159" i="52"/>
  <c r="Q159" i="52"/>
  <c r="P159" i="52"/>
  <c r="N159" i="52"/>
  <c r="M159" i="52"/>
  <c r="L159" i="52"/>
  <c r="K159" i="52"/>
  <c r="J159" i="52"/>
  <c r="I159" i="52"/>
  <c r="H159" i="52"/>
  <c r="G159" i="52"/>
  <c r="V154" i="52"/>
  <c r="T154" i="52"/>
  <c r="Q154" i="52"/>
  <c r="P154" i="52"/>
  <c r="K154" i="52"/>
  <c r="G154" i="52"/>
  <c r="W153" i="52"/>
  <c r="V153" i="52"/>
  <c r="U153" i="52"/>
  <c r="T153" i="52"/>
  <c r="S153" i="52"/>
  <c r="R153" i="52"/>
  <c r="Q153" i="52"/>
  <c r="P153" i="52"/>
  <c r="N153" i="52"/>
  <c r="M153" i="52"/>
  <c r="L153" i="52"/>
  <c r="K153" i="52"/>
  <c r="V152" i="52"/>
  <c r="U152" i="52"/>
  <c r="T152" i="52"/>
  <c r="Q152" i="52"/>
  <c r="P152" i="52"/>
  <c r="K152" i="52"/>
  <c r="G152" i="52"/>
  <c r="W151" i="52"/>
  <c r="V151" i="52"/>
  <c r="U151" i="52"/>
  <c r="T151" i="52"/>
  <c r="S151" i="52"/>
  <c r="R151" i="52"/>
  <c r="Q151" i="52"/>
  <c r="P151" i="52"/>
  <c r="N151" i="52"/>
  <c r="M151" i="52"/>
  <c r="L151" i="52"/>
  <c r="K151" i="52"/>
  <c r="J151" i="52"/>
  <c r="I151" i="52"/>
  <c r="H151" i="52"/>
  <c r="G151" i="52"/>
  <c r="W150" i="52"/>
  <c r="V150" i="52"/>
  <c r="U150" i="52"/>
  <c r="T150" i="52"/>
  <c r="S150" i="52"/>
  <c r="R150" i="52"/>
  <c r="Q150" i="52"/>
  <c r="P150" i="52"/>
  <c r="N150" i="52"/>
  <c r="M150" i="52"/>
  <c r="L150" i="52"/>
  <c r="K150" i="52"/>
  <c r="J150" i="52"/>
  <c r="I150" i="52"/>
  <c r="H150" i="52"/>
  <c r="G150" i="52"/>
  <c r="W147" i="52"/>
  <c r="V147" i="52"/>
  <c r="U147" i="52"/>
  <c r="T147" i="52"/>
  <c r="S147" i="52"/>
  <c r="R147" i="52"/>
  <c r="Q147" i="52"/>
  <c r="P147" i="52"/>
  <c r="N147" i="52"/>
  <c r="M147" i="52"/>
  <c r="L147" i="52"/>
  <c r="K147" i="52"/>
  <c r="J147" i="52"/>
  <c r="I147" i="52"/>
  <c r="H147" i="52"/>
  <c r="G147" i="52"/>
  <c r="V142" i="52"/>
  <c r="Q142" i="52"/>
  <c r="P142" i="52"/>
  <c r="K142" i="52"/>
  <c r="G142" i="52"/>
  <c r="W141" i="52"/>
  <c r="V141" i="52"/>
  <c r="U141" i="52"/>
  <c r="T141" i="52"/>
  <c r="S141" i="52"/>
  <c r="R141" i="52"/>
  <c r="Q141" i="52"/>
  <c r="P141" i="52"/>
  <c r="N141" i="52"/>
  <c r="M141" i="52"/>
  <c r="L141" i="52"/>
  <c r="K141" i="52"/>
  <c r="V140" i="52"/>
  <c r="Q140" i="52"/>
  <c r="P140" i="52"/>
  <c r="K140" i="52"/>
  <c r="G140" i="52"/>
  <c r="W139" i="52"/>
  <c r="V139" i="52"/>
  <c r="U139" i="52"/>
  <c r="T139" i="52"/>
  <c r="S139" i="52"/>
  <c r="R139" i="52"/>
  <c r="Q139" i="52"/>
  <c r="P139" i="52"/>
  <c r="N139" i="52"/>
  <c r="M139" i="52"/>
  <c r="L139" i="52"/>
  <c r="K139" i="52"/>
  <c r="J139" i="52"/>
  <c r="I139" i="52"/>
  <c r="H139" i="52"/>
  <c r="G139" i="52"/>
  <c r="W138" i="52"/>
  <c r="V138" i="52"/>
  <c r="U138" i="52"/>
  <c r="T138" i="52"/>
  <c r="S138" i="52"/>
  <c r="R138" i="52"/>
  <c r="Q138" i="52"/>
  <c r="P138" i="52"/>
  <c r="N138" i="52"/>
  <c r="M138" i="52"/>
  <c r="L138" i="52"/>
  <c r="K138" i="52"/>
  <c r="J138" i="52"/>
  <c r="I138" i="52"/>
  <c r="H138" i="52"/>
  <c r="G138" i="52"/>
  <c r="W135" i="52"/>
  <c r="V135" i="52"/>
  <c r="U135" i="52"/>
  <c r="T135" i="52"/>
  <c r="S135" i="52"/>
  <c r="R135" i="52"/>
  <c r="Q135" i="52"/>
  <c r="P135" i="52"/>
  <c r="N135" i="52"/>
  <c r="M135" i="52"/>
  <c r="L135" i="52"/>
  <c r="K135" i="52"/>
  <c r="J135" i="52"/>
  <c r="I135" i="52"/>
  <c r="H135" i="52"/>
  <c r="G135" i="52"/>
  <c r="V130" i="52"/>
  <c r="Q130" i="52"/>
  <c r="P130" i="52"/>
  <c r="K130" i="52"/>
  <c r="G130" i="52"/>
  <c r="W129" i="52"/>
  <c r="V129" i="52"/>
  <c r="U129" i="52"/>
  <c r="T129" i="52"/>
  <c r="S129" i="52"/>
  <c r="R129" i="52"/>
  <c r="Q129" i="52"/>
  <c r="P129" i="52"/>
  <c r="N129" i="52"/>
  <c r="M129" i="52"/>
  <c r="L129" i="52"/>
  <c r="K129" i="52"/>
  <c r="V128" i="52"/>
  <c r="T128" i="52"/>
  <c r="Q128" i="52"/>
  <c r="P128" i="52"/>
  <c r="K128" i="52"/>
  <c r="G128" i="52"/>
  <c r="W127" i="52"/>
  <c r="V127" i="52"/>
  <c r="U127" i="52"/>
  <c r="T127" i="52"/>
  <c r="S127" i="52"/>
  <c r="R127" i="52"/>
  <c r="Q127" i="52"/>
  <c r="P127" i="52"/>
  <c r="N127" i="52"/>
  <c r="M127" i="52"/>
  <c r="L127" i="52"/>
  <c r="K127" i="52"/>
  <c r="J127" i="52"/>
  <c r="I127" i="52"/>
  <c r="H127" i="52"/>
  <c r="G127" i="52"/>
  <c r="W126" i="52"/>
  <c r="V126" i="52"/>
  <c r="U126" i="52"/>
  <c r="T126" i="52"/>
  <c r="S126" i="52"/>
  <c r="R126" i="52"/>
  <c r="Q126" i="52"/>
  <c r="P126" i="52"/>
  <c r="N126" i="52"/>
  <c r="M126" i="52"/>
  <c r="L126" i="52"/>
  <c r="K126" i="52"/>
  <c r="J126" i="52"/>
  <c r="I126" i="52"/>
  <c r="H126" i="52"/>
  <c r="G126" i="52"/>
  <c r="W123" i="52"/>
  <c r="V123" i="52"/>
  <c r="U123" i="52"/>
  <c r="T123" i="52"/>
  <c r="S123" i="52"/>
  <c r="R123" i="52"/>
  <c r="Q123" i="52"/>
  <c r="P123" i="52"/>
  <c r="N123" i="52"/>
  <c r="M123" i="52"/>
  <c r="L123" i="52"/>
  <c r="K123" i="52"/>
  <c r="J123" i="52"/>
  <c r="I123" i="52"/>
  <c r="H123" i="52"/>
  <c r="G123" i="52"/>
  <c r="V118" i="52"/>
  <c r="U118" i="52"/>
  <c r="Q118" i="52"/>
  <c r="P118" i="52"/>
  <c r="K118" i="52"/>
  <c r="G118" i="52"/>
  <c r="W117" i="52"/>
  <c r="V117" i="52"/>
  <c r="U117" i="52"/>
  <c r="T117" i="52"/>
  <c r="S117" i="52"/>
  <c r="R117" i="52"/>
  <c r="Q117" i="52"/>
  <c r="P117" i="52"/>
  <c r="N117" i="52"/>
  <c r="M117" i="52"/>
  <c r="L117" i="52"/>
  <c r="K117" i="52"/>
  <c r="V116" i="52"/>
  <c r="Q116" i="52"/>
  <c r="P116" i="52"/>
  <c r="K116" i="52"/>
  <c r="G116" i="52"/>
  <c r="W115" i="52"/>
  <c r="V115" i="52"/>
  <c r="U115" i="52"/>
  <c r="T115" i="52"/>
  <c r="S115" i="52"/>
  <c r="R115" i="52"/>
  <c r="Q115" i="52"/>
  <c r="P115" i="52"/>
  <c r="N115" i="52"/>
  <c r="M115" i="52"/>
  <c r="L115" i="52"/>
  <c r="K115" i="52"/>
  <c r="J115" i="52"/>
  <c r="I115" i="52"/>
  <c r="H115" i="52"/>
  <c r="G115" i="52"/>
  <c r="W114" i="52"/>
  <c r="V114" i="52"/>
  <c r="U114" i="52"/>
  <c r="T114" i="52"/>
  <c r="S114" i="52"/>
  <c r="R114" i="52"/>
  <c r="Q114" i="52"/>
  <c r="P114" i="52"/>
  <c r="N114" i="52"/>
  <c r="M114" i="52"/>
  <c r="L114" i="52"/>
  <c r="K114" i="52"/>
  <c r="J114" i="52"/>
  <c r="I114" i="52"/>
  <c r="H114" i="52"/>
  <c r="G114" i="52"/>
  <c r="W111" i="52"/>
  <c r="V111" i="52"/>
  <c r="U111" i="52"/>
  <c r="T111" i="52"/>
  <c r="S111" i="52"/>
  <c r="R111" i="52"/>
  <c r="Q111" i="52"/>
  <c r="P111" i="52"/>
  <c r="N111" i="52"/>
  <c r="M111" i="52"/>
  <c r="L111" i="52"/>
  <c r="K111" i="52"/>
  <c r="J111" i="52"/>
  <c r="I111" i="52"/>
  <c r="H111" i="52"/>
  <c r="G111" i="52"/>
  <c r="V106" i="52"/>
  <c r="U106" i="52"/>
  <c r="Q106" i="52"/>
  <c r="P106" i="52"/>
  <c r="K106" i="52"/>
  <c r="G106" i="52"/>
  <c r="W105" i="52"/>
  <c r="V105" i="52"/>
  <c r="U105" i="52"/>
  <c r="T105" i="52"/>
  <c r="S105" i="52"/>
  <c r="R105" i="52"/>
  <c r="Q105" i="52"/>
  <c r="P105" i="52"/>
  <c r="N105" i="52"/>
  <c r="M105" i="52"/>
  <c r="L105" i="52"/>
  <c r="K105" i="52"/>
  <c r="V104" i="52"/>
  <c r="Q104" i="52"/>
  <c r="P104" i="52"/>
  <c r="K104" i="52"/>
  <c r="J104" i="52"/>
  <c r="G104" i="52"/>
  <c r="W103" i="52"/>
  <c r="V103" i="52"/>
  <c r="U103" i="52"/>
  <c r="T103" i="52"/>
  <c r="S103" i="52"/>
  <c r="R103" i="52"/>
  <c r="Q103" i="52"/>
  <c r="P103" i="52"/>
  <c r="N103" i="52"/>
  <c r="M103" i="52"/>
  <c r="L103" i="52"/>
  <c r="K103" i="52"/>
  <c r="J103" i="52"/>
  <c r="I103" i="52"/>
  <c r="H103" i="52"/>
  <c r="G103" i="52"/>
  <c r="W102" i="52"/>
  <c r="V102" i="52"/>
  <c r="U102" i="52"/>
  <c r="T102" i="52"/>
  <c r="S102" i="52"/>
  <c r="R102" i="52"/>
  <c r="Q102" i="52"/>
  <c r="P102" i="52"/>
  <c r="N102" i="52"/>
  <c r="M102" i="52"/>
  <c r="L102" i="52"/>
  <c r="K102" i="52"/>
  <c r="J102" i="52"/>
  <c r="I102" i="52"/>
  <c r="H102" i="52"/>
  <c r="G102" i="52"/>
  <c r="W99" i="52"/>
  <c r="V99" i="52"/>
  <c r="U99" i="52"/>
  <c r="T99" i="52"/>
  <c r="S99" i="52"/>
  <c r="R99" i="52"/>
  <c r="Q99" i="52"/>
  <c r="P99" i="52"/>
  <c r="N99" i="52"/>
  <c r="M99" i="52"/>
  <c r="L99" i="52"/>
  <c r="K99" i="52"/>
  <c r="J99" i="52"/>
  <c r="I99" i="52"/>
  <c r="H99" i="52"/>
  <c r="G99" i="52"/>
  <c r="V94" i="52"/>
  <c r="Q94" i="52"/>
  <c r="P94" i="52"/>
  <c r="K94" i="52"/>
  <c r="G94" i="52"/>
  <c r="W93" i="52"/>
  <c r="V93" i="52"/>
  <c r="U93" i="52"/>
  <c r="T93" i="52"/>
  <c r="S93" i="52"/>
  <c r="R93" i="52"/>
  <c r="Q93" i="52"/>
  <c r="P93" i="52"/>
  <c r="N93" i="52"/>
  <c r="M93" i="52"/>
  <c r="L93" i="52"/>
  <c r="K93" i="52"/>
  <c r="V92" i="52"/>
  <c r="Q92" i="52"/>
  <c r="P92" i="52"/>
  <c r="K92" i="52"/>
  <c r="G92" i="52"/>
  <c r="W91" i="52"/>
  <c r="V91" i="52"/>
  <c r="U91" i="52"/>
  <c r="T91" i="52"/>
  <c r="S91" i="52"/>
  <c r="R91" i="52"/>
  <c r="Q91" i="52"/>
  <c r="P91" i="52"/>
  <c r="N91" i="52"/>
  <c r="M91" i="52"/>
  <c r="L91" i="52"/>
  <c r="K91" i="52"/>
  <c r="J91" i="52"/>
  <c r="I91" i="52"/>
  <c r="H91" i="52"/>
  <c r="G91" i="52"/>
  <c r="W90" i="52"/>
  <c r="V90" i="52"/>
  <c r="U90" i="52"/>
  <c r="T90" i="52"/>
  <c r="S90" i="52"/>
  <c r="R90" i="52"/>
  <c r="Q90" i="52"/>
  <c r="P90" i="52"/>
  <c r="N90" i="52"/>
  <c r="M90" i="52"/>
  <c r="L90" i="52"/>
  <c r="K90" i="52"/>
  <c r="J90" i="52"/>
  <c r="I90" i="52"/>
  <c r="H90" i="52"/>
  <c r="G90" i="52"/>
  <c r="W87" i="52"/>
  <c r="V87" i="52"/>
  <c r="U87" i="52"/>
  <c r="T87" i="52"/>
  <c r="S87" i="52"/>
  <c r="R87" i="52"/>
  <c r="Q87" i="52"/>
  <c r="P87" i="52"/>
  <c r="N87" i="52"/>
  <c r="M87" i="52"/>
  <c r="L87" i="52"/>
  <c r="K87" i="52"/>
  <c r="J87" i="52"/>
  <c r="I87" i="52"/>
  <c r="H87" i="52"/>
  <c r="G87" i="52"/>
  <c r="V82" i="52"/>
  <c r="Q82" i="52"/>
  <c r="P82" i="52"/>
  <c r="K82" i="52"/>
  <c r="G82" i="52"/>
  <c r="W81" i="52"/>
  <c r="V81" i="52"/>
  <c r="U81" i="52"/>
  <c r="T81" i="52"/>
  <c r="S81" i="52"/>
  <c r="R81" i="52"/>
  <c r="Q81" i="52"/>
  <c r="P81" i="52"/>
  <c r="N81" i="52"/>
  <c r="M81" i="52"/>
  <c r="L81" i="52"/>
  <c r="K81" i="52"/>
  <c r="V80" i="52"/>
  <c r="Q80" i="52"/>
  <c r="P80" i="52"/>
  <c r="K80" i="52"/>
  <c r="G80" i="52"/>
  <c r="W79" i="52"/>
  <c r="V79" i="52"/>
  <c r="U79" i="52"/>
  <c r="T79" i="52"/>
  <c r="S79" i="52"/>
  <c r="R79" i="52"/>
  <c r="Q79" i="52"/>
  <c r="P79" i="52"/>
  <c r="N79" i="52"/>
  <c r="M79" i="52"/>
  <c r="L79" i="52"/>
  <c r="K79" i="52"/>
  <c r="J79" i="52"/>
  <c r="I79" i="52"/>
  <c r="H79" i="52"/>
  <c r="G79" i="52"/>
  <c r="W78" i="52"/>
  <c r="V78" i="52"/>
  <c r="U78" i="52"/>
  <c r="T78" i="52"/>
  <c r="S78" i="52"/>
  <c r="R78" i="52"/>
  <c r="Q78" i="52"/>
  <c r="P78" i="52"/>
  <c r="N78" i="52"/>
  <c r="M78" i="52"/>
  <c r="L78" i="52"/>
  <c r="K78" i="52"/>
  <c r="J78" i="52"/>
  <c r="I78" i="52"/>
  <c r="H78" i="52"/>
  <c r="G78" i="52"/>
  <c r="W75" i="52"/>
  <c r="V75" i="52"/>
  <c r="U75" i="52"/>
  <c r="T75" i="52"/>
  <c r="S75" i="52"/>
  <c r="R75" i="52"/>
  <c r="Q75" i="52"/>
  <c r="P75" i="52"/>
  <c r="N75" i="52"/>
  <c r="M75" i="52"/>
  <c r="L75" i="52"/>
  <c r="K75" i="52"/>
  <c r="J75" i="52"/>
  <c r="I75" i="52"/>
  <c r="H75" i="52"/>
  <c r="G75" i="52"/>
  <c r="V70" i="52"/>
  <c r="Q70" i="52"/>
  <c r="P70" i="52"/>
  <c r="K70" i="52"/>
  <c r="G70" i="52"/>
  <c r="W69" i="52"/>
  <c r="V69" i="52"/>
  <c r="U69" i="52"/>
  <c r="T69" i="52"/>
  <c r="S69" i="52"/>
  <c r="R69" i="52"/>
  <c r="Q69" i="52"/>
  <c r="P69" i="52"/>
  <c r="N69" i="52"/>
  <c r="M69" i="52"/>
  <c r="L69" i="52"/>
  <c r="K69" i="52"/>
  <c r="V68" i="52"/>
  <c r="Q68" i="52"/>
  <c r="P68" i="52"/>
  <c r="K68" i="52"/>
  <c r="G68" i="52"/>
  <c r="W67" i="52"/>
  <c r="V67" i="52"/>
  <c r="U67" i="52"/>
  <c r="T67" i="52"/>
  <c r="S67" i="52"/>
  <c r="R67" i="52"/>
  <c r="Q67" i="52"/>
  <c r="P67" i="52"/>
  <c r="N67" i="52"/>
  <c r="M67" i="52"/>
  <c r="L67" i="52"/>
  <c r="K67" i="52"/>
  <c r="J67" i="52"/>
  <c r="I67" i="52"/>
  <c r="H67" i="52"/>
  <c r="G67" i="52"/>
  <c r="W66" i="52"/>
  <c r="V66" i="52"/>
  <c r="U66" i="52"/>
  <c r="T66" i="52"/>
  <c r="S66" i="52"/>
  <c r="R66" i="52"/>
  <c r="Q66" i="52"/>
  <c r="P66" i="52"/>
  <c r="N66" i="52"/>
  <c r="M66" i="52"/>
  <c r="L66" i="52"/>
  <c r="K66" i="52"/>
  <c r="J66" i="52"/>
  <c r="I66" i="52"/>
  <c r="H66" i="52"/>
  <c r="G66" i="52"/>
  <c r="W63" i="52"/>
  <c r="V63" i="52"/>
  <c r="U63" i="52"/>
  <c r="T63" i="52"/>
  <c r="S63" i="52"/>
  <c r="R63" i="52"/>
  <c r="Q63" i="52"/>
  <c r="P63" i="52"/>
  <c r="N63" i="52"/>
  <c r="M63" i="52"/>
  <c r="L63" i="52"/>
  <c r="K63" i="52"/>
  <c r="J63" i="52"/>
  <c r="I63" i="52"/>
  <c r="H63" i="52"/>
  <c r="G63" i="52"/>
  <c r="V58" i="52"/>
  <c r="Q58" i="52"/>
  <c r="P58" i="52"/>
  <c r="K58" i="52"/>
  <c r="G58" i="52"/>
  <c r="W57" i="52"/>
  <c r="V57" i="52"/>
  <c r="U57" i="52"/>
  <c r="T57" i="52"/>
  <c r="S57" i="52"/>
  <c r="R57" i="52"/>
  <c r="Q57" i="52"/>
  <c r="P57" i="52"/>
  <c r="N57" i="52"/>
  <c r="M57" i="52"/>
  <c r="L57" i="52"/>
  <c r="K57" i="52"/>
  <c r="V56" i="52"/>
  <c r="Q56" i="52"/>
  <c r="P56" i="52"/>
  <c r="K56" i="52"/>
  <c r="G56" i="52"/>
  <c r="W55" i="52"/>
  <c r="V55" i="52"/>
  <c r="U55" i="52"/>
  <c r="T55" i="52"/>
  <c r="S55" i="52"/>
  <c r="R55" i="52"/>
  <c r="Q55" i="52"/>
  <c r="P55" i="52"/>
  <c r="N55" i="52"/>
  <c r="M55" i="52"/>
  <c r="L55" i="52"/>
  <c r="K55" i="52"/>
  <c r="J55" i="52"/>
  <c r="I55" i="52"/>
  <c r="H55" i="52"/>
  <c r="G55" i="52"/>
  <c r="W54" i="52"/>
  <c r="V54" i="52"/>
  <c r="U54" i="52"/>
  <c r="T54" i="52"/>
  <c r="S54" i="52"/>
  <c r="R54" i="52"/>
  <c r="Q54" i="52"/>
  <c r="P54" i="52"/>
  <c r="N54" i="52"/>
  <c r="M54" i="52"/>
  <c r="L54" i="52"/>
  <c r="K54" i="52"/>
  <c r="J54" i="52"/>
  <c r="I54" i="52"/>
  <c r="H54" i="52"/>
  <c r="G54" i="52"/>
  <c r="W51" i="52"/>
  <c r="V51" i="52"/>
  <c r="U51" i="52"/>
  <c r="T51" i="52"/>
  <c r="S51" i="52"/>
  <c r="R51" i="52"/>
  <c r="Q51" i="52"/>
  <c r="P51" i="52"/>
  <c r="N51" i="52"/>
  <c r="M51" i="52"/>
  <c r="L51" i="52"/>
  <c r="K51" i="52"/>
  <c r="J51" i="52"/>
  <c r="I51" i="52"/>
  <c r="H51" i="52"/>
  <c r="G51" i="52"/>
  <c r="V46" i="52"/>
  <c r="Q46" i="52"/>
  <c r="P46" i="52"/>
  <c r="K46" i="52"/>
  <c r="G46" i="52"/>
  <c r="W45" i="52"/>
  <c r="V45" i="52"/>
  <c r="U45" i="52"/>
  <c r="T45" i="52"/>
  <c r="S45" i="52"/>
  <c r="R45" i="52"/>
  <c r="Q45" i="52"/>
  <c r="P45" i="52"/>
  <c r="N45" i="52"/>
  <c r="M45" i="52"/>
  <c r="L45" i="52"/>
  <c r="K45" i="52"/>
  <c r="V44" i="52"/>
  <c r="Q44" i="52"/>
  <c r="P44" i="52"/>
  <c r="K44" i="52"/>
  <c r="G44" i="52"/>
  <c r="W43" i="52"/>
  <c r="V43" i="52"/>
  <c r="U43" i="52"/>
  <c r="T43" i="52"/>
  <c r="S43" i="52"/>
  <c r="R43" i="52"/>
  <c r="Q43" i="52"/>
  <c r="P43" i="52"/>
  <c r="N43" i="52"/>
  <c r="M43" i="52"/>
  <c r="L43" i="52"/>
  <c r="K43" i="52"/>
  <c r="J43" i="52"/>
  <c r="I43" i="52"/>
  <c r="H43" i="52"/>
  <c r="G43" i="52"/>
  <c r="W42" i="52"/>
  <c r="V42" i="52"/>
  <c r="U42" i="52"/>
  <c r="T42" i="52"/>
  <c r="S42" i="52"/>
  <c r="R42" i="52"/>
  <c r="Q42" i="52"/>
  <c r="P42" i="52"/>
  <c r="N42" i="52"/>
  <c r="M42" i="52"/>
  <c r="L42" i="52"/>
  <c r="K42" i="52"/>
  <c r="J42" i="52"/>
  <c r="I42" i="52"/>
  <c r="H42" i="52"/>
  <c r="G42" i="52"/>
  <c r="W39" i="52"/>
  <c r="V39" i="52"/>
  <c r="U39" i="52"/>
  <c r="T39" i="52"/>
  <c r="S39" i="52"/>
  <c r="R39" i="52"/>
  <c r="Q39" i="52"/>
  <c r="P39" i="52"/>
  <c r="N39" i="52"/>
  <c r="M39" i="52"/>
  <c r="L39" i="52"/>
  <c r="K39" i="52"/>
  <c r="J39" i="52"/>
  <c r="I39" i="52"/>
  <c r="H39" i="52"/>
  <c r="G39" i="52"/>
  <c r="V34" i="52"/>
  <c r="Q34" i="52"/>
  <c r="P34" i="52"/>
  <c r="K34" i="52"/>
  <c r="G34" i="52"/>
  <c r="W33" i="52"/>
  <c r="V33" i="52"/>
  <c r="U33" i="52"/>
  <c r="T33" i="52"/>
  <c r="S33" i="52"/>
  <c r="R33" i="52"/>
  <c r="Q33" i="52"/>
  <c r="P33" i="52"/>
  <c r="N33" i="52"/>
  <c r="M33" i="52"/>
  <c r="L33" i="52"/>
  <c r="K33" i="52"/>
  <c r="V32" i="52"/>
  <c r="Q32" i="52"/>
  <c r="P32" i="52"/>
  <c r="K32" i="52"/>
  <c r="G32" i="52"/>
  <c r="W31" i="52"/>
  <c r="V31" i="52"/>
  <c r="U31" i="52"/>
  <c r="T31" i="52"/>
  <c r="S31" i="52"/>
  <c r="R31" i="52"/>
  <c r="Q31" i="52"/>
  <c r="P31" i="52"/>
  <c r="N31" i="52"/>
  <c r="M31" i="52"/>
  <c r="L31" i="52"/>
  <c r="K31" i="52"/>
  <c r="J31" i="52"/>
  <c r="I31" i="52"/>
  <c r="H31" i="52"/>
  <c r="G31" i="52"/>
  <c r="W30" i="52"/>
  <c r="V30" i="52"/>
  <c r="U30" i="52"/>
  <c r="T30" i="52"/>
  <c r="S30" i="52"/>
  <c r="R30" i="52"/>
  <c r="Q30" i="52"/>
  <c r="P30" i="52"/>
  <c r="N30" i="52"/>
  <c r="M30" i="52"/>
  <c r="L30" i="52"/>
  <c r="K30" i="52"/>
  <c r="J30" i="52"/>
  <c r="I30" i="52"/>
  <c r="H30" i="52"/>
  <c r="G30" i="52"/>
  <c r="W27" i="52"/>
  <c r="V27" i="52"/>
  <c r="U27" i="52"/>
  <c r="T27" i="52"/>
  <c r="S27" i="52"/>
  <c r="R27" i="52"/>
  <c r="Q27" i="52"/>
  <c r="P27" i="52"/>
  <c r="N27" i="52"/>
  <c r="M27" i="52"/>
  <c r="L27" i="52"/>
  <c r="K27" i="52"/>
  <c r="J27" i="52"/>
  <c r="I27" i="52"/>
  <c r="H27" i="52"/>
  <c r="G27" i="52"/>
  <c r="V22" i="52"/>
  <c r="Q22" i="52"/>
  <c r="P22" i="52"/>
  <c r="K22" i="52"/>
  <c r="G22" i="52"/>
  <c r="W21" i="52"/>
  <c r="V21" i="52"/>
  <c r="U21" i="52"/>
  <c r="T21" i="52"/>
  <c r="S21" i="52"/>
  <c r="R21" i="52"/>
  <c r="Q21" i="52"/>
  <c r="P21" i="52"/>
  <c r="M21" i="52"/>
  <c r="L21" i="52"/>
  <c r="K21" i="52"/>
  <c r="V20" i="52"/>
  <c r="T20" i="52"/>
  <c r="Q20" i="52"/>
  <c r="P20" i="52"/>
  <c r="K20" i="52"/>
  <c r="G20" i="52"/>
  <c r="W19" i="52"/>
  <c r="V19" i="52"/>
  <c r="U19" i="52"/>
  <c r="T19" i="52"/>
  <c r="S19" i="52"/>
  <c r="R19" i="52"/>
  <c r="Q19" i="52"/>
  <c r="P19" i="52"/>
  <c r="N19" i="52"/>
  <c r="M19" i="52"/>
  <c r="L19" i="52"/>
  <c r="K19" i="52"/>
  <c r="J19" i="52"/>
  <c r="I19" i="52"/>
  <c r="H19" i="52"/>
  <c r="G19" i="52"/>
  <c r="W18" i="52"/>
  <c r="V18" i="52"/>
  <c r="U18" i="52"/>
  <c r="T18" i="52"/>
  <c r="S18" i="52"/>
  <c r="R18" i="52"/>
  <c r="Q18" i="52"/>
  <c r="P18" i="52"/>
  <c r="N18" i="52"/>
  <c r="M18" i="52"/>
  <c r="L18" i="52"/>
  <c r="K18" i="52"/>
  <c r="J18" i="52"/>
  <c r="I18" i="52"/>
  <c r="H18" i="52"/>
  <c r="G18" i="52"/>
  <c r="W15" i="52"/>
  <c r="V15" i="52"/>
  <c r="U15" i="52"/>
  <c r="T15" i="52"/>
  <c r="S15" i="52"/>
  <c r="R15" i="52"/>
  <c r="Q15" i="52"/>
  <c r="P15" i="52"/>
  <c r="N15" i="52"/>
  <c r="M15" i="52"/>
  <c r="L15" i="52"/>
  <c r="K15" i="52"/>
  <c r="J15" i="52"/>
  <c r="I15" i="52"/>
  <c r="H15" i="52"/>
  <c r="G15" i="52"/>
  <c r="J189" i="51"/>
  <c r="I189" i="51"/>
  <c r="H189" i="51"/>
  <c r="G189" i="51"/>
  <c r="V178" i="51"/>
  <c r="Q178" i="51"/>
  <c r="P178" i="51"/>
  <c r="K178" i="51"/>
  <c r="G178" i="51"/>
  <c r="W177" i="51"/>
  <c r="V177" i="51"/>
  <c r="U177" i="51"/>
  <c r="T177" i="51"/>
  <c r="S177" i="51"/>
  <c r="R177" i="51"/>
  <c r="Q177" i="51"/>
  <c r="P177" i="51"/>
  <c r="N177" i="51"/>
  <c r="M177" i="51"/>
  <c r="L177" i="51"/>
  <c r="K177" i="51"/>
  <c r="V176" i="51"/>
  <c r="Q176" i="51"/>
  <c r="P176" i="51"/>
  <c r="K176" i="51"/>
  <c r="G176" i="51"/>
  <c r="W175" i="51"/>
  <c r="V175" i="51"/>
  <c r="U175" i="51"/>
  <c r="T175" i="51"/>
  <c r="S175" i="51"/>
  <c r="R175" i="51"/>
  <c r="Q175" i="51"/>
  <c r="P175" i="51"/>
  <c r="N175" i="51"/>
  <c r="M175" i="51"/>
  <c r="L175" i="51"/>
  <c r="K175" i="51"/>
  <c r="J175" i="51"/>
  <c r="I175" i="51"/>
  <c r="H175" i="51"/>
  <c r="G175" i="51"/>
  <c r="W174" i="51"/>
  <c r="V174" i="51"/>
  <c r="U174" i="51"/>
  <c r="T174" i="51"/>
  <c r="S174" i="51"/>
  <c r="R174" i="51"/>
  <c r="Q174" i="51"/>
  <c r="P174" i="51"/>
  <c r="N174" i="51"/>
  <c r="M174" i="51"/>
  <c r="L174" i="51"/>
  <c r="K174" i="51"/>
  <c r="J174" i="51"/>
  <c r="I174" i="51"/>
  <c r="H174" i="51"/>
  <c r="G174" i="51"/>
  <c r="W172" i="51"/>
  <c r="V172" i="51"/>
  <c r="U172" i="51"/>
  <c r="T172" i="51"/>
  <c r="S172" i="51"/>
  <c r="R172" i="51"/>
  <c r="Q172" i="51"/>
  <c r="P172" i="51"/>
  <c r="N172" i="51"/>
  <c r="M172" i="51"/>
  <c r="L172" i="51"/>
  <c r="K172" i="51"/>
  <c r="J172" i="51"/>
  <c r="I172" i="51"/>
  <c r="H172" i="51"/>
  <c r="G172" i="51"/>
  <c r="W171" i="51"/>
  <c r="V171" i="51"/>
  <c r="U171" i="51"/>
  <c r="T171" i="51"/>
  <c r="S171" i="51"/>
  <c r="R171" i="51"/>
  <c r="Q171" i="51"/>
  <c r="P171" i="51"/>
  <c r="N171" i="51"/>
  <c r="M171" i="51"/>
  <c r="L171" i="51"/>
  <c r="K171" i="51"/>
  <c r="J171" i="51"/>
  <c r="I171" i="51"/>
  <c r="H171" i="51"/>
  <c r="G171" i="51"/>
  <c r="V166" i="51"/>
  <c r="Q166" i="51"/>
  <c r="P166" i="51"/>
  <c r="K166" i="51"/>
  <c r="G166" i="51"/>
  <c r="W165" i="51"/>
  <c r="V165" i="51"/>
  <c r="U165" i="51"/>
  <c r="T165" i="51"/>
  <c r="S165" i="51"/>
  <c r="R165" i="51"/>
  <c r="Q165" i="51"/>
  <c r="P165" i="51"/>
  <c r="N165" i="51"/>
  <c r="M165" i="51"/>
  <c r="L165" i="51"/>
  <c r="K165" i="51"/>
  <c r="V164" i="51"/>
  <c r="T164" i="51"/>
  <c r="Q164" i="51"/>
  <c r="P164" i="51"/>
  <c r="N164" i="51"/>
  <c r="K164" i="51"/>
  <c r="G164" i="51"/>
  <c r="W163" i="51"/>
  <c r="V163" i="51"/>
  <c r="U163" i="51"/>
  <c r="T163" i="51"/>
  <c r="S163" i="51"/>
  <c r="R163" i="51"/>
  <c r="Q163" i="51"/>
  <c r="P163" i="51"/>
  <c r="N163" i="51"/>
  <c r="M163" i="51"/>
  <c r="L163" i="51"/>
  <c r="K163" i="51"/>
  <c r="J163" i="51"/>
  <c r="I163" i="51"/>
  <c r="H163" i="51"/>
  <c r="G163" i="51"/>
  <c r="W162" i="51"/>
  <c r="V162" i="51"/>
  <c r="U162" i="51"/>
  <c r="T162" i="51"/>
  <c r="S162" i="51"/>
  <c r="R162" i="51"/>
  <c r="Q162" i="51"/>
  <c r="P162" i="51"/>
  <c r="N162" i="51"/>
  <c r="M162" i="51"/>
  <c r="L162" i="51"/>
  <c r="K162" i="51"/>
  <c r="J162" i="51"/>
  <c r="I162" i="51"/>
  <c r="H162" i="51"/>
  <c r="G162" i="51"/>
  <c r="W160" i="51"/>
  <c r="V160" i="51"/>
  <c r="U160" i="51"/>
  <c r="T160" i="51"/>
  <c r="S160" i="51"/>
  <c r="R160" i="51"/>
  <c r="Q160" i="51"/>
  <c r="P160" i="51"/>
  <c r="N160" i="51"/>
  <c r="M160" i="51"/>
  <c r="L160" i="51"/>
  <c r="K160" i="51"/>
  <c r="J160" i="51"/>
  <c r="I160" i="51"/>
  <c r="H160" i="51"/>
  <c r="G160" i="51"/>
  <c r="W159" i="51"/>
  <c r="V159" i="51"/>
  <c r="U159" i="51"/>
  <c r="T159" i="51"/>
  <c r="S159" i="51"/>
  <c r="R159" i="51"/>
  <c r="Q159" i="51"/>
  <c r="P159" i="51"/>
  <c r="N159" i="51"/>
  <c r="M159" i="51"/>
  <c r="L159" i="51"/>
  <c r="K159" i="51"/>
  <c r="J159" i="51"/>
  <c r="I159" i="51"/>
  <c r="H159" i="51"/>
  <c r="G159" i="51"/>
  <c r="V154" i="51"/>
  <c r="U154" i="51"/>
  <c r="T154" i="51"/>
  <c r="Q154" i="51"/>
  <c r="P154" i="51"/>
  <c r="K154" i="51"/>
  <c r="G154" i="51"/>
  <c r="W153" i="51"/>
  <c r="V153" i="51"/>
  <c r="U153" i="51"/>
  <c r="T153" i="51"/>
  <c r="S153" i="51"/>
  <c r="R153" i="51"/>
  <c r="Q153" i="51"/>
  <c r="P153" i="51"/>
  <c r="N153" i="51"/>
  <c r="M153" i="51"/>
  <c r="L153" i="51"/>
  <c r="K153" i="51"/>
  <c r="V152" i="51"/>
  <c r="Q152" i="51"/>
  <c r="P152" i="51"/>
  <c r="K152" i="51"/>
  <c r="G152" i="51"/>
  <c r="W151" i="51"/>
  <c r="V151" i="51"/>
  <c r="U151" i="51"/>
  <c r="T151" i="51"/>
  <c r="S151" i="51"/>
  <c r="R151" i="51"/>
  <c r="Q151" i="51"/>
  <c r="P151" i="51"/>
  <c r="N151" i="51"/>
  <c r="M151" i="51"/>
  <c r="L151" i="51"/>
  <c r="K151" i="51"/>
  <c r="J151" i="51"/>
  <c r="I151" i="51"/>
  <c r="H151" i="51"/>
  <c r="G151" i="51"/>
  <c r="W150" i="51"/>
  <c r="V150" i="51"/>
  <c r="U150" i="51"/>
  <c r="T150" i="51"/>
  <c r="S150" i="51"/>
  <c r="R150" i="51"/>
  <c r="Q150" i="51"/>
  <c r="P150" i="51"/>
  <c r="N150" i="51"/>
  <c r="M150" i="51"/>
  <c r="L150" i="51"/>
  <c r="K150" i="51"/>
  <c r="J150" i="51"/>
  <c r="I150" i="51"/>
  <c r="H150" i="51"/>
  <c r="G150" i="51"/>
  <c r="W148" i="51"/>
  <c r="V148" i="51"/>
  <c r="U148" i="51"/>
  <c r="T148" i="51"/>
  <c r="S148" i="51"/>
  <c r="R148" i="51"/>
  <c r="Q148" i="51"/>
  <c r="P148" i="51"/>
  <c r="N148" i="51"/>
  <c r="M148" i="51"/>
  <c r="L148" i="51"/>
  <c r="K148" i="51"/>
  <c r="J148" i="51"/>
  <c r="I148" i="51"/>
  <c r="H148" i="51"/>
  <c r="G148" i="51"/>
  <c r="W147" i="51"/>
  <c r="V147" i="51"/>
  <c r="U147" i="51"/>
  <c r="T147" i="51"/>
  <c r="S147" i="51"/>
  <c r="R147" i="51"/>
  <c r="Q147" i="51"/>
  <c r="P147" i="51"/>
  <c r="N147" i="51"/>
  <c r="M147" i="51"/>
  <c r="L147" i="51"/>
  <c r="K147" i="51"/>
  <c r="J147" i="51"/>
  <c r="I147" i="51"/>
  <c r="H147" i="51"/>
  <c r="G147" i="51"/>
  <c r="V142" i="51"/>
  <c r="T142" i="51"/>
  <c r="Q142" i="51"/>
  <c r="P142" i="51"/>
  <c r="K142" i="51"/>
  <c r="G142" i="51"/>
  <c r="W141" i="51"/>
  <c r="V141" i="51"/>
  <c r="U141" i="51"/>
  <c r="T141" i="51"/>
  <c r="S141" i="51"/>
  <c r="R141" i="51"/>
  <c r="Q141" i="51"/>
  <c r="P141" i="51"/>
  <c r="N141" i="51"/>
  <c r="M141" i="51"/>
  <c r="L141" i="51"/>
  <c r="K141" i="51"/>
  <c r="V140" i="51"/>
  <c r="T140" i="51"/>
  <c r="Q140" i="51"/>
  <c r="P140" i="51"/>
  <c r="N140" i="51"/>
  <c r="K140" i="51"/>
  <c r="G140" i="51"/>
  <c r="W139" i="51"/>
  <c r="V139" i="51"/>
  <c r="U139" i="51"/>
  <c r="T139" i="51"/>
  <c r="S139" i="51"/>
  <c r="R139" i="51"/>
  <c r="Q139" i="51"/>
  <c r="P139" i="51"/>
  <c r="N139" i="51"/>
  <c r="M139" i="51"/>
  <c r="L139" i="51"/>
  <c r="K139" i="51"/>
  <c r="J139" i="51"/>
  <c r="I139" i="51"/>
  <c r="H139" i="51"/>
  <c r="G139" i="51"/>
  <c r="W138" i="51"/>
  <c r="V138" i="51"/>
  <c r="U138" i="51"/>
  <c r="T138" i="51"/>
  <c r="S138" i="51"/>
  <c r="R138" i="51"/>
  <c r="Q138" i="51"/>
  <c r="P138" i="51"/>
  <c r="N138" i="51"/>
  <c r="M138" i="51"/>
  <c r="L138" i="51"/>
  <c r="K138" i="51"/>
  <c r="J138" i="51"/>
  <c r="I138" i="51"/>
  <c r="H138" i="51"/>
  <c r="G138" i="51"/>
  <c r="W136" i="51"/>
  <c r="V136" i="51"/>
  <c r="U136" i="51"/>
  <c r="T136" i="51"/>
  <c r="S136" i="51"/>
  <c r="R136" i="51"/>
  <c r="Q136" i="51"/>
  <c r="P136" i="51"/>
  <c r="N136" i="51"/>
  <c r="M136" i="51"/>
  <c r="L136" i="51"/>
  <c r="K136" i="51"/>
  <c r="J136" i="51"/>
  <c r="I136" i="51"/>
  <c r="H136" i="51"/>
  <c r="G136" i="51"/>
  <c r="W135" i="51"/>
  <c r="V135" i="51"/>
  <c r="U135" i="51"/>
  <c r="T135" i="51"/>
  <c r="S135" i="51"/>
  <c r="R135" i="51"/>
  <c r="Q135" i="51"/>
  <c r="P135" i="51"/>
  <c r="N135" i="51"/>
  <c r="M135" i="51"/>
  <c r="L135" i="51"/>
  <c r="K135" i="51"/>
  <c r="J135" i="51"/>
  <c r="I135" i="51"/>
  <c r="H135" i="51"/>
  <c r="G135" i="51"/>
  <c r="V130" i="51"/>
  <c r="Q130" i="51"/>
  <c r="P130" i="51"/>
  <c r="K130" i="51"/>
  <c r="G130" i="51"/>
  <c r="W129" i="51"/>
  <c r="V129" i="51"/>
  <c r="U129" i="51"/>
  <c r="T129" i="51"/>
  <c r="S129" i="51"/>
  <c r="R129" i="51"/>
  <c r="Q129" i="51"/>
  <c r="P129" i="51"/>
  <c r="N129" i="51"/>
  <c r="M129" i="51"/>
  <c r="L129" i="51"/>
  <c r="K129" i="51"/>
  <c r="V128" i="51"/>
  <c r="U128" i="51"/>
  <c r="Q128" i="51"/>
  <c r="P128" i="51"/>
  <c r="K128" i="51"/>
  <c r="G128" i="51"/>
  <c r="W127" i="51"/>
  <c r="V127" i="51"/>
  <c r="U127" i="51"/>
  <c r="T127" i="51"/>
  <c r="S127" i="51"/>
  <c r="R127" i="51"/>
  <c r="Q127" i="51"/>
  <c r="P127" i="51"/>
  <c r="N127" i="51"/>
  <c r="M127" i="51"/>
  <c r="L127" i="51"/>
  <c r="K127" i="51"/>
  <c r="J127" i="51"/>
  <c r="I127" i="51"/>
  <c r="H127" i="51"/>
  <c r="G127" i="51"/>
  <c r="W126" i="51"/>
  <c r="V126" i="51"/>
  <c r="U126" i="51"/>
  <c r="T126" i="51"/>
  <c r="S126" i="51"/>
  <c r="R126" i="51"/>
  <c r="Q126" i="51"/>
  <c r="P126" i="51"/>
  <c r="N126" i="51"/>
  <c r="M126" i="51"/>
  <c r="L126" i="51"/>
  <c r="K126" i="51"/>
  <c r="J126" i="51"/>
  <c r="I126" i="51"/>
  <c r="H126" i="51"/>
  <c r="G126" i="51"/>
  <c r="W124" i="51"/>
  <c r="V124" i="51"/>
  <c r="U124" i="51"/>
  <c r="T124" i="51"/>
  <c r="S124" i="51"/>
  <c r="R124" i="51"/>
  <c r="Q124" i="51"/>
  <c r="P124" i="51"/>
  <c r="N124" i="51"/>
  <c r="M124" i="51"/>
  <c r="L124" i="51"/>
  <c r="K124" i="51"/>
  <c r="J124" i="51"/>
  <c r="I124" i="51"/>
  <c r="H124" i="51"/>
  <c r="G124" i="51"/>
  <c r="W123" i="51"/>
  <c r="V123" i="51"/>
  <c r="U123" i="51"/>
  <c r="T123" i="51"/>
  <c r="S123" i="51"/>
  <c r="R123" i="51"/>
  <c r="Q123" i="51"/>
  <c r="P123" i="51"/>
  <c r="N123" i="51"/>
  <c r="M123" i="51"/>
  <c r="L123" i="51"/>
  <c r="K123" i="51"/>
  <c r="J123" i="51"/>
  <c r="I123" i="51"/>
  <c r="H123" i="51"/>
  <c r="G123" i="51"/>
  <c r="V118" i="51"/>
  <c r="Q118" i="51"/>
  <c r="P118" i="51"/>
  <c r="K118" i="51"/>
  <c r="G118" i="51"/>
  <c r="W117" i="51"/>
  <c r="V117" i="51"/>
  <c r="U117" i="51"/>
  <c r="T117" i="51"/>
  <c r="S117" i="51"/>
  <c r="R117" i="51"/>
  <c r="Q117" i="51"/>
  <c r="P117" i="51"/>
  <c r="N117" i="51"/>
  <c r="M117" i="51"/>
  <c r="L117" i="51"/>
  <c r="K117" i="51"/>
  <c r="V116" i="51"/>
  <c r="U116" i="51"/>
  <c r="Q116" i="51"/>
  <c r="P116" i="51"/>
  <c r="K116" i="51"/>
  <c r="G116" i="51"/>
  <c r="W115" i="51"/>
  <c r="V115" i="51"/>
  <c r="U115" i="51"/>
  <c r="T115" i="51"/>
  <c r="S115" i="51"/>
  <c r="R115" i="51"/>
  <c r="Q115" i="51"/>
  <c r="P115" i="51"/>
  <c r="N115" i="51"/>
  <c r="M115" i="51"/>
  <c r="L115" i="51"/>
  <c r="K115" i="51"/>
  <c r="J115" i="51"/>
  <c r="I115" i="51"/>
  <c r="H115" i="51"/>
  <c r="G115" i="51"/>
  <c r="W114" i="51"/>
  <c r="V114" i="51"/>
  <c r="U114" i="51"/>
  <c r="T114" i="51"/>
  <c r="S114" i="51"/>
  <c r="R114" i="51"/>
  <c r="Q114" i="51"/>
  <c r="P114" i="51"/>
  <c r="N114" i="51"/>
  <c r="M114" i="51"/>
  <c r="L114" i="51"/>
  <c r="K114" i="51"/>
  <c r="J114" i="51"/>
  <c r="I114" i="51"/>
  <c r="H114" i="51"/>
  <c r="G114" i="51"/>
  <c r="W112" i="51"/>
  <c r="V112" i="51"/>
  <c r="U112" i="51"/>
  <c r="T112" i="51"/>
  <c r="S112" i="51"/>
  <c r="R112" i="51"/>
  <c r="Q112" i="51"/>
  <c r="P112" i="51"/>
  <c r="N112" i="51"/>
  <c r="M112" i="51"/>
  <c r="L112" i="51"/>
  <c r="K112" i="51"/>
  <c r="J112" i="51"/>
  <c r="I112" i="51"/>
  <c r="H112" i="51"/>
  <c r="G112" i="51"/>
  <c r="W111" i="51"/>
  <c r="V111" i="51"/>
  <c r="U111" i="51"/>
  <c r="T111" i="51"/>
  <c r="S111" i="51"/>
  <c r="R111" i="51"/>
  <c r="Q111" i="51"/>
  <c r="P111" i="51"/>
  <c r="N111" i="51"/>
  <c r="M111" i="51"/>
  <c r="L111" i="51"/>
  <c r="K111" i="51"/>
  <c r="J111" i="51"/>
  <c r="I111" i="51"/>
  <c r="H111" i="51"/>
  <c r="G111" i="51"/>
  <c r="V106" i="51"/>
  <c r="Q106" i="51"/>
  <c r="P106" i="51"/>
  <c r="K106" i="51"/>
  <c r="G106" i="51"/>
  <c r="W105" i="51"/>
  <c r="V105" i="51"/>
  <c r="U105" i="51"/>
  <c r="T105" i="51"/>
  <c r="S105" i="51"/>
  <c r="R105" i="51"/>
  <c r="Q105" i="51"/>
  <c r="P105" i="51"/>
  <c r="N105" i="51"/>
  <c r="M105" i="51"/>
  <c r="L105" i="51"/>
  <c r="K105" i="51"/>
  <c r="V104" i="51"/>
  <c r="Q104" i="51"/>
  <c r="P104" i="51"/>
  <c r="K104" i="51"/>
  <c r="G104" i="51"/>
  <c r="W103" i="51"/>
  <c r="V103" i="51"/>
  <c r="U103" i="51"/>
  <c r="T103" i="51"/>
  <c r="S103" i="51"/>
  <c r="R103" i="51"/>
  <c r="Q103" i="51"/>
  <c r="P103" i="51"/>
  <c r="N103" i="51"/>
  <c r="M103" i="51"/>
  <c r="L103" i="51"/>
  <c r="K103" i="51"/>
  <c r="J103" i="51"/>
  <c r="I103" i="51"/>
  <c r="H103" i="51"/>
  <c r="G103" i="51"/>
  <c r="W102" i="51"/>
  <c r="V102" i="51"/>
  <c r="U102" i="51"/>
  <c r="T102" i="51"/>
  <c r="S102" i="51"/>
  <c r="R102" i="51"/>
  <c r="Q102" i="51"/>
  <c r="P102" i="51"/>
  <c r="N102" i="51"/>
  <c r="M102" i="51"/>
  <c r="L102" i="51"/>
  <c r="K102" i="51"/>
  <c r="J102" i="51"/>
  <c r="I102" i="51"/>
  <c r="H102" i="51"/>
  <c r="G102" i="51"/>
  <c r="W100" i="51"/>
  <c r="V100" i="51"/>
  <c r="U100" i="51"/>
  <c r="T100" i="51"/>
  <c r="S100" i="51"/>
  <c r="R100" i="51"/>
  <c r="Q100" i="51"/>
  <c r="P100" i="51"/>
  <c r="N100" i="51"/>
  <c r="M100" i="51"/>
  <c r="L100" i="51"/>
  <c r="K100" i="51"/>
  <c r="J100" i="51"/>
  <c r="I100" i="51"/>
  <c r="H100" i="51"/>
  <c r="G100" i="51"/>
  <c r="W99" i="51"/>
  <c r="V99" i="51"/>
  <c r="U99" i="51"/>
  <c r="T99" i="51"/>
  <c r="S99" i="51"/>
  <c r="R99" i="51"/>
  <c r="Q99" i="51"/>
  <c r="P99" i="51"/>
  <c r="N99" i="51"/>
  <c r="M99" i="51"/>
  <c r="L99" i="51"/>
  <c r="K99" i="51"/>
  <c r="J99" i="51"/>
  <c r="I99" i="51"/>
  <c r="H99" i="51"/>
  <c r="G99" i="51"/>
  <c r="V94" i="51"/>
  <c r="T94" i="51"/>
  <c r="Q94" i="51"/>
  <c r="P94" i="51"/>
  <c r="K94" i="51"/>
  <c r="G94" i="51"/>
  <c r="W93" i="51"/>
  <c r="V93" i="51"/>
  <c r="U93" i="51"/>
  <c r="T93" i="51"/>
  <c r="S93" i="51"/>
  <c r="R93" i="51"/>
  <c r="Q93" i="51"/>
  <c r="P93" i="51"/>
  <c r="N93" i="51"/>
  <c r="M93" i="51"/>
  <c r="L93" i="51"/>
  <c r="K93" i="51"/>
  <c r="V92" i="51"/>
  <c r="U92" i="51"/>
  <c r="T92" i="51"/>
  <c r="Q92" i="51"/>
  <c r="P92" i="51"/>
  <c r="N92" i="51"/>
  <c r="K92" i="51"/>
  <c r="G92" i="51"/>
  <c r="W91" i="51"/>
  <c r="V91" i="51"/>
  <c r="U91" i="51"/>
  <c r="T91" i="51"/>
  <c r="S91" i="51"/>
  <c r="R91" i="51"/>
  <c r="Q91" i="51"/>
  <c r="P91" i="51"/>
  <c r="N91" i="51"/>
  <c r="M91" i="51"/>
  <c r="L91" i="51"/>
  <c r="K91" i="51"/>
  <c r="J91" i="51"/>
  <c r="I91" i="51"/>
  <c r="H91" i="51"/>
  <c r="G91" i="51"/>
  <c r="W90" i="51"/>
  <c r="V90" i="51"/>
  <c r="U90" i="51"/>
  <c r="T90" i="51"/>
  <c r="S90" i="51"/>
  <c r="R90" i="51"/>
  <c r="Q90" i="51"/>
  <c r="P90" i="51"/>
  <c r="N90" i="51"/>
  <c r="M90" i="51"/>
  <c r="L90" i="51"/>
  <c r="K90" i="51"/>
  <c r="J90" i="51"/>
  <c r="I90" i="51"/>
  <c r="H90" i="51"/>
  <c r="G90" i="51"/>
  <c r="W88" i="51"/>
  <c r="V88" i="51"/>
  <c r="U88" i="51"/>
  <c r="T88" i="51"/>
  <c r="S88" i="51"/>
  <c r="R88" i="51"/>
  <c r="Q88" i="51"/>
  <c r="P88" i="51"/>
  <c r="N88" i="51"/>
  <c r="M88" i="51"/>
  <c r="L88" i="51"/>
  <c r="K88" i="51"/>
  <c r="J88" i="51"/>
  <c r="I88" i="51"/>
  <c r="H88" i="51"/>
  <c r="G88" i="51"/>
  <c r="W87" i="51"/>
  <c r="V87" i="51"/>
  <c r="U87" i="51"/>
  <c r="T87" i="51"/>
  <c r="S87" i="51"/>
  <c r="R87" i="51"/>
  <c r="Q87" i="51"/>
  <c r="P87" i="51"/>
  <c r="N87" i="51"/>
  <c r="M87" i="51"/>
  <c r="L87" i="51"/>
  <c r="K87" i="51"/>
  <c r="J87" i="51"/>
  <c r="I87" i="51"/>
  <c r="H87" i="51"/>
  <c r="G87" i="51"/>
  <c r="V82" i="51"/>
  <c r="U82" i="51"/>
  <c r="Q82" i="51"/>
  <c r="P82" i="51"/>
  <c r="K82" i="51"/>
  <c r="G82" i="51"/>
  <c r="W81" i="51"/>
  <c r="V81" i="51"/>
  <c r="U81" i="51"/>
  <c r="T81" i="51"/>
  <c r="S81" i="51"/>
  <c r="R81" i="51"/>
  <c r="Q81" i="51"/>
  <c r="P81" i="51"/>
  <c r="N81" i="51"/>
  <c r="M81" i="51"/>
  <c r="L81" i="51"/>
  <c r="K81" i="51"/>
  <c r="V80" i="51"/>
  <c r="Q80" i="51"/>
  <c r="P80" i="51"/>
  <c r="K80" i="51"/>
  <c r="G80" i="51"/>
  <c r="W79" i="51"/>
  <c r="V79" i="51"/>
  <c r="U79" i="51"/>
  <c r="T79" i="51"/>
  <c r="S79" i="51"/>
  <c r="R79" i="51"/>
  <c r="Q79" i="51"/>
  <c r="P79" i="51"/>
  <c r="N79" i="51"/>
  <c r="M79" i="51"/>
  <c r="L79" i="51"/>
  <c r="K79" i="51"/>
  <c r="J79" i="51"/>
  <c r="I79" i="51"/>
  <c r="H79" i="51"/>
  <c r="G79" i="51"/>
  <c r="W78" i="51"/>
  <c r="V78" i="51"/>
  <c r="U78" i="51"/>
  <c r="T78" i="51"/>
  <c r="S78" i="51"/>
  <c r="R78" i="51"/>
  <c r="Q78" i="51"/>
  <c r="P78" i="51"/>
  <c r="N78" i="51"/>
  <c r="M78" i="51"/>
  <c r="L78" i="51"/>
  <c r="K78" i="51"/>
  <c r="J78" i="51"/>
  <c r="I78" i="51"/>
  <c r="H78" i="51"/>
  <c r="G78" i="51"/>
  <c r="W76" i="51"/>
  <c r="V76" i="51"/>
  <c r="U76" i="51"/>
  <c r="T76" i="51"/>
  <c r="S76" i="51"/>
  <c r="R76" i="51"/>
  <c r="Q76" i="51"/>
  <c r="P76" i="51"/>
  <c r="N76" i="51"/>
  <c r="M76" i="51"/>
  <c r="L76" i="51"/>
  <c r="K76" i="51"/>
  <c r="J76" i="51"/>
  <c r="I76" i="51"/>
  <c r="H76" i="51"/>
  <c r="G76" i="51"/>
  <c r="W75" i="51"/>
  <c r="V75" i="51"/>
  <c r="U75" i="51"/>
  <c r="T75" i="51"/>
  <c r="S75" i="51"/>
  <c r="R75" i="51"/>
  <c r="Q75" i="51"/>
  <c r="P75" i="51"/>
  <c r="N75" i="51"/>
  <c r="M75" i="51"/>
  <c r="L75" i="51"/>
  <c r="K75" i="51"/>
  <c r="J75" i="51"/>
  <c r="I75" i="51"/>
  <c r="H75" i="51"/>
  <c r="G75" i="51"/>
  <c r="V70" i="51"/>
  <c r="U70" i="51"/>
  <c r="Q70" i="51"/>
  <c r="P70" i="51"/>
  <c r="K70" i="51"/>
  <c r="G70" i="51"/>
  <c r="W69" i="51"/>
  <c r="V69" i="51"/>
  <c r="U69" i="51"/>
  <c r="T69" i="51"/>
  <c r="S69" i="51"/>
  <c r="R69" i="51"/>
  <c r="Q69" i="51"/>
  <c r="P69" i="51"/>
  <c r="N69" i="51"/>
  <c r="M69" i="51"/>
  <c r="L69" i="51"/>
  <c r="K69" i="51"/>
  <c r="V68" i="51"/>
  <c r="Q68" i="51"/>
  <c r="P68" i="51"/>
  <c r="K68" i="51"/>
  <c r="J68" i="51"/>
  <c r="G68" i="51"/>
  <c r="W67" i="51"/>
  <c r="V67" i="51"/>
  <c r="U67" i="51"/>
  <c r="T67" i="51"/>
  <c r="S67" i="51"/>
  <c r="R67" i="51"/>
  <c r="Q67" i="51"/>
  <c r="P67" i="51"/>
  <c r="N67" i="51"/>
  <c r="M67" i="51"/>
  <c r="L67" i="51"/>
  <c r="K67" i="51"/>
  <c r="J67" i="51"/>
  <c r="I67" i="51"/>
  <c r="H67" i="51"/>
  <c r="G67" i="51"/>
  <c r="W66" i="51"/>
  <c r="V66" i="51"/>
  <c r="U66" i="51"/>
  <c r="T66" i="51"/>
  <c r="S66" i="51"/>
  <c r="R66" i="51"/>
  <c r="Q66" i="51"/>
  <c r="P66" i="51"/>
  <c r="N66" i="51"/>
  <c r="M66" i="51"/>
  <c r="L66" i="51"/>
  <c r="K66" i="51"/>
  <c r="J66" i="51"/>
  <c r="I66" i="51"/>
  <c r="H66" i="51"/>
  <c r="G66" i="51"/>
  <c r="W64" i="51"/>
  <c r="V64" i="51"/>
  <c r="U64" i="51"/>
  <c r="T64" i="51"/>
  <c r="S64" i="51"/>
  <c r="R64" i="51"/>
  <c r="Q64" i="51"/>
  <c r="P64" i="51"/>
  <c r="N64" i="51"/>
  <c r="M64" i="51"/>
  <c r="L64" i="51"/>
  <c r="K64" i="51"/>
  <c r="J64" i="51"/>
  <c r="I64" i="51"/>
  <c r="H64" i="51"/>
  <c r="G64" i="51"/>
  <c r="W63" i="51"/>
  <c r="V63" i="51"/>
  <c r="U63" i="51"/>
  <c r="T63" i="51"/>
  <c r="S63" i="51"/>
  <c r="R63" i="51"/>
  <c r="Q63" i="51"/>
  <c r="P63" i="51"/>
  <c r="N63" i="51"/>
  <c r="M63" i="51"/>
  <c r="L63" i="51"/>
  <c r="K63" i="51"/>
  <c r="J63" i="51"/>
  <c r="I63" i="51"/>
  <c r="H63" i="51"/>
  <c r="G63" i="51"/>
  <c r="V58" i="51"/>
  <c r="Q58" i="51"/>
  <c r="P58" i="51"/>
  <c r="K58" i="51"/>
  <c r="G58" i="51"/>
  <c r="W57" i="51"/>
  <c r="V57" i="51"/>
  <c r="U57" i="51"/>
  <c r="T57" i="51"/>
  <c r="S57" i="51"/>
  <c r="R57" i="51"/>
  <c r="Q57" i="51"/>
  <c r="P57" i="51"/>
  <c r="N57" i="51"/>
  <c r="M57" i="51"/>
  <c r="L57" i="51"/>
  <c r="K57" i="51"/>
  <c r="V56" i="51"/>
  <c r="T56" i="51"/>
  <c r="Q56" i="51"/>
  <c r="P56" i="51"/>
  <c r="K56" i="51"/>
  <c r="G56" i="51"/>
  <c r="W55" i="51"/>
  <c r="V55" i="51"/>
  <c r="U55" i="51"/>
  <c r="T55" i="51"/>
  <c r="S55" i="51"/>
  <c r="R55" i="51"/>
  <c r="Q55" i="51"/>
  <c r="P55" i="51"/>
  <c r="N55" i="51"/>
  <c r="M55" i="51"/>
  <c r="L55" i="51"/>
  <c r="K55" i="51"/>
  <c r="J55" i="51"/>
  <c r="I55" i="51"/>
  <c r="H55" i="51"/>
  <c r="G55" i="51"/>
  <c r="W54" i="51"/>
  <c r="V54" i="51"/>
  <c r="U54" i="51"/>
  <c r="T54" i="51"/>
  <c r="S54" i="51"/>
  <c r="R54" i="51"/>
  <c r="Q54" i="51"/>
  <c r="P54" i="51"/>
  <c r="N54" i="51"/>
  <c r="M54" i="51"/>
  <c r="L54" i="51"/>
  <c r="K54" i="51"/>
  <c r="J54" i="51"/>
  <c r="I54" i="51"/>
  <c r="H54" i="51"/>
  <c r="G54" i="51"/>
  <c r="W52" i="51"/>
  <c r="V52" i="51"/>
  <c r="U52" i="51"/>
  <c r="T52" i="51"/>
  <c r="S52" i="51"/>
  <c r="R52" i="51"/>
  <c r="Q52" i="51"/>
  <c r="P52" i="51"/>
  <c r="N52" i="51"/>
  <c r="M52" i="51"/>
  <c r="L52" i="51"/>
  <c r="K52" i="51"/>
  <c r="J52" i="51"/>
  <c r="I52" i="51"/>
  <c r="H52" i="51"/>
  <c r="G52" i="51"/>
  <c r="W51" i="51"/>
  <c r="V51" i="51"/>
  <c r="U51" i="51"/>
  <c r="T51" i="51"/>
  <c r="S51" i="51"/>
  <c r="R51" i="51"/>
  <c r="Q51" i="51"/>
  <c r="P51" i="51"/>
  <c r="N51" i="51"/>
  <c r="M51" i="51"/>
  <c r="L51" i="51"/>
  <c r="K51" i="51"/>
  <c r="J51" i="51"/>
  <c r="I51" i="51"/>
  <c r="H51" i="51"/>
  <c r="G51" i="51"/>
  <c r="V46" i="51"/>
  <c r="T46" i="51"/>
  <c r="Q46" i="51"/>
  <c r="P46" i="51"/>
  <c r="K46" i="51"/>
  <c r="G46" i="51"/>
  <c r="W45" i="51"/>
  <c r="V45" i="51"/>
  <c r="U45" i="51"/>
  <c r="T45" i="51"/>
  <c r="S45" i="51"/>
  <c r="R45" i="51"/>
  <c r="Q45" i="51"/>
  <c r="P45" i="51"/>
  <c r="N45" i="51"/>
  <c r="M45" i="51"/>
  <c r="L45" i="51"/>
  <c r="K45" i="51"/>
  <c r="V44" i="51"/>
  <c r="Q44" i="51"/>
  <c r="P44" i="51"/>
  <c r="K44" i="51"/>
  <c r="G44" i="51"/>
  <c r="W43" i="51"/>
  <c r="V43" i="51"/>
  <c r="U43" i="51"/>
  <c r="T43" i="51"/>
  <c r="S43" i="51"/>
  <c r="R43" i="51"/>
  <c r="Q43" i="51"/>
  <c r="P43" i="51"/>
  <c r="N43" i="51"/>
  <c r="M43" i="51"/>
  <c r="L43" i="51"/>
  <c r="K43" i="51"/>
  <c r="J43" i="51"/>
  <c r="I43" i="51"/>
  <c r="H43" i="51"/>
  <c r="G43" i="51"/>
  <c r="W42" i="51"/>
  <c r="V42" i="51"/>
  <c r="U42" i="51"/>
  <c r="T42" i="51"/>
  <c r="S42" i="51"/>
  <c r="R42" i="51"/>
  <c r="Q42" i="51"/>
  <c r="P42" i="51"/>
  <c r="N42" i="51"/>
  <c r="M42" i="51"/>
  <c r="L42" i="51"/>
  <c r="K42" i="51"/>
  <c r="J42" i="51"/>
  <c r="I42" i="51"/>
  <c r="H42" i="51"/>
  <c r="G42" i="51"/>
  <c r="W40" i="51"/>
  <c r="V40" i="51"/>
  <c r="U40" i="51"/>
  <c r="T40" i="51"/>
  <c r="S40" i="51"/>
  <c r="R40" i="51"/>
  <c r="Q40" i="51"/>
  <c r="P40" i="51"/>
  <c r="N40" i="51"/>
  <c r="M40" i="51"/>
  <c r="L40" i="51"/>
  <c r="K40" i="51"/>
  <c r="J40" i="51"/>
  <c r="I40" i="51"/>
  <c r="H40" i="51"/>
  <c r="G40" i="51"/>
  <c r="W39" i="51"/>
  <c r="V39" i="51"/>
  <c r="U39" i="51"/>
  <c r="T39" i="51"/>
  <c r="S39" i="51"/>
  <c r="R39" i="51"/>
  <c r="Q39" i="51"/>
  <c r="P39" i="51"/>
  <c r="N39" i="51"/>
  <c r="M39" i="51"/>
  <c r="L39" i="51"/>
  <c r="K39" i="51"/>
  <c r="J39" i="51"/>
  <c r="I39" i="51"/>
  <c r="H39" i="51"/>
  <c r="G39" i="51"/>
  <c r="V34" i="51"/>
  <c r="T34" i="51"/>
  <c r="Q34" i="51"/>
  <c r="P34" i="51"/>
  <c r="K34" i="51"/>
  <c r="G34" i="51"/>
  <c r="W33" i="51"/>
  <c r="V33" i="51"/>
  <c r="U33" i="51"/>
  <c r="T33" i="51"/>
  <c r="S33" i="51"/>
  <c r="R33" i="51"/>
  <c r="Q33" i="51"/>
  <c r="P33" i="51"/>
  <c r="N33" i="51"/>
  <c r="M33" i="51"/>
  <c r="L33" i="51"/>
  <c r="K33" i="51"/>
  <c r="V32" i="51"/>
  <c r="U32" i="51"/>
  <c r="T32" i="51"/>
  <c r="Q32" i="51"/>
  <c r="P32" i="51"/>
  <c r="K32" i="51"/>
  <c r="G32" i="51"/>
  <c r="W31" i="51"/>
  <c r="V31" i="51"/>
  <c r="U31" i="51"/>
  <c r="T31" i="51"/>
  <c r="S31" i="51"/>
  <c r="R31" i="51"/>
  <c r="Q31" i="51"/>
  <c r="P31" i="51"/>
  <c r="N31" i="51"/>
  <c r="M31" i="51"/>
  <c r="L31" i="51"/>
  <c r="K31" i="51"/>
  <c r="J31" i="51"/>
  <c r="I31" i="51"/>
  <c r="H31" i="51"/>
  <c r="G31" i="51"/>
  <c r="W30" i="51"/>
  <c r="V30" i="51"/>
  <c r="U30" i="51"/>
  <c r="T30" i="51"/>
  <c r="S30" i="51"/>
  <c r="R30" i="51"/>
  <c r="Q30" i="51"/>
  <c r="P30" i="51"/>
  <c r="N30" i="51"/>
  <c r="M30" i="51"/>
  <c r="L30" i="51"/>
  <c r="K30" i="51"/>
  <c r="J30" i="51"/>
  <c r="I30" i="51"/>
  <c r="H30" i="51"/>
  <c r="G30" i="51"/>
  <c r="W28" i="51"/>
  <c r="V28" i="51"/>
  <c r="U28" i="51"/>
  <c r="T28" i="51"/>
  <c r="S28" i="51"/>
  <c r="R28" i="51"/>
  <c r="Q28" i="51"/>
  <c r="P28" i="51"/>
  <c r="N28" i="51"/>
  <c r="M28" i="51"/>
  <c r="L28" i="51"/>
  <c r="K28" i="51"/>
  <c r="J28" i="51"/>
  <c r="I28" i="51"/>
  <c r="H28" i="51"/>
  <c r="G28" i="51"/>
  <c r="W27" i="51"/>
  <c r="V27" i="51"/>
  <c r="U27" i="51"/>
  <c r="T27" i="51"/>
  <c r="S27" i="51"/>
  <c r="R27" i="51"/>
  <c r="Q27" i="51"/>
  <c r="P27" i="51"/>
  <c r="N27" i="51"/>
  <c r="M27" i="51"/>
  <c r="L27" i="51"/>
  <c r="K27" i="51"/>
  <c r="J27" i="51"/>
  <c r="I27" i="51"/>
  <c r="H27" i="51"/>
  <c r="G27" i="51"/>
  <c r="V22" i="51"/>
  <c r="T22" i="51"/>
  <c r="Q22" i="51"/>
  <c r="P22" i="51"/>
  <c r="K22" i="51"/>
  <c r="G22" i="51"/>
  <c r="W21" i="51"/>
  <c r="V21" i="51"/>
  <c r="U21" i="51"/>
  <c r="T21" i="51"/>
  <c r="S21" i="51"/>
  <c r="R21" i="51"/>
  <c r="Q21" i="51"/>
  <c r="P21" i="51"/>
  <c r="N21" i="51"/>
  <c r="M21" i="51"/>
  <c r="L21" i="51"/>
  <c r="K21" i="51"/>
  <c r="V20" i="51"/>
  <c r="U20" i="51"/>
  <c r="T20" i="51"/>
  <c r="Q20" i="51"/>
  <c r="P20" i="51"/>
  <c r="K20" i="51"/>
  <c r="G20" i="51"/>
  <c r="W19" i="51"/>
  <c r="V19" i="51"/>
  <c r="U19" i="51"/>
  <c r="T19" i="51"/>
  <c r="S19" i="51"/>
  <c r="R19" i="51"/>
  <c r="Q19" i="51"/>
  <c r="P19" i="51"/>
  <c r="N19" i="51"/>
  <c r="M19" i="51"/>
  <c r="L19" i="51"/>
  <c r="K19" i="51"/>
  <c r="J19" i="51"/>
  <c r="I19" i="51"/>
  <c r="H19" i="51"/>
  <c r="G19" i="51"/>
  <c r="W18" i="51"/>
  <c r="V18" i="51"/>
  <c r="U18" i="51"/>
  <c r="T18" i="51"/>
  <c r="S18" i="51"/>
  <c r="R18" i="51"/>
  <c r="Q18" i="51"/>
  <c r="P18" i="51"/>
  <c r="N18" i="51"/>
  <c r="M18" i="51"/>
  <c r="L18" i="51"/>
  <c r="K18" i="51"/>
  <c r="J18" i="51"/>
  <c r="I18" i="51"/>
  <c r="H18" i="51"/>
  <c r="G18" i="51"/>
  <c r="W16" i="51"/>
  <c r="V16" i="51"/>
  <c r="U16" i="51"/>
  <c r="T16" i="51"/>
  <c r="S16" i="51"/>
  <c r="R16" i="51"/>
  <c r="Q16" i="51"/>
  <c r="P16" i="51"/>
  <c r="N16" i="51"/>
  <c r="M16" i="51"/>
  <c r="L16" i="51"/>
  <c r="K16" i="51"/>
  <c r="J16" i="51"/>
  <c r="I16" i="51"/>
  <c r="H16" i="51"/>
  <c r="G16" i="51"/>
  <c r="W15" i="51"/>
  <c r="V15" i="51"/>
  <c r="U15" i="51"/>
  <c r="T15" i="51"/>
  <c r="S15" i="51"/>
  <c r="R15" i="51"/>
  <c r="Q15" i="51"/>
  <c r="P15" i="51"/>
  <c r="N15" i="51"/>
  <c r="M15" i="51"/>
  <c r="L15" i="51"/>
  <c r="K15" i="51"/>
  <c r="J15" i="51"/>
  <c r="I15" i="51"/>
  <c r="H15" i="51"/>
  <c r="G15" i="51"/>
  <c r="J189" i="39"/>
  <c r="I189" i="39"/>
  <c r="H189" i="39"/>
  <c r="G189" i="39"/>
  <c r="V178" i="39"/>
  <c r="Q178" i="39"/>
  <c r="P178" i="39"/>
  <c r="K178" i="39"/>
  <c r="G178" i="39"/>
  <c r="W177" i="39"/>
  <c r="V177" i="39"/>
  <c r="U177" i="39"/>
  <c r="T177" i="39"/>
  <c r="S177" i="39"/>
  <c r="R177" i="39"/>
  <c r="Q177" i="39"/>
  <c r="P177" i="39"/>
  <c r="N177" i="39"/>
  <c r="M177" i="39"/>
  <c r="L177" i="39"/>
  <c r="K177" i="39"/>
  <c r="V176" i="39"/>
  <c r="Q176" i="39"/>
  <c r="P176" i="39"/>
  <c r="K176" i="39"/>
  <c r="G176" i="39"/>
  <c r="W175" i="39"/>
  <c r="V175" i="39"/>
  <c r="U175" i="39"/>
  <c r="T175" i="39"/>
  <c r="S175" i="39"/>
  <c r="R175" i="39"/>
  <c r="Q175" i="39"/>
  <c r="P175" i="39"/>
  <c r="N175" i="39"/>
  <c r="M175" i="39"/>
  <c r="L175" i="39"/>
  <c r="K175" i="39"/>
  <c r="J175" i="39"/>
  <c r="I175" i="39"/>
  <c r="H175" i="39"/>
  <c r="G175" i="39"/>
  <c r="W174" i="39"/>
  <c r="V174" i="39"/>
  <c r="U174" i="39"/>
  <c r="T174" i="39"/>
  <c r="S174" i="39"/>
  <c r="R174" i="39"/>
  <c r="Q174" i="39"/>
  <c r="P174" i="39"/>
  <c r="N174" i="39"/>
  <c r="M174" i="39"/>
  <c r="L174" i="39"/>
  <c r="K174" i="39"/>
  <c r="J174" i="39"/>
  <c r="I174" i="39"/>
  <c r="H174" i="39"/>
  <c r="G174" i="39"/>
  <c r="W172" i="39"/>
  <c r="V172" i="39"/>
  <c r="U172" i="39"/>
  <c r="T172" i="39"/>
  <c r="S172" i="39"/>
  <c r="R172" i="39"/>
  <c r="Q172" i="39"/>
  <c r="P172" i="39"/>
  <c r="N172" i="39"/>
  <c r="M172" i="39"/>
  <c r="L172" i="39"/>
  <c r="K172" i="39"/>
  <c r="J172" i="39"/>
  <c r="I172" i="39"/>
  <c r="H172" i="39"/>
  <c r="G172" i="39"/>
  <c r="W171" i="39"/>
  <c r="V171" i="39"/>
  <c r="U171" i="39"/>
  <c r="T171" i="39"/>
  <c r="S171" i="39"/>
  <c r="R171" i="39"/>
  <c r="Q171" i="39"/>
  <c r="P171" i="39"/>
  <c r="N171" i="39"/>
  <c r="M171" i="39"/>
  <c r="L171" i="39"/>
  <c r="K171" i="39"/>
  <c r="J171" i="39"/>
  <c r="I171" i="39"/>
  <c r="H171" i="39"/>
  <c r="G171" i="39"/>
  <c r="V166" i="39"/>
  <c r="T166" i="39"/>
  <c r="Q166" i="39"/>
  <c r="P166" i="39"/>
  <c r="K166" i="39"/>
  <c r="G166" i="39"/>
  <c r="W165" i="39"/>
  <c r="V165" i="39"/>
  <c r="U165" i="39"/>
  <c r="T165" i="39"/>
  <c r="S165" i="39"/>
  <c r="R165" i="39"/>
  <c r="Q165" i="39"/>
  <c r="P165" i="39"/>
  <c r="N165" i="39"/>
  <c r="M165" i="39"/>
  <c r="L165" i="39"/>
  <c r="K165" i="39"/>
  <c r="V164" i="39"/>
  <c r="U164" i="39"/>
  <c r="Q164" i="39"/>
  <c r="P164" i="39"/>
  <c r="K164" i="39"/>
  <c r="G164" i="39"/>
  <c r="W163" i="39"/>
  <c r="V163" i="39"/>
  <c r="U163" i="39"/>
  <c r="T163" i="39"/>
  <c r="S163" i="39"/>
  <c r="R163" i="39"/>
  <c r="Q163" i="39"/>
  <c r="P163" i="39"/>
  <c r="N163" i="39"/>
  <c r="M163" i="39"/>
  <c r="L163" i="39"/>
  <c r="K163" i="39"/>
  <c r="J163" i="39"/>
  <c r="I163" i="39"/>
  <c r="H163" i="39"/>
  <c r="G163" i="39"/>
  <c r="W162" i="39"/>
  <c r="V162" i="39"/>
  <c r="U162" i="39"/>
  <c r="T162" i="39"/>
  <c r="S162" i="39"/>
  <c r="R162" i="39"/>
  <c r="Q162" i="39"/>
  <c r="P162" i="39"/>
  <c r="N162" i="39"/>
  <c r="M162" i="39"/>
  <c r="L162" i="39"/>
  <c r="K162" i="39"/>
  <c r="J162" i="39"/>
  <c r="I162" i="39"/>
  <c r="H162" i="39"/>
  <c r="G162" i="39"/>
  <c r="W160" i="39"/>
  <c r="V160" i="39"/>
  <c r="U160" i="39"/>
  <c r="T160" i="39"/>
  <c r="S160" i="39"/>
  <c r="R160" i="39"/>
  <c r="Q160" i="39"/>
  <c r="P160" i="39"/>
  <c r="N160" i="39"/>
  <c r="M160" i="39"/>
  <c r="L160" i="39"/>
  <c r="K160" i="39"/>
  <c r="J160" i="39"/>
  <c r="I160" i="39"/>
  <c r="H160" i="39"/>
  <c r="G160" i="39"/>
  <c r="W159" i="39"/>
  <c r="V159" i="39"/>
  <c r="U159" i="39"/>
  <c r="T159" i="39"/>
  <c r="S159" i="39"/>
  <c r="R159" i="39"/>
  <c r="Q159" i="39"/>
  <c r="P159" i="39"/>
  <c r="N159" i="39"/>
  <c r="M159" i="39"/>
  <c r="L159" i="39"/>
  <c r="K159" i="39"/>
  <c r="J159" i="39"/>
  <c r="I159" i="39"/>
  <c r="H159" i="39"/>
  <c r="G159" i="39"/>
  <c r="V154" i="39"/>
  <c r="T154" i="39"/>
  <c r="Q154" i="39"/>
  <c r="P154" i="39"/>
  <c r="K154" i="39"/>
  <c r="G154" i="39"/>
  <c r="W153" i="39"/>
  <c r="V153" i="39"/>
  <c r="U153" i="39"/>
  <c r="T153" i="39"/>
  <c r="S153" i="39"/>
  <c r="R153" i="39"/>
  <c r="Q153" i="39"/>
  <c r="P153" i="39"/>
  <c r="N153" i="39"/>
  <c r="M153" i="39"/>
  <c r="L153" i="39"/>
  <c r="K153" i="39"/>
  <c r="V152" i="39"/>
  <c r="T152" i="39"/>
  <c r="Q152" i="39"/>
  <c r="P152" i="39"/>
  <c r="K152" i="39"/>
  <c r="G152" i="39"/>
  <c r="W151" i="39"/>
  <c r="V151" i="39"/>
  <c r="U151" i="39"/>
  <c r="T151" i="39"/>
  <c r="S151" i="39"/>
  <c r="R151" i="39"/>
  <c r="Q151" i="39"/>
  <c r="P151" i="39"/>
  <c r="N151" i="39"/>
  <c r="M151" i="39"/>
  <c r="L151" i="39"/>
  <c r="K151" i="39"/>
  <c r="J151" i="39"/>
  <c r="I151" i="39"/>
  <c r="H151" i="39"/>
  <c r="G151" i="39"/>
  <c r="W150" i="39"/>
  <c r="V150" i="39"/>
  <c r="U150" i="39"/>
  <c r="T150" i="39"/>
  <c r="S150" i="39"/>
  <c r="R150" i="39"/>
  <c r="Q150" i="39"/>
  <c r="P150" i="39"/>
  <c r="N150" i="39"/>
  <c r="M150" i="39"/>
  <c r="L150" i="39"/>
  <c r="K150" i="39"/>
  <c r="J150" i="39"/>
  <c r="I150" i="39"/>
  <c r="H150" i="39"/>
  <c r="G150" i="39"/>
  <c r="W148" i="39"/>
  <c r="V148" i="39"/>
  <c r="U148" i="39"/>
  <c r="T148" i="39"/>
  <c r="S148" i="39"/>
  <c r="R148" i="39"/>
  <c r="Q148" i="39"/>
  <c r="P148" i="39"/>
  <c r="N148" i="39"/>
  <c r="M148" i="39"/>
  <c r="L148" i="39"/>
  <c r="K148" i="39"/>
  <c r="J148" i="39"/>
  <c r="I148" i="39"/>
  <c r="H148" i="39"/>
  <c r="G148" i="39"/>
  <c r="W147" i="39"/>
  <c r="V147" i="39"/>
  <c r="U147" i="39"/>
  <c r="T147" i="39"/>
  <c r="S147" i="39"/>
  <c r="R147" i="39"/>
  <c r="Q147" i="39"/>
  <c r="P147" i="39"/>
  <c r="N147" i="39"/>
  <c r="M147" i="39"/>
  <c r="L147" i="39"/>
  <c r="K147" i="39"/>
  <c r="J147" i="39"/>
  <c r="I147" i="39"/>
  <c r="H147" i="39"/>
  <c r="G147" i="39"/>
  <c r="V142" i="39"/>
  <c r="U142" i="39"/>
  <c r="T142" i="39"/>
  <c r="Q142" i="39"/>
  <c r="P142" i="39"/>
  <c r="K142" i="39"/>
  <c r="G142" i="39"/>
  <c r="W141" i="39"/>
  <c r="V141" i="39"/>
  <c r="U141" i="39"/>
  <c r="T141" i="39"/>
  <c r="S141" i="39"/>
  <c r="R141" i="39"/>
  <c r="Q141" i="39"/>
  <c r="P141" i="39"/>
  <c r="N141" i="39"/>
  <c r="M141" i="39"/>
  <c r="L141" i="39"/>
  <c r="K141" i="39"/>
  <c r="V140" i="39"/>
  <c r="Q140" i="39"/>
  <c r="P140" i="39"/>
  <c r="K140" i="39"/>
  <c r="G140" i="39"/>
  <c r="W139" i="39"/>
  <c r="V139" i="39"/>
  <c r="U139" i="39"/>
  <c r="T139" i="39"/>
  <c r="S139" i="39"/>
  <c r="R139" i="39"/>
  <c r="Q139" i="39"/>
  <c r="P139" i="39"/>
  <c r="N139" i="39"/>
  <c r="M139" i="39"/>
  <c r="L139" i="39"/>
  <c r="K139" i="39"/>
  <c r="J139" i="39"/>
  <c r="I139" i="39"/>
  <c r="H139" i="39"/>
  <c r="G139" i="39"/>
  <c r="W138" i="39"/>
  <c r="V138" i="39"/>
  <c r="U138" i="39"/>
  <c r="T138" i="39"/>
  <c r="S138" i="39"/>
  <c r="R138" i="39"/>
  <c r="Q138" i="39"/>
  <c r="P138" i="39"/>
  <c r="N138" i="39"/>
  <c r="M138" i="39"/>
  <c r="L138" i="39"/>
  <c r="K138" i="39"/>
  <c r="J138" i="39"/>
  <c r="I138" i="39"/>
  <c r="H138" i="39"/>
  <c r="G138" i="39"/>
  <c r="W136" i="39"/>
  <c r="V136" i="39"/>
  <c r="U136" i="39"/>
  <c r="T136" i="39"/>
  <c r="S136" i="39"/>
  <c r="R136" i="39"/>
  <c r="Q136" i="39"/>
  <c r="P136" i="39"/>
  <c r="N136" i="39"/>
  <c r="M136" i="39"/>
  <c r="L136" i="39"/>
  <c r="K136" i="39"/>
  <c r="J136" i="39"/>
  <c r="I136" i="39"/>
  <c r="H136" i="39"/>
  <c r="G136" i="39"/>
  <c r="W135" i="39"/>
  <c r="V135" i="39"/>
  <c r="U135" i="39"/>
  <c r="T135" i="39"/>
  <c r="S135" i="39"/>
  <c r="R135" i="39"/>
  <c r="Q135" i="39"/>
  <c r="P135" i="39"/>
  <c r="N135" i="39"/>
  <c r="M135" i="39"/>
  <c r="L135" i="39"/>
  <c r="K135" i="39"/>
  <c r="J135" i="39"/>
  <c r="I135" i="39"/>
  <c r="H135" i="39"/>
  <c r="G135" i="39"/>
  <c r="V130" i="39"/>
  <c r="T130" i="39"/>
  <c r="Q130" i="39"/>
  <c r="P130" i="39"/>
  <c r="K130" i="39"/>
  <c r="G130" i="39"/>
  <c r="W129" i="39"/>
  <c r="V129" i="39"/>
  <c r="U129" i="39"/>
  <c r="T129" i="39"/>
  <c r="S129" i="39"/>
  <c r="R129" i="39"/>
  <c r="Q129" i="39"/>
  <c r="P129" i="39"/>
  <c r="N129" i="39"/>
  <c r="M129" i="39"/>
  <c r="L129" i="39"/>
  <c r="K129" i="39"/>
  <c r="V128" i="39"/>
  <c r="T128" i="39"/>
  <c r="Q128" i="39"/>
  <c r="P128" i="39"/>
  <c r="K128" i="39"/>
  <c r="G128" i="39"/>
  <c r="W127" i="39"/>
  <c r="V127" i="39"/>
  <c r="U127" i="39"/>
  <c r="T127" i="39"/>
  <c r="S127" i="39"/>
  <c r="R127" i="39"/>
  <c r="Q127" i="39"/>
  <c r="P127" i="39"/>
  <c r="N127" i="39"/>
  <c r="M127" i="39"/>
  <c r="L127" i="39"/>
  <c r="K127" i="39"/>
  <c r="J127" i="39"/>
  <c r="I127" i="39"/>
  <c r="H127" i="39"/>
  <c r="G127" i="39"/>
  <c r="W126" i="39"/>
  <c r="V126" i="39"/>
  <c r="U126" i="39"/>
  <c r="T126" i="39"/>
  <c r="S126" i="39"/>
  <c r="R126" i="39"/>
  <c r="Q126" i="39"/>
  <c r="P126" i="39"/>
  <c r="N126" i="39"/>
  <c r="M126" i="39"/>
  <c r="L126" i="39"/>
  <c r="K126" i="39"/>
  <c r="J126" i="39"/>
  <c r="I126" i="39"/>
  <c r="H126" i="39"/>
  <c r="G126" i="39"/>
  <c r="W124" i="39"/>
  <c r="V124" i="39"/>
  <c r="U124" i="39"/>
  <c r="T124" i="39"/>
  <c r="S124" i="39"/>
  <c r="R124" i="39"/>
  <c r="Q124" i="39"/>
  <c r="P124" i="39"/>
  <c r="N124" i="39"/>
  <c r="M124" i="39"/>
  <c r="L124" i="39"/>
  <c r="K124" i="39"/>
  <c r="J124" i="39"/>
  <c r="I124" i="39"/>
  <c r="H124" i="39"/>
  <c r="G124" i="39"/>
  <c r="W123" i="39"/>
  <c r="V123" i="39"/>
  <c r="U123" i="39"/>
  <c r="T123" i="39"/>
  <c r="S123" i="39"/>
  <c r="R123" i="39"/>
  <c r="Q123" i="39"/>
  <c r="P123" i="39"/>
  <c r="N123" i="39"/>
  <c r="M123" i="39"/>
  <c r="L123" i="39"/>
  <c r="K123" i="39"/>
  <c r="J123" i="39"/>
  <c r="I123" i="39"/>
  <c r="H123" i="39"/>
  <c r="G123" i="39"/>
  <c r="V118" i="39"/>
  <c r="Q118" i="39"/>
  <c r="P118" i="39"/>
  <c r="K118" i="39"/>
  <c r="G118" i="39"/>
  <c r="W117" i="39"/>
  <c r="V117" i="39"/>
  <c r="U117" i="39"/>
  <c r="T117" i="39"/>
  <c r="S117" i="39"/>
  <c r="R117" i="39"/>
  <c r="Q117" i="39"/>
  <c r="P117" i="39"/>
  <c r="N117" i="39"/>
  <c r="M117" i="39"/>
  <c r="L117" i="39"/>
  <c r="K117" i="39"/>
  <c r="V116" i="39"/>
  <c r="Q116" i="39"/>
  <c r="P116" i="39"/>
  <c r="K116" i="39"/>
  <c r="G116" i="39"/>
  <c r="W115" i="39"/>
  <c r="V115" i="39"/>
  <c r="U115" i="39"/>
  <c r="T115" i="39"/>
  <c r="S115" i="39"/>
  <c r="R115" i="39"/>
  <c r="Q115" i="39"/>
  <c r="P115" i="39"/>
  <c r="N115" i="39"/>
  <c r="M115" i="39"/>
  <c r="L115" i="39"/>
  <c r="K115" i="39"/>
  <c r="J115" i="39"/>
  <c r="I115" i="39"/>
  <c r="H115" i="39"/>
  <c r="G115" i="39"/>
  <c r="W114" i="39"/>
  <c r="V114" i="39"/>
  <c r="U114" i="39"/>
  <c r="T114" i="39"/>
  <c r="S114" i="39"/>
  <c r="R114" i="39"/>
  <c r="Q114" i="39"/>
  <c r="P114" i="39"/>
  <c r="N114" i="39"/>
  <c r="M114" i="39"/>
  <c r="L114" i="39"/>
  <c r="K114" i="39"/>
  <c r="J114" i="39"/>
  <c r="I114" i="39"/>
  <c r="H114" i="39"/>
  <c r="G114" i="39"/>
  <c r="W112" i="39"/>
  <c r="V112" i="39"/>
  <c r="U112" i="39"/>
  <c r="T112" i="39"/>
  <c r="S112" i="39"/>
  <c r="R112" i="39"/>
  <c r="Q112" i="39"/>
  <c r="P112" i="39"/>
  <c r="N112" i="39"/>
  <c r="M112" i="39"/>
  <c r="L112" i="39"/>
  <c r="K112" i="39"/>
  <c r="J112" i="39"/>
  <c r="I112" i="39"/>
  <c r="H112" i="39"/>
  <c r="G112" i="39"/>
  <c r="W111" i="39"/>
  <c r="V111" i="39"/>
  <c r="U111" i="39"/>
  <c r="T111" i="39"/>
  <c r="S111" i="39"/>
  <c r="R111" i="39"/>
  <c r="Q111" i="39"/>
  <c r="P111" i="39"/>
  <c r="N111" i="39"/>
  <c r="M111" i="39"/>
  <c r="L111" i="39"/>
  <c r="K111" i="39"/>
  <c r="J111" i="39"/>
  <c r="I111" i="39"/>
  <c r="H111" i="39"/>
  <c r="G111" i="39"/>
  <c r="V106" i="39"/>
  <c r="T106" i="39"/>
  <c r="Q106" i="39"/>
  <c r="P106" i="39"/>
  <c r="K106" i="39"/>
  <c r="G106" i="39"/>
  <c r="W105" i="39"/>
  <c r="V105" i="39"/>
  <c r="U105" i="39"/>
  <c r="T105" i="39"/>
  <c r="S105" i="39"/>
  <c r="R105" i="39"/>
  <c r="Q105" i="39"/>
  <c r="P105" i="39"/>
  <c r="N105" i="39"/>
  <c r="M105" i="39"/>
  <c r="L105" i="39"/>
  <c r="K105" i="39"/>
  <c r="V104" i="39"/>
  <c r="T104" i="39"/>
  <c r="Q104" i="39"/>
  <c r="P104" i="39"/>
  <c r="K104" i="39"/>
  <c r="G104" i="39"/>
  <c r="W103" i="39"/>
  <c r="V103" i="39"/>
  <c r="U103" i="39"/>
  <c r="T103" i="39"/>
  <c r="S103" i="39"/>
  <c r="R103" i="39"/>
  <c r="Q103" i="39"/>
  <c r="P103" i="39"/>
  <c r="N103" i="39"/>
  <c r="M103" i="39"/>
  <c r="L103" i="39"/>
  <c r="K103" i="39"/>
  <c r="J103" i="39"/>
  <c r="I103" i="39"/>
  <c r="H103" i="39"/>
  <c r="G103" i="39"/>
  <c r="W102" i="39"/>
  <c r="V102" i="39"/>
  <c r="U102" i="39"/>
  <c r="T102" i="39"/>
  <c r="S102" i="39"/>
  <c r="R102" i="39"/>
  <c r="Q102" i="39"/>
  <c r="P102" i="39"/>
  <c r="N102" i="39"/>
  <c r="M102" i="39"/>
  <c r="L102" i="39"/>
  <c r="K102" i="39"/>
  <c r="J102" i="39"/>
  <c r="I102" i="39"/>
  <c r="H102" i="39"/>
  <c r="G102" i="39"/>
  <c r="W100" i="39"/>
  <c r="V100" i="39"/>
  <c r="U100" i="39"/>
  <c r="T100" i="39"/>
  <c r="S100" i="39"/>
  <c r="R100" i="39"/>
  <c r="Q100" i="39"/>
  <c r="P100" i="39"/>
  <c r="N100" i="39"/>
  <c r="M100" i="39"/>
  <c r="L100" i="39"/>
  <c r="K100" i="39"/>
  <c r="J100" i="39"/>
  <c r="I100" i="39"/>
  <c r="H100" i="39"/>
  <c r="G100" i="39"/>
  <c r="W99" i="39"/>
  <c r="V99" i="39"/>
  <c r="U99" i="39"/>
  <c r="T99" i="39"/>
  <c r="S99" i="39"/>
  <c r="R99" i="39"/>
  <c r="Q99" i="39"/>
  <c r="P99" i="39"/>
  <c r="N99" i="39"/>
  <c r="M99" i="39"/>
  <c r="L99" i="39"/>
  <c r="K99" i="39"/>
  <c r="J99" i="39"/>
  <c r="I99" i="39"/>
  <c r="H99" i="39"/>
  <c r="G99" i="39"/>
  <c r="V94" i="39"/>
  <c r="Q94" i="39"/>
  <c r="P94" i="39"/>
  <c r="K94" i="39"/>
  <c r="G94" i="39"/>
  <c r="W93" i="39"/>
  <c r="V93" i="39"/>
  <c r="U93" i="39"/>
  <c r="T93" i="39"/>
  <c r="S93" i="39"/>
  <c r="R93" i="39"/>
  <c r="Q93" i="39"/>
  <c r="P93" i="39"/>
  <c r="N93" i="39"/>
  <c r="M93" i="39"/>
  <c r="L93" i="39"/>
  <c r="K93" i="39"/>
  <c r="V92" i="39"/>
  <c r="Q92" i="39"/>
  <c r="P92" i="39"/>
  <c r="K92" i="39"/>
  <c r="G92" i="39"/>
  <c r="W91" i="39"/>
  <c r="V91" i="39"/>
  <c r="U91" i="39"/>
  <c r="T91" i="39"/>
  <c r="S91" i="39"/>
  <c r="R91" i="39"/>
  <c r="Q91" i="39"/>
  <c r="P91" i="39"/>
  <c r="N91" i="39"/>
  <c r="M91" i="39"/>
  <c r="L91" i="39"/>
  <c r="K91" i="39"/>
  <c r="J91" i="39"/>
  <c r="I91" i="39"/>
  <c r="H91" i="39"/>
  <c r="G91" i="39"/>
  <c r="W90" i="39"/>
  <c r="V90" i="39"/>
  <c r="U90" i="39"/>
  <c r="T90" i="39"/>
  <c r="S90" i="39"/>
  <c r="R90" i="39"/>
  <c r="Q90" i="39"/>
  <c r="P90" i="39"/>
  <c r="N90" i="39"/>
  <c r="M90" i="39"/>
  <c r="L90" i="39"/>
  <c r="K90" i="39"/>
  <c r="J90" i="39"/>
  <c r="I90" i="39"/>
  <c r="H90" i="39"/>
  <c r="G90" i="39"/>
  <c r="W88" i="39"/>
  <c r="V88" i="39"/>
  <c r="U88" i="39"/>
  <c r="T88" i="39"/>
  <c r="S88" i="39"/>
  <c r="R88" i="39"/>
  <c r="Q88" i="39"/>
  <c r="P88" i="39"/>
  <c r="N88" i="39"/>
  <c r="M88" i="39"/>
  <c r="L88" i="39"/>
  <c r="K88" i="39"/>
  <c r="J88" i="39"/>
  <c r="I88" i="39"/>
  <c r="H88" i="39"/>
  <c r="G88" i="39"/>
  <c r="W87" i="39"/>
  <c r="V87" i="39"/>
  <c r="U87" i="39"/>
  <c r="T87" i="39"/>
  <c r="S87" i="39"/>
  <c r="R87" i="39"/>
  <c r="Q87" i="39"/>
  <c r="P87" i="39"/>
  <c r="N87" i="39"/>
  <c r="M87" i="39"/>
  <c r="L87" i="39"/>
  <c r="K87" i="39"/>
  <c r="J87" i="39"/>
  <c r="I87" i="39"/>
  <c r="H87" i="39"/>
  <c r="G87" i="39"/>
  <c r="V82" i="39"/>
  <c r="T82" i="39"/>
  <c r="Q82" i="39"/>
  <c r="P82" i="39"/>
  <c r="K82" i="39"/>
  <c r="G82" i="39"/>
  <c r="W81" i="39"/>
  <c r="V81" i="39"/>
  <c r="U81" i="39"/>
  <c r="T81" i="39"/>
  <c r="S81" i="39"/>
  <c r="R81" i="39"/>
  <c r="Q81" i="39"/>
  <c r="P81" i="39"/>
  <c r="N81" i="39"/>
  <c r="M81" i="39"/>
  <c r="L81" i="39"/>
  <c r="K81" i="39"/>
  <c r="V80" i="39"/>
  <c r="U80" i="39"/>
  <c r="T80" i="39"/>
  <c r="Q80" i="39"/>
  <c r="P80" i="39"/>
  <c r="K80" i="39"/>
  <c r="G80" i="39"/>
  <c r="W79" i="39"/>
  <c r="V79" i="39"/>
  <c r="U79" i="39"/>
  <c r="T79" i="39"/>
  <c r="S79" i="39"/>
  <c r="R79" i="39"/>
  <c r="Q79" i="39"/>
  <c r="P79" i="39"/>
  <c r="N79" i="39"/>
  <c r="M79" i="39"/>
  <c r="L79" i="39"/>
  <c r="K79" i="39"/>
  <c r="J79" i="39"/>
  <c r="I79" i="39"/>
  <c r="H79" i="39"/>
  <c r="G79" i="39"/>
  <c r="W78" i="39"/>
  <c r="V78" i="39"/>
  <c r="U78" i="39"/>
  <c r="T78" i="39"/>
  <c r="S78" i="39"/>
  <c r="R78" i="39"/>
  <c r="Q78" i="39"/>
  <c r="P78" i="39"/>
  <c r="N78" i="39"/>
  <c r="M78" i="39"/>
  <c r="L78" i="39"/>
  <c r="K78" i="39"/>
  <c r="J78" i="39"/>
  <c r="I78" i="39"/>
  <c r="H78" i="39"/>
  <c r="G78" i="39"/>
  <c r="W76" i="39"/>
  <c r="V76" i="39"/>
  <c r="U76" i="39"/>
  <c r="T76" i="39"/>
  <c r="S76" i="39"/>
  <c r="R76" i="39"/>
  <c r="Q76" i="39"/>
  <c r="P76" i="39"/>
  <c r="N76" i="39"/>
  <c r="M76" i="39"/>
  <c r="L76" i="39"/>
  <c r="K76" i="39"/>
  <c r="J76" i="39"/>
  <c r="I76" i="39"/>
  <c r="H76" i="39"/>
  <c r="G76" i="39"/>
  <c r="W75" i="39"/>
  <c r="V75" i="39"/>
  <c r="U75" i="39"/>
  <c r="T75" i="39"/>
  <c r="S75" i="39"/>
  <c r="R75" i="39"/>
  <c r="Q75" i="39"/>
  <c r="P75" i="39"/>
  <c r="N75" i="39"/>
  <c r="M75" i="39"/>
  <c r="L75" i="39"/>
  <c r="K75" i="39"/>
  <c r="J75" i="39"/>
  <c r="I75" i="39"/>
  <c r="H75" i="39"/>
  <c r="G75" i="39"/>
  <c r="V70" i="39"/>
  <c r="T70" i="39"/>
  <c r="Q70" i="39"/>
  <c r="P70" i="39"/>
  <c r="K70" i="39"/>
  <c r="G70" i="39"/>
  <c r="W69" i="39"/>
  <c r="V69" i="39"/>
  <c r="U69" i="39"/>
  <c r="T69" i="39"/>
  <c r="S69" i="39"/>
  <c r="R69" i="39"/>
  <c r="Q69" i="39"/>
  <c r="P69" i="39"/>
  <c r="N69" i="39"/>
  <c r="M69" i="39"/>
  <c r="L69" i="39"/>
  <c r="K69" i="39"/>
  <c r="V68" i="39"/>
  <c r="U68" i="39"/>
  <c r="T68" i="39"/>
  <c r="Q68" i="39"/>
  <c r="P68" i="39"/>
  <c r="K68" i="39"/>
  <c r="G68" i="39"/>
  <c r="W67" i="39"/>
  <c r="V67" i="39"/>
  <c r="U67" i="39"/>
  <c r="T67" i="39"/>
  <c r="S67" i="39"/>
  <c r="R67" i="39"/>
  <c r="Q67" i="39"/>
  <c r="P67" i="39"/>
  <c r="N67" i="39"/>
  <c r="M67" i="39"/>
  <c r="L67" i="39"/>
  <c r="K67" i="39"/>
  <c r="J67" i="39"/>
  <c r="I67" i="39"/>
  <c r="H67" i="39"/>
  <c r="G67" i="39"/>
  <c r="W66" i="39"/>
  <c r="V66" i="39"/>
  <c r="U66" i="39"/>
  <c r="T66" i="39"/>
  <c r="S66" i="39"/>
  <c r="R66" i="39"/>
  <c r="Q66" i="39"/>
  <c r="P66" i="39"/>
  <c r="N66" i="39"/>
  <c r="M66" i="39"/>
  <c r="L66" i="39"/>
  <c r="K66" i="39"/>
  <c r="J66" i="39"/>
  <c r="I66" i="39"/>
  <c r="H66" i="39"/>
  <c r="G66" i="39"/>
  <c r="W64" i="39"/>
  <c r="V64" i="39"/>
  <c r="U64" i="39"/>
  <c r="T64" i="39"/>
  <c r="S64" i="39"/>
  <c r="R64" i="39"/>
  <c r="Q64" i="39"/>
  <c r="P64" i="39"/>
  <c r="N64" i="39"/>
  <c r="M64" i="39"/>
  <c r="L64" i="39"/>
  <c r="K64" i="39"/>
  <c r="J64" i="39"/>
  <c r="I64" i="39"/>
  <c r="H64" i="39"/>
  <c r="G64" i="39"/>
  <c r="W63" i="39"/>
  <c r="V63" i="39"/>
  <c r="U63" i="39"/>
  <c r="T63" i="39"/>
  <c r="S63" i="39"/>
  <c r="R63" i="39"/>
  <c r="Q63" i="39"/>
  <c r="P63" i="39"/>
  <c r="N63" i="39"/>
  <c r="M63" i="39"/>
  <c r="L63" i="39"/>
  <c r="K63" i="39"/>
  <c r="J63" i="39"/>
  <c r="I63" i="39"/>
  <c r="H63" i="39"/>
  <c r="G63" i="39"/>
  <c r="V58" i="39"/>
  <c r="Q58" i="39"/>
  <c r="P58" i="39"/>
  <c r="K58" i="39"/>
  <c r="G58" i="39"/>
  <c r="W57" i="39"/>
  <c r="V57" i="39"/>
  <c r="U57" i="39"/>
  <c r="T57" i="39"/>
  <c r="S57" i="39"/>
  <c r="R57" i="39"/>
  <c r="Q57" i="39"/>
  <c r="P57" i="39"/>
  <c r="N57" i="39"/>
  <c r="M57" i="39"/>
  <c r="L57" i="39"/>
  <c r="K57" i="39"/>
  <c r="V56" i="39"/>
  <c r="Q56" i="39"/>
  <c r="P56" i="39"/>
  <c r="K56" i="39"/>
  <c r="G56" i="39"/>
  <c r="W55" i="39"/>
  <c r="V55" i="39"/>
  <c r="U55" i="39"/>
  <c r="T55" i="39"/>
  <c r="S55" i="39"/>
  <c r="R55" i="39"/>
  <c r="Q55" i="39"/>
  <c r="P55" i="39"/>
  <c r="N55" i="39"/>
  <c r="M55" i="39"/>
  <c r="L55" i="39"/>
  <c r="K55" i="39"/>
  <c r="J55" i="39"/>
  <c r="I55" i="39"/>
  <c r="H55" i="39"/>
  <c r="G55" i="39"/>
  <c r="W54" i="39"/>
  <c r="V54" i="39"/>
  <c r="U54" i="39"/>
  <c r="T54" i="39"/>
  <c r="S54" i="39"/>
  <c r="R54" i="39"/>
  <c r="Q54" i="39"/>
  <c r="P54" i="39"/>
  <c r="N54" i="39"/>
  <c r="M54" i="39"/>
  <c r="L54" i="39"/>
  <c r="K54" i="39"/>
  <c r="J54" i="39"/>
  <c r="I54" i="39"/>
  <c r="H54" i="39"/>
  <c r="G54" i="39"/>
  <c r="W52" i="39"/>
  <c r="V52" i="39"/>
  <c r="U52" i="39"/>
  <c r="T52" i="39"/>
  <c r="S52" i="39"/>
  <c r="R52" i="39"/>
  <c r="Q52" i="39"/>
  <c r="P52" i="39"/>
  <c r="N52" i="39"/>
  <c r="M52" i="39"/>
  <c r="L52" i="39"/>
  <c r="K52" i="39"/>
  <c r="J52" i="39"/>
  <c r="I52" i="39"/>
  <c r="H52" i="39"/>
  <c r="G52" i="39"/>
  <c r="W51" i="39"/>
  <c r="V51" i="39"/>
  <c r="U51" i="39"/>
  <c r="T51" i="39"/>
  <c r="S51" i="39"/>
  <c r="R51" i="39"/>
  <c r="Q51" i="39"/>
  <c r="P51" i="39"/>
  <c r="N51" i="39"/>
  <c r="M51" i="39"/>
  <c r="L51" i="39"/>
  <c r="K51" i="39"/>
  <c r="J51" i="39"/>
  <c r="I51" i="39"/>
  <c r="H51" i="39"/>
  <c r="G51" i="39"/>
  <c r="V46" i="39"/>
  <c r="Q46" i="39"/>
  <c r="P46" i="39"/>
  <c r="K46" i="39"/>
  <c r="G46" i="39"/>
  <c r="W45" i="39"/>
  <c r="V45" i="39"/>
  <c r="U45" i="39"/>
  <c r="T45" i="39"/>
  <c r="S45" i="39"/>
  <c r="R45" i="39"/>
  <c r="Q45" i="39"/>
  <c r="P45" i="39"/>
  <c r="N45" i="39"/>
  <c r="M45" i="39"/>
  <c r="L45" i="39"/>
  <c r="K45" i="39"/>
  <c r="V44" i="39"/>
  <c r="Q44" i="39"/>
  <c r="P44" i="39"/>
  <c r="K44" i="39"/>
  <c r="G44" i="39"/>
  <c r="W43" i="39"/>
  <c r="V43" i="39"/>
  <c r="U43" i="39"/>
  <c r="T43" i="39"/>
  <c r="S43" i="39"/>
  <c r="R43" i="39"/>
  <c r="Q43" i="39"/>
  <c r="P43" i="39"/>
  <c r="N43" i="39"/>
  <c r="M43" i="39"/>
  <c r="L43" i="39"/>
  <c r="K43" i="39"/>
  <c r="J43" i="39"/>
  <c r="I43" i="39"/>
  <c r="H43" i="39"/>
  <c r="G43" i="39"/>
  <c r="W42" i="39"/>
  <c r="V42" i="39"/>
  <c r="U42" i="39"/>
  <c r="T42" i="39"/>
  <c r="S42" i="39"/>
  <c r="R42" i="39"/>
  <c r="Q42" i="39"/>
  <c r="P42" i="39"/>
  <c r="N42" i="39"/>
  <c r="M42" i="39"/>
  <c r="L42" i="39"/>
  <c r="K42" i="39"/>
  <c r="J42" i="39"/>
  <c r="I42" i="39"/>
  <c r="H42" i="39"/>
  <c r="G42" i="39"/>
  <c r="W40" i="39"/>
  <c r="V40" i="39"/>
  <c r="U40" i="39"/>
  <c r="T40" i="39"/>
  <c r="S40" i="39"/>
  <c r="R40" i="39"/>
  <c r="Q40" i="39"/>
  <c r="P40" i="39"/>
  <c r="N40" i="39"/>
  <c r="M40" i="39"/>
  <c r="L40" i="39"/>
  <c r="K40" i="39"/>
  <c r="J40" i="39"/>
  <c r="I40" i="39"/>
  <c r="H40" i="39"/>
  <c r="G40" i="39"/>
  <c r="W39" i="39"/>
  <c r="V39" i="39"/>
  <c r="U39" i="39"/>
  <c r="T39" i="39"/>
  <c r="S39" i="39"/>
  <c r="R39" i="39"/>
  <c r="Q39" i="39"/>
  <c r="P39" i="39"/>
  <c r="N39" i="39"/>
  <c r="M39" i="39"/>
  <c r="L39" i="39"/>
  <c r="K39" i="39"/>
  <c r="J39" i="39"/>
  <c r="I39" i="39"/>
  <c r="H39" i="39"/>
  <c r="G39" i="39"/>
  <c r="V34" i="39"/>
  <c r="Q34" i="39"/>
  <c r="P34" i="39"/>
  <c r="K34" i="39"/>
  <c r="G34" i="39"/>
  <c r="W33" i="39"/>
  <c r="V33" i="39"/>
  <c r="U33" i="39"/>
  <c r="T33" i="39"/>
  <c r="S33" i="39"/>
  <c r="R33" i="39"/>
  <c r="Q33" i="39"/>
  <c r="P33" i="39"/>
  <c r="N33" i="39"/>
  <c r="M33" i="39"/>
  <c r="L33" i="39"/>
  <c r="K33" i="39"/>
  <c r="V32" i="39"/>
  <c r="Q32" i="39"/>
  <c r="P32" i="39"/>
  <c r="K32" i="39"/>
  <c r="G32" i="39"/>
  <c r="W31" i="39"/>
  <c r="V31" i="39"/>
  <c r="U31" i="39"/>
  <c r="T31" i="39"/>
  <c r="S31" i="39"/>
  <c r="R31" i="39"/>
  <c r="Q31" i="39"/>
  <c r="P31" i="39"/>
  <c r="N31" i="39"/>
  <c r="M31" i="39"/>
  <c r="L31" i="39"/>
  <c r="K31" i="39"/>
  <c r="J31" i="39"/>
  <c r="I31" i="39"/>
  <c r="H31" i="39"/>
  <c r="G31" i="39"/>
  <c r="W30" i="39"/>
  <c r="V30" i="39"/>
  <c r="U30" i="39"/>
  <c r="T30" i="39"/>
  <c r="S30" i="39"/>
  <c r="R30" i="39"/>
  <c r="Q30" i="39"/>
  <c r="P30" i="39"/>
  <c r="N30" i="39"/>
  <c r="M30" i="39"/>
  <c r="L30" i="39"/>
  <c r="K30" i="39"/>
  <c r="J30" i="39"/>
  <c r="I30" i="39"/>
  <c r="H30" i="39"/>
  <c r="G30" i="39"/>
  <c r="W28" i="39"/>
  <c r="V28" i="39"/>
  <c r="U28" i="39"/>
  <c r="T28" i="39"/>
  <c r="S28" i="39"/>
  <c r="R28" i="39"/>
  <c r="Q28" i="39"/>
  <c r="P28" i="39"/>
  <c r="N28" i="39"/>
  <c r="M28" i="39"/>
  <c r="L28" i="39"/>
  <c r="K28" i="39"/>
  <c r="J28" i="39"/>
  <c r="I28" i="39"/>
  <c r="H28" i="39"/>
  <c r="G28" i="39"/>
  <c r="W27" i="39"/>
  <c r="V27" i="39"/>
  <c r="U27" i="39"/>
  <c r="T27" i="39"/>
  <c r="S27" i="39"/>
  <c r="R27" i="39"/>
  <c r="Q27" i="39"/>
  <c r="P27" i="39"/>
  <c r="N27" i="39"/>
  <c r="M27" i="39"/>
  <c r="L27" i="39"/>
  <c r="K27" i="39"/>
  <c r="J27" i="39"/>
  <c r="I27" i="39"/>
  <c r="H27" i="39"/>
  <c r="G27" i="39"/>
  <c r="V22" i="39"/>
  <c r="Q22" i="39"/>
  <c r="P22" i="39"/>
  <c r="K22" i="39"/>
  <c r="G22" i="39"/>
  <c r="W21" i="39"/>
  <c r="V21" i="39"/>
  <c r="U21" i="39"/>
  <c r="T21" i="39"/>
  <c r="S21" i="39"/>
  <c r="R21" i="39"/>
  <c r="Q21" i="39"/>
  <c r="P21" i="39"/>
  <c r="N21" i="39"/>
  <c r="M21" i="39"/>
  <c r="L21" i="39"/>
  <c r="K21" i="39"/>
  <c r="V20" i="39"/>
  <c r="Q20" i="39"/>
  <c r="P20" i="39"/>
  <c r="K20" i="39"/>
  <c r="G20" i="39"/>
  <c r="W19" i="39"/>
  <c r="V19" i="39"/>
  <c r="U19" i="39"/>
  <c r="T19" i="39"/>
  <c r="S19" i="39"/>
  <c r="R19" i="39"/>
  <c r="Q19" i="39"/>
  <c r="P19" i="39"/>
  <c r="N19" i="39"/>
  <c r="M19" i="39"/>
  <c r="L19" i="39"/>
  <c r="K19" i="39"/>
  <c r="J19" i="39"/>
  <c r="I19" i="39"/>
  <c r="H19" i="39"/>
  <c r="G19" i="39"/>
  <c r="W18" i="39"/>
  <c r="V18" i="39"/>
  <c r="U18" i="39"/>
  <c r="T18" i="39"/>
  <c r="S18" i="39"/>
  <c r="R18" i="39"/>
  <c r="Q18" i="39"/>
  <c r="P18" i="39"/>
  <c r="N18" i="39"/>
  <c r="M18" i="39"/>
  <c r="L18" i="39"/>
  <c r="K18" i="39"/>
  <c r="J18" i="39"/>
  <c r="I18" i="39"/>
  <c r="H18" i="39"/>
  <c r="G18" i="39"/>
  <c r="W16" i="39"/>
  <c r="V16" i="39"/>
  <c r="U16" i="39"/>
  <c r="T16" i="39"/>
  <c r="S16" i="39"/>
  <c r="R16" i="39"/>
  <c r="Q16" i="39"/>
  <c r="P16" i="39"/>
  <c r="N16" i="39"/>
  <c r="M16" i="39"/>
  <c r="L16" i="39"/>
  <c r="K16" i="39"/>
  <c r="J16" i="39"/>
  <c r="I16" i="39"/>
  <c r="H16" i="39"/>
  <c r="G16" i="39"/>
  <c r="W15" i="39"/>
  <c r="V15" i="39"/>
  <c r="U15" i="39"/>
  <c r="T15" i="39"/>
  <c r="S15" i="39"/>
  <c r="R15" i="39"/>
  <c r="Q15" i="39"/>
  <c r="P15" i="39"/>
  <c r="N15" i="39"/>
  <c r="M15" i="39"/>
  <c r="L15" i="39"/>
  <c r="K15" i="39"/>
  <c r="J15" i="39"/>
  <c r="I15" i="39"/>
  <c r="H15" i="39"/>
  <c r="G15" i="39"/>
  <c r="T47" i="45"/>
  <c r="R47" i="45"/>
  <c r="U13" i="45"/>
  <c r="S13" i="45"/>
  <c r="R13" i="45"/>
  <c r="E13" i="45"/>
  <c r="D13" i="45"/>
  <c r="Q104" i="57" l="1"/>
  <c r="V118" i="59"/>
  <c r="V22" i="57"/>
  <c r="K164" i="60"/>
  <c r="G118" i="60"/>
  <c r="Q46" i="60"/>
  <c r="P58" i="56"/>
  <c r="G130" i="56"/>
  <c r="U152" i="56"/>
  <c r="G80" i="59"/>
  <c r="P152" i="59"/>
  <c r="K178" i="59"/>
  <c r="J164" i="51"/>
  <c r="U22" i="56"/>
  <c r="G46" i="56"/>
  <c r="U68" i="56"/>
  <c r="G92" i="56"/>
  <c r="V106" i="56"/>
  <c r="P140" i="56"/>
  <c r="P46" i="59"/>
  <c r="P152" i="60"/>
  <c r="K130" i="57"/>
  <c r="P46" i="58"/>
  <c r="V130" i="57"/>
  <c r="P166" i="57"/>
  <c r="U20" i="60"/>
  <c r="U68" i="59"/>
  <c r="U178" i="56"/>
  <c r="U164" i="56"/>
  <c r="U70" i="56"/>
  <c r="U176" i="55"/>
  <c r="U179" i="55" s="1"/>
  <c r="U130" i="55"/>
  <c r="U32" i="60"/>
  <c r="U130" i="59"/>
  <c r="U128" i="59"/>
  <c r="U70" i="59"/>
  <c r="U32" i="59"/>
  <c r="U176" i="56"/>
  <c r="U118" i="56"/>
  <c r="U116" i="56"/>
  <c r="U82" i="56"/>
  <c r="U34" i="56"/>
  <c r="U32" i="56"/>
  <c r="U178" i="55"/>
  <c r="U142" i="55"/>
  <c r="U94" i="55"/>
  <c r="U92" i="55"/>
  <c r="U58" i="55"/>
  <c r="U56" i="55"/>
  <c r="U82" i="59"/>
  <c r="U34" i="59"/>
  <c r="U80" i="56"/>
  <c r="U140" i="55"/>
  <c r="U106" i="55"/>
  <c r="U58" i="58"/>
  <c r="U178" i="59"/>
  <c r="U142" i="59"/>
  <c r="U140" i="59"/>
  <c r="U94" i="59"/>
  <c r="U92" i="59"/>
  <c r="U80" i="59"/>
  <c r="U130" i="56"/>
  <c r="U128" i="56"/>
  <c r="U92" i="56"/>
  <c r="U46" i="56"/>
  <c r="U44" i="56"/>
  <c r="U154" i="55"/>
  <c r="U152" i="55"/>
  <c r="U104" i="55"/>
  <c r="U68" i="55"/>
  <c r="U46" i="59"/>
  <c r="U44" i="59"/>
  <c r="U94" i="56"/>
  <c r="U118" i="55"/>
  <c r="U116" i="55"/>
  <c r="U70" i="55"/>
  <c r="U22" i="55"/>
  <c r="U20" i="55"/>
  <c r="U154" i="59"/>
  <c r="U152" i="59"/>
  <c r="U106" i="59"/>
  <c r="U104" i="59"/>
  <c r="U142" i="56"/>
  <c r="U140" i="56"/>
  <c r="U58" i="56"/>
  <c r="U56" i="56"/>
  <c r="U164" i="55"/>
  <c r="U22" i="39"/>
  <c r="U34" i="39"/>
  <c r="U46" i="39"/>
  <c r="U58" i="39"/>
  <c r="U130" i="39"/>
  <c r="U152" i="39"/>
  <c r="U104" i="51"/>
  <c r="U164" i="51"/>
  <c r="U167" i="51" s="1"/>
  <c r="U176" i="51"/>
  <c r="U130" i="52"/>
  <c r="U142" i="52"/>
  <c r="U164" i="52"/>
  <c r="U176" i="52"/>
  <c r="U46" i="49"/>
  <c r="U58" i="49"/>
  <c r="U70" i="49"/>
  <c r="U82" i="49"/>
  <c r="U94" i="49"/>
  <c r="U106" i="49"/>
  <c r="U118" i="49"/>
  <c r="U130" i="49"/>
  <c r="U142" i="49"/>
  <c r="U154" i="49"/>
  <c r="U22" i="60"/>
  <c r="Q178" i="57"/>
  <c r="G130" i="57"/>
  <c r="P82" i="57"/>
  <c r="P68" i="57"/>
  <c r="G22" i="57"/>
  <c r="Q178" i="60"/>
  <c r="Q166" i="60"/>
  <c r="K154" i="60"/>
  <c r="P142" i="60"/>
  <c r="K130" i="60"/>
  <c r="G106" i="60"/>
  <c r="K94" i="60"/>
  <c r="P82" i="60"/>
  <c r="P68" i="60"/>
  <c r="K46" i="60"/>
  <c r="Q22" i="60"/>
  <c r="Q166" i="59"/>
  <c r="Q164" i="59"/>
  <c r="K154" i="59"/>
  <c r="K152" i="59"/>
  <c r="Q118" i="59"/>
  <c r="Q116" i="59"/>
  <c r="K106" i="59"/>
  <c r="K104" i="59"/>
  <c r="K107" i="59" s="1"/>
  <c r="G94" i="59"/>
  <c r="G92" i="59"/>
  <c r="P58" i="59"/>
  <c r="P56" i="59"/>
  <c r="G46" i="59"/>
  <c r="G44" i="59"/>
  <c r="Q22" i="59"/>
  <c r="P20" i="59"/>
  <c r="P23" i="59" s="1"/>
  <c r="P24" i="59" s="1"/>
  <c r="Q166" i="56"/>
  <c r="P154" i="56"/>
  <c r="Q152" i="56"/>
  <c r="K142" i="56"/>
  <c r="K140" i="56"/>
  <c r="Q106" i="56"/>
  <c r="P104" i="56"/>
  <c r="G94" i="56"/>
  <c r="Q68" i="56"/>
  <c r="K58" i="56"/>
  <c r="K56" i="56"/>
  <c r="Q22" i="56"/>
  <c r="Q20" i="56"/>
  <c r="P166" i="55"/>
  <c r="K164" i="55"/>
  <c r="P128" i="55"/>
  <c r="P131" i="55" s="1"/>
  <c r="G118" i="55"/>
  <c r="G116" i="55"/>
  <c r="K178" i="57"/>
  <c r="Q164" i="57"/>
  <c r="Q94" i="57"/>
  <c r="G166" i="60"/>
  <c r="G154" i="60"/>
  <c r="K142" i="60"/>
  <c r="G94" i="60"/>
  <c r="K82" i="60"/>
  <c r="Q70" i="60"/>
  <c r="G68" i="60"/>
  <c r="Q56" i="60"/>
  <c r="G46" i="60"/>
  <c r="Q34" i="60"/>
  <c r="P22" i="60"/>
  <c r="Q20" i="60"/>
  <c r="P166" i="59"/>
  <c r="P164" i="59"/>
  <c r="G154" i="59"/>
  <c r="G152" i="59"/>
  <c r="P118" i="59"/>
  <c r="P116" i="59"/>
  <c r="G106" i="59"/>
  <c r="G104" i="59"/>
  <c r="Q68" i="59"/>
  <c r="K58" i="59"/>
  <c r="K56" i="59"/>
  <c r="P22" i="59"/>
  <c r="K20" i="59"/>
  <c r="Q178" i="56"/>
  <c r="P166" i="56"/>
  <c r="Q164" i="56"/>
  <c r="K154" i="56"/>
  <c r="P152" i="56"/>
  <c r="G142" i="56"/>
  <c r="G140" i="56"/>
  <c r="P106" i="56"/>
  <c r="K104" i="56"/>
  <c r="Q70" i="56"/>
  <c r="P68" i="56"/>
  <c r="G58" i="56"/>
  <c r="G56" i="56"/>
  <c r="P22" i="56"/>
  <c r="P20" i="56"/>
  <c r="Q176" i="55"/>
  <c r="K166" i="55"/>
  <c r="G164" i="55"/>
  <c r="G167" i="55" s="1"/>
  <c r="Q130" i="55"/>
  <c r="K128" i="55"/>
  <c r="P82" i="55"/>
  <c r="K80" i="55"/>
  <c r="P46" i="55"/>
  <c r="Q44" i="55"/>
  <c r="K34" i="55"/>
  <c r="K32" i="55"/>
  <c r="K164" i="57"/>
  <c r="P34" i="57"/>
  <c r="P70" i="60"/>
  <c r="P56" i="60"/>
  <c r="P34" i="60"/>
  <c r="Q32" i="60"/>
  <c r="K22" i="60"/>
  <c r="P20" i="60"/>
  <c r="Q176" i="59"/>
  <c r="K166" i="59"/>
  <c r="K164" i="59"/>
  <c r="Q130" i="59"/>
  <c r="Q128" i="59"/>
  <c r="K118" i="59"/>
  <c r="K116" i="59"/>
  <c r="Q70" i="59"/>
  <c r="P68" i="59"/>
  <c r="G58" i="59"/>
  <c r="G56" i="59"/>
  <c r="Q32" i="59"/>
  <c r="K22" i="59"/>
  <c r="G20" i="59"/>
  <c r="P178" i="56"/>
  <c r="Q176" i="56"/>
  <c r="Q179" i="56" s="1"/>
  <c r="K166" i="56"/>
  <c r="P164" i="56"/>
  <c r="G154" i="56"/>
  <c r="K152" i="56"/>
  <c r="Q118" i="56"/>
  <c r="Q116" i="56"/>
  <c r="K106" i="56"/>
  <c r="G104" i="56"/>
  <c r="Q82" i="56"/>
  <c r="P70" i="56"/>
  <c r="K68" i="56"/>
  <c r="Q34" i="56"/>
  <c r="Q32" i="56"/>
  <c r="K22" i="56"/>
  <c r="K20" i="56"/>
  <c r="Q178" i="55"/>
  <c r="P176" i="55"/>
  <c r="G166" i="55"/>
  <c r="Q142" i="55"/>
  <c r="P130" i="55"/>
  <c r="G128" i="55"/>
  <c r="Q94" i="55"/>
  <c r="Q92" i="55"/>
  <c r="K82" i="55"/>
  <c r="G80" i="55"/>
  <c r="Q58" i="55"/>
  <c r="Q56" i="55"/>
  <c r="K46" i="55"/>
  <c r="P44" i="55"/>
  <c r="G34" i="55"/>
  <c r="G32" i="55"/>
  <c r="K20" i="58"/>
  <c r="K106" i="57"/>
  <c r="P70" i="57"/>
  <c r="Q56" i="57"/>
  <c r="K34" i="57"/>
  <c r="Q128" i="60"/>
  <c r="P116" i="60"/>
  <c r="K70" i="60"/>
  <c r="Q58" i="60"/>
  <c r="K56" i="60"/>
  <c r="K34" i="60"/>
  <c r="P32" i="60"/>
  <c r="G22" i="60"/>
  <c r="K20" i="60"/>
  <c r="P176" i="59"/>
  <c r="G166" i="59"/>
  <c r="G164" i="59"/>
  <c r="P130" i="59"/>
  <c r="P128" i="59"/>
  <c r="G118" i="59"/>
  <c r="G116" i="59"/>
  <c r="Q82" i="59"/>
  <c r="P70" i="59"/>
  <c r="K68" i="59"/>
  <c r="Q34" i="59"/>
  <c r="P32" i="59"/>
  <c r="G22" i="59"/>
  <c r="K178" i="56"/>
  <c r="P176" i="56"/>
  <c r="G166" i="56"/>
  <c r="K164" i="56"/>
  <c r="G152" i="56"/>
  <c r="P118" i="56"/>
  <c r="P116" i="56"/>
  <c r="G106" i="56"/>
  <c r="P82" i="56"/>
  <c r="Q80" i="56"/>
  <c r="K70" i="56"/>
  <c r="G68" i="56"/>
  <c r="P34" i="56"/>
  <c r="P32" i="56"/>
  <c r="G22" i="56"/>
  <c r="G20" i="56"/>
  <c r="P178" i="55"/>
  <c r="K176" i="55"/>
  <c r="P142" i="55"/>
  <c r="Q140" i="55"/>
  <c r="K130" i="55"/>
  <c r="Q106" i="55"/>
  <c r="P94" i="55"/>
  <c r="P92" i="55"/>
  <c r="G82" i="55"/>
  <c r="P58" i="55"/>
  <c r="P56" i="55"/>
  <c r="G46" i="55"/>
  <c r="K44" i="55"/>
  <c r="G154" i="57"/>
  <c r="K128" i="57"/>
  <c r="G106" i="57"/>
  <c r="K70" i="57"/>
  <c r="Q140" i="60"/>
  <c r="P128" i="60"/>
  <c r="K116" i="60"/>
  <c r="P104" i="60"/>
  <c r="P58" i="60"/>
  <c r="G56" i="60"/>
  <c r="Q44" i="60"/>
  <c r="G34" i="60"/>
  <c r="K32" i="60"/>
  <c r="G20" i="60"/>
  <c r="Q178" i="59"/>
  <c r="K176" i="59"/>
  <c r="Q142" i="59"/>
  <c r="Q140" i="59"/>
  <c r="K130" i="59"/>
  <c r="K128" i="59"/>
  <c r="T94" i="59"/>
  <c r="T92" i="59"/>
  <c r="P82" i="59"/>
  <c r="Q80" i="59"/>
  <c r="K70" i="59"/>
  <c r="G68" i="59"/>
  <c r="P34" i="59"/>
  <c r="K32" i="59"/>
  <c r="G178" i="56"/>
  <c r="K176" i="56"/>
  <c r="G164" i="56"/>
  <c r="Q130" i="56"/>
  <c r="Q128" i="56"/>
  <c r="Q131" i="56" s="1"/>
  <c r="K118" i="56"/>
  <c r="K116" i="56"/>
  <c r="Q92" i="56"/>
  <c r="K82" i="56"/>
  <c r="P80" i="56"/>
  <c r="G70" i="56"/>
  <c r="Q46" i="56"/>
  <c r="Q44" i="56"/>
  <c r="Q47" i="56" s="1"/>
  <c r="K34" i="56"/>
  <c r="K32" i="56"/>
  <c r="K178" i="55"/>
  <c r="G176" i="55"/>
  <c r="Q154" i="55"/>
  <c r="Q152" i="55"/>
  <c r="K142" i="55"/>
  <c r="P140" i="55"/>
  <c r="P143" i="55" s="1"/>
  <c r="P144" i="55" s="1"/>
  <c r="P145" i="55" s="1"/>
  <c r="P146" i="55" s="1"/>
  <c r="G130" i="55"/>
  <c r="P106" i="55"/>
  <c r="Q104" i="55"/>
  <c r="K94" i="55"/>
  <c r="K92" i="55"/>
  <c r="Q68" i="55"/>
  <c r="K58" i="55"/>
  <c r="K56" i="55"/>
  <c r="G44" i="55"/>
  <c r="K176" i="57"/>
  <c r="Q140" i="57"/>
  <c r="G128" i="57"/>
  <c r="P92" i="57"/>
  <c r="K46" i="57"/>
  <c r="K176" i="60"/>
  <c r="P164" i="60"/>
  <c r="P167" i="60" s="1"/>
  <c r="Q152" i="60"/>
  <c r="P140" i="60"/>
  <c r="K104" i="60"/>
  <c r="Q92" i="60"/>
  <c r="Q80" i="60"/>
  <c r="K58" i="60"/>
  <c r="P44" i="60"/>
  <c r="G32" i="60"/>
  <c r="G35" i="60" s="1"/>
  <c r="P178" i="59"/>
  <c r="G176" i="59"/>
  <c r="P142" i="59"/>
  <c r="P140" i="59"/>
  <c r="G130" i="59"/>
  <c r="G128" i="59"/>
  <c r="Q94" i="59"/>
  <c r="Q92" i="59"/>
  <c r="K82" i="59"/>
  <c r="P80" i="59"/>
  <c r="G70" i="59"/>
  <c r="Q46" i="59"/>
  <c r="Q44" i="59"/>
  <c r="K34" i="59"/>
  <c r="G32" i="59"/>
  <c r="G176" i="56"/>
  <c r="G179" i="56" s="1"/>
  <c r="P130" i="56"/>
  <c r="P128" i="56"/>
  <c r="G118" i="56"/>
  <c r="G116" i="56"/>
  <c r="Q94" i="56"/>
  <c r="P92" i="56"/>
  <c r="G82" i="56"/>
  <c r="K80" i="56"/>
  <c r="P46" i="56"/>
  <c r="P44" i="56"/>
  <c r="G34" i="56"/>
  <c r="G32" i="56"/>
  <c r="G178" i="55"/>
  <c r="P154" i="55"/>
  <c r="P152" i="55"/>
  <c r="G142" i="55"/>
  <c r="G190" i="55" s="1"/>
  <c r="K140" i="55"/>
  <c r="Q118" i="55"/>
  <c r="Q116" i="55"/>
  <c r="K106" i="55"/>
  <c r="P104" i="55"/>
  <c r="G94" i="55"/>
  <c r="G92" i="55"/>
  <c r="Q70" i="55"/>
  <c r="P68" i="55"/>
  <c r="G58" i="55"/>
  <c r="G56" i="55"/>
  <c r="Q22" i="55"/>
  <c r="Q20" i="55"/>
  <c r="V32" i="58"/>
  <c r="V152" i="57"/>
  <c r="V94" i="57"/>
  <c r="V70" i="60"/>
  <c r="V56" i="60"/>
  <c r="V34" i="60"/>
  <c r="V32" i="60"/>
  <c r="V130" i="59"/>
  <c r="V128" i="59"/>
  <c r="V70" i="59"/>
  <c r="V32" i="59"/>
  <c r="V35" i="59" s="1"/>
  <c r="V176" i="56"/>
  <c r="V118" i="56"/>
  <c r="V116" i="56"/>
  <c r="V82" i="56"/>
  <c r="V34" i="56"/>
  <c r="V32" i="56"/>
  <c r="V178" i="55"/>
  <c r="V142" i="55"/>
  <c r="V94" i="55"/>
  <c r="V22" i="58"/>
  <c r="V142" i="57"/>
  <c r="V116" i="57"/>
  <c r="V176" i="59"/>
  <c r="V82" i="59"/>
  <c r="V34" i="59"/>
  <c r="V80" i="56"/>
  <c r="V140" i="55"/>
  <c r="V106" i="55"/>
  <c r="V106" i="57"/>
  <c r="V70" i="57"/>
  <c r="V116" i="60"/>
  <c r="V58" i="60"/>
  <c r="V178" i="59"/>
  <c r="V142" i="59"/>
  <c r="V140" i="59"/>
  <c r="V94" i="59"/>
  <c r="V92" i="59"/>
  <c r="V80" i="59"/>
  <c r="V130" i="56"/>
  <c r="V128" i="56"/>
  <c r="V92" i="56"/>
  <c r="V46" i="56"/>
  <c r="V44" i="56"/>
  <c r="V154" i="55"/>
  <c r="V152" i="55"/>
  <c r="V104" i="55"/>
  <c r="V68" i="55"/>
  <c r="V44" i="58"/>
  <c r="V154" i="57"/>
  <c r="V128" i="57"/>
  <c r="V131" i="57" s="1"/>
  <c r="V132" i="57" s="1"/>
  <c r="V104" i="60"/>
  <c r="V44" i="60"/>
  <c r="V46" i="59"/>
  <c r="V44" i="59"/>
  <c r="V94" i="56"/>
  <c r="V118" i="55"/>
  <c r="V116" i="55"/>
  <c r="V70" i="55"/>
  <c r="V22" i="55"/>
  <c r="V20" i="55"/>
  <c r="V34" i="58"/>
  <c r="V140" i="57"/>
  <c r="V46" i="57"/>
  <c r="V176" i="60"/>
  <c r="V164" i="60"/>
  <c r="V80" i="60"/>
  <c r="V83" i="60" s="1"/>
  <c r="V154" i="59"/>
  <c r="V152" i="59"/>
  <c r="V106" i="59"/>
  <c r="V104" i="59"/>
  <c r="V142" i="56"/>
  <c r="V140" i="56"/>
  <c r="V58" i="56"/>
  <c r="V56" i="56"/>
  <c r="V164" i="55"/>
  <c r="V32" i="57"/>
  <c r="V118" i="60"/>
  <c r="V106" i="60"/>
  <c r="V46" i="60"/>
  <c r="V58" i="59"/>
  <c r="V56" i="59"/>
  <c r="V20" i="59"/>
  <c r="V154" i="56"/>
  <c r="V104" i="56"/>
  <c r="V166" i="55"/>
  <c r="V128" i="55"/>
  <c r="V80" i="55"/>
  <c r="V34" i="55"/>
  <c r="V32" i="55"/>
  <c r="U56" i="58"/>
  <c r="U59" i="58" s="1"/>
  <c r="U34" i="55"/>
  <c r="U82" i="55"/>
  <c r="U166" i="56"/>
  <c r="U56" i="59"/>
  <c r="U116" i="59"/>
  <c r="U166" i="59"/>
  <c r="U166" i="60"/>
  <c r="U22" i="51"/>
  <c r="U104" i="39"/>
  <c r="U154" i="39"/>
  <c r="U118" i="51"/>
  <c r="U130" i="51"/>
  <c r="U140" i="51"/>
  <c r="U20" i="53"/>
  <c r="U32" i="53"/>
  <c r="U44" i="53"/>
  <c r="U56" i="53"/>
  <c r="U68" i="53"/>
  <c r="U80" i="53"/>
  <c r="U92" i="53"/>
  <c r="U104" i="53"/>
  <c r="U116" i="53"/>
  <c r="U128" i="53"/>
  <c r="U140" i="53"/>
  <c r="U143" i="53" s="1"/>
  <c r="U152" i="53"/>
  <c r="U164" i="53"/>
  <c r="U176" i="53"/>
  <c r="U44" i="55"/>
  <c r="U20" i="56"/>
  <c r="G128" i="56"/>
  <c r="V166" i="56"/>
  <c r="K44" i="59"/>
  <c r="P94" i="59"/>
  <c r="V116" i="59"/>
  <c r="K140" i="59"/>
  <c r="V166" i="59"/>
  <c r="G176" i="60"/>
  <c r="U82" i="57"/>
  <c r="U106" i="51"/>
  <c r="U166" i="52"/>
  <c r="U82" i="39"/>
  <c r="U94" i="39"/>
  <c r="U116" i="39"/>
  <c r="U166" i="39"/>
  <c r="U178" i="39"/>
  <c r="U34" i="51"/>
  <c r="U56" i="51"/>
  <c r="U152" i="51"/>
  <c r="U155" i="51" s="1"/>
  <c r="U32" i="52"/>
  <c r="U44" i="52"/>
  <c r="U56" i="52"/>
  <c r="U68" i="52"/>
  <c r="U80" i="52"/>
  <c r="U92" i="52"/>
  <c r="U128" i="55"/>
  <c r="U166" i="55"/>
  <c r="U190" i="55" s="1"/>
  <c r="K20" i="45" s="1"/>
  <c r="Q20" i="59"/>
  <c r="P44" i="59"/>
  <c r="P104" i="59"/>
  <c r="P154" i="59"/>
  <c r="V20" i="60"/>
  <c r="Q68" i="60"/>
  <c r="V82" i="60"/>
  <c r="G46" i="57"/>
  <c r="K92" i="57"/>
  <c r="U92" i="39"/>
  <c r="U176" i="39"/>
  <c r="U44" i="51"/>
  <c r="U166" i="51"/>
  <c r="U178" i="52"/>
  <c r="U128" i="39"/>
  <c r="U46" i="51"/>
  <c r="U68" i="51"/>
  <c r="U80" i="51"/>
  <c r="J116" i="51"/>
  <c r="U20" i="52"/>
  <c r="U104" i="52"/>
  <c r="U116" i="52"/>
  <c r="U20" i="49"/>
  <c r="U32" i="49"/>
  <c r="U35" i="49" s="1"/>
  <c r="U36" i="49" s="1"/>
  <c r="U22" i="53"/>
  <c r="U34" i="53"/>
  <c r="U46" i="53"/>
  <c r="U58" i="53"/>
  <c r="U70" i="53"/>
  <c r="U82" i="53"/>
  <c r="U94" i="53"/>
  <c r="U106" i="53"/>
  <c r="U118" i="53"/>
  <c r="U130" i="53"/>
  <c r="U142" i="53"/>
  <c r="U154" i="53"/>
  <c r="U166" i="53"/>
  <c r="U178" i="53"/>
  <c r="U32" i="55"/>
  <c r="U104" i="56"/>
  <c r="U107" i="56" s="1"/>
  <c r="U108" i="56" s="1"/>
  <c r="U154" i="56"/>
  <c r="U20" i="59"/>
  <c r="Q58" i="59"/>
  <c r="Q104" i="59"/>
  <c r="Q154" i="59"/>
  <c r="G178" i="59"/>
  <c r="G44" i="60"/>
  <c r="U68" i="60"/>
  <c r="U71" i="60" s="1"/>
  <c r="P92" i="60"/>
  <c r="K106" i="60"/>
  <c r="U130" i="60"/>
  <c r="Q118" i="57"/>
  <c r="U70" i="39"/>
  <c r="U94" i="51"/>
  <c r="U178" i="51"/>
  <c r="U154" i="52"/>
  <c r="U20" i="39"/>
  <c r="U32" i="39"/>
  <c r="U44" i="39"/>
  <c r="U56" i="39"/>
  <c r="U106" i="39"/>
  <c r="U118" i="39"/>
  <c r="U140" i="39"/>
  <c r="U58" i="51"/>
  <c r="U142" i="51"/>
  <c r="U22" i="52"/>
  <c r="U34" i="52"/>
  <c r="U46" i="52"/>
  <c r="U58" i="52"/>
  <c r="U70" i="52"/>
  <c r="U82" i="52"/>
  <c r="U94" i="52"/>
  <c r="U128" i="52"/>
  <c r="U140" i="52"/>
  <c r="U44" i="49"/>
  <c r="U56" i="49"/>
  <c r="U68" i="49"/>
  <c r="U80" i="49"/>
  <c r="U92" i="49"/>
  <c r="U104" i="49"/>
  <c r="U107" i="49" s="1"/>
  <c r="U108" i="49" s="1"/>
  <c r="U109" i="49" s="1"/>
  <c r="U116" i="49"/>
  <c r="U128" i="49"/>
  <c r="U140" i="49"/>
  <c r="U152" i="49"/>
  <c r="U58" i="59"/>
  <c r="U118" i="59"/>
  <c r="U164" i="59"/>
  <c r="U106" i="60"/>
  <c r="G44" i="58"/>
  <c r="Z70" i="55"/>
  <c r="Z22" i="72"/>
  <c r="Z58" i="56"/>
  <c r="Z32" i="56"/>
  <c r="Z34" i="56"/>
  <c r="Z94" i="56"/>
  <c r="Z176" i="73"/>
  <c r="Z44" i="71"/>
  <c r="Z22" i="73"/>
  <c r="Z70" i="56"/>
  <c r="Z94" i="73"/>
  <c r="Z92" i="71"/>
  <c r="Z44" i="70"/>
  <c r="Z46" i="70"/>
  <c r="Z116" i="68"/>
  <c r="Z56" i="68"/>
  <c r="Z164" i="70"/>
  <c r="Z118" i="68"/>
  <c r="Z128" i="70"/>
  <c r="Z106" i="70"/>
  <c r="Z68" i="68"/>
  <c r="Z176" i="70"/>
  <c r="Z128" i="68"/>
  <c r="Z128" i="57"/>
  <c r="Z142" i="58"/>
  <c r="Z104" i="58"/>
  <c r="Z152" i="68"/>
  <c r="Z44" i="68"/>
  <c r="Z142" i="57"/>
  <c r="Z118" i="58"/>
  <c r="Z166" i="58"/>
  <c r="Z82" i="58"/>
  <c r="Z80" i="60"/>
  <c r="Z140" i="58"/>
  <c r="Z130" i="60"/>
  <c r="Z20" i="59"/>
  <c r="Z166" i="60"/>
  <c r="Z140" i="59"/>
  <c r="Z154" i="59"/>
  <c r="Z22" i="49"/>
  <c r="Z34" i="53"/>
  <c r="Z20" i="55"/>
  <c r="Z68" i="49"/>
  <c r="Z176" i="53"/>
  <c r="Z58" i="55"/>
  <c r="Z44" i="49"/>
  <c r="Z56" i="53"/>
  <c r="Z142" i="48"/>
  <c r="Z92" i="52"/>
  <c r="Z97" i="52" s="1"/>
  <c r="Z56" i="39"/>
  <c r="Z44" i="48"/>
  <c r="Z22" i="39"/>
  <c r="Z94" i="52"/>
  <c r="Z118" i="55"/>
  <c r="Z82" i="52"/>
  <c r="Z70" i="51"/>
  <c r="Z92" i="53"/>
  <c r="Z140" i="48"/>
  <c r="Z145" i="48" s="1"/>
  <c r="Z140" i="39"/>
  <c r="Z58" i="48"/>
  <c r="Z118" i="53"/>
  <c r="Z176" i="51"/>
  <c r="Z104" i="39"/>
  <c r="Z56" i="72"/>
  <c r="Z68" i="56"/>
  <c r="Z80" i="56"/>
  <c r="Z82" i="56"/>
  <c r="Z106" i="56"/>
  <c r="Z20" i="72"/>
  <c r="Z106" i="71"/>
  <c r="Z46" i="72"/>
  <c r="Z32" i="73"/>
  <c r="Z106" i="73"/>
  <c r="Z164" i="71"/>
  <c r="Z178" i="70"/>
  <c r="Z58" i="70"/>
  <c r="Z176" i="56"/>
  <c r="Z82" i="68"/>
  <c r="Z20" i="69"/>
  <c r="Z164" i="73"/>
  <c r="Z82" i="69"/>
  <c r="Z116" i="70"/>
  <c r="Z94" i="68"/>
  <c r="Z44" i="69"/>
  <c r="Z130" i="68"/>
  <c r="Z178" i="57"/>
  <c r="Z178" i="58"/>
  <c r="Z152" i="58"/>
  <c r="Z178" i="68"/>
  <c r="Z44" i="58"/>
  <c r="Z152" i="57"/>
  <c r="Z22" i="57"/>
  <c r="Z46" i="57"/>
  <c r="Z106" i="60"/>
  <c r="Z128" i="60"/>
  <c r="Z44" i="59"/>
  <c r="Z106" i="68"/>
  <c r="Z82" i="59"/>
  <c r="Z34" i="59"/>
  <c r="Z44" i="55"/>
  <c r="Z176" i="59"/>
  <c r="Z92" i="49"/>
  <c r="Z104" i="53"/>
  <c r="Z56" i="55"/>
  <c r="Z94" i="49"/>
  <c r="Z34" i="49"/>
  <c r="Z68" i="55"/>
  <c r="Z70" i="49"/>
  <c r="Z82" i="53"/>
  <c r="Z176" i="48"/>
  <c r="Z106" i="52"/>
  <c r="Z82" i="39"/>
  <c r="Z70" i="48"/>
  <c r="Z92" i="58"/>
  <c r="Z128" i="52"/>
  <c r="Z128" i="53"/>
  <c r="Z166" i="52"/>
  <c r="Z140" i="51"/>
  <c r="Z20" i="49"/>
  <c r="Z166" i="48"/>
  <c r="Z166" i="39"/>
  <c r="Z56" i="51"/>
  <c r="Z106" i="51"/>
  <c r="Z80" i="51"/>
  <c r="Z178" i="39"/>
  <c r="Z46" i="56"/>
  <c r="Z22" i="56"/>
  <c r="Z152" i="56"/>
  <c r="Z142" i="56"/>
  <c r="Z46" i="73"/>
  <c r="Z116" i="56"/>
  <c r="Z92" i="56"/>
  <c r="Z118" i="71"/>
  <c r="Z68" i="72"/>
  <c r="Z80" i="72"/>
  <c r="Z118" i="72"/>
  <c r="Z34" i="70"/>
  <c r="Z46" i="69"/>
  <c r="Z32" i="69"/>
  <c r="Z178" i="72"/>
  <c r="Z104" i="72"/>
  <c r="Z34" i="69"/>
  <c r="Z82" i="72"/>
  <c r="Z104" i="69"/>
  <c r="Z118" i="70"/>
  <c r="Z128" i="72"/>
  <c r="Z68" i="69"/>
  <c r="Z140" i="68"/>
  <c r="Z22" i="60"/>
  <c r="Z32" i="57"/>
  <c r="Z58" i="57"/>
  <c r="Z32" i="58"/>
  <c r="Z70" i="58"/>
  <c r="Z164" i="57"/>
  <c r="Z106" i="57"/>
  <c r="Z80" i="57"/>
  <c r="Z142" i="60"/>
  <c r="Z176" i="60"/>
  <c r="Z58" i="59"/>
  <c r="Z176" i="58"/>
  <c r="Z118" i="59"/>
  <c r="Z68" i="59"/>
  <c r="Z80" i="55"/>
  <c r="Z34" i="55"/>
  <c r="Z118" i="49"/>
  <c r="Z130" i="53"/>
  <c r="Z94" i="55"/>
  <c r="Z164" i="49"/>
  <c r="Z104" i="49"/>
  <c r="Z116" i="55"/>
  <c r="Z140" i="49"/>
  <c r="Z34" i="52"/>
  <c r="Z22" i="51"/>
  <c r="Z178" i="52"/>
  <c r="Z152" i="39"/>
  <c r="Z94" i="48"/>
  <c r="Z166" i="55"/>
  <c r="Z104" i="48"/>
  <c r="Z154" i="53"/>
  <c r="Z22" i="48"/>
  <c r="Z166" i="51"/>
  <c r="Z46" i="49"/>
  <c r="Z20" i="51"/>
  <c r="Z20" i="52"/>
  <c r="Z82" i="51"/>
  <c r="Z56" i="49"/>
  <c r="Z56" i="56"/>
  <c r="Z130" i="56"/>
  <c r="Z20" i="73"/>
  <c r="Z44" i="73"/>
  <c r="Z92" i="73"/>
  <c r="Z166" i="56"/>
  <c r="Z68" i="73"/>
  <c r="Z128" i="71"/>
  <c r="Z70" i="72"/>
  <c r="Z152" i="72"/>
  <c r="Z140" i="72"/>
  <c r="Z104" i="70"/>
  <c r="Z70" i="69"/>
  <c r="Z94" i="69"/>
  <c r="Z116" i="71"/>
  <c r="Z56" i="71"/>
  <c r="Z56" i="69"/>
  <c r="Z142" i="72"/>
  <c r="Z32" i="68"/>
  <c r="Z166" i="70"/>
  <c r="Z130" i="72"/>
  <c r="Z106" i="69"/>
  <c r="Z166" i="68"/>
  <c r="Z130" i="71"/>
  <c r="Z46" i="71"/>
  <c r="Z68" i="57"/>
  <c r="Z116" i="58"/>
  <c r="Z106" i="58"/>
  <c r="Z32" i="60"/>
  <c r="Z116" i="57"/>
  <c r="Z154" i="57"/>
  <c r="Z94" i="60"/>
  <c r="Z94" i="59"/>
  <c r="Z130" i="59"/>
  <c r="Z46" i="60"/>
  <c r="Z20" i="56"/>
  <c r="Z106" i="59"/>
  <c r="Z128" i="55"/>
  <c r="Z92" i="55"/>
  <c r="Z92" i="59"/>
  <c r="Z32" i="49"/>
  <c r="Z142" i="55"/>
  <c r="Z152" i="60"/>
  <c r="Z130" i="49"/>
  <c r="Z164" i="55"/>
  <c r="Z166" i="49"/>
  <c r="Z140" i="52"/>
  <c r="Z92" i="51"/>
  <c r="Z152" i="48"/>
  <c r="Z176" i="49"/>
  <c r="Z128" i="48"/>
  <c r="Z152" i="53"/>
  <c r="Z154" i="48"/>
  <c r="Z80" i="49"/>
  <c r="Z46" i="48"/>
  <c r="Z68" i="39"/>
  <c r="Z32" i="52"/>
  <c r="Z37" i="52" s="1"/>
  <c r="Z46" i="51"/>
  <c r="Z46" i="52"/>
  <c r="Z152" i="51"/>
  <c r="Z92" i="39"/>
  <c r="Z130" i="52"/>
  <c r="Z154" i="39"/>
  <c r="Z32" i="39"/>
  <c r="Z34" i="39"/>
  <c r="Z130" i="39"/>
  <c r="Z58" i="39"/>
  <c r="Z118" i="56"/>
  <c r="Z140" i="56"/>
  <c r="Z58" i="73"/>
  <c r="Z82" i="73"/>
  <c r="Z130" i="73"/>
  <c r="Z178" i="56"/>
  <c r="Z106" i="72"/>
  <c r="Z56" i="70"/>
  <c r="Z128" i="56"/>
  <c r="Z142" i="71"/>
  <c r="Z176" i="72"/>
  <c r="Z130" i="70"/>
  <c r="Z140" i="69"/>
  <c r="Z118" i="69"/>
  <c r="Z32" i="70"/>
  <c r="Z20" i="70"/>
  <c r="Z128" i="69"/>
  <c r="Z164" i="72"/>
  <c r="Z58" i="68"/>
  <c r="Z22" i="69"/>
  <c r="Z20" i="71"/>
  <c r="Z176" i="69"/>
  <c r="Z130" i="58"/>
  <c r="Z176" i="68"/>
  <c r="Z116" i="69"/>
  <c r="Z94" i="57"/>
  <c r="Z20" i="57"/>
  <c r="Z154" i="58"/>
  <c r="Z22" i="71"/>
  <c r="Z70" i="68"/>
  <c r="Z166" i="57"/>
  <c r="Z56" i="59"/>
  <c r="Z152" i="59"/>
  <c r="Z44" i="60"/>
  <c r="Z58" i="60"/>
  <c r="Z20" i="58"/>
  <c r="Z142" i="59"/>
  <c r="Z176" i="55"/>
  <c r="Z140" i="55"/>
  <c r="Z46" i="55"/>
  <c r="Z58" i="49"/>
  <c r="Z44" i="53"/>
  <c r="Z104" i="55"/>
  <c r="Z164" i="60"/>
  <c r="Z20" i="53"/>
  <c r="Z116" i="60"/>
  <c r="Z34" i="48"/>
  <c r="Z118" i="51"/>
  <c r="Z32" i="51"/>
  <c r="Z80" i="52"/>
  <c r="Z85" i="52" s="1"/>
  <c r="Z178" i="48"/>
  <c r="Z178" i="53"/>
  <c r="Z34" i="51"/>
  <c r="Z106" i="49"/>
  <c r="Z80" i="48"/>
  <c r="Z94" i="39"/>
  <c r="Z58" i="52"/>
  <c r="Z116" i="51"/>
  <c r="Z104" i="52"/>
  <c r="Z178" i="51"/>
  <c r="Z70" i="52"/>
  <c r="Z44" i="52"/>
  <c r="Z49" i="52" s="1"/>
  <c r="Z152" i="52"/>
  <c r="Z116" i="52"/>
  <c r="Z56" i="73"/>
  <c r="Z34" i="73"/>
  <c r="Z104" i="73"/>
  <c r="Z128" i="73"/>
  <c r="Z154" i="73"/>
  <c r="Z70" i="73"/>
  <c r="Z104" i="56"/>
  <c r="Z82" i="70"/>
  <c r="Z164" i="56"/>
  <c r="Z152" i="71"/>
  <c r="Z58" i="71"/>
  <c r="Z104" i="71"/>
  <c r="Z178" i="69"/>
  <c r="Z164" i="69"/>
  <c r="Z140" i="70"/>
  <c r="Z22" i="70"/>
  <c r="Z166" i="69"/>
  <c r="Z166" i="72"/>
  <c r="Z154" i="72"/>
  <c r="Z58" i="69"/>
  <c r="Z176" i="71"/>
  <c r="Z34" i="68"/>
  <c r="Z56" i="57"/>
  <c r="Z22" i="58"/>
  <c r="Z154" i="69"/>
  <c r="Z130" i="57"/>
  <c r="Z34" i="57"/>
  <c r="Z164" i="58"/>
  <c r="Z154" i="68"/>
  <c r="Z164" i="68"/>
  <c r="Z176" i="57"/>
  <c r="Z70" i="59"/>
  <c r="Z166" i="59"/>
  <c r="Z56" i="60"/>
  <c r="Z70" i="60"/>
  <c r="Z92" i="60"/>
  <c r="Z178" i="59"/>
  <c r="Z32" i="53"/>
  <c r="Z68" i="53"/>
  <c r="Z82" i="55"/>
  <c r="Z128" i="49"/>
  <c r="Z70" i="53"/>
  <c r="Z152" i="55"/>
  <c r="Z104" i="59"/>
  <c r="Z46" i="53"/>
  <c r="Z178" i="60"/>
  <c r="Z68" i="48"/>
  <c r="Z20" i="39"/>
  <c r="Z58" i="51"/>
  <c r="Z142" i="52"/>
  <c r="Z68" i="51"/>
  <c r="Z152" i="49"/>
  <c r="Z104" i="51"/>
  <c r="Z116" i="49"/>
  <c r="Z130" i="48"/>
  <c r="Z164" i="39"/>
  <c r="Z32" i="48"/>
  <c r="Z37" i="48" s="1"/>
  <c r="Z142" i="51"/>
  <c r="Z118" i="52"/>
  <c r="Z80" i="39"/>
  <c r="Z142" i="39"/>
  <c r="Z128" i="39"/>
  <c r="Z106" i="48"/>
  <c r="Z118" i="73"/>
  <c r="Z80" i="73"/>
  <c r="Z44" i="72"/>
  <c r="Z152" i="73"/>
  <c r="Z34" i="72"/>
  <c r="Z116" i="73"/>
  <c r="Z92" i="72"/>
  <c r="Z152" i="70"/>
  <c r="Z140" i="73"/>
  <c r="Z68" i="70"/>
  <c r="Z70" i="71"/>
  <c r="Z140" i="71"/>
  <c r="Z80" i="68"/>
  <c r="Z20" i="68"/>
  <c r="Z80" i="69"/>
  <c r="Z85" i="69" s="1"/>
  <c r="Z142" i="70"/>
  <c r="Z22" i="68"/>
  <c r="Z94" i="71"/>
  <c r="Z34" i="71"/>
  <c r="Z130" i="69"/>
  <c r="Z178" i="71"/>
  <c r="Z104" i="68"/>
  <c r="Z82" i="57"/>
  <c r="Z58" i="58"/>
  <c r="Z142" i="68"/>
  <c r="Z140" i="57"/>
  <c r="Z104" i="57"/>
  <c r="Z44" i="57"/>
  <c r="Z34" i="58"/>
  <c r="Z46" i="58"/>
  <c r="Z20" i="60"/>
  <c r="Z128" i="59"/>
  <c r="Z70" i="70"/>
  <c r="Z68" i="60"/>
  <c r="Z104" i="60"/>
  <c r="Z118" i="60"/>
  <c r="Z32" i="59"/>
  <c r="Z58" i="53"/>
  <c r="Z94" i="53"/>
  <c r="Z130" i="55"/>
  <c r="Z154" i="49"/>
  <c r="Z140" i="53"/>
  <c r="Z80" i="53"/>
  <c r="Z164" i="59"/>
  <c r="Z116" i="53"/>
  <c r="Z106" i="55"/>
  <c r="Z92" i="48"/>
  <c r="Z97" i="48" s="1"/>
  <c r="Z46" i="39"/>
  <c r="Z128" i="51"/>
  <c r="Z164" i="52"/>
  <c r="Z169" i="52" s="1"/>
  <c r="Z94" i="51"/>
  <c r="Z178" i="49"/>
  <c r="Z130" i="51"/>
  <c r="Z142" i="49"/>
  <c r="Z164" i="48"/>
  <c r="Z169" i="48" s="1"/>
  <c r="Z32" i="55"/>
  <c r="Z82" i="48"/>
  <c r="Z44" i="39"/>
  <c r="Z154" i="52"/>
  <c r="Z106" i="39"/>
  <c r="Z118" i="39"/>
  <c r="Z178" i="73"/>
  <c r="Z142" i="73"/>
  <c r="Z58" i="72"/>
  <c r="Z32" i="72"/>
  <c r="Z44" i="56"/>
  <c r="Z166" i="73"/>
  <c r="Z32" i="71"/>
  <c r="Z154" i="56"/>
  <c r="Z94" i="72"/>
  <c r="Z94" i="70"/>
  <c r="Z80" i="71"/>
  <c r="Z166" i="71"/>
  <c r="Z82" i="71"/>
  <c r="Z46" i="68"/>
  <c r="Z142" i="69"/>
  <c r="Z154" i="70"/>
  <c r="Z92" i="68"/>
  <c r="Z154" i="71"/>
  <c r="Z68" i="71"/>
  <c r="Z152" i="69"/>
  <c r="Z92" i="70"/>
  <c r="Z116" i="72"/>
  <c r="Z92" i="57"/>
  <c r="Z94" i="58"/>
  <c r="Z68" i="58"/>
  <c r="Z92" i="69"/>
  <c r="Z97" i="69" s="1"/>
  <c r="Z80" i="70"/>
  <c r="Z70" i="57"/>
  <c r="Z80" i="58"/>
  <c r="Z128" i="58"/>
  <c r="Z34" i="60"/>
  <c r="Z118" i="57"/>
  <c r="Z56" i="58"/>
  <c r="Z82" i="60"/>
  <c r="Z140" i="60"/>
  <c r="Z154" i="60"/>
  <c r="Z116" i="59"/>
  <c r="Z22" i="59"/>
  <c r="Z164" i="53"/>
  <c r="Z178" i="55"/>
  <c r="Z46" i="59"/>
  <c r="Z166" i="53"/>
  <c r="Z106" i="53"/>
  <c r="Z22" i="55"/>
  <c r="Z142" i="53"/>
  <c r="Z154" i="55"/>
  <c r="Z118" i="48"/>
  <c r="Z22" i="52"/>
  <c r="Z154" i="51"/>
  <c r="Z20" i="48"/>
  <c r="Z164" i="51"/>
  <c r="Z68" i="52"/>
  <c r="Z73" i="52" s="1"/>
  <c r="Z80" i="59"/>
  <c r="Z56" i="52"/>
  <c r="Z44" i="51"/>
  <c r="Z22" i="53"/>
  <c r="Z116" i="48"/>
  <c r="Z121" i="48" s="1"/>
  <c r="Z70" i="39"/>
  <c r="Z176" i="52"/>
  <c r="Z176" i="39"/>
  <c r="Z82" i="49"/>
  <c r="Z116" i="39"/>
  <c r="Z56" i="48"/>
  <c r="Z61" i="48" s="1"/>
  <c r="V94" i="58"/>
  <c r="L106" i="55"/>
  <c r="Y22" i="56"/>
  <c r="Y130" i="56"/>
  <c r="Y140" i="56"/>
  <c r="Y34" i="73"/>
  <c r="Y80" i="73"/>
  <c r="Y142" i="73"/>
  <c r="Y58" i="56"/>
  <c r="Y68" i="56"/>
  <c r="Y152" i="56"/>
  <c r="Y20" i="73"/>
  <c r="Y58" i="73"/>
  <c r="Y104" i="73"/>
  <c r="Y44" i="72"/>
  <c r="Y58" i="72"/>
  <c r="Y32" i="56"/>
  <c r="Y80" i="56"/>
  <c r="Y142" i="56"/>
  <c r="Y44" i="73"/>
  <c r="Y82" i="73"/>
  <c r="Y128" i="73"/>
  <c r="Y152" i="73"/>
  <c r="Y32" i="72"/>
  <c r="Y70" i="56"/>
  <c r="Y92" i="56"/>
  <c r="Y104" i="56"/>
  <c r="Y154" i="56"/>
  <c r="Y164" i="56"/>
  <c r="Y176" i="56"/>
  <c r="Y22" i="73"/>
  <c r="Y68" i="73"/>
  <c r="Y106" i="73"/>
  <c r="Y164" i="73"/>
  <c r="Y46" i="72"/>
  <c r="Y68" i="72"/>
  <c r="Y44" i="56"/>
  <c r="Y94" i="56"/>
  <c r="Y106" i="56"/>
  <c r="Y116" i="56"/>
  <c r="Y166" i="56"/>
  <c r="Y178" i="56"/>
  <c r="Y70" i="73"/>
  <c r="Y116" i="73"/>
  <c r="Y166" i="73"/>
  <c r="Y176" i="73"/>
  <c r="Y20" i="72"/>
  <c r="Y70" i="72"/>
  <c r="Y20" i="56"/>
  <c r="Y128" i="56"/>
  <c r="Y32" i="73"/>
  <c r="Y94" i="73"/>
  <c r="Y140" i="73"/>
  <c r="Y56" i="56"/>
  <c r="Y118" i="56"/>
  <c r="Y46" i="73"/>
  <c r="Y154" i="73"/>
  <c r="Y56" i="72"/>
  <c r="Y92" i="72"/>
  <c r="Y34" i="56"/>
  <c r="Y46" i="56"/>
  <c r="Y130" i="72"/>
  <c r="Y166" i="72"/>
  <c r="Y140" i="71"/>
  <c r="Y178" i="71"/>
  <c r="Y22" i="70"/>
  <c r="Y92" i="70"/>
  <c r="Y118" i="70"/>
  <c r="Y56" i="73"/>
  <c r="Y94" i="72"/>
  <c r="Y116" i="72"/>
  <c r="Y118" i="73"/>
  <c r="Y130" i="73"/>
  <c r="Y178" i="73"/>
  <c r="Y22" i="72"/>
  <c r="Y80" i="72"/>
  <c r="Y118" i="72"/>
  <c r="Y140" i="72"/>
  <c r="Y176" i="72"/>
  <c r="Y58" i="71"/>
  <c r="Y70" i="71"/>
  <c r="Y80" i="71"/>
  <c r="Y92" i="71"/>
  <c r="Y164" i="71"/>
  <c r="Y34" i="70"/>
  <c r="Y104" i="70"/>
  <c r="Y130" i="70"/>
  <c r="Y82" i="72"/>
  <c r="Y104" i="72"/>
  <c r="Y154" i="72"/>
  <c r="Y20" i="71"/>
  <c r="Y154" i="71"/>
  <c r="Y44" i="70"/>
  <c r="Y70" i="70"/>
  <c r="Y140" i="70"/>
  <c r="Y82" i="71"/>
  <c r="Y106" i="71"/>
  <c r="Y46" i="70"/>
  <c r="Y56" i="70"/>
  <c r="Y58" i="70"/>
  <c r="Y32" i="69"/>
  <c r="Y94" i="69"/>
  <c r="Y118" i="69"/>
  <c r="Y164" i="69"/>
  <c r="Y20" i="68"/>
  <c r="Y46" i="68"/>
  <c r="Y178" i="72"/>
  <c r="Y116" i="71"/>
  <c r="Y32" i="70"/>
  <c r="Y80" i="69"/>
  <c r="Y142" i="69"/>
  <c r="Y56" i="68"/>
  <c r="Y82" i="68"/>
  <c r="Y34" i="72"/>
  <c r="Y106" i="72"/>
  <c r="Y56" i="71"/>
  <c r="Y118" i="71"/>
  <c r="Y20" i="70"/>
  <c r="Y142" i="70"/>
  <c r="Y152" i="70"/>
  <c r="Y154" i="70"/>
  <c r="Y164" i="70"/>
  <c r="Y20" i="69"/>
  <c r="Y34" i="69"/>
  <c r="Y56" i="69"/>
  <c r="Y128" i="69"/>
  <c r="Y166" i="69"/>
  <c r="Y22" i="68"/>
  <c r="Y92" i="68"/>
  <c r="Y118" i="68"/>
  <c r="Y92" i="73"/>
  <c r="Y142" i="72"/>
  <c r="Y164" i="72"/>
  <c r="Y94" i="71"/>
  <c r="Y128" i="70"/>
  <c r="Y82" i="69"/>
  <c r="Y104" i="69"/>
  <c r="Y32" i="68"/>
  <c r="Y58" i="68"/>
  <c r="Y128" i="68"/>
  <c r="Y32" i="71"/>
  <c r="Y34" i="71"/>
  <c r="Y68" i="71"/>
  <c r="Y152" i="71"/>
  <c r="Y106" i="70"/>
  <c r="Y116" i="70"/>
  <c r="Y166" i="70"/>
  <c r="Y22" i="69"/>
  <c r="Y58" i="69"/>
  <c r="Y130" i="69"/>
  <c r="Y152" i="69"/>
  <c r="Y68" i="68"/>
  <c r="Y94" i="68"/>
  <c r="Y82" i="56"/>
  <c r="Y128" i="72"/>
  <c r="Y152" i="72"/>
  <c r="Y176" i="71"/>
  <c r="Y94" i="70"/>
  <c r="Y176" i="70"/>
  <c r="Y44" i="69"/>
  <c r="Y68" i="69"/>
  <c r="Y106" i="69"/>
  <c r="Y176" i="69"/>
  <c r="Y34" i="68"/>
  <c r="Y104" i="68"/>
  <c r="Y22" i="71"/>
  <c r="Y44" i="71"/>
  <c r="Y46" i="71"/>
  <c r="Y128" i="71"/>
  <c r="Y130" i="71"/>
  <c r="Y80" i="70"/>
  <c r="Y92" i="69"/>
  <c r="Y116" i="69"/>
  <c r="Y154" i="69"/>
  <c r="Y44" i="68"/>
  <c r="Y70" i="68"/>
  <c r="Y166" i="71"/>
  <c r="Y176" i="68"/>
  <c r="Y22" i="58"/>
  <c r="Y58" i="58"/>
  <c r="Y94" i="58"/>
  <c r="Y142" i="58"/>
  <c r="Y178" i="58"/>
  <c r="Y32" i="57"/>
  <c r="Y68" i="70"/>
  <c r="Y178" i="70"/>
  <c r="Y142" i="68"/>
  <c r="Y68" i="58"/>
  <c r="Y104" i="58"/>
  <c r="Y152" i="58"/>
  <c r="Y58" i="57"/>
  <c r="Y68" i="57"/>
  <c r="Y94" i="57"/>
  <c r="Y130" i="57"/>
  <c r="Y140" i="57"/>
  <c r="Y82" i="70"/>
  <c r="Y178" i="69"/>
  <c r="Y152" i="68"/>
  <c r="Y178" i="68"/>
  <c r="Y32" i="58"/>
  <c r="Y116" i="58"/>
  <c r="Y20" i="57"/>
  <c r="Y34" i="57"/>
  <c r="Y104" i="57"/>
  <c r="Y142" i="71"/>
  <c r="Y80" i="68"/>
  <c r="Y44" i="58"/>
  <c r="Y70" i="58"/>
  <c r="Y106" i="58"/>
  <c r="Y154" i="58"/>
  <c r="Y164" i="58"/>
  <c r="Y44" i="57"/>
  <c r="Y70" i="57"/>
  <c r="Y142" i="57"/>
  <c r="Y152" i="57"/>
  <c r="Y164" i="57"/>
  <c r="Y140" i="69"/>
  <c r="Y116" i="68"/>
  <c r="Y154" i="68"/>
  <c r="Y34" i="58"/>
  <c r="Y80" i="58"/>
  <c r="Y118" i="58"/>
  <c r="Y22" i="57"/>
  <c r="Y106" i="57"/>
  <c r="Y116" i="57"/>
  <c r="Y164" i="68"/>
  <c r="Y46" i="58"/>
  <c r="Y128" i="58"/>
  <c r="Y166" i="58"/>
  <c r="Y46" i="57"/>
  <c r="Y80" i="57"/>
  <c r="Y154" i="57"/>
  <c r="Y166" i="57"/>
  <c r="Y176" i="57"/>
  <c r="Y20" i="60"/>
  <c r="Y106" i="68"/>
  <c r="Y20" i="58"/>
  <c r="Y56" i="58"/>
  <c r="Y82" i="58"/>
  <c r="Y92" i="58"/>
  <c r="Y140" i="58"/>
  <c r="Y176" i="58"/>
  <c r="Y118" i="57"/>
  <c r="Y166" i="68"/>
  <c r="Y128" i="57"/>
  <c r="Y94" i="60"/>
  <c r="Y130" i="68"/>
  <c r="Y80" i="60"/>
  <c r="Y128" i="60"/>
  <c r="Y176" i="60"/>
  <c r="Y94" i="59"/>
  <c r="Y152" i="59"/>
  <c r="Y166" i="59"/>
  <c r="Y34" i="60"/>
  <c r="Y44" i="59"/>
  <c r="Y58" i="59"/>
  <c r="Y130" i="59"/>
  <c r="Y32" i="60"/>
  <c r="Y44" i="60"/>
  <c r="Y56" i="60"/>
  <c r="Y68" i="60"/>
  <c r="Y82" i="60"/>
  <c r="Y130" i="60"/>
  <c r="Y178" i="60"/>
  <c r="Y80" i="59"/>
  <c r="Y116" i="59"/>
  <c r="Y154" i="59"/>
  <c r="Y70" i="69"/>
  <c r="Y92" i="57"/>
  <c r="Y178" i="57"/>
  <c r="Y116" i="60"/>
  <c r="Y152" i="60"/>
  <c r="Y164" i="60"/>
  <c r="Y140" i="68"/>
  <c r="Y130" i="58"/>
  <c r="Y22" i="60"/>
  <c r="Y92" i="60"/>
  <c r="Y118" i="60"/>
  <c r="Y154" i="60"/>
  <c r="Y166" i="60"/>
  <c r="Y34" i="59"/>
  <c r="Y68" i="59"/>
  <c r="Y106" i="59"/>
  <c r="Y142" i="59"/>
  <c r="Y178" i="59"/>
  <c r="Y104" i="71"/>
  <c r="Y46" i="69"/>
  <c r="Y56" i="57"/>
  <c r="Y106" i="60"/>
  <c r="Y142" i="60"/>
  <c r="Y22" i="59"/>
  <c r="Y92" i="59"/>
  <c r="Y164" i="59"/>
  <c r="Y56" i="59"/>
  <c r="Y176" i="59"/>
  <c r="Y34" i="55"/>
  <c r="Y92" i="55"/>
  <c r="Y140" i="55"/>
  <c r="Y68" i="53"/>
  <c r="Y70" i="59"/>
  <c r="Y46" i="55"/>
  <c r="Y82" i="55"/>
  <c r="Y130" i="55"/>
  <c r="Y178" i="55"/>
  <c r="Y34" i="53"/>
  <c r="Y104" i="53"/>
  <c r="Y130" i="53"/>
  <c r="Y32" i="49"/>
  <c r="Y58" i="49"/>
  <c r="Y128" i="49"/>
  <c r="Y154" i="49"/>
  <c r="Y20" i="59"/>
  <c r="Y46" i="59"/>
  <c r="Y20" i="55"/>
  <c r="Y56" i="55"/>
  <c r="Y94" i="55"/>
  <c r="Y142" i="55"/>
  <c r="Y44" i="53"/>
  <c r="Y70" i="53"/>
  <c r="Y140" i="53"/>
  <c r="Y166" i="53"/>
  <c r="Y68" i="49"/>
  <c r="Y94" i="49"/>
  <c r="Y164" i="49"/>
  <c r="Y82" i="57"/>
  <c r="Y58" i="60"/>
  <c r="Y104" i="55"/>
  <c r="Y152" i="55"/>
  <c r="Y80" i="53"/>
  <c r="Y106" i="53"/>
  <c r="Y176" i="53"/>
  <c r="Y34" i="49"/>
  <c r="Y104" i="49"/>
  <c r="Y130" i="49"/>
  <c r="Y46" i="60"/>
  <c r="Y104" i="59"/>
  <c r="Y128" i="59"/>
  <c r="Y22" i="55"/>
  <c r="Y58" i="55"/>
  <c r="Y68" i="55"/>
  <c r="Y116" i="55"/>
  <c r="Y164" i="55"/>
  <c r="Y20" i="53"/>
  <c r="Y46" i="53"/>
  <c r="Y116" i="53"/>
  <c r="Y142" i="53"/>
  <c r="Y44" i="49"/>
  <c r="Y70" i="49"/>
  <c r="Y140" i="49"/>
  <c r="Y166" i="49"/>
  <c r="Y70" i="60"/>
  <c r="Y104" i="60"/>
  <c r="Y106" i="55"/>
  <c r="Y154" i="55"/>
  <c r="Y56" i="53"/>
  <c r="Y82" i="53"/>
  <c r="Y152" i="53"/>
  <c r="Y178" i="53"/>
  <c r="Y80" i="49"/>
  <c r="Y106" i="49"/>
  <c r="Y176" i="49"/>
  <c r="Y140" i="60"/>
  <c r="Y82" i="59"/>
  <c r="Y32" i="55"/>
  <c r="Y70" i="55"/>
  <c r="Y118" i="55"/>
  <c r="Y166" i="55"/>
  <c r="Y22" i="53"/>
  <c r="Y92" i="53"/>
  <c r="Y44" i="55"/>
  <c r="Y22" i="52"/>
  <c r="Y92" i="52"/>
  <c r="Y106" i="52"/>
  <c r="Y178" i="52"/>
  <c r="Y152" i="48"/>
  <c r="Y32" i="51"/>
  <c r="Y58" i="51"/>
  <c r="Y128" i="51"/>
  <c r="Y154" i="51"/>
  <c r="Y56" i="39"/>
  <c r="Y32" i="59"/>
  <c r="Y164" i="53"/>
  <c r="Y80" i="52"/>
  <c r="Y142" i="52"/>
  <c r="Y164" i="52"/>
  <c r="Y20" i="48"/>
  <c r="Y44" i="48"/>
  <c r="Y70" i="48"/>
  <c r="Y94" i="48"/>
  <c r="Y128" i="48"/>
  <c r="Y178" i="48"/>
  <c r="Y68" i="51"/>
  <c r="Y94" i="51"/>
  <c r="Y164" i="51"/>
  <c r="Y22" i="39"/>
  <c r="Y92" i="39"/>
  <c r="Y118" i="39"/>
  <c r="Y140" i="59"/>
  <c r="Y92" i="49"/>
  <c r="Y152" i="49"/>
  <c r="Y178" i="49"/>
  <c r="Y68" i="52"/>
  <c r="Y94" i="52"/>
  <c r="Y128" i="52"/>
  <c r="Y104" i="48"/>
  <c r="Y154" i="48"/>
  <c r="Y34" i="51"/>
  <c r="Y104" i="51"/>
  <c r="Y130" i="51"/>
  <c r="Y32" i="39"/>
  <c r="Y58" i="39"/>
  <c r="Y118" i="59"/>
  <c r="Y176" i="55"/>
  <c r="Y32" i="53"/>
  <c r="Y128" i="53"/>
  <c r="Y154" i="53"/>
  <c r="Y116" i="49"/>
  <c r="Y118" i="49"/>
  <c r="Y142" i="49"/>
  <c r="Y56" i="52"/>
  <c r="Y82" i="52"/>
  <c r="Y166" i="52"/>
  <c r="Y22" i="48"/>
  <c r="Y46" i="48"/>
  <c r="Y80" i="48"/>
  <c r="Y130" i="48"/>
  <c r="Y164" i="48"/>
  <c r="Y44" i="51"/>
  <c r="Y70" i="51"/>
  <c r="Y140" i="51"/>
  <c r="Y166" i="51"/>
  <c r="Y128" i="55"/>
  <c r="Y94" i="53"/>
  <c r="Y118" i="53"/>
  <c r="Y56" i="49"/>
  <c r="Y82" i="49"/>
  <c r="Y44" i="52"/>
  <c r="Y70" i="52"/>
  <c r="Y116" i="52"/>
  <c r="Y130" i="52"/>
  <c r="Y152" i="52"/>
  <c r="Y56" i="48"/>
  <c r="Y106" i="48"/>
  <c r="Y80" i="51"/>
  <c r="Y106" i="51"/>
  <c r="Y176" i="51"/>
  <c r="Y34" i="39"/>
  <c r="Y104" i="39"/>
  <c r="Y130" i="39"/>
  <c r="Y20" i="52"/>
  <c r="Y46" i="52"/>
  <c r="Y104" i="52"/>
  <c r="Y118" i="52"/>
  <c r="Y154" i="52"/>
  <c r="Y176" i="52"/>
  <c r="Y58" i="48"/>
  <c r="Y56" i="51"/>
  <c r="Y82" i="51"/>
  <c r="Y152" i="51"/>
  <c r="Y178" i="51"/>
  <c r="Y80" i="39"/>
  <c r="Y106" i="39"/>
  <c r="Y176" i="39"/>
  <c r="Y34" i="52"/>
  <c r="Y140" i="52"/>
  <c r="Y34" i="48"/>
  <c r="Y68" i="48"/>
  <c r="Y92" i="48"/>
  <c r="Y118" i="48"/>
  <c r="Y142" i="48"/>
  <c r="Y176" i="48"/>
  <c r="Y22" i="51"/>
  <c r="Y92" i="51"/>
  <c r="Y118" i="51"/>
  <c r="Y20" i="39"/>
  <c r="Y46" i="39"/>
  <c r="Y116" i="39"/>
  <c r="Y142" i="39"/>
  <c r="Y20" i="49"/>
  <c r="Y46" i="51"/>
  <c r="Y116" i="51"/>
  <c r="Y166" i="39"/>
  <c r="Y164" i="39"/>
  <c r="Y46" i="49"/>
  <c r="Y32" i="52"/>
  <c r="Y58" i="52"/>
  <c r="Y116" i="48"/>
  <c r="Y166" i="48"/>
  <c r="Y142" i="51"/>
  <c r="Y70" i="39"/>
  <c r="Y152" i="39"/>
  <c r="Y154" i="39"/>
  <c r="Y68" i="39"/>
  <c r="Y44" i="39"/>
  <c r="Y94" i="39"/>
  <c r="Y140" i="39"/>
  <c r="Y80" i="55"/>
  <c r="Y58" i="53"/>
  <c r="Y32" i="48"/>
  <c r="Y82" i="48"/>
  <c r="Y140" i="48"/>
  <c r="Y82" i="39"/>
  <c r="Y178" i="39"/>
  <c r="Y22" i="49"/>
  <c r="Y20" i="51"/>
  <c r="Y128" i="39"/>
  <c r="BA13" i="45"/>
  <c r="BF47" i="45"/>
  <c r="V35" i="56"/>
  <c r="V59" i="56"/>
  <c r="V83" i="59"/>
  <c r="V84" i="59" s="1"/>
  <c r="V85" i="59" s="1"/>
  <c r="V86" i="59" s="1"/>
  <c r="V71" i="59"/>
  <c r="V95" i="59"/>
  <c r="V96" i="59" s="1"/>
  <c r="V97" i="59" s="1"/>
  <c r="V98" i="59" s="1"/>
  <c r="V58" i="58"/>
  <c r="P70" i="58"/>
  <c r="V68" i="58"/>
  <c r="V104" i="58"/>
  <c r="V107" i="58" s="1"/>
  <c r="K106" i="58"/>
  <c r="V116" i="58"/>
  <c r="V119" i="58" s="1"/>
  <c r="V164" i="58"/>
  <c r="G32" i="58"/>
  <c r="Q80" i="58"/>
  <c r="V190" i="52"/>
  <c r="AP69" i="45" s="1"/>
  <c r="V166" i="57"/>
  <c r="Q20" i="58"/>
  <c r="Q23" i="58" s="1"/>
  <c r="U32" i="58"/>
  <c r="P176" i="57"/>
  <c r="W187" i="51"/>
  <c r="M66" i="45" s="1"/>
  <c r="V83" i="53"/>
  <c r="V84" i="53" s="1"/>
  <c r="V85" i="53" s="1"/>
  <c r="W184" i="49"/>
  <c r="AB29" i="45" s="1"/>
  <c r="W187" i="58"/>
  <c r="AB51" i="45" s="1"/>
  <c r="W189" i="60"/>
  <c r="AQ53" i="45" s="1"/>
  <c r="W189" i="56"/>
  <c r="M53" i="45" s="1"/>
  <c r="V23" i="55"/>
  <c r="W189" i="55"/>
  <c r="M19" i="45" s="1"/>
  <c r="W189" i="59"/>
  <c r="AQ19" i="45" s="1"/>
  <c r="W189" i="57"/>
  <c r="AB19" i="45" s="1"/>
  <c r="V155" i="57"/>
  <c r="V156" i="57" s="1"/>
  <c r="V157" i="57" s="1"/>
  <c r="W189" i="52"/>
  <c r="AQ68" i="45" s="1"/>
  <c r="W187" i="39"/>
  <c r="M32" i="45" s="1"/>
  <c r="BF32" i="45" s="1"/>
  <c r="V179" i="39"/>
  <c r="V180" i="39" s="1"/>
  <c r="V181" i="39" s="1"/>
  <c r="V182" i="39" s="1"/>
  <c r="W187" i="56"/>
  <c r="M51" i="45" s="1"/>
  <c r="BF51" i="45" s="1"/>
  <c r="W187" i="57"/>
  <c r="AB17" i="45" s="1"/>
  <c r="W187" i="49"/>
  <c r="AB32" i="45" s="1"/>
  <c r="W187" i="53"/>
  <c r="AB66" i="45" s="1"/>
  <c r="W187" i="55"/>
  <c r="M17" i="45" s="1"/>
  <c r="BF17" i="45" s="1"/>
  <c r="W183" i="49"/>
  <c r="AB28" i="45" s="1"/>
  <c r="W183" i="53"/>
  <c r="AB62" i="45" s="1"/>
  <c r="W183" i="39"/>
  <c r="M28" i="45" s="1"/>
  <c r="BF28" i="45" s="1"/>
  <c r="W184" i="53"/>
  <c r="AB63" i="45" s="1"/>
  <c r="W184" i="39"/>
  <c r="M29" i="45" s="1"/>
  <c r="BF29" i="45" s="1"/>
  <c r="W184" i="51"/>
  <c r="M63" i="45" s="1"/>
  <c r="BF63" i="45" s="1"/>
  <c r="W186" i="57"/>
  <c r="AB16" i="45" s="1"/>
  <c r="W186" i="55"/>
  <c r="M16" i="45" s="1"/>
  <c r="W186" i="53"/>
  <c r="AB65" i="45" s="1"/>
  <c r="W186" i="49"/>
  <c r="AB31" i="45" s="1"/>
  <c r="W186" i="39"/>
  <c r="M31" i="45" s="1"/>
  <c r="BF31" i="45" s="1"/>
  <c r="W186" i="51"/>
  <c r="M65" i="45" s="1"/>
  <c r="W187" i="52"/>
  <c r="AQ66" i="45" s="1"/>
  <c r="Q56" i="58"/>
  <c r="Q59" i="58" s="1"/>
  <c r="Q94" i="58"/>
  <c r="W189" i="58"/>
  <c r="AB53" i="45" s="1"/>
  <c r="W189" i="49"/>
  <c r="AB34" i="45" s="1"/>
  <c r="W189" i="53"/>
  <c r="AB68" i="45" s="1"/>
  <c r="W189" i="39"/>
  <c r="M34" i="45" s="1"/>
  <c r="BF34" i="45" s="1"/>
  <c r="W189" i="51"/>
  <c r="M68" i="45" s="1"/>
  <c r="V71" i="56"/>
  <c r="V72" i="56" s="1"/>
  <c r="V73" i="56" s="1"/>
  <c r="V106" i="58"/>
  <c r="V142" i="58"/>
  <c r="V130" i="58"/>
  <c r="V140" i="58"/>
  <c r="V143" i="58" s="1"/>
  <c r="V190" i="51"/>
  <c r="L69" i="45" s="1"/>
  <c r="V35" i="53"/>
  <c r="V36" i="53" s="1"/>
  <c r="V37" i="53" s="1"/>
  <c r="BE13" i="45"/>
  <c r="V118" i="58"/>
  <c r="U128" i="58"/>
  <c r="H178" i="55"/>
  <c r="R178" i="55"/>
  <c r="V80" i="58"/>
  <c r="V83" i="58" s="1"/>
  <c r="K82" i="58"/>
  <c r="T118" i="59"/>
  <c r="V189" i="56"/>
  <c r="L53" i="45" s="1"/>
  <c r="V82" i="58"/>
  <c r="K92" i="58"/>
  <c r="U187" i="51"/>
  <c r="K66" i="45" s="1"/>
  <c r="V187" i="56"/>
  <c r="L51" i="45" s="1"/>
  <c r="BE51" i="45" s="1"/>
  <c r="N187" i="58"/>
  <c r="U51" i="45" s="1"/>
  <c r="V131" i="53"/>
  <c r="V132" i="53" s="1"/>
  <c r="V133" i="53" s="1"/>
  <c r="V186" i="57"/>
  <c r="AA16" i="45" s="1"/>
  <c r="T186" i="49"/>
  <c r="Y31" i="45" s="1"/>
  <c r="G107" i="59"/>
  <c r="V189" i="59"/>
  <c r="AP19" i="45" s="1"/>
  <c r="V23" i="60"/>
  <c r="V179" i="60"/>
  <c r="V189" i="60"/>
  <c r="AP53" i="45" s="1"/>
  <c r="V59" i="39"/>
  <c r="V60" i="39" s="1"/>
  <c r="V61" i="39" s="1"/>
  <c r="V83" i="39"/>
  <c r="V84" i="39" s="1"/>
  <c r="V85" i="39" s="1"/>
  <c r="V86" i="39" s="1"/>
  <c r="V107" i="39"/>
  <c r="V108" i="39" s="1"/>
  <c r="V131" i="39"/>
  <c r="V47" i="51"/>
  <c r="V48" i="51" s="1"/>
  <c r="V49" i="51" s="1"/>
  <c r="V189" i="55"/>
  <c r="L19" i="45" s="1"/>
  <c r="V71" i="49"/>
  <c r="V72" i="49" s="1"/>
  <c r="V23" i="52"/>
  <c r="V24" i="52" s="1"/>
  <c r="V25" i="52" s="1"/>
  <c r="V26" i="52" s="1"/>
  <c r="V155" i="51"/>
  <c r="V156" i="51" s="1"/>
  <c r="V157" i="51" s="1"/>
  <c r="V158" i="51" s="1"/>
  <c r="V83" i="49"/>
  <c r="V84" i="49" s="1"/>
  <c r="V179" i="53"/>
  <c r="V180" i="53" s="1"/>
  <c r="V181" i="53" s="1"/>
  <c r="V59" i="51"/>
  <c r="V60" i="51" s="1"/>
  <c r="V47" i="49"/>
  <c r="V48" i="49" s="1"/>
  <c r="V49" i="49" s="1"/>
  <c r="V50" i="49" s="1"/>
  <c r="V184" i="39"/>
  <c r="L29" i="45" s="1"/>
  <c r="BE29" i="45" s="1"/>
  <c r="V35" i="39"/>
  <c r="V36" i="39" s="1"/>
  <c r="V37" i="39" s="1"/>
  <c r="V38" i="39" s="1"/>
  <c r="V155" i="39"/>
  <c r="V156" i="39" s="1"/>
  <c r="V184" i="51"/>
  <c r="L63" i="45" s="1"/>
  <c r="BE63" i="45" s="1"/>
  <c r="V35" i="51"/>
  <c r="V36" i="51" s="1"/>
  <c r="V37" i="51" s="1"/>
  <c r="V107" i="51"/>
  <c r="V108" i="51" s="1"/>
  <c r="V109" i="51" s="1"/>
  <c r="V59" i="53"/>
  <c r="V60" i="53" s="1"/>
  <c r="V119" i="53"/>
  <c r="V120" i="53" s="1"/>
  <c r="V121" i="53" s="1"/>
  <c r="V122" i="53" s="1"/>
  <c r="V184" i="49"/>
  <c r="AA29" i="45" s="1"/>
  <c r="V184" i="53"/>
  <c r="AA63" i="45" s="1"/>
  <c r="V183" i="49"/>
  <c r="AA28" i="45" s="1"/>
  <c r="V183" i="51"/>
  <c r="L62" i="45" s="1"/>
  <c r="V143" i="59"/>
  <c r="V167" i="59"/>
  <c r="V168" i="59" s="1"/>
  <c r="V169" i="59" s="1"/>
  <c r="V170" i="59" s="1"/>
  <c r="V179" i="59"/>
  <c r="V180" i="59" s="1"/>
  <c r="V181" i="59" s="1"/>
  <c r="V182" i="59" s="1"/>
  <c r="V189" i="57"/>
  <c r="AA19" i="45" s="1"/>
  <c r="V189" i="58"/>
  <c r="AA53" i="45" s="1"/>
  <c r="V189" i="51"/>
  <c r="L68" i="45" s="1"/>
  <c r="V189" i="52"/>
  <c r="AP68" i="45" s="1"/>
  <c r="V47" i="60"/>
  <c r="V48" i="60" s="1"/>
  <c r="V49" i="60" s="1"/>
  <c r="V50" i="60" s="1"/>
  <c r="V189" i="39"/>
  <c r="L34" i="45" s="1"/>
  <c r="BE34" i="45" s="1"/>
  <c r="V189" i="49"/>
  <c r="AA34" i="45" s="1"/>
  <c r="V189" i="53"/>
  <c r="AA68" i="45" s="1"/>
  <c r="V107" i="60"/>
  <c r="V108" i="60" s="1"/>
  <c r="V109" i="60" s="1"/>
  <c r="V187" i="52"/>
  <c r="AP66" i="45" s="1"/>
  <c r="V187" i="49"/>
  <c r="AA32" i="45" s="1"/>
  <c r="V187" i="55"/>
  <c r="L17" i="45" s="1"/>
  <c r="BE17" i="45" s="1"/>
  <c r="V35" i="55"/>
  <c r="V36" i="55" s="1"/>
  <c r="V37" i="55" s="1"/>
  <c r="V38" i="55" s="1"/>
  <c r="V187" i="39"/>
  <c r="L32" i="45" s="1"/>
  <c r="BE32" i="45" s="1"/>
  <c r="V187" i="51"/>
  <c r="L66" i="45" s="1"/>
  <c r="V143" i="57"/>
  <c r="V144" i="57" s="1"/>
  <c r="V145" i="57" s="1"/>
  <c r="V146" i="57" s="1"/>
  <c r="V187" i="58"/>
  <c r="AA51" i="45" s="1"/>
  <c r="V187" i="53"/>
  <c r="AA66" i="45" s="1"/>
  <c r="V47" i="56"/>
  <c r="V48" i="56" s="1"/>
  <c r="V49" i="56" s="1"/>
  <c r="V50" i="56" s="1"/>
  <c r="V187" i="57"/>
  <c r="AA17" i="45" s="1"/>
  <c r="V186" i="56"/>
  <c r="L50" i="45" s="1"/>
  <c r="V186" i="58"/>
  <c r="AA50" i="45" s="1"/>
  <c r="V186" i="49"/>
  <c r="AA31" i="45" s="1"/>
  <c r="V186" i="53"/>
  <c r="AA65" i="45" s="1"/>
  <c r="V186" i="39"/>
  <c r="L31" i="45" s="1"/>
  <c r="BE31" i="45" s="1"/>
  <c r="V186" i="51"/>
  <c r="L65" i="45" s="1"/>
  <c r="V190" i="53"/>
  <c r="AA69" i="45" s="1"/>
  <c r="T20" i="39"/>
  <c r="T23" i="39" s="1"/>
  <c r="T22" i="39"/>
  <c r="T44" i="39"/>
  <c r="T47" i="39" s="1"/>
  <c r="T46" i="39"/>
  <c r="T140" i="39"/>
  <c r="T143" i="39" s="1"/>
  <c r="T144" i="39" s="1"/>
  <c r="T145" i="39" s="1"/>
  <c r="T164" i="39"/>
  <c r="T167" i="39" s="1"/>
  <c r="T168" i="39" s="1"/>
  <c r="T169" i="39" s="1"/>
  <c r="T44" i="51"/>
  <c r="T58" i="51"/>
  <c r="T106" i="51"/>
  <c r="T152" i="51"/>
  <c r="T68" i="52"/>
  <c r="T70" i="52"/>
  <c r="T82" i="49"/>
  <c r="T46" i="56"/>
  <c r="T68" i="56"/>
  <c r="T71" i="56" s="1"/>
  <c r="T142" i="57"/>
  <c r="T68" i="49"/>
  <c r="T71" i="49" s="1"/>
  <c r="T80" i="53"/>
  <c r="R94" i="55"/>
  <c r="V188" i="39"/>
  <c r="L33" i="45" s="1"/>
  <c r="V190" i="39"/>
  <c r="L35" i="45" s="1"/>
  <c r="V188" i="53"/>
  <c r="AA67" i="45" s="1"/>
  <c r="V190" i="55"/>
  <c r="L20" i="45" s="1"/>
  <c r="H22" i="56"/>
  <c r="V190" i="49"/>
  <c r="AA35" i="45" s="1"/>
  <c r="L116" i="55"/>
  <c r="L119" i="55" s="1"/>
  <c r="L176" i="55"/>
  <c r="L34" i="60"/>
  <c r="V188" i="51"/>
  <c r="L67" i="45" s="1"/>
  <c r="V188" i="49"/>
  <c r="AA33" i="45" s="1"/>
  <c r="V178" i="58"/>
  <c r="BC13" i="45"/>
  <c r="BD47" i="45"/>
  <c r="T189" i="60"/>
  <c r="AN53" i="45" s="1"/>
  <c r="T167" i="51"/>
  <c r="U183" i="51"/>
  <c r="K62" i="45" s="1"/>
  <c r="U187" i="52"/>
  <c r="AO66" i="45" s="1"/>
  <c r="T186" i="53"/>
  <c r="Y65" i="45" s="1"/>
  <c r="V119" i="55"/>
  <c r="V120" i="55" s="1"/>
  <c r="V167" i="55"/>
  <c r="V168" i="55" s="1"/>
  <c r="V169" i="55" s="1"/>
  <c r="T189" i="56"/>
  <c r="J53" i="45" s="1"/>
  <c r="U59" i="56"/>
  <c r="U60" i="56" s="1"/>
  <c r="U61" i="56" s="1"/>
  <c r="U62" i="56" s="1"/>
  <c r="V131" i="55"/>
  <c r="V132" i="55" s="1"/>
  <c r="V133" i="55" s="1"/>
  <c r="T184" i="51"/>
  <c r="J63" i="45" s="1"/>
  <c r="BC63" i="45" s="1"/>
  <c r="U187" i="55"/>
  <c r="K17" i="45" s="1"/>
  <c r="BD17" i="45" s="1"/>
  <c r="U187" i="57"/>
  <c r="Z17" i="45" s="1"/>
  <c r="R187" i="58"/>
  <c r="W51" i="45" s="1"/>
  <c r="V71" i="55"/>
  <c r="J187" i="58"/>
  <c r="S187" i="58"/>
  <c r="X51" i="45" s="1"/>
  <c r="T186" i="39"/>
  <c r="J31" i="45" s="1"/>
  <c r="BC31" i="45" s="1"/>
  <c r="U186" i="39"/>
  <c r="K31" i="45" s="1"/>
  <c r="BD31" i="45" s="1"/>
  <c r="U187" i="53"/>
  <c r="Z66" i="45" s="1"/>
  <c r="U187" i="56"/>
  <c r="K51" i="45" s="1"/>
  <c r="BD51" i="45" s="1"/>
  <c r="H82" i="49"/>
  <c r="R140" i="39"/>
  <c r="U187" i="49"/>
  <c r="Z32" i="45" s="1"/>
  <c r="U187" i="58"/>
  <c r="Z51" i="45" s="1"/>
  <c r="G47" i="53"/>
  <c r="G48" i="53" s="1"/>
  <c r="G49" i="53" s="1"/>
  <c r="U131" i="56"/>
  <c r="U132" i="56" s="1"/>
  <c r="U133" i="56" s="1"/>
  <c r="U187" i="39"/>
  <c r="K32" i="45" s="1"/>
  <c r="BD32" i="45" s="1"/>
  <c r="W186" i="52"/>
  <c r="AQ65" i="45" s="1"/>
  <c r="BC47" i="45"/>
  <c r="U184" i="39"/>
  <c r="K29" i="45" s="1"/>
  <c r="BD29" i="45" s="1"/>
  <c r="U189" i="56"/>
  <c r="K53" i="45" s="1"/>
  <c r="U189" i="57"/>
  <c r="Z19" i="45" s="1"/>
  <c r="U189" i="58"/>
  <c r="Z53" i="45" s="1"/>
  <c r="U189" i="60"/>
  <c r="AO53" i="45" s="1"/>
  <c r="U189" i="55"/>
  <c r="K19" i="45" s="1"/>
  <c r="U189" i="59"/>
  <c r="AO19" i="45" s="1"/>
  <c r="U155" i="59"/>
  <c r="U189" i="51"/>
  <c r="K68" i="45" s="1"/>
  <c r="U189" i="49"/>
  <c r="Z34" i="45" s="1"/>
  <c r="U189" i="39"/>
  <c r="K34" i="45" s="1"/>
  <c r="BD34" i="45" s="1"/>
  <c r="U189" i="52"/>
  <c r="AO68" i="45" s="1"/>
  <c r="U189" i="53"/>
  <c r="Z68" i="45" s="1"/>
  <c r="H34" i="52"/>
  <c r="L116" i="49"/>
  <c r="R82" i="49"/>
  <c r="L80" i="39"/>
  <c r="R44" i="49"/>
  <c r="R164" i="39"/>
  <c r="R167" i="39" s="1"/>
  <c r="L70" i="51"/>
  <c r="L82" i="51"/>
  <c r="L106" i="51"/>
  <c r="H152" i="52"/>
  <c r="L152" i="51"/>
  <c r="L155" i="51" s="1"/>
  <c r="L94" i="52"/>
  <c r="L128" i="52"/>
  <c r="H130" i="52"/>
  <c r="R130" i="52"/>
  <c r="U23" i="59"/>
  <c r="U24" i="59" s="1"/>
  <c r="U47" i="59"/>
  <c r="L22" i="39"/>
  <c r="L46" i="39"/>
  <c r="H94" i="39"/>
  <c r="R116" i="39"/>
  <c r="R119" i="39" s="1"/>
  <c r="R176" i="39"/>
  <c r="R179" i="39" s="1"/>
  <c r="R20" i="51"/>
  <c r="R23" i="51" s="1"/>
  <c r="H70" i="52"/>
  <c r="H92" i="52"/>
  <c r="H95" i="52" s="1"/>
  <c r="R92" i="52"/>
  <c r="H176" i="52"/>
  <c r="L68" i="49"/>
  <c r="H70" i="49"/>
  <c r="R70" i="49"/>
  <c r="L140" i="49"/>
  <c r="L143" i="49" s="1"/>
  <c r="H142" i="49"/>
  <c r="R154" i="49"/>
  <c r="H22" i="53"/>
  <c r="R20" i="39"/>
  <c r="R23" i="39" s="1"/>
  <c r="H34" i="39"/>
  <c r="R44" i="39"/>
  <c r="H128" i="39"/>
  <c r="H131" i="39" s="1"/>
  <c r="R130" i="39"/>
  <c r="R142" i="39"/>
  <c r="H152" i="39"/>
  <c r="H155" i="39" s="1"/>
  <c r="R154" i="39"/>
  <c r="R166" i="39"/>
  <c r="T35" i="51"/>
  <c r="T36" i="51" s="1"/>
  <c r="T37" i="51" s="1"/>
  <c r="T38" i="51" s="1"/>
  <c r="L46" i="51"/>
  <c r="H118" i="51"/>
  <c r="L154" i="51"/>
  <c r="H166" i="51"/>
  <c r="H142" i="52"/>
  <c r="L154" i="52"/>
  <c r="R106" i="49"/>
  <c r="R128" i="49"/>
  <c r="L32" i="39"/>
  <c r="L56" i="39"/>
  <c r="L59" i="39" s="1"/>
  <c r="H104" i="39"/>
  <c r="H107" i="39" s="1"/>
  <c r="R106" i="39"/>
  <c r="R22" i="51"/>
  <c r="H32" i="51"/>
  <c r="R32" i="51"/>
  <c r="R35" i="51" s="1"/>
  <c r="L116" i="51"/>
  <c r="L130" i="51"/>
  <c r="L178" i="51"/>
  <c r="L58" i="52"/>
  <c r="R80" i="52"/>
  <c r="R83" i="52" s="1"/>
  <c r="R164" i="52"/>
  <c r="R167" i="52" s="1"/>
  <c r="R32" i="49"/>
  <c r="L46" i="49"/>
  <c r="H56" i="49"/>
  <c r="H59" i="49" s="1"/>
  <c r="R56" i="49"/>
  <c r="R59" i="49" s="1"/>
  <c r="L94" i="49"/>
  <c r="H104" i="49"/>
  <c r="H107" i="49" s="1"/>
  <c r="L20" i="39"/>
  <c r="L23" i="39" s="1"/>
  <c r="L24" i="39" s="1"/>
  <c r="L25" i="39" s="1"/>
  <c r="R34" i="39"/>
  <c r="L44" i="39"/>
  <c r="H58" i="39"/>
  <c r="H68" i="39"/>
  <c r="H70" i="39"/>
  <c r="H82" i="39"/>
  <c r="H92" i="39"/>
  <c r="R94" i="39"/>
  <c r="R104" i="39"/>
  <c r="R107" i="39" s="1"/>
  <c r="L106" i="39"/>
  <c r="L116" i="39"/>
  <c r="L119" i="39" s="1"/>
  <c r="H118" i="39"/>
  <c r="R128" i="39"/>
  <c r="R131" i="39" s="1"/>
  <c r="L130" i="39"/>
  <c r="L140" i="39"/>
  <c r="L143" i="39" s="1"/>
  <c r="L142" i="39"/>
  <c r="R152" i="39"/>
  <c r="R155" i="39" s="1"/>
  <c r="L154" i="39"/>
  <c r="L164" i="39"/>
  <c r="L167" i="39" s="1"/>
  <c r="L166" i="39"/>
  <c r="L176" i="39"/>
  <c r="L179" i="39" s="1"/>
  <c r="H178" i="39"/>
  <c r="R178" i="39"/>
  <c r="L20" i="51"/>
  <c r="L23" i="51" s="1"/>
  <c r="L22" i="51"/>
  <c r="L44" i="51"/>
  <c r="R58" i="51"/>
  <c r="H68" i="51"/>
  <c r="H80" i="51"/>
  <c r="H94" i="51"/>
  <c r="H140" i="51"/>
  <c r="H143" i="51" s="1"/>
  <c r="R34" i="52"/>
  <c r="H44" i="52"/>
  <c r="R44" i="52"/>
  <c r="R56" i="52"/>
  <c r="R59" i="52" s="1"/>
  <c r="L80" i="52"/>
  <c r="L83" i="52" s="1"/>
  <c r="H82" i="52"/>
  <c r="R82" i="52"/>
  <c r="H106" i="52"/>
  <c r="H116" i="52"/>
  <c r="H119" i="52" s="1"/>
  <c r="L118" i="52"/>
  <c r="L140" i="52"/>
  <c r="R142" i="52"/>
  <c r="R152" i="52"/>
  <c r="R155" i="52" s="1"/>
  <c r="L164" i="52"/>
  <c r="H166" i="52"/>
  <c r="H178" i="52"/>
  <c r="L20" i="49"/>
  <c r="L23" i="49" s="1"/>
  <c r="H22" i="49"/>
  <c r="R22" i="49"/>
  <c r="L32" i="49"/>
  <c r="L35" i="49" s="1"/>
  <c r="L44" i="49"/>
  <c r="R58" i="49"/>
  <c r="L106" i="49"/>
  <c r="L128" i="49"/>
  <c r="L131" i="49" s="1"/>
  <c r="R32" i="55"/>
  <c r="R35" i="55" s="1"/>
  <c r="L34" i="55"/>
  <c r="H80" i="55"/>
  <c r="R80" i="55"/>
  <c r="R83" i="55" s="1"/>
  <c r="H22" i="39"/>
  <c r="H32" i="39"/>
  <c r="H35" i="39" s="1"/>
  <c r="H36" i="39" s="1"/>
  <c r="L34" i="39"/>
  <c r="H46" i="39"/>
  <c r="H56" i="39"/>
  <c r="H59" i="39" s="1"/>
  <c r="R58" i="39"/>
  <c r="R68" i="39"/>
  <c r="R70" i="39"/>
  <c r="H80" i="39"/>
  <c r="R82" i="39"/>
  <c r="R92" i="39"/>
  <c r="R95" i="39" s="1"/>
  <c r="L94" i="39"/>
  <c r="L104" i="39"/>
  <c r="R118" i="39"/>
  <c r="L128" i="39"/>
  <c r="L152" i="39"/>
  <c r="L155" i="39" s="1"/>
  <c r="H46" i="51"/>
  <c r="R56" i="51"/>
  <c r="L58" i="51"/>
  <c r="R68" i="51"/>
  <c r="R71" i="51" s="1"/>
  <c r="H82" i="51"/>
  <c r="L92" i="51"/>
  <c r="L95" i="51" s="1"/>
  <c r="R92" i="51"/>
  <c r="R94" i="51"/>
  <c r="H104" i="51"/>
  <c r="R104" i="51"/>
  <c r="L118" i="51"/>
  <c r="H128" i="51"/>
  <c r="H131" i="51" s="1"/>
  <c r="R128" i="51"/>
  <c r="R131" i="51" s="1"/>
  <c r="R142" i="51"/>
  <c r="H152" i="51"/>
  <c r="H154" i="51"/>
  <c r="L164" i="51"/>
  <c r="R164" i="51"/>
  <c r="L166" i="51"/>
  <c r="H176" i="51"/>
  <c r="H179" i="51" s="1"/>
  <c r="R176" i="51"/>
  <c r="R179" i="51" s="1"/>
  <c r="R20" i="52"/>
  <c r="H32" i="52"/>
  <c r="R32" i="52"/>
  <c r="R35" i="52" s="1"/>
  <c r="L34" i="52"/>
  <c r="R46" i="52"/>
  <c r="L56" i="52"/>
  <c r="L59" i="52" s="1"/>
  <c r="H58" i="52"/>
  <c r="R68" i="52"/>
  <c r="R71" i="52" s="1"/>
  <c r="L70" i="52"/>
  <c r="H94" i="52"/>
  <c r="L104" i="52"/>
  <c r="L107" i="52" s="1"/>
  <c r="R106" i="52"/>
  <c r="R116" i="52"/>
  <c r="H128" i="52"/>
  <c r="L142" i="52"/>
  <c r="L152" i="52"/>
  <c r="L155" i="52" s="1"/>
  <c r="L156" i="52" s="1"/>
  <c r="L176" i="52"/>
  <c r="L179" i="52" s="1"/>
  <c r="R178" i="52"/>
  <c r="R34" i="49"/>
  <c r="H46" i="49"/>
  <c r="L58" i="49"/>
  <c r="H80" i="49"/>
  <c r="H83" i="49" s="1"/>
  <c r="H84" i="49" s="1"/>
  <c r="R80" i="49"/>
  <c r="R83" i="49" s="1"/>
  <c r="H92" i="49"/>
  <c r="H95" i="49" s="1"/>
  <c r="R92" i="49"/>
  <c r="R95" i="49" s="1"/>
  <c r="H118" i="49"/>
  <c r="R118" i="49"/>
  <c r="L130" i="49"/>
  <c r="H128" i="53"/>
  <c r="H20" i="39"/>
  <c r="R22" i="39"/>
  <c r="R32" i="39"/>
  <c r="R35" i="39" s="1"/>
  <c r="H44" i="39"/>
  <c r="R46" i="39"/>
  <c r="R56" i="39"/>
  <c r="R59" i="39" s="1"/>
  <c r="L58" i="39"/>
  <c r="L68" i="39"/>
  <c r="L71" i="39" s="1"/>
  <c r="L70" i="39"/>
  <c r="R80" i="39"/>
  <c r="R83" i="39" s="1"/>
  <c r="L82" i="39"/>
  <c r="L92" i="39"/>
  <c r="H106" i="39"/>
  <c r="H116" i="39"/>
  <c r="H119" i="39" s="1"/>
  <c r="H120" i="39" s="1"/>
  <c r="L118" i="39"/>
  <c r="H130" i="39"/>
  <c r="H140" i="39"/>
  <c r="H143" i="39" s="1"/>
  <c r="H142" i="39"/>
  <c r="H154" i="39"/>
  <c r="H164" i="39"/>
  <c r="H166" i="39"/>
  <c r="H20" i="51"/>
  <c r="H23" i="51" s="1"/>
  <c r="H24" i="51" s="1"/>
  <c r="H22" i="51"/>
  <c r="H34" i="51"/>
  <c r="R34" i="51"/>
  <c r="H44" i="51"/>
  <c r="H47" i="51" s="1"/>
  <c r="H48" i="51" s="1"/>
  <c r="H49" i="51" s="1"/>
  <c r="H50" i="51" s="1"/>
  <c r="L56" i="51"/>
  <c r="L59" i="51" s="1"/>
  <c r="R70" i="51"/>
  <c r="L80" i="51"/>
  <c r="R82" i="51"/>
  <c r="L94" i="51"/>
  <c r="R106" i="51"/>
  <c r="R116" i="51"/>
  <c r="R119" i="51" s="1"/>
  <c r="R130" i="51"/>
  <c r="L140" i="51"/>
  <c r="R140" i="51"/>
  <c r="L142" i="51"/>
  <c r="R152" i="51"/>
  <c r="R155" i="51" s="1"/>
  <c r="R154" i="51"/>
  <c r="H164" i="51"/>
  <c r="R178" i="51"/>
  <c r="L20" i="52"/>
  <c r="L23" i="52" s="1"/>
  <c r="H22" i="52"/>
  <c r="R22" i="52"/>
  <c r="L46" i="52"/>
  <c r="L68" i="52"/>
  <c r="L71" i="52" s="1"/>
  <c r="R94" i="52"/>
  <c r="H104" i="52"/>
  <c r="L106" i="52"/>
  <c r="L116" i="52"/>
  <c r="L119" i="52" s="1"/>
  <c r="H118" i="52"/>
  <c r="H140" i="52"/>
  <c r="H143" i="52" s="1"/>
  <c r="R154" i="52"/>
  <c r="H164" i="52"/>
  <c r="H167" i="52" s="1"/>
  <c r="L166" i="52"/>
  <c r="L178" i="52"/>
  <c r="H20" i="49"/>
  <c r="H23" i="49" s="1"/>
  <c r="H32" i="49"/>
  <c r="L34" i="49"/>
  <c r="H92" i="56"/>
  <c r="L118" i="59"/>
  <c r="R34" i="56"/>
  <c r="L164" i="49"/>
  <c r="H166" i="49"/>
  <c r="L20" i="53"/>
  <c r="R44" i="53"/>
  <c r="R47" i="53" s="1"/>
  <c r="R68" i="53"/>
  <c r="R71" i="53" s="1"/>
  <c r="L82" i="53"/>
  <c r="H92" i="53"/>
  <c r="H95" i="53" s="1"/>
  <c r="R104" i="53"/>
  <c r="R107" i="53" s="1"/>
  <c r="L130" i="53"/>
  <c r="H140" i="53"/>
  <c r="R140" i="53"/>
  <c r="R143" i="53" s="1"/>
  <c r="L166" i="53"/>
  <c r="H176" i="53"/>
  <c r="R176" i="53"/>
  <c r="R179" i="53" s="1"/>
  <c r="R178" i="53"/>
  <c r="H20" i="55"/>
  <c r="H23" i="55" s="1"/>
  <c r="L32" i="55"/>
  <c r="L35" i="55" s="1"/>
  <c r="L56" i="55"/>
  <c r="L70" i="55"/>
  <c r="R128" i="55"/>
  <c r="R56" i="56"/>
  <c r="R59" i="56" s="1"/>
  <c r="R118" i="56"/>
  <c r="L164" i="56"/>
  <c r="L178" i="59"/>
  <c r="T70" i="56"/>
  <c r="H152" i="49"/>
  <c r="H176" i="49"/>
  <c r="H179" i="49" s="1"/>
  <c r="R178" i="49"/>
  <c r="H32" i="53"/>
  <c r="H35" i="53" s="1"/>
  <c r="R34" i="53"/>
  <c r="L44" i="53"/>
  <c r="L47" i="53" s="1"/>
  <c r="R56" i="53"/>
  <c r="R59" i="53" s="1"/>
  <c r="L68" i="53"/>
  <c r="R80" i="53"/>
  <c r="L94" i="53"/>
  <c r="R152" i="53"/>
  <c r="R155" i="53" s="1"/>
  <c r="R44" i="55"/>
  <c r="R47" i="55" s="1"/>
  <c r="H46" i="55"/>
  <c r="R46" i="55"/>
  <c r="R68" i="55"/>
  <c r="R71" i="55" s="1"/>
  <c r="R118" i="55"/>
  <c r="L128" i="55"/>
  <c r="L140" i="55"/>
  <c r="L143" i="55" s="1"/>
  <c r="R152" i="55"/>
  <c r="R155" i="55" s="1"/>
  <c r="L68" i="56"/>
  <c r="L106" i="56"/>
  <c r="U107" i="59"/>
  <c r="U166" i="58"/>
  <c r="L154" i="49"/>
  <c r="L178" i="49"/>
  <c r="L34" i="53"/>
  <c r="L56" i="53"/>
  <c r="L59" i="53" s="1"/>
  <c r="H58" i="53"/>
  <c r="R58" i="53"/>
  <c r="L80" i="53"/>
  <c r="L83" i="53" s="1"/>
  <c r="L106" i="53"/>
  <c r="H164" i="53"/>
  <c r="R164" i="53"/>
  <c r="H22" i="55"/>
  <c r="L44" i="55"/>
  <c r="L47" i="55" s="1"/>
  <c r="L58" i="55"/>
  <c r="L82" i="55"/>
  <c r="R116" i="55"/>
  <c r="L118" i="55"/>
  <c r="L152" i="55"/>
  <c r="U47" i="56"/>
  <c r="U48" i="56" s="1"/>
  <c r="U49" i="56" s="1"/>
  <c r="U50" i="56" s="1"/>
  <c r="L22" i="59"/>
  <c r="L82" i="59"/>
  <c r="H130" i="59"/>
  <c r="H106" i="56"/>
  <c r="H94" i="56"/>
  <c r="H68" i="56"/>
  <c r="H71" i="56" s="1"/>
  <c r="H154" i="55"/>
  <c r="H152" i="55"/>
  <c r="H130" i="55"/>
  <c r="H94" i="55"/>
  <c r="H92" i="55"/>
  <c r="H82" i="55"/>
  <c r="H68" i="55"/>
  <c r="H34" i="55"/>
  <c r="H32" i="55"/>
  <c r="H35" i="55" s="1"/>
  <c r="H178" i="53"/>
  <c r="H152" i="53"/>
  <c r="H155" i="53" s="1"/>
  <c r="H142" i="53"/>
  <c r="H116" i="53"/>
  <c r="H119" i="53" s="1"/>
  <c r="H104" i="53"/>
  <c r="H107" i="53" s="1"/>
  <c r="H80" i="53"/>
  <c r="H70" i="53"/>
  <c r="H56" i="53"/>
  <c r="H46" i="53"/>
  <c r="H70" i="56"/>
  <c r="L130" i="60"/>
  <c r="L58" i="59"/>
  <c r="L34" i="59"/>
  <c r="L20" i="56"/>
  <c r="L142" i="55"/>
  <c r="L104" i="55"/>
  <c r="L107" i="55" s="1"/>
  <c r="L46" i="55"/>
  <c r="L176" i="53"/>
  <c r="L179" i="53" s="1"/>
  <c r="L154" i="53"/>
  <c r="L140" i="53"/>
  <c r="L143" i="53" s="1"/>
  <c r="L118" i="53"/>
  <c r="L58" i="53"/>
  <c r="L92" i="56"/>
  <c r="L80" i="56"/>
  <c r="L83" i="56" s="1"/>
  <c r="R46" i="59"/>
  <c r="R116" i="56"/>
  <c r="R119" i="56" s="1"/>
  <c r="R82" i="56"/>
  <c r="R58" i="56"/>
  <c r="R32" i="56"/>
  <c r="R35" i="56" s="1"/>
  <c r="R154" i="55"/>
  <c r="R106" i="55"/>
  <c r="R70" i="55"/>
  <c r="R166" i="53"/>
  <c r="R130" i="53"/>
  <c r="R106" i="53"/>
  <c r="R92" i="53"/>
  <c r="R95" i="53" s="1"/>
  <c r="R82" i="53"/>
  <c r="R176" i="59"/>
  <c r="R20" i="59"/>
  <c r="R23" i="59" s="1"/>
  <c r="R178" i="56"/>
  <c r="R142" i="56"/>
  <c r="R128" i="56"/>
  <c r="R44" i="56"/>
  <c r="R47" i="56" s="1"/>
  <c r="T47" i="51"/>
  <c r="T48" i="51" s="1"/>
  <c r="T23" i="49"/>
  <c r="H68" i="49"/>
  <c r="L82" i="49"/>
  <c r="L92" i="49"/>
  <c r="H94" i="49"/>
  <c r="R104" i="49"/>
  <c r="R107" i="49" s="1"/>
  <c r="H116" i="49"/>
  <c r="L118" i="49"/>
  <c r="H130" i="49"/>
  <c r="H140" i="49"/>
  <c r="R142" i="49"/>
  <c r="R152" i="49"/>
  <c r="H164" i="49"/>
  <c r="H167" i="49" s="1"/>
  <c r="H168" i="49" s="1"/>
  <c r="R166" i="49"/>
  <c r="R176" i="49"/>
  <c r="H20" i="53"/>
  <c r="H23" i="53" s="1"/>
  <c r="R22" i="53"/>
  <c r="R32" i="53"/>
  <c r="R35" i="53" s="1"/>
  <c r="R46" i="53"/>
  <c r="R70" i="53"/>
  <c r="H82" i="53"/>
  <c r="H94" i="53"/>
  <c r="L104" i="53"/>
  <c r="H106" i="53"/>
  <c r="R116" i="53"/>
  <c r="R119" i="53" s="1"/>
  <c r="R128" i="53"/>
  <c r="R131" i="53" s="1"/>
  <c r="R142" i="53"/>
  <c r="L152" i="53"/>
  <c r="L155" i="53" s="1"/>
  <c r="H154" i="53"/>
  <c r="R154" i="53"/>
  <c r="L164" i="53"/>
  <c r="H166" i="53"/>
  <c r="L178" i="53"/>
  <c r="R20" i="55"/>
  <c r="R23" i="55" s="1"/>
  <c r="R22" i="55"/>
  <c r="H56" i="55"/>
  <c r="H59" i="55" s="1"/>
  <c r="H58" i="55"/>
  <c r="L68" i="55"/>
  <c r="L80" i="55"/>
  <c r="R92" i="55"/>
  <c r="R95" i="55" s="1"/>
  <c r="L94" i="55"/>
  <c r="H104" i="55"/>
  <c r="H107" i="55" s="1"/>
  <c r="R104" i="55"/>
  <c r="H106" i="55"/>
  <c r="R130" i="55"/>
  <c r="H140" i="55"/>
  <c r="H143" i="55" s="1"/>
  <c r="H166" i="55"/>
  <c r="R166" i="55"/>
  <c r="H176" i="55"/>
  <c r="U71" i="56"/>
  <c r="U72" i="56" s="1"/>
  <c r="H80" i="56"/>
  <c r="H83" i="56" s="1"/>
  <c r="L94" i="56"/>
  <c r="R104" i="56"/>
  <c r="R107" i="56" s="1"/>
  <c r="R130" i="56"/>
  <c r="H140" i="56"/>
  <c r="T140" i="56"/>
  <c r="T143" i="56" s="1"/>
  <c r="H152" i="56"/>
  <c r="L176" i="56"/>
  <c r="L179" i="56" s="1"/>
  <c r="L152" i="59"/>
  <c r="U35" i="51"/>
  <c r="U36" i="51" s="1"/>
  <c r="T59" i="51"/>
  <c r="T60" i="51" s="1"/>
  <c r="T61" i="51" s="1"/>
  <c r="T71" i="39"/>
  <c r="T72" i="39" s="1"/>
  <c r="T73" i="39" s="1"/>
  <c r="H176" i="39"/>
  <c r="H179" i="39" s="1"/>
  <c r="L178" i="39"/>
  <c r="L32" i="51"/>
  <c r="L35" i="51" s="1"/>
  <c r="L34" i="51"/>
  <c r="R44" i="51"/>
  <c r="R46" i="51"/>
  <c r="H56" i="51"/>
  <c r="H59" i="51" s="1"/>
  <c r="H58" i="51"/>
  <c r="L68" i="51"/>
  <c r="H70" i="51"/>
  <c r="R80" i="51"/>
  <c r="R83" i="51" s="1"/>
  <c r="H92" i="51"/>
  <c r="L104" i="51"/>
  <c r="H106" i="51"/>
  <c r="H116" i="51"/>
  <c r="R118" i="51"/>
  <c r="L128" i="51"/>
  <c r="L131" i="51" s="1"/>
  <c r="L132" i="51" s="1"/>
  <c r="H130" i="51"/>
  <c r="H142" i="51"/>
  <c r="R166" i="51"/>
  <c r="L176" i="51"/>
  <c r="H178" i="51"/>
  <c r="H20" i="52"/>
  <c r="H23" i="52" s="1"/>
  <c r="L22" i="52"/>
  <c r="L32" i="52"/>
  <c r="L35" i="52" s="1"/>
  <c r="L36" i="52" s="1"/>
  <c r="L44" i="52"/>
  <c r="L47" i="52" s="1"/>
  <c r="L48" i="52" s="1"/>
  <c r="H46" i="52"/>
  <c r="H56" i="52"/>
  <c r="R58" i="52"/>
  <c r="H68" i="52"/>
  <c r="H71" i="52" s="1"/>
  <c r="R70" i="52"/>
  <c r="H80" i="52"/>
  <c r="H83" i="52" s="1"/>
  <c r="L82" i="52"/>
  <c r="L92" i="52"/>
  <c r="R104" i="52"/>
  <c r="R118" i="52"/>
  <c r="R128" i="52"/>
  <c r="R131" i="52" s="1"/>
  <c r="L130" i="52"/>
  <c r="T130" i="52"/>
  <c r="R140" i="52"/>
  <c r="R143" i="52" s="1"/>
  <c r="H154" i="52"/>
  <c r="R166" i="52"/>
  <c r="R176" i="52"/>
  <c r="R20" i="49"/>
  <c r="L22" i="49"/>
  <c r="H34" i="49"/>
  <c r="H44" i="49"/>
  <c r="H47" i="49" s="1"/>
  <c r="H48" i="49" s="1"/>
  <c r="R46" i="49"/>
  <c r="L56" i="49"/>
  <c r="H58" i="49"/>
  <c r="R68" i="49"/>
  <c r="L70" i="49"/>
  <c r="T70" i="49"/>
  <c r="L80" i="49"/>
  <c r="T80" i="49"/>
  <c r="T83" i="49" s="1"/>
  <c r="R94" i="49"/>
  <c r="L104" i="49"/>
  <c r="H106" i="49"/>
  <c r="R116" i="49"/>
  <c r="R119" i="49" s="1"/>
  <c r="H128" i="49"/>
  <c r="R130" i="49"/>
  <c r="R140" i="49"/>
  <c r="R143" i="49" s="1"/>
  <c r="L142" i="49"/>
  <c r="L152" i="49"/>
  <c r="H154" i="49"/>
  <c r="R164" i="49"/>
  <c r="R167" i="49" s="1"/>
  <c r="L166" i="49"/>
  <c r="T166" i="49"/>
  <c r="L176" i="49"/>
  <c r="L179" i="49" s="1"/>
  <c r="H178" i="49"/>
  <c r="R20" i="53"/>
  <c r="L22" i="53"/>
  <c r="L32" i="53"/>
  <c r="L35" i="53" s="1"/>
  <c r="H34" i="53"/>
  <c r="H44" i="53"/>
  <c r="H47" i="53" s="1"/>
  <c r="H48" i="53" s="1"/>
  <c r="H49" i="53" s="1"/>
  <c r="H50" i="53" s="1"/>
  <c r="L46" i="53"/>
  <c r="H68" i="53"/>
  <c r="H71" i="53" s="1"/>
  <c r="H72" i="53" s="1"/>
  <c r="H73" i="53" s="1"/>
  <c r="H74" i="53" s="1"/>
  <c r="L70" i="53"/>
  <c r="T82" i="53"/>
  <c r="L92" i="53"/>
  <c r="L95" i="53" s="1"/>
  <c r="R94" i="53"/>
  <c r="L116" i="53"/>
  <c r="L119" i="53" s="1"/>
  <c r="H118" i="53"/>
  <c r="R118" i="53"/>
  <c r="L128" i="53"/>
  <c r="L131" i="53" s="1"/>
  <c r="L132" i="53" s="1"/>
  <c r="H130" i="53"/>
  <c r="L142" i="53"/>
  <c r="L20" i="55"/>
  <c r="L22" i="55"/>
  <c r="R34" i="55"/>
  <c r="H44" i="55"/>
  <c r="R56" i="55"/>
  <c r="R59" i="55" s="1"/>
  <c r="R58" i="55"/>
  <c r="H70" i="55"/>
  <c r="R82" i="55"/>
  <c r="L92" i="55"/>
  <c r="H116" i="55"/>
  <c r="H119" i="55" s="1"/>
  <c r="H118" i="55"/>
  <c r="H128" i="55"/>
  <c r="L130" i="55"/>
  <c r="R140" i="55"/>
  <c r="R143" i="55" s="1"/>
  <c r="H142" i="55"/>
  <c r="R142" i="55"/>
  <c r="H164" i="55"/>
  <c r="H167" i="55" s="1"/>
  <c r="R164" i="55"/>
  <c r="H20" i="56"/>
  <c r="H23" i="56" s="1"/>
  <c r="L22" i="56"/>
  <c r="R46" i="56"/>
  <c r="L70" i="56"/>
  <c r="R32" i="59"/>
  <c r="H164" i="59"/>
  <c r="H167" i="59" s="1"/>
  <c r="U176" i="59"/>
  <c r="U179" i="59" s="1"/>
  <c r="U180" i="59" s="1"/>
  <c r="U34" i="60"/>
  <c r="U44" i="60"/>
  <c r="U47" i="60" s="1"/>
  <c r="U46" i="60"/>
  <c r="U56" i="60"/>
  <c r="U59" i="60" s="1"/>
  <c r="U80" i="60"/>
  <c r="U83" i="60" s="1"/>
  <c r="U118" i="60"/>
  <c r="U154" i="60"/>
  <c r="U164" i="60"/>
  <c r="U167" i="60" s="1"/>
  <c r="U168" i="60" s="1"/>
  <c r="U71" i="57"/>
  <c r="U70" i="58"/>
  <c r="T166" i="58"/>
  <c r="H140" i="57"/>
  <c r="H143" i="57" s="1"/>
  <c r="H104" i="58"/>
  <c r="H107" i="58" s="1"/>
  <c r="R142" i="57"/>
  <c r="R164" i="60"/>
  <c r="U188" i="39"/>
  <c r="K33" i="45" s="1"/>
  <c r="U188" i="49"/>
  <c r="Z33" i="45" s="1"/>
  <c r="U59" i="49"/>
  <c r="U60" i="49" s="1"/>
  <c r="U61" i="49" s="1"/>
  <c r="U62" i="49" s="1"/>
  <c r="U179" i="56"/>
  <c r="U180" i="56" s="1"/>
  <c r="U35" i="59"/>
  <c r="U36" i="59" s="1"/>
  <c r="U95" i="59"/>
  <c r="H118" i="57"/>
  <c r="U142" i="58"/>
  <c r="U190" i="39"/>
  <c r="K35" i="45" s="1"/>
  <c r="U155" i="56"/>
  <c r="U156" i="56" s="1"/>
  <c r="U83" i="59"/>
  <c r="U84" i="59" s="1"/>
  <c r="U85" i="59" s="1"/>
  <c r="P128" i="58"/>
  <c r="G142" i="58"/>
  <c r="G80" i="58"/>
  <c r="G56" i="58"/>
  <c r="G20" i="58"/>
  <c r="G23" i="58" s="1"/>
  <c r="G178" i="57"/>
  <c r="G164" i="57"/>
  <c r="G167" i="57" s="1"/>
  <c r="G92" i="57"/>
  <c r="G95" i="57" s="1"/>
  <c r="G70" i="57"/>
  <c r="G34" i="57"/>
  <c r="G164" i="60"/>
  <c r="G142" i="60"/>
  <c r="G130" i="60"/>
  <c r="G116" i="60"/>
  <c r="G119" i="60" s="1"/>
  <c r="G120" i="60" s="1"/>
  <c r="G104" i="60"/>
  <c r="G107" i="60" s="1"/>
  <c r="G108" i="60" s="1"/>
  <c r="G109" i="60" s="1"/>
  <c r="G82" i="60"/>
  <c r="G70" i="60"/>
  <c r="G58" i="60"/>
  <c r="G58" i="58"/>
  <c r="G152" i="57"/>
  <c r="G155" i="57" s="1"/>
  <c r="G82" i="57"/>
  <c r="G68" i="57"/>
  <c r="G71" i="57" s="1"/>
  <c r="G152" i="60"/>
  <c r="G140" i="60"/>
  <c r="G143" i="60" s="1"/>
  <c r="G128" i="60"/>
  <c r="G92" i="60"/>
  <c r="P166" i="58"/>
  <c r="U118" i="58"/>
  <c r="U106" i="58"/>
  <c r="K94" i="58"/>
  <c r="U82" i="58"/>
  <c r="K58" i="58"/>
  <c r="U44" i="58"/>
  <c r="U34" i="58"/>
  <c r="P22" i="58"/>
  <c r="K166" i="57"/>
  <c r="U130" i="57"/>
  <c r="U128" i="57"/>
  <c r="U106" i="57"/>
  <c r="K82" i="57"/>
  <c r="U70" i="57"/>
  <c r="K68" i="57"/>
  <c r="U46" i="57"/>
  <c r="U22" i="57"/>
  <c r="U176" i="60"/>
  <c r="U179" i="60" s="1"/>
  <c r="P166" i="60"/>
  <c r="K152" i="60"/>
  <c r="U142" i="60"/>
  <c r="K140" i="60"/>
  <c r="K128" i="60"/>
  <c r="U116" i="60"/>
  <c r="U119" i="60" s="1"/>
  <c r="U104" i="60"/>
  <c r="U107" i="60" s="1"/>
  <c r="K92" i="60"/>
  <c r="U82" i="60"/>
  <c r="P80" i="60"/>
  <c r="U70" i="60"/>
  <c r="K68" i="60"/>
  <c r="U58" i="60"/>
  <c r="K152" i="58"/>
  <c r="K118" i="58"/>
  <c r="P82" i="58"/>
  <c r="K68" i="58"/>
  <c r="P34" i="58"/>
  <c r="K32" i="58"/>
  <c r="K22" i="58"/>
  <c r="U20" i="58"/>
  <c r="U23" i="58" s="1"/>
  <c r="U178" i="57"/>
  <c r="T164" i="57"/>
  <c r="T167" i="57" s="1"/>
  <c r="K154" i="57"/>
  <c r="P130" i="57"/>
  <c r="P128" i="57"/>
  <c r="P131" i="57" s="1"/>
  <c r="P106" i="57"/>
  <c r="U92" i="57"/>
  <c r="T70" i="57"/>
  <c r="P46" i="57"/>
  <c r="U34" i="57"/>
  <c r="P22" i="57"/>
  <c r="P176" i="60"/>
  <c r="P179" i="60" s="1"/>
  <c r="K166" i="60"/>
  <c r="P154" i="60"/>
  <c r="U152" i="60"/>
  <c r="U155" i="60" s="1"/>
  <c r="U140" i="60"/>
  <c r="U143" i="60" s="1"/>
  <c r="P130" i="60"/>
  <c r="U128" i="60"/>
  <c r="U131" i="60" s="1"/>
  <c r="P118" i="60"/>
  <c r="P106" i="60"/>
  <c r="P94" i="60"/>
  <c r="U92" i="60"/>
  <c r="U95" i="60" s="1"/>
  <c r="Q104" i="58"/>
  <c r="Q68" i="58"/>
  <c r="Q32" i="58"/>
  <c r="Q154" i="57"/>
  <c r="Q152" i="57"/>
  <c r="Q155" i="57" s="1"/>
  <c r="Q116" i="57"/>
  <c r="Q119" i="57" s="1"/>
  <c r="Q32" i="57"/>
  <c r="Q35" i="57" s="1"/>
  <c r="Q154" i="60"/>
  <c r="Q130" i="60"/>
  <c r="Q118" i="60"/>
  <c r="Q106" i="60"/>
  <c r="Q94" i="60"/>
  <c r="Q106" i="58"/>
  <c r="Q92" i="58"/>
  <c r="Q95" i="58" s="1"/>
  <c r="Q96" i="58" s="1"/>
  <c r="Q44" i="58"/>
  <c r="Q47" i="58" s="1"/>
  <c r="Q142" i="57"/>
  <c r="Q80" i="57"/>
  <c r="Q58" i="57"/>
  <c r="Q44" i="57"/>
  <c r="Q20" i="57"/>
  <c r="Q164" i="60"/>
  <c r="Q142" i="60"/>
  <c r="Q116" i="60"/>
  <c r="Q119" i="60" s="1"/>
  <c r="Q104" i="60"/>
  <c r="Q107" i="60" s="1"/>
  <c r="Q82" i="60"/>
  <c r="V166" i="60"/>
  <c r="V178" i="60"/>
  <c r="V56" i="57"/>
  <c r="V68" i="57"/>
  <c r="V71" i="57" s="1"/>
  <c r="V72" i="57" s="1"/>
  <c r="V82" i="57"/>
  <c r="V118" i="57"/>
  <c r="V176" i="57"/>
  <c r="V179" i="57" s="1"/>
  <c r="V46" i="58"/>
  <c r="V56" i="58"/>
  <c r="V70" i="58"/>
  <c r="V128" i="58"/>
  <c r="V131" i="58" s="1"/>
  <c r="V166" i="58"/>
  <c r="V68" i="60"/>
  <c r="V71" i="60" s="1"/>
  <c r="V72" i="60" s="1"/>
  <c r="V73" i="60" s="1"/>
  <c r="V74" i="60" s="1"/>
  <c r="V92" i="60"/>
  <c r="V95" i="60" s="1"/>
  <c r="V96" i="60" s="1"/>
  <c r="V97" i="60" s="1"/>
  <c r="V98" i="60" s="1"/>
  <c r="V128" i="60"/>
  <c r="V131" i="60" s="1"/>
  <c r="V132" i="60" s="1"/>
  <c r="V140" i="60"/>
  <c r="V143" i="60" s="1"/>
  <c r="V144" i="60" s="1"/>
  <c r="V145" i="60" s="1"/>
  <c r="V146" i="60" s="1"/>
  <c r="V152" i="60"/>
  <c r="V155" i="60" s="1"/>
  <c r="V156" i="60" s="1"/>
  <c r="V157" i="60" s="1"/>
  <c r="V158" i="60" s="1"/>
  <c r="V20" i="57"/>
  <c r="V23" i="57" s="1"/>
  <c r="V34" i="57"/>
  <c r="V44" i="57"/>
  <c r="V47" i="57" s="1"/>
  <c r="V48" i="57" s="1"/>
  <c r="V58" i="57"/>
  <c r="V80" i="57"/>
  <c r="V83" i="57" s="1"/>
  <c r="V92" i="57"/>
  <c r="V164" i="57"/>
  <c r="V167" i="57" s="1"/>
  <c r="V168" i="57" s="1"/>
  <c r="V178" i="57"/>
  <c r="V20" i="58"/>
  <c r="V92" i="58"/>
  <c r="V95" i="58" s="1"/>
  <c r="V96" i="58" s="1"/>
  <c r="V97" i="58" s="1"/>
  <c r="V98" i="58" s="1"/>
  <c r="V152" i="58"/>
  <c r="V155" i="58" s="1"/>
  <c r="V154" i="58"/>
  <c r="V176" i="58"/>
  <c r="V179" i="58" s="1"/>
  <c r="V180" i="58" s="1"/>
  <c r="U176" i="58"/>
  <c r="U179" i="58" s="1"/>
  <c r="U167" i="56"/>
  <c r="U168" i="56" s="1"/>
  <c r="U169" i="56" s="1"/>
  <c r="U83" i="56"/>
  <c r="U84" i="56" s="1"/>
  <c r="U85" i="56" s="1"/>
  <c r="U86" i="56" s="1"/>
  <c r="U95" i="56"/>
  <c r="U96" i="56" s="1"/>
  <c r="U97" i="56" s="1"/>
  <c r="U98" i="56" s="1"/>
  <c r="U119" i="56"/>
  <c r="U143" i="56"/>
  <c r="U144" i="56" s="1"/>
  <c r="U145" i="56" s="1"/>
  <c r="U146" i="56" s="1"/>
  <c r="U131" i="57"/>
  <c r="U186" i="51"/>
  <c r="K65" i="45" s="1"/>
  <c r="U186" i="49"/>
  <c r="Z31" i="45" s="1"/>
  <c r="U186" i="53"/>
  <c r="Z65" i="45" s="1"/>
  <c r="U186" i="56"/>
  <c r="K50" i="45" s="1"/>
  <c r="U186" i="58"/>
  <c r="Z50" i="45" s="1"/>
  <c r="U59" i="59"/>
  <c r="U60" i="59" s="1"/>
  <c r="U35" i="56"/>
  <c r="U36" i="56" s="1"/>
  <c r="U143" i="59"/>
  <c r="U144" i="59" s="1"/>
  <c r="U184" i="49"/>
  <c r="Z29" i="45" s="1"/>
  <c r="U184" i="53"/>
  <c r="Z63" i="45" s="1"/>
  <c r="U184" i="51"/>
  <c r="K63" i="45" s="1"/>
  <c r="BD63" i="45" s="1"/>
  <c r="U183" i="39"/>
  <c r="K28" i="45" s="1"/>
  <c r="BD28" i="45" s="1"/>
  <c r="U183" i="53"/>
  <c r="Z62" i="45" s="1"/>
  <c r="T183" i="53"/>
  <c r="Y62" i="45" s="1"/>
  <c r="T183" i="51"/>
  <c r="J62" i="45" s="1"/>
  <c r="T184" i="39"/>
  <c r="J29" i="45" s="1"/>
  <c r="BC29" i="45" s="1"/>
  <c r="T184" i="49"/>
  <c r="Y29" i="45" s="1"/>
  <c r="T184" i="53"/>
  <c r="Y63" i="45" s="1"/>
  <c r="T186" i="56"/>
  <c r="J50" i="45" s="1"/>
  <c r="T186" i="60"/>
  <c r="AN50" i="45" s="1"/>
  <c r="T186" i="52"/>
  <c r="AN65" i="45" s="1"/>
  <c r="T186" i="51"/>
  <c r="J65" i="45" s="1"/>
  <c r="T187" i="51"/>
  <c r="J66" i="45" s="1"/>
  <c r="T187" i="55"/>
  <c r="J17" i="45" s="1"/>
  <c r="BC17" i="45" s="1"/>
  <c r="T187" i="39"/>
  <c r="J32" i="45" s="1"/>
  <c r="BC32" i="45" s="1"/>
  <c r="T187" i="49"/>
  <c r="Y32" i="45" s="1"/>
  <c r="T187" i="53"/>
  <c r="Y66" i="45" s="1"/>
  <c r="T187" i="56"/>
  <c r="J51" i="45" s="1"/>
  <c r="BC51" i="45" s="1"/>
  <c r="T187" i="57"/>
  <c r="Y17" i="45" s="1"/>
  <c r="T187" i="58"/>
  <c r="Y51" i="45" s="1"/>
  <c r="T187" i="52"/>
  <c r="AN66" i="45" s="1"/>
  <c r="G140" i="58"/>
  <c r="G143" i="58" s="1"/>
  <c r="K154" i="58"/>
  <c r="H152" i="60"/>
  <c r="H155" i="60" s="1"/>
  <c r="L80" i="57"/>
  <c r="R128" i="58"/>
  <c r="R131" i="58" s="1"/>
  <c r="L56" i="59"/>
  <c r="H70" i="59"/>
  <c r="R94" i="59"/>
  <c r="R106" i="59"/>
  <c r="L116" i="59"/>
  <c r="H128" i="59"/>
  <c r="H131" i="59" s="1"/>
  <c r="L142" i="59"/>
  <c r="H154" i="59"/>
  <c r="L166" i="59"/>
  <c r="R20" i="60"/>
  <c r="H22" i="60"/>
  <c r="H70" i="60"/>
  <c r="R106" i="60"/>
  <c r="H142" i="60"/>
  <c r="L178" i="60"/>
  <c r="H32" i="57"/>
  <c r="L44" i="57"/>
  <c r="R68" i="57"/>
  <c r="R71" i="57" s="1"/>
  <c r="R34" i="58"/>
  <c r="L44" i="58"/>
  <c r="L47" i="58" s="1"/>
  <c r="H46" i="58"/>
  <c r="L56" i="58"/>
  <c r="L59" i="58" s="1"/>
  <c r="L152" i="56"/>
  <c r="L155" i="56" s="1"/>
  <c r="R166" i="56"/>
  <c r="H176" i="56"/>
  <c r="H179" i="56" s="1"/>
  <c r="H34" i="59"/>
  <c r="H58" i="59"/>
  <c r="R80" i="59"/>
  <c r="H82" i="59"/>
  <c r="H118" i="59"/>
  <c r="L130" i="59"/>
  <c r="H152" i="59"/>
  <c r="H155" i="59" s="1"/>
  <c r="H156" i="59" s="1"/>
  <c r="H157" i="59" s="1"/>
  <c r="L164" i="59"/>
  <c r="H178" i="59"/>
  <c r="R32" i="60"/>
  <c r="H34" i="60"/>
  <c r="L46" i="60"/>
  <c r="H92" i="60"/>
  <c r="H95" i="60" s="1"/>
  <c r="L128" i="60"/>
  <c r="R166" i="60"/>
  <c r="R176" i="60"/>
  <c r="R179" i="60" s="1"/>
  <c r="H116" i="57"/>
  <c r="H119" i="57" s="1"/>
  <c r="H120" i="57" s="1"/>
  <c r="R154" i="57"/>
  <c r="R164" i="57"/>
  <c r="R167" i="57" s="1"/>
  <c r="L140" i="56"/>
  <c r="L143" i="56" s="1"/>
  <c r="R154" i="56"/>
  <c r="H164" i="56"/>
  <c r="H167" i="56" s="1"/>
  <c r="H22" i="59"/>
  <c r="R44" i="59"/>
  <c r="H56" i="59"/>
  <c r="R68" i="59"/>
  <c r="R71" i="59" s="1"/>
  <c r="L70" i="59"/>
  <c r="R92" i="59"/>
  <c r="R95" i="59" s="1"/>
  <c r="R104" i="59"/>
  <c r="R107" i="59" s="1"/>
  <c r="H116" i="59"/>
  <c r="L128" i="59"/>
  <c r="L131" i="59" s="1"/>
  <c r="R140" i="59"/>
  <c r="R143" i="59" s="1"/>
  <c r="H142" i="59"/>
  <c r="L154" i="59"/>
  <c r="H166" i="59"/>
  <c r="L22" i="60"/>
  <c r="R44" i="60"/>
  <c r="H68" i="60"/>
  <c r="H71" i="60" s="1"/>
  <c r="L82" i="60"/>
  <c r="R104" i="60"/>
  <c r="R107" i="60" s="1"/>
  <c r="H140" i="60"/>
  <c r="L20" i="57"/>
  <c r="R104" i="57"/>
  <c r="R107" i="57" s="1"/>
  <c r="H32" i="48"/>
  <c r="H56" i="48"/>
  <c r="H68" i="48"/>
  <c r="H20" i="48"/>
  <c r="H44" i="48"/>
  <c r="H82" i="48"/>
  <c r="H94" i="48"/>
  <c r="H104" i="48"/>
  <c r="H34" i="48"/>
  <c r="H58" i="48"/>
  <c r="H70" i="48"/>
  <c r="H128" i="48"/>
  <c r="H140" i="48"/>
  <c r="H154" i="48"/>
  <c r="H46" i="48"/>
  <c r="H106" i="48"/>
  <c r="H118" i="48"/>
  <c r="H80" i="48"/>
  <c r="H92" i="48"/>
  <c r="H130" i="48"/>
  <c r="H142" i="48"/>
  <c r="H152" i="48"/>
  <c r="H22" i="48"/>
  <c r="H164" i="48"/>
  <c r="H176" i="48"/>
  <c r="H116" i="48"/>
  <c r="H166" i="48"/>
  <c r="H178" i="48"/>
  <c r="H142" i="73"/>
  <c r="H94" i="73"/>
  <c r="H178" i="73"/>
  <c r="H130" i="73"/>
  <c r="H82" i="73"/>
  <c r="H166" i="73"/>
  <c r="H118" i="73"/>
  <c r="H70" i="73"/>
  <c r="H34" i="73"/>
  <c r="H22" i="73"/>
  <c r="H154" i="72"/>
  <c r="H106" i="72"/>
  <c r="H58" i="72"/>
  <c r="H178" i="71"/>
  <c r="H106" i="73"/>
  <c r="H58" i="73"/>
  <c r="H142" i="72"/>
  <c r="H94" i="72"/>
  <c r="H46" i="72"/>
  <c r="H154" i="73"/>
  <c r="H46" i="73"/>
  <c r="H178" i="72"/>
  <c r="H130" i="72"/>
  <c r="H82" i="72"/>
  <c r="H34" i="72"/>
  <c r="H22" i="72"/>
  <c r="H70" i="72"/>
  <c r="H154" i="71"/>
  <c r="H118" i="71"/>
  <c r="H70" i="71"/>
  <c r="H118" i="72"/>
  <c r="H142" i="71"/>
  <c r="H106" i="71"/>
  <c r="H58" i="71"/>
  <c r="H166" i="72"/>
  <c r="H94" i="71"/>
  <c r="H46" i="71"/>
  <c r="H178" i="70"/>
  <c r="H130" i="71"/>
  <c r="H166" i="70"/>
  <c r="H154" i="70"/>
  <c r="H106" i="70"/>
  <c r="H70" i="70"/>
  <c r="H82" i="71"/>
  <c r="H82" i="70"/>
  <c r="H166" i="71"/>
  <c r="H142" i="70"/>
  <c r="H58" i="70"/>
  <c r="H34" i="70"/>
  <c r="H46" i="70"/>
  <c r="H34" i="71"/>
  <c r="H22" i="71"/>
  <c r="H130" i="70"/>
  <c r="H94" i="70"/>
  <c r="H22" i="70"/>
  <c r="H118" i="70"/>
  <c r="H142" i="69"/>
  <c r="H166" i="68"/>
  <c r="H118" i="68"/>
  <c r="H82" i="68"/>
  <c r="H34" i="68"/>
  <c r="H178" i="69"/>
  <c r="H106" i="69"/>
  <c r="H94" i="69"/>
  <c r="H82" i="69"/>
  <c r="H178" i="68"/>
  <c r="H154" i="68"/>
  <c r="H142" i="68"/>
  <c r="H46" i="68"/>
  <c r="H166" i="69"/>
  <c r="H58" i="69"/>
  <c r="H130" i="68"/>
  <c r="H70" i="68"/>
  <c r="H58" i="68"/>
  <c r="H154" i="69"/>
  <c r="H106" i="68"/>
  <c r="H46" i="69"/>
  <c r="H130" i="69"/>
  <c r="H34" i="69"/>
  <c r="H22" i="69"/>
  <c r="H94" i="68"/>
  <c r="H22" i="68"/>
  <c r="H118" i="69"/>
  <c r="H70" i="69"/>
  <c r="H152" i="73"/>
  <c r="H140" i="73"/>
  <c r="H92" i="73"/>
  <c r="H44" i="73"/>
  <c r="H92" i="72"/>
  <c r="H80" i="72"/>
  <c r="H32" i="72"/>
  <c r="H164" i="71"/>
  <c r="H68" i="71"/>
  <c r="H176" i="73"/>
  <c r="H128" i="73"/>
  <c r="H56" i="73"/>
  <c r="H128" i="72"/>
  <c r="H104" i="72"/>
  <c r="H176" i="71"/>
  <c r="H140" i="71"/>
  <c r="H128" i="71"/>
  <c r="H32" i="71"/>
  <c r="H32" i="73"/>
  <c r="H164" i="72"/>
  <c r="H152" i="72"/>
  <c r="H140" i="72"/>
  <c r="H68" i="72"/>
  <c r="H128" i="70"/>
  <c r="H68" i="70"/>
  <c r="H56" i="70"/>
  <c r="H164" i="69"/>
  <c r="H152" i="69"/>
  <c r="H44" i="69"/>
  <c r="H32" i="69"/>
  <c r="H152" i="68"/>
  <c r="H44" i="68"/>
  <c r="H68" i="73"/>
  <c r="H116" i="72"/>
  <c r="H44" i="71"/>
  <c r="H176" i="70"/>
  <c r="H20" i="70"/>
  <c r="H176" i="68"/>
  <c r="H68" i="68"/>
  <c r="H104" i="69"/>
  <c r="H80" i="69"/>
  <c r="H56" i="68"/>
  <c r="H164" i="73"/>
  <c r="H116" i="73"/>
  <c r="H152" i="71"/>
  <c r="H116" i="71"/>
  <c r="H20" i="71"/>
  <c r="H164" i="70"/>
  <c r="H104" i="70"/>
  <c r="H80" i="70"/>
  <c r="H176" i="69"/>
  <c r="H116" i="69"/>
  <c r="H20" i="69"/>
  <c r="H164" i="68"/>
  <c r="H32" i="68"/>
  <c r="H20" i="68"/>
  <c r="H20" i="73"/>
  <c r="H44" i="72"/>
  <c r="H116" i="70"/>
  <c r="H92" i="70"/>
  <c r="H140" i="69"/>
  <c r="H128" i="69"/>
  <c r="H56" i="69"/>
  <c r="H128" i="68"/>
  <c r="H116" i="68"/>
  <c r="H92" i="68"/>
  <c r="H176" i="72"/>
  <c r="H20" i="72"/>
  <c r="H92" i="71"/>
  <c r="H80" i="71"/>
  <c r="H140" i="70"/>
  <c r="H44" i="70"/>
  <c r="H68" i="69"/>
  <c r="H104" i="73"/>
  <c r="H104" i="71"/>
  <c r="H32" i="70"/>
  <c r="H140" i="68"/>
  <c r="H104" i="68"/>
  <c r="H80" i="68"/>
  <c r="H80" i="73"/>
  <c r="H56" i="72"/>
  <c r="H56" i="71"/>
  <c r="H152" i="70"/>
  <c r="H92" i="69"/>
  <c r="L32" i="48"/>
  <c r="L56" i="48"/>
  <c r="L68" i="48"/>
  <c r="L20" i="48"/>
  <c r="L44" i="48"/>
  <c r="L82" i="48"/>
  <c r="L94" i="48"/>
  <c r="L104" i="48"/>
  <c r="L34" i="48"/>
  <c r="L58" i="48"/>
  <c r="L70" i="48"/>
  <c r="L22" i="48"/>
  <c r="L92" i="48"/>
  <c r="L128" i="48"/>
  <c r="L140" i="48"/>
  <c r="L143" i="48" s="1"/>
  <c r="L154" i="48"/>
  <c r="L106" i="48"/>
  <c r="L118" i="48"/>
  <c r="L46" i="48"/>
  <c r="L130" i="48"/>
  <c r="L142" i="48"/>
  <c r="L152" i="48"/>
  <c r="L80" i="48"/>
  <c r="L176" i="48"/>
  <c r="L116" i="48"/>
  <c r="L166" i="48"/>
  <c r="L178" i="48"/>
  <c r="L164" i="48"/>
  <c r="L142" i="73"/>
  <c r="L94" i="73"/>
  <c r="L178" i="73"/>
  <c r="L130" i="73"/>
  <c r="L82" i="73"/>
  <c r="L166" i="73"/>
  <c r="L118" i="73"/>
  <c r="L106" i="73"/>
  <c r="L34" i="73"/>
  <c r="L22" i="73"/>
  <c r="L154" i="72"/>
  <c r="L106" i="72"/>
  <c r="L58" i="72"/>
  <c r="L178" i="71"/>
  <c r="L154" i="73"/>
  <c r="L58" i="73"/>
  <c r="L142" i="72"/>
  <c r="L94" i="72"/>
  <c r="L46" i="72"/>
  <c r="L46" i="73"/>
  <c r="L178" i="72"/>
  <c r="L130" i="72"/>
  <c r="L82" i="72"/>
  <c r="L34" i="72"/>
  <c r="L22" i="72"/>
  <c r="L118" i="72"/>
  <c r="L154" i="71"/>
  <c r="L118" i="71"/>
  <c r="L70" i="71"/>
  <c r="L70" i="73"/>
  <c r="L166" i="72"/>
  <c r="L142" i="71"/>
  <c r="L106" i="71"/>
  <c r="L58" i="71"/>
  <c r="L94" i="71"/>
  <c r="L46" i="71"/>
  <c r="L178" i="70"/>
  <c r="L166" i="71"/>
  <c r="L154" i="70"/>
  <c r="L106" i="70"/>
  <c r="L70" i="70"/>
  <c r="L82" i="70"/>
  <c r="L46" i="70"/>
  <c r="L34" i="71"/>
  <c r="L22" i="71"/>
  <c r="L142" i="70"/>
  <c r="L58" i="70"/>
  <c r="L34" i="70"/>
  <c r="L118" i="70"/>
  <c r="L70" i="72"/>
  <c r="L82" i="71"/>
  <c r="L166" i="70"/>
  <c r="L130" i="70"/>
  <c r="L94" i="70"/>
  <c r="L22" i="70"/>
  <c r="L130" i="71"/>
  <c r="L142" i="69"/>
  <c r="L118" i="69"/>
  <c r="L166" i="68"/>
  <c r="L118" i="68"/>
  <c r="L82" i="68"/>
  <c r="L34" i="68"/>
  <c r="L166" i="69"/>
  <c r="L154" i="69"/>
  <c r="L130" i="69"/>
  <c r="L70" i="69"/>
  <c r="L58" i="69"/>
  <c r="L46" i="69"/>
  <c r="L106" i="69"/>
  <c r="L94" i="69"/>
  <c r="L82" i="69"/>
  <c r="L178" i="68"/>
  <c r="L142" i="68"/>
  <c r="L34" i="69"/>
  <c r="L94" i="68"/>
  <c r="L22" i="68"/>
  <c r="L130" i="68"/>
  <c r="L178" i="69"/>
  <c r="L106" i="68"/>
  <c r="L154" i="68"/>
  <c r="L70" i="68"/>
  <c r="L58" i="68"/>
  <c r="L46" i="68"/>
  <c r="L22" i="69"/>
  <c r="L152" i="73"/>
  <c r="L140" i="73"/>
  <c r="L92" i="73"/>
  <c r="L44" i="73"/>
  <c r="L92" i="72"/>
  <c r="L80" i="72"/>
  <c r="L32" i="72"/>
  <c r="L164" i="71"/>
  <c r="L68" i="71"/>
  <c r="L176" i="73"/>
  <c r="L128" i="73"/>
  <c r="L56" i="73"/>
  <c r="L128" i="72"/>
  <c r="L104" i="72"/>
  <c r="L176" i="71"/>
  <c r="L140" i="71"/>
  <c r="L128" i="71"/>
  <c r="L32" i="71"/>
  <c r="L104" i="73"/>
  <c r="L68" i="73"/>
  <c r="L20" i="73"/>
  <c r="L116" i="72"/>
  <c r="L44" i="72"/>
  <c r="L104" i="71"/>
  <c r="L44" i="71"/>
  <c r="L176" i="70"/>
  <c r="L128" i="70"/>
  <c r="L68" i="70"/>
  <c r="L56" i="70"/>
  <c r="L164" i="69"/>
  <c r="L152" i="69"/>
  <c r="L44" i="69"/>
  <c r="L32" i="69"/>
  <c r="L152" i="68"/>
  <c r="L44" i="68"/>
  <c r="L20" i="68"/>
  <c r="L32" i="73"/>
  <c r="L152" i="72"/>
  <c r="L68" i="72"/>
  <c r="L116" i="70"/>
  <c r="L92" i="70"/>
  <c r="L32" i="70"/>
  <c r="L20" i="70"/>
  <c r="L128" i="69"/>
  <c r="L56" i="69"/>
  <c r="L128" i="68"/>
  <c r="L80" i="68"/>
  <c r="L68" i="68"/>
  <c r="L92" i="69"/>
  <c r="L56" i="68"/>
  <c r="L80" i="73"/>
  <c r="L176" i="72"/>
  <c r="L56" i="72"/>
  <c r="L20" i="72"/>
  <c r="L92" i="71"/>
  <c r="L80" i="71"/>
  <c r="L56" i="71"/>
  <c r="L104" i="70"/>
  <c r="L80" i="70"/>
  <c r="L176" i="69"/>
  <c r="L116" i="69"/>
  <c r="L20" i="69"/>
  <c r="L164" i="68"/>
  <c r="L32" i="68"/>
  <c r="L140" i="72"/>
  <c r="L140" i="68"/>
  <c r="L92" i="68"/>
  <c r="L164" i="73"/>
  <c r="L152" i="71"/>
  <c r="L116" i="71"/>
  <c r="L20" i="71"/>
  <c r="L164" i="70"/>
  <c r="L140" i="70"/>
  <c r="L164" i="72"/>
  <c r="L140" i="69"/>
  <c r="L176" i="68"/>
  <c r="L116" i="68"/>
  <c r="L104" i="68"/>
  <c r="L116" i="73"/>
  <c r="L152" i="70"/>
  <c r="L44" i="70"/>
  <c r="L104" i="69"/>
  <c r="L80" i="69"/>
  <c r="L68" i="69"/>
  <c r="R22" i="48"/>
  <c r="R46" i="48"/>
  <c r="R80" i="48"/>
  <c r="R32" i="48"/>
  <c r="R56" i="48"/>
  <c r="R68" i="48"/>
  <c r="R71" i="48" s="1"/>
  <c r="R20" i="48"/>
  <c r="R44" i="48"/>
  <c r="R82" i="48"/>
  <c r="R94" i="48"/>
  <c r="R34" i="48"/>
  <c r="R58" i="48"/>
  <c r="R70" i="48"/>
  <c r="R116" i="48"/>
  <c r="R128" i="48"/>
  <c r="R140" i="48"/>
  <c r="R154" i="48"/>
  <c r="R104" i="48"/>
  <c r="R106" i="48"/>
  <c r="R118" i="48"/>
  <c r="R92" i="48"/>
  <c r="R130" i="48"/>
  <c r="R152" i="48"/>
  <c r="R176" i="48"/>
  <c r="R166" i="48"/>
  <c r="R178" i="48"/>
  <c r="R142" i="48"/>
  <c r="R164" i="48"/>
  <c r="R178" i="73"/>
  <c r="R130" i="73"/>
  <c r="R82" i="73"/>
  <c r="R166" i="73"/>
  <c r="R118" i="73"/>
  <c r="R154" i="73"/>
  <c r="R106" i="73"/>
  <c r="R70" i="73"/>
  <c r="R142" i="73"/>
  <c r="R22" i="73"/>
  <c r="R142" i="72"/>
  <c r="R94" i="72"/>
  <c r="R46" i="72"/>
  <c r="R58" i="73"/>
  <c r="R46" i="73"/>
  <c r="R178" i="72"/>
  <c r="R130" i="72"/>
  <c r="R82" i="72"/>
  <c r="R34" i="72"/>
  <c r="R166" i="72"/>
  <c r="R118" i="72"/>
  <c r="R70" i="72"/>
  <c r="R22" i="72"/>
  <c r="R154" i="72"/>
  <c r="R178" i="71"/>
  <c r="R142" i="71"/>
  <c r="R106" i="71"/>
  <c r="R58" i="71"/>
  <c r="R34" i="73"/>
  <c r="R94" i="71"/>
  <c r="R46" i="71"/>
  <c r="R178" i="70"/>
  <c r="R94" i="73"/>
  <c r="R58" i="72"/>
  <c r="R166" i="71"/>
  <c r="R130" i="71"/>
  <c r="R82" i="71"/>
  <c r="R34" i="71"/>
  <c r="R166" i="70"/>
  <c r="R142" i="70"/>
  <c r="R58" i="70"/>
  <c r="R34" i="70"/>
  <c r="R22" i="71"/>
  <c r="R70" i="71"/>
  <c r="R130" i="70"/>
  <c r="R94" i="70"/>
  <c r="R106" i="72"/>
  <c r="R70" i="70"/>
  <c r="R118" i="71"/>
  <c r="R118" i="70"/>
  <c r="R82" i="70"/>
  <c r="R46" i="70"/>
  <c r="R22" i="70"/>
  <c r="R154" i="71"/>
  <c r="R154" i="70"/>
  <c r="R106" i="70"/>
  <c r="R178" i="69"/>
  <c r="R130" i="69"/>
  <c r="R118" i="69"/>
  <c r="R106" i="69"/>
  <c r="R70" i="69"/>
  <c r="R34" i="69"/>
  <c r="R154" i="68"/>
  <c r="R106" i="68"/>
  <c r="R70" i="68"/>
  <c r="R22" i="68"/>
  <c r="R58" i="69"/>
  <c r="R46" i="69"/>
  <c r="R22" i="69"/>
  <c r="R166" i="68"/>
  <c r="R82" i="68"/>
  <c r="R166" i="69"/>
  <c r="R94" i="69"/>
  <c r="R82" i="69"/>
  <c r="R178" i="68"/>
  <c r="R118" i="68"/>
  <c r="R130" i="68"/>
  <c r="R46" i="68"/>
  <c r="R142" i="69"/>
  <c r="R154" i="69"/>
  <c r="R34" i="68"/>
  <c r="R58" i="68"/>
  <c r="R142" i="68"/>
  <c r="R94" i="68"/>
  <c r="R176" i="73"/>
  <c r="R128" i="73"/>
  <c r="R56" i="73"/>
  <c r="R128" i="72"/>
  <c r="R104" i="72"/>
  <c r="R176" i="71"/>
  <c r="R140" i="71"/>
  <c r="R128" i="71"/>
  <c r="R32" i="71"/>
  <c r="R164" i="73"/>
  <c r="R116" i="73"/>
  <c r="R152" i="72"/>
  <c r="R140" i="72"/>
  <c r="R116" i="72"/>
  <c r="R116" i="71"/>
  <c r="R80" i="71"/>
  <c r="R56" i="71"/>
  <c r="R20" i="71"/>
  <c r="R152" i="73"/>
  <c r="R44" i="73"/>
  <c r="R92" i="72"/>
  <c r="R152" i="71"/>
  <c r="R164" i="70"/>
  <c r="R104" i="70"/>
  <c r="R80" i="70"/>
  <c r="R176" i="69"/>
  <c r="R116" i="69"/>
  <c r="R20" i="69"/>
  <c r="R164" i="68"/>
  <c r="R32" i="68"/>
  <c r="R20" i="68"/>
  <c r="R68" i="68"/>
  <c r="R176" i="72"/>
  <c r="R80" i="69"/>
  <c r="R56" i="68"/>
  <c r="R164" i="69"/>
  <c r="R140" i="73"/>
  <c r="R104" i="73"/>
  <c r="R92" i="73"/>
  <c r="R68" i="73"/>
  <c r="R20" i="73"/>
  <c r="R44" i="72"/>
  <c r="R32" i="72"/>
  <c r="R104" i="71"/>
  <c r="R44" i="71"/>
  <c r="R176" i="70"/>
  <c r="R116" i="70"/>
  <c r="R92" i="70"/>
  <c r="R32" i="70"/>
  <c r="R20" i="70"/>
  <c r="R140" i="69"/>
  <c r="R128" i="69"/>
  <c r="R56" i="69"/>
  <c r="R176" i="68"/>
  <c r="R140" i="68"/>
  <c r="R128" i="68"/>
  <c r="R116" i="68"/>
  <c r="R104" i="68"/>
  <c r="R92" i="68"/>
  <c r="R80" i="68"/>
  <c r="R20" i="72"/>
  <c r="R92" i="71"/>
  <c r="R140" i="70"/>
  <c r="R92" i="69"/>
  <c r="R32" i="73"/>
  <c r="R68" i="72"/>
  <c r="R164" i="71"/>
  <c r="R128" i="70"/>
  <c r="R68" i="70"/>
  <c r="R56" i="70"/>
  <c r="R152" i="69"/>
  <c r="R44" i="69"/>
  <c r="R32" i="69"/>
  <c r="R80" i="73"/>
  <c r="R56" i="72"/>
  <c r="R68" i="71"/>
  <c r="R152" i="70"/>
  <c r="R44" i="70"/>
  <c r="R104" i="69"/>
  <c r="R68" i="69"/>
  <c r="R164" i="72"/>
  <c r="R80" i="72"/>
  <c r="R152" i="68"/>
  <c r="R44" i="68"/>
  <c r="W34" i="48"/>
  <c r="W58" i="48"/>
  <c r="W70" i="48"/>
  <c r="W22" i="48"/>
  <c r="W46" i="48"/>
  <c r="W80" i="48"/>
  <c r="W83" i="48" s="1"/>
  <c r="W92" i="48"/>
  <c r="W32" i="48"/>
  <c r="W56" i="48"/>
  <c r="W68" i="48"/>
  <c r="W130" i="48"/>
  <c r="W142" i="48"/>
  <c r="W152" i="48"/>
  <c r="W44" i="48"/>
  <c r="W82" i="48"/>
  <c r="W116" i="48"/>
  <c r="W94" i="48"/>
  <c r="W104" i="48"/>
  <c r="W107" i="48" s="1"/>
  <c r="W128" i="48"/>
  <c r="W140" i="48"/>
  <c r="W154" i="48"/>
  <c r="W20" i="48"/>
  <c r="W118" i="48"/>
  <c r="W166" i="48"/>
  <c r="W178" i="48"/>
  <c r="W106" i="48"/>
  <c r="W176" i="48"/>
  <c r="W164" i="48"/>
  <c r="W166" i="73"/>
  <c r="W118" i="73"/>
  <c r="W154" i="73"/>
  <c r="W106" i="73"/>
  <c r="W70" i="73"/>
  <c r="W142" i="73"/>
  <c r="W94" i="73"/>
  <c r="W58" i="73"/>
  <c r="W46" i="73"/>
  <c r="W178" i="72"/>
  <c r="W130" i="72"/>
  <c r="W82" i="72"/>
  <c r="W34" i="72"/>
  <c r="W82" i="73"/>
  <c r="W166" i="72"/>
  <c r="W118" i="72"/>
  <c r="W70" i="72"/>
  <c r="W22" i="72"/>
  <c r="W130" i="73"/>
  <c r="W34" i="73"/>
  <c r="W154" i="72"/>
  <c r="W106" i="72"/>
  <c r="W58" i="72"/>
  <c r="W178" i="71"/>
  <c r="W46" i="72"/>
  <c r="W94" i="71"/>
  <c r="W46" i="71"/>
  <c r="W178" i="70"/>
  <c r="W178" i="73"/>
  <c r="W94" i="72"/>
  <c r="W166" i="71"/>
  <c r="W130" i="71"/>
  <c r="W82" i="71"/>
  <c r="W34" i="71"/>
  <c r="W166" i="70"/>
  <c r="W22" i="73"/>
  <c r="W142" i="72"/>
  <c r="W154" i="71"/>
  <c r="W118" i="71"/>
  <c r="W70" i="71"/>
  <c r="W22" i="71"/>
  <c r="W106" i="71"/>
  <c r="W130" i="70"/>
  <c r="W94" i="70"/>
  <c r="W22" i="70"/>
  <c r="W58" i="71"/>
  <c r="W142" i="70"/>
  <c r="W142" i="71"/>
  <c r="W118" i="70"/>
  <c r="W82" i="70"/>
  <c r="W46" i="70"/>
  <c r="W154" i="70"/>
  <c r="W106" i="70"/>
  <c r="W70" i="70"/>
  <c r="W58" i="70"/>
  <c r="W34" i="70"/>
  <c r="W166" i="69"/>
  <c r="W130" i="69"/>
  <c r="W118" i="69"/>
  <c r="W94" i="69"/>
  <c r="W58" i="69"/>
  <c r="W22" i="69"/>
  <c r="W142" i="68"/>
  <c r="W94" i="68"/>
  <c r="W58" i="68"/>
  <c r="W178" i="69"/>
  <c r="W142" i="69"/>
  <c r="W46" i="69"/>
  <c r="W34" i="69"/>
  <c r="W166" i="68"/>
  <c r="W106" i="68"/>
  <c r="W82" i="68"/>
  <c r="W82" i="69"/>
  <c r="W70" i="69"/>
  <c r="W178" i="68"/>
  <c r="W118" i="68"/>
  <c r="W22" i="68"/>
  <c r="W106" i="69"/>
  <c r="W34" i="68"/>
  <c r="W154" i="69"/>
  <c r="W130" i="68"/>
  <c r="W46" i="68"/>
  <c r="W70" i="68"/>
  <c r="W154" i="68"/>
  <c r="W164" i="73"/>
  <c r="W167" i="73" s="1"/>
  <c r="W116" i="73"/>
  <c r="W152" i="72"/>
  <c r="W155" i="72" s="1"/>
  <c r="W140" i="72"/>
  <c r="W116" i="72"/>
  <c r="W116" i="71"/>
  <c r="W80" i="71"/>
  <c r="W56" i="71"/>
  <c r="W20" i="71"/>
  <c r="W104" i="73"/>
  <c r="W80" i="73"/>
  <c r="W68" i="73"/>
  <c r="W32" i="73"/>
  <c r="W20" i="73"/>
  <c r="W176" i="72"/>
  <c r="W179" i="72" s="1"/>
  <c r="W164" i="72"/>
  <c r="W68" i="72"/>
  <c r="W56" i="72"/>
  <c r="W44" i="72"/>
  <c r="W47" i="72" s="1"/>
  <c r="W20" i="72"/>
  <c r="W152" i="71"/>
  <c r="W104" i="71"/>
  <c r="W107" i="71" s="1"/>
  <c r="W108" i="71" s="1"/>
  <c r="W92" i="71"/>
  <c r="W95" i="71" s="1"/>
  <c r="W44" i="71"/>
  <c r="W176" i="70"/>
  <c r="W164" i="70"/>
  <c r="W152" i="70"/>
  <c r="W128" i="72"/>
  <c r="W80" i="72"/>
  <c r="W164" i="71"/>
  <c r="W116" i="70"/>
  <c r="W92" i="70"/>
  <c r="W32" i="70"/>
  <c r="W20" i="70"/>
  <c r="W140" i="69"/>
  <c r="W128" i="69"/>
  <c r="W56" i="69"/>
  <c r="W176" i="68"/>
  <c r="W179" i="68" s="1"/>
  <c r="W140" i="68"/>
  <c r="W128" i="68"/>
  <c r="W116" i="68"/>
  <c r="W104" i="68"/>
  <c r="W92" i="68"/>
  <c r="W80" i="68"/>
  <c r="W68" i="68"/>
  <c r="W56" i="68"/>
  <c r="W68" i="70"/>
  <c r="W44" i="69"/>
  <c r="W176" i="69"/>
  <c r="W20" i="69"/>
  <c r="W32" i="68"/>
  <c r="W20" i="68"/>
  <c r="W152" i="73"/>
  <c r="W56" i="73"/>
  <c r="W44" i="73"/>
  <c r="W92" i="72"/>
  <c r="W140" i="71"/>
  <c r="W32" i="71"/>
  <c r="W140" i="70"/>
  <c r="W44" i="70"/>
  <c r="W104" i="69"/>
  <c r="W92" i="69"/>
  <c r="W80" i="69"/>
  <c r="W68" i="69"/>
  <c r="W71" i="69" s="1"/>
  <c r="W176" i="71"/>
  <c r="W179" i="71" s="1"/>
  <c r="W128" i="70"/>
  <c r="W164" i="69"/>
  <c r="W32" i="69"/>
  <c r="W128" i="73"/>
  <c r="W128" i="71"/>
  <c r="W68" i="71"/>
  <c r="W116" i="69"/>
  <c r="W140" i="73"/>
  <c r="W92" i="73"/>
  <c r="W104" i="72"/>
  <c r="W107" i="72" s="1"/>
  <c r="W32" i="72"/>
  <c r="W56" i="70"/>
  <c r="W152" i="69"/>
  <c r="W152" i="68"/>
  <c r="W44" i="68"/>
  <c r="W176" i="73"/>
  <c r="W179" i="73" s="1"/>
  <c r="W180" i="73" s="1"/>
  <c r="W104" i="70"/>
  <c r="W80" i="70"/>
  <c r="W164" i="68"/>
  <c r="L154" i="55"/>
  <c r="L164" i="55"/>
  <c r="L166" i="55"/>
  <c r="R176" i="55"/>
  <c r="L178" i="55"/>
  <c r="R20" i="56"/>
  <c r="R22" i="56"/>
  <c r="H32" i="56"/>
  <c r="H35" i="56" s="1"/>
  <c r="H34" i="56"/>
  <c r="H44" i="56"/>
  <c r="H46" i="56"/>
  <c r="H56" i="56"/>
  <c r="H58" i="56"/>
  <c r="L82" i="56"/>
  <c r="L104" i="56"/>
  <c r="H116" i="56"/>
  <c r="H119" i="56" s="1"/>
  <c r="H118" i="56"/>
  <c r="H128" i="56"/>
  <c r="H131" i="56" s="1"/>
  <c r="H130" i="56"/>
  <c r="L142" i="56"/>
  <c r="R152" i="56"/>
  <c r="H154" i="56"/>
  <c r="L166" i="56"/>
  <c r="R176" i="56"/>
  <c r="R179" i="56" s="1"/>
  <c r="H178" i="56"/>
  <c r="L20" i="59"/>
  <c r="H32" i="59"/>
  <c r="R34" i="59"/>
  <c r="L44" i="59"/>
  <c r="L46" i="59"/>
  <c r="H68" i="59"/>
  <c r="H71" i="59" s="1"/>
  <c r="R70" i="59"/>
  <c r="L80" i="59"/>
  <c r="L83" i="59" s="1"/>
  <c r="R82" i="59"/>
  <c r="L92" i="59"/>
  <c r="L94" i="59"/>
  <c r="L104" i="59"/>
  <c r="L106" i="59"/>
  <c r="L140" i="59"/>
  <c r="R142" i="59"/>
  <c r="R152" i="59"/>
  <c r="R155" i="59" s="1"/>
  <c r="R154" i="59"/>
  <c r="R164" i="59"/>
  <c r="R166" i="59"/>
  <c r="L176" i="59"/>
  <c r="L20" i="60"/>
  <c r="R22" i="60"/>
  <c r="L32" i="60"/>
  <c r="L35" i="60" s="1"/>
  <c r="R34" i="60"/>
  <c r="L44" i="60"/>
  <c r="H56" i="60"/>
  <c r="H59" i="60" s="1"/>
  <c r="H58" i="60"/>
  <c r="R68" i="60"/>
  <c r="R71" i="60" s="1"/>
  <c r="R70" i="60"/>
  <c r="H80" i="60"/>
  <c r="R92" i="60"/>
  <c r="R95" i="60" s="1"/>
  <c r="H94" i="60"/>
  <c r="L104" i="60"/>
  <c r="L106" i="60"/>
  <c r="H116" i="60"/>
  <c r="H119" i="60" s="1"/>
  <c r="H118" i="60"/>
  <c r="R140" i="60"/>
  <c r="R142" i="60"/>
  <c r="R152" i="60"/>
  <c r="R155" i="60" s="1"/>
  <c r="H154" i="60"/>
  <c r="L164" i="60"/>
  <c r="L167" i="60" s="1"/>
  <c r="L166" i="60"/>
  <c r="L32" i="57"/>
  <c r="R56" i="57"/>
  <c r="R59" i="57" s="1"/>
  <c r="R58" i="57"/>
  <c r="R82" i="57"/>
  <c r="R94" i="57"/>
  <c r="H104" i="57"/>
  <c r="H107" i="57" s="1"/>
  <c r="L116" i="57"/>
  <c r="L118" i="57"/>
  <c r="R128" i="57"/>
  <c r="L140" i="57"/>
  <c r="L143" i="57" s="1"/>
  <c r="H142" i="57"/>
  <c r="L152" i="57"/>
  <c r="L155" i="57" s="1"/>
  <c r="R58" i="58"/>
  <c r="R70" i="58"/>
  <c r="L80" i="58"/>
  <c r="L83" i="58" s="1"/>
  <c r="H116" i="58"/>
  <c r="R118" i="58"/>
  <c r="L130" i="58"/>
  <c r="I140" i="49"/>
  <c r="I22" i="48"/>
  <c r="I46" i="48"/>
  <c r="I80" i="48"/>
  <c r="I32" i="48"/>
  <c r="I56" i="48"/>
  <c r="I68" i="48"/>
  <c r="I20" i="48"/>
  <c r="I44" i="48"/>
  <c r="I82" i="48"/>
  <c r="I94" i="48"/>
  <c r="I104" i="48"/>
  <c r="I116" i="48"/>
  <c r="I128" i="48"/>
  <c r="I140" i="48"/>
  <c r="I154" i="48"/>
  <c r="I34" i="48"/>
  <c r="I58" i="48"/>
  <c r="I70" i="48"/>
  <c r="I106" i="48"/>
  <c r="I118" i="48"/>
  <c r="I142" i="48"/>
  <c r="I130" i="48"/>
  <c r="I178" i="48"/>
  <c r="I164" i="48"/>
  <c r="I176" i="48"/>
  <c r="I92" i="48"/>
  <c r="I152" i="48"/>
  <c r="I166" i="48"/>
  <c r="I178" i="73"/>
  <c r="I130" i="73"/>
  <c r="I82" i="73"/>
  <c r="I166" i="73"/>
  <c r="I118" i="73"/>
  <c r="I154" i="73"/>
  <c r="I106" i="73"/>
  <c r="I70" i="73"/>
  <c r="I58" i="73"/>
  <c r="I142" i="72"/>
  <c r="I94" i="72"/>
  <c r="I46" i="72"/>
  <c r="I94" i="73"/>
  <c r="I46" i="73"/>
  <c r="I178" i="72"/>
  <c r="I130" i="72"/>
  <c r="I82" i="72"/>
  <c r="I34" i="72"/>
  <c r="I22" i="72"/>
  <c r="I142" i="73"/>
  <c r="I166" i="72"/>
  <c r="I118" i="72"/>
  <c r="I70" i="72"/>
  <c r="I58" i="72"/>
  <c r="I142" i="71"/>
  <c r="I106" i="71"/>
  <c r="I58" i="71"/>
  <c r="I106" i="72"/>
  <c r="I94" i="71"/>
  <c r="I46" i="71"/>
  <c r="I178" i="70"/>
  <c r="I22" i="73"/>
  <c r="I154" i="72"/>
  <c r="I178" i="71"/>
  <c r="I166" i="71"/>
  <c r="I130" i="71"/>
  <c r="I82" i="71"/>
  <c r="I34" i="71"/>
  <c r="I22" i="71"/>
  <c r="I166" i="70"/>
  <c r="I118" i="71"/>
  <c r="I142" i="70"/>
  <c r="I58" i="70"/>
  <c r="I34" i="70"/>
  <c r="I22" i="70"/>
  <c r="I154" i="70"/>
  <c r="I154" i="71"/>
  <c r="I130" i="70"/>
  <c r="I94" i="70"/>
  <c r="I34" i="73"/>
  <c r="I70" i="71"/>
  <c r="I118" i="70"/>
  <c r="I82" i="70"/>
  <c r="I46" i="70"/>
  <c r="I106" i="70"/>
  <c r="I70" i="70"/>
  <c r="I178" i="69"/>
  <c r="I130" i="69"/>
  <c r="I166" i="69"/>
  <c r="I154" i="69"/>
  <c r="I106" i="69"/>
  <c r="I70" i="69"/>
  <c r="I34" i="69"/>
  <c r="I154" i="68"/>
  <c r="I106" i="68"/>
  <c r="I70" i="68"/>
  <c r="I22" i="68"/>
  <c r="I142" i="69"/>
  <c r="I142" i="68"/>
  <c r="I130" i="68"/>
  <c r="I58" i="68"/>
  <c r="I46" i="68"/>
  <c r="I22" i="69"/>
  <c r="I94" i="69"/>
  <c r="I94" i="68"/>
  <c r="I118" i="69"/>
  <c r="I82" i="69"/>
  <c r="I58" i="69"/>
  <c r="I46" i="69"/>
  <c r="I166" i="68"/>
  <c r="I82" i="68"/>
  <c r="I178" i="68"/>
  <c r="I118" i="68"/>
  <c r="I34" i="68"/>
  <c r="I176" i="73"/>
  <c r="I128" i="73"/>
  <c r="I56" i="73"/>
  <c r="I128" i="72"/>
  <c r="I104" i="72"/>
  <c r="I176" i="71"/>
  <c r="I140" i="71"/>
  <c r="I128" i="71"/>
  <c r="I32" i="71"/>
  <c r="I164" i="73"/>
  <c r="I116" i="73"/>
  <c r="I152" i="72"/>
  <c r="I140" i="72"/>
  <c r="I116" i="72"/>
  <c r="I116" i="71"/>
  <c r="I80" i="71"/>
  <c r="I56" i="71"/>
  <c r="I20" i="71"/>
  <c r="I152" i="73"/>
  <c r="I44" i="73"/>
  <c r="I92" i="72"/>
  <c r="I152" i="71"/>
  <c r="I164" i="70"/>
  <c r="I104" i="70"/>
  <c r="I80" i="70"/>
  <c r="I176" i="69"/>
  <c r="I116" i="69"/>
  <c r="I20" i="69"/>
  <c r="I164" i="68"/>
  <c r="I32" i="68"/>
  <c r="I20" i="68"/>
  <c r="I92" i="68"/>
  <c r="I68" i="68"/>
  <c r="I80" i="73"/>
  <c r="I176" i="72"/>
  <c r="I152" i="70"/>
  <c r="I104" i="69"/>
  <c r="I68" i="69"/>
  <c r="I56" i="68"/>
  <c r="I152" i="68"/>
  <c r="I140" i="73"/>
  <c r="I104" i="73"/>
  <c r="I92" i="73"/>
  <c r="I68" i="73"/>
  <c r="I20" i="73"/>
  <c r="I44" i="72"/>
  <c r="I32" i="72"/>
  <c r="I104" i="71"/>
  <c r="I44" i="71"/>
  <c r="I176" i="70"/>
  <c r="I116" i="70"/>
  <c r="I92" i="70"/>
  <c r="I32" i="70"/>
  <c r="I20" i="70"/>
  <c r="I140" i="69"/>
  <c r="I128" i="69"/>
  <c r="I56" i="69"/>
  <c r="I176" i="68"/>
  <c r="I140" i="68"/>
  <c r="I128" i="68"/>
  <c r="I116" i="68"/>
  <c r="I104" i="68"/>
  <c r="I80" i="68"/>
  <c r="I56" i="72"/>
  <c r="I20" i="72"/>
  <c r="I140" i="70"/>
  <c r="I32" i="73"/>
  <c r="I164" i="72"/>
  <c r="I80" i="72"/>
  <c r="I128" i="70"/>
  <c r="I164" i="69"/>
  <c r="I152" i="69"/>
  <c r="I32" i="69"/>
  <c r="I44" i="68"/>
  <c r="I92" i="71"/>
  <c r="I68" i="71"/>
  <c r="I44" i="70"/>
  <c r="I92" i="69"/>
  <c r="I80" i="69"/>
  <c r="I68" i="72"/>
  <c r="I164" i="71"/>
  <c r="I68" i="70"/>
  <c r="I56" i="70"/>
  <c r="I44" i="69"/>
  <c r="M128" i="52"/>
  <c r="M22" i="48"/>
  <c r="M46" i="48"/>
  <c r="M80" i="48"/>
  <c r="M32" i="48"/>
  <c r="M56" i="48"/>
  <c r="M68" i="48"/>
  <c r="M20" i="48"/>
  <c r="M44" i="48"/>
  <c r="M82" i="48"/>
  <c r="M94" i="48"/>
  <c r="M116" i="48"/>
  <c r="M92" i="48"/>
  <c r="M128" i="48"/>
  <c r="M140" i="48"/>
  <c r="M154" i="48"/>
  <c r="M106" i="48"/>
  <c r="M118" i="48"/>
  <c r="M130" i="48"/>
  <c r="M152" i="48"/>
  <c r="M164" i="48"/>
  <c r="M166" i="48"/>
  <c r="M58" i="48"/>
  <c r="M70" i="48"/>
  <c r="M142" i="48"/>
  <c r="M176" i="48"/>
  <c r="M34" i="48"/>
  <c r="M104" i="48"/>
  <c r="M178" i="48"/>
  <c r="M178" i="73"/>
  <c r="M130" i="73"/>
  <c r="M82" i="73"/>
  <c r="M166" i="73"/>
  <c r="M118" i="73"/>
  <c r="M154" i="73"/>
  <c r="M106" i="73"/>
  <c r="M70" i="73"/>
  <c r="M94" i="73"/>
  <c r="M58" i="73"/>
  <c r="M142" i="72"/>
  <c r="M94" i="72"/>
  <c r="M46" i="72"/>
  <c r="M142" i="73"/>
  <c r="M46" i="73"/>
  <c r="M178" i="72"/>
  <c r="M130" i="72"/>
  <c r="M82" i="72"/>
  <c r="M34" i="72"/>
  <c r="M22" i="72"/>
  <c r="M166" i="72"/>
  <c r="M118" i="72"/>
  <c r="M70" i="72"/>
  <c r="M106" i="72"/>
  <c r="M142" i="71"/>
  <c r="M106" i="71"/>
  <c r="M58" i="71"/>
  <c r="M22" i="73"/>
  <c r="M154" i="72"/>
  <c r="M178" i="71"/>
  <c r="M94" i="71"/>
  <c r="M46" i="71"/>
  <c r="M178" i="70"/>
  <c r="M34" i="73"/>
  <c r="M166" i="71"/>
  <c r="M130" i="71"/>
  <c r="M82" i="71"/>
  <c r="M34" i="71"/>
  <c r="M22" i="71"/>
  <c r="M166" i="70"/>
  <c r="M154" i="71"/>
  <c r="M142" i="70"/>
  <c r="M58" i="70"/>
  <c r="M34" i="70"/>
  <c r="M106" i="70"/>
  <c r="M70" i="70"/>
  <c r="M130" i="70"/>
  <c r="M94" i="70"/>
  <c r="M22" i="70"/>
  <c r="M118" i="71"/>
  <c r="M58" i="72"/>
  <c r="M70" i="71"/>
  <c r="M118" i="70"/>
  <c r="M82" i="70"/>
  <c r="M46" i="70"/>
  <c r="M154" i="70"/>
  <c r="M178" i="69"/>
  <c r="M130" i="69"/>
  <c r="M142" i="69"/>
  <c r="M106" i="69"/>
  <c r="M70" i="69"/>
  <c r="M34" i="69"/>
  <c r="M154" i="68"/>
  <c r="M106" i="68"/>
  <c r="M70" i="68"/>
  <c r="M22" i="68"/>
  <c r="M118" i="69"/>
  <c r="M94" i="69"/>
  <c r="M82" i="69"/>
  <c r="M178" i="68"/>
  <c r="M118" i="68"/>
  <c r="M34" i="68"/>
  <c r="M130" i="68"/>
  <c r="M58" i="68"/>
  <c r="M166" i="69"/>
  <c r="M46" i="69"/>
  <c r="M142" i="68"/>
  <c r="M46" i="68"/>
  <c r="M94" i="68"/>
  <c r="M58" i="69"/>
  <c r="M166" i="68"/>
  <c r="M82" i="68"/>
  <c r="M22" i="69"/>
  <c r="M154" i="69"/>
  <c r="M176" i="73"/>
  <c r="M128" i="73"/>
  <c r="M56" i="73"/>
  <c r="M128" i="72"/>
  <c r="M104" i="72"/>
  <c r="M176" i="71"/>
  <c r="M140" i="71"/>
  <c r="M128" i="71"/>
  <c r="M32" i="71"/>
  <c r="M164" i="73"/>
  <c r="M116" i="73"/>
  <c r="M152" i="72"/>
  <c r="M140" i="72"/>
  <c r="M116" i="72"/>
  <c r="M116" i="71"/>
  <c r="M80" i="71"/>
  <c r="M56" i="71"/>
  <c r="M20" i="71"/>
  <c r="M80" i="73"/>
  <c r="M176" i="72"/>
  <c r="M56" i="72"/>
  <c r="M20" i="72"/>
  <c r="M92" i="71"/>
  <c r="M68" i="71"/>
  <c r="M104" i="70"/>
  <c r="M80" i="70"/>
  <c r="M176" i="69"/>
  <c r="M116" i="69"/>
  <c r="M20" i="69"/>
  <c r="M164" i="68"/>
  <c r="M32" i="68"/>
  <c r="M20" i="68"/>
  <c r="M80" i="68"/>
  <c r="M164" i="70"/>
  <c r="M140" i="70"/>
  <c r="M44" i="70"/>
  <c r="M92" i="69"/>
  <c r="M44" i="69"/>
  <c r="M32" i="69"/>
  <c r="M32" i="73"/>
  <c r="M164" i="72"/>
  <c r="M80" i="72"/>
  <c r="M68" i="72"/>
  <c r="M164" i="71"/>
  <c r="M116" i="70"/>
  <c r="M92" i="70"/>
  <c r="M32" i="70"/>
  <c r="M20" i="70"/>
  <c r="M140" i="69"/>
  <c r="M128" i="69"/>
  <c r="M56" i="69"/>
  <c r="M176" i="68"/>
  <c r="M140" i="68"/>
  <c r="M128" i="68"/>
  <c r="M116" i="68"/>
  <c r="M104" i="68"/>
  <c r="M92" i="68"/>
  <c r="M68" i="68"/>
  <c r="M152" i="70"/>
  <c r="M104" i="69"/>
  <c r="M80" i="69"/>
  <c r="M68" i="69"/>
  <c r="M140" i="73"/>
  <c r="M44" i="72"/>
  <c r="M44" i="71"/>
  <c r="M176" i="70"/>
  <c r="M56" i="70"/>
  <c r="M152" i="73"/>
  <c r="M44" i="73"/>
  <c r="M92" i="72"/>
  <c r="M152" i="71"/>
  <c r="M56" i="68"/>
  <c r="M104" i="73"/>
  <c r="M92" i="73"/>
  <c r="M68" i="73"/>
  <c r="M20" i="73"/>
  <c r="M32" i="72"/>
  <c r="M104" i="71"/>
  <c r="M128" i="70"/>
  <c r="M68" i="70"/>
  <c r="M164" i="69"/>
  <c r="M152" i="69"/>
  <c r="M152" i="68"/>
  <c r="M44" i="68"/>
  <c r="T20" i="48"/>
  <c r="T44" i="48"/>
  <c r="T47" i="48" s="1"/>
  <c r="T82" i="48"/>
  <c r="T34" i="48"/>
  <c r="T58" i="48"/>
  <c r="T70" i="48"/>
  <c r="T22" i="48"/>
  <c r="T46" i="48"/>
  <c r="T80" i="48"/>
  <c r="T92" i="48"/>
  <c r="T95" i="48" s="1"/>
  <c r="T104" i="48"/>
  <c r="T106" i="48"/>
  <c r="T118" i="48"/>
  <c r="T32" i="48"/>
  <c r="T56" i="48"/>
  <c r="T68" i="48"/>
  <c r="T94" i="48"/>
  <c r="T130" i="48"/>
  <c r="T142" i="48"/>
  <c r="T152" i="48"/>
  <c r="T155" i="48" s="1"/>
  <c r="T116" i="48"/>
  <c r="T164" i="48"/>
  <c r="T166" i="48"/>
  <c r="T178" i="48"/>
  <c r="T140" i="48"/>
  <c r="T176" i="48"/>
  <c r="T128" i="48"/>
  <c r="T154" i="48"/>
  <c r="T154" i="73"/>
  <c r="T106" i="73"/>
  <c r="T70" i="73"/>
  <c r="T142" i="73"/>
  <c r="T94" i="73"/>
  <c r="T178" i="73"/>
  <c r="T130" i="73"/>
  <c r="T82" i="73"/>
  <c r="T58" i="73"/>
  <c r="T166" i="72"/>
  <c r="T118" i="72"/>
  <c r="T70" i="72"/>
  <c r="T22" i="72"/>
  <c r="T34" i="73"/>
  <c r="T154" i="72"/>
  <c r="T106" i="72"/>
  <c r="T58" i="72"/>
  <c r="T178" i="71"/>
  <c r="T118" i="73"/>
  <c r="T22" i="73"/>
  <c r="T142" i="72"/>
  <c r="T94" i="72"/>
  <c r="T46" i="72"/>
  <c r="T166" i="73"/>
  <c r="T46" i="73"/>
  <c r="T34" i="72"/>
  <c r="T166" i="71"/>
  <c r="T130" i="71"/>
  <c r="T82" i="71"/>
  <c r="T34" i="71"/>
  <c r="T166" i="70"/>
  <c r="T82" i="72"/>
  <c r="T154" i="71"/>
  <c r="T118" i="71"/>
  <c r="T70" i="71"/>
  <c r="T22" i="71"/>
  <c r="T130" i="72"/>
  <c r="T142" i="71"/>
  <c r="T106" i="71"/>
  <c r="T58" i="71"/>
  <c r="T94" i="71"/>
  <c r="T178" i="70"/>
  <c r="T118" i="70"/>
  <c r="T82" i="70"/>
  <c r="T46" i="70"/>
  <c r="T22" i="70"/>
  <c r="T130" i="70"/>
  <c r="T94" i="70"/>
  <c r="T178" i="72"/>
  <c r="T154" i="70"/>
  <c r="T106" i="70"/>
  <c r="T70" i="70"/>
  <c r="T46" i="71"/>
  <c r="T142" i="70"/>
  <c r="T58" i="70"/>
  <c r="T34" i="70"/>
  <c r="T154" i="69"/>
  <c r="T118" i="69"/>
  <c r="T82" i="69"/>
  <c r="T46" i="69"/>
  <c r="T178" i="68"/>
  <c r="T130" i="68"/>
  <c r="T46" i="68"/>
  <c r="T178" i="69"/>
  <c r="T166" i="69"/>
  <c r="T130" i="69"/>
  <c r="T106" i="69"/>
  <c r="T94" i="69"/>
  <c r="T154" i="68"/>
  <c r="T142" i="68"/>
  <c r="T82" i="68"/>
  <c r="T58" i="69"/>
  <c r="T22" i="69"/>
  <c r="T22" i="68"/>
  <c r="T70" i="68"/>
  <c r="T58" i="68"/>
  <c r="T142" i="69"/>
  <c r="T70" i="69"/>
  <c r="T34" i="69"/>
  <c r="T166" i="68"/>
  <c r="T106" i="68"/>
  <c r="T94" i="68"/>
  <c r="T118" i="68"/>
  <c r="T34" i="68"/>
  <c r="T104" i="73"/>
  <c r="T107" i="73" s="1"/>
  <c r="T80" i="73"/>
  <c r="T83" i="73" s="1"/>
  <c r="T68" i="73"/>
  <c r="T71" i="73" s="1"/>
  <c r="T32" i="73"/>
  <c r="T20" i="73"/>
  <c r="T176" i="72"/>
  <c r="T164" i="72"/>
  <c r="T167" i="72" s="1"/>
  <c r="T68" i="72"/>
  <c r="T56" i="72"/>
  <c r="T44" i="72"/>
  <c r="T20" i="72"/>
  <c r="T23" i="72" s="1"/>
  <c r="T152" i="71"/>
  <c r="T104" i="71"/>
  <c r="T92" i="71"/>
  <c r="T44" i="71"/>
  <c r="T176" i="70"/>
  <c r="T164" i="70"/>
  <c r="T152" i="73"/>
  <c r="T155" i="73" s="1"/>
  <c r="T140" i="73"/>
  <c r="T143" i="73" s="1"/>
  <c r="T92" i="73"/>
  <c r="T95" i="73" s="1"/>
  <c r="T44" i="73"/>
  <c r="T92" i="72"/>
  <c r="T80" i="72"/>
  <c r="T32" i="72"/>
  <c r="T35" i="72" s="1"/>
  <c r="T164" i="71"/>
  <c r="T68" i="71"/>
  <c r="T176" i="73"/>
  <c r="T164" i="73"/>
  <c r="T128" i="73"/>
  <c r="T131" i="73" s="1"/>
  <c r="T116" i="73"/>
  <c r="T119" i="73" s="1"/>
  <c r="T128" i="71"/>
  <c r="T116" i="71"/>
  <c r="T20" i="71"/>
  <c r="T152" i="70"/>
  <c r="T140" i="70"/>
  <c r="T44" i="70"/>
  <c r="T104" i="69"/>
  <c r="T92" i="69"/>
  <c r="T80" i="69"/>
  <c r="T68" i="69"/>
  <c r="T56" i="68"/>
  <c r="T56" i="73"/>
  <c r="T59" i="73" s="1"/>
  <c r="T80" i="71"/>
  <c r="T83" i="71" s="1"/>
  <c r="T104" i="70"/>
  <c r="T80" i="70"/>
  <c r="T20" i="69"/>
  <c r="T140" i="69"/>
  <c r="T128" i="69"/>
  <c r="T128" i="68"/>
  <c r="T92" i="68"/>
  <c r="T128" i="72"/>
  <c r="T116" i="72"/>
  <c r="T128" i="70"/>
  <c r="T68" i="70"/>
  <c r="T56" i="70"/>
  <c r="T164" i="69"/>
  <c r="T152" i="69"/>
  <c r="T44" i="69"/>
  <c r="T32" i="69"/>
  <c r="T152" i="68"/>
  <c r="T44" i="68"/>
  <c r="T140" i="71"/>
  <c r="T164" i="68"/>
  <c r="T104" i="72"/>
  <c r="T107" i="72" s="1"/>
  <c r="T176" i="71"/>
  <c r="T116" i="70"/>
  <c r="T92" i="70"/>
  <c r="T32" i="70"/>
  <c r="T140" i="68"/>
  <c r="T116" i="68"/>
  <c r="T104" i="68"/>
  <c r="T80" i="68"/>
  <c r="T56" i="71"/>
  <c r="T32" i="71"/>
  <c r="T176" i="69"/>
  <c r="T116" i="69"/>
  <c r="T32" i="68"/>
  <c r="T20" i="68"/>
  <c r="T152" i="72"/>
  <c r="T140" i="72"/>
  <c r="T20" i="70"/>
  <c r="T56" i="69"/>
  <c r="T176" i="68"/>
  <c r="T68" i="68"/>
  <c r="H46" i="60"/>
  <c r="R56" i="60"/>
  <c r="R59" i="60" s="1"/>
  <c r="R58" i="60"/>
  <c r="L68" i="60"/>
  <c r="L70" i="60"/>
  <c r="R80" i="60"/>
  <c r="H82" i="60"/>
  <c r="L92" i="60"/>
  <c r="L95" i="60" s="1"/>
  <c r="R94" i="60"/>
  <c r="R116" i="60"/>
  <c r="R119" i="60" s="1"/>
  <c r="R118" i="60"/>
  <c r="H128" i="60"/>
  <c r="H131" i="60" s="1"/>
  <c r="H130" i="60"/>
  <c r="L140" i="60"/>
  <c r="L142" i="60"/>
  <c r="L152" i="60"/>
  <c r="L155" i="60" s="1"/>
  <c r="R154" i="60"/>
  <c r="R178" i="60"/>
  <c r="R20" i="57"/>
  <c r="R23" i="57" s="1"/>
  <c r="R34" i="57"/>
  <c r="R44" i="57"/>
  <c r="R47" i="57" s="1"/>
  <c r="H56" i="57"/>
  <c r="H58" i="57"/>
  <c r="R70" i="57"/>
  <c r="R80" i="57"/>
  <c r="R83" i="57" s="1"/>
  <c r="H94" i="57"/>
  <c r="L104" i="57"/>
  <c r="R130" i="57"/>
  <c r="L142" i="57"/>
  <c r="H34" i="58"/>
  <c r="R68" i="58"/>
  <c r="R71" i="58" s="1"/>
  <c r="R104" i="58"/>
  <c r="R107" i="58" s="1"/>
  <c r="R106" i="58"/>
  <c r="R116" i="58"/>
  <c r="R119" i="58" s="1"/>
  <c r="J34" i="48"/>
  <c r="J58" i="48"/>
  <c r="J70" i="48"/>
  <c r="J22" i="48"/>
  <c r="J46" i="48"/>
  <c r="J80" i="48"/>
  <c r="J92" i="48"/>
  <c r="J32" i="48"/>
  <c r="J56" i="48"/>
  <c r="J68" i="48"/>
  <c r="J20" i="48"/>
  <c r="J94" i="48"/>
  <c r="J130" i="48"/>
  <c r="J142" i="48"/>
  <c r="J152" i="48"/>
  <c r="J104" i="48"/>
  <c r="J116" i="48"/>
  <c r="J44" i="48"/>
  <c r="J82" i="48"/>
  <c r="J128" i="48"/>
  <c r="J140" i="48"/>
  <c r="J154" i="48"/>
  <c r="J106" i="48"/>
  <c r="J166" i="48"/>
  <c r="J178" i="48"/>
  <c r="J118" i="48"/>
  <c r="J164" i="48"/>
  <c r="J176" i="48"/>
  <c r="J166" i="73"/>
  <c r="J118" i="73"/>
  <c r="J154" i="73"/>
  <c r="J106" i="73"/>
  <c r="J70" i="73"/>
  <c r="J142" i="73"/>
  <c r="J94" i="73"/>
  <c r="J82" i="73"/>
  <c r="J46" i="73"/>
  <c r="J178" i="72"/>
  <c r="J130" i="72"/>
  <c r="J82" i="72"/>
  <c r="J34" i="72"/>
  <c r="J22" i="72"/>
  <c r="J130" i="73"/>
  <c r="J166" i="72"/>
  <c r="J118" i="72"/>
  <c r="J70" i="72"/>
  <c r="J178" i="73"/>
  <c r="J34" i="73"/>
  <c r="J22" i="73"/>
  <c r="J154" i="72"/>
  <c r="J106" i="72"/>
  <c r="J58" i="72"/>
  <c r="J178" i="71"/>
  <c r="J94" i="72"/>
  <c r="J94" i="71"/>
  <c r="J46" i="71"/>
  <c r="J178" i="70"/>
  <c r="J142" i="72"/>
  <c r="J166" i="71"/>
  <c r="J130" i="71"/>
  <c r="J82" i="71"/>
  <c r="J34" i="71"/>
  <c r="J22" i="71"/>
  <c r="J154" i="71"/>
  <c r="J118" i="71"/>
  <c r="J70" i="71"/>
  <c r="J142" i="71"/>
  <c r="J130" i="70"/>
  <c r="J94" i="70"/>
  <c r="J22" i="70"/>
  <c r="J142" i="70"/>
  <c r="J34" i="70"/>
  <c r="J118" i="70"/>
  <c r="J82" i="70"/>
  <c r="J46" i="70"/>
  <c r="J46" i="72"/>
  <c r="J58" i="71"/>
  <c r="J154" i="70"/>
  <c r="J106" i="70"/>
  <c r="J70" i="70"/>
  <c r="J58" i="73"/>
  <c r="J106" i="71"/>
  <c r="J166" i="70"/>
  <c r="J58" i="70"/>
  <c r="J166" i="69"/>
  <c r="J178" i="69"/>
  <c r="J94" i="69"/>
  <c r="J58" i="69"/>
  <c r="J22" i="69"/>
  <c r="J142" i="68"/>
  <c r="J94" i="68"/>
  <c r="J58" i="68"/>
  <c r="J154" i="68"/>
  <c r="J70" i="68"/>
  <c r="J154" i="69"/>
  <c r="J130" i="69"/>
  <c r="J118" i="69"/>
  <c r="J46" i="69"/>
  <c r="J34" i="69"/>
  <c r="J166" i="68"/>
  <c r="J82" i="68"/>
  <c r="J106" i="68"/>
  <c r="J22" i="68"/>
  <c r="J82" i="69"/>
  <c r="J70" i="69"/>
  <c r="J34" i="68"/>
  <c r="J46" i="68"/>
  <c r="J178" i="68"/>
  <c r="J118" i="68"/>
  <c r="J142" i="69"/>
  <c r="J106" i="69"/>
  <c r="J130" i="68"/>
  <c r="J164" i="73"/>
  <c r="J116" i="73"/>
  <c r="J152" i="72"/>
  <c r="J140" i="72"/>
  <c r="J116" i="72"/>
  <c r="J116" i="71"/>
  <c r="J80" i="71"/>
  <c r="J56" i="71"/>
  <c r="J20" i="71"/>
  <c r="J104" i="73"/>
  <c r="J80" i="73"/>
  <c r="J68" i="73"/>
  <c r="J32" i="73"/>
  <c r="J20" i="73"/>
  <c r="J176" i="72"/>
  <c r="J164" i="72"/>
  <c r="J68" i="72"/>
  <c r="J56" i="72"/>
  <c r="J44" i="72"/>
  <c r="J20" i="72"/>
  <c r="J152" i="71"/>
  <c r="J104" i="71"/>
  <c r="J92" i="71"/>
  <c r="J44" i="71"/>
  <c r="J176" i="70"/>
  <c r="J164" i="70"/>
  <c r="J140" i="73"/>
  <c r="J92" i="73"/>
  <c r="J104" i="72"/>
  <c r="J32" i="72"/>
  <c r="J176" i="71"/>
  <c r="J116" i="70"/>
  <c r="J92" i="70"/>
  <c r="J32" i="70"/>
  <c r="J20" i="70"/>
  <c r="J140" i="69"/>
  <c r="J128" i="69"/>
  <c r="J56" i="69"/>
  <c r="J176" i="68"/>
  <c r="J140" i="68"/>
  <c r="J128" i="68"/>
  <c r="J116" i="68"/>
  <c r="J104" i="68"/>
  <c r="J92" i="68"/>
  <c r="J80" i="68"/>
  <c r="J68" i="68"/>
  <c r="J56" i="68"/>
  <c r="J80" i="72"/>
  <c r="J164" i="69"/>
  <c r="J44" i="69"/>
  <c r="J44" i="68"/>
  <c r="J20" i="69"/>
  <c r="J32" i="68"/>
  <c r="J20" i="68"/>
  <c r="J176" i="73"/>
  <c r="J128" i="73"/>
  <c r="J128" i="71"/>
  <c r="J68" i="71"/>
  <c r="J152" i="70"/>
  <c r="J140" i="70"/>
  <c r="J44" i="70"/>
  <c r="J104" i="69"/>
  <c r="J92" i="69"/>
  <c r="J80" i="69"/>
  <c r="J68" i="69"/>
  <c r="J128" i="72"/>
  <c r="J164" i="71"/>
  <c r="J92" i="72"/>
  <c r="J140" i="71"/>
  <c r="J32" i="71"/>
  <c r="J116" i="69"/>
  <c r="J128" i="70"/>
  <c r="J68" i="70"/>
  <c r="J56" i="70"/>
  <c r="J152" i="69"/>
  <c r="J32" i="69"/>
  <c r="J152" i="68"/>
  <c r="J152" i="73"/>
  <c r="J56" i="73"/>
  <c r="J44" i="73"/>
  <c r="J104" i="70"/>
  <c r="J80" i="70"/>
  <c r="J176" i="69"/>
  <c r="J164" i="68"/>
  <c r="N34" i="48"/>
  <c r="N58" i="48"/>
  <c r="N70" i="48"/>
  <c r="N22" i="48"/>
  <c r="N46" i="48"/>
  <c r="N80" i="48"/>
  <c r="N92" i="48"/>
  <c r="N32" i="48"/>
  <c r="N56" i="48"/>
  <c r="N68" i="48"/>
  <c r="N104" i="48"/>
  <c r="N130" i="48"/>
  <c r="N142" i="48"/>
  <c r="N152" i="48"/>
  <c r="N20" i="48"/>
  <c r="N116" i="48"/>
  <c r="N94" i="48"/>
  <c r="N128" i="48"/>
  <c r="N140" i="48"/>
  <c r="N154" i="48"/>
  <c r="N82" i="48"/>
  <c r="N166" i="48"/>
  <c r="N178" i="48"/>
  <c r="N106" i="48"/>
  <c r="N164" i="48"/>
  <c r="N44" i="48"/>
  <c r="N118" i="48"/>
  <c r="N176" i="48"/>
  <c r="N166" i="73"/>
  <c r="N118" i="73"/>
  <c r="N154" i="73"/>
  <c r="N106" i="73"/>
  <c r="N70" i="73"/>
  <c r="N142" i="73"/>
  <c r="N94" i="73"/>
  <c r="N58" i="73"/>
  <c r="N130" i="73"/>
  <c r="N46" i="73"/>
  <c r="N178" i="72"/>
  <c r="N130" i="72"/>
  <c r="N82" i="72"/>
  <c r="N34" i="72"/>
  <c r="N22" i="72"/>
  <c r="N178" i="73"/>
  <c r="N166" i="72"/>
  <c r="N118" i="72"/>
  <c r="N70" i="72"/>
  <c r="N34" i="73"/>
  <c r="N22" i="73"/>
  <c r="N154" i="72"/>
  <c r="N106" i="72"/>
  <c r="N58" i="72"/>
  <c r="N178" i="71"/>
  <c r="N142" i="72"/>
  <c r="N94" i="71"/>
  <c r="N46" i="71"/>
  <c r="N178" i="70"/>
  <c r="N82" i="73"/>
  <c r="N166" i="71"/>
  <c r="N130" i="71"/>
  <c r="N82" i="71"/>
  <c r="N34" i="71"/>
  <c r="N22" i="71"/>
  <c r="N166" i="70"/>
  <c r="N46" i="72"/>
  <c r="N154" i="71"/>
  <c r="N118" i="71"/>
  <c r="N70" i="71"/>
  <c r="N130" i="70"/>
  <c r="N94" i="70"/>
  <c r="N22" i="70"/>
  <c r="N142" i="71"/>
  <c r="N58" i="70"/>
  <c r="N58" i="71"/>
  <c r="N118" i="70"/>
  <c r="N82" i="70"/>
  <c r="N46" i="70"/>
  <c r="N34" i="70"/>
  <c r="N94" i="72"/>
  <c r="N106" i="71"/>
  <c r="N154" i="70"/>
  <c r="N106" i="70"/>
  <c r="N70" i="70"/>
  <c r="N142" i="70"/>
  <c r="N166" i="69"/>
  <c r="N154" i="69"/>
  <c r="N94" i="69"/>
  <c r="N58" i="69"/>
  <c r="N22" i="69"/>
  <c r="N142" i="68"/>
  <c r="N94" i="68"/>
  <c r="N58" i="68"/>
  <c r="N178" i="69"/>
  <c r="N106" i="69"/>
  <c r="N130" i="68"/>
  <c r="N46" i="68"/>
  <c r="N142" i="69"/>
  <c r="N70" i="68"/>
  <c r="N118" i="69"/>
  <c r="N70" i="69"/>
  <c r="N34" i="68"/>
  <c r="N154" i="68"/>
  <c r="N46" i="69"/>
  <c r="N34" i="69"/>
  <c r="N82" i="68"/>
  <c r="N82" i="69"/>
  <c r="N166" i="68"/>
  <c r="N106" i="68"/>
  <c r="N22" i="68"/>
  <c r="N130" i="69"/>
  <c r="N178" i="68"/>
  <c r="N118" i="68"/>
  <c r="N164" i="73"/>
  <c r="N116" i="73"/>
  <c r="N152" i="72"/>
  <c r="N140" i="72"/>
  <c r="N116" i="72"/>
  <c r="N116" i="71"/>
  <c r="N80" i="71"/>
  <c r="N56" i="71"/>
  <c r="N20" i="71"/>
  <c r="N104" i="73"/>
  <c r="N80" i="73"/>
  <c r="N68" i="73"/>
  <c r="N32" i="73"/>
  <c r="N20" i="73"/>
  <c r="N176" i="72"/>
  <c r="N164" i="72"/>
  <c r="N68" i="72"/>
  <c r="N56" i="72"/>
  <c r="N44" i="72"/>
  <c r="N20" i="72"/>
  <c r="N152" i="71"/>
  <c r="N104" i="71"/>
  <c r="N92" i="71"/>
  <c r="N44" i="71"/>
  <c r="N176" i="70"/>
  <c r="N164" i="70"/>
  <c r="N128" i="72"/>
  <c r="N80" i="72"/>
  <c r="N164" i="71"/>
  <c r="N116" i="70"/>
  <c r="N92" i="70"/>
  <c r="N32" i="70"/>
  <c r="N20" i="70"/>
  <c r="N140" i="69"/>
  <c r="N128" i="69"/>
  <c r="N56" i="69"/>
  <c r="N176" i="68"/>
  <c r="N140" i="68"/>
  <c r="N128" i="68"/>
  <c r="N116" i="68"/>
  <c r="N104" i="68"/>
  <c r="N92" i="68"/>
  <c r="N80" i="68"/>
  <c r="N68" i="68"/>
  <c r="N56" i="68"/>
  <c r="N68" i="70"/>
  <c r="N56" i="70"/>
  <c r="N152" i="69"/>
  <c r="N80" i="70"/>
  <c r="N20" i="69"/>
  <c r="N32" i="68"/>
  <c r="N20" i="68"/>
  <c r="N152" i="73"/>
  <c r="N56" i="73"/>
  <c r="N44" i="73"/>
  <c r="N92" i="72"/>
  <c r="N140" i="71"/>
  <c r="N32" i="71"/>
  <c r="N152" i="70"/>
  <c r="N140" i="70"/>
  <c r="N44" i="70"/>
  <c r="N104" i="69"/>
  <c r="N92" i="69"/>
  <c r="N80" i="69"/>
  <c r="N68" i="69"/>
  <c r="N92" i="73"/>
  <c r="N104" i="72"/>
  <c r="N32" i="72"/>
  <c r="N128" i="70"/>
  <c r="N32" i="69"/>
  <c r="N44" i="68"/>
  <c r="N176" i="73"/>
  <c r="N128" i="71"/>
  <c r="N68" i="71"/>
  <c r="N176" i="69"/>
  <c r="N164" i="68"/>
  <c r="N140" i="73"/>
  <c r="N176" i="71"/>
  <c r="N164" i="69"/>
  <c r="N44" i="69"/>
  <c r="N152" i="68"/>
  <c r="N128" i="73"/>
  <c r="N104" i="70"/>
  <c r="N116" i="69"/>
  <c r="U154" i="58"/>
  <c r="U32" i="48"/>
  <c r="U56" i="48"/>
  <c r="U68" i="48"/>
  <c r="U20" i="48"/>
  <c r="U44" i="48"/>
  <c r="U82" i="48"/>
  <c r="U94" i="48"/>
  <c r="U104" i="48"/>
  <c r="U34" i="48"/>
  <c r="U58" i="48"/>
  <c r="U70" i="48"/>
  <c r="U46" i="48"/>
  <c r="U92" i="48"/>
  <c r="U128" i="48"/>
  <c r="U140" i="48"/>
  <c r="U154" i="48"/>
  <c r="U80" i="48"/>
  <c r="U106" i="48"/>
  <c r="U118" i="48"/>
  <c r="U22" i="48"/>
  <c r="U130" i="48"/>
  <c r="U142" i="48"/>
  <c r="U152" i="48"/>
  <c r="U116" i="48"/>
  <c r="U176" i="48"/>
  <c r="U164" i="48"/>
  <c r="U166" i="48"/>
  <c r="U178" i="48"/>
  <c r="U142" i="73"/>
  <c r="U94" i="73"/>
  <c r="U58" i="73"/>
  <c r="U178" i="73"/>
  <c r="U130" i="73"/>
  <c r="U82" i="73"/>
  <c r="U166" i="73"/>
  <c r="U118" i="73"/>
  <c r="U34" i="73"/>
  <c r="U154" i="72"/>
  <c r="U106" i="72"/>
  <c r="U58" i="72"/>
  <c r="U178" i="71"/>
  <c r="U70" i="73"/>
  <c r="U22" i="73"/>
  <c r="U142" i="72"/>
  <c r="U94" i="72"/>
  <c r="U46" i="72"/>
  <c r="U106" i="73"/>
  <c r="U46" i="73"/>
  <c r="U178" i="72"/>
  <c r="U130" i="72"/>
  <c r="U82" i="72"/>
  <c r="U34" i="72"/>
  <c r="U154" i="71"/>
  <c r="U118" i="71"/>
  <c r="U70" i="71"/>
  <c r="U22" i="71"/>
  <c r="U70" i="72"/>
  <c r="U142" i="71"/>
  <c r="U106" i="71"/>
  <c r="U58" i="71"/>
  <c r="U118" i="72"/>
  <c r="U94" i="71"/>
  <c r="U46" i="71"/>
  <c r="U178" i="70"/>
  <c r="U166" i="72"/>
  <c r="U82" i="71"/>
  <c r="U166" i="70"/>
  <c r="U154" i="70"/>
  <c r="U106" i="70"/>
  <c r="U70" i="70"/>
  <c r="U154" i="73"/>
  <c r="U22" i="72"/>
  <c r="U130" i="71"/>
  <c r="U142" i="70"/>
  <c r="U58" i="70"/>
  <c r="U34" i="70"/>
  <c r="U34" i="71"/>
  <c r="U82" i="70"/>
  <c r="U46" i="70"/>
  <c r="U22" i="70"/>
  <c r="U166" i="71"/>
  <c r="U130" i="70"/>
  <c r="U94" i="70"/>
  <c r="U118" i="70"/>
  <c r="U142" i="69"/>
  <c r="U178" i="69"/>
  <c r="U166" i="69"/>
  <c r="U154" i="69"/>
  <c r="U166" i="68"/>
  <c r="U118" i="68"/>
  <c r="U82" i="68"/>
  <c r="U34" i="68"/>
  <c r="U118" i="69"/>
  <c r="U154" i="68"/>
  <c r="U142" i="68"/>
  <c r="U130" i="68"/>
  <c r="U70" i="68"/>
  <c r="U58" i="68"/>
  <c r="U46" i="68"/>
  <c r="U34" i="69"/>
  <c r="U94" i="68"/>
  <c r="U106" i="68"/>
  <c r="U46" i="69"/>
  <c r="U130" i="69"/>
  <c r="U94" i="69"/>
  <c r="U82" i="69"/>
  <c r="U70" i="69"/>
  <c r="U58" i="69"/>
  <c r="U22" i="69"/>
  <c r="U22" i="68"/>
  <c r="U106" i="69"/>
  <c r="U178" i="68"/>
  <c r="U152" i="73"/>
  <c r="U155" i="73" s="1"/>
  <c r="U140" i="73"/>
  <c r="U92" i="73"/>
  <c r="U44" i="73"/>
  <c r="U92" i="72"/>
  <c r="U80" i="72"/>
  <c r="U83" i="72" s="1"/>
  <c r="U32" i="72"/>
  <c r="U35" i="72" s="1"/>
  <c r="U164" i="71"/>
  <c r="U68" i="71"/>
  <c r="U176" i="73"/>
  <c r="U128" i="73"/>
  <c r="U131" i="73" s="1"/>
  <c r="U56" i="73"/>
  <c r="U59" i="73" s="1"/>
  <c r="U128" i="72"/>
  <c r="U131" i="72" s="1"/>
  <c r="U104" i="72"/>
  <c r="U176" i="71"/>
  <c r="U140" i="71"/>
  <c r="U143" i="71" s="1"/>
  <c r="U128" i="71"/>
  <c r="U131" i="71" s="1"/>
  <c r="U132" i="71" s="1"/>
  <c r="U32" i="71"/>
  <c r="U104" i="73"/>
  <c r="U68" i="73"/>
  <c r="U71" i="73" s="1"/>
  <c r="U20" i="73"/>
  <c r="U116" i="72"/>
  <c r="U44" i="72"/>
  <c r="U104" i="71"/>
  <c r="U107" i="71" s="1"/>
  <c r="U44" i="71"/>
  <c r="U176" i="70"/>
  <c r="U128" i="70"/>
  <c r="U68" i="70"/>
  <c r="U56" i="70"/>
  <c r="U164" i="69"/>
  <c r="U152" i="69"/>
  <c r="U44" i="69"/>
  <c r="U32" i="69"/>
  <c r="U152" i="68"/>
  <c r="U44" i="68"/>
  <c r="U164" i="72"/>
  <c r="U140" i="72"/>
  <c r="U116" i="70"/>
  <c r="U119" i="70" s="1"/>
  <c r="U32" i="70"/>
  <c r="U20" i="70"/>
  <c r="U128" i="68"/>
  <c r="U131" i="68" s="1"/>
  <c r="U80" i="68"/>
  <c r="U68" i="68"/>
  <c r="U92" i="69"/>
  <c r="U56" i="68"/>
  <c r="U80" i="73"/>
  <c r="U176" i="72"/>
  <c r="U56" i="72"/>
  <c r="U20" i="72"/>
  <c r="U92" i="71"/>
  <c r="U80" i="71"/>
  <c r="U83" i="71" s="1"/>
  <c r="U56" i="71"/>
  <c r="U59" i="71" s="1"/>
  <c r="U60" i="71" s="1"/>
  <c r="U104" i="70"/>
  <c r="U80" i="70"/>
  <c r="U176" i="69"/>
  <c r="U116" i="69"/>
  <c r="U20" i="69"/>
  <c r="U23" i="69" s="1"/>
  <c r="U164" i="68"/>
  <c r="U167" i="68" s="1"/>
  <c r="U32" i="68"/>
  <c r="U20" i="68"/>
  <c r="U32" i="73"/>
  <c r="U35" i="73" s="1"/>
  <c r="U36" i="73" s="1"/>
  <c r="U68" i="72"/>
  <c r="U128" i="69"/>
  <c r="U56" i="69"/>
  <c r="U140" i="68"/>
  <c r="U92" i="68"/>
  <c r="U164" i="73"/>
  <c r="U167" i="73" s="1"/>
  <c r="U168" i="73" s="1"/>
  <c r="U116" i="71"/>
  <c r="U119" i="71" s="1"/>
  <c r="U20" i="71"/>
  <c r="U140" i="70"/>
  <c r="U80" i="69"/>
  <c r="U152" i="72"/>
  <c r="U92" i="70"/>
  <c r="U140" i="69"/>
  <c r="U176" i="68"/>
  <c r="U116" i="68"/>
  <c r="U104" i="68"/>
  <c r="U116" i="73"/>
  <c r="U152" i="71"/>
  <c r="U155" i="71" s="1"/>
  <c r="U164" i="70"/>
  <c r="U152" i="70"/>
  <c r="U155" i="70" s="1"/>
  <c r="U44" i="70"/>
  <c r="U47" i="70" s="1"/>
  <c r="U104" i="69"/>
  <c r="U68" i="69"/>
  <c r="L32" i="56"/>
  <c r="L34" i="56"/>
  <c r="L44" i="56"/>
  <c r="L46" i="56"/>
  <c r="L56" i="56"/>
  <c r="L59" i="56" s="1"/>
  <c r="L58" i="56"/>
  <c r="R68" i="56"/>
  <c r="R71" i="56" s="1"/>
  <c r="R70" i="56"/>
  <c r="R80" i="56"/>
  <c r="H82" i="56"/>
  <c r="R92" i="56"/>
  <c r="R95" i="56" s="1"/>
  <c r="R94" i="56"/>
  <c r="H104" i="56"/>
  <c r="H107" i="56" s="1"/>
  <c r="H108" i="56" s="1"/>
  <c r="H109" i="56" s="1"/>
  <c r="R106" i="56"/>
  <c r="L116" i="56"/>
  <c r="L118" i="56"/>
  <c r="L128" i="56"/>
  <c r="L131" i="56" s="1"/>
  <c r="L130" i="56"/>
  <c r="R140" i="56"/>
  <c r="R143" i="56" s="1"/>
  <c r="R144" i="56" s="1"/>
  <c r="H142" i="56"/>
  <c r="L154" i="56"/>
  <c r="R164" i="56"/>
  <c r="R167" i="56" s="1"/>
  <c r="H166" i="56"/>
  <c r="L178" i="56"/>
  <c r="H20" i="59"/>
  <c r="R22" i="59"/>
  <c r="R35" i="59"/>
  <c r="L32" i="59"/>
  <c r="H44" i="59"/>
  <c r="H47" i="59" s="1"/>
  <c r="H46" i="59"/>
  <c r="R56" i="59"/>
  <c r="R59" i="59" s="1"/>
  <c r="R58" i="59"/>
  <c r="L68" i="59"/>
  <c r="H80" i="59"/>
  <c r="H92" i="59"/>
  <c r="H95" i="59" s="1"/>
  <c r="H94" i="59"/>
  <c r="H104" i="59"/>
  <c r="H107" i="59" s="1"/>
  <c r="H106" i="59"/>
  <c r="R116" i="59"/>
  <c r="R118" i="59"/>
  <c r="R128" i="59"/>
  <c r="R130" i="59"/>
  <c r="H140" i="59"/>
  <c r="H143" i="59" s="1"/>
  <c r="H144" i="59" s="1"/>
  <c r="H176" i="59"/>
  <c r="H179" i="59" s="1"/>
  <c r="H180" i="59" s="1"/>
  <c r="H181" i="59" s="1"/>
  <c r="R178" i="59"/>
  <c r="H20" i="60"/>
  <c r="H32" i="60"/>
  <c r="H35" i="60" s="1"/>
  <c r="H44" i="60"/>
  <c r="R46" i="60"/>
  <c r="L56" i="60"/>
  <c r="L58" i="60"/>
  <c r="L80" i="60"/>
  <c r="L83" i="60" s="1"/>
  <c r="L84" i="60" s="1"/>
  <c r="L85" i="60" s="1"/>
  <c r="R82" i="60"/>
  <c r="L94" i="60"/>
  <c r="H104" i="60"/>
  <c r="H107" i="60" s="1"/>
  <c r="H106" i="60"/>
  <c r="L116" i="60"/>
  <c r="L118" i="60"/>
  <c r="R128" i="60"/>
  <c r="R131" i="60" s="1"/>
  <c r="R130" i="60"/>
  <c r="L154" i="60"/>
  <c r="H164" i="60"/>
  <c r="H167" i="60" s="1"/>
  <c r="H166" i="60"/>
  <c r="H178" i="60"/>
  <c r="H20" i="57"/>
  <c r="H23" i="57" s="1"/>
  <c r="R22" i="57"/>
  <c r="R32" i="57"/>
  <c r="R35" i="57" s="1"/>
  <c r="H44" i="57"/>
  <c r="R46" i="57"/>
  <c r="L56" i="57"/>
  <c r="L59" i="57" s="1"/>
  <c r="L58" i="57"/>
  <c r="H80" i="57"/>
  <c r="R92" i="57"/>
  <c r="R95" i="57" s="1"/>
  <c r="L94" i="57"/>
  <c r="R106" i="57"/>
  <c r="R116" i="57"/>
  <c r="R119" i="57" s="1"/>
  <c r="R118" i="57"/>
  <c r="R140" i="57"/>
  <c r="R143" i="57" s="1"/>
  <c r="R152" i="57"/>
  <c r="R155" i="57" s="1"/>
  <c r="H70" i="58"/>
  <c r="R140" i="58"/>
  <c r="R143" i="58" s="1"/>
  <c r="G178" i="58"/>
  <c r="G20" i="48"/>
  <c r="G44" i="48"/>
  <c r="G82" i="48"/>
  <c r="G34" i="48"/>
  <c r="G58" i="48"/>
  <c r="G70" i="48"/>
  <c r="G22" i="48"/>
  <c r="G46" i="48"/>
  <c r="G80" i="48"/>
  <c r="G92" i="48"/>
  <c r="G106" i="48"/>
  <c r="G118" i="48"/>
  <c r="G130" i="48"/>
  <c r="G142" i="48"/>
  <c r="G152" i="48"/>
  <c r="G32" i="48"/>
  <c r="G56" i="48"/>
  <c r="G68" i="48"/>
  <c r="G71" i="48" s="1"/>
  <c r="G116" i="48"/>
  <c r="G164" i="48"/>
  <c r="G140" i="48"/>
  <c r="G128" i="48"/>
  <c r="G176" i="48"/>
  <c r="G94" i="48"/>
  <c r="G104" i="48"/>
  <c r="G166" i="48"/>
  <c r="G178" i="48"/>
  <c r="G154" i="48"/>
  <c r="G154" i="73"/>
  <c r="G106" i="73"/>
  <c r="G70" i="73"/>
  <c r="G142" i="73"/>
  <c r="G94" i="73"/>
  <c r="G178" i="73"/>
  <c r="G130" i="73"/>
  <c r="G82" i="73"/>
  <c r="G166" i="72"/>
  <c r="G118" i="72"/>
  <c r="G70" i="72"/>
  <c r="G22" i="72"/>
  <c r="G118" i="73"/>
  <c r="G34" i="73"/>
  <c r="G154" i="72"/>
  <c r="G106" i="72"/>
  <c r="G58" i="72"/>
  <c r="G166" i="73"/>
  <c r="G58" i="73"/>
  <c r="G22" i="73"/>
  <c r="G142" i="72"/>
  <c r="G94" i="72"/>
  <c r="G46" i="72"/>
  <c r="G82" i="72"/>
  <c r="G166" i="71"/>
  <c r="G130" i="71"/>
  <c r="G82" i="71"/>
  <c r="G34" i="71"/>
  <c r="G166" i="70"/>
  <c r="G130" i="72"/>
  <c r="G154" i="71"/>
  <c r="G118" i="71"/>
  <c r="G70" i="71"/>
  <c r="G22" i="71"/>
  <c r="G178" i="72"/>
  <c r="G142" i="71"/>
  <c r="G106" i="71"/>
  <c r="G58" i="71"/>
  <c r="G118" i="70"/>
  <c r="G82" i="70"/>
  <c r="G46" i="70"/>
  <c r="G22" i="70"/>
  <c r="G46" i="73"/>
  <c r="G94" i="71"/>
  <c r="G178" i="70"/>
  <c r="G178" i="71"/>
  <c r="G154" i="70"/>
  <c r="G106" i="70"/>
  <c r="G70" i="70"/>
  <c r="G94" i="70"/>
  <c r="G34" i="72"/>
  <c r="G46" i="71"/>
  <c r="G142" i="70"/>
  <c r="G58" i="70"/>
  <c r="G34" i="70"/>
  <c r="G130" i="70"/>
  <c r="G154" i="69"/>
  <c r="G118" i="69"/>
  <c r="G142" i="69"/>
  <c r="G82" i="69"/>
  <c r="G46" i="69"/>
  <c r="G22" i="69"/>
  <c r="G178" i="68"/>
  <c r="G130" i="68"/>
  <c r="G46" i="68"/>
  <c r="G70" i="69"/>
  <c r="G58" i="69"/>
  <c r="G118" i="68"/>
  <c r="G34" i="68"/>
  <c r="G22" i="68"/>
  <c r="G178" i="69"/>
  <c r="G106" i="69"/>
  <c r="G94" i="69"/>
  <c r="G70" i="68"/>
  <c r="G58" i="68"/>
  <c r="G106" i="68"/>
  <c r="G82" i="68"/>
  <c r="G154" i="68"/>
  <c r="G142" i="68"/>
  <c r="G166" i="69"/>
  <c r="G130" i="69"/>
  <c r="G34" i="69"/>
  <c r="G166" i="68"/>
  <c r="G94" i="68"/>
  <c r="G104" i="73"/>
  <c r="G80" i="73"/>
  <c r="G68" i="73"/>
  <c r="G32" i="73"/>
  <c r="G20" i="73"/>
  <c r="G176" i="72"/>
  <c r="G164" i="72"/>
  <c r="G68" i="72"/>
  <c r="G56" i="72"/>
  <c r="G44" i="72"/>
  <c r="G20" i="72"/>
  <c r="G152" i="71"/>
  <c r="G104" i="71"/>
  <c r="G92" i="71"/>
  <c r="G44" i="71"/>
  <c r="G176" i="70"/>
  <c r="G164" i="70"/>
  <c r="G152" i="73"/>
  <c r="G140" i="73"/>
  <c r="G92" i="73"/>
  <c r="G44" i="73"/>
  <c r="G92" i="72"/>
  <c r="G80" i="72"/>
  <c r="G32" i="72"/>
  <c r="G164" i="71"/>
  <c r="G68" i="71"/>
  <c r="G56" i="73"/>
  <c r="G140" i="71"/>
  <c r="G80" i="71"/>
  <c r="G56" i="71"/>
  <c r="G32" i="71"/>
  <c r="G152" i="70"/>
  <c r="G140" i="70"/>
  <c r="G44" i="70"/>
  <c r="G104" i="69"/>
  <c r="G92" i="69"/>
  <c r="G80" i="69"/>
  <c r="G68" i="69"/>
  <c r="G56" i="68"/>
  <c r="G20" i="71"/>
  <c r="G104" i="70"/>
  <c r="G80" i="70"/>
  <c r="G20" i="68"/>
  <c r="G140" i="69"/>
  <c r="G56" i="69"/>
  <c r="G152" i="72"/>
  <c r="G140" i="72"/>
  <c r="G104" i="72"/>
  <c r="G176" i="71"/>
  <c r="G128" i="70"/>
  <c r="G68" i="70"/>
  <c r="G56" i="70"/>
  <c r="G164" i="69"/>
  <c r="G152" i="69"/>
  <c r="G44" i="69"/>
  <c r="G32" i="69"/>
  <c r="G152" i="68"/>
  <c r="G44" i="68"/>
  <c r="G116" i="69"/>
  <c r="G116" i="70"/>
  <c r="G92" i="70"/>
  <c r="G32" i="70"/>
  <c r="G128" i="69"/>
  <c r="G176" i="68"/>
  <c r="G128" i="68"/>
  <c r="G116" i="68"/>
  <c r="G104" i="68"/>
  <c r="G92" i="68"/>
  <c r="G176" i="73"/>
  <c r="G164" i="73"/>
  <c r="G128" i="73"/>
  <c r="G116" i="73"/>
  <c r="G128" i="71"/>
  <c r="G116" i="71"/>
  <c r="G176" i="69"/>
  <c r="G20" i="69"/>
  <c r="G164" i="68"/>
  <c r="G32" i="68"/>
  <c r="G128" i="72"/>
  <c r="G116" i="72"/>
  <c r="G20" i="70"/>
  <c r="G140" i="68"/>
  <c r="G80" i="68"/>
  <c r="G68" i="68"/>
  <c r="K20" i="48"/>
  <c r="K44" i="48"/>
  <c r="K82" i="48"/>
  <c r="K34" i="48"/>
  <c r="K58" i="48"/>
  <c r="K70" i="48"/>
  <c r="K22" i="48"/>
  <c r="K46" i="48"/>
  <c r="K80" i="48"/>
  <c r="K92" i="48"/>
  <c r="K106" i="48"/>
  <c r="K118" i="48"/>
  <c r="K94" i="48"/>
  <c r="K130" i="48"/>
  <c r="K142" i="48"/>
  <c r="K152" i="48"/>
  <c r="K104" i="48"/>
  <c r="K116" i="48"/>
  <c r="K119" i="48" s="1"/>
  <c r="K164" i="48"/>
  <c r="K128" i="48"/>
  <c r="K154" i="48"/>
  <c r="K56" i="48"/>
  <c r="K68" i="48"/>
  <c r="K140" i="48"/>
  <c r="K166" i="48"/>
  <c r="K178" i="48"/>
  <c r="K176" i="48"/>
  <c r="K32" i="48"/>
  <c r="K154" i="73"/>
  <c r="K106" i="73"/>
  <c r="K70" i="73"/>
  <c r="K142" i="73"/>
  <c r="K94" i="73"/>
  <c r="K178" i="73"/>
  <c r="K130" i="73"/>
  <c r="K82" i="73"/>
  <c r="K118" i="73"/>
  <c r="K166" i="72"/>
  <c r="K118" i="72"/>
  <c r="K70" i="72"/>
  <c r="K166" i="73"/>
  <c r="K34" i="73"/>
  <c r="K22" i="73"/>
  <c r="K154" i="72"/>
  <c r="K106" i="72"/>
  <c r="K58" i="72"/>
  <c r="K178" i="71"/>
  <c r="K58" i="73"/>
  <c r="K142" i="72"/>
  <c r="K94" i="72"/>
  <c r="K46" i="72"/>
  <c r="K130" i="72"/>
  <c r="K166" i="71"/>
  <c r="K130" i="71"/>
  <c r="K82" i="71"/>
  <c r="K34" i="71"/>
  <c r="K22" i="71"/>
  <c r="K166" i="70"/>
  <c r="K178" i="72"/>
  <c r="K154" i="71"/>
  <c r="K118" i="71"/>
  <c r="K70" i="71"/>
  <c r="K46" i="73"/>
  <c r="K34" i="72"/>
  <c r="K22" i="72"/>
  <c r="K142" i="71"/>
  <c r="K106" i="71"/>
  <c r="K58" i="71"/>
  <c r="K118" i="70"/>
  <c r="K82" i="70"/>
  <c r="K46" i="70"/>
  <c r="K130" i="70"/>
  <c r="K94" i="70"/>
  <c r="K22" i="70"/>
  <c r="K46" i="71"/>
  <c r="K154" i="70"/>
  <c r="K106" i="70"/>
  <c r="K70" i="70"/>
  <c r="K82" i="72"/>
  <c r="K94" i="71"/>
  <c r="K178" i="70"/>
  <c r="K142" i="70"/>
  <c r="K58" i="70"/>
  <c r="K34" i="70"/>
  <c r="K154" i="69"/>
  <c r="K118" i="69"/>
  <c r="K130" i="69"/>
  <c r="K82" i="69"/>
  <c r="K46" i="69"/>
  <c r="K178" i="68"/>
  <c r="K130" i="68"/>
  <c r="K46" i="68"/>
  <c r="K178" i="69"/>
  <c r="K34" i="69"/>
  <c r="K22" i="69"/>
  <c r="K166" i="68"/>
  <c r="K106" i="68"/>
  <c r="K94" i="68"/>
  <c r="K82" i="68"/>
  <c r="K22" i="68"/>
  <c r="K166" i="69"/>
  <c r="K70" i="69"/>
  <c r="K118" i="68"/>
  <c r="K94" i="69"/>
  <c r="K58" i="68"/>
  <c r="K58" i="69"/>
  <c r="K34" i="68"/>
  <c r="K142" i="69"/>
  <c r="K106" i="69"/>
  <c r="K154" i="68"/>
  <c r="K142" i="68"/>
  <c r="K70" i="68"/>
  <c r="K104" i="73"/>
  <c r="K80" i="73"/>
  <c r="K68" i="73"/>
  <c r="K32" i="73"/>
  <c r="K20" i="73"/>
  <c r="K176" i="72"/>
  <c r="K164" i="72"/>
  <c r="K68" i="72"/>
  <c r="K56" i="72"/>
  <c r="K44" i="72"/>
  <c r="K20" i="72"/>
  <c r="K152" i="71"/>
  <c r="K104" i="71"/>
  <c r="K92" i="71"/>
  <c r="K44" i="71"/>
  <c r="K176" i="70"/>
  <c r="K164" i="70"/>
  <c r="K152" i="73"/>
  <c r="K140" i="73"/>
  <c r="K92" i="73"/>
  <c r="K44" i="73"/>
  <c r="K92" i="72"/>
  <c r="K80" i="72"/>
  <c r="K32" i="72"/>
  <c r="K164" i="71"/>
  <c r="K68" i="71"/>
  <c r="K176" i="73"/>
  <c r="K164" i="73"/>
  <c r="K128" i="73"/>
  <c r="K116" i="73"/>
  <c r="K128" i="71"/>
  <c r="K116" i="71"/>
  <c r="K20" i="71"/>
  <c r="K152" i="70"/>
  <c r="K140" i="70"/>
  <c r="K44" i="70"/>
  <c r="K104" i="69"/>
  <c r="K92" i="69"/>
  <c r="K80" i="69"/>
  <c r="K68" i="69"/>
  <c r="K56" i="68"/>
  <c r="K80" i="70"/>
  <c r="K116" i="69"/>
  <c r="K20" i="69"/>
  <c r="K128" i="68"/>
  <c r="K104" i="68"/>
  <c r="K92" i="68"/>
  <c r="K80" i="68"/>
  <c r="K128" i="72"/>
  <c r="K116" i="72"/>
  <c r="K128" i="70"/>
  <c r="K68" i="70"/>
  <c r="K56" i="70"/>
  <c r="K164" i="69"/>
  <c r="K152" i="69"/>
  <c r="K44" i="69"/>
  <c r="K32" i="69"/>
  <c r="K152" i="68"/>
  <c r="K44" i="68"/>
  <c r="K56" i="73"/>
  <c r="K140" i="71"/>
  <c r="K104" i="70"/>
  <c r="K176" i="69"/>
  <c r="K32" i="68"/>
  <c r="K152" i="72"/>
  <c r="K176" i="71"/>
  <c r="K116" i="70"/>
  <c r="K92" i="70"/>
  <c r="K32" i="70"/>
  <c r="K140" i="69"/>
  <c r="K128" i="69"/>
  <c r="K140" i="68"/>
  <c r="K116" i="68"/>
  <c r="K68" i="68"/>
  <c r="K80" i="71"/>
  <c r="K56" i="71"/>
  <c r="K32" i="71"/>
  <c r="K164" i="68"/>
  <c r="K20" i="68"/>
  <c r="K140" i="72"/>
  <c r="K104" i="72"/>
  <c r="K20" i="70"/>
  <c r="K56" i="69"/>
  <c r="K176" i="68"/>
  <c r="S22" i="48"/>
  <c r="S32" i="48"/>
  <c r="S82" i="48"/>
  <c r="S152" i="48"/>
  <c r="S140" i="48"/>
  <c r="S178" i="48"/>
  <c r="S118" i="48"/>
  <c r="S106" i="73"/>
  <c r="S58" i="73"/>
  <c r="S130" i="72"/>
  <c r="S118" i="72"/>
  <c r="S34" i="73"/>
  <c r="S178" i="71"/>
  <c r="S130" i="73"/>
  <c r="S82" i="71"/>
  <c r="S154" i="71"/>
  <c r="S58" i="71"/>
  <c r="S142" i="70"/>
  <c r="S46" i="70"/>
  <c r="S154" i="70"/>
  <c r="S34" i="70"/>
  <c r="S58" i="69"/>
  <c r="S58" i="68"/>
  <c r="S178" i="68"/>
  <c r="S130" i="69"/>
  <c r="S46" i="68"/>
  <c r="S154" i="68"/>
  <c r="S166" i="68"/>
  <c r="S140" i="72"/>
  <c r="S56" i="71"/>
  <c r="S68" i="73"/>
  <c r="S164" i="72"/>
  <c r="S20" i="72"/>
  <c r="S44" i="71"/>
  <c r="S92" i="73"/>
  <c r="S116" i="70"/>
  <c r="S140" i="69"/>
  <c r="S140" i="68"/>
  <c r="S92" i="68"/>
  <c r="S128" i="72"/>
  <c r="S20" i="69"/>
  <c r="S128" i="73"/>
  <c r="S140" i="70"/>
  <c r="S80" i="69"/>
  <c r="S56" i="70"/>
  <c r="S32" i="71"/>
  <c r="S152" i="68"/>
  <c r="S44" i="73"/>
  <c r="S164" i="68"/>
  <c r="S34" i="48"/>
  <c r="S46" i="48"/>
  <c r="S56" i="48"/>
  <c r="S94" i="48"/>
  <c r="S116" i="48"/>
  <c r="S154" i="48"/>
  <c r="S106" i="48"/>
  <c r="S166" i="73"/>
  <c r="S70" i="73"/>
  <c r="S178" i="73"/>
  <c r="S82" i="72"/>
  <c r="S70" i="72"/>
  <c r="S154" i="72"/>
  <c r="S94" i="71"/>
  <c r="S46" i="72"/>
  <c r="S34" i="71"/>
  <c r="S118" i="71"/>
  <c r="S130" i="70"/>
  <c r="S106" i="71"/>
  <c r="S22" i="73"/>
  <c r="S106" i="70"/>
  <c r="S166" i="69"/>
  <c r="S22" i="69"/>
  <c r="S154" i="69"/>
  <c r="S118" i="68"/>
  <c r="S118" i="69"/>
  <c r="S46" i="69"/>
  <c r="S82" i="68"/>
  <c r="S164" i="73"/>
  <c r="S116" i="72"/>
  <c r="S20" i="71"/>
  <c r="S32" i="73"/>
  <c r="S68" i="72"/>
  <c r="S152" i="71"/>
  <c r="S176" i="70"/>
  <c r="S104" i="72"/>
  <c r="S92" i="70"/>
  <c r="S128" i="69"/>
  <c r="S128" i="68"/>
  <c r="S80" i="68"/>
  <c r="S80" i="72"/>
  <c r="S32" i="68"/>
  <c r="S128" i="71"/>
  <c r="S44" i="70"/>
  <c r="S68" i="69"/>
  <c r="S152" i="69"/>
  <c r="S176" i="69"/>
  <c r="S44" i="68"/>
  <c r="S104" i="70"/>
  <c r="S58" i="48"/>
  <c r="S80" i="48"/>
  <c r="S68" i="48"/>
  <c r="S130" i="48"/>
  <c r="S20" i="48"/>
  <c r="S164" i="48"/>
  <c r="S176" i="48"/>
  <c r="S118" i="73"/>
  <c r="S142" i="73"/>
  <c r="S46" i="73"/>
  <c r="S34" i="72"/>
  <c r="S22" i="72"/>
  <c r="S106" i="72"/>
  <c r="S46" i="71"/>
  <c r="S166" i="71"/>
  <c r="S166" i="70"/>
  <c r="S70" i="71"/>
  <c r="S94" i="70"/>
  <c r="S118" i="70"/>
  <c r="S142" i="72"/>
  <c r="S70" i="70"/>
  <c r="S142" i="69"/>
  <c r="S142" i="68"/>
  <c r="S82" i="69"/>
  <c r="S34" i="68"/>
  <c r="S106" i="69"/>
  <c r="S106" i="68"/>
  <c r="S70" i="68"/>
  <c r="S116" i="73"/>
  <c r="S116" i="71"/>
  <c r="S104" i="73"/>
  <c r="S20" i="73"/>
  <c r="S56" i="72"/>
  <c r="S104" i="71"/>
  <c r="S164" i="70"/>
  <c r="S32" i="72"/>
  <c r="S32" i="70"/>
  <c r="S56" i="69"/>
  <c r="S116" i="68"/>
  <c r="S68" i="68"/>
  <c r="S164" i="69"/>
  <c r="S20" i="68"/>
  <c r="S68" i="71"/>
  <c r="S104" i="69"/>
  <c r="S164" i="71"/>
  <c r="S92" i="72"/>
  <c r="S128" i="70"/>
  <c r="S152" i="73"/>
  <c r="S80" i="70"/>
  <c r="S70" i="48"/>
  <c r="S92" i="48"/>
  <c r="S44" i="48"/>
  <c r="S142" i="48"/>
  <c r="S128" i="48"/>
  <c r="S166" i="48"/>
  <c r="S104" i="48"/>
  <c r="S154" i="73"/>
  <c r="S94" i="73"/>
  <c r="S178" i="72"/>
  <c r="S166" i="72"/>
  <c r="S82" i="73"/>
  <c r="S58" i="72"/>
  <c r="S178" i="70"/>
  <c r="S130" i="71"/>
  <c r="S94" i="72"/>
  <c r="S22" i="71"/>
  <c r="S22" i="70"/>
  <c r="S82" i="70"/>
  <c r="S142" i="71"/>
  <c r="S58" i="70"/>
  <c r="S94" i="69"/>
  <c r="S94" i="68"/>
  <c r="S70" i="69"/>
  <c r="S22" i="68"/>
  <c r="S130" i="68"/>
  <c r="S178" i="69"/>
  <c r="S34" i="69"/>
  <c r="S152" i="72"/>
  <c r="S80" i="71"/>
  <c r="S80" i="73"/>
  <c r="S176" i="72"/>
  <c r="S44" i="72"/>
  <c r="S92" i="71"/>
  <c r="S140" i="73"/>
  <c r="S176" i="71"/>
  <c r="S20" i="70"/>
  <c r="S176" i="68"/>
  <c r="S104" i="68"/>
  <c r="S56" i="68"/>
  <c r="S32" i="69"/>
  <c r="S176" i="73"/>
  <c r="S152" i="70"/>
  <c r="S92" i="69"/>
  <c r="S68" i="70"/>
  <c r="S140" i="71"/>
  <c r="S44" i="69"/>
  <c r="S56" i="73"/>
  <c r="S116" i="69"/>
  <c r="P20" i="48"/>
  <c r="P58" i="48"/>
  <c r="P80" i="48"/>
  <c r="P68" i="48"/>
  <c r="P130" i="48"/>
  <c r="P164" i="48"/>
  <c r="P167" i="48" s="1"/>
  <c r="P166" i="48"/>
  <c r="P154" i="73"/>
  <c r="P94" i="73"/>
  <c r="P166" i="73"/>
  <c r="P22" i="72"/>
  <c r="P58" i="72"/>
  <c r="P94" i="72"/>
  <c r="P166" i="71"/>
  <c r="P166" i="70"/>
  <c r="P118" i="71"/>
  <c r="P82" i="72"/>
  <c r="P46" i="71"/>
  <c r="P22" i="70"/>
  <c r="P154" i="70"/>
  <c r="P58" i="70"/>
  <c r="P154" i="69"/>
  <c r="P82" i="69"/>
  <c r="P46" i="68"/>
  <c r="P70" i="68"/>
  <c r="P106" i="68"/>
  <c r="P118" i="68"/>
  <c r="P130" i="69"/>
  <c r="P104" i="73"/>
  <c r="P20" i="73"/>
  <c r="P56" i="72"/>
  <c r="P104" i="71"/>
  <c r="P164" i="70"/>
  <c r="P44" i="73"/>
  <c r="P164" i="71"/>
  <c r="P80" i="71"/>
  <c r="P140" i="70"/>
  <c r="P80" i="69"/>
  <c r="P116" i="73"/>
  <c r="P140" i="68"/>
  <c r="P176" i="71"/>
  <c r="P164" i="69"/>
  <c r="P152" i="68"/>
  <c r="P104" i="70"/>
  <c r="P92" i="70"/>
  <c r="P116" i="68"/>
  <c r="P80" i="70"/>
  <c r="P116" i="72"/>
  <c r="P176" i="68"/>
  <c r="P130" i="72"/>
  <c r="P106" i="70"/>
  <c r="P34" i="70"/>
  <c r="P118" i="69"/>
  <c r="P46" i="69"/>
  <c r="P142" i="69"/>
  <c r="P58" i="68"/>
  <c r="P94" i="68"/>
  <c r="P106" i="69"/>
  <c r="P34" i="68"/>
  <c r="P80" i="73"/>
  <c r="P176" i="72"/>
  <c r="P44" i="72"/>
  <c r="P92" i="71"/>
  <c r="P152" i="73"/>
  <c r="P92" i="72"/>
  <c r="P68" i="71"/>
  <c r="P56" i="71"/>
  <c r="P44" i="70"/>
  <c r="P68" i="69"/>
  <c r="P20" i="71"/>
  <c r="P152" i="72"/>
  <c r="P128" i="70"/>
  <c r="P152" i="69"/>
  <c r="P44" i="68"/>
  <c r="P20" i="69"/>
  <c r="P32" i="70"/>
  <c r="P92" i="68"/>
  <c r="P116" i="69"/>
  <c r="P20" i="70"/>
  <c r="P104" i="68"/>
  <c r="P22" i="69"/>
  <c r="P32" i="73"/>
  <c r="P152" i="71"/>
  <c r="P92" i="73"/>
  <c r="P140" i="71"/>
  <c r="P92" i="69"/>
  <c r="P20" i="68"/>
  <c r="P56" i="70"/>
  <c r="P116" i="71"/>
  <c r="P128" i="68"/>
  <c r="P32" i="68"/>
  <c r="P68" i="68"/>
  <c r="P44" i="48"/>
  <c r="P70" i="48"/>
  <c r="P92" i="48"/>
  <c r="P106" i="48"/>
  <c r="P142" i="48"/>
  <c r="P176" i="48"/>
  <c r="P178" i="48"/>
  <c r="P106" i="73"/>
  <c r="P178" i="73"/>
  <c r="P166" i="72"/>
  <c r="P34" i="73"/>
  <c r="P178" i="71"/>
  <c r="P46" i="72"/>
  <c r="P130" i="71"/>
  <c r="P46" i="73"/>
  <c r="P70" i="71"/>
  <c r="P142" i="71"/>
  <c r="P118" i="70"/>
  <c r="P82" i="48"/>
  <c r="P22" i="48"/>
  <c r="P32" i="48"/>
  <c r="P118" i="48"/>
  <c r="P152" i="48"/>
  <c r="P128" i="48"/>
  <c r="P94" i="48"/>
  <c r="P70" i="73"/>
  <c r="P130" i="73"/>
  <c r="P118" i="72"/>
  <c r="P154" i="72"/>
  <c r="P22" i="73"/>
  <c r="P118" i="73"/>
  <c r="P82" i="71"/>
  <c r="P34" i="72"/>
  <c r="P22" i="71"/>
  <c r="P106" i="71"/>
  <c r="P82" i="70"/>
  <c r="P94" i="71"/>
  <c r="P70" i="70"/>
  <c r="P130" i="70"/>
  <c r="P178" i="69"/>
  <c r="P178" i="68"/>
  <c r="P154" i="68"/>
  <c r="P34" i="69"/>
  <c r="P70" i="69"/>
  <c r="P82" i="68"/>
  <c r="P22" i="68"/>
  <c r="P68" i="73"/>
  <c r="P164" i="72"/>
  <c r="P20" i="72"/>
  <c r="P44" i="71"/>
  <c r="P140" i="73"/>
  <c r="P80" i="72"/>
  <c r="P56" i="73"/>
  <c r="P32" i="71"/>
  <c r="P104" i="69"/>
  <c r="P56" i="68"/>
  <c r="P176" i="69"/>
  <c r="P140" i="72"/>
  <c r="P68" i="70"/>
  <c r="P44" i="69"/>
  <c r="P128" i="71"/>
  <c r="P128" i="72"/>
  <c r="P140" i="69"/>
  <c r="P176" i="73"/>
  <c r="P164" i="68"/>
  <c r="P128" i="69"/>
  <c r="P80" i="68"/>
  <c r="P34" i="48"/>
  <c r="P46" i="48"/>
  <c r="P56" i="48"/>
  <c r="P104" i="48"/>
  <c r="P116" i="48"/>
  <c r="P119" i="48" s="1"/>
  <c r="P154" i="48"/>
  <c r="P140" i="48"/>
  <c r="P142" i="73"/>
  <c r="P82" i="73"/>
  <c r="P70" i="72"/>
  <c r="P106" i="72"/>
  <c r="P142" i="72"/>
  <c r="P178" i="72"/>
  <c r="P34" i="71"/>
  <c r="P154" i="71"/>
  <c r="P58" i="73"/>
  <c r="P58" i="71"/>
  <c r="P46" i="70"/>
  <c r="P178" i="70"/>
  <c r="P142" i="70"/>
  <c r="P94" i="70"/>
  <c r="P166" i="69"/>
  <c r="P130" i="68"/>
  <c r="P142" i="68"/>
  <c r="P166" i="68"/>
  <c r="P58" i="69"/>
  <c r="P94" i="69"/>
  <c r="P68" i="72"/>
  <c r="P176" i="70"/>
  <c r="P32" i="72"/>
  <c r="P152" i="70"/>
  <c r="P128" i="73"/>
  <c r="P104" i="72"/>
  <c r="P32" i="69"/>
  <c r="P116" i="70"/>
  <c r="P164" i="73"/>
  <c r="P56" i="69"/>
  <c r="Q32" i="48"/>
  <c r="Q56" i="48"/>
  <c r="Q68" i="48"/>
  <c r="Q20" i="48"/>
  <c r="Q44" i="48"/>
  <c r="Q82" i="48"/>
  <c r="Q94" i="48"/>
  <c r="Q104" i="48"/>
  <c r="Q34" i="48"/>
  <c r="Q58" i="48"/>
  <c r="Q70" i="48"/>
  <c r="Q80" i="48"/>
  <c r="Q128" i="48"/>
  <c r="Q140" i="48"/>
  <c r="Q154" i="48"/>
  <c r="Q22" i="48"/>
  <c r="Q106" i="48"/>
  <c r="Q118" i="48"/>
  <c r="Q92" i="48"/>
  <c r="Q130" i="48"/>
  <c r="Q142" i="48"/>
  <c r="Q152" i="48"/>
  <c r="Q176" i="48"/>
  <c r="Q116" i="48"/>
  <c r="Q46" i="48"/>
  <c r="Q164" i="48"/>
  <c r="Q166" i="48"/>
  <c r="Q178" i="48"/>
  <c r="Q142" i="73"/>
  <c r="Q94" i="73"/>
  <c r="Q178" i="73"/>
  <c r="Q130" i="73"/>
  <c r="Q82" i="73"/>
  <c r="Q166" i="73"/>
  <c r="Q118" i="73"/>
  <c r="Q154" i="73"/>
  <c r="Q34" i="73"/>
  <c r="Q154" i="72"/>
  <c r="Q106" i="72"/>
  <c r="Q58" i="72"/>
  <c r="Q178" i="71"/>
  <c r="Q22" i="73"/>
  <c r="Q142" i="72"/>
  <c r="Q94" i="72"/>
  <c r="Q46" i="72"/>
  <c r="Q70" i="73"/>
  <c r="Q58" i="73"/>
  <c r="Q46" i="73"/>
  <c r="Q178" i="72"/>
  <c r="Q130" i="72"/>
  <c r="Q82" i="72"/>
  <c r="Q34" i="72"/>
  <c r="Q166" i="72"/>
  <c r="Q22" i="72"/>
  <c r="Q154" i="71"/>
  <c r="Q118" i="71"/>
  <c r="Q70" i="71"/>
  <c r="Q22" i="71"/>
  <c r="Q142" i="71"/>
  <c r="Q106" i="71"/>
  <c r="Q58" i="71"/>
  <c r="Q70" i="72"/>
  <c r="Q94" i="71"/>
  <c r="Q46" i="71"/>
  <c r="Q178" i="70"/>
  <c r="Q118" i="72"/>
  <c r="Q34" i="71"/>
  <c r="Q154" i="70"/>
  <c r="Q106" i="70"/>
  <c r="Q70" i="70"/>
  <c r="Q166" i="71"/>
  <c r="Q82" i="70"/>
  <c r="Q46" i="70"/>
  <c r="Q82" i="71"/>
  <c r="Q166" i="70"/>
  <c r="Q142" i="70"/>
  <c r="Q58" i="70"/>
  <c r="Q34" i="70"/>
  <c r="Q22" i="70"/>
  <c r="Q106" i="73"/>
  <c r="Q130" i="71"/>
  <c r="Q130" i="70"/>
  <c r="Q94" i="70"/>
  <c r="Q118" i="70"/>
  <c r="Q142" i="69"/>
  <c r="Q130" i="69"/>
  <c r="Q166" i="68"/>
  <c r="Q118" i="68"/>
  <c r="Q82" i="68"/>
  <c r="Q34" i="68"/>
  <c r="Q34" i="69"/>
  <c r="Q106" i="68"/>
  <c r="Q94" i="68"/>
  <c r="Q70" i="69"/>
  <c r="Q58" i="69"/>
  <c r="Q46" i="69"/>
  <c r="Q22" i="69"/>
  <c r="Q22" i="68"/>
  <c r="Q166" i="69"/>
  <c r="Q118" i="69"/>
  <c r="Q106" i="69"/>
  <c r="Q154" i="68"/>
  <c r="Q46" i="68"/>
  <c r="Q154" i="69"/>
  <c r="Q82" i="69"/>
  <c r="Q142" i="68"/>
  <c r="Q130" i="68"/>
  <c r="Q70" i="68"/>
  <c r="Q58" i="68"/>
  <c r="Q178" i="69"/>
  <c r="Q94" i="69"/>
  <c r="Q178" i="68"/>
  <c r="Q152" i="73"/>
  <c r="Q140" i="73"/>
  <c r="Q92" i="73"/>
  <c r="Q44" i="73"/>
  <c r="Q92" i="72"/>
  <c r="Q80" i="72"/>
  <c r="Q32" i="72"/>
  <c r="Q164" i="71"/>
  <c r="Q68" i="71"/>
  <c r="Q176" i="73"/>
  <c r="Q128" i="73"/>
  <c r="Q56" i="73"/>
  <c r="Q128" i="72"/>
  <c r="Q104" i="72"/>
  <c r="Q176" i="71"/>
  <c r="Q140" i="71"/>
  <c r="Q128" i="71"/>
  <c r="Q32" i="71"/>
  <c r="Q32" i="73"/>
  <c r="Q164" i="72"/>
  <c r="Q152" i="72"/>
  <c r="Q140" i="72"/>
  <c r="Q68" i="72"/>
  <c r="Q128" i="70"/>
  <c r="Q68" i="70"/>
  <c r="Q56" i="70"/>
  <c r="Q164" i="69"/>
  <c r="Q152" i="69"/>
  <c r="Q44" i="69"/>
  <c r="Q32" i="69"/>
  <c r="Q152" i="68"/>
  <c r="Q44" i="68"/>
  <c r="Q68" i="73"/>
  <c r="Q20" i="73"/>
  <c r="Q116" i="72"/>
  <c r="Q176" i="70"/>
  <c r="Q116" i="70"/>
  <c r="Q20" i="70"/>
  <c r="Q56" i="69"/>
  <c r="Q176" i="68"/>
  <c r="Q140" i="68"/>
  <c r="Q92" i="68"/>
  <c r="Q104" i="69"/>
  <c r="Q68" i="69"/>
  <c r="Q56" i="68"/>
  <c r="Q164" i="73"/>
  <c r="Q116" i="73"/>
  <c r="Q152" i="71"/>
  <c r="Q116" i="71"/>
  <c r="Q20" i="71"/>
  <c r="Q164" i="70"/>
  <c r="Q104" i="70"/>
  <c r="Q80" i="70"/>
  <c r="Q176" i="69"/>
  <c r="Q116" i="69"/>
  <c r="Q20" i="69"/>
  <c r="Q164" i="68"/>
  <c r="Q32" i="68"/>
  <c r="Q20" i="68"/>
  <c r="Q44" i="72"/>
  <c r="Q104" i="71"/>
  <c r="Q92" i="70"/>
  <c r="Q128" i="68"/>
  <c r="Q116" i="68"/>
  <c r="Q104" i="68"/>
  <c r="Q68" i="68"/>
  <c r="Q20" i="72"/>
  <c r="Q92" i="71"/>
  <c r="Q140" i="70"/>
  <c r="Q92" i="69"/>
  <c r="Q80" i="69"/>
  <c r="Q104" i="73"/>
  <c r="Q44" i="71"/>
  <c r="Q32" i="70"/>
  <c r="Q140" i="69"/>
  <c r="Q128" i="69"/>
  <c r="Q80" i="68"/>
  <c r="Q80" i="73"/>
  <c r="Q176" i="72"/>
  <c r="Q56" i="72"/>
  <c r="Q80" i="71"/>
  <c r="Q56" i="71"/>
  <c r="Q152" i="70"/>
  <c r="Q44" i="70"/>
  <c r="V22" i="48"/>
  <c r="V46" i="48"/>
  <c r="V80" i="48"/>
  <c r="V32" i="48"/>
  <c r="V35" i="48" s="1"/>
  <c r="V56" i="48"/>
  <c r="V59" i="48" s="1"/>
  <c r="V68" i="48"/>
  <c r="V71" i="48" s="1"/>
  <c r="V20" i="48"/>
  <c r="V23" i="48" s="1"/>
  <c r="V44" i="48"/>
  <c r="V82" i="48"/>
  <c r="V94" i="48"/>
  <c r="V116" i="48"/>
  <c r="V119" i="48" s="1"/>
  <c r="V34" i="48"/>
  <c r="V58" i="48"/>
  <c r="V70" i="48"/>
  <c r="V92" i="48"/>
  <c r="V104" i="48"/>
  <c r="V128" i="48"/>
  <c r="V140" i="48"/>
  <c r="V143" i="48" s="1"/>
  <c r="V154" i="48"/>
  <c r="V106" i="48"/>
  <c r="V118" i="48"/>
  <c r="V178" i="48"/>
  <c r="V176" i="48"/>
  <c r="V130" i="48"/>
  <c r="V152" i="48"/>
  <c r="V164" i="48"/>
  <c r="V167" i="48" s="1"/>
  <c r="V142" i="48"/>
  <c r="V166" i="48"/>
  <c r="V178" i="73"/>
  <c r="V130" i="73"/>
  <c r="V82" i="73"/>
  <c r="V166" i="73"/>
  <c r="V118" i="73"/>
  <c r="V154" i="73"/>
  <c r="V106" i="73"/>
  <c r="V70" i="73"/>
  <c r="V22" i="73"/>
  <c r="V142" i="72"/>
  <c r="V94" i="72"/>
  <c r="V46" i="72"/>
  <c r="V46" i="73"/>
  <c r="V178" i="72"/>
  <c r="V130" i="72"/>
  <c r="V82" i="72"/>
  <c r="V34" i="72"/>
  <c r="V94" i="73"/>
  <c r="V166" i="72"/>
  <c r="V118" i="72"/>
  <c r="V70" i="72"/>
  <c r="V22" i="72"/>
  <c r="V34" i="73"/>
  <c r="V142" i="71"/>
  <c r="V106" i="71"/>
  <c r="V58" i="71"/>
  <c r="V58" i="73"/>
  <c r="V58" i="72"/>
  <c r="V94" i="71"/>
  <c r="V46" i="71"/>
  <c r="V178" i="70"/>
  <c r="V142" i="73"/>
  <c r="V106" i="72"/>
  <c r="V166" i="71"/>
  <c r="V130" i="71"/>
  <c r="V82" i="71"/>
  <c r="V34" i="71"/>
  <c r="V166" i="70"/>
  <c r="V178" i="71"/>
  <c r="V70" i="71"/>
  <c r="V142" i="70"/>
  <c r="V58" i="70"/>
  <c r="V34" i="70"/>
  <c r="V118" i="71"/>
  <c r="V130" i="70"/>
  <c r="V94" i="70"/>
  <c r="V154" i="71"/>
  <c r="V22" i="71"/>
  <c r="V118" i="70"/>
  <c r="V82" i="70"/>
  <c r="V46" i="70"/>
  <c r="V22" i="70"/>
  <c r="V154" i="72"/>
  <c r="V154" i="70"/>
  <c r="V106" i="70"/>
  <c r="V70" i="70"/>
  <c r="V178" i="69"/>
  <c r="V130" i="69"/>
  <c r="V106" i="69"/>
  <c r="V70" i="69"/>
  <c r="V34" i="69"/>
  <c r="V154" i="68"/>
  <c r="V106" i="68"/>
  <c r="V70" i="68"/>
  <c r="V22" i="68"/>
  <c r="V94" i="68"/>
  <c r="V22" i="69"/>
  <c r="V166" i="68"/>
  <c r="V94" i="69"/>
  <c r="V82" i="69"/>
  <c r="V154" i="69"/>
  <c r="V142" i="68"/>
  <c r="V142" i="69"/>
  <c r="V58" i="69"/>
  <c r="V46" i="69"/>
  <c r="V82" i="68"/>
  <c r="V178" i="68"/>
  <c r="V34" i="68"/>
  <c r="V46" i="68"/>
  <c r="V118" i="68"/>
  <c r="V166" i="69"/>
  <c r="V118" i="69"/>
  <c r="V130" i="68"/>
  <c r="V58" i="68"/>
  <c r="V176" i="73"/>
  <c r="V128" i="73"/>
  <c r="V56" i="73"/>
  <c r="V128" i="72"/>
  <c r="V131" i="72" s="1"/>
  <c r="V104" i="72"/>
  <c r="V176" i="71"/>
  <c r="V179" i="71" s="1"/>
  <c r="V140" i="71"/>
  <c r="V128" i="71"/>
  <c r="V32" i="71"/>
  <c r="V164" i="73"/>
  <c r="V116" i="73"/>
  <c r="V152" i="72"/>
  <c r="V140" i="72"/>
  <c r="V116" i="72"/>
  <c r="V116" i="71"/>
  <c r="V80" i="71"/>
  <c r="V83" i="71" s="1"/>
  <c r="V84" i="71" s="1"/>
  <c r="V56" i="71"/>
  <c r="V20" i="71"/>
  <c r="V23" i="71" s="1"/>
  <c r="V80" i="73"/>
  <c r="V176" i="72"/>
  <c r="V56" i="72"/>
  <c r="V59" i="72" s="1"/>
  <c r="V20" i="72"/>
  <c r="V23" i="72" s="1"/>
  <c r="V92" i="71"/>
  <c r="V68" i="71"/>
  <c r="V71" i="71" s="1"/>
  <c r="V104" i="70"/>
  <c r="V80" i="70"/>
  <c r="V176" i="69"/>
  <c r="V116" i="69"/>
  <c r="V20" i="69"/>
  <c r="V164" i="68"/>
  <c r="V32" i="68"/>
  <c r="V20" i="68"/>
  <c r="V23" i="68" s="1"/>
  <c r="V104" i="68"/>
  <c r="V44" i="73"/>
  <c r="V92" i="72"/>
  <c r="V95" i="72" s="1"/>
  <c r="V152" i="70"/>
  <c r="V155" i="70" s="1"/>
  <c r="V104" i="69"/>
  <c r="V92" i="69"/>
  <c r="V56" i="68"/>
  <c r="V32" i="69"/>
  <c r="V32" i="73"/>
  <c r="V164" i="72"/>
  <c r="V80" i="72"/>
  <c r="V68" i="72"/>
  <c r="V164" i="71"/>
  <c r="V116" i="70"/>
  <c r="V92" i="70"/>
  <c r="V32" i="70"/>
  <c r="V20" i="70"/>
  <c r="V140" i="69"/>
  <c r="V128" i="69"/>
  <c r="V56" i="69"/>
  <c r="V176" i="68"/>
  <c r="V140" i="68"/>
  <c r="V128" i="68"/>
  <c r="V116" i="68"/>
  <c r="V92" i="68"/>
  <c r="V80" i="68"/>
  <c r="V68" i="68"/>
  <c r="V152" i="71"/>
  <c r="V155" i="71" s="1"/>
  <c r="V164" i="70"/>
  <c r="V167" i="70" s="1"/>
  <c r="V140" i="70"/>
  <c r="V68" i="69"/>
  <c r="V71" i="69" s="1"/>
  <c r="V104" i="73"/>
  <c r="V20" i="73"/>
  <c r="V32" i="72"/>
  <c r="V176" i="70"/>
  <c r="V56" i="70"/>
  <c r="V164" i="69"/>
  <c r="V44" i="69"/>
  <c r="V44" i="68"/>
  <c r="V152" i="73"/>
  <c r="V155" i="73" s="1"/>
  <c r="V44" i="70"/>
  <c r="V80" i="69"/>
  <c r="V140" i="73"/>
  <c r="V143" i="73" s="1"/>
  <c r="V92" i="73"/>
  <c r="V68" i="73"/>
  <c r="V44" i="72"/>
  <c r="V104" i="71"/>
  <c r="V44" i="71"/>
  <c r="V47" i="71" s="1"/>
  <c r="V128" i="70"/>
  <c r="V131" i="70" s="1"/>
  <c r="V132" i="70" s="1"/>
  <c r="V133" i="70" s="1"/>
  <c r="V134" i="70" s="1"/>
  <c r="V68" i="70"/>
  <c r="V71" i="70" s="1"/>
  <c r="V152" i="69"/>
  <c r="V152" i="68"/>
  <c r="T189" i="57"/>
  <c r="Y19" i="45" s="1"/>
  <c r="T189" i="55"/>
  <c r="J19" i="45" s="1"/>
  <c r="T189" i="59"/>
  <c r="AN19" i="45" s="1"/>
  <c r="T189" i="58"/>
  <c r="Y53" i="45" s="1"/>
  <c r="T189" i="51"/>
  <c r="J68" i="45" s="1"/>
  <c r="T189" i="39"/>
  <c r="J34" i="45" s="1"/>
  <c r="BC34" i="45" s="1"/>
  <c r="T189" i="52"/>
  <c r="AN68" i="45" s="1"/>
  <c r="T189" i="49"/>
  <c r="Y34" i="45" s="1"/>
  <c r="T189" i="53"/>
  <c r="Y68" i="45" s="1"/>
  <c r="BB13" i="45"/>
  <c r="AZ47" i="45"/>
  <c r="BA47" i="45"/>
  <c r="BB47" i="45"/>
  <c r="AZ13" i="45"/>
  <c r="V71" i="58"/>
  <c r="V72" i="58" s="1"/>
  <c r="V73" i="58" s="1"/>
  <c r="V74" i="58" s="1"/>
  <c r="U35" i="58"/>
  <c r="U47" i="58"/>
  <c r="V35" i="58"/>
  <c r="V36" i="58" s="1"/>
  <c r="V59" i="58"/>
  <c r="V60" i="58" s="1"/>
  <c r="V35" i="57"/>
  <c r="U95" i="57"/>
  <c r="U96" i="59"/>
  <c r="U97" i="59" s="1"/>
  <c r="U98" i="59" s="1"/>
  <c r="U131" i="59"/>
  <c r="U132" i="59" s="1"/>
  <c r="V47" i="59"/>
  <c r="V48" i="59" s="1"/>
  <c r="T95" i="59"/>
  <c r="T96" i="59" s="1"/>
  <c r="T97" i="59" s="1"/>
  <c r="T98" i="59" s="1"/>
  <c r="V72" i="59"/>
  <c r="V73" i="59" s="1"/>
  <c r="V186" i="59"/>
  <c r="AP16" i="45" s="1"/>
  <c r="P186" i="56"/>
  <c r="V36" i="56"/>
  <c r="V37" i="56" s="1"/>
  <c r="V38" i="56" s="1"/>
  <c r="U23" i="56"/>
  <c r="U24" i="56" s="1"/>
  <c r="V47" i="55"/>
  <c r="V143" i="55"/>
  <c r="V155" i="55"/>
  <c r="V156" i="55" s="1"/>
  <c r="V157" i="55" s="1"/>
  <c r="J187" i="55"/>
  <c r="N187" i="55"/>
  <c r="F17" i="45" s="1"/>
  <c r="AY17" i="45" s="1"/>
  <c r="K187" i="55"/>
  <c r="C17" i="45" s="1"/>
  <c r="AV17" i="45" s="1"/>
  <c r="V95" i="55"/>
  <c r="V96" i="55" s="1"/>
  <c r="V107" i="55"/>
  <c r="V108" i="55" s="1"/>
  <c r="V109" i="55" s="1"/>
  <c r="V179" i="55"/>
  <c r="V180" i="55" s="1"/>
  <c r="V181" i="55" s="1"/>
  <c r="G187" i="55"/>
  <c r="V59" i="55"/>
  <c r="V60" i="55" s="1"/>
  <c r="V61" i="55" s="1"/>
  <c r="V83" i="55"/>
  <c r="V84" i="55" s="1"/>
  <c r="V85" i="55" s="1"/>
  <c r="U59" i="53"/>
  <c r="U60" i="53" s="1"/>
  <c r="U61" i="53" s="1"/>
  <c r="U107" i="53"/>
  <c r="G71" i="53"/>
  <c r="G72" i="53" s="1"/>
  <c r="G73" i="53" s="1"/>
  <c r="J183" i="53"/>
  <c r="N183" i="53"/>
  <c r="U62" i="45" s="1"/>
  <c r="K184" i="53"/>
  <c r="R63" i="45" s="1"/>
  <c r="H186" i="53"/>
  <c r="L186" i="53"/>
  <c r="S65" i="45" s="1"/>
  <c r="I187" i="53"/>
  <c r="M187" i="53"/>
  <c r="T66" i="45" s="1"/>
  <c r="U23" i="53"/>
  <c r="U24" i="53" s="1"/>
  <c r="U25" i="53" s="1"/>
  <c r="U26" i="53" s="1"/>
  <c r="R83" i="53"/>
  <c r="V59" i="49"/>
  <c r="V60" i="49" s="1"/>
  <c r="R183" i="49"/>
  <c r="W28" i="45" s="1"/>
  <c r="U59" i="52"/>
  <c r="U95" i="52"/>
  <c r="J187" i="49"/>
  <c r="V35" i="49"/>
  <c r="U119" i="49"/>
  <c r="U120" i="49" s="1"/>
  <c r="U121" i="49" s="1"/>
  <c r="U122" i="49" s="1"/>
  <c r="U155" i="49"/>
  <c r="U156" i="49" s="1"/>
  <c r="U157" i="49" s="1"/>
  <c r="U95" i="49"/>
  <c r="V107" i="52"/>
  <c r="V108" i="52" s="1"/>
  <c r="V155" i="52"/>
  <c r="V156" i="52" s="1"/>
  <c r="U186" i="52"/>
  <c r="AO65" i="45" s="1"/>
  <c r="T131" i="52"/>
  <c r="U143" i="52"/>
  <c r="U107" i="39"/>
  <c r="R183" i="51"/>
  <c r="H62" i="45" s="1"/>
  <c r="U71" i="51"/>
  <c r="U72" i="51" s="1"/>
  <c r="V95" i="51"/>
  <c r="V96" i="51" s="1"/>
  <c r="S183" i="51"/>
  <c r="I62" i="45" s="1"/>
  <c r="V71" i="51"/>
  <c r="V72" i="51" s="1"/>
  <c r="U143" i="51"/>
  <c r="U144" i="51" s="1"/>
  <c r="U23" i="51"/>
  <c r="I186" i="51"/>
  <c r="M186" i="51"/>
  <c r="E65" i="45" s="1"/>
  <c r="J187" i="51"/>
  <c r="N187" i="51"/>
  <c r="F66" i="45" s="1"/>
  <c r="U59" i="39"/>
  <c r="U60" i="39" s="1"/>
  <c r="U95" i="39"/>
  <c r="U96" i="39" s="1"/>
  <c r="U155" i="39"/>
  <c r="M187" i="39"/>
  <c r="E32" i="45" s="1"/>
  <c r="AX32" i="45" s="1"/>
  <c r="J186" i="39"/>
  <c r="N186" i="39"/>
  <c r="F31" i="45" s="1"/>
  <c r="AY31" i="45" s="1"/>
  <c r="U47" i="39"/>
  <c r="U48" i="39" s="1"/>
  <c r="I187" i="39"/>
  <c r="U167" i="39"/>
  <c r="U168" i="39" s="1"/>
  <c r="U169" i="39" s="1"/>
  <c r="R189" i="53"/>
  <c r="W68" i="45" s="1"/>
  <c r="R189" i="52"/>
  <c r="AL68" i="45" s="1"/>
  <c r="Q189" i="59"/>
  <c r="AK19" i="45" s="1"/>
  <c r="R189" i="51"/>
  <c r="H68" i="45" s="1"/>
  <c r="R189" i="59"/>
  <c r="AL19" i="45" s="1"/>
  <c r="R189" i="57"/>
  <c r="W19" i="45" s="1"/>
  <c r="S189" i="39"/>
  <c r="I34" i="45" s="1"/>
  <c r="BB34" i="45" s="1"/>
  <c r="S189" i="51"/>
  <c r="I68" i="45" s="1"/>
  <c r="Q189" i="53"/>
  <c r="V68" i="45" s="1"/>
  <c r="S189" i="58"/>
  <c r="X53" i="45" s="1"/>
  <c r="S187" i="53"/>
  <c r="X66" i="45" s="1"/>
  <c r="S187" i="55"/>
  <c r="I17" i="45" s="1"/>
  <c r="BB17" i="45" s="1"/>
  <c r="S187" i="49"/>
  <c r="X32" i="45" s="1"/>
  <c r="S187" i="57"/>
  <c r="X17" i="45" s="1"/>
  <c r="S187" i="56"/>
  <c r="I51" i="45" s="1"/>
  <c r="BB51" i="45" s="1"/>
  <c r="S187" i="51"/>
  <c r="I66" i="45" s="1"/>
  <c r="S187" i="39"/>
  <c r="I32" i="45" s="1"/>
  <c r="BB32" i="45" s="1"/>
  <c r="S184" i="53"/>
  <c r="X63" i="45" s="1"/>
  <c r="S184" i="39"/>
  <c r="I29" i="45" s="1"/>
  <c r="BB29" i="45" s="1"/>
  <c r="S184" i="51"/>
  <c r="I63" i="45" s="1"/>
  <c r="BB63" i="45" s="1"/>
  <c r="S184" i="49"/>
  <c r="X29" i="45" s="1"/>
  <c r="AM28" i="45"/>
  <c r="S183" i="39"/>
  <c r="I28" i="45" s="1"/>
  <c r="S183" i="49"/>
  <c r="X28" i="45" s="1"/>
  <c r="S187" i="52"/>
  <c r="AM66" i="45" s="1"/>
  <c r="S186" i="51"/>
  <c r="I65" i="45" s="1"/>
  <c r="S186" i="52"/>
  <c r="AM65" i="45" s="1"/>
  <c r="J46" i="49"/>
  <c r="J22" i="49"/>
  <c r="J140" i="51"/>
  <c r="J143" i="51" s="1"/>
  <c r="N116" i="51"/>
  <c r="N119" i="51" s="1"/>
  <c r="N46" i="49"/>
  <c r="N22" i="49"/>
  <c r="T166" i="60"/>
  <c r="T92" i="60"/>
  <c r="T95" i="60" s="1"/>
  <c r="T82" i="60"/>
  <c r="T58" i="59"/>
  <c r="T44" i="59"/>
  <c r="T47" i="59" s="1"/>
  <c r="T34" i="59"/>
  <c r="T164" i="56"/>
  <c r="T167" i="56" s="1"/>
  <c r="T20" i="56"/>
  <c r="T23" i="56" s="1"/>
  <c r="T58" i="53"/>
  <c r="T56" i="53"/>
  <c r="T59" i="53" s="1"/>
  <c r="T154" i="49"/>
  <c r="T152" i="49"/>
  <c r="T155" i="49" s="1"/>
  <c r="T106" i="49"/>
  <c r="T104" i="49"/>
  <c r="T107" i="49" s="1"/>
  <c r="T94" i="49"/>
  <c r="T92" i="49"/>
  <c r="T95" i="49" s="1"/>
  <c r="T58" i="49"/>
  <c r="T56" i="49"/>
  <c r="T59" i="49" s="1"/>
  <c r="T166" i="52"/>
  <c r="T164" i="52"/>
  <c r="T118" i="52"/>
  <c r="T116" i="52"/>
  <c r="T119" i="52" s="1"/>
  <c r="T22" i="52"/>
  <c r="T118" i="51"/>
  <c r="T116" i="51"/>
  <c r="T119" i="51" s="1"/>
  <c r="T34" i="57"/>
  <c r="T32" i="57"/>
  <c r="T22" i="57"/>
  <c r="T166" i="59"/>
  <c r="T70" i="59"/>
  <c r="T68" i="59"/>
  <c r="T71" i="59" s="1"/>
  <c r="T32" i="56"/>
  <c r="T35" i="56" s="1"/>
  <c r="T128" i="55"/>
  <c r="T131" i="55" s="1"/>
  <c r="T104" i="55"/>
  <c r="T94" i="55"/>
  <c r="T32" i="55"/>
  <c r="T35" i="55" s="1"/>
  <c r="T106" i="53"/>
  <c r="T104" i="53"/>
  <c r="T107" i="53" s="1"/>
  <c r="T70" i="53"/>
  <c r="T68" i="53"/>
  <c r="T71" i="53" s="1"/>
  <c r="T22" i="53"/>
  <c r="T20" i="53"/>
  <c r="T23" i="53" s="1"/>
  <c r="T142" i="49"/>
  <c r="T140" i="49"/>
  <c r="T143" i="49" s="1"/>
  <c r="T46" i="49"/>
  <c r="T22" i="49"/>
  <c r="T94" i="52"/>
  <c r="T92" i="52"/>
  <c r="T95" i="52" s="1"/>
  <c r="T82" i="52"/>
  <c r="T80" i="52"/>
  <c r="T83" i="52" s="1"/>
  <c r="T58" i="52"/>
  <c r="T56" i="52"/>
  <c r="T59" i="52" s="1"/>
  <c r="T46" i="52"/>
  <c r="T44" i="52"/>
  <c r="T47" i="52" s="1"/>
  <c r="T34" i="52"/>
  <c r="T32" i="52"/>
  <c r="T35" i="52" s="1"/>
  <c r="T56" i="39"/>
  <c r="T58" i="39"/>
  <c r="T92" i="39"/>
  <c r="T95" i="39" s="1"/>
  <c r="T94" i="39"/>
  <c r="J92" i="51"/>
  <c r="J95" i="51" s="1"/>
  <c r="T104" i="51"/>
  <c r="T107" i="51" s="1"/>
  <c r="T130" i="51"/>
  <c r="T106" i="52"/>
  <c r="T142" i="52"/>
  <c r="T178" i="52"/>
  <c r="T32" i="49"/>
  <c r="T35" i="49" s="1"/>
  <c r="T34" i="49"/>
  <c r="T118" i="49"/>
  <c r="T128" i="49"/>
  <c r="T130" i="49"/>
  <c r="T178" i="49"/>
  <c r="T34" i="53"/>
  <c r="T44" i="53"/>
  <c r="T47" i="53" s="1"/>
  <c r="T46" i="53"/>
  <c r="T94" i="53"/>
  <c r="T20" i="60"/>
  <c r="T23" i="60" s="1"/>
  <c r="T32" i="39"/>
  <c r="T35" i="39" s="1"/>
  <c r="T34" i="39"/>
  <c r="T116" i="39"/>
  <c r="T119" i="39" s="1"/>
  <c r="T118" i="39"/>
  <c r="T176" i="39"/>
  <c r="T179" i="39" s="1"/>
  <c r="T178" i="39"/>
  <c r="N68" i="51"/>
  <c r="N71" i="51" s="1"/>
  <c r="T68" i="51"/>
  <c r="T71" i="51" s="1"/>
  <c r="T70" i="51"/>
  <c r="T80" i="51"/>
  <c r="T83" i="51" s="1"/>
  <c r="T82" i="51"/>
  <c r="T128" i="51"/>
  <c r="T131" i="51" s="1"/>
  <c r="T166" i="51"/>
  <c r="T176" i="51"/>
  <c r="T179" i="51" s="1"/>
  <c r="T178" i="51"/>
  <c r="N104" i="52"/>
  <c r="T104" i="52"/>
  <c r="T107" i="52" s="1"/>
  <c r="T140" i="52"/>
  <c r="T143" i="52" s="1"/>
  <c r="T176" i="52"/>
  <c r="T179" i="52" s="1"/>
  <c r="T116" i="49"/>
  <c r="T119" i="49" s="1"/>
  <c r="T176" i="49"/>
  <c r="T179" i="49" s="1"/>
  <c r="T32" i="53"/>
  <c r="T35" i="53" s="1"/>
  <c r="T92" i="53"/>
  <c r="T95" i="53" s="1"/>
  <c r="T80" i="56"/>
  <c r="T83" i="56" s="1"/>
  <c r="T176" i="56"/>
  <c r="T179" i="56" s="1"/>
  <c r="T142" i="59"/>
  <c r="T116" i="60"/>
  <c r="T119" i="60" s="1"/>
  <c r="R143" i="60"/>
  <c r="R144" i="60" s="1"/>
  <c r="R145" i="60" s="1"/>
  <c r="R146" i="60" s="1"/>
  <c r="T130" i="58"/>
  <c r="T128" i="58"/>
  <c r="T44" i="58"/>
  <c r="T47" i="58" s="1"/>
  <c r="T22" i="58"/>
  <c r="T20" i="58"/>
  <c r="T23" i="58" s="1"/>
  <c r="T166" i="57"/>
  <c r="T164" i="60"/>
  <c r="T140" i="60"/>
  <c r="T143" i="60" s="1"/>
  <c r="T118" i="60"/>
  <c r="T106" i="60"/>
  <c r="T68" i="60"/>
  <c r="T71" i="60" s="1"/>
  <c r="T58" i="60"/>
  <c r="T32" i="60"/>
  <c r="T35" i="60" s="1"/>
  <c r="T22" i="60"/>
  <c r="T178" i="59"/>
  <c r="T128" i="59"/>
  <c r="T131" i="59" s="1"/>
  <c r="T82" i="59"/>
  <c r="T56" i="59"/>
  <c r="T59" i="59" s="1"/>
  <c r="T46" i="59"/>
  <c r="T32" i="59"/>
  <c r="T35" i="59" s="1"/>
  <c r="T22" i="59"/>
  <c r="T178" i="56"/>
  <c r="T166" i="56"/>
  <c r="T152" i="56"/>
  <c r="T155" i="56" s="1"/>
  <c r="T118" i="56"/>
  <c r="T94" i="56"/>
  <c r="T82" i="56"/>
  <c r="T56" i="56"/>
  <c r="T59" i="56" s="1"/>
  <c r="T34" i="56"/>
  <c r="T166" i="55"/>
  <c r="T152" i="55"/>
  <c r="T140" i="55"/>
  <c r="T143" i="55" s="1"/>
  <c r="T118" i="55"/>
  <c r="T70" i="55"/>
  <c r="T56" i="55"/>
  <c r="T59" i="55" s="1"/>
  <c r="T44" i="55"/>
  <c r="T22" i="55"/>
  <c r="T178" i="53"/>
  <c r="T176" i="53"/>
  <c r="T179" i="53" s="1"/>
  <c r="T130" i="53"/>
  <c r="T128" i="53"/>
  <c r="T118" i="53"/>
  <c r="T164" i="58"/>
  <c r="T167" i="58" s="1"/>
  <c r="T142" i="58"/>
  <c r="T58" i="58"/>
  <c r="T104" i="57"/>
  <c r="T107" i="57" s="1"/>
  <c r="T80" i="57"/>
  <c r="T83" i="57" s="1"/>
  <c r="T58" i="57"/>
  <c r="T44" i="57"/>
  <c r="T20" i="57"/>
  <c r="T23" i="57" s="1"/>
  <c r="T80" i="60"/>
  <c r="T83" i="60" s="1"/>
  <c r="T46" i="60"/>
  <c r="T34" i="60"/>
  <c r="T176" i="59"/>
  <c r="T164" i="59"/>
  <c r="T167" i="59" s="1"/>
  <c r="T152" i="59"/>
  <c r="T155" i="59" s="1"/>
  <c r="T140" i="59"/>
  <c r="T116" i="59"/>
  <c r="T106" i="59"/>
  <c r="T20" i="59"/>
  <c r="T23" i="59" s="1"/>
  <c r="T154" i="56"/>
  <c r="T142" i="56"/>
  <c r="T130" i="56"/>
  <c r="T92" i="56"/>
  <c r="T44" i="56"/>
  <c r="T22" i="56"/>
  <c r="T164" i="55"/>
  <c r="T167" i="55" s="1"/>
  <c r="T142" i="55"/>
  <c r="T130" i="55"/>
  <c r="T92" i="55"/>
  <c r="T95" i="55" s="1"/>
  <c r="T68" i="55"/>
  <c r="T71" i="55" s="1"/>
  <c r="T46" i="55"/>
  <c r="T34" i="55"/>
  <c r="T142" i="53"/>
  <c r="T140" i="53"/>
  <c r="T143" i="53" s="1"/>
  <c r="L107" i="39"/>
  <c r="L108" i="39" s="1"/>
  <c r="L109" i="39" s="1"/>
  <c r="L110" i="39" s="1"/>
  <c r="T116" i="53"/>
  <c r="T119" i="53" s="1"/>
  <c r="T58" i="55"/>
  <c r="T80" i="55"/>
  <c r="T82" i="55"/>
  <c r="T154" i="55"/>
  <c r="T176" i="55"/>
  <c r="T178" i="55"/>
  <c r="T58" i="56"/>
  <c r="T104" i="56"/>
  <c r="T106" i="56"/>
  <c r="T116" i="56"/>
  <c r="T119" i="56" s="1"/>
  <c r="T130" i="59"/>
  <c r="T154" i="59"/>
  <c r="T56" i="60"/>
  <c r="T59" i="60" s="1"/>
  <c r="T70" i="60"/>
  <c r="T130" i="60"/>
  <c r="T154" i="60"/>
  <c r="T178" i="60"/>
  <c r="T118" i="57"/>
  <c r="T152" i="53"/>
  <c r="T155" i="53" s="1"/>
  <c r="T154" i="53"/>
  <c r="T164" i="53"/>
  <c r="T166" i="53"/>
  <c r="T20" i="55"/>
  <c r="T23" i="55" s="1"/>
  <c r="T106" i="55"/>
  <c r="T116" i="55"/>
  <c r="T119" i="55" s="1"/>
  <c r="T128" i="56"/>
  <c r="T80" i="59"/>
  <c r="T83" i="59" s="1"/>
  <c r="T104" i="59"/>
  <c r="R47" i="60"/>
  <c r="T44" i="60"/>
  <c r="T47" i="60" s="1"/>
  <c r="T94" i="60"/>
  <c r="T104" i="60"/>
  <c r="T152" i="60"/>
  <c r="T176" i="60"/>
  <c r="T46" i="57"/>
  <c r="T56" i="57"/>
  <c r="T59" i="57" s="1"/>
  <c r="T178" i="57"/>
  <c r="R119" i="55"/>
  <c r="R179" i="59"/>
  <c r="R131" i="57"/>
  <c r="R132" i="57" s="1"/>
  <c r="R133" i="57" s="1"/>
  <c r="R134" i="57" s="1"/>
  <c r="R167" i="55"/>
  <c r="R178" i="58"/>
  <c r="S189" i="55"/>
  <c r="I19" i="45" s="1"/>
  <c r="S189" i="56"/>
  <c r="I53" i="45" s="1"/>
  <c r="S189" i="59"/>
  <c r="AM19" i="45" s="1"/>
  <c r="S189" i="60"/>
  <c r="AM53" i="45" s="1"/>
  <c r="S189" i="57"/>
  <c r="X19" i="45" s="1"/>
  <c r="S189" i="53"/>
  <c r="X68" i="45" s="1"/>
  <c r="S189" i="52"/>
  <c r="AM68" i="45" s="1"/>
  <c r="S189" i="49"/>
  <c r="X34" i="45" s="1"/>
  <c r="S186" i="55"/>
  <c r="I16" i="45" s="1"/>
  <c r="S186" i="59"/>
  <c r="AM16" i="45" s="1"/>
  <c r="S186" i="57"/>
  <c r="X16" i="45" s="1"/>
  <c r="S186" i="60"/>
  <c r="AM50" i="45" s="1"/>
  <c r="S186" i="53"/>
  <c r="X65" i="45" s="1"/>
  <c r="S186" i="39"/>
  <c r="I31" i="45" s="1"/>
  <c r="BB31" i="45" s="1"/>
  <c r="S186" i="49"/>
  <c r="X31" i="45" s="1"/>
  <c r="R184" i="53"/>
  <c r="W63" i="45" s="1"/>
  <c r="R186" i="56"/>
  <c r="H50" i="45" s="1"/>
  <c r="R186" i="58"/>
  <c r="W50" i="45" s="1"/>
  <c r="R179" i="55"/>
  <c r="R83" i="59"/>
  <c r="R167" i="59"/>
  <c r="R107" i="55"/>
  <c r="R186" i="59"/>
  <c r="AL16" i="45" s="1"/>
  <c r="R186" i="57"/>
  <c r="W16" i="45" s="1"/>
  <c r="R186" i="49"/>
  <c r="W31" i="45" s="1"/>
  <c r="R186" i="51"/>
  <c r="H65" i="45" s="1"/>
  <c r="R186" i="39"/>
  <c r="H31" i="45" s="1"/>
  <c r="BA31" i="45" s="1"/>
  <c r="R186" i="53"/>
  <c r="W65" i="45" s="1"/>
  <c r="R59" i="51"/>
  <c r="R71" i="49"/>
  <c r="R107" i="51"/>
  <c r="R108" i="51" s="1"/>
  <c r="R109" i="51" s="1"/>
  <c r="R184" i="39"/>
  <c r="H29" i="45" s="1"/>
  <c r="BA29" i="45" s="1"/>
  <c r="R184" i="49"/>
  <c r="W29" i="45" s="1"/>
  <c r="R184" i="51"/>
  <c r="H63" i="45" s="1"/>
  <c r="BA63" i="45" s="1"/>
  <c r="R107" i="52"/>
  <c r="R187" i="53"/>
  <c r="W66" i="45" s="1"/>
  <c r="R187" i="39"/>
  <c r="H32" i="45" s="1"/>
  <c r="BA32" i="45" s="1"/>
  <c r="R187" i="55"/>
  <c r="H17" i="45" s="1"/>
  <c r="BA17" i="45" s="1"/>
  <c r="R187" i="51"/>
  <c r="H66" i="45" s="1"/>
  <c r="R187" i="49"/>
  <c r="W32" i="45" s="1"/>
  <c r="R187" i="57"/>
  <c r="W17" i="45" s="1"/>
  <c r="R187" i="56"/>
  <c r="H51" i="45" s="1"/>
  <c r="BA51" i="45" s="1"/>
  <c r="R187" i="52"/>
  <c r="AL66" i="45" s="1"/>
  <c r="R189" i="56"/>
  <c r="H53" i="45" s="1"/>
  <c r="R189" i="58"/>
  <c r="W53" i="45" s="1"/>
  <c r="R189" i="60"/>
  <c r="AL53" i="45" s="1"/>
  <c r="R189" i="55"/>
  <c r="H19" i="45" s="1"/>
  <c r="R189" i="49"/>
  <c r="W34" i="45" s="1"/>
  <c r="R189" i="39"/>
  <c r="H34" i="45" s="1"/>
  <c r="BA34" i="45" s="1"/>
  <c r="I164" i="52"/>
  <c r="I167" i="52" s="1"/>
  <c r="T128" i="60"/>
  <c r="T142" i="60"/>
  <c r="T68" i="57"/>
  <c r="T71" i="57" s="1"/>
  <c r="T72" i="57" s="1"/>
  <c r="T82" i="57"/>
  <c r="T106" i="57"/>
  <c r="T116" i="57"/>
  <c r="T119" i="57" s="1"/>
  <c r="T130" i="57"/>
  <c r="T140" i="57"/>
  <c r="T143" i="57" s="1"/>
  <c r="T154" i="57"/>
  <c r="T34" i="58"/>
  <c r="T46" i="58"/>
  <c r="T56" i="58"/>
  <c r="T59" i="58" s="1"/>
  <c r="T104" i="58"/>
  <c r="T107" i="58" s="1"/>
  <c r="T140" i="58"/>
  <c r="T143" i="58" s="1"/>
  <c r="T154" i="58"/>
  <c r="R176" i="58"/>
  <c r="R179" i="58" s="1"/>
  <c r="M22" i="52"/>
  <c r="I32" i="52"/>
  <c r="I35" i="52" s="1"/>
  <c r="T92" i="57"/>
  <c r="T94" i="57"/>
  <c r="T128" i="57"/>
  <c r="T152" i="57"/>
  <c r="T155" i="57" s="1"/>
  <c r="T176" i="57"/>
  <c r="T179" i="57" s="1"/>
  <c r="T32" i="58"/>
  <c r="T35" i="58" s="1"/>
  <c r="T68" i="58"/>
  <c r="T71" i="58" s="1"/>
  <c r="T70" i="58"/>
  <c r="T116" i="58"/>
  <c r="T119" i="58" s="1"/>
  <c r="T152" i="58"/>
  <c r="T155" i="58" s="1"/>
  <c r="T176" i="58"/>
  <c r="T178" i="58"/>
  <c r="I80" i="39"/>
  <c r="I83" i="39" s="1"/>
  <c r="M20" i="51"/>
  <c r="M23" i="51" s="1"/>
  <c r="I80" i="52"/>
  <c r="I83" i="52" s="1"/>
  <c r="I58" i="39"/>
  <c r="M178" i="39"/>
  <c r="M32" i="51"/>
  <c r="M35" i="51" s="1"/>
  <c r="I94" i="51"/>
  <c r="M106" i="51"/>
  <c r="I130" i="51"/>
  <c r="M152" i="51"/>
  <c r="M155" i="51" s="1"/>
  <c r="S164" i="51"/>
  <c r="W164" i="51"/>
  <c r="W167" i="51" s="1"/>
  <c r="M34" i="39"/>
  <c r="I44" i="39"/>
  <c r="I47" i="39" s="1"/>
  <c r="M118" i="39"/>
  <c r="I128" i="39"/>
  <c r="I131" i="39" s="1"/>
  <c r="M140" i="39"/>
  <c r="M143" i="39" s="1"/>
  <c r="I178" i="52"/>
  <c r="I20" i="53"/>
  <c r="I104" i="39"/>
  <c r="I107" i="39" s="1"/>
  <c r="I152" i="39"/>
  <c r="I155" i="39" s="1"/>
  <c r="M164" i="39"/>
  <c r="M167" i="39" s="1"/>
  <c r="M44" i="51"/>
  <c r="M47" i="51" s="1"/>
  <c r="M80" i="51"/>
  <c r="M83" i="51" s="1"/>
  <c r="M68" i="39"/>
  <c r="M71" i="39" s="1"/>
  <c r="I20" i="39"/>
  <c r="I23" i="39" s="1"/>
  <c r="I94" i="39"/>
  <c r="M56" i="51"/>
  <c r="M59" i="51" s="1"/>
  <c r="M166" i="51"/>
  <c r="I176" i="51"/>
  <c r="I179" i="51" s="1"/>
  <c r="R130" i="58"/>
  <c r="Q95" i="60"/>
  <c r="Q96" i="60" s="1"/>
  <c r="Q97" i="60" s="1"/>
  <c r="Q98" i="60" s="1"/>
  <c r="Q184" i="53"/>
  <c r="V63" i="45" s="1"/>
  <c r="Q183" i="51"/>
  <c r="G62" i="45" s="1"/>
  <c r="Q183" i="39"/>
  <c r="G28" i="45" s="1"/>
  <c r="Q183" i="53"/>
  <c r="V62" i="45" s="1"/>
  <c r="Q184" i="51"/>
  <c r="G63" i="45" s="1"/>
  <c r="AZ63" i="45" s="1"/>
  <c r="Q184" i="49"/>
  <c r="V29" i="45" s="1"/>
  <c r="Q187" i="57"/>
  <c r="V17" i="45" s="1"/>
  <c r="Q187" i="53"/>
  <c r="V66" i="45" s="1"/>
  <c r="Q189" i="56"/>
  <c r="G53" i="45" s="1"/>
  <c r="Q189" i="57"/>
  <c r="V19" i="45" s="1"/>
  <c r="Q189" i="58"/>
  <c r="V53" i="45" s="1"/>
  <c r="Q189" i="60"/>
  <c r="AK53" i="45" s="1"/>
  <c r="Q189" i="55"/>
  <c r="G19" i="45" s="1"/>
  <c r="Q189" i="52"/>
  <c r="AK68" i="45" s="1"/>
  <c r="Q189" i="49"/>
  <c r="V34" i="45" s="1"/>
  <c r="Q189" i="51"/>
  <c r="G68" i="45" s="1"/>
  <c r="Q119" i="56"/>
  <c r="Q120" i="56" s="1"/>
  <c r="Q121" i="56" s="1"/>
  <c r="Q122" i="56" s="1"/>
  <c r="Q189" i="39"/>
  <c r="G34" i="45" s="1"/>
  <c r="AZ34" i="45" s="1"/>
  <c r="Q59" i="60"/>
  <c r="Q167" i="60"/>
  <c r="Q168" i="60" s="1"/>
  <c r="M166" i="60"/>
  <c r="I94" i="53"/>
  <c r="M22" i="55"/>
  <c r="Q155" i="59"/>
  <c r="Q156" i="59" s="1"/>
  <c r="Q157" i="59" s="1"/>
  <c r="Q158" i="59" s="1"/>
  <c r="I44" i="52"/>
  <c r="I47" i="52" s="1"/>
  <c r="M56" i="52"/>
  <c r="M59" i="52" s="1"/>
  <c r="I70" i="52"/>
  <c r="I92" i="52"/>
  <c r="I95" i="52" s="1"/>
  <c r="M118" i="52"/>
  <c r="M140" i="52"/>
  <c r="M143" i="52" s="1"/>
  <c r="I154" i="52"/>
  <c r="I68" i="53"/>
  <c r="I71" i="53" s="1"/>
  <c r="I116" i="55"/>
  <c r="I119" i="55" s="1"/>
  <c r="I152" i="55"/>
  <c r="I155" i="55" s="1"/>
  <c r="Q23" i="59"/>
  <c r="Q24" i="59" s="1"/>
  <c r="H128" i="58"/>
  <c r="H131" i="58" s="1"/>
  <c r="I20" i="52"/>
  <c r="I23" i="52" s="1"/>
  <c r="M104" i="49"/>
  <c r="M107" i="49" s="1"/>
  <c r="I118" i="49"/>
  <c r="M130" i="49"/>
  <c r="M152" i="49"/>
  <c r="I128" i="56"/>
  <c r="I131" i="56" s="1"/>
  <c r="I106" i="53"/>
  <c r="I34" i="53"/>
  <c r="I20" i="49"/>
  <c r="I23" i="49" s="1"/>
  <c r="I142" i="52"/>
  <c r="I130" i="52"/>
  <c r="I116" i="52"/>
  <c r="I119" i="52" s="1"/>
  <c r="I106" i="52"/>
  <c r="I58" i="52"/>
  <c r="I164" i="51"/>
  <c r="I167" i="51" s="1"/>
  <c r="I154" i="51"/>
  <c r="I142" i="51"/>
  <c r="I118" i="51"/>
  <c r="I104" i="51"/>
  <c r="I107" i="51" s="1"/>
  <c r="I82" i="51"/>
  <c r="I70" i="51"/>
  <c r="I58" i="51"/>
  <c r="I46" i="51"/>
  <c r="I34" i="51"/>
  <c r="I22" i="51"/>
  <c r="I176" i="39"/>
  <c r="I179" i="39" s="1"/>
  <c r="I166" i="39"/>
  <c r="I142" i="39"/>
  <c r="I116" i="39"/>
  <c r="I119" i="39" s="1"/>
  <c r="I70" i="39"/>
  <c r="I32" i="39"/>
  <c r="I35" i="39" s="1"/>
  <c r="I20" i="59"/>
  <c r="I23" i="59" s="1"/>
  <c r="I68" i="49"/>
  <c r="I176" i="52"/>
  <c r="I179" i="52" s="1"/>
  <c r="I166" i="52"/>
  <c r="I152" i="52"/>
  <c r="I155" i="52" s="1"/>
  <c r="I94" i="52"/>
  <c r="I82" i="52"/>
  <c r="I68" i="52"/>
  <c r="I71" i="52" s="1"/>
  <c r="I72" i="52" s="1"/>
  <c r="I46" i="52"/>
  <c r="I34" i="52"/>
  <c r="I178" i="51"/>
  <c r="I128" i="51"/>
  <c r="I131" i="51" s="1"/>
  <c r="I92" i="51"/>
  <c r="I95" i="51" s="1"/>
  <c r="I154" i="39"/>
  <c r="I130" i="39"/>
  <c r="I106" i="39"/>
  <c r="I92" i="39"/>
  <c r="I95" i="39" s="1"/>
  <c r="I82" i="39"/>
  <c r="I56" i="39"/>
  <c r="I59" i="39" s="1"/>
  <c r="I46" i="39"/>
  <c r="I22" i="39"/>
  <c r="I154" i="53"/>
  <c r="I178" i="49"/>
  <c r="I82" i="49"/>
  <c r="I34" i="49"/>
  <c r="I22" i="49"/>
  <c r="I140" i="52"/>
  <c r="I143" i="52" s="1"/>
  <c r="I144" i="52" s="1"/>
  <c r="I128" i="52"/>
  <c r="I131" i="52" s="1"/>
  <c r="I132" i="52" s="1"/>
  <c r="I118" i="52"/>
  <c r="I104" i="52"/>
  <c r="I107" i="52" s="1"/>
  <c r="I108" i="52" s="1"/>
  <c r="I56" i="52"/>
  <c r="I22" i="52"/>
  <c r="I166" i="51"/>
  <c r="I152" i="51"/>
  <c r="I155" i="51" s="1"/>
  <c r="I140" i="51"/>
  <c r="I143" i="51" s="1"/>
  <c r="I116" i="51"/>
  <c r="I119" i="51" s="1"/>
  <c r="I106" i="51"/>
  <c r="I80" i="51"/>
  <c r="I83" i="51" s="1"/>
  <c r="I68" i="51"/>
  <c r="I71" i="51" s="1"/>
  <c r="I56" i="51"/>
  <c r="I59" i="51" s="1"/>
  <c r="I44" i="51"/>
  <c r="I32" i="51"/>
  <c r="I35" i="51" s="1"/>
  <c r="I20" i="51"/>
  <c r="I23" i="51" s="1"/>
  <c r="I178" i="39"/>
  <c r="I164" i="39"/>
  <c r="I167" i="39" s="1"/>
  <c r="I140" i="39"/>
  <c r="I143" i="39" s="1"/>
  <c r="I118" i="39"/>
  <c r="I68" i="39"/>
  <c r="I71" i="39" s="1"/>
  <c r="I34" i="39"/>
  <c r="M178" i="55"/>
  <c r="M70" i="55"/>
  <c r="M46" i="55"/>
  <c r="M44" i="55"/>
  <c r="M140" i="53"/>
  <c r="M46" i="53"/>
  <c r="M166" i="49"/>
  <c r="M92" i="49"/>
  <c r="M44" i="49"/>
  <c r="M47" i="49" s="1"/>
  <c r="M178" i="52"/>
  <c r="M164" i="52"/>
  <c r="M167" i="52" s="1"/>
  <c r="M154" i="52"/>
  <c r="M92" i="52"/>
  <c r="M95" i="52" s="1"/>
  <c r="M80" i="52"/>
  <c r="M70" i="52"/>
  <c r="M44" i="52"/>
  <c r="M32" i="52"/>
  <c r="M35" i="52" s="1"/>
  <c r="M20" i="52"/>
  <c r="M23" i="52" s="1"/>
  <c r="M176" i="51"/>
  <c r="M179" i="51" s="1"/>
  <c r="M164" i="51"/>
  <c r="M167" i="51" s="1"/>
  <c r="M130" i="51"/>
  <c r="M94" i="51"/>
  <c r="M152" i="39"/>
  <c r="M155" i="39" s="1"/>
  <c r="M128" i="39"/>
  <c r="M131" i="39" s="1"/>
  <c r="M104" i="39"/>
  <c r="M107" i="39" s="1"/>
  <c r="M94" i="39"/>
  <c r="M80" i="39"/>
  <c r="M83" i="39" s="1"/>
  <c r="M58" i="39"/>
  <c r="M44" i="39"/>
  <c r="M47" i="39" s="1"/>
  <c r="M20" i="39"/>
  <c r="M23" i="39" s="1"/>
  <c r="M82" i="53"/>
  <c r="M56" i="53"/>
  <c r="M59" i="53" s="1"/>
  <c r="M58" i="49"/>
  <c r="M20" i="49"/>
  <c r="M23" i="49" s="1"/>
  <c r="M142" i="52"/>
  <c r="M130" i="52"/>
  <c r="M116" i="52"/>
  <c r="M119" i="52" s="1"/>
  <c r="M106" i="52"/>
  <c r="M58" i="52"/>
  <c r="M154" i="51"/>
  <c r="M142" i="51"/>
  <c r="M118" i="51"/>
  <c r="M104" i="51"/>
  <c r="M107" i="51" s="1"/>
  <c r="M92" i="51"/>
  <c r="M95" i="51" s="1"/>
  <c r="M82" i="51"/>
  <c r="M70" i="51"/>
  <c r="M58" i="51"/>
  <c r="M46" i="51"/>
  <c r="M34" i="51"/>
  <c r="M22" i="51"/>
  <c r="M176" i="39"/>
  <c r="M179" i="39" s="1"/>
  <c r="M166" i="39"/>
  <c r="M142" i="39"/>
  <c r="M116" i="39"/>
  <c r="M119" i="39" s="1"/>
  <c r="M70" i="39"/>
  <c r="M32" i="39"/>
  <c r="M35" i="39" s="1"/>
  <c r="M20" i="55"/>
  <c r="M23" i="55" s="1"/>
  <c r="M22" i="49"/>
  <c r="M176" i="52"/>
  <c r="M179" i="52" s="1"/>
  <c r="M166" i="52"/>
  <c r="M152" i="52"/>
  <c r="M155" i="52" s="1"/>
  <c r="M104" i="52"/>
  <c r="M107" i="52" s="1"/>
  <c r="M108" i="52" s="1"/>
  <c r="M94" i="52"/>
  <c r="M82" i="52"/>
  <c r="M68" i="52"/>
  <c r="M71" i="52" s="1"/>
  <c r="M46" i="52"/>
  <c r="M34" i="52"/>
  <c r="M178" i="51"/>
  <c r="M140" i="51"/>
  <c r="M143" i="51" s="1"/>
  <c r="M128" i="51"/>
  <c r="M131" i="51" s="1"/>
  <c r="M116" i="51"/>
  <c r="M119" i="51" s="1"/>
  <c r="M68" i="51"/>
  <c r="M71" i="51" s="1"/>
  <c r="M154" i="39"/>
  <c r="M130" i="39"/>
  <c r="M106" i="39"/>
  <c r="M92" i="39"/>
  <c r="M95" i="39" s="1"/>
  <c r="M82" i="39"/>
  <c r="M56" i="39"/>
  <c r="M59" i="39" s="1"/>
  <c r="M46" i="39"/>
  <c r="M22" i="39"/>
  <c r="S22" i="49"/>
  <c r="S92" i="51"/>
  <c r="S95" i="51" s="1"/>
  <c r="S104" i="52"/>
  <c r="S107" i="52" s="1"/>
  <c r="S140" i="51"/>
  <c r="S143" i="51" s="1"/>
  <c r="S116" i="51"/>
  <c r="S119" i="51" s="1"/>
  <c r="S68" i="51"/>
  <c r="S71" i="51" s="1"/>
  <c r="S46" i="49"/>
  <c r="W92" i="51"/>
  <c r="W95" i="51" s="1"/>
  <c r="W104" i="52"/>
  <c r="W107" i="52" s="1"/>
  <c r="W140" i="51"/>
  <c r="W116" i="51"/>
  <c r="W119" i="51" s="1"/>
  <c r="W68" i="51"/>
  <c r="W71" i="51" s="1"/>
  <c r="W46" i="49"/>
  <c r="Q190" i="51"/>
  <c r="G69" i="45" s="1"/>
  <c r="Q35" i="59"/>
  <c r="Q83" i="59"/>
  <c r="Q84" i="59" s="1"/>
  <c r="Q85" i="59" s="1"/>
  <c r="Q86" i="59" s="1"/>
  <c r="Q143" i="59"/>
  <c r="Q131" i="60"/>
  <c r="Q132" i="60" s="1"/>
  <c r="Q133" i="60" s="1"/>
  <c r="Q134" i="60" s="1"/>
  <c r="Q118" i="58"/>
  <c r="G130" i="58"/>
  <c r="G128" i="58"/>
  <c r="G131" i="58" s="1"/>
  <c r="G154" i="58"/>
  <c r="G106" i="58"/>
  <c r="G104" i="58"/>
  <c r="G107" i="58" s="1"/>
  <c r="G94" i="58"/>
  <c r="G82" i="58"/>
  <c r="G46" i="58"/>
  <c r="G22" i="58"/>
  <c r="G166" i="57"/>
  <c r="G142" i="57"/>
  <c r="G116" i="57"/>
  <c r="G119" i="57" s="1"/>
  <c r="G104" i="57"/>
  <c r="G107" i="57" s="1"/>
  <c r="G108" i="57" s="1"/>
  <c r="G58" i="57"/>
  <c r="G44" i="57"/>
  <c r="G47" i="57" s="1"/>
  <c r="G32" i="57"/>
  <c r="G35" i="57" s="1"/>
  <c r="G36" i="57" s="1"/>
  <c r="G37" i="57" s="1"/>
  <c r="G152" i="58"/>
  <c r="G155" i="58" s="1"/>
  <c r="G118" i="58"/>
  <c r="G116" i="58"/>
  <c r="G119" i="58" s="1"/>
  <c r="G92" i="58"/>
  <c r="G95" i="58" s="1"/>
  <c r="G34" i="58"/>
  <c r="G176" i="57"/>
  <c r="G179" i="57" s="1"/>
  <c r="G140" i="57"/>
  <c r="G143" i="57" s="1"/>
  <c r="G118" i="57"/>
  <c r="G94" i="57"/>
  <c r="G80" i="57"/>
  <c r="G83" i="57" s="1"/>
  <c r="G56" i="57"/>
  <c r="G59" i="57" s="1"/>
  <c r="G20" i="57"/>
  <c r="G23" i="57" s="1"/>
  <c r="G24" i="57" s="1"/>
  <c r="G178" i="60"/>
  <c r="C9" i="11"/>
  <c r="P176" i="58"/>
  <c r="P179" i="58" s="1"/>
  <c r="L166" i="58"/>
  <c r="P164" i="58"/>
  <c r="P167" i="58" s="1"/>
  <c r="P168" i="58" s="1"/>
  <c r="P169" i="58" s="1"/>
  <c r="P170" i="58" s="1"/>
  <c r="L152" i="58"/>
  <c r="L155" i="58" s="1"/>
  <c r="H140" i="58"/>
  <c r="H143" i="58" s="1"/>
  <c r="K130" i="58"/>
  <c r="P118" i="58"/>
  <c r="K116" i="58"/>
  <c r="P92" i="58"/>
  <c r="P95" i="58" s="1"/>
  <c r="P80" i="58"/>
  <c r="P83" i="58" s="1"/>
  <c r="K70" i="58"/>
  <c r="H68" i="58"/>
  <c r="H71" i="58" s="1"/>
  <c r="H72" i="58" s="1"/>
  <c r="H58" i="58"/>
  <c r="K56" i="58"/>
  <c r="K44" i="58"/>
  <c r="K34" i="58"/>
  <c r="P32" i="58"/>
  <c r="P35" i="58" s="1"/>
  <c r="P36" i="58" s="1"/>
  <c r="P37" i="58" s="1"/>
  <c r="P20" i="58"/>
  <c r="P23" i="58" s="1"/>
  <c r="P24" i="58" s="1"/>
  <c r="H178" i="57"/>
  <c r="L176" i="57"/>
  <c r="L179" i="57" s="1"/>
  <c r="H164" i="57"/>
  <c r="H167" i="57" s="1"/>
  <c r="P154" i="57"/>
  <c r="K152" i="57"/>
  <c r="P142" i="57"/>
  <c r="K140" i="57"/>
  <c r="H130" i="57"/>
  <c r="L128" i="57"/>
  <c r="K118" i="57"/>
  <c r="P116" i="57"/>
  <c r="P119" i="57" s="1"/>
  <c r="L106" i="57"/>
  <c r="P104" i="57"/>
  <c r="P107" i="57" s="1"/>
  <c r="K94" i="57"/>
  <c r="H92" i="57"/>
  <c r="H95" i="57" s="1"/>
  <c r="H82" i="57"/>
  <c r="K80" i="57"/>
  <c r="H70" i="57"/>
  <c r="L68" i="57"/>
  <c r="L71" i="57" s="1"/>
  <c r="P58" i="57"/>
  <c r="K56" i="57"/>
  <c r="H46" i="57"/>
  <c r="P44" i="57"/>
  <c r="P47" i="57" s="1"/>
  <c r="L34" i="57"/>
  <c r="P32" i="57"/>
  <c r="L22" i="57"/>
  <c r="K20" i="57"/>
  <c r="K178" i="60"/>
  <c r="H176" i="60"/>
  <c r="H179" i="60" s="1"/>
  <c r="L154" i="58"/>
  <c r="L142" i="58"/>
  <c r="P130" i="58"/>
  <c r="K128" i="58"/>
  <c r="P106" i="58"/>
  <c r="K104" i="58"/>
  <c r="P94" i="58"/>
  <c r="L82" i="58"/>
  <c r="K80" i="58"/>
  <c r="P68" i="58"/>
  <c r="P71" i="58" s="1"/>
  <c r="P72" i="58" s="1"/>
  <c r="P56" i="58"/>
  <c r="P59" i="58" s="1"/>
  <c r="K46" i="58"/>
  <c r="P44" i="58"/>
  <c r="P47" i="58" s="1"/>
  <c r="H32" i="58"/>
  <c r="H35" i="58" s="1"/>
  <c r="H36" i="58" s="1"/>
  <c r="H37" i="58" s="1"/>
  <c r="L22" i="58"/>
  <c r="H20" i="58"/>
  <c r="P178" i="57"/>
  <c r="L166" i="57"/>
  <c r="P164" i="57"/>
  <c r="P167" i="57" s="1"/>
  <c r="H154" i="57"/>
  <c r="P152" i="57"/>
  <c r="P155" i="57" s="1"/>
  <c r="K142" i="57"/>
  <c r="P140" i="57"/>
  <c r="P143" i="57" s="1"/>
  <c r="L130" i="57"/>
  <c r="H128" i="57"/>
  <c r="H131" i="57" s="1"/>
  <c r="P118" i="57"/>
  <c r="K116" i="57"/>
  <c r="H106" i="57"/>
  <c r="K104" i="57"/>
  <c r="P94" i="57"/>
  <c r="L92" i="57"/>
  <c r="L95" i="57" s="1"/>
  <c r="L82" i="57"/>
  <c r="P80" i="57"/>
  <c r="P83" i="57" s="1"/>
  <c r="P84" i="57" s="1"/>
  <c r="L70" i="57"/>
  <c r="H68" i="57"/>
  <c r="K58" i="57"/>
  <c r="P56" i="57"/>
  <c r="P59" i="57" s="1"/>
  <c r="L46" i="57"/>
  <c r="K44" i="57"/>
  <c r="H34" i="57"/>
  <c r="K32" i="57"/>
  <c r="H22" i="57"/>
  <c r="P20" i="57"/>
  <c r="P23" i="57" s="1"/>
  <c r="P178" i="60"/>
  <c r="L176" i="60"/>
  <c r="L179" i="60" s="1"/>
  <c r="Q128" i="58"/>
  <c r="Q131" i="58" s="1"/>
  <c r="Q82" i="58"/>
  <c r="Q46" i="58"/>
  <c r="Q22" i="58"/>
  <c r="Q166" i="57"/>
  <c r="Q130" i="57"/>
  <c r="Q92" i="57"/>
  <c r="Q95" i="57" s="1"/>
  <c r="Q82" i="57"/>
  <c r="Q70" i="57"/>
  <c r="Q46" i="57"/>
  <c r="Q176" i="60"/>
  <c r="Q140" i="58"/>
  <c r="Q143" i="58" s="1"/>
  <c r="Q70" i="58"/>
  <c r="Q58" i="58"/>
  <c r="Q34" i="58"/>
  <c r="Q176" i="57"/>
  <c r="Q179" i="57" s="1"/>
  <c r="Q180" i="57" s="1"/>
  <c r="Q128" i="57"/>
  <c r="Q106" i="57"/>
  <c r="Q68" i="57"/>
  <c r="Q34" i="57"/>
  <c r="Q22" i="57"/>
  <c r="Q190" i="39"/>
  <c r="G35" i="45" s="1"/>
  <c r="Q119" i="59"/>
  <c r="Q120" i="59" s="1"/>
  <c r="Q121" i="59" s="1"/>
  <c r="Q179" i="59"/>
  <c r="Q180" i="59" s="1"/>
  <c r="Q181" i="59" s="1"/>
  <c r="Q182" i="59" s="1"/>
  <c r="Q23" i="60"/>
  <c r="Q24" i="60" s="1"/>
  <c r="Q116" i="58"/>
  <c r="Q130" i="58"/>
  <c r="K140" i="58"/>
  <c r="P142" i="58"/>
  <c r="Q152" i="58"/>
  <c r="Q155" i="58" s="1"/>
  <c r="Q154" i="58"/>
  <c r="L164" i="58"/>
  <c r="L167" i="58" s="1"/>
  <c r="U178" i="60"/>
  <c r="U20" i="57"/>
  <c r="U23" i="57" s="1"/>
  <c r="U56" i="57"/>
  <c r="U59" i="57" s="1"/>
  <c r="U80" i="57"/>
  <c r="U83" i="57" s="1"/>
  <c r="U84" i="57" s="1"/>
  <c r="U94" i="57"/>
  <c r="U118" i="57"/>
  <c r="U140" i="57"/>
  <c r="U152" i="57"/>
  <c r="U155" i="57" s="1"/>
  <c r="U164" i="57"/>
  <c r="U166" i="57"/>
  <c r="U22" i="58"/>
  <c r="U46" i="58"/>
  <c r="U68" i="58"/>
  <c r="U71" i="58" s="1"/>
  <c r="U72" i="58" s="1"/>
  <c r="U80" i="58"/>
  <c r="U83" i="58" s="1"/>
  <c r="U92" i="58"/>
  <c r="U95" i="58" s="1"/>
  <c r="U164" i="58"/>
  <c r="U167" i="58" s="1"/>
  <c r="U32" i="57"/>
  <c r="U44" i="57"/>
  <c r="U58" i="57"/>
  <c r="U104" i="57"/>
  <c r="U116" i="57"/>
  <c r="U142" i="57"/>
  <c r="U154" i="57"/>
  <c r="U176" i="57"/>
  <c r="U94" i="58"/>
  <c r="U130" i="58"/>
  <c r="U178" i="58"/>
  <c r="H166" i="58"/>
  <c r="Q188" i="39"/>
  <c r="G33" i="45" s="1"/>
  <c r="G164" i="58"/>
  <c r="G167" i="58" s="1"/>
  <c r="P178" i="58"/>
  <c r="Q188" i="51"/>
  <c r="G67" i="45" s="1"/>
  <c r="Q47" i="60"/>
  <c r="Q48" i="60" s="1"/>
  <c r="Q49" i="60" s="1"/>
  <c r="H143" i="60"/>
  <c r="Q143" i="60"/>
  <c r="Q47" i="59"/>
  <c r="Q48" i="59" s="1"/>
  <c r="Q35" i="60"/>
  <c r="Q36" i="60" s="1"/>
  <c r="Q37" i="60" s="1"/>
  <c r="Q38" i="60" s="1"/>
  <c r="G176" i="58"/>
  <c r="G179" i="58" s="1"/>
  <c r="P83" i="56"/>
  <c r="P84" i="56" s="1"/>
  <c r="P85" i="56" s="1"/>
  <c r="P86" i="56" s="1"/>
  <c r="L178" i="58"/>
  <c r="I22" i="57"/>
  <c r="I178" i="60"/>
  <c r="I176" i="60"/>
  <c r="I56" i="60"/>
  <c r="I59" i="60" s="1"/>
  <c r="I130" i="56"/>
  <c r="I154" i="55"/>
  <c r="I56" i="55"/>
  <c r="I59" i="55" s="1"/>
  <c r="I176" i="53"/>
  <c r="I179" i="53" s="1"/>
  <c r="I166" i="53"/>
  <c r="I152" i="53"/>
  <c r="I155" i="53" s="1"/>
  <c r="I116" i="53"/>
  <c r="I119" i="53" s="1"/>
  <c r="I104" i="53"/>
  <c r="I107" i="53" s="1"/>
  <c r="I80" i="53"/>
  <c r="I83" i="53" s="1"/>
  <c r="I58" i="53"/>
  <c r="I44" i="53"/>
  <c r="I47" i="53" s="1"/>
  <c r="I164" i="49"/>
  <c r="I167" i="49" s="1"/>
  <c r="I154" i="49"/>
  <c r="I128" i="49"/>
  <c r="I131" i="49" s="1"/>
  <c r="I106" i="49"/>
  <c r="I94" i="49"/>
  <c r="I56" i="49"/>
  <c r="I59" i="49" s="1"/>
  <c r="I46" i="49"/>
  <c r="I58" i="60"/>
  <c r="I68" i="59"/>
  <c r="I71" i="59" s="1"/>
  <c r="I58" i="55"/>
  <c r="I164" i="53"/>
  <c r="I128" i="53"/>
  <c r="I92" i="53"/>
  <c r="I95" i="53" s="1"/>
  <c r="I70" i="53"/>
  <c r="I32" i="53"/>
  <c r="I35" i="53" s="1"/>
  <c r="I22" i="53"/>
  <c r="I176" i="49"/>
  <c r="I179" i="49" s="1"/>
  <c r="I142" i="49"/>
  <c r="I116" i="49"/>
  <c r="I119" i="49" s="1"/>
  <c r="I80" i="49"/>
  <c r="I83" i="49" s="1"/>
  <c r="I70" i="49"/>
  <c r="I32" i="49"/>
  <c r="I176" i="59"/>
  <c r="I179" i="59" s="1"/>
  <c r="I118" i="56"/>
  <c r="I92" i="55"/>
  <c r="I95" i="55" s="1"/>
  <c r="I70" i="55"/>
  <c r="I44" i="55"/>
  <c r="I22" i="55"/>
  <c r="I20" i="55"/>
  <c r="I23" i="55" s="1"/>
  <c r="I178" i="53"/>
  <c r="I140" i="53"/>
  <c r="I143" i="53" s="1"/>
  <c r="I82" i="53"/>
  <c r="I56" i="53"/>
  <c r="I59" i="53" s="1"/>
  <c r="I46" i="53"/>
  <c r="I166" i="49"/>
  <c r="I152" i="49"/>
  <c r="I155" i="49" s="1"/>
  <c r="I130" i="49"/>
  <c r="I104" i="49"/>
  <c r="I107" i="49" s="1"/>
  <c r="I92" i="49"/>
  <c r="I58" i="49"/>
  <c r="I44" i="49"/>
  <c r="I47" i="49" s="1"/>
  <c r="M154" i="53"/>
  <c r="M118" i="53"/>
  <c r="M106" i="53"/>
  <c r="M68" i="53"/>
  <c r="M71" i="53" s="1"/>
  <c r="M34" i="53"/>
  <c r="M20" i="53"/>
  <c r="M178" i="49"/>
  <c r="M140" i="49"/>
  <c r="M143" i="49" s="1"/>
  <c r="M118" i="49"/>
  <c r="M82" i="49"/>
  <c r="M68" i="49"/>
  <c r="M71" i="49" s="1"/>
  <c r="M46" i="49"/>
  <c r="M34" i="49"/>
  <c r="M154" i="60"/>
  <c r="M104" i="60"/>
  <c r="M107" i="60" s="1"/>
  <c r="M94" i="60"/>
  <c r="M34" i="59"/>
  <c r="M80" i="56"/>
  <c r="M83" i="56" s="1"/>
  <c r="M104" i="55"/>
  <c r="M82" i="55"/>
  <c r="M176" i="53"/>
  <c r="M179" i="53" s="1"/>
  <c r="M166" i="53"/>
  <c r="M130" i="53"/>
  <c r="M116" i="53"/>
  <c r="M119" i="53" s="1"/>
  <c r="M80" i="53"/>
  <c r="M83" i="53" s="1"/>
  <c r="M58" i="53"/>
  <c r="M44" i="53"/>
  <c r="M47" i="53" s="1"/>
  <c r="M164" i="49"/>
  <c r="M167" i="49" s="1"/>
  <c r="M154" i="49"/>
  <c r="M128" i="49"/>
  <c r="M131" i="49" s="1"/>
  <c r="M106" i="49"/>
  <c r="M94" i="49"/>
  <c r="M56" i="49"/>
  <c r="M59" i="49" s="1"/>
  <c r="M164" i="60"/>
  <c r="M167" i="60" s="1"/>
  <c r="M166" i="59"/>
  <c r="M44" i="59"/>
  <c r="M92" i="56"/>
  <c r="M95" i="56" s="1"/>
  <c r="M70" i="56"/>
  <c r="M68" i="55"/>
  <c r="M71" i="55" s="1"/>
  <c r="M142" i="53"/>
  <c r="M128" i="53"/>
  <c r="M131" i="53" s="1"/>
  <c r="M92" i="53"/>
  <c r="M95" i="53" s="1"/>
  <c r="M70" i="53"/>
  <c r="M32" i="53"/>
  <c r="M35" i="53" s="1"/>
  <c r="M22" i="53"/>
  <c r="M176" i="49"/>
  <c r="M179" i="49" s="1"/>
  <c r="M142" i="49"/>
  <c r="M116" i="49"/>
  <c r="M119" i="49" s="1"/>
  <c r="M80" i="49"/>
  <c r="M83" i="49" s="1"/>
  <c r="M70" i="49"/>
  <c r="M32" i="49"/>
  <c r="M35" i="49" s="1"/>
  <c r="W80" i="49"/>
  <c r="W83" i="49" s="1"/>
  <c r="W22" i="49"/>
  <c r="Q188" i="49"/>
  <c r="V33" i="45" s="1"/>
  <c r="Q190" i="49"/>
  <c r="V35" i="45" s="1"/>
  <c r="Q59" i="52"/>
  <c r="Q60" i="52" s="1"/>
  <c r="Q190" i="52"/>
  <c r="AK69" i="45" s="1"/>
  <c r="Q188" i="53"/>
  <c r="V67" i="45" s="1"/>
  <c r="Q107" i="59"/>
  <c r="Q108" i="59" s="1"/>
  <c r="Q131" i="59"/>
  <c r="Q132" i="59" s="1"/>
  <c r="Q133" i="59" s="1"/>
  <c r="Q134" i="59" s="1"/>
  <c r="Q155" i="60"/>
  <c r="H152" i="57"/>
  <c r="H155" i="57" s="1"/>
  <c r="L164" i="57"/>
  <c r="H166" i="57"/>
  <c r="H176" i="57"/>
  <c r="R178" i="57"/>
  <c r="R20" i="58"/>
  <c r="R23" i="58" s="1"/>
  <c r="H22" i="58"/>
  <c r="R32" i="58"/>
  <c r="R35" i="58" s="1"/>
  <c r="L34" i="58"/>
  <c r="H44" i="58"/>
  <c r="H47" i="58" s="1"/>
  <c r="R46" i="58"/>
  <c r="H56" i="58"/>
  <c r="L58" i="58"/>
  <c r="R92" i="58"/>
  <c r="R95" i="58" s="1"/>
  <c r="R94" i="58"/>
  <c r="L104" i="58"/>
  <c r="L107" i="58" s="1"/>
  <c r="L106" i="58"/>
  <c r="L116" i="58"/>
  <c r="L119" i="58" s="1"/>
  <c r="L118" i="58"/>
  <c r="L140" i="58"/>
  <c r="R142" i="58"/>
  <c r="H152" i="58"/>
  <c r="H155" i="58" s="1"/>
  <c r="R152" i="58"/>
  <c r="R155" i="58" s="1"/>
  <c r="H154" i="58"/>
  <c r="R154" i="58"/>
  <c r="R164" i="58"/>
  <c r="R167" i="58" s="1"/>
  <c r="G166" i="58"/>
  <c r="R166" i="58"/>
  <c r="H176" i="58"/>
  <c r="H179" i="58" s="1"/>
  <c r="H178" i="58"/>
  <c r="J56" i="49"/>
  <c r="J59" i="49" s="1"/>
  <c r="L154" i="57"/>
  <c r="R166" i="57"/>
  <c r="R176" i="57"/>
  <c r="R179" i="57" s="1"/>
  <c r="L178" i="57"/>
  <c r="L20" i="58"/>
  <c r="R22" i="58"/>
  <c r="L32" i="58"/>
  <c r="L35" i="58" s="1"/>
  <c r="R44" i="58"/>
  <c r="R47" i="58" s="1"/>
  <c r="L46" i="58"/>
  <c r="R56" i="58"/>
  <c r="R80" i="58"/>
  <c r="R83" i="58" s="1"/>
  <c r="R82" i="58"/>
  <c r="L92" i="58"/>
  <c r="L94" i="58"/>
  <c r="H142" i="58"/>
  <c r="H164" i="58"/>
  <c r="L176" i="58"/>
  <c r="Q178" i="58"/>
  <c r="Q190" i="53"/>
  <c r="V69" i="45" s="1"/>
  <c r="Q187" i="52"/>
  <c r="AK66" i="45" s="1"/>
  <c r="Q187" i="58"/>
  <c r="V51" i="45" s="1"/>
  <c r="Q187" i="39"/>
  <c r="G32" i="45" s="1"/>
  <c r="AZ32" i="45" s="1"/>
  <c r="Q187" i="49"/>
  <c r="V32" i="45" s="1"/>
  <c r="Q187" i="56"/>
  <c r="G51" i="45" s="1"/>
  <c r="AZ51" i="45" s="1"/>
  <c r="Q187" i="51"/>
  <c r="G66" i="45" s="1"/>
  <c r="Q23" i="57"/>
  <c r="Q167" i="57"/>
  <c r="Q155" i="56"/>
  <c r="Q156" i="56" s="1"/>
  <c r="Q157" i="56" s="1"/>
  <c r="Q187" i="55"/>
  <c r="G17" i="45" s="1"/>
  <c r="AZ17" i="45" s="1"/>
  <c r="Q83" i="56"/>
  <c r="Q84" i="56" s="1"/>
  <c r="Q85" i="56" s="1"/>
  <c r="Q86" i="56" s="1"/>
  <c r="Q107" i="58"/>
  <c r="Q143" i="56"/>
  <c r="Q144" i="56" s="1"/>
  <c r="Q167" i="56"/>
  <c r="Q168" i="56" s="1"/>
  <c r="Q186" i="56"/>
  <c r="G50" i="45" s="1"/>
  <c r="Q35" i="58"/>
  <c r="Q107" i="57"/>
  <c r="Q83" i="57"/>
  <c r="Q143" i="57"/>
  <c r="Q186" i="58"/>
  <c r="V50" i="45" s="1"/>
  <c r="Q83" i="58"/>
  <c r="Q23" i="56"/>
  <c r="Q24" i="56" s="1"/>
  <c r="Q35" i="56"/>
  <c r="Q36" i="56" s="1"/>
  <c r="Q59" i="56"/>
  <c r="Q60" i="56" s="1"/>
  <c r="Q71" i="56"/>
  <c r="Q95" i="59"/>
  <c r="Q96" i="59" s="1"/>
  <c r="Q71" i="60"/>
  <c r="Q72" i="60" s="1"/>
  <c r="Q83" i="60"/>
  <c r="Q186" i="51"/>
  <c r="G65" i="45" s="1"/>
  <c r="Q186" i="39"/>
  <c r="G31" i="45" s="1"/>
  <c r="AZ31" i="45" s="1"/>
  <c r="Q186" i="49"/>
  <c r="V31" i="45" s="1"/>
  <c r="Q186" i="53"/>
  <c r="V65" i="45" s="1"/>
  <c r="Q186" i="52"/>
  <c r="AK65" i="45" s="1"/>
  <c r="Q184" i="39"/>
  <c r="G29" i="45" s="1"/>
  <c r="AZ29" i="45" s="1"/>
  <c r="Q59" i="49"/>
  <c r="Q60" i="49" s="1"/>
  <c r="Q61" i="49" s="1"/>
  <c r="Q155" i="53"/>
  <c r="Q156" i="53" s="1"/>
  <c r="Q157" i="53" s="1"/>
  <c r="Q158" i="53" s="1"/>
  <c r="Q95" i="52"/>
  <c r="Q143" i="52"/>
  <c r="Q144" i="52" s="1"/>
  <c r="P107" i="55"/>
  <c r="P108" i="55" s="1"/>
  <c r="P109" i="55" s="1"/>
  <c r="P47" i="59"/>
  <c r="P48" i="59" s="1"/>
  <c r="P49" i="59" s="1"/>
  <c r="P50" i="59" s="1"/>
  <c r="I154" i="58"/>
  <c r="I152" i="58"/>
  <c r="I140" i="58"/>
  <c r="I143" i="58" s="1"/>
  <c r="I116" i="58"/>
  <c r="I104" i="58"/>
  <c r="I107" i="58" s="1"/>
  <c r="I58" i="58"/>
  <c r="I56" i="58"/>
  <c r="I59" i="58" s="1"/>
  <c r="I46" i="58"/>
  <c r="I32" i="58"/>
  <c r="I35" i="58" s="1"/>
  <c r="I118" i="57"/>
  <c r="I116" i="57"/>
  <c r="I119" i="57" s="1"/>
  <c r="I94" i="57"/>
  <c r="I80" i="57"/>
  <c r="I83" i="57" s="1"/>
  <c r="I44" i="57"/>
  <c r="I47" i="57" s="1"/>
  <c r="I20" i="57"/>
  <c r="I23" i="57" s="1"/>
  <c r="I142" i="60"/>
  <c r="I140" i="60"/>
  <c r="I143" i="60" s="1"/>
  <c r="I178" i="58"/>
  <c r="I176" i="58"/>
  <c r="I179" i="58" s="1"/>
  <c r="I166" i="58"/>
  <c r="I164" i="58"/>
  <c r="I167" i="58" s="1"/>
  <c r="I142" i="58"/>
  <c r="I44" i="58"/>
  <c r="I47" i="58" s="1"/>
  <c r="I130" i="57"/>
  <c r="I128" i="57"/>
  <c r="I92" i="57"/>
  <c r="I95" i="57" s="1"/>
  <c r="I82" i="57"/>
  <c r="I32" i="57"/>
  <c r="I128" i="58"/>
  <c r="I131" i="58" s="1"/>
  <c r="I130" i="58"/>
  <c r="I118" i="58"/>
  <c r="I82" i="58"/>
  <c r="I166" i="57"/>
  <c r="I70" i="57"/>
  <c r="I128" i="60"/>
  <c r="I131" i="60" s="1"/>
  <c r="I118" i="60"/>
  <c r="I116" i="60"/>
  <c r="I119" i="60" s="1"/>
  <c r="I82" i="60"/>
  <c r="I80" i="60"/>
  <c r="I83" i="60" s="1"/>
  <c r="I46" i="60"/>
  <c r="I22" i="60"/>
  <c r="I154" i="59"/>
  <c r="I152" i="59"/>
  <c r="I155" i="59" s="1"/>
  <c r="I130" i="59"/>
  <c r="I128" i="59"/>
  <c r="I131" i="59" s="1"/>
  <c r="I80" i="59"/>
  <c r="I83" i="59" s="1"/>
  <c r="I70" i="59"/>
  <c r="I22" i="59"/>
  <c r="I154" i="56"/>
  <c r="I104" i="56"/>
  <c r="I107" i="56" s="1"/>
  <c r="I82" i="56"/>
  <c r="I68" i="56"/>
  <c r="I71" i="56" s="1"/>
  <c r="I58" i="56"/>
  <c r="I56" i="56"/>
  <c r="I59" i="56" s="1"/>
  <c r="I46" i="56"/>
  <c r="I44" i="56"/>
  <c r="I47" i="56" s="1"/>
  <c r="I34" i="56"/>
  <c r="I32" i="56"/>
  <c r="I22" i="56"/>
  <c r="I20" i="56"/>
  <c r="I23" i="56" s="1"/>
  <c r="I176" i="55"/>
  <c r="I179" i="55" s="1"/>
  <c r="I130" i="55"/>
  <c r="I128" i="55"/>
  <c r="I131" i="55" s="1"/>
  <c r="I106" i="55"/>
  <c r="I80" i="55"/>
  <c r="I83" i="55" s="1"/>
  <c r="I34" i="55"/>
  <c r="I32" i="55"/>
  <c r="I35" i="55" s="1"/>
  <c r="I106" i="58"/>
  <c r="I80" i="58"/>
  <c r="I83" i="58" s="1"/>
  <c r="I70" i="58"/>
  <c r="I34" i="58"/>
  <c r="I20" i="58"/>
  <c r="I178" i="57"/>
  <c r="I176" i="57"/>
  <c r="I179" i="57" s="1"/>
  <c r="I142" i="57"/>
  <c r="I140" i="57"/>
  <c r="I130" i="60"/>
  <c r="I106" i="60"/>
  <c r="I104" i="60"/>
  <c r="I107" i="60" s="1"/>
  <c r="I70" i="60"/>
  <c r="I68" i="60"/>
  <c r="I71" i="60" s="1"/>
  <c r="I20" i="60"/>
  <c r="I23" i="60" s="1"/>
  <c r="I166" i="59"/>
  <c r="I164" i="59"/>
  <c r="I167" i="59" s="1"/>
  <c r="I92" i="59"/>
  <c r="I95" i="59" s="1"/>
  <c r="I58" i="59"/>
  <c r="I56" i="59"/>
  <c r="I59" i="59" s="1"/>
  <c r="I46" i="59"/>
  <c r="I44" i="59"/>
  <c r="I47" i="59" s="1"/>
  <c r="I32" i="59"/>
  <c r="I35" i="59" s="1"/>
  <c r="I178" i="56"/>
  <c r="I152" i="56"/>
  <c r="I155" i="56" s="1"/>
  <c r="I142" i="56"/>
  <c r="I140" i="56"/>
  <c r="I143" i="56" s="1"/>
  <c r="I106" i="56"/>
  <c r="I80" i="56"/>
  <c r="I70" i="56"/>
  <c r="I178" i="55"/>
  <c r="I164" i="55"/>
  <c r="I167" i="55" s="1"/>
  <c r="I142" i="55"/>
  <c r="I104" i="55"/>
  <c r="I82" i="55"/>
  <c r="I68" i="55"/>
  <c r="I71" i="55" s="1"/>
  <c r="I46" i="55"/>
  <c r="I142" i="53"/>
  <c r="I130" i="53"/>
  <c r="I118" i="53"/>
  <c r="I94" i="58"/>
  <c r="I68" i="58"/>
  <c r="I71" i="58" s="1"/>
  <c r="I22" i="58"/>
  <c r="I154" i="57"/>
  <c r="I152" i="57"/>
  <c r="I155" i="57" s="1"/>
  <c r="I104" i="57"/>
  <c r="I107" i="57" s="1"/>
  <c r="M130" i="58"/>
  <c r="M118" i="58"/>
  <c r="M106" i="58"/>
  <c r="M94" i="58"/>
  <c r="M92" i="58"/>
  <c r="M95" i="58" s="1"/>
  <c r="M82" i="58"/>
  <c r="M80" i="58"/>
  <c r="M83" i="58" s="1"/>
  <c r="M34" i="58"/>
  <c r="M22" i="58"/>
  <c r="M176" i="57"/>
  <c r="M179" i="57" s="1"/>
  <c r="M166" i="57"/>
  <c r="M164" i="57"/>
  <c r="M167" i="57" s="1"/>
  <c r="M152" i="57"/>
  <c r="M155" i="57" s="1"/>
  <c r="M106" i="57"/>
  <c r="M70" i="57"/>
  <c r="M68" i="57"/>
  <c r="M71" i="57" s="1"/>
  <c r="M46" i="57"/>
  <c r="M22" i="57"/>
  <c r="M176" i="60"/>
  <c r="M179" i="60" s="1"/>
  <c r="M152" i="60"/>
  <c r="M155" i="60" s="1"/>
  <c r="M130" i="60"/>
  <c r="M128" i="60"/>
  <c r="M131" i="60" s="1"/>
  <c r="M154" i="58"/>
  <c r="M152" i="58"/>
  <c r="M155" i="58" s="1"/>
  <c r="M140" i="58"/>
  <c r="M143" i="58" s="1"/>
  <c r="M116" i="58"/>
  <c r="M119" i="58" s="1"/>
  <c r="M104" i="58"/>
  <c r="M107" i="58" s="1"/>
  <c r="M108" i="58" s="1"/>
  <c r="M58" i="58"/>
  <c r="M56" i="58"/>
  <c r="M46" i="58"/>
  <c r="M32" i="58"/>
  <c r="M35" i="58" s="1"/>
  <c r="M118" i="57"/>
  <c r="M116" i="57"/>
  <c r="M119" i="57" s="1"/>
  <c r="M94" i="57"/>
  <c r="M80" i="57"/>
  <c r="M83" i="57" s="1"/>
  <c r="M44" i="57"/>
  <c r="M47" i="57" s="1"/>
  <c r="M20" i="57"/>
  <c r="M142" i="60"/>
  <c r="M140" i="60"/>
  <c r="M143" i="60" s="1"/>
  <c r="M178" i="58"/>
  <c r="M176" i="58"/>
  <c r="M179" i="58" s="1"/>
  <c r="M166" i="58"/>
  <c r="M164" i="58"/>
  <c r="M142" i="58"/>
  <c r="M68" i="58"/>
  <c r="M71" i="58" s="1"/>
  <c r="M128" i="57"/>
  <c r="M131" i="57" s="1"/>
  <c r="M92" i="57"/>
  <c r="M95" i="57" s="1"/>
  <c r="M34" i="57"/>
  <c r="M178" i="60"/>
  <c r="M92" i="60"/>
  <c r="M95" i="60" s="1"/>
  <c r="M44" i="60"/>
  <c r="M47" i="60" s="1"/>
  <c r="M32" i="60"/>
  <c r="M35" i="60" s="1"/>
  <c r="M178" i="59"/>
  <c r="M82" i="59"/>
  <c r="M68" i="59"/>
  <c r="M71" i="59" s="1"/>
  <c r="M20" i="59"/>
  <c r="M23" i="59" s="1"/>
  <c r="M164" i="56"/>
  <c r="M167" i="56" s="1"/>
  <c r="M118" i="56"/>
  <c r="M116" i="56"/>
  <c r="M119" i="56" s="1"/>
  <c r="M94" i="56"/>
  <c r="M154" i="55"/>
  <c r="M152" i="55"/>
  <c r="M155" i="55" s="1"/>
  <c r="M94" i="55"/>
  <c r="M92" i="55"/>
  <c r="M95" i="55" s="1"/>
  <c r="M58" i="55"/>
  <c r="M56" i="55"/>
  <c r="M59" i="55" s="1"/>
  <c r="M130" i="57"/>
  <c r="M118" i="60"/>
  <c r="M116" i="60"/>
  <c r="M119" i="60" s="1"/>
  <c r="M82" i="60"/>
  <c r="M80" i="60"/>
  <c r="M83" i="60" s="1"/>
  <c r="M46" i="60"/>
  <c r="M22" i="60"/>
  <c r="M154" i="59"/>
  <c r="M152" i="59"/>
  <c r="M155" i="59" s="1"/>
  <c r="M130" i="59"/>
  <c r="M128" i="59"/>
  <c r="M131" i="59" s="1"/>
  <c r="M80" i="59"/>
  <c r="M83" i="59" s="1"/>
  <c r="M70" i="59"/>
  <c r="M22" i="59"/>
  <c r="M154" i="56"/>
  <c r="M104" i="56"/>
  <c r="M107" i="56" s="1"/>
  <c r="M82" i="56"/>
  <c r="M68" i="56"/>
  <c r="M71" i="56" s="1"/>
  <c r="M58" i="56"/>
  <c r="M56" i="56"/>
  <c r="M59" i="56" s="1"/>
  <c r="M46" i="56"/>
  <c r="M44" i="56"/>
  <c r="M47" i="56" s="1"/>
  <c r="M34" i="56"/>
  <c r="M32" i="56"/>
  <c r="M35" i="56" s="1"/>
  <c r="M22" i="56"/>
  <c r="M20" i="56"/>
  <c r="M23" i="56" s="1"/>
  <c r="M176" i="55"/>
  <c r="M179" i="55" s="1"/>
  <c r="M130" i="55"/>
  <c r="M128" i="55"/>
  <c r="M131" i="55" s="1"/>
  <c r="M106" i="55"/>
  <c r="M80" i="55"/>
  <c r="M83" i="55" s="1"/>
  <c r="M34" i="55"/>
  <c r="M32" i="55"/>
  <c r="M178" i="53"/>
  <c r="M164" i="53"/>
  <c r="M167" i="53" s="1"/>
  <c r="M152" i="53"/>
  <c r="M155" i="53" s="1"/>
  <c r="M104" i="53"/>
  <c r="M107" i="53" s="1"/>
  <c r="M94" i="53"/>
  <c r="M128" i="58"/>
  <c r="M131" i="58" s="1"/>
  <c r="M132" i="58" s="1"/>
  <c r="M44" i="58"/>
  <c r="M47" i="58" s="1"/>
  <c r="M20" i="58"/>
  <c r="M178" i="57"/>
  <c r="M142" i="57"/>
  <c r="M140" i="57"/>
  <c r="M143" i="57" s="1"/>
  <c r="I94" i="56"/>
  <c r="I116" i="56"/>
  <c r="I119" i="56" s="1"/>
  <c r="M152" i="56"/>
  <c r="M155" i="56" s="1"/>
  <c r="M156" i="56" s="1"/>
  <c r="M166" i="56"/>
  <c r="M176" i="56"/>
  <c r="M179" i="56" s="1"/>
  <c r="M178" i="56"/>
  <c r="M32" i="59"/>
  <c r="M35" i="59" s="1"/>
  <c r="I34" i="59"/>
  <c r="M58" i="59"/>
  <c r="M94" i="59"/>
  <c r="M104" i="59"/>
  <c r="M106" i="59"/>
  <c r="M116" i="59"/>
  <c r="M119" i="59" s="1"/>
  <c r="M118" i="59"/>
  <c r="M140" i="59"/>
  <c r="M143" i="59" s="1"/>
  <c r="M142" i="59"/>
  <c r="M164" i="59"/>
  <c r="I92" i="60"/>
  <c r="I95" i="60" s="1"/>
  <c r="I94" i="60"/>
  <c r="I152" i="60"/>
  <c r="I155" i="60" s="1"/>
  <c r="I154" i="60"/>
  <c r="I164" i="60"/>
  <c r="I167" i="60" s="1"/>
  <c r="I166" i="60"/>
  <c r="M82" i="57"/>
  <c r="I92" i="58"/>
  <c r="I94" i="55"/>
  <c r="M116" i="55"/>
  <c r="M119" i="55" s="1"/>
  <c r="M118" i="55"/>
  <c r="M140" i="55"/>
  <c r="M143" i="55" s="1"/>
  <c r="M142" i="55"/>
  <c r="M166" i="55"/>
  <c r="I92" i="56"/>
  <c r="I95" i="56" s="1"/>
  <c r="M106" i="56"/>
  <c r="M142" i="56"/>
  <c r="I164" i="56"/>
  <c r="I167" i="56" s="1"/>
  <c r="I166" i="56"/>
  <c r="I176" i="56"/>
  <c r="I179" i="56" s="1"/>
  <c r="M56" i="59"/>
  <c r="M59" i="59" s="1"/>
  <c r="M92" i="59"/>
  <c r="M95" i="59" s="1"/>
  <c r="I94" i="59"/>
  <c r="I104" i="59"/>
  <c r="I107" i="59" s="1"/>
  <c r="I106" i="59"/>
  <c r="I116" i="59"/>
  <c r="I118" i="59"/>
  <c r="I140" i="59"/>
  <c r="I143" i="59" s="1"/>
  <c r="I142" i="59"/>
  <c r="M20" i="60"/>
  <c r="M34" i="60"/>
  <c r="I44" i="60"/>
  <c r="I47" i="60" s="1"/>
  <c r="M70" i="60"/>
  <c r="M56" i="57"/>
  <c r="M59" i="57" s="1"/>
  <c r="M58" i="57"/>
  <c r="I68" i="57"/>
  <c r="I118" i="55"/>
  <c r="I140" i="55"/>
  <c r="I143" i="55" s="1"/>
  <c r="M164" i="55"/>
  <c r="M167" i="55" s="1"/>
  <c r="I166" i="55"/>
  <c r="M128" i="56"/>
  <c r="M130" i="56"/>
  <c r="M140" i="56"/>
  <c r="M143" i="56" s="1"/>
  <c r="M46" i="59"/>
  <c r="I82" i="59"/>
  <c r="M176" i="59"/>
  <c r="M179" i="59" s="1"/>
  <c r="I178" i="59"/>
  <c r="I32" i="60"/>
  <c r="I35" i="60" s="1"/>
  <c r="I34" i="60"/>
  <c r="M56" i="60"/>
  <c r="M59" i="60" s="1"/>
  <c r="M58" i="60"/>
  <c r="M68" i="60"/>
  <c r="M71" i="60" s="1"/>
  <c r="M106" i="60"/>
  <c r="M32" i="57"/>
  <c r="M35" i="57" s="1"/>
  <c r="I34" i="57"/>
  <c r="I46" i="57"/>
  <c r="I56" i="57"/>
  <c r="I59" i="57" s="1"/>
  <c r="I58" i="57"/>
  <c r="M104" i="57"/>
  <c r="M107" i="57" s="1"/>
  <c r="I106" i="57"/>
  <c r="M154" i="57"/>
  <c r="I164" i="57"/>
  <c r="I167" i="57" s="1"/>
  <c r="M70" i="58"/>
  <c r="G131" i="60"/>
  <c r="N56" i="49"/>
  <c r="N59" i="49" s="1"/>
  <c r="N22" i="52"/>
  <c r="P58" i="58"/>
  <c r="G68" i="58"/>
  <c r="L68" i="58"/>
  <c r="G70" i="58"/>
  <c r="L70" i="58"/>
  <c r="H80" i="58"/>
  <c r="H83" i="58" s="1"/>
  <c r="T80" i="58"/>
  <c r="T83" i="58" s="1"/>
  <c r="H82" i="58"/>
  <c r="T82" i="58"/>
  <c r="H92" i="58"/>
  <c r="H95" i="58" s="1"/>
  <c r="T92" i="58"/>
  <c r="T95" i="58" s="1"/>
  <c r="H94" i="58"/>
  <c r="T94" i="58"/>
  <c r="P104" i="58"/>
  <c r="P107" i="58" s="1"/>
  <c r="U104" i="58"/>
  <c r="U107" i="58" s="1"/>
  <c r="U108" i="58" s="1"/>
  <c r="H106" i="58"/>
  <c r="T106" i="58"/>
  <c r="P116" i="58"/>
  <c r="P119" i="58" s="1"/>
  <c r="U116" i="58"/>
  <c r="U119" i="58" s="1"/>
  <c r="H118" i="58"/>
  <c r="T118" i="58"/>
  <c r="L128" i="58"/>
  <c r="L131" i="58" s="1"/>
  <c r="H130" i="58"/>
  <c r="P140" i="58"/>
  <c r="P143" i="58" s="1"/>
  <c r="U140" i="58"/>
  <c r="K142" i="58"/>
  <c r="Q142" i="58"/>
  <c r="P152" i="58"/>
  <c r="P155" i="58" s="1"/>
  <c r="U152" i="58"/>
  <c r="U155" i="58" s="1"/>
  <c r="P154" i="58"/>
  <c r="K164" i="58"/>
  <c r="Q164" i="58"/>
  <c r="K166" i="58"/>
  <c r="Q166" i="58"/>
  <c r="K176" i="58"/>
  <c r="Q176" i="58"/>
  <c r="Q179" i="58" s="1"/>
  <c r="K178" i="58"/>
  <c r="Q83" i="39"/>
  <c r="Q84" i="39" s="1"/>
  <c r="Q131" i="39"/>
  <c r="Q132" i="39" s="1"/>
  <c r="J183" i="39"/>
  <c r="N183" i="39"/>
  <c r="F28" i="45" s="1"/>
  <c r="U23" i="39"/>
  <c r="U24" i="39" s="1"/>
  <c r="U25" i="39" s="1"/>
  <c r="Q47" i="39"/>
  <c r="Q48" i="39" s="1"/>
  <c r="Q49" i="39" s="1"/>
  <c r="U71" i="39"/>
  <c r="U72" i="39" s="1"/>
  <c r="U73" i="39" s="1"/>
  <c r="Q95" i="39"/>
  <c r="U119" i="39"/>
  <c r="Q143" i="39"/>
  <c r="Q144" i="39" s="1"/>
  <c r="Q145" i="39" s="1"/>
  <c r="G183" i="51"/>
  <c r="U47" i="51"/>
  <c r="T95" i="51"/>
  <c r="T96" i="51" s="1"/>
  <c r="V143" i="51"/>
  <c r="V179" i="51"/>
  <c r="V180" i="51" s="1"/>
  <c r="W183" i="51"/>
  <c r="M62" i="45" s="1"/>
  <c r="V119" i="52"/>
  <c r="R119" i="52"/>
  <c r="R120" i="52" s="1"/>
  <c r="Q35" i="39"/>
  <c r="Q36" i="39" s="1"/>
  <c r="Q47" i="51"/>
  <c r="Q48" i="51" s="1"/>
  <c r="U35" i="39"/>
  <c r="U36" i="39" s="1"/>
  <c r="U37" i="39" s="1"/>
  <c r="Q59" i="39"/>
  <c r="U83" i="39"/>
  <c r="U84" i="39" s="1"/>
  <c r="U85" i="39" s="1"/>
  <c r="Q107" i="39"/>
  <c r="U131" i="39"/>
  <c r="U132" i="39" s="1"/>
  <c r="U133" i="39" s="1"/>
  <c r="Q155" i="39"/>
  <c r="Q156" i="39" s="1"/>
  <c r="Q157" i="39" s="1"/>
  <c r="U179" i="39"/>
  <c r="U180" i="39" s="1"/>
  <c r="U181" i="39" s="1"/>
  <c r="H183" i="51"/>
  <c r="L183" i="51"/>
  <c r="D62" i="45" s="1"/>
  <c r="I184" i="51"/>
  <c r="M184" i="51"/>
  <c r="E63" i="45" s="1"/>
  <c r="AX63" i="45" s="1"/>
  <c r="Q23" i="51"/>
  <c r="Q24" i="51" s="1"/>
  <c r="Q71" i="51"/>
  <c r="Q72" i="51" s="1"/>
  <c r="V83" i="51"/>
  <c r="U95" i="51"/>
  <c r="U96" i="51" s="1"/>
  <c r="Q95" i="51"/>
  <c r="Q96" i="51" s="1"/>
  <c r="Q119" i="51"/>
  <c r="Q120" i="51" s="1"/>
  <c r="V131" i="51"/>
  <c r="T143" i="51"/>
  <c r="T144" i="51" s="1"/>
  <c r="T145" i="51" s="1"/>
  <c r="G155" i="51"/>
  <c r="G156" i="51" s="1"/>
  <c r="G157" i="51" s="1"/>
  <c r="Q167" i="51"/>
  <c r="Q168" i="51" s="1"/>
  <c r="Q47" i="52"/>
  <c r="Q48" i="52" s="1"/>
  <c r="U47" i="52"/>
  <c r="Q179" i="39"/>
  <c r="H183" i="39"/>
  <c r="L183" i="39"/>
  <c r="D28" i="45" s="1"/>
  <c r="Q23" i="39"/>
  <c r="Q24" i="39" s="1"/>
  <c r="Q71" i="39"/>
  <c r="Q119" i="39"/>
  <c r="Q120" i="39" s="1"/>
  <c r="U143" i="39"/>
  <c r="Q167" i="39"/>
  <c r="Q168" i="39" s="1"/>
  <c r="R95" i="51"/>
  <c r="U119" i="51"/>
  <c r="U120" i="51" s="1"/>
  <c r="R143" i="51"/>
  <c r="R144" i="51" s="1"/>
  <c r="S183" i="52"/>
  <c r="AM62" i="45" s="1"/>
  <c r="W183" i="52"/>
  <c r="AQ62" i="45" s="1"/>
  <c r="V35" i="52"/>
  <c r="Q71" i="52"/>
  <c r="Q72" i="52" s="1"/>
  <c r="U71" i="52"/>
  <c r="V167" i="52"/>
  <c r="V168" i="52" s="1"/>
  <c r="R35" i="49"/>
  <c r="V107" i="49"/>
  <c r="V108" i="49" s="1"/>
  <c r="V109" i="49" s="1"/>
  <c r="U143" i="49"/>
  <c r="U144" i="49" s="1"/>
  <c r="Q143" i="49"/>
  <c r="Q144" i="49" s="1"/>
  <c r="Q145" i="49" s="1"/>
  <c r="U179" i="49"/>
  <c r="U180" i="49" s="1"/>
  <c r="Q179" i="49"/>
  <c r="Q180" i="49" s="1"/>
  <c r="U95" i="53"/>
  <c r="U96" i="53" s="1"/>
  <c r="Q95" i="53"/>
  <c r="Q96" i="53" s="1"/>
  <c r="V167" i="53"/>
  <c r="V168" i="53" s="1"/>
  <c r="V119" i="51"/>
  <c r="V120" i="51" s="1"/>
  <c r="Q143" i="51"/>
  <c r="Q144" i="51" s="1"/>
  <c r="T155" i="51"/>
  <c r="T156" i="51" s="1"/>
  <c r="R167" i="51"/>
  <c r="R168" i="51" s="1"/>
  <c r="R183" i="52"/>
  <c r="AL62" i="45" s="1"/>
  <c r="V183" i="52"/>
  <c r="AP62" i="45" s="1"/>
  <c r="V83" i="52"/>
  <c r="Q107" i="52"/>
  <c r="Q108" i="52" s="1"/>
  <c r="Q119" i="52"/>
  <c r="Q120" i="52" s="1"/>
  <c r="U119" i="52"/>
  <c r="V131" i="52"/>
  <c r="V132" i="52" s="1"/>
  <c r="Q155" i="52"/>
  <c r="Q156" i="52" s="1"/>
  <c r="Q167" i="52"/>
  <c r="Q168" i="52" s="1"/>
  <c r="U167" i="52"/>
  <c r="R179" i="52"/>
  <c r="R180" i="52" s="1"/>
  <c r="V179" i="52"/>
  <c r="Q35" i="53"/>
  <c r="U35" i="53"/>
  <c r="U36" i="53" s="1"/>
  <c r="U37" i="53" s="1"/>
  <c r="V107" i="53"/>
  <c r="V108" i="53" s="1"/>
  <c r="S183" i="53"/>
  <c r="X62" i="45" s="1"/>
  <c r="Q47" i="53"/>
  <c r="Q143" i="53"/>
  <c r="Q144" i="53" s="1"/>
  <c r="V167" i="51"/>
  <c r="V168" i="51" s="1"/>
  <c r="V169" i="51" s="1"/>
  <c r="AL28" i="45"/>
  <c r="V59" i="52"/>
  <c r="V71" i="52"/>
  <c r="U107" i="52"/>
  <c r="T155" i="52"/>
  <c r="T156" i="52" s="1"/>
  <c r="U155" i="52"/>
  <c r="T183" i="49"/>
  <c r="Y28" i="45" s="1"/>
  <c r="Q35" i="49"/>
  <c r="Q36" i="49" s="1"/>
  <c r="R47" i="49"/>
  <c r="R48" i="49" s="1"/>
  <c r="T47" i="49"/>
  <c r="U167" i="49"/>
  <c r="Q167" i="49"/>
  <c r="R167" i="53"/>
  <c r="R168" i="53" s="1"/>
  <c r="Q95" i="49"/>
  <c r="Q119" i="49"/>
  <c r="Q120" i="49" s="1"/>
  <c r="Q155" i="49"/>
  <c r="Q156" i="49" s="1"/>
  <c r="Q23" i="53"/>
  <c r="Q24" i="53" s="1"/>
  <c r="U71" i="53"/>
  <c r="U72" i="53" s="1"/>
  <c r="U83" i="53"/>
  <c r="U84" i="53" s="1"/>
  <c r="U119" i="53"/>
  <c r="U167" i="53"/>
  <c r="U168" i="53" s="1"/>
  <c r="Q59" i="53"/>
  <c r="Q60" i="53" s="1"/>
  <c r="Q119" i="53"/>
  <c r="Q120" i="53" s="1"/>
  <c r="Q71" i="53"/>
  <c r="Q72" i="53" s="1"/>
  <c r="Q83" i="53"/>
  <c r="Q84" i="53" s="1"/>
  <c r="Q107" i="53"/>
  <c r="V143" i="53"/>
  <c r="V144" i="53" s="1"/>
  <c r="Q167" i="53"/>
  <c r="G59" i="60"/>
  <c r="G35" i="59"/>
  <c r="G36" i="59" s="1"/>
  <c r="G47" i="59"/>
  <c r="G48" i="59" s="1"/>
  <c r="G49" i="59" s="1"/>
  <c r="G107" i="55"/>
  <c r="G108" i="55" s="1"/>
  <c r="H59" i="56"/>
  <c r="H60" i="56" s="1"/>
  <c r="H155" i="56"/>
  <c r="H156" i="56" s="1"/>
  <c r="H157" i="56" s="1"/>
  <c r="H158" i="56" s="1"/>
  <c r="K190" i="39"/>
  <c r="C35" i="45" s="1"/>
  <c r="K190" i="56"/>
  <c r="C54" i="45" s="1"/>
  <c r="G190" i="39"/>
  <c r="G190" i="56"/>
  <c r="U188" i="52"/>
  <c r="AO67" i="45" s="1"/>
  <c r="Q188" i="52"/>
  <c r="AK67" i="45" s="1"/>
  <c r="V188" i="52"/>
  <c r="AP67" i="45" s="1"/>
  <c r="P119" i="60"/>
  <c r="P131" i="60"/>
  <c r="P189" i="57"/>
  <c r="P190" i="39"/>
  <c r="K71" i="52"/>
  <c r="G155" i="52"/>
  <c r="K155" i="52"/>
  <c r="P155" i="55"/>
  <c r="P156" i="55" s="1"/>
  <c r="P157" i="55" s="1"/>
  <c r="P188" i="51"/>
  <c r="G23" i="60"/>
  <c r="G24" i="60" s="1"/>
  <c r="G25" i="60" s="1"/>
  <c r="H83" i="60"/>
  <c r="G35" i="58"/>
  <c r="G23" i="59"/>
  <c r="G24" i="59" s="1"/>
  <c r="G25" i="59" s="1"/>
  <c r="H35" i="59"/>
  <c r="H36" i="59" s="1"/>
  <c r="H37" i="59" s="1"/>
  <c r="G59" i="59"/>
  <c r="G60" i="59" s="1"/>
  <c r="G61" i="59" s="1"/>
  <c r="H119" i="59"/>
  <c r="G179" i="59"/>
  <c r="G180" i="59" s="1"/>
  <c r="G181" i="59" s="1"/>
  <c r="G95" i="60"/>
  <c r="G96" i="60" s="1"/>
  <c r="G97" i="60" s="1"/>
  <c r="G71" i="59"/>
  <c r="G72" i="59" s="1"/>
  <c r="G73" i="59" s="1"/>
  <c r="G143" i="59"/>
  <c r="G144" i="59" s="1"/>
  <c r="U61" i="59"/>
  <c r="G59" i="58"/>
  <c r="G60" i="58" s="1"/>
  <c r="G61" i="58" s="1"/>
  <c r="G62" i="58" s="1"/>
  <c r="Q188" i="55"/>
  <c r="G18" i="45" s="1"/>
  <c r="G59" i="55"/>
  <c r="G60" i="55" s="1"/>
  <c r="G61" i="55" s="1"/>
  <c r="G71" i="55"/>
  <c r="G72" i="55" s="1"/>
  <c r="G73" i="55" s="1"/>
  <c r="G155" i="55"/>
  <c r="G156" i="55" s="1"/>
  <c r="G157" i="55" s="1"/>
  <c r="G158" i="55" s="1"/>
  <c r="G119" i="55"/>
  <c r="G120" i="55" s="1"/>
  <c r="G121" i="55" s="1"/>
  <c r="G143" i="55"/>
  <c r="G190" i="53"/>
  <c r="K190" i="53"/>
  <c r="R69" i="45" s="1"/>
  <c r="P190" i="55"/>
  <c r="K183" i="51"/>
  <c r="C62" i="45" s="1"/>
  <c r="P183" i="51"/>
  <c r="J183" i="52"/>
  <c r="H71" i="51"/>
  <c r="H167" i="51"/>
  <c r="I184" i="39"/>
  <c r="M184" i="39"/>
  <c r="E29" i="45" s="1"/>
  <c r="AX29" i="45" s="1"/>
  <c r="G131" i="51"/>
  <c r="G132" i="51" s="1"/>
  <c r="G133" i="51" s="1"/>
  <c r="G134" i="51" s="1"/>
  <c r="H184" i="49"/>
  <c r="L184" i="49"/>
  <c r="S29" i="45" s="1"/>
  <c r="G119" i="53"/>
  <c r="G120" i="53" s="1"/>
  <c r="G184" i="51"/>
  <c r="K184" i="51"/>
  <c r="C63" i="45" s="1"/>
  <c r="AV63" i="45" s="1"/>
  <c r="P184" i="51"/>
  <c r="I184" i="49"/>
  <c r="M184" i="49"/>
  <c r="T29" i="45" s="1"/>
  <c r="G95" i="49"/>
  <c r="G96" i="49" s="1"/>
  <c r="G184" i="39"/>
  <c r="K184" i="39"/>
  <c r="C29" i="45" s="1"/>
  <c r="AV29" i="45" s="1"/>
  <c r="H184" i="51"/>
  <c r="L184" i="51"/>
  <c r="D63" i="45" s="1"/>
  <c r="AW63" i="45" s="1"/>
  <c r="G184" i="53"/>
  <c r="G188" i="39"/>
  <c r="P188" i="39"/>
  <c r="K188" i="51"/>
  <c r="C67" i="45" s="1"/>
  <c r="K188" i="39"/>
  <c r="C33" i="45" s="1"/>
  <c r="G188" i="51"/>
  <c r="G83" i="51"/>
  <c r="G84" i="51" s="1"/>
  <c r="G85" i="51" s="1"/>
  <c r="G86" i="51" s="1"/>
  <c r="G179" i="51"/>
  <c r="G180" i="51" s="1"/>
  <c r="G181" i="51" s="1"/>
  <c r="G182" i="51" s="1"/>
  <c r="G47" i="49"/>
  <c r="G48" i="49" s="1"/>
  <c r="G49" i="49" s="1"/>
  <c r="G50" i="49" s="1"/>
  <c r="G179" i="53"/>
  <c r="G180" i="53" s="1"/>
  <c r="G181" i="53" s="1"/>
  <c r="G71" i="49"/>
  <c r="G72" i="49" s="1"/>
  <c r="G73" i="49" s="1"/>
  <c r="K71" i="49"/>
  <c r="K72" i="49" s="1"/>
  <c r="K73" i="49" s="1"/>
  <c r="K74" i="49" s="1"/>
  <c r="K95" i="49"/>
  <c r="K96" i="49" s="1"/>
  <c r="K97" i="49" s="1"/>
  <c r="K98" i="49" s="1"/>
  <c r="G188" i="49"/>
  <c r="P188" i="49"/>
  <c r="H35" i="49"/>
  <c r="P188" i="53"/>
  <c r="M143" i="53"/>
  <c r="P95" i="56"/>
  <c r="P96" i="56" s="1"/>
  <c r="P189" i="59"/>
  <c r="P189" i="58"/>
  <c r="L21" i="55"/>
  <c r="L57" i="55"/>
  <c r="L59" i="55" s="1"/>
  <c r="L60" i="55" s="1"/>
  <c r="L61" i="55" s="1"/>
  <c r="P71" i="55"/>
  <c r="P72" i="55" s="1"/>
  <c r="P73" i="55" s="1"/>
  <c r="P74" i="55" s="1"/>
  <c r="L153" i="55"/>
  <c r="P167" i="55"/>
  <c r="P168" i="55" s="1"/>
  <c r="P169" i="55" s="1"/>
  <c r="P170" i="55" s="1"/>
  <c r="L45" i="56"/>
  <c r="L93" i="56"/>
  <c r="L105" i="56"/>
  <c r="L33" i="59"/>
  <c r="L93" i="59"/>
  <c r="L95" i="59" s="1"/>
  <c r="L165" i="59"/>
  <c r="L167" i="59" s="1"/>
  <c r="L45" i="60"/>
  <c r="L105" i="60"/>
  <c r="L117" i="60"/>
  <c r="L129" i="60"/>
  <c r="L141" i="60"/>
  <c r="L143" i="60" s="1"/>
  <c r="L105" i="57"/>
  <c r="L69" i="58"/>
  <c r="L93" i="58"/>
  <c r="L141" i="58"/>
  <c r="L177" i="58"/>
  <c r="K23" i="39"/>
  <c r="K24" i="39" s="1"/>
  <c r="N189" i="53"/>
  <c r="U68" i="45" s="1"/>
  <c r="K189" i="53"/>
  <c r="R68" i="45" s="1"/>
  <c r="P189" i="51"/>
  <c r="L69" i="55"/>
  <c r="L71" i="55" s="1"/>
  <c r="L81" i="55"/>
  <c r="L83" i="55" s="1"/>
  <c r="L84" i="55" s="1"/>
  <c r="L93" i="55"/>
  <c r="L165" i="55"/>
  <c r="L177" i="55"/>
  <c r="P189" i="56"/>
  <c r="L33" i="56"/>
  <c r="L35" i="56" s="1"/>
  <c r="L36" i="56" s="1"/>
  <c r="L37" i="56" s="1"/>
  <c r="L38" i="56" s="1"/>
  <c r="L69" i="56"/>
  <c r="L117" i="56"/>
  <c r="L21" i="59"/>
  <c r="L45" i="59"/>
  <c r="L47" i="59" s="1"/>
  <c r="L48" i="59" s="1"/>
  <c r="L49" i="59" s="1"/>
  <c r="L69" i="59"/>
  <c r="L105" i="59"/>
  <c r="L107" i="59" s="1"/>
  <c r="L117" i="59"/>
  <c r="L141" i="59"/>
  <c r="L177" i="59"/>
  <c r="L179" i="59" s="1"/>
  <c r="P35" i="60"/>
  <c r="P36" i="60" s="1"/>
  <c r="L33" i="57"/>
  <c r="L81" i="57"/>
  <c r="L83" i="57" s="1"/>
  <c r="P95" i="57"/>
  <c r="L129" i="57"/>
  <c r="L21" i="58"/>
  <c r="L189" i="52"/>
  <c r="AH68" i="45" s="1"/>
  <c r="P35" i="52"/>
  <c r="P189" i="52"/>
  <c r="L95" i="52"/>
  <c r="N69" i="55"/>
  <c r="N117" i="55"/>
  <c r="N165" i="55"/>
  <c r="N21" i="56"/>
  <c r="N69" i="56"/>
  <c r="N93" i="56"/>
  <c r="N69" i="59"/>
  <c r="N93" i="59"/>
  <c r="N129" i="59"/>
  <c r="N153" i="59"/>
  <c r="N177" i="59"/>
  <c r="N45" i="60"/>
  <c r="N69" i="60"/>
  <c r="N81" i="60"/>
  <c r="N57" i="57"/>
  <c r="N69" i="57"/>
  <c r="N81" i="57"/>
  <c r="N105" i="57"/>
  <c r="N117" i="57"/>
  <c r="N141" i="57"/>
  <c r="N57" i="58"/>
  <c r="N81" i="58"/>
  <c r="N129" i="58"/>
  <c r="N141" i="58"/>
  <c r="N153" i="58"/>
  <c r="N165" i="58"/>
  <c r="N189" i="39"/>
  <c r="F34" i="45" s="1"/>
  <c r="AY34" i="45" s="1"/>
  <c r="L167" i="51"/>
  <c r="K83" i="52"/>
  <c r="K84" i="52" s="1"/>
  <c r="N33" i="55"/>
  <c r="N81" i="55"/>
  <c r="N177" i="55"/>
  <c r="P59" i="56"/>
  <c r="P60" i="56" s="1"/>
  <c r="P61" i="56" s="1"/>
  <c r="P62" i="56" s="1"/>
  <c r="N57" i="56"/>
  <c r="N105" i="56"/>
  <c r="N129" i="56"/>
  <c r="N141" i="56"/>
  <c r="N21" i="59"/>
  <c r="N33" i="59"/>
  <c r="P59" i="59"/>
  <c r="P60" i="59" s="1"/>
  <c r="P61" i="59" s="1"/>
  <c r="N57" i="59"/>
  <c r="L155" i="59"/>
  <c r="N33" i="57"/>
  <c r="N165" i="57"/>
  <c r="L143" i="51"/>
  <c r="L144" i="51" s="1"/>
  <c r="L145" i="51" s="1"/>
  <c r="L146" i="51" s="1"/>
  <c r="M189" i="55"/>
  <c r="E19" i="45" s="1"/>
  <c r="P47" i="56"/>
  <c r="P48" i="56" s="1"/>
  <c r="P49" i="56" s="1"/>
  <c r="P50" i="56" s="1"/>
  <c r="P119" i="59"/>
  <c r="P120" i="59" s="1"/>
  <c r="P121" i="59" s="1"/>
  <c r="P122" i="59" s="1"/>
  <c r="P59" i="60"/>
  <c r="L189" i="39"/>
  <c r="D34" i="45" s="1"/>
  <c r="AW34" i="45" s="1"/>
  <c r="K155" i="51"/>
  <c r="K156" i="51" s="1"/>
  <c r="K157" i="51" s="1"/>
  <c r="L189" i="49"/>
  <c r="S34" i="45" s="1"/>
  <c r="K47" i="49"/>
  <c r="K48" i="49" s="1"/>
  <c r="K49" i="49" s="1"/>
  <c r="K50" i="49" s="1"/>
  <c r="K179" i="53"/>
  <c r="K180" i="53" s="1"/>
  <c r="K181" i="53" s="1"/>
  <c r="P179" i="53"/>
  <c r="P180" i="53" s="1"/>
  <c r="P143" i="60"/>
  <c r="P144" i="60" s="1"/>
  <c r="P145" i="60" s="1"/>
  <c r="K189" i="51"/>
  <c r="C68" i="45" s="1"/>
  <c r="M189" i="39"/>
  <c r="E34" i="45" s="1"/>
  <c r="AX34" i="45" s="1"/>
  <c r="K131" i="51"/>
  <c r="K132" i="51" s="1"/>
  <c r="M189" i="49"/>
  <c r="T34" i="45" s="1"/>
  <c r="M107" i="55"/>
  <c r="M189" i="59"/>
  <c r="AI19" i="45" s="1"/>
  <c r="P71" i="59"/>
  <c r="P72" i="59" s="1"/>
  <c r="P73" i="59" s="1"/>
  <c r="P74" i="59" s="1"/>
  <c r="P143" i="59"/>
  <c r="P144" i="59" s="1"/>
  <c r="P145" i="59" s="1"/>
  <c r="P146" i="59" s="1"/>
  <c r="P167" i="59"/>
  <c r="P168" i="59" s="1"/>
  <c r="P169" i="59" s="1"/>
  <c r="P170" i="59" s="1"/>
  <c r="K189" i="39"/>
  <c r="C34" i="45" s="1"/>
  <c r="AV34" i="45" s="1"/>
  <c r="P189" i="39"/>
  <c r="L189" i="51"/>
  <c r="D68" i="45" s="1"/>
  <c r="K83" i="51"/>
  <c r="K84" i="51" s="1"/>
  <c r="K85" i="51" s="1"/>
  <c r="K86" i="51" s="1"/>
  <c r="K179" i="51"/>
  <c r="K180" i="51" s="1"/>
  <c r="K181" i="51" s="1"/>
  <c r="K189" i="52"/>
  <c r="AG68" i="45" s="1"/>
  <c r="K179" i="52"/>
  <c r="K180" i="52" s="1"/>
  <c r="P189" i="49"/>
  <c r="L59" i="49"/>
  <c r="L60" i="49" s="1"/>
  <c r="L61" i="49" s="1"/>
  <c r="P189" i="53"/>
  <c r="K47" i="53"/>
  <c r="K48" i="53" s="1"/>
  <c r="K49" i="53" s="1"/>
  <c r="K50" i="53" s="1"/>
  <c r="K71" i="53"/>
  <c r="K72" i="53" s="1"/>
  <c r="K73" i="53" s="1"/>
  <c r="K74" i="53" s="1"/>
  <c r="K119" i="53"/>
  <c r="K120" i="53" s="1"/>
  <c r="K121" i="53" s="1"/>
  <c r="K122" i="53" s="1"/>
  <c r="K131" i="53"/>
  <c r="K132" i="53" s="1"/>
  <c r="P189" i="55"/>
  <c r="P107" i="59"/>
  <c r="P108" i="59" s="1"/>
  <c r="P109" i="59" s="1"/>
  <c r="P110" i="59" s="1"/>
  <c r="P71" i="60"/>
  <c r="P72" i="60" s="1"/>
  <c r="P73" i="60" s="1"/>
  <c r="P74" i="60" s="1"/>
  <c r="H47" i="52"/>
  <c r="H48" i="52" s="1"/>
  <c r="P187" i="52"/>
  <c r="I187" i="52"/>
  <c r="G107" i="52"/>
  <c r="K107" i="52"/>
  <c r="K108" i="52" s="1"/>
  <c r="G23" i="52"/>
  <c r="G24" i="52" s="1"/>
  <c r="J187" i="39"/>
  <c r="L47" i="51"/>
  <c r="L48" i="51" s="1"/>
  <c r="H119" i="51"/>
  <c r="L119" i="51"/>
  <c r="N187" i="49"/>
  <c r="U32" i="45" s="1"/>
  <c r="G131" i="53"/>
  <c r="G132" i="53" s="1"/>
  <c r="G133" i="53" s="1"/>
  <c r="G155" i="53"/>
  <c r="G156" i="53" s="1"/>
  <c r="G157" i="53" s="1"/>
  <c r="G158" i="53" s="1"/>
  <c r="K155" i="53"/>
  <c r="K156" i="53" s="1"/>
  <c r="G35" i="55"/>
  <c r="G36" i="55" s="1"/>
  <c r="G37" i="55" s="1"/>
  <c r="P35" i="55"/>
  <c r="P36" i="55" s="1"/>
  <c r="P37" i="55" s="1"/>
  <c r="G83" i="55"/>
  <c r="G84" i="55" s="1"/>
  <c r="G85" i="55" s="1"/>
  <c r="P83" i="55"/>
  <c r="P84" i="55" s="1"/>
  <c r="P85" i="55" s="1"/>
  <c r="I107" i="55"/>
  <c r="G131" i="55"/>
  <c r="G132" i="55" s="1"/>
  <c r="G133" i="55" s="1"/>
  <c r="G179" i="55"/>
  <c r="G180" i="55" s="1"/>
  <c r="P179" i="55"/>
  <c r="P180" i="55" s="1"/>
  <c r="P181" i="55" s="1"/>
  <c r="G47" i="56"/>
  <c r="G48" i="56" s="1"/>
  <c r="P167" i="56"/>
  <c r="G47" i="58"/>
  <c r="N187" i="39"/>
  <c r="F32" i="45" s="1"/>
  <c r="AY32" i="45" s="1"/>
  <c r="G187" i="39"/>
  <c r="K187" i="39"/>
  <c r="C32" i="45" s="1"/>
  <c r="AV32" i="45" s="1"/>
  <c r="L35" i="39"/>
  <c r="H83" i="39"/>
  <c r="L83" i="39"/>
  <c r="L84" i="39" s="1"/>
  <c r="L85" i="39" s="1"/>
  <c r="L86" i="39" s="1"/>
  <c r="L131" i="39"/>
  <c r="H95" i="51"/>
  <c r="G187" i="49"/>
  <c r="K187" i="49"/>
  <c r="R32" i="45" s="1"/>
  <c r="G23" i="55"/>
  <c r="G24" i="55" s="1"/>
  <c r="P23" i="55"/>
  <c r="P24" i="55" s="1"/>
  <c r="H187" i="55"/>
  <c r="L187" i="55"/>
  <c r="D17" i="45" s="1"/>
  <c r="AW17" i="45" s="1"/>
  <c r="G47" i="55"/>
  <c r="G48" i="55" s="1"/>
  <c r="G49" i="55" s="1"/>
  <c r="P47" i="55"/>
  <c r="P48" i="55" s="1"/>
  <c r="P49" i="55" s="1"/>
  <c r="P50" i="55" s="1"/>
  <c r="P187" i="55"/>
  <c r="G95" i="55"/>
  <c r="G96" i="55" s="1"/>
  <c r="G97" i="55" s="1"/>
  <c r="P95" i="55"/>
  <c r="P96" i="55" s="1"/>
  <c r="P97" i="55" s="1"/>
  <c r="P98" i="55" s="1"/>
  <c r="H187" i="39"/>
  <c r="L187" i="39"/>
  <c r="D32" i="45" s="1"/>
  <c r="AW32" i="45" s="1"/>
  <c r="G47" i="39"/>
  <c r="G48" i="39" s="1"/>
  <c r="K47" i="39"/>
  <c r="K48" i="39" s="1"/>
  <c r="K49" i="39" s="1"/>
  <c r="G95" i="39"/>
  <c r="G96" i="39" s="1"/>
  <c r="G97" i="39" s="1"/>
  <c r="K95" i="39"/>
  <c r="K96" i="39" s="1"/>
  <c r="K97" i="39" s="1"/>
  <c r="G143" i="39"/>
  <c r="G144" i="39" s="1"/>
  <c r="K143" i="39"/>
  <c r="K144" i="39" s="1"/>
  <c r="K145" i="39" s="1"/>
  <c r="I187" i="51"/>
  <c r="L187" i="53"/>
  <c r="S66" i="45" s="1"/>
  <c r="H187" i="56"/>
  <c r="L187" i="56"/>
  <c r="D51" i="45" s="1"/>
  <c r="AW51" i="45" s="1"/>
  <c r="J186" i="55"/>
  <c r="N186" i="55"/>
  <c r="F16" i="45" s="1"/>
  <c r="L119" i="57"/>
  <c r="L120" i="57" s="1"/>
  <c r="G23" i="56"/>
  <c r="G24" i="56" s="1"/>
  <c r="P71" i="56"/>
  <c r="P72" i="56" s="1"/>
  <c r="G186" i="39"/>
  <c r="L186" i="39"/>
  <c r="D31" i="45" s="1"/>
  <c r="AW31" i="45" s="1"/>
  <c r="H186" i="39"/>
  <c r="G23" i="39"/>
  <c r="G24" i="39" s="1"/>
  <c r="I186" i="39"/>
  <c r="M186" i="39"/>
  <c r="E31" i="45" s="1"/>
  <c r="AX31" i="45" s="1"/>
  <c r="H47" i="39"/>
  <c r="L47" i="39"/>
  <c r="L48" i="39" s="1"/>
  <c r="G71" i="39"/>
  <c r="G72" i="39" s="1"/>
  <c r="G73" i="39" s="1"/>
  <c r="K71" i="39"/>
  <c r="K72" i="39" s="1"/>
  <c r="K73" i="39" s="1"/>
  <c r="K74" i="39" s="1"/>
  <c r="L95" i="39"/>
  <c r="G119" i="39"/>
  <c r="G120" i="39" s="1"/>
  <c r="G121" i="39" s="1"/>
  <c r="K119" i="39"/>
  <c r="K120" i="39" s="1"/>
  <c r="K121" i="39" s="1"/>
  <c r="K122" i="39" s="1"/>
  <c r="G167" i="39"/>
  <c r="G168" i="39" s="1"/>
  <c r="G169" i="39" s="1"/>
  <c r="K167" i="39"/>
  <c r="K168" i="39" s="1"/>
  <c r="K169" i="39" s="1"/>
  <c r="K170" i="39" s="1"/>
  <c r="J186" i="51"/>
  <c r="N186" i="51"/>
  <c r="F65" i="45" s="1"/>
  <c r="G59" i="51"/>
  <c r="G60" i="51" s="1"/>
  <c r="G61" i="51" s="1"/>
  <c r="P155" i="51"/>
  <c r="P156" i="51" s="1"/>
  <c r="P157" i="51" s="1"/>
  <c r="P158" i="51" s="1"/>
  <c r="H131" i="52"/>
  <c r="H132" i="52" s="1"/>
  <c r="L131" i="52"/>
  <c r="K167" i="52"/>
  <c r="K168" i="52" s="1"/>
  <c r="H83" i="53"/>
  <c r="G186" i="56"/>
  <c r="G143" i="56"/>
  <c r="G144" i="56" s="1"/>
  <c r="H83" i="59"/>
  <c r="H186" i="57"/>
  <c r="I186" i="58"/>
  <c r="M186" i="58"/>
  <c r="T50" i="45" s="1"/>
  <c r="G59" i="52"/>
  <c r="K59" i="52"/>
  <c r="K60" i="52" s="1"/>
  <c r="L186" i="52"/>
  <c r="AH65" i="45" s="1"/>
  <c r="G119" i="52"/>
  <c r="K119" i="52"/>
  <c r="K120" i="52" s="1"/>
  <c r="M131" i="52"/>
  <c r="L167" i="52"/>
  <c r="G35" i="49"/>
  <c r="G36" i="49" s="1"/>
  <c r="G37" i="49" s="1"/>
  <c r="K35" i="49"/>
  <c r="K36" i="49" s="1"/>
  <c r="K37" i="49" s="1"/>
  <c r="L167" i="49"/>
  <c r="L168" i="49" s="1"/>
  <c r="G179" i="49"/>
  <c r="G180" i="49" s="1"/>
  <c r="G181" i="49" s="1"/>
  <c r="K179" i="49"/>
  <c r="K180" i="49" s="1"/>
  <c r="P179" i="49"/>
  <c r="P180" i="49" s="1"/>
  <c r="L71" i="53"/>
  <c r="L72" i="53" s="1"/>
  <c r="L73" i="53" s="1"/>
  <c r="L74" i="53" s="1"/>
  <c r="I131" i="53"/>
  <c r="G71" i="56"/>
  <c r="G72" i="56" s="1"/>
  <c r="G73" i="56" s="1"/>
  <c r="G74" i="56" s="1"/>
  <c r="G119" i="56"/>
  <c r="G120" i="56" s="1"/>
  <c r="G121" i="56" s="1"/>
  <c r="G122" i="56" s="1"/>
  <c r="G186" i="60"/>
  <c r="K186" i="39"/>
  <c r="C31" i="45" s="1"/>
  <c r="AV31" i="45" s="1"/>
  <c r="H71" i="39"/>
  <c r="H72" i="39" s="1"/>
  <c r="H167" i="39"/>
  <c r="H168" i="39" s="1"/>
  <c r="H169" i="39" s="1"/>
  <c r="H186" i="51"/>
  <c r="L186" i="51"/>
  <c r="D65" i="45" s="1"/>
  <c r="G107" i="51"/>
  <c r="G108" i="51" s="1"/>
  <c r="K107" i="51"/>
  <c r="K108" i="51" s="1"/>
  <c r="K109" i="51" s="1"/>
  <c r="P107" i="51"/>
  <c r="P108" i="51" s="1"/>
  <c r="I186" i="49"/>
  <c r="G59" i="49"/>
  <c r="G60" i="49" s="1"/>
  <c r="G61" i="49" s="1"/>
  <c r="K59" i="49"/>
  <c r="K60" i="49" s="1"/>
  <c r="K61" i="49" s="1"/>
  <c r="M186" i="49"/>
  <c r="T31" i="45" s="1"/>
  <c r="G186" i="53"/>
  <c r="K186" i="53"/>
  <c r="R65" i="45" s="1"/>
  <c r="M35" i="55"/>
  <c r="G35" i="56"/>
  <c r="G36" i="56" s="1"/>
  <c r="G37" i="56" s="1"/>
  <c r="G38" i="56" s="1"/>
  <c r="G59" i="56"/>
  <c r="G60" i="56" s="1"/>
  <c r="G61" i="56" s="1"/>
  <c r="P187" i="53"/>
  <c r="P95" i="53"/>
  <c r="P96" i="53" s="1"/>
  <c r="P131" i="53"/>
  <c r="P132" i="53" s="1"/>
  <c r="P133" i="53" s="1"/>
  <c r="P134" i="53" s="1"/>
  <c r="P59" i="55"/>
  <c r="P119" i="55"/>
  <c r="P120" i="55" s="1"/>
  <c r="P121" i="55" s="1"/>
  <c r="P122" i="55" s="1"/>
  <c r="P187" i="58"/>
  <c r="P187" i="51"/>
  <c r="P59" i="49"/>
  <c r="P60" i="49" s="1"/>
  <c r="P61" i="49" s="1"/>
  <c r="P187" i="39"/>
  <c r="P143" i="51"/>
  <c r="P144" i="51" s="1"/>
  <c r="P167" i="51"/>
  <c r="P168" i="51" s="1"/>
  <c r="P187" i="49"/>
  <c r="P187" i="56"/>
  <c r="P187" i="57"/>
  <c r="P143" i="56"/>
  <c r="P144" i="56" s="1"/>
  <c r="P145" i="56" s="1"/>
  <c r="P146" i="56" s="1"/>
  <c r="P155" i="56"/>
  <c r="P155" i="59"/>
  <c r="P156" i="59" s="1"/>
  <c r="P157" i="59" s="1"/>
  <c r="P23" i="56"/>
  <c r="P24" i="56" s="1"/>
  <c r="P107" i="56"/>
  <c r="P108" i="56" s="1"/>
  <c r="P109" i="56" s="1"/>
  <c r="P110" i="56" s="1"/>
  <c r="P119" i="56"/>
  <c r="P179" i="56"/>
  <c r="P95" i="59"/>
  <c r="P96" i="59" s="1"/>
  <c r="P97" i="59" s="1"/>
  <c r="P131" i="59"/>
  <c r="P132" i="59" s="1"/>
  <c r="P133" i="59" s="1"/>
  <c r="P134" i="59" s="1"/>
  <c r="P186" i="60"/>
  <c r="P131" i="56"/>
  <c r="P132" i="56" s="1"/>
  <c r="P179" i="57"/>
  <c r="P143" i="52"/>
  <c r="P144" i="52" s="1"/>
  <c r="P186" i="51"/>
  <c r="P107" i="49"/>
  <c r="P108" i="49" s="1"/>
  <c r="P186" i="39"/>
  <c r="P47" i="39"/>
  <c r="P48" i="39" s="1"/>
  <c r="P49" i="39" s="1"/>
  <c r="P95" i="39"/>
  <c r="P96" i="39" s="1"/>
  <c r="P97" i="39" s="1"/>
  <c r="P143" i="39"/>
  <c r="P144" i="39" s="1"/>
  <c r="P145" i="39" s="1"/>
  <c r="P59" i="51"/>
  <c r="P60" i="51" s="1"/>
  <c r="P186" i="52"/>
  <c r="P83" i="52"/>
  <c r="P84" i="52" s="1"/>
  <c r="P47" i="53"/>
  <c r="P48" i="53" s="1"/>
  <c r="P49" i="53" s="1"/>
  <c r="P50" i="53" s="1"/>
  <c r="P71" i="53"/>
  <c r="P72" i="53" s="1"/>
  <c r="P119" i="53"/>
  <c r="P120" i="53" s="1"/>
  <c r="P121" i="53" s="1"/>
  <c r="P122" i="53" s="1"/>
  <c r="P186" i="53"/>
  <c r="P47" i="52"/>
  <c r="P48" i="52" s="1"/>
  <c r="P186" i="49"/>
  <c r="P143" i="53"/>
  <c r="P144" i="53" s="1"/>
  <c r="P184" i="39"/>
  <c r="P71" i="39"/>
  <c r="P72" i="39" s="1"/>
  <c r="P119" i="39"/>
  <c r="P120" i="39" s="1"/>
  <c r="P167" i="39"/>
  <c r="P168" i="39" s="1"/>
  <c r="P71" i="51"/>
  <c r="P72" i="51" s="1"/>
  <c r="P95" i="49"/>
  <c r="P96" i="49" s="1"/>
  <c r="P184" i="53"/>
  <c r="P95" i="51"/>
  <c r="P96" i="51" s="1"/>
  <c r="P119" i="51"/>
  <c r="P120" i="51" s="1"/>
  <c r="P23" i="39"/>
  <c r="P24" i="39" s="1"/>
  <c r="P47" i="51"/>
  <c r="P48" i="51" s="1"/>
  <c r="P184" i="49"/>
  <c r="P35" i="49"/>
  <c r="P36" i="49" s="1"/>
  <c r="P37" i="49" s="1"/>
  <c r="P23" i="53"/>
  <c r="P24" i="53" s="1"/>
  <c r="P155" i="52"/>
  <c r="P156" i="52" s="1"/>
  <c r="P71" i="49"/>
  <c r="P72" i="49" s="1"/>
  <c r="P73" i="49" s="1"/>
  <c r="P155" i="53"/>
  <c r="P156" i="53" s="1"/>
  <c r="P83" i="51"/>
  <c r="P84" i="51" s="1"/>
  <c r="P131" i="51"/>
  <c r="P132" i="51" s="1"/>
  <c r="P179" i="51"/>
  <c r="P59" i="52"/>
  <c r="P95" i="52"/>
  <c r="P96" i="52" s="1"/>
  <c r="P183" i="49"/>
  <c r="P107" i="52"/>
  <c r="P108" i="52" s="1"/>
  <c r="P131" i="52"/>
  <c r="P132" i="52" s="1"/>
  <c r="P179" i="52"/>
  <c r="P180" i="52" s="1"/>
  <c r="P23" i="49"/>
  <c r="P24" i="49" s="1"/>
  <c r="P47" i="49"/>
  <c r="AV47" i="45"/>
  <c r="AX47" i="45"/>
  <c r="AW47" i="45"/>
  <c r="AY47" i="45"/>
  <c r="AY13" i="45"/>
  <c r="AV13" i="45"/>
  <c r="AW13" i="45"/>
  <c r="AX13" i="45"/>
  <c r="M183" i="39"/>
  <c r="E28" i="45" s="1"/>
  <c r="N95" i="51"/>
  <c r="W143" i="51"/>
  <c r="Q183" i="49"/>
  <c r="V28" i="45" s="1"/>
  <c r="Q23" i="49"/>
  <c r="Q24" i="49" s="1"/>
  <c r="G23" i="49"/>
  <c r="G24" i="49" s="1"/>
  <c r="Q47" i="49"/>
  <c r="Q48" i="49" s="1"/>
  <c r="R183" i="53"/>
  <c r="W62" i="45" s="1"/>
  <c r="R23" i="53"/>
  <c r="H187" i="53"/>
  <c r="G107" i="53"/>
  <c r="G108" i="53" s="1"/>
  <c r="G109" i="53" s="1"/>
  <c r="G110" i="53" s="1"/>
  <c r="P107" i="53"/>
  <c r="P108" i="53" s="1"/>
  <c r="S176" i="58"/>
  <c r="S179" i="58" s="1"/>
  <c r="S178" i="58"/>
  <c r="S164" i="58"/>
  <c r="S167" i="58" s="1"/>
  <c r="S152" i="58"/>
  <c r="S155" i="58" s="1"/>
  <c r="S140" i="58"/>
  <c r="S143" i="58" s="1"/>
  <c r="S154" i="58"/>
  <c r="S130" i="58"/>
  <c r="S118" i="58"/>
  <c r="S142" i="58"/>
  <c r="S166" i="58"/>
  <c r="S106" i="58"/>
  <c r="S94" i="58"/>
  <c r="S82" i="58"/>
  <c r="S70" i="58"/>
  <c r="S58" i="58"/>
  <c r="S128" i="58"/>
  <c r="S104" i="58"/>
  <c r="S92" i="58"/>
  <c r="S80" i="58"/>
  <c r="S83" i="58" s="1"/>
  <c r="S44" i="58"/>
  <c r="S32" i="58"/>
  <c r="S35" i="58" s="1"/>
  <c r="S20" i="58"/>
  <c r="S23" i="58" s="1"/>
  <c r="S56" i="58"/>
  <c r="S59" i="58" s="1"/>
  <c r="S60" i="58" s="1"/>
  <c r="S68" i="58"/>
  <c r="S71" i="58" s="1"/>
  <c r="S176" i="57"/>
  <c r="S179" i="57" s="1"/>
  <c r="S164" i="57"/>
  <c r="S167" i="57" s="1"/>
  <c r="S152" i="57"/>
  <c r="S155" i="57" s="1"/>
  <c r="S140" i="57"/>
  <c r="S143" i="57" s="1"/>
  <c r="S128" i="57"/>
  <c r="S131" i="57" s="1"/>
  <c r="S116" i="57"/>
  <c r="S119" i="57" s="1"/>
  <c r="S104" i="57"/>
  <c r="S107" i="57" s="1"/>
  <c r="S92" i="57"/>
  <c r="S95" i="57" s="1"/>
  <c r="S80" i="57"/>
  <c r="S83" i="57" s="1"/>
  <c r="S68" i="57"/>
  <c r="S71" i="57" s="1"/>
  <c r="S154" i="57"/>
  <c r="S46" i="57"/>
  <c r="S34" i="57"/>
  <c r="S22" i="57"/>
  <c r="S176" i="60"/>
  <c r="S179" i="60" s="1"/>
  <c r="S178" i="57"/>
  <c r="S118" i="57"/>
  <c r="S70" i="57"/>
  <c r="S152" i="60"/>
  <c r="S155" i="60" s="1"/>
  <c r="S130" i="60"/>
  <c r="S104" i="60"/>
  <c r="S107" i="60" s="1"/>
  <c r="S82" i="60"/>
  <c r="S130" i="57"/>
  <c r="S82" i="57"/>
  <c r="S58" i="57"/>
  <c r="S178" i="60"/>
  <c r="S166" i="60"/>
  <c r="S140" i="60"/>
  <c r="S143" i="60" s="1"/>
  <c r="S118" i="60"/>
  <c r="S92" i="60"/>
  <c r="S95" i="60" s="1"/>
  <c r="S70" i="60"/>
  <c r="S44" i="60"/>
  <c r="S47" i="60" s="1"/>
  <c r="S22" i="60"/>
  <c r="S166" i="59"/>
  <c r="S140" i="59"/>
  <c r="S143" i="59" s="1"/>
  <c r="S118" i="59"/>
  <c r="S92" i="59"/>
  <c r="S95" i="59" s="1"/>
  <c r="S70" i="59"/>
  <c r="S22" i="58"/>
  <c r="S166" i="57"/>
  <c r="S20" i="57"/>
  <c r="S23" i="57" s="1"/>
  <c r="S128" i="60"/>
  <c r="S116" i="60"/>
  <c r="S119" i="60" s="1"/>
  <c r="S80" i="60"/>
  <c r="S83" i="60" s="1"/>
  <c r="S68" i="60"/>
  <c r="S71" i="60" s="1"/>
  <c r="S46" i="60"/>
  <c r="S34" i="60"/>
  <c r="S154" i="59"/>
  <c r="S104" i="59"/>
  <c r="S107" i="59" s="1"/>
  <c r="S58" i="59"/>
  <c r="S32" i="59"/>
  <c r="S176" i="56"/>
  <c r="S179" i="56" s="1"/>
  <c r="S164" i="56"/>
  <c r="S167" i="56" s="1"/>
  <c r="S152" i="56"/>
  <c r="S155" i="56" s="1"/>
  <c r="S140" i="56"/>
  <c r="S143" i="56" s="1"/>
  <c r="S128" i="56"/>
  <c r="S131" i="56" s="1"/>
  <c r="S116" i="56"/>
  <c r="S119" i="56" s="1"/>
  <c r="S46" i="58"/>
  <c r="S34" i="58"/>
  <c r="S94" i="57"/>
  <c r="S32" i="57"/>
  <c r="S35" i="57" s="1"/>
  <c r="S154" i="60"/>
  <c r="S142" i="60"/>
  <c r="S56" i="60"/>
  <c r="S59" i="60" s="1"/>
  <c r="S176" i="59"/>
  <c r="S164" i="59"/>
  <c r="S142" i="59"/>
  <c r="S130" i="59"/>
  <c r="S80" i="59"/>
  <c r="S83" i="59" s="1"/>
  <c r="S68" i="59"/>
  <c r="S71" i="59" s="1"/>
  <c r="S72" i="59" s="1"/>
  <c r="S46" i="59"/>
  <c r="S20" i="59"/>
  <c r="S23" i="59" s="1"/>
  <c r="S106" i="57"/>
  <c r="S56" i="57"/>
  <c r="S44" i="57"/>
  <c r="S47" i="57" s="1"/>
  <c r="S106" i="60"/>
  <c r="S152" i="59"/>
  <c r="S155" i="59" s="1"/>
  <c r="S166" i="56"/>
  <c r="S142" i="56"/>
  <c r="S118" i="56"/>
  <c r="S164" i="60"/>
  <c r="S167" i="60" s="1"/>
  <c r="S128" i="59"/>
  <c r="S131" i="59" s="1"/>
  <c r="S34" i="59"/>
  <c r="S22" i="59"/>
  <c r="S106" i="56"/>
  <c r="S92" i="56"/>
  <c r="S95" i="56" s="1"/>
  <c r="S116" i="58"/>
  <c r="S119" i="58" s="1"/>
  <c r="S142" i="57"/>
  <c r="S178" i="59"/>
  <c r="S116" i="59"/>
  <c r="S119" i="59" s="1"/>
  <c r="S106" i="59"/>
  <c r="S94" i="59"/>
  <c r="S32" i="60"/>
  <c r="S20" i="60"/>
  <c r="S82" i="59"/>
  <c r="S44" i="59"/>
  <c r="S47" i="59" s="1"/>
  <c r="S130" i="56"/>
  <c r="S94" i="60"/>
  <c r="S80" i="56"/>
  <c r="S83" i="56" s="1"/>
  <c r="S68" i="56"/>
  <c r="S71" i="56" s="1"/>
  <c r="S56" i="56"/>
  <c r="S59" i="56" s="1"/>
  <c r="S44" i="56"/>
  <c r="S47" i="56" s="1"/>
  <c r="S32" i="56"/>
  <c r="S35" i="56" s="1"/>
  <c r="S20" i="56"/>
  <c r="S23" i="56" s="1"/>
  <c r="S178" i="55"/>
  <c r="S166" i="55"/>
  <c r="S154" i="55"/>
  <c r="S142" i="55"/>
  <c r="S130" i="55"/>
  <c r="S118" i="55"/>
  <c r="S106" i="55"/>
  <c r="S94" i="55"/>
  <c r="S82" i="55"/>
  <c r="S70" i="55"/>
  <c r="S58" i="55"/>
  <c r="S46" i="55"/>
  <c r="S34" i="55"/>
  <c r="S22" i="55"/>
  <c r="S176" i="53"/>
  <c r="S179" i="53" s="1"/>
  <c r="S166" i="53"/>
  <c r="S152" i="53"/>
  <c r="S155" i="53" s="1"/>
  <c r="S142" i="53"/>
  <c r="S128" i="53"/>
  <c r="S131" i="53" s="1"/>
  <c r="S118" i="53"/>
  <c r="S104" i="53"/>
  <c r="S107" i="53" s="1"/>
  <c r="S58" i="60"/>
  <c r="S178" i="56"/>
  <c r="S94" i="56"/>
  <c r="S56" i="59"/>
  <c r="S59" i="59" s="1"/>
  <c r="S82" i="56"/>
  <c r="S34" i="56"/>
  <c r="S164" i="53"/>
  <c r="S167" i="53" s="1"/>
  <c r="S154" i="53"/>
  <c r="S94" i="53"/>
  <c r="S80" i="53"/>
  <c r="S83" i="53" s="1"/>
  <c r="S70" i="53"/>
  <c r="S56" i="53"/>
  <c r="S59" i="53" s="1"/>
  <c r="S46" i="53"/>
  <c r="S32" i="53"/>
  <c r="S35" i="53" s="1"/>
  <c r="S22" i="53"/>
  <c r="S178" i="49"/>
  <c r="S164" i="49"/>
  <c r="S167" i="49" s="1"/>
  <c r="S154" i="49"/>
  <c r="S140" i="49"/>
  <c r="S143" i="49" s="1"/>
  <c r="S130" i="49"/>
  <c r="S70" i="56"/>
  <c r="S22" i="56"/>
  <c r="S176" i="55"/>
  <c r="S179" i="55" s="1"/>
  <c r="S152" i="55"/>
  <c r="S155" i="55" s="1"/>
  <c r="S128" i="55"/>
  <c r="S131" i="55" s="1"/>
  <c r="S104" i="55"/>
  <c r="S107" i="55" s="1"/>
  <c r="S108" i="55" s="1"/>
  <c r="S80" i="55"/>
  <c r="S83" i="55" s="1"/>
  <c r="S56" i="55"/>
  <c r="S59" i="55" s="1"/>
  <c r="S32" i="55"/>
  <c r="S35" i="55" s="1"/>
  <c r="S20" i="55"/>
  <c r="S23" i="55" s="1"/>
  <c r="S140" i="53"/>
  <c r="S143" i="53" s="1"/>
  <c r="S130" i="53"/>
  <c r="S116" i="53"/>
  <c r="S119" i="53" s="1"/>
  <c r="S58" i="56"/>
  <c r="S106" i="53"/>
  <c r="S92" i="53"/>
  <c r="S95" i="53" s="1"/>
  <c r="S82" i="53"/>
  <c r="S68" i="53"/>
  <c r="S71" i="53" s="1"/>
  <c r="S58" i="53"/>
  <c r="S44" i="53"/>
  <c r="S47" i="53" s="1"/>
  <c r="S34" i="53"/>
  <c r="S20" i="53"/>
  <c r="S23" i="53" s="1"/>
  <c r="S176" i="49"/>
  <c r="S179" i="49" s="1"/>
  <c r="S166" i="49"/>
  <c r="S152" i="49"/>
  <c r="S155" i="49" s="1"/>
  <c r="S142" i="49"/>
  <c r="S128" i="49"/>
  <c r="S131" i="49" s="1"/>
  <c r="S118" i="49"/>
  <c r="S104" i="49"/>
  <c r="S107" i="49" s="1"/>
  <c r="S94" i="49"/>
  <c r="S164" i="55"/>
  <c r="S167" i="55" s="1"/>
  <c r="S140" i="55"/>
  <c r="S143" i="55" s="1"/>
  <c r="S116" i="55"/>
  <c r="S119" i="55" s="1"/>
  <c r="S92" i="55"/>
  <c r="S95" i="55" s="1"/>
  <c r="S68" i="55"/>
  <c r="S71" i="55" s="1"/>
  <c r="S44" i="55"/>
  <c r="S47" i="55" s="1"/>
  <c r="S116" i="49"/>
  <c r="S119" i="49" s="1"/>
  <c r="S164" i="52"/>
  <c r="S167" i="52" s="1"/>
  <c r="S142" i="52"/>
  <c r="S116" i="52"/>
  <c r="S119" i="52" s="1"/>
  <c r="S94" i="52"/>
  <c r="S68" i="52"/>
  <c r="S71" i="52" s="1"/>
  <c r="S46" i="52"/>
  <c r="S20" i="52"/>
  <c r="S23" i="52" s="1"/>
  <c r="S104" i="56"/>
  <c r="S107" i="56" s="1"/>
  <c r="S106" i="49"/>
  <c r="S92" i="49"/>
  <c r="S95" i="49" s="1"/>
  <c r="S82" i="49"/>
  <c r="S68" i="49"/>
  <c r="S71" i="49" s="1"/>
  <c r="S58" i="49"/>
  <c r="S44" i="49"/>
  <c r="S47" i="49" s="1"/>
  <c r="S34" i="49"/>
  <c r="S20" i="49"/>
  <c r="S23" i="49" s="1"/>
  <c r="S176" i="52"/>
  <c r="S179" i="52" s="1"/>
  <c r="S154" i="52"/>
  <c r="S128" i="52"/>
  <c r="S131" i="52" s="1"/>
  <c r="S106" i="52"/>
  <c r="S80" i="52"/>
  <c r="S83" i="52" s="1"/>
  <c r="S58" i="52"/>
  <c r="S32" i="52"/>
  <c r="S35" i="52" s="1"/>
  <c r="S176" i="51"/>
  <c r="S179" i="51" s="1"/>
  <c r="S166" i="51"/>
  <c r="S152" i="51"/>
  <c r="S155" i="51" s="1"/>
  <c r="S142" i="51"/>
  <c r="S128" i="51"/>
  <c r="S131" i="51" s="1"/>
  <c r="S118" i="51"/>
  <c r="S104" i="51"/>
  <c r="S107" i="51" s="1"/>
  <c r="S94" i="51"/>
  <c r="S80" i="51"/>
  <c r="S83" i="51" s="1"/>
  <c r="S70" i="51"/>
  <c r="S56" i="51"/>
  <c r="S59" i="51" s="1"/>
  <c r="S46" i="51"/>
  <c r="S154" i="56"/>
  <c r="S46" i="56"/>
  <c r="S178" i="53"/>
  <c r="S166" i="52"/>
  <c r="S140" i="52"/>
  <c r="S143" i="52" s="1"/>
  <c r="S118" i="52"/>
  <c r="S92" i="52"/>
  <c r="S95" i="52" s="1"/>
  <c r="S70" i="52"/>
  <c r="S44" i="52"/>
  <c r="S47" i="52" s="1"/>
  <c r="S22" i="52"/>
  <c r="K177" i="60"/>
  <c r="K179" i="60" s="1"/>
  <c r="K153" i="60"/>
  <c r="K105" i="60"/>
  <c r="K107" i="60" s="1"/>
  <c r="K141" i="60"/>
  <c r="K93" i="60"/>
  <c r="K45" i="60"/>
  <c r="K47" i="60" s="1"/>
  <c r="K141" i="59"/>
  <c r="K143" i="59" s="1"/>
  <c r="K93" i="59"/>
  <c r="K129" i="60"/>
  <c r="K131" i="60" s="1"/>
  <c r="K132" i="60" s="1"/>
  <c r="K117" i="60"/>
  <c r="K119" i="60" s="1"/>
  <c r="K81" i="60"/>
  <c r="K83" i="60" s="1"/>
  <c r="K84" i="60" s="1"/>
  <c r="K85" i="60" s="1"/>
  <c r="K69" i="60"/>
  <c r="K105" i="59"/>
  <c r="K33" i="59"/>
  <c r="K35" i="59" s="1"/>
  <c r="K57" i="60"/>
  <c r="K59" i="60" s="1"/>
  <c r="K177" i="59"/>
  <c r="K165" i="59"/>
  <c r="K167" i="59" s="1"/>
  <c r="K81" i="59"/>
  <c r="K83" i="59" s="1"/>
  <c r="K69" i="59"/>
  <c r="K71" i="59" s="1"/>
  <c r="K21" i="59"/>
  <c r="K153" i="59"/>
  <c r="K155" i="59" s="1"/>
  <c r="K165" i="60"/>
  <c r="K167" i="60" s="1"/>
  <c r="K129" i="59"/>
  <c r="K131" i="59" s="1"/>
  <c r="K117" i="59"/>
  <c r="K119" i="59" s="1"/>
  <c r="K33" i="60"/>
  <c r="K35" i="60" s="1"/>
  <c r="K36" i="60" s="1"/>
  <c r="K37" i="60" s="1"/>
  <c r="K21" i="60"/>
  <c r="K23" i="60" s="1"/>
  <c r="K45" i="59"/>
  <c r="K57" i="59"/>
  <c r="J20" i="39"/>
  <c r="J23" i="39" s="1"/>
  <c r="N20" i="39"/>
  <c r="N23" i="39" s="1"/>
  <c r="S20" i="39"/>
  <c r="S23" i="39" s="1"/>
  <c r="W20" i="39"/>
  <c r="W23" i="39" s="1"/>
  <c r="V23" i="39"/>
  <c r="V24" i="39" s="1"/>
  <c r="J34" i="39"/>
  <c r="N34" i="39"/>
  <c r="S34" i="39"/>
  <c r="W34" i="39"/>
  <c r="G35" i="39"/>
  <c r="K35" i="39"/>
  <c r="P35" i="39"/>
  <c r="P36" i="39" s="1"/>
  <c r="P37" i="39" s="1"/>
  <c r="J44" i="39"/>
  <c r="N44" i="39"/>
  <c r="N47" i="39" s="1"/>
  <c r="S44" i="39"/>
  <c r="S47" i="39" s="1"/>
  <c r="W44" i="39"/>
  <c r="W47" i="39" s="1"/>
  <c r="R47" i="39"/>
  <c r="R48" i="39" s="1"/>
  <c r="R49" i="39" s="1"/>
  <c r="V47" i="39"/>
  <c r="V48" i="39" s="1"/>
  <c r="V49" i="39" s="1"/>
  <c r="J58" i="39"/>
  <c r="N58" i="39"/>
  <c r="S58" i="39"/>
  <c r="W58" i="39"/>
  <c r="G59" i="39"/>
  <c r="G60" i="39" s="1"/>
  <c r="K59" i="39"/>
  <c r="K60" i="39" s="1"/>
  <c r="K61" i="39" s="1"/>
  <c r="P59" i="39"/>
  <c r="P60" i="39" s="1"/>
  <c r="T59" i="39"/>
  <c r="J68" i="39"/>
  <c r="J71" i="39" s="1"/>
  <c r="N68" i="39"/>
  <c r="S68" i="39"/>
  <c r="S71" i="39" s="1"/>
  <c r="W68" i="39"/>
  <c r="W71" i="39" s="1"/>
  <c r="R71" i="39"/>
  <c r="V71" i="39"/>
  <c r="V72" i="39" s="1"/>
  <c r="J82" i="39"/>
  <c r="N82" i="39"/>
  <c r="S82" i="39"/>
  <c r="W82" i="39"/>
  <c r="G83" i="39"/>
  <c r="G84" i="39" s="1"/>
  <c r="G85" i="39" s="1"/>
  <c r="K83" i="39"/>
  <c r="K84" i="39" s="1"/>
  <c r="K85" i="39" s="1"/>
  <c r="P83" i="39"/>
  <c r="T83" i="39"/>
  <c r="T84" i="39" s="1"/>
  <c r="T85" i="39" s="1"/>
  <c r="J92" i="39"/>
  <c r="J95" i="39" s="1"/>
  <c r="N92" i="39"/>
  <c r="N95" i="39" s="1"/>
  <c r="S92" i="39"/>
  <c r="S95" i="39" s="1"/>
  <c r="W92" i="39"/>
  <c r="W95" i="39" s="1"/>
  <c r="V95" i="39"/>
  <c r="V96" i="39" s="1"/>
  <c r="V97" i="39" s="1"/>
  <c r="J106" i="39"/>
  <c r="N106" i="39"/>
  <c r="S106" i="39"/>
  <c r="W106" i="39"/>
  <c r="G107" i="39"/>
  <c r="K107" i="39"/>
  <c r="K108" i="39" s="1"/>
  <c r="P107" i="39"/>
  <c r="P108" i="39" s="1"/>
  <c r="T107" i="39"/>
  <c r="T108" i="39" s="1"/>
  <c r="T109" i="39" s="1"/>
  <c r="J116" i="39"/>
  <c r="J119" i="39" s="1"/>
  <c r="N116" i="39"/>
  <c r="N119" i="39" s="1"/>
  <c r="S116" i="39"/>
  <c r="S119" i="39" s="1"/>
  <c r="W116" i="39"/>
  <c r="W119" i="39" s="1"/>
  <c r="V119" i="39"/>
  <c r="J130" i="39"/>
  <c r="N130" i="39"/>
  <c r="S130" i="39"/>
  <c r="W130" i="39"/>
  <c r="G131" i="39"/>
  <c r="G132" i="39" s="1"/>
  <c r="G133" i="39" s="1"/>
  <c r="K131" i="39"/>
  <c r="P131" i="39"/>
  <c r="T131" i="39"/>
  <c r="J140" i="39"/>
  <c r="J143" i="39" s="1"/>
  <c r="N140" i="39"/>
  <c r="N143" i="39" s="1"/>
  <c r="S140" i="39"/>
  <c r="S143" i="39" s="1"/>
  <c r="W140" i="39"/>
  <c r="W143" i="39" s="1"/>
  <c r="R143" i="39"/>
  <c r="V143" i="39"/>
  <c r="J154" i="39"/>
  <c r="N154" i="39"/>
  <c r="S154" i="39"/>
  <c r="W154" i="39"/>
  <c r="G155" i="39"/>
  <c r="G156" i="39" s="1"/>
  <c r="G157" i="39" s="1"/>
  <c r="K155" i="39"/>
  <c r="K156" i="39" s="1"/>
  <c r="K157" i="39" s="1"/>
  <c r="P155" i="39"/>
  <c r="T155" i="39"/>
  <c r="T156" i="39" s="1"/>
  <c r="T157" i="39" s="1"/>
  <c r="J164" i="39"/>
  <c r="J167" i="39" s="1"/>
  <c r="N164" i="39"/>
  <c r="N167" i="39" s="1"/>
  <c r="S164" i="39"/>
  <c r="S167" i="39" s="1"/>
  <c r="W164" i="39"/>
  <c r="W167" i="39" s="1"/>
  <c r="V167" i="39"/>
  <c r="V168" i="39" s="1"/>
  <c r="J178" i="39"/>
  <c r="N178" i="39"/>
  <c r="S178" i="39"/>
  <c r="W178" i="39"/>
  <c r="G179" i="39"/>
  <c r="K179" i="39"/>
  <c r="K180" i="39" s="1"/>
  <c r="P179" i="39"/>
  <c r="P180" i="39" s="1"/>
  <c r="G187" i="51"/>
  <c r="K187" i="51"/>
  <c r="C66" i="45" s="1"/>
  <c r="M189" i="51"/>
  <c r="E68" i="45" s="1"/>
  <c r="J22" i="51"/>
  <c r="N22" i="51"/>
  <c r="S22" i="51"/>
  <c r="W22" i="51"/>
  <c r="G23" i="51"/>
  <c r="K23" i="51"/>
  <c r="K24" i="51" s="1"/>
  <c r="P23" i="51"/>
  <c r="P24" i="51" s="1"/>
  <c r="T23" i="51"/>
  <c r="J32" i="51"/>
  <c r="N32" i="51"/>
  <c r="N35" i="51" s="1"/>
  <c r="S32" i="51"/>
  <c r="S35" i="51" s="1"/>
  <c r="W32" i="51"/>
  <c r="W35" i="51" s="1"/>
  <c r="J44" i="51"/>
  <c r="N44" i="51"/>
  <c r="S44" i="51"/>
  <c r="S47" i="51" s="1"/>
  <c r="W44" i="51"/>
  <c r="W47" i="51" s="1"/>
  <c r="G71" i="51"/>
  <c r="G72" i="51" s="1"/>
  <c r="G73" i="51" s="1"/>
  <c r="G74" i="51" s="1"/>
  <c r="K71" i="51"/>
  <c r="K72" i="51" s="1"/>
  <c r="G95" i="51"/>
  <c r="K95" i="51"/>
  <c r="K96" i="51" s="1"/>
  <c r="G119" i="51"/>
  <c r="G120" i="51" s="1"/>
  <c r="K119" i="51"/>
  <c r="K120" i="51" s="1"/>
  <c r="G143" i="51"/>
  <c r="K143" i="51"/>
  <c r="K144" i="51" s="1"/>
  <c r="K145" i="51" s="1"/>
  <c r="G167" i="51"/>
  <c r="G168" i="51" s="1"/>
  <c r="K167" i="51"/>
  <c r="J183" i="51"/>
  <c r="H183" i="52"/>
  <c r="L183" i="52"/>
  <c r="AH62" i="45" s="1"/>
  <c r="Q183" i="52"/>
  <c r="AK62" i="45" s="1"/>
  <c r="Q23" i="52"/>
  <c r="Q24" i="52" s="1"/>
  <c r="U183" i="52"/>
  <c r="AO62" i="45" s="1"/>
  <c r="BD62" i="45" s="1"/>
  <c r="U23" i="52"/>
  <c r="I186" i="52"/>
  <c r="M186" i="52"/>
  <c r="AI65" i="45" s="1"/>
  <c r="R186" i="52"/>
  <c r="AL65" i="45" s="1"/>
  <c r="V186" i="52"/>
  <c r="AP65" i="45" s="1"/>
  <c r="J187" i="52"/>
  <c r="N187" i="52"/>
  <c r="AJ66" i="45" s="1"/>
  <c r="G188" i="52"/>
  <c r="P190" i="52"/>
  <c r="J34" i="52"/>
  <c r="N34" i="52"/>
  <c r="S34" i="52"/>
  <c r="W34" i="52"/>
  <c r="G35" i="52"/>
  <c r="J130" i="52"/>
  <c r="N130" i="52"/>
  <c r="S130" i="52"/>
  <c r="W130" i="52"/>
  <c r="G131" i="52"/>
  <c r="G132" i="52" s="1"/>
  <c r="K23" i="49"/>
  <c r="K24" i="49" s="1"/>
  <c r="K25" i="49" s="1"/>
  <c r="K26" i="49" s="1"/>
  <c r="H71" i="49"/>
  <c r="L71" i="49"/>
  <c r="L72" i="49" s="1"/>
  <c r="Q71" i="49"/>
  <c r="Q72" i="49" s="1"/>
  <c r="U71" i="49"/>
  <c r="J70" i="49"/>
  <c r="N70" i="49"/>
  <c r="S70" i="49"/>
  <c r="W70" i="49"/>
  <c r="J80" i="49"/>
  <c r="J83" i="49" s="1"/>
  <c r="N80" i="49"/>
  <c r="N83" i="49" s="1"/>
  <c r="S80" i="49"/>
  <c r="S83" i="49" s="1"/>
  <c r="G119" i="49"/>
  <c r="G120" i="49" s="1"/>
  <c r="K119" i="49"/>
  <c r="K120" i="49" s="1"/>
  <c r="K121" i="49" s="1"/>
  <c r="K122" i="49" s="1"/>
  <c r="P119" i="49"/>
  <c r="P120" i="49" s="1"/>
  <c r="P121" i="49" s="1"/>
  <c r="H119" i="49"/>
  <c r="G155" i="49"/>
  <c r="K155" i="49"/>
  <c r="K156" i="49" s="1"/>
  <c r="P155" i="49"/>
  <c r="P156" i="49" s="1"/>
  <c r="P157" i="49" s="1"/>
  <c r="H155" i="49"/>
  <c r="H156" i="49" s="1"/>
  <c r="L155" i="49"/>
  <c r="G35" i="53"/>
  <c r="K35" i="53"/>
  <c r="K36" i="53" s="1"/>
  <c r="K37" i="53" s="1"/>
  <c r="P35" i="53"/>
  <c r="G59" i="53"/>
  <c r="G60" i="53" s="1"/>
  <c r="K59" i="53"/>
  <c r="P59" i="53"/>
  <c r="P60" i="53" s="1"/>
  <c r="H59" i="53"/>
  <c r="G167" i="53"/>
  <c r="G168" i="53" s="1"/>
  <c r="G169" i="53" s="1"/>
  <c r="K167" i="53"/>
  <c r="K168" i="53" s="1"/>
  <c r="K169" i="53" s="1"/>
  <c r="K170" i="53" s="1"/>
  <c r="P167" i="53"/>
  <c r="P168" i="53" s="1"/>
  <c r="P169" i="53" s="1"/>
  <c r="T167" i="53"/>
  <c r="H167" i="53"/>
  <c r="L167" i="53"/>
  <c r="H23" i="39"/>
  <c r="H24" i="39" s="1"/>
  <c r="H25" i="39" s="1"/>
  <c r="I183" i="39"/>
  <c r="V183" i="39"/>
  <c r="L28" i="45" s="1"/>
  <c r="N184" i="39"/>
  <c r="F29" i="45" s="1"/>
  <c r="AY29" i="45" s="1"/>
  <c r="H35" i="51"/>
  <c r="R47" i="51"/>
  <c r="J71" i="51"/>
  <c r="J167" i="51"/>
  <c r="N167" i="51"/>
  <c r="K188" i="52"/>
  <c r="AG67" i="45" s="1"/>
  <c r="G95" i="52"/>
  <c r="G96" i="52" s="1"/>
  <c r="H107" i="52"/>
  <c r="U183" i="49"/>
  <c r="Z28" i="45" s="1"/>
  <c r="U23" i="49"/>
  <c r="U24" i="49" s="1"/>
  <c r="L47" i="49"/>
  <c r="M183" i="53"/>
  <c r="T62" i="45" s="1"/>
  <c r="H167" i="58"/>
  <c r="M167" i="58"/>
  <c r="W176" i="58"/>
  <c r="W179" i="58" s="1"/>
  <c r="W178" i="58"/>
  <c r="W164" i="58"/>
  <c r="W167" i="58" s="1"/>
  <c r="W152" i="58"/>
  <c r="W155" i="58" s="1"/>
  <c r="W140" i="58"/>
  <c r="W154" i="58"/>
  <c r="W130" i="58"/>
  <c r="W118" i="58"/>
  <c r="W142" i="58"/>
  <c r="W166" i="58"/>
  <c r="W106" i="58"/>
  <c r="W94" i="58"/>
  <c r="W82" i="58"/>
  <c r="W70" i="58"/>
  <c r="W58" i="58"/>
  <c r="W128" i="58"/>
  <c r="W131" i="58" s="1"/>
  <c r="W104" i="58"/>
  <c r="W107" i="58" s="1"/>
  <c r="W92" i="58"/>
  <c r="W95" i="58" s="1"/>
  <c r="W80" i="58"/>
  <c r="W44" i="58"/>
  <c r="W47" i="58" s="1"/>
  <c r="W32" i="58"/>
  <c r="W20" i="58"/>
  <c r="W23" i="58" s="1"/>
  <c r="W56" i="58"/>
  <c r="W59" i="58" s="1"/>
  <c r="W60" i="58" s="1"/>
  <c r="W68" i="58"/>
  <c r="W71" i="58" s="1"/>
  <c r="W176" i="57"/>
  <c r="W179" i="57" s="1"/>
  <c r="W164" i="57"/>
  <c r="W167" i="57" s="1"/>
  <c r="W152" i="57"/>
  <c r="W155" i="57" s="1"/>
  <c r="W140" i="57"/>
  <c r="W128" i="57"/>
  <c r="W131" i="57" s="1"/>
  <c r="W116" i="57"/>
  <c r="W119" i="57" s="1"/>
  <c r="W104" i="57"/>
  <c r="W107" i="57" s="1"/>
  <c r="W92" i="57"/>
  <c r="W95" i="57" s="1"/>
  <c r="W80" i="57"/>
  <c r="W83" i="57" s="1"/>
  <c r="W68" i="57"/>
  <c r="W71" i="57" s="1"/>
  <c r="W154" i="57"/>
  <c r="W46" i="57"/>
  <c r="W34" i="57"/>
  <c r="W22" i="57"/>
  <c r="W176" i="60"/>
  <c r="W179" i="60" s="1"/>
  <c r="W178" i="57"/>
  <c r="W118" i="57"/>
  <c r="W70" i="57"/>
  <c r="W152" i="60"/>
  <c r="W155" i="60" s="1"/>
  <c r="W130" i="60"/>
  <c r="W104" i="60"/>
  <c r="W107" i="60" s="1"/>
  <c r="W82" i="60"/>
  <c r="W130" i="57"/>
  <c r="W82" i="57"/>
  <c r="W58" i="57"/>
  <c r="W178" i="60"/>
  <c r="W166" i="60"/>
  <c r="W140" i="60"/>
  <c r="W143" i="60" s="1"/>
  <c r="W118" i="60"/>
  <c r="W92" i="60"/>
  <c r="W95" i="60" s="1"/>
  <c r="W70" i="60"/>
  <c r="W44" i="60"/>
  <c r="W47" i="60" s="1"/>
  <c r="W22" i="60"/>
  <c r="W166" i="59"/>
  <c r="W140" i="59"/>
  <c r="W143" i="59" s="1"/>
  <c r="W118" i="59"/>
  <c r="W92" i="59"/>
  <c r="W70" i="59"/>
  <c r="W22" i="58"/>
  <c r="W166" i="57"/>
  <c r="W20" i="57"/>
  <c r="W23" i="57" s="1"/>
  <c r="W128" i="60"/>
  <c r="W131" i="60" s="1"/>
  <c r="W116" i="60"/>
  <c r="W119" i="60" s="1"/>
  <c r="W80" i="60"/>
  <c r="W83" i="60" s="1"/>
  <c r="W68" i="60"/>
  <c r="W71" i="60" s="1"/>
  <c r="W46" i="60"/>
  <c r="W34" i="60"/>
  <c r="W154" i="59"/>
  <c r="W104" i="59"/>
  <c r="W107" i="59" s="1"/>
  <c r="W58" i="59"/>
  <c r="W32" i="59"/>
  <c r="W35" i="59" s="1"/>
  <c r="W176" i="56"/>
  <c r="W179" i="56" s="1"/>
  <c r="W164" i="56"/>
  <c r="W167" i="56" s="1"/>
  <c r="W152" i="56"/>
  <c r="W155" i="56" s="1"/>
  <c r="W140" i="56"/>
  <c r="W143" i="56" s="1"/>
  <c r="W128" i="56"/>
  <c r="W131" i="56" s="1"/>
  <c r="W116" i="56"/>
  <c r="W119" i="56" s="1"/>
  <c r="W46" i="58"/>
  <c r="W34" i="58"/>
  <c r="W94" i="57"/>
  <c r="W32" i="57"/>
  <c r="W154" i="60"/>
  <c r="W142" i="60"/>
  <c r="W56" i="60"/>
  <c r="W59" i="60" s="1"/>
  <c r="W176" i="59"/>
  <c r="W179" i="59" s="1"/>
  <c r="W164" i="59"/>
  <c r="W167" i="59" s="1"/>
  <c r="W142" i="59"/>
  <c r="W130" i="59"/>
  <c r="W80" i="59"/>
  <c r="W83" i="59" s="1"/>
  <c r="W68" i="59"/>
  <c r="W71" i="59" s="1"/>
  <c r="W46" i="59"/>
  <c r="W20" i="59"/>
  <c r="W23" i="59" s="1"/>
  <c r="W106" i="57"/>
  <c r="W56" i="57"/>
  <c r="W59" i="57" s="1"/>
  <c r="W44" i="57"/>
  <c r="W106" i="60"/>
  <c r="W152" i="59"/>
  <c r="W155" i="59" s="1"/>
  <c r="W166" i="56"/>
  <c r="W142" i="56"/>
  <c r="W118" i="56"/>
  <c r="W164" i="60"/>
  <c r="W167" i="60" s="1"/>
  <c r="W128" i="59"/>
  <c r="W131" i="59" s="1"/>
  <c r="W34" i="59"/>
  <c r="W22" i="59"/>
  <c r="W106" i="56"/>
  <c r="W92" i="56"/>
  <c r="W95" i="56" s="1"/>
  <c r="W116" i="58"/>
  <c r="W142" i="57"/>
  <c r="W178" i="59"/>
  <c r="W116" i="59"/>
  <c r="W119" i="59" s="1"/>
  <c r="W106" i="59"/>
  <c r="W94" i="59"/>
  <c r="W32" i="60"/>
  <c r="W35" i="60" s="1"/>
  <c r="W20" i="60"/>
  <c r="W23" i="60" s="1"/>
  <c r="W82" i="59"/>
  <c r="W44" i="59"/>
  <c r="W47" i="59" s="1"/>
  <c r="W130" i="56"/>
  <c r="W94" i="60"/>
  <c r="W80" i="56"/>
  <c r="W83" i="56" s="1"/>
  <c r="W68" i="56"/>
  <c r="W56" i="56"/>
  <c r="W44" i="56"/>
  <c r="W47" i="56" s="1"/>
  <c r="W32" i="56"/>
  <c r="W35" i="56" s="1"/>
  <c r="W20" i="56"/>
  <c r="W23" i="56" s="1"/>
  <c r="W178" i="55"/>
  <c r="W166" i="55"/>
  <c r="W154" i="55"/>
  <c r="W142" i="55"/>
  <c r="W130" i="55"/>
  <c r="W118" i="55"/>
  <c r="W106" i="55"/>
  <c r="W94" i="55"/>
  <c r="W82" i="55"/>
  <c r="W70" i="55"/>
  <c r="W58" i="55"/>
  <c r="W46" i="55"/>
  <c r="W34" i="55"/>
  <c r="W22" i="55"/>
  <c r="W176" i="53"/>
  <c r="W179" i="53" s="1"/>
  <c r="W166" i="53"/>
  <c r="W152" i="53"/>
  <c r="W155" i="53" s="1"/>
  <c r="W142" i="53"/>
  <c r="W128" i="53"/>
  <c r="W131" i="53" s="1"/>
  <c r="W118" i="53"/>
  <c r="W104" i="53"/>
  <c r="W107" i="53" s="1"/>
  <c r="W58" i="60"/>
  <c r="W178" i="56"/>
  <c r="W94" i="56"/>
  <c r="W56" i="59"/>
  <c r="W59" i="59" s="1"/>
  <c r="W82" i="56"/>
  <c r="W34" i="56"/>
  <c r="W164" i="53"/>
  <c r="W154" i="53"/>
  <c r="W94" i="53"/>
  <c r="W80" i="53"/>
  <c r="W83" i="53" s="1"/>
  <c r="W70" i="53"/>
  <c r="W56" i="53"/>
  <c r="W59" i="53" s="1"/>
  <c r="W46" i="53"/>
  <c r="W32" i="53"/>
  <c r="W35" i="53" s="1"/>
  <c r="W22" i="53"/>
  <c r="W178" i="49"/>
  <c r="W164" i="49"/>
  <c r="W167" i="49" s="1"/>
  <c r="W154" i="49"/>
  <c r="W140" i="49"/>
  <c r="W143" i="49" s="1"/>
  <c r="W130" i="49"/>
  <c r="W70" i="56"/>
  <c r="W22" i="56"/>
  <c r="W176" i="55"/>
  <c r="W179" i="55" s="1"/>
  <c r="W152" i="55"/>
  <c r="W155" i="55" s="1"/>
  <c r="W128" i="55"/>
  <c r="W131" i="55" s="1"/>
  <c r="W132" i="55" s="1"/>
  <c r="W104" i="55"/>
  <c r="W107" i="55" s="1"/>
  <c r="W80" i="55"/>
  <c r="W83" i="55" s="1"/>
  <c r="W56" i="55"/>
  <c r="W59" i="55" s="1"/>
  <c r="W32" i="55"/>
  <c r="W35" i="55" s="1"/>
  <c r="W36" i="55" s="1"/>
  <c r="W20" i="55"/>
  <c r="W23" i="55" s="1"/>
  <c r="W140" i="53"/>
  <c r="W130" i="53"/>
  <c r="W116" i="53"/>
  <c r="W119" i="53" s="1"/>
  <c r="W58" i="56"/>
  <c r="W106" i="53"/>
  <c r="W92" i="53"/>
  <c r="W95" i="53" s="1"/>
  <c r="W82" i="53"/>
  <c r="W68" i="53"/>
  <c r="W71" i="53" s="1"/>
  <c r="W58" i="53"/>
  <c r="W44" i="53"/>
  <c r="W47" i="53" s="1"/>
  <c r="W34" i="53"/>
  <c r="W20" i="53"/>
  <c r="W23" i="53" s="1"/>
  <c r="W176" i="49"/>
  <c r="W179" i="49" s="1"/>
  <c r="W166" i="49"/>
  <c r="W152" i="49"/>
  <c r="W155" i="49" s="1"/>
  <c r="W142" i="49"/>
  <c r="W128" i="49"/>
  <c r="W131" i="49" s="1"/>
  <c r="W118" i="49"/>
  <c r="W104" i="49"/>
  <c r="W107" i="49" s="1"/>
  <c r="W94" i="49"/>
  <c r="W164" i="55"/>
  <c r="W167" i="55" s="1"/>
  <c r="W140" i="55"/>
  <c r="W116" i="55"/>
  <c r="W119" i="55" s="1"/>
  <c r="W92" i="55"/>
  <c r="W68" i="55"/>
  <c r="W71" i="55" s="1"/>
  <c r="W44" i="55"/>
  <c r="W47" i="55" s="1"/>
  <c r="W116" i="49"/>
  <c r="W119" i="49" s="1"/>
  <c r="W164" i="52"/>
  <c r="W167" i="52" s="1"/>
  <c r="W142" i="52"/>
  <c r="W116" i="52"/>
  <c r="W119" i="52" s="1"/>
  <c r="W94" i="52"/>
  <c r="W68" i="52"/>
  <c r="W71" i="52" s="1"/>
  <c r="W46" i="52"/>
  <c r="W20" i="52"/>
  <c r="W23" i="52" s="1"/>
  <c r="W104" i="56"/>
  <c r="W107" i="56" s="1"/>
  <c r="W106" i="49"/>
  <c r="W92" i="49"/>
  <c r="W95" i="49" s="1"/>
  <c r="W82" i="49"/>
  <c r="W68" i="49"/>
  <c r="W71" i="49" s="1"/>
  <c r="W58" i="49"/>
  <c r="W44" i="49"/>
  <c r="W47" i="49" s="1"/>
  <c r="W48" i="49" s="1"/>
  <c r="W34" i="49"/>
  <c r="W20" i="49"/>
  <c r="W23" i="49" s="1"/>
  <c r="W176" i="52"/>
  <c r="W179" i="52" s="1"/>
  <c r="W154" i="52"/>
  <c r="W128" i="52"/>
  <c r="W131" i="52" s="1"/>
  <c r="W106" i="52"/>
  <c r="W80" i="52"/>
  <c r="W83" i="52" s="1"/>
  <c r="W58" i="52"/>
  <c r="W32" i="52"/>
  <c r="W35" i="52" s="1"/>
  <c r="W176" i="51"/>
  <c r="W179" i="51" s="1"/>
  <c r="W166" i="51"/>
  <c r="W152" i="51"/>
  <c r="W155" i="51" s="1"/>
  <c r="W142" i="51"/>
  <c r="W128" i="51"/>
  <c r="W131" i="51" s="1"/>
  <c r="W118" i="51"/>
  <c r="W104" i="51"/>
  <c r="W107" i="51" s="1"/>
  <c r="W94" i="51"/>
  <c r="W80" i="51"/>
  <c r="W83" i="51" s="1"/>
  <c r="W70" i="51"/>
  <c r="W56" i="51"/>
  <c r="W59" i="51" s="1"/>
  <c r="W46" i="51"/>
  <c r="W154" i="56"/>
  <c r="W46" i="56"/>
  <c r="W178" i="53"/>
  <c r="W166" i="52"/>
  <c r="W140" i="52"/>
  <c r="W143" i="52" s="1"/>
  <c r="W118" i="52"/>
  <c r="W92" i="52"/>
  <c r="W95" i="52" s="1"/>
  <c r="W70" i="52"/>
  <c r="W44" i="52"/>
  <c r="W47" i="52" s="1"/>
  <c r="W22" i="52"/>
  <c r="V132" i="39"/>
  <c r="V133" i="39" s="1"/>
  <c r="G183" i="39"/>
  <c r="K183" i="39"/>
  <c r="C28" i="45" s="1"/>
  <c r="P183" i="39"/>
  <c r="T183" i="39"/>
  <c r="J28" i="45" s="1"/>
  <c r="BC28" i="45" s="1"/>
  <c r="H184" i="39"/>
  <c r="L184" i="39"/>
  <c r="D29" i="45" s="1"/>
  <c r="AW29" i="45" s="1"/>
  <c r="I183" i="51"/>
  <c r="M183" i="51"/>
  <c r="E62" i="45" s="1"/>
  <c r="J184" i="51"/>
  <c r="N184" i="51"/>
  <c r="F63" i="45" s="1"/>
  <c r="AY63" i="45" s="1"/>
  <c r="G186" i="51"/>
  <c r="K186" i="51"/>
  <c r="C65" i="45" s="1"/>
  <c r="H187" i="51"/>
  <c r="L187" i="51"/>
  <c r="D66" i="45" s="1"/>
  <c r="N189" i="51"/>
  <c r="F68" i="45" s="1"/>
  <c r="G190" i="51"/>
  <c r="K190" i="51"/>
  <c r="C69" i="45" s="1"/>
  <c r="P190" i="51"/>
  <c r="P35" i="51"/>
  <c r="P36" i="51" s="1"/>
  <c r="G47" i="51"/>
  <c r="G48" i="51" s="1"/>
  <c r="K47" i="51"/>
  <c r="K48" i="51" s="1"/>
  <c r="Q59" i="51"/>
  <c r="Q60" i="51" s="1"/>
  <c r="U59" i="51"/>
  <c r="J58" i="51"/>
  <c r="N58" i="51"/>
  <c r="S58" i="51"/>
  <c r="W58" i="51"/>
  <c r="H83" i="51"/>
  <c r="L83" i="51"/>
  <c r="Q83" i="51"/>
  <c r="Q84" i="51" s="1"/>
  <c r="U83" i="51"/>
  <c r="J82" i="51"/>
  <c r="N82" i="51"/>
  <c r="S82" i="51"/>
  <c r="W82" i="51"/>
  <c r="H107" i="51"/>
  <c r="L107" i="51"/>
  <c r="Q107" i="51"/>
  <c r="Q108" i="51" s="1"/>
  <c r="U107" i="51"/>
  <c r="U108" i="51" s="1"/>
  <c r="J106" i="51"/>
  <c r="N106" i="51"/>
  <c r="S106" i="51"/>
  <c r="W106" i="51"/>
  <c r="Q131" i="51"/>
  <c r="Q132" i="51" s="1"/>
  <c r="Q133" i="51" s="1"/>
  <c r="U131" i="51"/>
  <c r="U132" i="51" s="1"/>
  <c r="J130" i="51"/>
  <c r="N130" i="51"/>
  <c r="S130" i="51"/>
  <c r="W130" i="51"/>
  <c r="H155" i="51"/>
  <c r="Q155" i="51"/>
  <c r="Q156" i="51" s="1"/>
  <c r="J154" i="51"/>
  <c r="N154" i="51"/>
  <c r="S154" i="51"/>
  <c r="W154" i="51"/>
  <c r="L179" i="51"/>
  <c r="Q179" i="51"/>
  <c r="Q180" i="51" s="1"/>
  <c r="U179" i="51"/>
  <c r="J178" i="51"/>
  <c r="N178" i="51"/>
  <c r="S178" i="51"/>
  <c r="W178" i="51"/>
  <c r="N183" i="51"/>
  <c r="F62" i="45" s="1"/>
  <c r="AH28" i="45"/>
  <c r="AK28" i="45"/>
  <c r="I183" i="52"/>
  <c r="M183" i="52"/>
  <c r="AI62" i="45" s="1"/>
  <c r="J186" i="52"/>
  <c r="N186" i="52"/>
  <c r="AJ65" i="45" s="1"/>
  <c r="G187" i="52"/>
  <c r="K187" i="52"/>
  <c r="AG66" i="45" s="1"/>
  <c r="M189" i="52"/>
  <c r="AI68" i="45" s="1"/>
  <c r="K190" i="52"/>
  <c r="AG69" i="45" s="1"/>
  <c r="K35" i="52"/>
  <c r="K36" i="52" s="1"/>
  <c r="G47" i="52"/>
  <c r="G48" i="52" s="1"/>
  <c r="K47" i="52"/>
  <c r="K48" i="52" s="1"/>
  <c r="H59" i="52"/>
  <c r="J56" i="52"/>
  <c r="J59" i="52" s="1"/>
  <c r="N56" i="52"/>
  <c r="S56" i="52"/>
  <c r="S59" i="52" s="1"/>
  <c r="W56" i="52"/>
  <c r="W59" i="52" s="1"/>
  <c r="G71" i="52"/>
  <c r="G72" i="52" s="1"/>
  <c r="K131" i="52"/>
  <c r="K132" i="52" s="1"/>
  <c r="G143" i="52"/>
  <c r="G144" i="52" s="1"/>
  <c r="K143" i="52"/>
  <c r="K144" i="52" s="1"/>
  <c r="L143" i="52"/>
  <c r="H155" i="52"/>
  <c r="J152" i="52"/>
  <c r="J155" i="52" s="1"/>
  <c r="N152" i="52"/>
  <c r="S152" i="52"/>
  <c r="S155" i="52" s="1"/>
  <c r="W152" i="52"/>
  <c r="W155" i="52" s="1"/>
  <c r="G167" i="52"/>
  <c r="G168" i="52" s="1"/>
  <c r="H179" i="52"/>
  <c r="N183" i="52"/>
  <c r="AJ62" i="45" s="1"/>
  <c r="M187" i="52"/>
  <c r="AI66" i="45" s="1"/>
  <c r="K188" i="49"/>
  <c r="R33" i="45" s="1"/>
  <c r="J32" i="49"/>
  <c r="J35" i="49" s="1"/>
  <c r="N32" i="49"/>
  <c r="S32" i="49"/>
  <c r="S35" i="49" s="1"/>
  <c r="W32" i="49"/>
  <c r="W35" i="49" s="1"/>
  <c r="S56" i="49"/>
  <c r="S59" i="49" s="1"/>
  <c r="W56" i="49"/>
  <c r="W59" i="49" s="1"/>
  <c r="I71" i="49"/>
  <c r="L119" i="49"/>
  <c r="R183" i="39"/>
  <c r="H28" i="45" s="1"/>
  <c r="J184" i="39"/>
  <c r="J119" i="51"/>
  <c r="N143" i="51"/>
  <c r="S167" i="51"/>
  <c r="M187" i="51"/>
  <c r="E66" i="45" s="1"/>
  <c r="K95" i="52"/>
  <c r="K96" i="52" s="1"/>
  <c r="H186" i="52"/>
  <c r="H183" i="49"/>
  <c r="L183" i="49"/>
  <c r="S28" i="45" s="1"/>
  <c r="J186" i="49"/>
  <c r="N186" i="49"/>
  <c r="U31" i="45" s="1"/>
  <c r="U47" i="49"/>
  <c r="I183" i="53"/>
  <c r="V183" i="53"/>
  <c r="AA62" i="45" s="1"/>
  <c r="V23" i="53"/>
  <c r="V24" i="53" s="1"/>
  <c r="J184" i="53"/>
  <c r="N184" i="53"/>
  <c r="U63" i="45" s="1"/>
  <c r="K107" i="53"/>
  <c r="K108" i="53" s="1"/>
  <c r="J176" i="58"/>
  <c r="J179" i="58" s="1"/>
  <c r="J178" i="58"/>
  <c r="J164" i="58"/>
  <c r="J167" i="58" s="1"/>
  <c r="J152" i="58"/>
  <c r="J155" i="58" s="1"/>
  <c r="J140" i="58"/>
  <c r="J143" i="58" s="1"/>
  <c r="J154" i="58"/>
  <c r="J130" i="58"/>
  <c r="J118" i="58"/>
  <c r="J142" i="58"/>
  <c r="J166" i="58"/>
  <c r="J106" i="58"/>
  <c r="J94" i="58"/>
  <c r="J82" i="58"/>
  <c r="J70" i="58"/>
  <c r="J58" i="58"/>
  <c r="J128" i="58"/>
  <c r="J131" i="58" s="1"/>
  <c r="J104" i="58"/>
  <c r="J107" i="58" s="1"/>
  <c r="J92" i="58"/>
  <c r="J95" i="58" s="1"/>
  <c r="J80" i="58"/>
  <c r="J83" i="58" s="1"/>
  <c r="J44" i="58"/>
  <c r="J32" i="58"/>
  <c r="J35" i="58" s="1"/>
  <c r="J20" i="58"/>
  <c r="J23" i="58" s="1"/>
  <c r="J56" i="58"/>
  <c r="J68" i="58"/>
  <c r="J71" i="58" s="1"/>
  <c r="J176" i="57"/>
  <c r="J179" i="57" s="1"/>
  <c r="J164" i="57"/>
  <c r="J167" i="57" s="1"/>
  <c r="J152" i="57"/>
  <c r="J155" i="57" s="1"/>
  <c r="J140" i="57"/>
  <c r="J128" i="57"/>
  <c r="J116" i="57"/>
  <c r="J104" i="57"/>
  <c r="J107" i="57" s="1"/>
  <c r="J92" i="57"/>
  <c r="J80" i="57"/>
  <c r="J68" i="57"/>
  <c r="J154" i="57"/>
  <c r="J46" i="57"/>
  <c r="J34" i="57"/>
  <c r="J22" i="57"/>
  <c r="J176" i="60"/>
  <c r="J178" i="57"/>
  <c r="J118" i="57"/>
  <c r="J70" i="57"/>
  <c r="J152" i="60"/>
  <c r="J130" i="60"/>
  <c r="J104" i="60"/>
  <c r="J82" i="60"/>
  <c r="J130" i="57"/>
  <c r="J82" i="57"/>
  <c r="J58" i="57"/>
  <c r="J178" i="60"/>
  <c r="J166" i="60"/>
  <c r="J140" i="60"/>
  <c r="J118" i="60"/>
  <c r="J92" i="60"/>
  <c r="J95" i="60" s="1"/>
  <c r="J70" i="60"/>
  <c r="J44" i="60"/>
  <c r="J22" i="60"/>
  <c r="J166" i="59"/>
  <c r="J140" i="59"/>
  <c r="J118" i="59"/>
  <c r="J92" i="59"/>
  <c r="J95" i="59" s="1"/>
  <c r="J70" i="59"/>
  <c r="J22" i="58"/>
  <c r="J166" i="57"/>
  <c r="J20" i="57"/>
  <c r="J128" i="60"/>
  <c r="J131" i="60" s="1"/>
  <c r="J116" i="60"/>
  <c r="J119" i="60" s="1"/>
  <c r="J80" i="60"/>
  <c r="J83" i="60" s="1"/>
  <c r="J68" i="60"/>
  <c r="J71" i="60" s="1"/>
  <c r="J46" i="60"/>
  <c r="J34" i="60"/>
  <c r="J154" i="59"/>
  <c r="J104" i="59"/>
  <c r="J107" i="59" s="1"/>
  <c r="J58" i="59"/>
  <c r="J32" i="59"/>
  <c r="J176" i="56"/>
  <c r="J179" i="56" s="1"/>
  <c r="J164" i="56"/>
  <c r="J167" i="56" s="1"/>
  <c r="J152" i="56"/>
  <c r="J155" i="56" s="1"/>
  <c r="J140" i="56"/>
  <c r="J143" i="56" s="1"/>
  <c r="J128" i="56"/>
  <c r="J131" i="56" s="1"/>
  <c r="J116" i="56"/>
  <c r="J46" i="58"/>
  <c r="J34" i="58"/>
  <c r="J94" i="57"/>
  <c r="J32" i="57"/>
  <c r="J154" i="60"/>
  <c r="J142" i="60"/>
  <c r="J56" i="60"/>
  <c r="J59" i="60" s="1"/>
  <c r="J176" i="59"/>
  <c r="J179" i="59" s="1"/>
  <c r="J164" i="59"/>
  <c r="J167" i="59" s="1"/>
  <c r="J142" i="59"/>
  <c r="J130" i="59"/>
  <c r="J80" i="59"/>
  <c r="J83" i="59" s="1"/>
  <c r="J68" i="59"/>
  <c r="J71" i="59" s="1"/>
  <c r="J46" i="59"/>
  <c r="J20" i="59"/>
  <c r="J106" i="57"/>
  <c r="J56" i="57"/>
  <c r="J59" i="57" s="1"/>
  <c r="J44" i="57"/>
  <c r="J106" i="60"/>
  <c r="J152" i="59"/>
  <c r="J166" i="56"/>
  <c r="J142" i="56"/>
  <c r="J118" i="56"/>
  <c r="J164" i="60"/>
  <c r="J167" i="60" s="1"/>
  <c r="J128" i="59"/>
  <c r="J131" i="59" s="1"/>
  <c r="J34" i="59"/>
  <c r="J22" i="59"/>
  <c r="J106" i="56"/>
  <c r="J92" i="56"/>
  <c r="J95" i="56" s="1"/>
  <c r="J116" i="58"/>
  <c r="J119" i="58" s="1"/>
  <c r="J142" i="57"/>
  <c r="J178" i="59"/>
  <c r="J116" i="59"/>
  <c r="J106" i="59"/>
  <c r="J32" i="60"/>
  <c r="J20" i="60"/>
  <c r="J82" i="59"/>
  <c r="J44" i="59"/>
  <c r="J130" i="56"/>
  <c r="J94" i="60"/>
  <c r="J80" i="56"/>
  <c r="J83" i="56" s="1"/>
  <c r="J68" i="56"/>
  <c r="J71" i="56" s="1"/>
  <c r="J56" i="56"/>
  <c r="J59" i="56" s="1"/>
  <c r="J44" i="56"/>
  <c r="J47" i="56" s="1"/>
  <c r="J32" i="56"/>
  <c r="J35" i="56" s="1"/>
  <c r="J20" i="56"/>
  <c r="J23" i="56" s="1"/>
  <c r="J178" i="55"/>
  <c r="J166" i="55"/>
  <c r="J154" i="55"/>
  <c r="J142" i="55"/>
  <c r="J130" i="55"/>
  <c r="J118" i="55"/>
  <c r="J106" i="55"/>
  <c r="J94" i="55"/>
  <c r="J82" i="55"/>
  <c r="J70" i="55"/>
  <c r="J58" i="55"/>
  <c r="J46" i="55"/>
  <c r="J34" i="55"/>
  <c r="J22" i="55"/>
  <c r="J176" i="53"/>
  <c r="J179" i="53" s="1"/>
  <c r="J166" i="53"/>
  <c r="J152" i="53"/>
  <c r="J155" i="53" s="1"/>
  <c r="J142" i="53"/>
  <c r="J128" i="53"/>
  <c r="J131" i="53" s="1"/>
  <c r="J118" i="53"/>
  <c r="J104" i="53"/>
  <c r="J107" i="53" s="1"/>
  <c r="J58" i="60"/>
  <c r="J94" i="59"/>
  <c r="J178" i="56"/>
  <c r="J94" i="56"/>
  <c r="J56" i="59"/>
  <c r="J59" i="59" s="1"/>
  <c r="J82" i="56"/>
  <c r="J34" i="56"/>
  <c r="J164" i="53"/>
  <c r="J154" i="53"/>
  <c r="J94" i="53"/>
  <c r="J80" i="53"/>
  <c r="J83" i="53" s="1"/>
  <c r="J70" i="53"/>
  <c r="J56" i="53"/>
  <c r="J59" i="53" s="1"/>
  <c r="J46" i="53"/>
  <c r="J32" i="53"/>
  <c r="J35" i="53" s="1"/>
  <c r="J22" i="53"/>
  <c r="J178" i="49"/>
  <c r="J164" i="49"/>
  <c r="J167" i="49" s="1"/>
  <c r="J154" i="49"/>
  <c r="J140" i="49"/>
  <c r="J130" i="49"/>
  <c r="J70" i="56"/>
  <c r="J22" i="56"/>
  <c r="J176" i="55"/>
  <c r="J152" i="55"/>
  <c r="J155" i="55" s="1"/>
  <c r="J128" i="55"/>
  <c r="J131" i="55" s="1"/>
  <c r="J104" i="55"/>
  <c r="J107" i="55" s="1"/>
  <c r="J80" i="55"/>
  <c r="J56" i="55"/>
  <c r="J59" i="55" s="1"/>
  <c r="J32" i="55"/>
  <c r="J35" i="55" s="1"/>
  <c r="J20" i="55"/>
  <c r="J23" i="55" s="1"/>
  <c r="J140" i="53"/>
  <c r="J143" i="53" s="1"/>
  <c r="J130" i="53"/>
  <c r="J116" i="53"/>
  <c r="J119" i="53" s="1"/>
  <c r="J58" i="56"/>
  <c r="J106" i="53"/>
  <c r="J92" i="53"/>
  <c r="J95" i="53" s="1"/>
  <c r="J82" i="53"/>
  <c r="J68" i="53"/>
  <c r="J71" i="53" s="1"/>
  <c r="J58" i="53"/>
  <c r="J44" i="53"/>
  <c r="J47" i="53" s="1"/>
  <c r="J34" i="53"/>
  <c r="J20" i="53"/>
  <c r="J176" i="49"/>
  <c r="J179" i="49" s="1"/>
  <c r="J166" i="49"/>
  <c r="J152" i="49"/>
  <c r="J155" i="49" s="1"/>
  <c r="J142" i="49"/>
  <c r="J128" i="49"/>
  <c r="J118" i="49"/>
  <c r="J104" i="49"/>
  <c r="J94" i="49"/>
  <c r="J164" i="55"/>
  <c r="J140" i="55"/>
  <c r="J143" i="55" s="1"/>
  <c r="J116" i="55"/>
  <c r="J119" i="55" s="1"/>
  <c r="J92" i="55"/>
  <c r="J95" i="55" s="1"/>
  <c r="J68" i="55"/>
  <c r="J44" i="55"/>
  <c r="J47" i="55" s="1"/>
  <c r="J116" i="49"/>
  <c r="J119" i="49" s="1"/>
  <c r="J164" i="52"/>
  <c r="J142" i="52"/>
  <c r="J116" i="52"/>
  <c r="J119" i="52" s="1"/>
  <c r="J94" i="52"/>
  <c r="J68" i="52"/>
  <c r="J46" i="52"/>
  <c r="J20" i="52"/>
  <c r="J23" i="52" s="1"/>
  <c r="J104" i="56"/>
  <c r="J107" i="56" s="1"/>
  <c r="J106" i="49"/>
  <c r="J92" i="49"/>
  <c r="J95" i="49" s="1"/>
  <c r="J82" i="49"/>
  <c r="J68" i="49"/>
  <c r="J71" i="49" s="1"/>
  <c r="J58" i="49"/>
  <c r="J44" i="49"/>
  <c r="J47" i="49" s="1"/>
  <c r="J34" i="49"/>
  <c r="J20" i="49"/>
  <c r="J176" i="52"/>
  <c r="J179" i="52" s="1"/>
  <c r="J154" i="52"/>
  <c r="J128" i="52"/>
  <c r="J106" i="52"/>
  <c r="J80" i="52"/>
  <c r="J83" i="52" s="1"/>
  <c r="J58" i="52"/>
  <c r="J32" i="52"/>
  <c r="J176" i="51"/>
  <c r="J166" i="51"/>
  <c r="J152" i="51"/>
  <c r="J155" i="51" s="1"/>
  <c r="J142" i="51"/>
  <c r="J128" i="51"/>
  <c r="J131" i="51" s="1"/>
  <c r="J118" i="51"/>
  <c r="J104" i="51"/>
  <c r="J94" i="51"/>
  <c r="J80" i="51"/>
  <c r="J70" i="51"/>
  <c r="J56" i="51"/>
  <c r="J46" i="51"/>
  <c r="J154" i="56"/>
  <c r="J46" i="56"/>
  <c r="J178" i="53"/>
  <c r="J166" i="52"/>
  <c r="J140" i="52"/>
  <c r="J118" i="52"/>
  <c r="J92" i="52"/>
  <c r="J95" i="52" s="1"/>
  <c r="J70" i="52"/>
  <c r="J44" i="52"/>
  <c r="J22" i="52"/>
  <c r="N176" i="58"/>
  <c r="N178" i="58"/>
  <c r="N164" i="58"/>
  <c r="N152" i="58"/>
  <c r="N140" i="58"/>
  <c r="N154" i="58"/>
  <c r="N130" i="58"/>
  <c r="N118" i="58"/>
  <c r="N142" i="58"/>
  <c r="N166" i="58"/>
  <c r="N106" i="58"/>
  <c r="N94" i="58"/>
  <c r="N82" i="58"/>
  <c r="N70" i="58"/>
  <c r="N58" i="58"/>
  <c r="N128" i="58"/>
  <c r="N104" i="58"/>
  <c r="N107" i="58" s="1"/>
  <c r="N92" i="58"/>
  <c r="N95" i="58" s="1"/>
  <c r="N80" i="58"/>
  <c r="N44" i="58"/>
  <c r="N47" i="58" s="1"/>
  <c r="N32" i="58"/>
  <c r="N35" i="58" s="1"/>
  <c r="N20" i="58"/>
  <c r="N23" i="58" s="1"/>
  <c r="N56" i="58"/>
  <c r="N68" i="58"/>
  <c r="N71" i="58" s="1"/>
  <c r="N176" i="57"/>
  <c r="N179" i="57" s="1"/>
  <c r="N164" i="57"/>
  <c r="N152" i="57"/>
  <c r="N155" i="57" s="1"/>
  <c r="N140" i="57"/>
  <c r="N128" i="57"/>
  <c r="N131" i="57" s="1"/>
  <c r="N116" i="57"/>
  <c r="N104" i="57"/>
  <c r="N92" i="57"/>
  <c r="N80" i="57"/>
  <c r="N68" i="57"/>
  <c r="N154" i="57"/>
  <c r="N46" i="57"/>
  <c r="N34" i="57"/>
  <c r="N22" i="57"/>
  <c r="N176" i="60"/>
  <c r="N179" i="60" s="1"/>
  <c r="N178" i="57"/>
  <c r="N118" i="57"/>
  <c r="N70" i="57"/>
  <c r="N152" i="60"/>
  <c r="N130" i="60"/>
  <c r="N104" i="60"/>
  <c r="N107" i="60" s="1"/>
  <c r="N82" i="60"/>
  <c r="N130" i="57"/>
  <c r="N82" i="57"/>
  <c r="N58" i="57"/>
  <c r="N178" i="60"/>
  <c r="N166" i="60"/>
  <c r="N140" i="60"/>
  <c r="N143" i="60" s="1"/>
  <c r="N118" i="60"/>
  <c r="N92" i="60"/>
  <c r="N95" i="60" s="1"/>
  <c r="N70" i="60"/>
  <c r="N44" i="60"/>
  <c r="N22" i="60"/>
  <c r="N166" i="59"/>
  <c r="N140" i="59"/>
  <c r="N118" i="59"/>
  <c r="N92" i="59"/>
  <c r="N70" i="59"/>
  <c r="N22" i="58"/>
  <c r="N166" i="57"/>
  <c r="N20" i="57"/>
  <c r="N128" i="60"/>
  <c r="N131" i="60" s="1"/>
  <c r="N116" i="60"/>
  <c r="N80" i="60"/>
  <c r="N68" i="60"/>
  <c r="N46" i="60"/>
  <c r="N34" i="60"/>
  <c r="N154" i="59"/>
  <c r="N104" i="59"/>
  <c r="N107" i="59" s="1"/>
  <c r="N58" i="59"/>
  <c r="N32" i="59"/>
  <c r="N176" i="56"/>
  <c r="N179" i="56" s="1"/>
  <c r="N164" i="56"/>
  <c r="N167" i="56" s="1"/>
  <c r="N152" i="56"/>
  <c r="N155" i="56" s="1"/>
  <c r="N140" i="56"/>
  <c r="N128" i="56"/>
  <c r="N116" i="56"/>
  <c r="N119" i="56" s="1"/>
  <c r="N46" i="58"/>
  <c r="N34" i="58"/>
  <c r="N94" i="57"/>
  <c r="N32" i="57"/>
  <c r="N154" i="60"/>
  <c r="N142" i="60"/>
  <c r="N56" i="60"/>
  <c r="N176" i="59"/>
  <c r="N164" i="59"/>
  <c r="N142" i="59"/>
  <c r="N130" i="59"/>
  <c r="N80" i="59"/>
  <c r="N83" i="59" s="1"/>
  <c r="N68" i="59"/>
  <c r="N46" i="59"/>
  <c r="N20" i="59"/>
  <c r="N106" i="57"/>
  <c r="N56" i="57"/>
  <c r="N44" i="57"/>
  <c r="N106" i="60"/>
  <c r="N152" i="59"/>
  <c r="N166" i="56"/>
  <c r="N142" i="56"/>
  <c r="N118" i="56"/>
  <c r="N164" i="60"/>
  <c r="N128" i="59"/>
  <c r="N34" i="59"/>
  <c r="N22" i="59"/>
  <c r="N106" i="56"/>
  <c r="N92" i="56"/>
  <c r="N116" i="58"/>
  <c r="N119" i="58" s="1"/>
  <c r="N142" i="57"/>
  <c r="N178" i="59"/>
  <c r="N116" i="59"/>
  <c r="N119" i="59" s="1"/>
  <c r="N106" i="59"/>
  <c r="N32" i="60"/>
  <c r="N20" i="60"/>
  <c r="N82" i="59"/>
  <c r="N44" i="59"/>
  <c r="N47" i="59" s="1"/>
  <c r="N130" i="56"/>
  <c r="N94" i="60"/>
  <c r="N80" i="56"/>
  <c r="N83" i="56" s="1"/>
  <c r="N68" i="56"/>
  <c r="N56" i="56"/>
  <c r="N44" i="56"/>
  <c r="N47" i="56" s="1"/>
  <c r="N32" i="56"/>
  <c r="N35" i="56" s="1"/>
  <c r="N20" i="56"/>
  <c r="N178" i="55"/>
  <c r="N166" i="55"/>
  <c r="N154" i="55"/>
  <c r="N142" i="55"/>
  <c r="N130" i="55"/>
  <c r="N118" i="55"/>
  <c r="N106" i="55"/>
  <c r="N94" i="55"/>
  <c r="N82" i="55"/>
  <c r="N70" i="55"/>
  <c r="N58" i="55"/>
  <c r="N46" i="55"/>
  <c r="N34" i="55"/>
  <c r="N22" i="55"/>
  <c r="N176" i="53"/>
  <c r="N179" i="53" s="1"/>
  <c r="N166" i="53"/>
  <c r="N152" i="53"/>
  <c r="N155" i="53" s="1"/>
  <c r="N142" i="53"/>
  <c r="N128" i="53"/>
  <c r="N131" i="53" s="1"/>
  <c r="N118" i="53"/>
  <c r="N104" i="53"/>
  <c r="N58" i="60"/>
  <c r="N94" i="59"/>
  <c r="N178" i="56"/>
  <c r="N94" i="56"/>
  <c r="N56" i="59"/>
  <c r="N82" i="56"/>
  <c r="N34" i="56"/>
  <c r="N164" i="53"/>
  <c r="N154" i="53"/>
  <c r="N94" i="53"/>
  <c r="N80" i="53"/>
  <c r="N83" i="53" s="1"/>
  <c r="N70" i="53"/>
  <c r="N56" i="53"/>
  <c r="N59" i="53" s="1"/>
  <c r="N46" i="53"/>
  <c r="N32" i="53"/>
  <c r="N35" i="53" s="1"/>
  <c r="N22" i="53"/>
  <c r="N178" i="49"/>
  <c r="N164" i="49"/>
  <c r="N167" i="49" s="1"/>
  <c r="N154" i="49"/>
  <c r="N140" i="49"/>
  <c r="N130" i="49"/>
  <c r="N70" i="56"/>
  <c r="N22" i="56"/>
  <c r="N176" i="55"/>
  <c r="N152" i="55"/>
  <c r="N155" i="55" s="1"/>
  <c r="N128" i="55"/>
  <c r="N104" i="55"/>
  <c r="N107" i="55" s="1"/>
  <c r="N80" i="55"/>
  <c r="N56" i="55"/>
  <c r="N59" i="55" s="1"/>
  <c r="N32" i="55"/>
  <c r="N20" i="55"/>
  <c r="N23" i="55" s="1"/>
  <c r="N140" i="53"/>
  <c r="N130" i="53"/>
  <c r="N116" i="53"/>
  <c r="N119" i="53" s="1"/>
  <c r="N58" i="56"/>
  <c r="N106" i="53"/>
  <c r="N92" i="53"/>
  <c r="N95" i="53" s="1"/>
  <c r="N82" i="53"/>
  <c r="N68" i="53"/>
  <c r="N71" i="53" s="1"/>
  <c r="N58" i="53"/>
  <c r="N44" i="53"/>
  <c r="N47" i="53" s="1"/>
  <c r="N34" i="53"/>
  <c r="N20" i="53"/>
  <c r="N23" i="53" s="1"/>
  <c r="N176" i="49"/>
  <c r="N166" i="49"/>
  <c r="N152" i="49"/>
  <c r="N155" i="49" s="1"/>
  <c r="N142" i="49"/>
  <c r="N128" i="49"/>
  <c r="N118" i="49"/>
  <c r="N104" i="49"/>
  <c r="N107" i="49" s="1"/>
  <c r="N94" i="49"/>
  <c r="N164" i="55"/>
  <c r="N140" i="55"/>
  <c r="N143" i="55" s="1"/>
  <c r="N116" i="55"/>
  <c r="N92" i="55"/>
  <c r="N95" i="55" s="1"/>
  <c r="N68" i="55"/>
  <c r="N44" i="55"/>
  <c r="N47" i="55" s="1"/>
  <c r="N116" i="49"/>
  <c r="N119" i="49" s="1"/>
  <c r="N164" i="52"/>
  <c r="N142" i="52"/>
  <c r="N116" i="52"/>
  <c r="N119" i="52" s="1"/>
  <c r="N94" i="52"/>
  <c r="N68" i="52"/>
  <c r="N46" i="52"/>
  <c r="N20" i="52"/>
  <c r="N23" i="52" s="1"/>
  <c r="N104" i="56"/>
  <c r="N106" i="49"/>
  <c r="N92" i="49"/>
  <c r="N95" i="49" s="1"/>
  <c r="N82" i="49"/>
  <c r="N68" i="49"/>
  <c r="N71" i="49" s="1"/>
  <c r="N58" i="49"/>
  <c r="N44" i="49"/>
  <c r="N47" i="49" s="1"/>
  <c r="N34" i="49"/>
  <c r="N20" i="49"/>
  <c r="N23" i="49" s="1"/>
  <c r="N176" i="52"/>
  <c r="N179" i="52" s="1"/>
  <c r="N154" i="52"/>
  <c r="N128" i="52"/>
  <c r="N106" i="52"/>
  <c r="N80" i="52"/>
  <c r="N83" i="52" s="1"/>
  <c r="N58" i="52"/>
  <c r="N32" i="52"/>
  <c r="N176" i="51"/>
  <c r="N166" i="51"/>
  <c r="N152" i="51"/>
  <c r="N142" i="51"/>
  <c r="N128" i="51"/>
  <c r="N118" i="51"/>
  <c r="N104" i="51"/>
  <c r="N94" i="51"/>
  <c r="N80" i="51"/>
  <c r="N70" i="51"/>
  <c r="N56" i="51"/>
  <c r="N46" i="51"/>
  <c r="N154" i="56"/>
  <c r="N46" i="56"/>
  <c r="N178" i="53"/>
  <c r="N166" i="52"/>
  <c r="N140" i="52"/>
  <c r="N118" i="52"/>
  <c r="N92" i="52"/>
  <c r="N70" i="52"/>
  <c r="N44" i="52"/>
  <c r="K177" i="58"/>
  <c r="K165" i="58"/>
  <c r="K153" i="58"/>
  <c r="K155" i="58" s="1"/>
  <c r="K141" i="58"/>
  <c r="K129" i="58"/>
  <c r="K105" i="58"/>
  <c r="K93" i="58"/>
  <c r="K95" i="58" s="1"/>
  <c r="K81" i="58"/>
  <c r="K83" i="58" s="1"/>
  <c r="K45" i="58"/>
  <c r="K33" i="58"/>
  <c r="K21" i="58"/>
  <c r="K57" i="58"/>
  <c r="K69" i="58"/>
  <c r="K71" i="58" s="1"/>
  <c r="K177" i="57"/>
  <c r="K179" i="57" s="1"/>
  <c r="K180" i="57" s="1"/>
  <c r="K165" i="57"/>
  <c r="K167" i="57" s="1"/>
  <c r="K153" i="57"/>
  <c r="K141" i="57"/>
  <c r="K129" i="57"/>
  <c r="K131" i="57" s="1"/>
  <c r="K132" i="57" s="1"/>
  <c r="K133" i="57" s="1"/>
  <c r="K117" i="57"/>
  <c r="K105" i="57"/>
  <c r="K93" i="57"/>
  <c r="K95" i="57" s="1"/>
  <c r="K81" i="57"/>
  <c r="K69" i="57"/>
  <c r="K71" i="57" s="1"/>
  <c r="K57" i="57"/>
  <c r="K21" i="57"/>
  <c r="K177" i="56"/>
  <c r="K179" i="56" s="1"/>
  <c r="K180" i="56" s="1"/>
  <c r="K181" i="56" s="1"/>
  <c r="K182" i="56" s="1"/>
  <c r="K165" i="56"/>
  <c r="K167" i="56" s="1"/>
  <c r="K168" i="56" s="1"/>
  <c r="K169" i="56" s="1"/>
  <c r="K170" i="56" s="1"/>
  <c r="K153" i="56"/>
  <c r="K155" i="56" s="1"/>
  <c r="K141" i="56"/>
  <c r="K143" i="56" s="1"/>
  <c r="K144" i="56" s="1"/>
  <c r="K129" i="56"/>
  <c r="K131" i="56" s="1"/>
  <c r="K117" i="56"/>
  <c r="K119" i="56" s="1"/>
  <c r="K120" i="56" s="1"/>
  <c r="K33" i="57"/>
  <c r="K35" i="57" s="1"/>
  <c r="K45" i="57"/>
  <c r="K93" i="56"/>
  <c r="K95" i="56" s="1"/>
  <c r="K117" i="58"/>
  <c r="K81" i="56"/>
  <c r="K69" i="56"/>
  <c r="K71" i="56" s="1"/>
  <c r="K57" i="56"/>
  <c r="K59" i="56" s="1"/>
  <c r="K60" i="56" s="1"/>
  <c r="K61" i="56" s="1"/>
  <c r="K45" i="56"/>
  <c r="K47" i="56" s="1"/>
  <c r="K48" i="56" s="1"/>
  <c r="K49" i="56" s="1"/>
  <c r="K50" i="56" s="1"/>
  <c r="K33" i="56"/>
  <c r="K35" i="56" s="1"/>
  <c r="K21" i="56"/>
  <c r="K23" i="56" s="1"/>
  <c r="K177" i="55"/>
  <c r="K179" i="55" s="1"/>
  <c r="K180" i="55" s="1"/>
  <c r="K153" i="55"/>
  <c r="K155" i="55" s="1"/>
  <c r="K131" i="55"/>
  <c r="K105" i="55"/>
  <c r="K107" i="55" s="1"/>
  <c r="K108" i="55" s="1"/>
  <c r="K81" i="55"/>
  <c r="K83" i="55" s="1"/>
  <c r="K57" i="55"/>
  <c r="K33" i="55"/>
  <c r="K35" i="55" s="1"/>
  <c r="K21" i="55"/>
  <c r="K23" i="55" s="1"/>
  <c r="K24" i="55" s="1"/>
  <c r="K165" i="55"/>
  <c r="K167" i="55" s="1"/>
  <c r="K168" i="55" s="1"/>
  <c r="K141" i="55"/>
  <c r="K143" i="55" s="1"/>
  <c r="K144" i="55" s="1"/>
  <c r="K117" i="55"/>
  <c r="K119" i="55" s="1"/>
  <c r="K93" i="55"/>
  <c r="K95" i="55" s="1"/>
  <c r="K96" i="55" s="1"/>
  <c r="K69" i="55"/>
  <c r="K71" i="55" s="1"/>
  <c r="K72" i="55" s="1"/>
  <c r="K45" i="55"/>
  <c r="K47" i="55" s="1"/>
  <c r="K48" i="55" s="1"/>
  <c r="K105" i="56"/>
  <c r="K107" i="56" s="1"/>
  <c r="J22" i="39"/>
  <c r="N22" i="39"/>
  <c r="S22" i="39"/>
  <c r="W22" i="39"/>
  <c r="J32" i="39"/>
  <c r="J35" i="39" s="1"/>
  <c r="N32" i="39"/>
  <c r="S32" i="39"/>
  <c r="S35" i="39" s="1"/>
  <c r="W32" i="39"/>
  <c r="W35" i="39" s="1"/>
  <c r="W36" i="39" s="1"/>
  <c r="J46" i="39"/>
  <c r="N46" i="39"/>
  <c r="S46" i="39"/>
  <c r="W46" i="39"/>
  <c r="J56" i="39"/>
  <c r="N56" i="39"/>
  <c r="S56" i="39"/>
  <c r="S59" i="39" s="1"/>
  <c r="W56" i="39"/>
  <c r="W59" i="39" s="1"/>
  <c r="J70" i="39"/>
  <c r="N70" i="39"/>
  <c r="S70" i="39"/>
  <c r="W70" i="39"/>
  <c r="J80" i="39"/>
  <c r="N80" i="39"/>
  <c r="N83" i="39" s="1"/>
  <c r="S80" i="39"/>
  <c r="S83" i="39" s="1"/>
  <c r="W80" i="39"/>
  <c r="W83" i="39" s="1"/>
  <c r="J94" i="39"/>
  <c r="N94" i="39"/>
  <c r="S94" i="39"/>
  <c r="W94" i="39"/>
  <c r="J104" i="39"/>
  <c r="N104" i="39"/>
  <c r="S104" i="39"/>
  <c r="S107" i="39" s="1"/>
  <c r="W104" i="39"/>
  <c r="W107" i="39" s="1"/>
  <c r="W108" i="39" s="1"/>
  <c r="J118" i="39"/>
  <c r="N118" i="39"/>
  <c r="S118" i="39"/>
  <c r="W118" i="39"/>
  <c r="J128" i="39"/>
  <c r="J131" i="39" s="1"/>
  <c r="N128" i="39"/>
  <c r="S128" i="39"/>
  <c r="S131" i="39" s="1"/>
  <c r="W128" i="39"/>
  <c r="W131" i="39" s="1"/>
  <c r="J142" i="39"/>
  <c r="N142" i="39"/>
  <c r="S142" i="39"/>
  <c r="W142" i="39"/>
  <c r="J152" i="39"/>
  <c r="N152" i="39"/>
  <c r="N155" i="39" s="1"/>
  <c r="S152" i="39"/>
  <c r="S155" i="39" s="1"/>
  <c r="W152" i="39"/>
  <c r="W155" i="39" s="1"/>
  <c r="W156" i="39" s="1"/>
  <c r="J166" i="39"/>
  <c r="N166" i="39"/>
  <c r="S166" i="39"/>
  <c r="W166" i="39"/>
  <c r="J176" i="39"/>
  <c r="N176" i="39"/>
  <c r="N179" i="39" s="1"/>
  <c r="S176" i="39"/>
  <c r="S179" i="39" s="1"/>
  <c r="W176" i="39"/>
  <c r="W179" i="39" s="1"/>
  <c r="W180" i="39" s="1"/>
  <c r="J20" i="51"/>
  <c r="J23" i="51" s="1"/>
  <c r="N20" i="51"/>
  <c r="S20" i="51"/>
  <c r="S23" i="51" s="1"/>
  <c r="W20" i="51"/>
  <c r="W23" i="51" s="1"/>
  <c r="V23" i="51"/>
  <c r="V24" i="51" s="1"/>
  <c r="J34" i="51"/>
  <c r="N34" i="51"/>
  <c r="S34" i="51"/>
  <c r="W34" i="51"/>
  <c r="G35" i="51"/>
  <c r="G36" i="51" s="1"/>
  <c r="K35" i="51"/>
  <c r="K36" i="51" s="1"/>
  <c r="K37" i="51" s="1"/>
  <c r="Q35" i="51"/>
  <c r="K59" i="51"/>
  <c r="K60" i="51" s="1"/>
  <c r="AI28" i="45"/>
  <c r="AJ28" i="45"/>
  <c r="G186" i="52"/>
  <c r="K186" i="52"/>
  <c r="AG65" i="45" s="1"/>
  <c r="H187" i="52"/>
  <c r="L187" i="52"/>
  <c r="AH66" i="45" s="1"/>
  <c r="P188" i="52"/>
  <c r="N189" i="52"/>
  <c r="AJ68" i="45" s="1"/>
  <c r="G190" i="52"/>
  <c r="J82" i="52"/>
  <c r="N82" i="52"/>
  <c r="S82" i="52"/>
  <c r="W82" i="52"/>
  <c r="G83" i="52"/>
  <c r="G84" i="52" s="1"/>
  <c r="J107" i="52"/>
  <c r="N107" i="52"/>
  <c r="J178" i="52"/>
  <c r="N178" i="52"/>
  <c r="S178" i="52"/>
  <c r="W178" i="52"/>
  <c r="G179" i="52"/>
  <c r="G180" i="52" s="1"/>
  <c r="R131" i="49"/>
  <c r="V131" i="49"/>
  <c r="V132" i="49" s="1"/>
  <c r="L23" i="53"/>
  <c r="L24" i="53" s="1"/>
  <c r="L25" i="53" s="1"/>
  <c r="V95" i="53"/>
  <c r="V96" i="53" s="1"/>
  <c r="V97" i="53" s="1"/>
  <c r="T120" i="51"/>
  <c r="AG28" i="45"/>
  <c r="K23" i="52"/>
  <c r="K24" i="52" s="1"/>
  <c r="P23" i="52"/>
  <c r="P24" i="52" s="1"/>
  <c r="T23" i="52"/>
  <c r="H35" i="52"/>
  <c r="H36" i="52" s="1"/>
  <c r="Q35" i="52"/>
  <c r="Q36" i="52" s="1"/>
  <c r="U35" i="52"/>
  <c r="R47" i="52"/>
  <c r="R48" i="52" s="1"/>
  <c r="V47" i="52"/>
  <c r="V48" i="52" s="1"/>
  <c r="P71" i="52"/>
  <c r="P72" i="52" s="1"/>
  <c r="T71" i="52"/>
  <c r="Q83" i="52"/>
  <c r="Q84" i="52" s="1"/>
  <c r="U83" i="52"/>
  <c r="R95" i="52"/>
  <c r="V95" i="52"/>
  <c r="P119" i="52"/>
  <c r="P120" i="52" s="1"/>
  <c r="Q131" i="52"/>
  <c r="Q132" i="52" s="1"/>
  <c r="U131" i="52"/>
  <c r="V143" i="52"/>
  <c r="V144" i="52" s="1"/>
  <c r="P167" i="52"/>
  <c r="P168" i="52" s="1"/>
  <c r="T167" i="52"/>
  <c r="T168" i="52" s="1"/>
  <c r="Q179" i="52"/>
  <c r="Q180" i="52" s="1"/>
  <c r="U179" i="52"/>
  <c r="G183" i="52"/>
  <c r="K183" i="52"/>
  <c r="AG62" i="45" s="1"/>
  <c r="P183" i="52"/>
  <c r="T183" i="52"/>
  <c r="AN62" i="45" s="1"/>
  <c r="I183" i="49"/>
  <c r="M183" i="49"/>
  <c r="T28" i="45" s="1"/>
  <c r="J184" i="49"/>
  <c r="N184" i="49"/>
  <c r="U29" i="45" s="1"/>
  <c r="G186" i="49"/>
  <c r="K186" i="49"/>
  <c r="R31" i="45" s="1"/>
  <c r="H187" i="49"/>
  <c r="L187" i="49"/>
  <c r="S32" i="45" s="1"/>
  <c r="N189" i="49"/>
  <c r="U34" i="45" s="1"/>
  <c r="G190" i="49"/>
  <c r="K190" i="49"/>
  <c r="R35" i="45" s="1"/>
  <c r="P190" i="49"/>
  <c r="K107" i="49"/>
  <c r="Q107" i="49"/>
  <c r="Q108" i="49" s="1"/>
  <c r="U131" i="49"/>
  <c r="G143" i="49"/>
  <c r="G144" i="49" s="1"/>
  <c r="K143" i="49"/>
  <c r="K144" i="49" s="1"/>
  <c r="K145" i="49" s="1"/>
  <c r="P143" i="49"/>
  <c r="V167" i="49"/>
  <c r="V168" i="49" s="1"/>
  <c r="R179" i="49"/>
  <c r="V179" i="49"/>
  <c r="V180" i="49" s="1"/>
  <c r="G183" i="49"/>
  <c r="K188" i="53"/>
  <c r="R67" i="45" s="1"/>
  <c r="H179" i="53"/>
  <c r="H180" i="53" s="1"/>
  <c r="H181" i="53" s="1"/>
  <c r="Q179" i="53"/>
  <c r="Q180" i="53" s="1"/>
  <c r="U179" i="53"/>
  <c r="U188" i="56"/>
  <c r="K52" i="45" s="1"/>
  <c r="R155" i="56"/>
  <c r="V155" i="56"/>
  <c r="V156" i="56" s="1"/>
  <c r="G155" i="56"/>
  <c r="G156" i="56" s="1"/>
  <c r="G157" i="56" s="1"/>
  <c r="J183" i="49"/>
  <c r="N183" i="49"/>
  <c r="U28" i="45" s="1"/>
  <c r="G184" i="49"/>
  <c r="K184" i="49"/>
  <c r="R29" i="45" s="1"/>
  <c r="H186" i="49"/>
  <c r="L186" i="49"/>
  <c r="S31" i="45" s="1"/>
  <c r="I187" i="49"/>
  <c r="M187" i="49"/>
  <c r="T32" i="45" s="1"/>
  <c r="K189" i="49"/>
  <c r="R34" i="45" s="1"/>
  <c r="R23" i="49"/>
  <c r="V23" i="49"/>
  <c r="G83" i="49"/>
  <c r="K83" i="49"/>
  <c r="K84" i="49" s="1"/>
  <c r="P83" i="49"/>
  <c r="V95" i="49"/>
  <c r="V96" i="49" s="1"/>
  <c r="G107" i="49"/>
  <c r="G108" i="49" s="1"/>
  <c r="L107" i="49"/>
  <c r="G131" i="49"/>
  <c r="G132" i="49" s="1"/>
  <c r="K131" i="49"/>
  <c r="K132" i="49" s="1"/>
  <c r="P131" i="49"/>
  <c r="P132" i="49" s="1"/>
  <c r="T131" i="49"/>
  <c r="T132" i="49" s="1"/>
  <c r="T133" i="49" s="1"/>
  <c r="H143" i="49"/>
  <c r="M155" i="49"/>
  <c r="R155" i="49"/>
  <c r="R156" i="49" s="1"/>
  <c r="V155" i="49"/>
  <c r="V156" i="49" s="1"/>
  <c r="V157" i="49" s="1"/>
  <c r="K183" i="49"/>
  <c r="R28" i="45" s="1"/>
  <c r="G23" i="53"/>
  <c r="G24" i="53" s="1"/>
  <c r="K183" i="53"/>
  <c r="R62" i="45" s="1"/>
  <c r="H184" i="53"/>
  <c r="L184" i="53"/>
  <c r="S63" i="45" s="1"/>
  <c r="I186" i="53"/>
  <c r="M186" i="53"/>
  <c r="T65" i="45" s="1"/>
  <c r="J187" i="53"/>
  <c r="N187" i="53"/>
  <c r="U66" i="45" s="1"/>
  <c r="G188" i="53"/>
  <c r="L189" i="53"/>
  <c r="S68" i="45" s="1"/>
  <c r="P190" i="53"/>
  <c r="V47" i="53"/>
  <c r="V48" i="53" s="1"/>
  <c r="V71" i="53"/>
  <c r="V72" i="53" s="1"/>
  <c r="G83" i="53"/>
  <c r="G84" i="53" s="1"/>
  <c r="K83" i="53"/>
  <c r="K84" i="53" s="1"/>
  <c r="P83" i="53"/>
  <c r="P84" i="53" s="1"/>
  <c r="T83" i="53"/>
  <c r="G95" i="53"/>
  <c r="G96" i="53" s="1"/>
  <c r="G97" i="53" s="1"/>
  <c r="K95" i="53"/>
  <c r="G83" i="56"/>
  <c r="G84" i="56" s="1"/>
  <c r="Q107" i="56"/>
  <c r="Q108" i="56" s="1"/>
  <c r="Q83" i="49"/>
  <c r="U83" i="49"/>
  <c r="L95" i="49"/>
  <c r="V119" i="49"/>
  <c r="V120" i="49" s="1"/>
  <c r="H131" i="49"/>
  <c r="Q131" i="49"/>
  <c r="I143" i="49"/>
  <c r="V143" i="49"/>
  <c r="V144" i="49" s="1"/>
  <c r="G167" i="49"/>
  <c r="G168" i="49" s="1"/>
  <c r="G169" i="49" s="1"/>
  <c r="K167" i="49"/>
  <c r="K168" i="49" s="1"/>
  <c r="P167" i="49"/>
  <c r="P168" i="49" s="1"/>
  <c r="T167" i="49"/>
  <c r="V155" i="53"/>
  <c r="H47" i="55"/>
  <c r="Q47" i="55"/>
  <c r="Q48" i="55" s="1"/>
  <c r="U47" i="55"/>
  <c r="H71" i="55"/>
  <c r="Q71" i="55"/>
  <c r="U71" i="55"/>
  <c r="H95" i="55"/>
  <c r="Q95" i="55"/>
  <c r="Q96" i="55" s="1"/>
  <c r="Q119" i="55"/>
  <c r="Q120" i="55" s="1"/>
  <c r="U119" i="55"/>
  <c r="Q143" i="55"/>
  <c r="Q144" i="55" s="1"/>
  <c r="U143" i="55"/>
  <c r="Q167" i="55"/>
  <c r="Q168" i="55" s="1"/>
  <c r="U167" i="55"/>
  <c r="L107" i="53"/>
  <c r="T131" i="53"/>
  <c r="G183" i="53"/>
  <c r="P183" i="53"/>
  <c r="M187" i="56"/>
  <c r="E51" i="45" s="1"/>
  <c r="AX51" i="45" s="1"/>
  <c r="H95" i="56"/>
  <c r="H96" i="56" s="1"/>
  <c r="Q95" i="56"/>
  <c r="Q96" i="56" s="1"/>
  <c r="G167" i="56"/>
  <c r="G168" i="56" s="1"/>
  <c r="M186" i="59"/>
  <c r="AI16" i="45" s="1"/>
  <c r="K188" i="59"/>
  <c r="AG18" i="45" s="1"/>
  <c r="U131" i="53"/>
  <c r="U132" i="53" s="1"/>
  <c r="H186" i="55"/>
  <c r="L23" i="55"/>
  <c r="L186" i="55"/>
  <c r="D16" i="45" s="1"/>
  <c r="Q23" i="55"/>
  <c r="Q24" i="55" s="1"/>
  <c r="Q186" i="55"/>
  <c r="G16" i="45" s="1"/>
  <c r="U23" i="55"/>
  <c r="U24" i="55" s="1"/>
  <c r="U186" i="55"/>
  <c r="K16" i="45" s="1"/>
  <c r="I187" i="55"/>
  <c r="M187" i="55"/>
  <c r="E17" i="45" s="1"/>
  <c r="AX17" i="45" s="1"/>
  <c r="Q35" i="55"/>
  <c r="Q36" i="55" s="1"/>
  <c r="U35" i="55"/>
  <c r="Q59" i="55"/>
  <c r="Q60" i="55" s="1"/>
  <c r="U59" i="55"/>
  <c r="H83" i="55"/>
  <c r="H84" i="55" s="1"/>
  <c r="Q83" i="55"/>
  <c r="Q84" i="55" s="1"/>
  <c r="U83" i="55"/>
  <c r="Q107" i="55"/>
  <c r="U107" i="55"/>
  <c r="U108" i="55" s="1"/>
  <c r="H131" i="55"/>
  <c r="L131" i="55"/>
  <c r="Q131" i="55"/>
  <c r="Q132" i="55" s="1"/>
  <c r="U131" i="55"/>
  <c r="H155" i="55"/>
  <c r="Q155" i="55"/>
  <c r="Q156" i="55" s="1"/>
  <c r="U155" i="55"/>
  <c r="H179" i="55"/>
  <c r="H180" i="55" s="1"/>
  <c r="Q179" i="55"/>
  <c r="M189" i="56"/>
  <c r="E53" i="45" s="1"/>
  <c r="W59" i="56"/>
  <c r="G83" i="59"/>
  <c r="P83" i="59"/>
  <c r="P84" i="59" s="1"/>
  <c r="L71" i="60"/>
  <c r="H183" i="53"/>
  <c r="L183" i="53"/>
  <c r="S62" i="45" s="1"/>
  <c r="I184" i="53"/>
  <c r="M184" i="53"/>
  <c r="T63" i="45" s="1"/>
  <c r="J186" i="53"/>
  <c r="N186" i="53"/>
  <c r="U65" i="45" s="1"/>
  <c r="G187" i="53"/>
  <c r="K187" i="53"/>
  <c r="R66" i="45" s="1"/>
  <c r="M189" i="53"/>
  <c r="T68" i="45" s="1"/>
  <c r="K23" i="53"/>
  <c r="H131" i="53"/>
  <c r="Q131" i="53"/>
  <c r="Q132" i="53" s="1"/>
  <c r="G143" i="53"/>
  <c r="K143" i="53"/>
  <c r="K144" i="53" s="1"/>
  <c r="H143" i="53"/>
  <c r="U155" i="53"/>
  <c r="U156" i="53" s="1"/>
  <c r="I186" i="55"/>
  <c r="M186" i="55"/>
  <c r="E16" i="45" s="1"/>
  <c r="R186" i="55"/>
  <c r="H16" i="45" s="1"/>
  <c r="V186" i="55"/>
  <c r="L16" i="45" s="1"/>
  <c r="V24" i="55"/>
  <c r="G188" i="55"/>
  <c r="J186" i="56"/>
  <c r="N186" i="56"/>
  <c r="F50" i="45" s="1"/>
  <c r="S186" i="56"/>
  <c r="I50" i="45" s="1"/>
  <c r="W186" i="56"/>
  <c r="M50" i="45" s="1"/>
  <c r="BF50" i="45" s="1"/>
  <c r="G187" i="56"/>
  <c r="K187" i="56"/>
  <c r="C51" i="45" s="1"/>
  <c r="AV51" i="45" s="1"/>
  <c r="W71" i="56"/>
  <c r="H186" i="56"/>
  <c r="V59" i="59"/>
  <c r="V60" i="59" s="1"/>
  <c r="G186" i="55"/>
  <c r="K186" i="55"/>
  <c r="C16" i="45" s="1"/>
  <c r="P186" i="55"/>
  <c r="T186" i="55"/>
  <c r="J16" i="45" s="1"/>
  <c r="V188" i="55"/>
  <c r="L18" i="45" s="1"/>
  <c r="L23" i="56"/>
  <c r="L24" i="56" s="1"/>
  <c r="I83" i="56"/>
  <c r="V95" i="56"/>
  <c r="V96" i="56" s="1"/>
  <c r="G95" i="56"/>
  <c r="V107" i="56"/>
  <c r="V108" i="56" s="1"/>
  <c r="V179" i="56"/>
  <c r="V180" i="56" s="1"/>
  <c r="K186" i="56"/>
  <c r="C50" i="45" s="1"/>
  <c r="Q71" i="59"/>
  <c r="W95" i="59"/>
  <c r="W96" i="59" s="1"/>
  <c r="G95" i="59"/>
  <c r="Q186" i="59"/>
  <c r="AK16" i="45" s="1"/>
  <c r="G47" i="60"/>
  <c r="G48" i="60" s="1"/>
  <c r="G49" i="60" s="1"/>
  <c r="K186" i="60"/>
  <c r="AG50" i="45" s="1"/>
  <c r="P47" i="60"/>
  <c r="P48" i="60" s="1"/>
  <c r="P49" i="60" s="1"/>
  <c r="L186" i="56"/>
  <c r="D50" i="45" s="1"/>
  <c r="I187" i="56"/>
  <c r="R23" i="56"/>
  <c r="V23" i="56"/>
  <c r="V83" i="56"/>
  <c r="M167" i="59"/>
  <c r="G131" i="57"/>
  <c r="G132" i="57" s="1"/>
  <c r="T131" i="57"/>
  <c r="I186" i="56"/>
  <c r="M186" i="56"/>
  <c r="E50" i="45" s="1"/>
  <c r="J187" i="56"/>
  <c r="N187" i="56"/>
  <c r="F51" i="45" s="1"/>
  <c r="AY51" i="45" s="1"/>
  <c r="K188" i="56"/>
  <c r="C52" i="45" s="1"/>
  <c r="T24" i="56"/>
  <c r="R83" i="56"/>
  <c r="M131" i="56"/>
  <c r="R131" i="56"/>
  <c r="V131" i="56"/>
  <c r="V132" i="56" s="1"/>
  <c r="G131" i="56"/>
  <c r="G132" i="56" s="1"/>
  <c r="H186" i="59"/>
  <c r="H23" i="59"/>
  <c r="L186" i="59"/>
  <c r="AH16" i="45" s="1"/>
  <c r="U186" i="59"/>
  <c r="AO16" i="45" s="1"/>
  <c r="I186" i="59"/>
  <c r="R47" i="59"/>
  <c r="R48" i="59" s="1"/>
  <c r="H59" i="59"/>
  <c r="Q59" i="59"/>
  <c r="L59" i="59"/>
  <c r="U71" i="59"/>
  <c r="I186" i="60"/>
  <c r="M186" i="60"/>
  <c r="AI50" i="45" s="1"/>
  <c r="R23" i="60"/>
  <c r="R24" i="60" s="1"/>
  <c r="R186" i="60"/>
  <c r="AL50" i="45" s="1"/>
  <c r="V24" i="60"/>
  <c r="V186" i="60"/>
  <c r="AP50" i="45" s="1"/>
  <c r="P189" i="60"/>
  <c r="R35" i="60"/>
  <c r="V35" i="60"/>
  <c r="V36" i="60" s="1"/>
  <c r="P107" i="60"/>
  <c r="T107" i="60"/>
  <c r="T108" i="60" s="1"/>
  <c r="Q167" i="59"/>
  <c r="Q168" i="59" s="1"/>
  <c r="U167" i="59"/>
  <c r="P35" i="57"/>
  <c r="P36" i="57" s="1"/>
  <c r="T35" i="57"/>
  <c r="I143" i="57"/>
  <c r="I144" i="57" s="1"/>
  <c r="I145" i="57" s="1"/>
  <c r="I146" i="57" s="1"/>
  <c r="H119" i="58"/>
  <c r="Q119" i="58"/>
  <c r="I119" i="58"/>
  <c r="G107" i="56"/>
  <c r="G108" i="56" s="1"/>
  <c r="G109" i="56" s="1"/>
  <c r="H143" i="56"/>
  <c r="H144" i="56" s="1"/>
  <c r="L167" i="56"/>
  <c r="P35" i="59"/>
  <c r="P36" i="59" s="1"/>
  <c r="R119" i="59"/>
  <c r="V131" i="59"/>
  <c r="V132" i="59" s="1"/>
  <c r="P179" i="59"/>
  <c r="P180" i="59" s="1"/>
  <c r="T179" i="59"/>
  <c r="J186" i="59"/>
  <c r="L59" i="60"/>
  <c r="G71" i="60"/>
  <c r="G83" i="60"/>
  <c r="P95" i="60"/>
  <c r="R167" i="60"/>
  <c r="R168" i="60" s="1"/>
  <c r="V167" i="60"/>
  <c r="T47" i="57"/>
  <c r="T48" i="57" s="1"/>
  <c r="V119" i="56"/>
  <c r="V120" i="56" s="1"/>
  <c r="V143" i="56"/>
  <c r="V144" i="56" s="1"/>
  <c r="V167" i="56"/>
  <c r="V168" i="56" s="1"/>
  <c r="K186" i="59"/>
  <c r="AG16" i="45" s="1"/>
  <c r="P186" i="59"/>
  <c r="T186" i="59"/>
  <c r="AN16" i="45" s="1"/>
  <c r="G190" i="59"/>
  <c r="P190" i="59"/>
  <c r="V119" i="59"/>
  <c r="V120" i="59" s="1"/>
  <c r="V155" i="59"/>
  <c r="N186" i="59"/>
  <c r="AJ16" i="45" s="1"/>
  <c r="H186" i="60"/>
  <c r="H23" i="60"/>
  <c r="L186" i="60"/>
  <c r="AH50" i="45" s="1"/>
  <c r="L23" i="60"/>
  <c r="Q186" i="60"/>
  <c r="AK50" i="45" s="1"/>
  <c r="U186" i="60"/>
  <c r="AO50" i="45" s="1"/>
  <c r="U23" i="60"/>
  <c r="U35" i="60"/>
  <c r="H47" i="60"/>
  <c r="I35" i="57"/>
  <c r="H47" i="57"/>
  <c r="L47" i="57"/>
  <c r="Q47" i="57"/>
  <c r="H59" i="57"/>
  <c r="Q59" i="57"/>
  <c r="Q60" i="57" s="1"/>
  <c r="V107" i="57"/>
  <c r="V108" i="57" s="1"/>
  <c r="L186" i="57"/>
  <c r="S16" i="45" s="1"/>
  <c r="G119" i="59"/>
  <c r="G131" i="59"/>
  <c r="W186" i="59"/>
  <c r="AQ16" i="45" s="1"/>
  <c r="BF16" i="45" s="1"/>
  <c r="J186" i="60"/>
  <c r="N186" i="60"/>
  <c r="AJ50" i="45" s="1"/>
  <c r="V59" i="60"/>
  <c r="V60" i="60" s="1"/>
  <c r="R83" i="60"/>
  <c r="G155" i="60"/>
  <c r="P155" i="60"/>
  <c r="G167" i="60"/>
  <c r="I179" i="60"/>
  <c r="G186" i="57"/>
  <c r="K186" i="57"/>
  <c r="R16" i="45" s="1"/>
  <c r="P186" i="57"/>
  <c r="T186" i="57"/>
  <c r="Y16" i="45" s="1"/>
  <c r="H187" i="57"/>
  <c r="L187" i="57"/>
  <c r="S17" i="45" s="1"/>
  <c r="H35" i="57"/>
  <c r="P71" i="57"/>
  <c r="P72" i="57" s="1"/>
  <c r="H83" i="57"/>
  <c r="V95" i="57"/>
  <c r="U186" i="57"/>
  <c r="Z16" i="45" s="1"/>
  <c r="V107" i="59"/>
  <c r="U119" i="59"/>
  <c r="G155" i="59"/>
  <c r="V119" i="60"/>
  <c r="L23" i="57"/>
  <c r="Q186" i="57"/>
  <c r="V16" i="45" s="1"/>
  <c r="I187" i="57"/>
  <c r="M187" i="57"/>
  <c r="T17" i="45" s="1"/>
  <c r="L107" i="57"/>
  <c r="M189" i="58"/>
  <c r="T53" i="45" s="1"/>
  <c r="M189" i="60"/>
  <c r="AI53" i="45" s="1"/>
  <c r="P23" i="60"/>
  <c r="G179" i="60"/>
  <c r="I186" i="57"/>
  <c r="J187" i="57"/>
  <c r="N187" i="57"/>
  <c r="U17" i="45" s="1"/>
  <c r="V59" i="57"/>
  <c r="I131" i="57"/>
  <c r="I132" i="57" s="1"/>
  <c r="L167" i="57"/>
  <c r="M186" i="57"/>
  <c r="T16" i="45" s="1"/>
  <c r="G83" i="58"/>
  <c r="K187" i="57"/>
  <c r="R17" i="45" s="1"/>
  <c r="I71" i="57"/>
  <c r="V119" i="57"/>
  <c r="J186" i="57"/>
  <c r="N186" i="57"/>
  <c r="U16" i="45" s="1"/>
  <c r="G187" i="57"/>
  <c r="M189" i="57"/>
  <c r="T19" i="45" s="1"/>
  <c r="W143" i="57"/>
  <c r="J186" i="58"/>
  <c r="N186" i="58"/>
  <c r="U50" i="45" s="1"/>
  <c r="S186" i="58"/>
  <c r="X50" i="45" s="1"/>
  <c r="W186" i="58"/>
  <c r="AB50" i="45" s="1"/>
  <c r="G187" i="58"/>
  <c r="K187" i="58"/>
  <c r="R51" i="45" s="1"/>
  <c r="H23" i="58"/>
  <c r="G186" i="58"/>
  <c r="K186" i="58"/>
  <c r="R50" i="45" s="1"/>
  <c r="P186" i="58"/>
  <c r="T186" i="58"/>
  <c r="Y50" i="45" s="1"/>
  <c r="H187" i="58"/>
  <c r="L187" i="58"/>
  <c r="S51" i="45" s="1"/>
  <c r="W35" i="58"/>
  <c r="Q71" i="58"/>
  <c r="H59" i="58"/>
  <c r="H186" i="58"/>
  <c r="L186" i="58"/>
  <c r="S50" i="45" s="1"/>
  <c r="I187" i="58"/>
  <c r="M187" i="58"/>
  <c r="T51" i="45" s="1"/>
  <c r="I23" i="58"/>
  <c r="M23" i="58"/>
  <c r="V23" i="58"/>
  <c r="V24" i="58" s="1"/>
  <c r="V47" i="58"/>
  <c r="V48" i="58" s="1"/>
  <c r="I95" i="58"/>
  <c r="I96" i="58" s="1"/>
  <c r="P131" i="58"/>
  <c r="T131" i="58"/>
  <c r="U131" i="58"/>
  <c r="W143" i="58"/>
  <c r="V167" i="58"/>
  <c r="W180" i="49" l="1"/>
  <c r="I168" i="58"/>
  <c r="I169" i="58" s="1"/>
  <c r="U190" i="52"/>
  <c r="AO69" i="45" s="1"/>
  <c r="U190" i="53"/>
  <c r="Z69" i="45" s="1"/>
  <c r="V190" i="56"/>
  <c r="L54" i="45" s="1"/>
  <c r="V190" i="59"/>
  <c r="AP20" i="45" s="1"/>
  <c r="Q190" i="55"/>
  <c r="G20" i="45" s="1"/>
  <c r="Q188" i="59"/>
  <c r="AK18" i="45" s="1"/>
  <c r="Q48" i="56"/>
  <c r="Q132" i="56"/>
  <c r="Q133" i="56" s="1"/>
  <c r="K190" i="59"/>
  <c r="AG20" i="45" s="1"/>
  <c r="T60" i="59"/>
  <c r="T61" i="59" s="1"/>
  <c r="Z181" i="52"/>
  <c r="H120" i="56"/>
  <c r="W180" i="57"/>
  <c r="L168" i="39"/>
  <c r="P188" i="56"/>
  <c r="P190" i="56"/>
  <c r="G188" i="59"/>
  <c r="K190" i="55"/>
  <c r="C20" i="45" s="1"/>
  <c r="G168" i="55"/>
  <c r="G169" i="55" s="1"/>
  <c r="Q190" i="56"/>
  <c r="G54" i="45" s="1"/>
  <c r="U190" i="49"/>
  <c r="Z35" i="45" s="1"/>
  <c r="U168" i="51"/>
  <c r="U190" i="56"/>
  <c r="K54" i="45" s="1"/>
  <c r="L120" i="39"/>
  <c r="L121" i="39" s="1"/>
  <c r="Y188" i="51"/>
  <c r="O67" i="45" s="1"/>
  <c r="Z190" i="53"/>
  <c r="Z190" i="52"/>
  <c r="Z145" i="52"/>
  <c r="Z109" i="52"/>
  <c r="U188" i="53"/>
  <c r="Z67" i="45" s="1"/>
  <c r="U190" i="51"/>
  <c r="K69" i="45" s="1"/>
  <c r="V60" i="56"/>
  <c r="V61" i="56" s="1"/>
  <c r="V62" i="56" s="1"/>
  <c r="P168" i="60"/>
  <c r="P169" i="60" s="1"/>
  <c r="P170" i="60" s="1"/>
  <c r="Q190" i="59"/>
  <c r="AK20" i="45" s="1"/>
  <c r="G188" i="56"/>
  <c r="K188" i="55"/>
  <c r="C18" i="45" s="1"/>
  <c r="U190" i="59"/>
  <c r="AO20" i="45" s="1"/>
  <c r="U188" i="55"/>
  <c r="K18" i="45" s="1"/>
  <c r="R60" i="56"/>
  <c r="R61" i="56" s="1"/>
  <c r="R62" i="56" s="1"/>
  <c r="H120" i="52"/>
  <c r="Z121" i="69"/>
  <c r="Z133" i="69"/>
  <c r="Z181" i="48"/>
  <c r="G72" i="57"/>
  <c r="G73" i="57" s="1"/>
  <c r="Z157" i="48"/>
  <c r="T120" i="39"/>
  <c r="T121" i="39" s="1"/>
  <c r="P120" i="56"/>
  <c r="P121" i="56" s="1"/>
  <c r="P122" i="56" s="1"/>
  <c r="P188" i="55"/>
  <c r="U47" i="53"/>
  <c r="V188" i="59"/>
  <c r="AP18" i="45" s="1"/>
  <c r="K59" i="55"/>
  <c r="K60" i="55" s="1"/>
  <c r="K96" i="58"/>
  <c r="K97" i="58" s="1"/>
  <c r="L120" i="49"/>
  <c r="P188" i="59"/>
  <c r="U48" i="51"/>
  <c r="I156" i="56"/>
  <c r="Q144" i="60"/>
  <c r="Q145" i="60" s="1"/>
  <c r="U108" i="53"/>
  <c r="V84" i="60"/>
  <c r="V85" i="60" s="1"/>
  <c r="V86" i="60" s="1"/>
  <c r="V120" i="58"/>
  <c r="V96" i="57"/>
  <c r="V36" i="59"/>
  <c r="H48" i="57"/>
  <c r="Q188" i="56"/>
  <c r="G52" i="45" s="1"/>
  <c r="Q72" i="55"/>
  <c r="K84" i="55"/>
  <c r="H60" i="53"/>
  <c r="H61" i="53" s="1"/>
  <c r="H62" i="53" s="1"/>
  <c r="U72" i="49"/>
  <c r="K47" i="59"/>
  <c r="P168" i="56"/>
  <c r="Q36" i="59"/>
  <c r="Q37" i="59" s="1"/>
  <c r="Q38" i="59" s="1"/>
  <c r="V84" i="57"/>
  <c r="P132" i="57"/>
  <c r="P188" i="60"/>
  <c r="U188" i="51"/>
  <c r="K67" i="45" s="1"/>
  <c r="R120" i="53"/>
  <c r="R156" i="39"/>
  <c r="U48" i="59"/>
  <c r="U49" i="59" s="1"/>
  <c r="V188" i="56"/>
  <c r="L52" i="45" s="1"/>
  <c r="L132" i="55"/>
  <c r="K83" i="56"/>
  <c r="U60" i="51"/>
  <c r="W168" i="56"/>
  <c r="L71" i="56"/>
  <c r="L72" i="56" s="1"/>
  <c r="G167" i="59"/>
  <c r="G168" i="59" s="1"/>
  <c r="G169" i="59" s="1"/>
  <c r="P35" i="56"/>
  <c r="P36" i="56" s="1"/>
  <c r="P37" i="56" s="1"/>
  <c r="P38" i="56" s="1"/>
  <c r="Q72" i="56"/>
  <c r="H132" i="60"/>
  <c r="H133" i="60" s="1"/>
  <c r="U48" i="60"/>
  <c r="H72" i="52"/>
  <c r="H24" i="52"/>
  <c r="H60" i="51"/>
  <c r="H61" i="51" s="1"/>
  <c r="V60" i="57"/>
  <c r="P108" i="60"/>
  <c r="P109" i="60" s="1"/>
  <c r="Q180" i="55"/>
  <c r="K23" i="58"/>
  <c r="H168" i="51"/>
  <c r="H169" i="51" s="1"/>
  <c r="H170" i="51" s="1"/>
  <c r="V144" i="55"/>
  <c r="U120" i="56"/>
  <c r="G156" i="57"/>
  <c r="U72" i="57"/>
  <c r="U73" i="57" s="1"/>
  <c r="V23" i="59"/>
  <c r="V24" i="59" s="1"/>
  <c r="U95" i="55"/>
  <c r="L84" i="51"/>
  <c r="G144" i="55"/>
  <c r="G145" i="55" s="1"/>
  <c r="U156" i="52"/>
  <c r="U24" i="51"/>
  <c r="R120" i="49"/>
  <c r="R121" i="49" s="1"/>
  <c r="G108" i="59"/>
  <c r="Q72" i="59"/>
  <c r="L72" i="60"/>
  <c r="L73" i="60" s="1"/>
  <c r="Q108" i="55"/>
  <c r="H84" i="51"/>
  <c r="H85" i="51" s="1"/>
  <c r="P60" i="60"/>
  <c r="P61" i="60" s="1"/>
  <c r="G48" i="57"/>
  <c r="L108" i="55"/>
  <c r="L109" i="55" s="1"/>
  <c r="W132" i="39"/>
  <c r="G180" i="57"/>
  <c r="G181" i="57" s="1"/>
  <c r="G182" i="57" s="1"/>
  <c r="Q144" i="59"/>
  <c r="H72" i="60"/>
  <c r="H73" i="60" s="1"/>
  <c r="R36" i="52"/>
  <c r="U156" i="59"/>
  <c r="U157" i="59" s="1"/>
  <c r="V72" i="55"/>
  <c r="V73" i="55" s="1"/>
  <c r="V144" i="59"/>
  <c r="W108" i="60"/>
  <c r="M96" i="52"/>
  <c r="T180" i="57"/>
  <c r="T84" i="60"/>
  <c r="T85" i="60" s="1"/>
  <c r="T60" i="52"/>
  <c r="Y120" i="48"/>
  <c r="Y188" i="49"/>
  <c r="AD33" i="45" s="1"/>
  <c r="Y180" i="48"/>
  <c r="Y180" i="52"/>
  <c r="Y121" i="52"/>
  <c r="Y120" i="52"/>
  <c r="Y190" i="48"/>
  <c r="AS35" i="45" s="1"/>
  <c r="Y84" i="52"/>
  <c r="Y156" i="48"/>
  <c r="Y188" i="53"/>
  <c r="AD67" i="45" s="1"/>
  <c r="Y107" i="55"/>
  <c r="Y108" i="55" s="1"/>
  <c r="Y179" i="59"/>
  <c r="Y180" i="59" s="1"/>
  <c r="Y181" i="59" s="1"/>
  <c r="Y182" i="59" s="1"/>
  <c r="Y119" i="60"/>
  <c r="Y120" i="60" s="1"/>
  <c r="Y47" i="59"/>
  <c r="Y48" i="59" s="1"/>
  <c r="Y49" i="59" s="1"/>
  <c r="Y83" i="57"/>
  <c r="Y84" i="57" s="1"/>
  <c r="Y190" i="57"/>
  <c r="AD20" i="45" s="1"/>
  <c r="Y155" i="57"/>
  <c r="Y156" i="57" s="1"/>
  <c r="Y47" i="58"/>
  <c r="Y48" i="58" s="1"/>
  <c r="Y47" i="71"/>
  <c r="Y48" i="71" s="1"/>
  <c r="Y156" i="69"/>
  <c r="Y71" i="71"/>
  <c r="Y72" i="71" s="1"/>
  <c r="Y179" i="72"/>
  <c r="Y119" i="72"/>
  <c r="Y188" i="72"/>
  <c r="AS85" i="45" s="1"/>
  <c r="Y23" i="72"/>
  <c r="Y190" i="73"/>
  <c r="AD87" i="45" s="1"/>
  <c r="Y155" i="73"/>
  <c r="Y156" i="73" s="1"/>
  <c r="Y157" i="73" s="1"/>
  <c r="Y158" i="73" s="1"/>
  <c r="Y47" i="72"/>
  <c r="Y48" i="72" s="1"/>
  <c r="Y83" i="73"/>
  <c r="Y84" i="73" s="1"/>
  <c r="Z61" i="52"/>
  <c r="Z190" i="59"/>
  <c r="Z133" i="58"/>
  <c r="Z134" i="58" s="1"/>
  <c r="Z121" i="72"/>
  <c r="Z122" i="72" s="1"/>
  <c r="Z109" i="60"/>
  <c r="Z110" i="60" s="1"/>
  <c r="Z109" i="57"/>
  <c r="Z110" i="57" s="1"/>
  <c r="Z49" i="72"/>
  <c r="Z50" i="72" s="1"/>
  <c r="Z61" i="60"/>
  <c r="Z62" i="60" s="1"/>
  <c r="Z157" i="71"/>
  <c r="Z158" i="71" s="1"/>
  <c r="Z49" i="60"/>
  <c r="Z50" i="60" s="1"/>
  <c r="Z169" i="72"/>
  <c r="Z170" i="72" s="1"/>
  <c r="Z145" i="56"/>
  <c r="Z146" i="56" s="1"/>
  <c r="Z169" i="55"/>
  <c r="Z170" i="55" s="1"/>
  <c r="Z37" i="60"/>
  <c r="Z38" i="60" s="1"/>
  <c r="Z97" i="73"/>
  <c r="Z98" i="73" s="1"/>
  <c r="Z188" i="51"/>
  <c r="Z85" i="72"/>
  <c r="Z86" i="72" s="1"/>
  <c r="Z190" i="56"/>
  <c r="Z188" i="49"/>
  <c r="Z133" i="60"/>
  <c r="Z134" i="60" s="1"/>
  <c r="Z188" i="69"/>
  <c r="Z25" i="69"/>
  <c r="Z181" i="73"/>
  <c r="Z182" i="73" s="1"/>
  <c r="Y143" i="59"/>
  <c r="Y144" i="59" s="1"/>
  <c r="Y145" i="59" s="1"/>
  <c r="Y132" i="48"/>
  <c r="Y167" i="55"/>
  <c r="Y168" i="55" s="1"/>
  <c r="Y59" i="59"/>
  <c r="Y107" i="71"/>
  <c r="Y108" i="71" s="1"/>
  <c r="Y59" i="58"/>
  <c r="Y60" i="58" s="1"/>
  <c r="Y155" i="58"/>
  <c r="Y156" i="58" s="1"/>
  <c r="Y190" i="71"/>
  <c r="O87" i="45" s="1"/>
  <c r="Y132" i="69"/>
  <c r="Y188" i="70"/>
  <c r="AD100" i="45" s="1"/>
  <c r="Y84" i="69"/>
  <c r="Y143" i="72"/>
  <c r="Y59" i="56"/>
  <c r="Y60" i="56" s="1"/>
  <c r="Y179" i="73"/>
  <c r="Y180" i="73" s="1"/>
  <c r="Y179" i="56"/>
  <c r="Y180" i="56" s="1"/>
  <c r="Y181" i="56" s="1"/>
  <c r="Y182" i="56" s="1"/>
  <c r="Y131" i="73"/>
  <c r="Y132" i="73" s="1"/>
  <c r="Y107" i="73"/>
  <c r="Y108" i="73" s="1"/>
  <c r="Z85" i="59"/>
  <c r="Z86" i="59" s="1"/>
  <c r="Z121" i="59"/>
  <c r="Z122" i="59" s="1"/>
  <c r="Z85" i="58"/>
  <c r="Z86" i="58" s="1"/>
  <c r="Z49" i="56"/>
  <c r="Z50" i="56" s="1"/>
  <c r="Z73" i="60"/>
  <c r="Z74" i="60" s="1"/>
  <c r="Z145" i="57"/>
  <c r="Z146" i="57" s="1"/>
  <c r="Z85" i="73"/>
  <c r="Z86" i="73" s="1"/>
  <c r="Z169" i="56"/>
  <c r="Z170" i="56" s="1"/>
  <c r="Z61" i="73"/>
  <c r="Z62" i="73" s="1"/>
  <c r="Z157" i="59"/>
  <c r="Z158" i="59" s="1"/>
  <c r="Z133" i="56"/>
  <c r="Z134" i="56" s="1"/>
  <c r="Z188" i="56"/>
  <c r="Z25" i="56"/>
  <c r="Z26" i="56" s="1"/>
  <c r="Z49" i="73"/>
  <c r="Z50" i="73" s="1"/>
  <c r="Z181" i="60"/>
  <c r="Z182" i="60" s="1"/>
  <c r="Z37" i="57"/>
  <c r="Z38" i="57" s="1"/>
  <c r="Z73" i="72"/>
  <c r="Z74" i="72" s="1"/>
  <c r="Z145" i="59"/>
  <c r="Z146" i="59" s="1"/>
  <c r="R72" i="60"/>
  <c r="R60" i="49"/>
  <c r="Y144" i="48"/>
  <c r="Y36" i="52"/>
  <c r="Y48" i="52"/>
  <c r="Y179" i="55"/>
  <c r="Y180" i="55" s="1"/>
  <c r="Y108" i="48"/>
  <c r="Y35" i="59"/>
  <c r="Y36" i="59" s="1"/>
  <c r="Y119" i="55"/>
  <c r="Y120" i="55" s="1"/>
  <c r="Y167" i="59"/>
  <c r="Y168" i="59" s="1"/>
  <c r="Y95" i="60"/>
  <c r="Y96" i="60" s="1"/>
  <c r="Y95" i="57"/>
  <c r="Y96" i="57" s="1"/>
  <c r="Y71" i="60"/>
  <c r="Y131" i="57"/>
  <c r="Y132" i="57" s="1"/>
  <c r="Y188" i="58"/>
  <c r="AD52" i="45" s="1"/>
  <c r="Y23" i="58"/>
  <c r="Y24" i="58" s="1"/>
  <c r="Y83" i="58"/>
  <c r="Y84" i="58" s="1"/>
  <c r="Y107" i="58"/>
  <c r="Y108" i="58" s="1"/>
  <c r="Y120" i="69"/>
  <c r="Y179" i="71"/>
  <c r="Y180" i="71" s="1"/>
  <c r="Y181" i="71" s="1"/>
  <c r="Y182" i="71" s="1"/>
  <c r="Y35" i="71"/>
  <c r="Y36" i="71" s="1"/>
  <c r="Y167" i="72"/>
  <c r="Y168" i="72" s="1"/>
  <c r="Y60" i="69"/>
  <c r="Y36" i="69"/>
  <c r="Y59" i="73"/>
  <c r="Y60" i="73" s="1"/>
  <c r="Y143" i="73"/>
  <c r="Y47" i="56"/>
  <c r="Y48" i="56" s="1"/>
  <c r="Y167" i="56"/>
  <c r="Y168" i="56" s="1"/>
  <c r="Y169" i="56" s="1"/>
  <c r="Y143" i="56"/>
  <c r="Y144" i="56" s="1"/>
  <c r="Z190" i="55"/>
  <c r="Z157" i="69"/>
  <c r="Z37" i="72"/>
  <c r="Z38" i="72" s="1"/>
  <c r="Z190" i="68"/>
  <c r="Z145" i="73"/>
  <c r="Z146" i="73" s="1"/>
  <c r="Z188" i="39"/>
  <c r="Z190" i="58"/>
  <c r="Z190" i="70"/>
  <c r="Z121" i="52"/>
  <c r="Z61" i="59"/>
  <c r="Z62" i="59" s="1"/>
  <c r="Z188" i="70"/>
  <c r="Z133" i="48"/>
  <c r="Z157" i="60"/>
  <c r="Z158" i="60" s="1"/>
  <c r="Z121" i="58"/>
  <c r="Z122" i="58" s="1"/>
  <c r="Z145" i="72"/>
  <c r="Z146" i="72" s="1"/>
  <c r="Z25" i="73"/>
  <c r="Z26" i="73" s="1"/>
  <c r="Z188" i="73"/>
  <c r="Z190" i="51"/>
  <c r="Z190" i="60"/>
  <c r="Z109" i="72"/>
  <c r="Z110" i="72" s="1"/>
  <c r="Z181" i="59"/>
  <c r="Z182" i="59" s="1"/>
  <c r="Z181" i="56"/>
  <c r="Z182" i="56" s="1"/>
  <c r="Z25" i="72"/>
  <c r="Z188" i="72"/>
  <c r="W48" i="52"/>
  <c r="L132" i="59"/>
  <c r="L84" i="56"/>
  <c r="H36" i="55"/>
  <c r="Y96" i="48"/>
  <c r="Y108" i="52"/>
  <c r="Y60" i="52"/>
  <c r="Y132" i="52"/>
  <c r="Y96" i="52"/>
  <c r="Y35" i="55"/>
  <c r="Y36" i="55" s="1"/>
  <c r="Y71" i="55"/>
  <c r="Y72" i="55" s="1"/>
  <c r="Y73" i="55" s="1"/>
  <c r="Y95" i="59"/>
  <c r="Y96" i="59" s="1"/>
  <c r="Y97" i="59" s="1"/>
  <c r="Y98" i="59" s="1"/>
  <c r="Y190" i="60"/>
  <c r="AS54" i="45" s="1"/>
  <c r="Y59" i="60"/>
  <c r="Y155" i="59"/>
  <c r="Y156" i="59" s="1"/>
  <c r="Y131" i="58"/>
  <c r="Y132" i="58" s="1"/>
  <c r="Y47" i="57"/>
  <c r="Y48" i="57" s="1"/>
  <c r="Y107" i="57"/>
  <c r="Y108" i="57" s="1"/>
  <c r="Y71" i="58"/>
  <c r="Y72" i="58" s="1"/>
  <c r="Y96" i="69"/>
  <c r="Y155" i="72"/>
  <c r="Y156" i="72" s="1"/>
  <c r="Y190" i="69"/>
  <c r="AS102" i="45" s="1"/>
  <c r="Y59" i="71"/>
  <c r="Y60" i="71" s="1"/>
  <c r="Y119" i="71"/>
  <c r="Y120" i="71" s="1"/>
  <c r="Y167" i="71"/>
  <c r="Y168" i="71" s="1"/>
  <c r="Y83" i="72"/>
  <c r="Y84" i="72" s="1"/>
  <c r="Y85" i="72" s="1"/>
  <c r="Y119" i="73"/>
  <c r="Y120" i="73" s="1"/>
  <c r="Y71" i="72"/>
  <c r="Y72" i="72" s="1"/>
  <c r="Y47" i="73"/>
  <c r="Y48" i="73" s="1"/>
  <c r="Y188" i="73"/>
  <c r="AD85" i="45" s="1"/>
  <c r="Y23" i="73"/>
  <c r="Z145" i="60"/>
  <c r="Z146" i="60" s="1"/>
  <c r="Z73" i="71"/>
  <c r="Z74" i="71" s="1"/>
  <c r="Z85" i="71"/>
  <c r="Z86" i="71" s="1"/>
  <c r="Z37" i="55"/>
  <c r="Z38" i="55" s="1"/>
  <c r="Z133" i="59"/>
  <c r="Z134" i="59" s="1"/>
  <c r="Z73" i="48"/>
  <c r="Z181" i="57"/>
  <c r="Z182" i="57" s="1"/>
  <c r="Z61" i="57"/>
  <c r="Z62" i="57" s="1"/>
  <c r="Z109" i="56"/>
  <c r="Z110" i="56" s="1"/>
  <c r="Z157" i="52"/>
  <c r="Z85" i="48"/>
  <c r="Z145" i="55"/>
  <c r="Z146" i="55" s="1"/>
  <c r="Z73" i="57"/>
  <c r="Z74" i="57" s="1"/>
  <c r="Z157" i="72"/>
  <c r="Z158" i="72" s="1"/>
  <c r="Z190" i="48"/>
  <c r="Z85" i="57"/>
  <c r="Z86" i="57" s="1"/>
  <c r="Z97" i="56"/>
  <c r="Z98" i="56" s="1"/>
  <c r="Z49" i="55"/>
  <c r="Z50" i="55" s="1"/>
  <c r="Z190" i="57"/>
  <c r="Z49" i="69"/>
  <c r="Z190" i="39"/>
  <c r="Z188" i="59"/>
  <c r="Z25" i="59"/>
  <c r="Z26" i="59" s="1"/>
  <c r="Z97" i="71"/>
  <c r="Z98" i="71" s="1"/>
  <c r="Z37" i="56"/>
  <c r="Z38" i="56" s="1"/>
  <c r="Y36" i="48"/>
  <c r="Y188" i="39"/>
  <c r="O33" i="45" s="1"/>
  <c r="Y72" i="48"/>
  <c r="Y168" i="48"/>
  <c r="Y190" i="39"/>
  <c r="O35" i="45" s="1"/>
  <c r="Y48" i="48"/>
  <c r="Y190" i="52"/>
  <c r="AS69" i="45" s="1"/>
  <c r="Y59" i="55"/>
  <c r="Y60" i="55" s="1"/>
  <c r="Y190" i="59"/>
  <c r="AS20" i="45" s="1"/>
  <c r="Y47" i="60"/>
  <c r="Y48" i="60" s="1"/>
  <c r="Y188" i="60"/>
  <c r="AS52" i="45" s="1"/>
  <c r="Y23" i="60"/>
  <c r="Y24" i="60" s="1"/>
  <c r="Y25" i="60" s="1"/>
  <c r="Y167" i="58"/>
  <c r="Y168" i="58" s="1"/>
  <c r="Y143" i="57"/>
  <c r="Y144" i="57" s="1"/>
  <c r="Y190" i="58"/>
  <c r="AD54" i="45" s="1"/>
  <c r="Y180" i="69"/>
  <c r="Y131" i="72"/>
  <c r="Y95" i="73"/>
  <c r="Y96" i="73" s="1"/>
  <c r="Y188" i="69"/>
  <c r="AS100" i="45" s="1"/>
  <c r="Y24" i="69"/>
  <c r="Y188" i="71"/>
  <c r="O85" i="45" s="1"/>
  <c r="Y23" i="71"/>
  <c r="Y24" i="71" s="1"/>
  <c r="Y25" i="71" s="1"/>
  <c r="Y95" i="71"/>
  <c r="Y96" i="71" s="1"/>
  <c r="Y190" i="72"/>
  <c r="AS87" i="45" s="1"/>
  <c r="Y95" i="72"/>
  <c r="Y96" i="72" s="1"/>
  <c r="Y97" i="72" s="1"/>
  <c r="Y35" i="73"/>
  <c r="Y36" i="73" s="1"/>
  <c r="Y107" i="56"/>
  <c r="Y108" i="56" s="1"/>
  <c r="Y155" i="56"/>
  <c r="Y156" i="56" s="1"/>
  <c r="Y190" i="56"/>
  <c r="O54" i="45" s="1"/>
  <c r="Z188" i="48"/>
  <c r="Z25" i="48"/>
  <c r="Z25" i="60"/>
  <c r="Z26" i="60" s="1"/>
  <c r="Z188" i="60"/>
  <c r="Z97" i="72"/>
  <c r="Z98" i="72" s="1"/>
  <c r="Z169" i="69"/>
  <c r="Z121" i="60"/>
  <c r="Z122" i="60" s="1"/>
  <c r="Z181" i="55"/>
  <c r="Z182" i="55" s="1"/>
  <c r="Z181" i="69"/>
  <c r="Z61" i="69"/>
  <c r="Z61" i="56"/>
  <c r="Z62" i="56" s="1"/>
  <c r="Z85" i="55"/>
  <c r="Z86" i="55" s="1"/>
  <c r="Z73" i="69"/>
  <c r="Z37" i="69"/>
  <c r="Z121" i="56"/>
  <c r="Z122" i="56" s="1"/>
  <c r="Z133" i="52"/>
  <c r="Z73" i="55"/>
  <c r="Z74" i="55" s="1"/>
  <c r="Z157" i="57"/>
  <c r="Z158" i="57" s="1"/>
  <c r="Z49" i="48"/>
  <c r="U60" i="57"/>
  <c r="L84" i="53"/>
  <c r="H96" i="53"/>
  <c r="H97" i="53" s="1"/>
  <c r="H98" i="53" s="1"/>
  <c r="Y188" i="52"/>
  <c r="AS67" i="45" s="1"/>
  <c r="BH67" i="45" s="1"/>
  <c r="Y24" i="52"/>
  <c r="Y60" i="48"/>
  <c r="Y72" i="52"/>
  <c r="Y188" i="48"/>
  <c r="AS33" i="45" s="1"/>
  <c r="Y24" i="48"/>
  <c r="Y47" i="55"/>
  <c r="Y48" i="55" s="1"/>
  <c r="Y143" i="60"/>
  <c r="Y144" i="60" s="1"/>
  <c r="Y190" i="55"/>
  <c r="O20" i="45" s="1"/>
  <c r="BH20" i="45" s="1"/>
  <c r="Y188" i="55"/>
  <c r="O18" i="45" s="1"/>
  <c r="Y23" i="55"/>
  <c r="Y24" i="55" s="1"/>
  <c r="Y143" i="55"/>
  <c r="Y144" i="55" s="1"/>
  <c r="Y71" i="59"/>
  <c r="Y72" i="59" s="1"/>
  <c r="Y119" i="59"/>
  <c r="Y120" i="59" s="1"/>
  <c r="Y35" i="60"/>
  <c r="Y36" i="60" s="1"/>
  <c r="Y179" i="60"/>
  <c r="Y180" i="60" s="1"/>
  <c r="Y179" i="58"/>
  <c r="Y180" i="58" s="1"/>
  <c r="Y179" i="57"/>
  <c r="Y180" i="57" s="1"/>
  <c r="Y188" i="57"/>
  <c r="AD18" i="45" s="1"/>
  <c r="Y23" i="57"/>
  <c r="Y24" i="57" s="1"/>
  <c r="Y83" i="71"/>
  <c r="Y84" i="71" s="1"/>
  <c r="Y190" i="70"/>
  <c r="AD102" i="45" s="1"/>
  <c r="Y59" i="72"/>
  <c r="Y60" i="72" s="1"/>
  <c r="Y131" i="56"/>
  <c r="Y132" i="56" s="1"/>
  <c r="Y167" i="73"/>
  <c r="Y168" i="73" s="1"/>
  <c r="Y95" i="56"/>
  <c r="Y96" i="56" s="1"/>
  <c r="Y83" i="56"/>
  <c r="Y84" i="56" s="1"/>
  <c r="Y71" i="56"/>
  <c r="Y72" i="56" s="1"/>
  <c r="Z61" i="58"/>
  <c r="Z62" i="58" s="1"/>
  <c r="Z73" i="58"/>
  <c r="Z74" i="58" s="1"/>
  <c r="Z188" i="68"/>
  <c r="Z121" i="73"/>
  <c r="Z122" i="73" s="1"/>
  <c r="Z181" i="71"/>
  <c r="Z182" i="71" s="1"/>
  <c r="Z188" i="53"/>
  <c r="Z190" i="71"/>
  <c r="Z25" i="71"/>
  <c r="Z26" i="71" s="1"/>
  <c r="Z188" i="71"/>
  <c r="Z145" i="69"/>
  <c r="Z97" i="59"/>
  <c r="Z98" i="59" s="1"/>
  <c r="Z61" i="71"/>
  <c r="Z62" i="71" s="1"/>
  <c r="Z133" i="71"/>
  <c r="Z134" i="71" s="1"/>
  <c r="Z109" i="48"/>
  <c r="Z121" i="55"/>
  <c r="Z122" i="55" s="1"/>
  <c r="Z73" i="59"/>
  <c r="Z74" i="59" s="1"/>
  <c r="Z169" i="57"/>
  <c r="Z170" i="57" s="1"/>
  <c r="Z133" i="72"/>
  <c r="Z134" i="72" s="1"/>
  <c r="Z97" i="58"/>
  <c r="Z98" i="58" s="1"/>
  <c r="Z49" i="58"/>
  <c r="Z50" i="58" s="1"/>
  <c r="Z169" i="71"/>
  <c r="Z170" i="71" s="1"/>
  <c r="Z85" i="56"/>
  <c r="Z86" i="56" s="1"/>
  <c r="Z25" i="55"/>
  <c r="Z26" i="55" s="1"/>
  <c r="Z188" i="55"/>
  <c r="Z145" i="58"/>
  <c r="Z146" i="58" s="1"/>
  <c r="Z109" i="58"/>
  <c r="Z110" i="58" s="1"/>
  <c r="Z190" i="72"/>
  <c r="Y83" i="55"/>
  <c r="Y84" i="55" s="1"/>
  <c r="Y144" i="52"/>
  <c r="Y156" i="52"/>
  <c r="Y84" i="48"/>
  <c r="Y168" i="52"/>
  <c r="Y131" i="59"/>
  <c r="Y132" i="59" s="1"/>
  <c r="Y95" i="55"/>
  <c r="Y96" i="55" s="1"/>
  <c r="Y167" i="60"/>
  <c r="Y168" i="60" s="1"/>
  <c r="Y83" i="59"/>
  <c r="Y84" i="59" s="1"/>
  <c r="Y131" i="60"/>
  <c r="Y143" i="58"/>
  <c r="Y144" i="58" s="1"/>
  <c r="Y119" i="57"/>
  <c r="Y120" i="57" s="1"/>
  <c r="Y144" i="69"/>
  <c r="Y119" i="58"/>
  <c r="Y120" i="58" s="1"/>
  <c r="Y131" i="71"/>
  <c r="Y132" i="71" s="1"/>
  <c r="Y72" i="69"/>
  <c r="Y108" i="69"/>
  <c r="Y188" i="68"/>
  <c r="O100" i="45" s="1"/>
  <c r="BH100" i="45" s="1"/>
  <c r="Y107" i="72"/>
  <c r="Y188" i="56"/>
  <c r="O52" i="45" s="1"/>
  <c r="Y23" i="56"/>
  <c r="Y24" i="56" s="1"/>
  <c r="Y35" i="56"/>
  <c r="Y36" i="56" s="1"/>
  <c r="Z37" i="59"/>
  <c r="Z38" i="59" s="1"/>
  <c r="Z109" i="59"/>
  <c r="Z110" i="59"/>
  <c r="Z97" i="60"/>
  <c r="Z98" i="60" s="1"/>
  <c r="Z169" i="58"/>
  <c r="Z170" i="58"/>
  <c r="Z109" i="71"/>
  <c r="Z110" i="71" s="1"/>
  <c r="Z133" i="73"/>
  <c r="Z134" i="73" s="1"/>
  <c r="Z169" i="60"/>
  <c r="Z170" i="60" s="1"/>
  <c r="Z25" i="58"/>
  <c r="Z26" i="58"/>
  <c r="Z188" i="58"/>
  <c r="Z190" i="69"/>
  <c r="Z97" i="55"/>
  <c r="Z98" i="55" s="1"/>
  <c r="Z121" i="71"/>
  <c r="Z122" i="71" s="1"/>
  <c r="Z73" i="73"/>
  <c r="Z74" i="73" s="1"/>
  <c r="Z73" i="56"/>
  <c r="Z74" i="56" s="1"/>
  <c r="Z85" i="60"/>
  <c r="Z86" i="60" s="1"/>
  <c r="Z190" i="73"/>
  <c r="R60" i="55"/>
  <c r="R61" i="55" s="1"/>
  <c r="R62" i="55" s="1"/>
  <c r="BE69" i="45"/>
  <c r="Y190" i="49"/>
  <c r="AD35" i="45" s="1"/>
  <c r="Y190" i="51"/>
  <c r="O69" i="45" s="1"/>
  <c r="BH69" i="45" s="1"/>
  <c r="Y131" i="55"/>
  <c r="Y190" i="53"/>
  <c r="AD69" i="45" s="1"/>
  <c r="Y107" i="60"/>
  <c r="Y108" i="60" s="1"/>
  <c r="Y107" i="59"/>
  <c r="Y155" i="55"/>
  <c r="Y156" i="55" s="1"/>
  <c r="Y188" i="59"/>
  <c r="AS18" i="45" s="1"/>
  <c r="Y23" i="59"/>
  <c r="Y59" i="57"/>
  <c r="Y60" i="57" s="1"/>
  <c r="Y155" i="60"/>
  <c r="Y156" i="60" s="1"/>
  <c r="Y83" i="60"/>
  <c r="Y84" i="60" s="1"/>
  <c r="Y95" i="58"/>
  <c r="Y96" i="58" s="1"/>
  <c r="Y167" i="57"/>
  <c r="Y168" i="57" s="1"/>
  <c r="Y35" i="58"/>
  <c r="Y36" i="58" s="1"/>
  <c r="Y71" i="57"/>
  <c r="Y72" i="57" s="1"/>
  <c r="Y35" i="57"/>
  <c r="Y36" i="57" s="1"/>
  <c r="Y48" i="69"/>
  <c r="Y155" i="71"/>
  <c r="Y156" i="71" s="1"/>
  <c r="Y190" i="68"/>
  <c r="O102" i="45" s="1"/>
  <c r="Y168" i="69"/>
  <c r="Y143" i="71"/>
  <c r="Y144" i="71" s="1"/>
  <c r="Y119" i="56"/>
  <c r="Y71" i="73"/>
  <c r="Y72" i="73" s="1"/>
  <c r="Y35" i="72"/>
  <c r="Y36" i="72" s="1"/>
  <c r="Z97" i="57"/>
  <c r="Z98" i="57" s="1"/>
  <c r="Z37" i="71"/>
  <c r="Z38" i="71" s="1"/>
  <c r="Z169" i="59"/>
  <c r="Z170" i="59"/>
  <c r="Z49" i="57"/>
  <c r="Z50" i="57" s="1"/>
  <c r="Z145" i="71"/>
  <c r="Z146" i="71" s="1"/>
  <c r="Z157" i="73"/>
  <c r="Z158" i="73" s="1"/>
  <c r="Z157" i="55"/>
  <c r="Z158" i="55" s="1"/>
  <c r="Z109" i="73"/>
  <c r="Z110" i="73" s="1"/>
  <c r="Z109" i="55"/>
  <c r="Z110" i="55" s="1"/>
  <c r="Z25" i="57"/>
  <c r="Z26" i="57" s="1"/>
  <c r="Z188" i="57"/>
  <c r="Z181" i="72"/>
  <c r="Z182" i="72" s="1"/>
  <c r="Z133" i="55"/>
  <c r="Z134" i="55" s="1"/>
  <c r="Z121" i="57"/>
  <c r="Z122" i="57" s="1"/>
  <c r="Z25" i="52"/>
  <c r="Z193" i="52" s="1"/>
  <c r="Z188" i="52"/>
  <c r="Z181" i="58"/>
  <c r="Z182" i="58" s="1"/>
  <c r="Z37" i="58"/>
  <c r="Z38" i="58" s="1"/>
  <c r="Z109" i="69"/>
  <c r="Z157" i="56"/>
  <c r="Z158" i="56" s="1"/>
  <c r="Z61" i="55"/>
  <c r="Z62" i="55" s="1"/>
  <c r="Z49" i="59"/>
  <c r="Z50" i="59"/>
  <c r="Z157" i="58"/>
  <c r="Z158" i="58" s="1"/>
  <c r="Z169" i="73"/>
  <c r="Z170" i="73" s="1"/>
  <c r="Z37" i="73"/>
  <c r="Z38" i="73" s="1"/>
  <c r="Z61" i="72"/>
  <c r="Z62" i="72" s="1"/>
  <c r="Z190" i="49"/>
  <c r="Z133" i="57"/>
  <c r="Z134" i="57" s="1"/>
  <c r="Z49" i="71"/>
  <c r="Z50" i="71" s="1"/>
  <c r="R120" i="58"/>
  <c r="R121" i="58" s="1"/>
  <c r="R122" i="58" s="1"/>
  <c r="K59" i="58"/>
  <c r="V108" i="58"/>
  <c r="V109" i="58" s="1"/>
  <c r="V110" i="58" s="1"/>
  <c r="T132" i="58"/>
  <c r="T133" i="58" s="1"/>
  <c r="U120" i="58"/>
  <c r="G24" i="58"/>
  <c r="G25" i="58" s="1"/>
  <c r="R144" i="57"/>
  <c r="R145" i="57" s="1"/>
  <c r="R146" i="57" s="1"/>
  <c r="K168" i="57"/>
  <c r="K169" i="57" s="1"/>
  <c r="P48" i="57"/>
  <c r="P49" i="57" s="1"/>
  <c r="P50" i="57" s="1"/>
  <c r="V36" i="57"/>
  <c r="V37" i="57" s="1"/>
  <c r="V38" i="57" s="1"/>
  <c r="Q156" i="57"/>
  <c r="R188" i="60"/>
  <c r="AL52" i="45" s="1"/>
  <c r="Q84" i="60"/>
  <c r="G144" i="60"/>
  <c r="G145" i="60" s="1"/>
  <c r="W120" i="60"/>
  <c r="W121" i="60" s="1"/>
  <c r="W122" i="60" s="1"/>
  <c r="W156" i="60"/>
  <c r="P180" i="60"/>
  <c r="P181" i="60" s="1"/>
  <c r="P182" i="60" s="1"/>
  <c r="P132" i="60"/>
  <c r="P133" i="60" s="1"/>
  <c r="P134" i="60" s="1"/>
  <c r="BF53" i="45"/>
  <c r="U120" i="60"/>
  <c r="U121" i="60" s="1"/>
  <c r="W48" i="60"/>
  <c r="K71" i="60"/>
  <c r="K72" i="60" s="1"/>
  <c r="K73" i="60" s="1"/>
  <c r="K143" i="60"/>
  <c r="K144" i="60" s="1"/>
  <c r="L131" i="60"/>
  <c r="L132" i="60" s="1"/>
  <c r="L133" i="60" s="1"/>
  <c r="W120" i="59"/>
  <c r="L96" i="59"/>
  <c r="L97" i="59" s="1"/>
  <c r="R36" i="59"/>
  <c r="W108" i="56"/>
  <c r="R168" i="56"/>
  <c r="R180" i="56"/>
  <c r="R132" i="56"/>
  <c r="R84" i="55"/>
  <c r="R85" i="55" s="1"/>
  <c r="R86" i="55" s="1"/>
  <c r="H156" i="55"/>
  <c r="R24" i="55"/>
  <c r="R156" i="55"/>
  <c r="R157" i="55" s="1"/>
  <c r="R158" i="55" s="1"/>
  <c r="L155" i="55"/>
  <c r="L156" i="55" s="1"/>
  <c r="L157" i="55" s="1"/>
  <c r="L158" i="55" s="1"/>
  <c r="H24" i="53"/>
  <c r="H25" i="53" s="1"/>
  <c r="T48" i="53"/>
  <c r="W36" i="53"/>
  <c r="W37" i="53" s="1"/>
  <c r="W38" i="53" s="1"/>
  <c r="H168" i="53"/>
  <c r="H36" i="53"/>
  <c r="L60" i="53"/>
  <c r="R24" i="53"/>
  <c r="T96" i="53"/>
  <c r="T97" i="53" s="1"/>
  <c r="L180" i="53"/>
  <c r="R180" i="53"/>
  <c r="R181" i="53" s="1"/>
  <c r="T36" i="53"/>
  <c r="W120" i="49"/>
  <c r="L36" i="49"/>
  <c r="H72" i="49"/>
  <c r="H73" i="49" s="1"/>
  <c r="T144" i="49"/>
  <c r="T145" i="49" s="1"/>
  <c r="T146" i="49" s="1"/>
  <c r="T156" i="49"/>
  <c r="L168" i="52"/>
  <c r="L132" i="52"/>
  <c r="R96" i="52"/>
  <c r="R97" i="52" s="1"/>
  <c r="R60" i="52"/>
  <c r="L96" i="52"/>
  <c r="G132" i="60"/>
  <c r="G133" i="60" s="1"/>
  <c r="W96" i="51"/>
  <c r="W97" i="51" s="1"/>
  <c r="R36" i="51"/>
  <c r="L96" i="51"/>
  <c r="L47" i="56"/>
  <c r="L48" i="56" s="1"/>
  <c r="R72" i="39"/>
  <c r="R73" i="39" s="1"/>
  <c r="Q108" i="58"/>
  <c r="Q109" i="58" s="1"/>
  <c r="R60" i="51"/>
  <c r="R61" i="51" s="1"/>
  <c r="R62" i="51" s="1"/>
  <c r="V132" i="58"/>
  <c r="V144" i="58"/>
  <c r="V145" i="58" s="1"/>
  <c r="V168" i="58"/>
  <c r="L168" i="56"/>
  <c r="L169" i="56" s="1"/>
  <c r="L170" i="56" s="1"/>
  <c r="L48" i="49"/>
  <c r="L49" i="49" s="1"/>
  <c r="L50" i="49" s="1"/>
  <c r="L156" i="59"/>
  <c r="L157" i="59" s="1"/>
  <c r="L143" i="59"/>
  <c r="L144" i="59" s="1"/>
  <c r="L145" i="59" s="1"/>
  <c r="L144" i="60"/>
  <c r="L145" i="60" s="1"/>
  <c r="L146" i="60" s="1"/>
  <c r="L107" i="56"/>
  <c r="L108" i="56" s="1"/>
  <c r="L109" i="56" s="1"/>
  <c r="P120" i="60"/>
  <c r="P121" i="60" s="1"/>
  <c r="P122" i="60" s="1"/>
  <c r="U168" i="58"/>
  <c r="U169" i="58" s="1"/>
  <c r="U170" i="58" s="1"/>
  <c r="R168" i="55"/>
  <c r="R169" i="55" s="1"/>
  <c r="R170" i="55" s="1"/>
  <c r="H72" i="55"/>
  <c r="H73" i="55" s="1"/>
  <c r="W96" i="57"/>
  <c r="W97" i="57" s="1"/>
  <c r="W98" i="57" s="1"/>
  <c r="L95" i="56"/>
  <c r="L96" i="56" s="1"/>
  <c r="H60" i="39"/>
  <c r="R36" i="49"/>
  <c r="G84" i="57"/>
  <c r="G85" i="57" s="1"/>
  <c r="G86" i="57" s="1"/>
  <c r="W168" i="52"/>
  <c r="W169" i="52" s="1"/>
  <c r="W170" i="52" s="1"/>
  <c r="M84" i="51"/>
  <c r="M85" i="51" s="1"/>
  <c r="M86" i="51" s="1"/>
  <c r="T108" i="51"/>
  <c r="T109" i="51" s="1"/>
  <c r="T110" i="51" s="1"/>
  <c r="R144" i="49"/>
  <c r="L132" i="49"/>
  <c r="L144" i="39"/>
  <c r="L145" i="39" s="1"/>
  <c r="L146" i="39" s="1"/>
  <c r="R24" i="56"/>
  <c r="R25" i="56" s="1"/>
  <c r="R26" i="56" s="1"/>
  <c r="T24" i="57"/>
  <c r="R108" i="57"/>
  <c r="H144" i="55"/>
  <c r="L24" i="49"/>
  <c r="L25" i="49" s="1"/>
  <c r="W60" i="52"/>
  <c r="W61" i="52" s="1"/>
  <c r="W62" i="52" s="1"/>
  <c r="H156" i="51"/>
  <c r="W120" i="53"/>
  <c r="W121" i="53" s="1"/>
  <c r="W122" i="53" s="1"/>
  <c r="P24" i="57"/>
  <c r="P25" i="57" s="1"/>
  <c r="P84" i="58"/>
  <c r="L168" i="60"/>
  <c r="L169" i="60" s="1"/>
  <c r="H132" i="56"/>
  <c r="H133" i="56" s="1"/>
  <c r="Q108" i="60"/>
  <c r="Q109" i="60" s="1"/>
  <c r="Q110" i="60" s="1"/>
  <c r="R144" i="52"/>
  <c r="R145" i="52" s="1"/>
  <c r="R108" i="49"/>
  <c r="R120" i="56"/>
  <c r="L144" i="55"/>
  <c r="L145" i="55" s="1"/>
  <c r="L146" i="55" s="1"/>
  <c r="H180" i="49"/>
  <c r="H181" i="49" s="1"/>
  <c r="H182" i="49" s="1"/>
  <c r="R144" i="53"/>
  <c r="R120" i="51"/>
  <c r="L120" i="55"/>
  <c r="L121" i="55" s="1"/>
  <c r="L122" i="55" s="1"/>
  <c r="K95" i="60"/>
  <c r="K96" i="60" s="1"/>
  <c r="K97" i="60" s="1"/>
  <c r="K98" i="60" s="1"/>
  <c r="R96" i="51"/>
  <c r="R97" i="51" s="1"/>
  <c r="R98" i="51" s="1"/>
  <c r="R180" i="55"/>
  <c r="H108" i="57"/>
  <c r="Q120" i="60"/>
  <c r="Q121" i="60" s="1"/>
  <c r="K190" i="60"/>
  <c r="AG54" i="45" s="1"/>
  <c r="K188" i="60"/>
  <c r="AG52" i="45" s="1"/>
  <c r="L188" i="55"/>
  <c r="D18" i="45" s="1"/>
  <c r="H190" i="49"/>
  <c r="L188" i="51"/>
  <c r="D67" i="45" s="1"/>
  <c r="L180" i="39"/>
  <c r="T84" i="53"/>
  <c r="BF66" i="45"/>
  <c r="W144" i="51"/>
  <c r="W84" i="39"/>
  <c r="W85" i="39" s="1"/>
  <c r="W86" i="39" s="1"/>
  <c r="L60" i="39"/>
  <c r="L61" i="39" s="1"/>
  <c r="L62" i="39" s="1"/>
  <c r="R168" i="39"/>
  <c r="R169" i="39" s="1"/>
  <c r="BE28" i="45"/>
  <c r="W84" i="59"/>
  <c r="H132" i="39"/>
  <c r="H133" i="39" s="1"/>
  <c r="H134" i="39" s="1"/>
  <c r="W60" i="39"/>
  <c r="W61" i="39" s="1"/>
  <c r="W62" i="39" s="1"/>
  <c r="H84" i="39"/>
  <c r="H85" i="39" s="1"/>
  <c r="H86" i="39" s="1"/>
  <c r="T72" i="58"/>
  <c r="T73" i="58" s="1"/>
  <c r="T74" i="58" s="1"/>
  <c r="R96" i="55"/>
  <c r="R97" i="55" s="1"/>
  <c r="R98" i="55" s="1"/>
  <c r="T132" i="57"/>
  <c r="T133" i="57" s="1"/>
  <c r="T134" i="57" s="1"/>
  <c r="H108" i="55"/>
  <c r="H109" i="55" s="1"/>
  <c r="W96" i="52"/>
  <c r="W97" i="52" s="1"/>
  <c r="W98" i="52" s="1"/>
  <c r="W168" i="55"/>
  <c r="W169" i="55" s="1"/>
  <c r="W170" i="55" s="1"/>
  <c r="L36" i="53"/>
  <c r="L37" i="53" s="1"/>
  <c r="L38" i="53" s="1"/>
  <c r="L36" i="39"/>
  <c r="L37" i="39" s="1"/>
  <c r="L38" i="39" s="1"/>
  <c r="L120" i="51"/>
  <c r="L121" i="51" s="1"/>
  <c r="L122" i="51" s="1"/>
  <c r="P83" i="60"/>
  <c r="P84" i="60" s="1"/>
  <c r="P85" i="60" s="1"/>
  <c r="R132" i="53"/>
  <c r="R133" i="53" s="1"/>
  <c r="P96" i="60"/>
  <c r="P97" i="60" s="1"/>
  <c r="P98" i="60" s="1"/>
  <c r="H132" i="55"/>
  <c r="H133" i="55" s="1"/>
  <c r="H134" i="55" s="1"/>
  <c r="H120" i="51"/>
  <c r="H121" i="51" s="1"/>
  <c r="H122" i="51" s="1"/>
  <c r="L96" i="53"/>
  <c r="L97" i="53" s="1"/>
  <c r="L95" i="55"/>
  <c r="L96" i="55" s="1"/>
  <c r="L97" i="55" s="1"/>
  <c r="R180" i="51"/>
  <c r="R181" i="51" s="1"/>
  <c r="H48" i="58"/>
  <c r="H49" i="58" s="1"/>
  <c r="H50" i="58" s="1"/>
  <c r="V120" i="57"/>
  <c r="V121" i="57" s="1"/>
  <c r="V122" i="57" s="1"/>
  <c r="W84" i="56"/>
  <c r="L60" i="51"/>
  <c r="L61" i="51" s="1"/>
  <c r="L62" i="51" s="1"/>
  <c r="W84" i="51"/>
  <c r="L108" i="52"/>
  <c r="K155" i="60"/>
  <c r="K156" i="60" s="1"/>
  <c r="K157" i="60" s="1"/>
  <c r="H72" i="56"/>
  <c r="H73" i="56" s="1"/>
  <c r="H74" i="56" s="1"/>
  <c r="H96" i="51"/>
  <c r="H97" i="51" s="1"/>
  <c r="H98" i="51" s="1"/>
  <c r="H96" i="49"/>
  <c r="H97" i="49" s="1"/>
  <c r="H98" i="49" s="1"/>
  <c r="R84" i="60"/>
  <c r="R85" i="60" s="1"/>
  <c r="R36" i="60"/>
  <c r="R37" i="60" s="1"/>
  <c r="R38" i="60" s="1"/>
  <c r="T168" i="49"/>
  <c r="T169" i="49" s="1"/>
  <c r="R72" i="53"/>
  <c r="R73" i="53" s="1"/>
  <c r="R74" i="53" s="1"/>
  <c r="H180" i="39"/>
  <c r="H181" i="39" s="1"/>
  <c r="L168" i="51"/>
  <c r="L169" i="51" s="1"/>
  <c r="L170" i="51" s="1"/>
  <c r="L72" i="55"/>
  <c r="L73" i="55" s="1"/>
  <c r="H36" i="49"/>
  <c r="H37" i="49" s="1"/>
  <c r="H38" i="49" s="1"/>
  <c r="L180" i="52"/>
  <c r="L181" i="52" s="1"/>
  <c r="L182" i="52" s="1"/>
  <c r="W72" i="56"/>
  <c r="H24" i="55"/>
  <c r="H25" i="55" s="1"/>
  <c r="W156" i="52"/>
  <c r="W157" i="52" s="1"/>
  <c r="W158" i="52" s="1"/>
  <c r="L132" i="39"/>
  <c r="L133" i="39" s="1"/>
  <c r="L134" i="39" s="1"/>
  <c r="L71" i="51"/>
  <c r="L72" i="51" s="1"/>
  <c r="L73" i="51" s="1"/>
  <c r="L74" i="51" s="1"/>
  <c r="U84" i="58"/>
  <c r="U85" i="58" s="1"/>
  <c r="U86" i="58" s="1"/>
  <c r="R72" i="49"/>
  <c r="R73" i="49" s="1"/>
  <c r="R74" i="49" s="1"/>
  <c r="L108" i="49"/>
  <c r="G84" i="58"/>
  <c r="G85" i="58" s="1"/>
  <c r="G86" i="58" s="1"/>
  <c r="L96" i="49"/>
  <c r="L97" i="49" s="1"/>
  <c r="L98" i="49" s="1"/>
  <c r="K156" i="58"/>
  <c r="K157" i="58" s="1"/>
  <c r="K158" i="58" s="1"/>
  <c r="L180" i="51"/>
  <c r="W84" i="52"/>
  <c r="W85" i="52" s="1"/>
  <c r="W86" i="52" s="1"/>
  <c r="W72" i="52"/>
  <c r="W73" i="52" s="1"/>
  <c r="W74" i="52" s="1"/>
  <c r="W156" i="57"/>
  <c r="W168" i="58"/>
  <c r="L72" i="39"/>
  <c r="L73" i="39" s="1"/>
  <c r="H168" i="52"/>
  <c r="H169" i="52" s="1"/>
  <c r="R72" i="52"/>
  <c r="H190" i="59"/>
  <c r="H188" i="56"/>
  <c r="R108" i="59"/>
  <c r="R109" i="59" s="1"/>
  <c r="R110" i="59" s="1"/>
  <c r="L60" i="58"/>
  <c r="H156" i="60"/>
  <c r="H157" i="60" s="1"/>
  <c r="L180" i="49"/>
  <c r="L181" i="49" s="1"/>
  <c r="L182" i="49" s="1"/>
  <c r="L188" i="49"/>
  <c r="S33" i="45" s="1"/>
  <c r="H84" i="52"/>
  <c r="L180" i="56"/>
  <c r="L181" i="56" s="1"/>
  <c r="L182" i="56" s="1"/>
  <c r="R48" i="56"/>
  <c r="R49" i="56" s="1"/>
  <c r="R50" i="56" s="1"/>
  <c r="L190" i="53"/>
  <c r="S69" i="45" s="1"/>
  <c r="L190" i="59"/>
  <c r="AH20" i="45" s="1"/>
  <c r="L48" i="55"/>
  <c r="L49" i="55" s="1"/>
  <c r="L50" i="55" s="1"/>
  <c r="R188" i="55"/>
  <c r="H18" i="45" s="1"/>
  <c r="H188" i="49"/>
  <c r="L24" i="52"/>
  <c r="R84" i="39"/>
  <c r="R85" i="39" s="1"/>
  <c r="R86" i="39" s="1"/>
  <c r="H190" i="52"/>
  <c r="H180" i="51"/>
  <c r="H181" i="51" s="1"/>
  <c r="H132" i="51"/>
  <c r="H133" i="51" s="1"/>
  <c r="R72" i="51"/>
  <c r="R73" i="51" s="1"/>
  <c r="R74" i="51" s="1"/>
  <c r="L190" i="39"/>
  <c r="D35" i="45" s="1"/>
  <c r="H190" i="39"/>
  <c r="H188" i="39"/>
  <c r="H108" i="49"/>
  <c r="H109" i="49" s="1"/>
  <c r="H110" i="49" s="1"/>
  <c r="H108" i="39"/>
  <c r="H109" i="39" s="1"/>
  <c r="H110" i="39" s="1"/>
  <c r="L144" i="49"/>
  <c r="L145" i="49" s="1"/>
  <c r="T48" i="39"/>
  <c r="T49" i="39" s="1"/>
  <c r="L83" i="49"/>
  <c r="L84" i="49" s="1"/>
  <c r="L85" i="49" s="1"/>
  <c r="H180" i="52"/>
  <c r="H181" i="52" s="1"/>
  <c r="H182" i="52" s="1"/>
  <c r="L144" i="52"/>
  <c r="L156" i="51"/>
  <c r="L157" i="51" s="1"/>
  <c r="W96" i="60"/>
  <c r="H188" i="51"/>
  <c r="H72" i="51"/>
  <c r="H73" i="51" s="1"/>
  <c r="H74" i="51" s="1"/>
  <c r="H120" i="59"/>
  <c r="H121" i="59" s="1"/>
  <c r="H122" i="59" s="1"/>
  <c r="R132" i="52"/>
  <c r="R133" i="52" s="1"/>
  <c r="R134" i="52" s="1"/>
  <c r="M120" i="52"/>
  <c r="G188" i="60"/>
  <c r="G120" i="57"/>
  <c r="Q120" i="58"/>
  <c r="Q121" i="58" s="1"/>
  <c r="Q122" i="58" s="1"/>
  <c r="W108" i="52"/>
  <c r="W109" i="52" s="1"/>
  <c r="W110" i="52" s="1"/>
  <c r="W132" i="52"/>
  <c r="W133" i="52" s="1"/>
  <c r="W134" i="52" s="1"/>
  <c r="W96" i="53"/>
  <c r="W97" i="53" s="1"/>
  <c r="W60" i="53"/>
  <c r="W61" i="53" s="1"/>
  <c r="W62" i="53" s="1"/>
  <c r="W24" i="57"/>
  <c r="W25" i="57" s="1"/>
  <c r="W26" i="57" s="1"/>
  <c r="W84" i="57"/>
  <c r="W180" i="58"/>
  <c r="W181" i="58" s="1"/>
  <c r="W182" i="58" s="1"/>
  <c r="L168" i="53"/>
  <c r="L169" i="53" s="1"/>
  <c r="R24" i="39"/>
  <c r="H84" i="53"/>
  <c r="H85" i="53" s="1"/>
  <c r="R180" i="39"/>
  <c r="R181" i="39" s="1"/>
  <c r="R182" i="39" s="1"/>
  <c r="R131" i="55"/>
  <c r="R132" i="55" s="1"/>
  <c r="R108" i="53"/>
  <c r="R109" i="53" s="1"/>
  <c r="H144" i="60"/>
  <c r="H145" i="60" s="1"/>
  <c r="Q188" i="60"/>
  <c r="AK52" i="45" s="1"/>
  <c r="AZ52" i="45" s="1"/>
  <c r="P108" i="57"/>
  <c r="G190" i="60"/>
  <c r="R132" i="39"/>
  <c r="R133" i="39" s="1"/>
  <c r="R134" i="39" s="1"/>
  <c r="W156" i="72"/>
  <c r="W157" i="72" s="1"/>
  <c r="W158" i="72" s="1"/>
  <c r="L60" i="52"/>
  <c r="L61" i="52" s="1"/>
  <c r="H188" i="52"/>
  <c r="W156" i="51"/>
  <c r="W157" i="51" s="1"/>
  <c r="W158" i="51" s="1"/>
  <c r="H95" i="39"/>
  <c r="H96" i="39" s="1"/>
  <c r="H97" i="39" s="1"/>
  <c r="H98" i="39" s="1"/>
  <c r="H156" i="53"/>
  <c r="H157" i="53" s="1"/>
  <c r="H158" i="53" s="1"/>
  <c r="W36" i="58"/>
  <c r="W37" i="58" s="1"/>
  <c r="W38" i="58" s="1"/>
  <c r="H84" i="57"/>
  <c r="H85" i="57" s="1"/>
  <c r="H86" i="57" s="1"/>
  <c r="U188" i="59"/>
  <c r="AO18" i="45" s="1"/>
  <c r="H60" i="55"/>
  <c r="H61" i="55" s="1"/>
  <c r="R168" i="49"/>
  <c r="R169" i="49" s="1"/>
  <c r="R170" i="49" s="1"/>
  <c r="H60" i="52"/>
  <c r="H61" i="52" s="1"/>
  <c r="W180" i="52"/>
  <c r="W181" i="52" s="1"/>
  <c r="W182" i="52" s="1"/>
  <c r="W24" i="53"/>
  <c r="W25" i="53" s="1"/>
  <c r="W84" i="53"/>
  <c r="W85" i="53" s="1"/>
  <c r="W86" i="53" s="1"/>
  <c r="W180" i="53"/>
  <c r="W181" i="53" s="1"/>
  <c r="W144" i="60"/>
  <c r="W145" i="60" s="1"/>
  <c r="W146" i="60" s="1"/>
  <c r="W180" i="60"/>
  <c r="W108" i="57"/>
  <c r="W109" i="57" s="1"/>
  <c r="W110" i="57" s="1"/>
  <c r="L179" i="55"/>
  <c r="L180" i="55" s="1"/>
  <c r="H188" i="55"/>
  <c r="L60" i="56"/>
  <c r="L61" i="56" s="1"/>
  <c r="P156" i="60"/>
  <c r="P157" i="60" s="1"/>
  <c r="P158" i="60" s="1"/>
  <c r="L156" i="53"/>
  <c r="L157" i="53" s="1"/>
  <c r="L158" i="53" s="1"/>
  <c r="L107" i="60"/>
  <c r="R132" i="51"/>
  <c r="R133" i="51" s="1"/>
  <c r="H47" i="56"/>
  <c r="H48" i="56" s="1"/>
  <c r="R156" i="56"/>
  <c r="R157" i="56" s="1"/>
  <c r="R158" i="56" s="1"/>
  <c r="W24" i="49"/>
  <c r="W25" i="49" s="1"/>
  <c r="L167" i="55"/>
  <c r="L168" i="55" s="1"/>
  <c r="L169" i="55" s="1"/>
  <c r="W168" i="57"/>
  <c r="W169" i="57" s="1"/>
  <c r="W170" i="57" s="1"/>
  <c r="R156" i="59"/>
  <c r="W120" i="56"/>
  <c r="W121" i="56" s="1"/>
  <c r="W122" i="56" s="1"/>
  <c r="R180" i="49"/>
  <c r="R181" i="49" s="1"/>
  <c r="W108" i="53"/>
  <c r="W109" i="53" s="1"/>
  <c r="W110" i="53" s="1"/>
  <c r="H108" i="52"/>
  <c r="H109" i="52" s="1"/>
  <c r="L47" i="60"/>
  <c r="W72" i="69"/>
  <c r="W73" i="69" s="1"/>
  <c r="W74" i="69" s="1"/>
  <c r="H108" i="53"/>
  <c r="H109" i="53" s="1"/>
  <c r="H110" i="53" s="1"/>
  <c r="R96" i="49"/>
  <c r="R97" i="49" s="1"/>
  <c r="R98" i="49" s="1"/>
  <c r="H96" i="52"/>
  <c r="R84" i="56"/>
  <c r="R85" i="56" s="1"/>
  <c r="R86" i="56" s="1"/>
  <c r="W48" i="56"/>
  <c r="W49" i="56" s="1"/>
  <c r="W50" i="56" s="1"/>
  <c r="W144" i="57"/>
  <c r="W145" i="57" s="1"/>
  <c r="W146" i="57" s="1"/>
  <c r="V188" i="60"/>
  <c r="AP52" i="45" s="1"/>
  <c r="BE52" i="45" s="1"/>
  <c r="R132" i="49"/>
  <c r="R133" i="49" s="1"/>
  <c r="R134" i="49" s="1"/>
  <c r="H144" i="39"/>
  <c r="H145" i="39" s="1"/>
  <c r="H146" i="39" s="1"/>
  <c r="H48" i="39"/>
  <c r="H49" i="39" s="1"/>
  <c r="H50" i="39" s="1"/>
  <c r="L23" i="59"/>
  <c r="L24" i="59" s="1"/>
  <c r="G156" i="58"/>
  <c r="G157" i="58" s="1"/>
  <c r="G158" i="58" s="1"/>
  <c r="R84" i="59"/>
  <c r="R85" i="59" s="1"/>
  <c r="R86" i="59" s="1"/>
  <c r="T144" i="56"/>
  <c r="T145" i="56" s="1"/>
  <c r="T146" i="56" s="1"/>
  <c r="T108" i="57"/>
  <c r="T109" i="57" s="1"/>
  <c r="T110" i="57" s="1"/>
  <c r="L36" i="51"/>
  <c r="L37" i="51" s="1"/>
  <c r="L38" i="51" s="1"/>
  <c r="BF19" i="45"/>
  <c r="W72" i="51"/>
  <c r="W73" i="51" s="1"/>
  <c r="W74" i="51" s="1"/>
  <c r="T24" i="49"/>
  <c r="T25" i="49" s="1"/>
  <c r="T26" i="49" s="1"/>
  <c r="T72" i="51"/>
  <c r="T73" i="51" s="1"/>
  <c r="W36" i="59"/>
  <c r="W144" i="59"/>
  <c r="W145" i="59" s="1"/>
  <c r="W146" i="59" s="1"/>
  <c r="W132" i="51"/>
  <c r="W133" i="51" s="1"/>
  <c r="W134" i="51" s="1"/>
  <c r="W72" i="49"/>
  <c r="W73" i="49" s="1"/>
  <c r="W156" i="49"/>
  <c r="W157" i="49" s="1"/>
  <c r="W158" i="49" s="1"/>
  <c r="W60" i="57"/>
  <c r="W61" i="57" s="1"/>
  <c r="W62" i="57" s="1"/>
  <c r="W72" i="57"/>
  <c r="W73" i="57" s="1"/>
  <c r="W74" i="57" s="1"/>
  <c r="W96" i="71"/>
  <c r="W97" i="71" s="1"/>
  <c r="W98" i="71" s="1"/>
  <c r="W180" i="72"/>
  <c r="W120" i="52"/>
  <c r="W121" i="52" s="1"/>
  <c r="W122" i="52" s="1"/>
  <c r="W60" i="55"/>
  <c r="W61" i="55" s="1"/>
  <c r="W62" i="55" s="1"/>
  <c r="W168" i="60"/>
  <c r="W169" i="60" s="1"/>
  <c r="W170" i="60" s="1"/>
  <c r="W108" i="59"/>
  <c r="W109" i="59" s="1"/>
  <c r="W110" i="59" s="1"/>
  <c r="U96" i="58"/>
  <c r="U97" i="58" s="1"/>
  <c r="U98" i="58" s="1"/>
  <c r="P156" i="57"/>
  <c r="P157" i="57" s="1"/>
  <c r="P158" i="57" s="1"/>
  <c r="W168" i="51"/>
  <c r="W169" i="51" s="1"/>
  <c r="W170" i="51" s="1"/>
  <c r="H144" i="57"/>
  <c r="H190" i="55"/>
  <c r="R190" i="55"/>
  <c r="H20" i="45" s="1"/>
  <c r="H190" i="51"/>
  <c r="R84" i="51"/>
  <c r="R85" i="51" s="1"/>
  <c r="L188" i="53"/>
  <c r="S67" i="45" s="1"/>
  <c r="H188" i="53"/>
  <c r="L190" i="49"/>
  <c r="S35" i="45" s="1"/>
  <c r="R36" i="56"/>
  <c r="R190" i="53"/>
  <c r="W69" i="45" s="1"/>
  <c r="L188" i="39"/>
  <c r="D33" i="45" s="1"/>
  <c r="L190" i="52"/>
  <c r="AH69" i="45" s="1"/>
  <c r="R188" i="52"/>
  <c r="AL67" i="45" s="1"/>
  <c r="L190" i="55"/>
  <c r="D20" i="45" s="1"/>
  <c r="L190" i="51"/>
  <c r="D69" i="45" s="1"/>
  <c r="R168" i="52"/>
  <c r="R169" i="52" s="1"/>
  <c r="R170" i="52" s="1"/>
  <c r="H156" i="39"/>
  <c r="R190" i="49"/>
  <c r="W35" i="45" s="1"/>
  <c r="W60" i="51"/>
  <c r="W61" i="51" s="1"/>
  <c r="W62" i="51" s="1"/>
  <c r="W84" i="55"/>
  <c r="W85" i="55" s="1"/>
  <c r="W86" i="55" s="1"/>
  <c r="W132" i="56"/>
  <c r="W133" i="56" s="1"/>
  <c r="W134" i="56" s="1"/>
  <c r="W72" i="39"/>
  <c r="W73" i="39" s="1"/>
  <c r="W74" i="39" s="1"/>
  <c r="R156" i="60"/>
  <c r="R157" i="60" s="1"/>
  <c r="R158" i="60" s="1"/>
  <c r="L144" i="56"/>
  <c r="L145" i="56" s="1"/>
  <c r="L146" i="56" s="1"/>
  <c r="W36" i="56"/>
  <c r="W37" i="56" s="1"/>
  <c r="W38" i="56" s="1"/>
  <c r="W144" i="56"/>
  <c r="W145" i="56" s="1"/>
  <c r="W146" i="56" s="1"/>
  <c r="W132" i="59"/>
  <c r="W133" i="59" s="1"/>
  <c r="W134" i="59" s="1"/>
  <c r="W144" i="52"/>
  <c r="W145" i="52" s="1"/>
  <c r="W146" i="52" s="1"/>
  <c r="W180" i="51"/>
  <c r="W181" i="51" s="1"/>
  <c r="W182" i="51" s="1"/>
  <c r="W156" i="56"/>
  <c r="W120" i="57"/>
  <c r="W121" i="57" s="1"/>
  <c r="W122" i="57" s="1"/>
  <c r="W84" i="49"/>
  <c r="W85" i="49" s="1"/>
  <c r="V156" i="70"/>
  <c r="V157" i="70" s="1"/>
  <c r="V158" i="70" s="1"/>
  <c r="W36" i="52"/>
  <c r="W37" i="52" s="1"/>
  <c r="W38" i="52" s="1"/>
  <c r="W156" i="55"/>
  <c r="W157" i="55" s="1"/>
  <c r="W158" i="55" s="1"/>
  <c r="W132" i="57"/>
  <c r="W133" i="57" s="1"/>
  <c r="W134" i="57" s="1"/>
  <c r="BF68" i="45"/>
  <c r="W108" i="51"/>
  <c r="W109" i="51" s="1"/>
  <c r="W110" i="51" s="1"/>
  <c r="W72" i="55"/>
  <c r="W73" i="55" s="1"/>
  <c r="W74" i="55" s="1"/>
  <c r="W24" i="59"/>
  <c r="W25" i="59" s="1"/>
  <c r="W26" i="59" s="1"/>
  <c r="W180" i="56"/>
  <c r="W156" i="58"/>
  <c r="W157" i="58" s="1"/>
  <c r="W158" i="58" s="1"/>
  <c r="W96" i="39"/>
  <c r="W97" i="39" s="1"/>
  <c r="W98" i="39" s="1"/>
  <c r="W48" i="39"/>
  <c r="W49" i="39" s="1"/>
  <c r="W50" i="39" s="1"/>
  <c r="T60" i="58"/>
  <c r="T61" i="58" s="1"/>
  <c r="T62" i="58" s="1"/>
  <c r="W180" i="71"/>
  <c r="W181" i="71" s="1"/>
  <c r="W182" i="71" s="1"/>
  <c r="T72" i="49"/>
  <c r="T73" i="49" s="1"/>
  <c r="T74" i="49" s="1"/>
  <c r="U132" i="60"/>
  <c r="U133" i="60" s="1"/>
  <c r="U134" i="60" s="1"/>
  <c r="W59" i="70"/>
  <c r="W60" i="70" s="1"/>
  <c r="W61" i="70" s="1"/>
  <c r="W62" i="70" s="1"/>
  <c r="W155" i="73"/>
  <c r="W156" i="73" s="1"/>
  <c r="W157" i="73" s="1"/>
  <c r="W158" i="73" s="1"/>
  <c r="W155" i="71"/>
  <c r="W156" i="71" s="1"/>
  <c r="W157" i="71" s="1"/>
  <c r="W158" i="71" s="1"/>
  <c r="W131" i="73"/>
  <c r="W132" i="73" s="1"/>
  <c r="W133" i="73" s="1"/>
  <c r="W134" i="73" s="1"/>
  <c r="W71" i="68"/>
  <c r="W72" i="68" s="1"/>
  <c r="W73" i="68" s="1"/>
  <c r="W74" i="68" s="1"/>
  <c r="W83" i="72"/>
  <c r="W84" i="72" s="1"/>
  <c r="W85" i="72" s="1"/>
  <c r="W86" i="72" s="1"/>
  <c r="W119" i="72"/>
  <c r="W120" i="72" s="1"/>
  <c r="W121" i="72" s="1"/>
  <c r="W122" i="72" s="1"/>
  <c r="H120" i="55"/>
  <c r="H121" i="55" s="1"/>
  <c r="H122" i="55" s="1"/>
  <c r="H48" i="55"/>
  <c r="H49" i="55" s="1"/>
  <c r="H50" i="55" s="1"/>
  <c r="I168" i="52"/>
  <c r="R188" i="49"/>
  <c r="W33" i="45" s="1"/>
  <c r="R60" i="53"/>
  <c r="R61" i="53" s="1"/>
  <c r="R60" i="39"/>
  <c r="R61" i="39" s="1"/>
  <c r="R62" i="39" s="1"/>
  <c r="R72" i="59"/>
  <c r="R73" i="59" s="1"/>
  <c r="R74" i="59" s="1"/>
  <c r="W180" i="55"/>
  <c r="W181" i="55" s="1"/>
  <c r="W182" i="55" s="1"/>
  <c r="W84" i="60"/>
  <c r="W85" i="60" s="1"/>
  <c r="W86" i="60" s="1"/>
  <c r="W108" i="58"/>
  <c r="W109" i="58" s="1"/>
  <c r="W110" i="58" s="1"/>
  <c r="W132" i="58"/>
  <c r="W133" i="58" s="1"/>
  <c r="W134" i="58" s="1"/>
  <c r="W96" i="58"/>
  <c r="W97" i="58" s="1"/>
  <c r="W98" i="58" s="1"/>
  <c r="V60" i="72"/>
  <c r="V61" i="72" s="1"/>
  <c r="V62" i="72" s="1"/>
  <c r="W167" i="68"/>
  <c r="W168" i="68" s="1"/>
  <c r="W169" i="68" s="1"/>
  <c r="W35" i="72"/>
  <c r="W36" i="72" s="1"/>
  <c r="W37" i="72" s="1"/>
  <c r="W38" i="72" s="1"/>
  <c r="W35" i="69"/>
  <c r="W36" i="69" s="1"/>
  <c r="W47" i="70"/>
  <c r="W48" i="70" s="1"/>
  <c r="W49" i="70" s="1"/>
  <c r="W23" i="68"/>
  <c r="W83" i="68"/>
  <c r="W84" i="68" s="1"/>
  <c r="W131" i="69"/>
  <c r="W132" i="69" s="1"/>
  <c r="W133" i="69" s="1"/>
  <c r="W134" i="69" s="1"/>
  <c r="W131" i="72"/>
  <c r="W132" i="72" s="1"/>
  <c r="W133" i="72" s="1"/>
  <c r="W134" i="72" s="1"/>
  <c r="W23" i="72"/>
  <c r="W24" i="72" s="1"/>
  <c r="W25" i="72" s="1"/>
  <c r="W26" i="72" s="1"/>
  <c r="W71" i="73"/>
  <c r="W72" i="73" s="1"/>
  <c r="W73" i="73" s="1"/>
  <c r="W74" i="73" s="1"/>
  <c r="W143" i="72"/>
  <c r="W144" i="72" s="1"/>
  <c r="W145" i="72" s="1"/>
  <c r="W146" i="72" s="1"/>
  <c r="W167" i="48"/>
  <c r="W168" i="48" s="1"/>
  <c r="W143" i="48"/>
  <c r="W144" i="48" s="1"/>
  <c r="W120" i="55"/>
  <c r="W121" i="55" s="1"/>
  <c r="W122" i="55" s="1"/>
  <c r="V84" i="58"/>
  <c r="V85" i="58" s="1"/>
  <c r="V86" i="58" s="1"/>
  <c r="W47" i="57"/>
  <c r="W48" i="57" s="1"/>
  <c r="W49" i="57" s="1"/>
  <c r="W50" i="57" s="1"/>
  <c r="W95" i="55"/>
  <c r="W96" i="55" s="1"/>
  <c r="W97" i="55" s="1"/>
  <c r="W98" i="55" s="1"/>
  <c r="W143" i="53"/>
  <c r="W144" i="53" s="1"/>
  <c r="W145" i="53" s="1"/>
  <c r="W146" i="53" s="1"/>
  <c r="W108" i="55"/>
  <c r="W109" i="55" s="1"/>
  <c r="W110" i="55" s="1"/>
  <c r="W107" i="69"/>
  <c r="W108" i="69" s="1"/>
  <c r="W109" i="69" s="1"/>
  <c r="W110" i="69" s="1"/>
  <c r="W59" i="69"/>
  <c r="W35" i="73"/>
  <c r="W36" i="73" s="1"/>
  <c r="W37" i="73" s="1"/>
  <c r="W38" i="73" s="1"/>
  <c r="W155" i="48"/>
  <c r="W156" i="48" s="1"/>
  <c r="W157" i="48" s="1"/>
  <c r="W158" i="48" s="1"/>
  <c r="W144" i="58"/>
  <c r="W145" i="58" s="1"/>
  <c r="W146" i="58" s="1"/>
  <c r="P120" i="58"/>
  <c r="P121" i="58" s="1"/>
  <c r="P122" i="58" s="1"/>
  <c r="H36" i="57"/>
  <c r="W60" i="56"/>
  <c r="W61" i="56" s="1"/>
  <c r="W62" i="56" s="1"/>
  <c r="L36" i="55"/>
  <c r="L37" i="55" s="1"/>
  <c r="L38" i="55" s="1"/>
  <c r="K60" i="58"/>
  <c r="K61" i="58" s="1"/>
  <c r="K62" i="58" s="1"/>
  <c r="H156" i="52"/>
  <c r="L108" i="51"/>
  <c r="L109" i="51" s="1"/>
  <c r="L110" i="51" s="1"/>
  <c r="H84" i="59"/>
  <c r="H85" i="59" s="1"/>
  <c r="H86" i="59" s="1"/>
  <c r="L72" i="52"/>
  <c r="L73" i="52" s="1"/>
  <c r="P144" i="58"/>
  <c r="P145" i="58" s="1"/>
  <c r="P146" i="58" s="1"/>
  <c r="R23" i="52"/>
  <c r="R24" i="52" s="1"/>
  <c r="R84" i="53"/>
  <c r="R85" i="53" s="1"/>
  <c r="W48" i="58"/>
  <c r="W49" i="58" s="1"/>
  <c r="W50" i="58" s="1"/>
  <c r="W83" i="70"/>
  <c r="W84" i="70" s="1"/>
  <c r="W85" i="70" s="1"/>
  <c r="W108" i="72"/>
  <c r="W109" i="72" s="1"/>
  <c r="W110" i="72" s="1"/>
  <c r="W167" i="69"/>
  <c r="W168" i="69" s="1"/>
  <c r="W143" i="70"/>
  <c r="W144" i="70" s="1"/>
  <c r="W145" i="70" s="1"/>
  <c r="W35" i="68"/>
  <c r="W36" i="68" s="1"/>
  <c r="W95" i="68"/>
  <c r="W96" i="68" s="1"/>
  <c r="W143" i="69"/>
  <c r="W144" i="69" s="1"/>
  <c r="W155" i="70"/>
  <c r="W156" i="70" s="1"/>
  <c r="W157" i="70" s="1"/>
  <c r="W158" i="70" s="1"/>
  <c r="W48" i="72"/>
  <c r="W49" i="72" s="1"/>
  <c r="W50" i="72" s="1"/>
  <c r="W83" i="73"/>
  <c r="W84" i="73" s="1"/>
  <c r="W85" i="73" s="1"/>
  <c r="W86" i="73" s="1"/>
  <c r="W179" i="48"/>
  <c r="W180" i="48" s="1"/>
  <c r="W131" i="48"/>
  <c r="W132" i="48" s="1"/>
  <c r="W72" i="59"/>
  <c r="I84" i="57"/>
  <c r="I85" i="57" s="1"/>
  <c r="I86" i="57" s="1"/>
  <c r="L48" i="53"/>
  <c r="L49" i="53" s="1"/>
  <c r="W168" i="39"/>
  <c r="W169" i="39" s="1"/>
  <c r="W170" i="39" s="1"/>
  <c r="Q156" i="60"/>
  <c r="Q157" i="60" s="1"/>
  <c r="Q158" i="60" s="1"/>
  <c r="R36" i="53"/>
  <c r="R37" i="53" s="1"/>
  <c r="W48" i="51"/>
  <c r="W49" i="51" s="1"/>
  <c r="W50" i="51" s="1"/>
  <c r="W60" i="59"/>
  <c r="W72" i="58"/>
  <c r="W73" i="58" s="1"/>
  <c r="W74" i="58" s="1"/>
  <c r="R96" i="57"/>
  <c r="R97" i="57" s="1"/>
  <c r="R98" i="57" s="1"/>
  <c r="W107" i="70"/>
  <c r="W108" i="70" s="1"/>
  <c r="W95" i="73"/>
  <c r="W96" i="73" s="1"/>
  <c r="W97" i="73" s="1"/>
  <c r="W98" i="73" s="1"/>
  <c r="W131" i="70"/>
  <c r="W132" i="70" s="1"/>
  <c r="W133" i="70" s="1"/>
  <c r="W35" i="71"/>
  <c r="W36" i="71" s="1"/>
  <c r="W37" i="71" s="1"/>
  <c r="W38" i="71" s="1"/>
  <c r="W23" i="69"/>
  <c r="W24" i="69" s="1"/>
  <c r="W107" i="68"/>
  <c r="W108" i="68" s="1"/>
  <c r="W109" i="68" s="1"/>
  <c r="W110" i="68" s="1"/>
  <c r="W23" i="70"/>
  <c r="W167" i="70"/>
  <c r="W168" i="70" s="1"/>
  <c r="W59" i="72"/>
  <c r="W60" i="72" s="1"/>
  <c r="W107" i="73"/>
  <c r="W108" i="73" s="1"/>
  <c r="W119" i="73"/>
  <c r="W120" i="73" s="1"/>
  <c r="W121" i="73" s="1"/>
  <c r="W122" i="73" s="1"/>
  <c r="W108" i="48"/>
  <c r="W109" i="48" s="1"/>
  <c r="W110" i="48" s="1"/>
  <c r="W71" i="48"/>
  <c r="W72" i="48" s="1"/>
  <c r="W48" i="55"/>
  <c r="W49" i="55" s="1"/>
  <c r="W50" i="55" s="1"/>
  <c r="W167" i="53"/>
  <c r="W168" i="53" s="1"/>
  <c r="W119" i="58"/>
  <c r="W120" i="58" s="1"/>
  <c r="W121" i="58" s="1"/>
  <c r="W122" i="58" s="1"/>
  <c r="W35" i="57"/>
  <c r="W36" i="57" s="1"/>
  <c r="W83" i="58"/>
  <c r="W84" i="58" s="1"/>
  <c r="W85" i="58" s="1"/>
  <c r="W86" i="58" s="1"/>
  <c r="R96" i="56"/>
  <c r="R97" i="56" s="1"/>
  <c r="R98" i="56" s="1"/>
  <c r="K35" i="58"/>
  <c r="K36" i="58" s="1"/>
  <c r="K37" i="58" s="1"/>
  <c r="K38" i="58" s="1"/>
  <c r="L188" i="52"/>
  <c r="AH67" i="45" s="1"/>
  <c r="L84" i="52"/>
  <c r="L85" i="52" s="1"/>
  <c r="L86" i="52" s="1"/>
  <c r="L119" i="59"/>
  <c r="L120" i="59" s="1"/>
  <c r="L121" i="59" s="1"/>
  <c r="H144" i="51"/>
  <c r="H145" i="51" s="1"/>
  <c r="H146" i="51" s="1"/>
  <c r="H120" i="53"/>
  <c r="H121" i="53" s="1"/>
  <c r="H122" i="53" s="1"/>
  <c r="P190" i="60"/>
  <c r="R188" i="53"/>
  <c r="W67" i="45" s="1"/>
  <c r="W143" i="73"/>
  <c r="W144" i="73" s="1"/>
  <c r="W145" i="73" s="1"/>
  <c r="W146" i="73" s="1"/>
  <c r="W143" i="71"/>
  <c r="W144" i="71" s="1"/>
  <c r="W145" i="71" s="1"/>
  <c r="W146" i="71" s="1"/>
  <c r="W179" i="69"/>
  <c r="W180" i="69" s="1"/>
  <c r="W181" i="69" s="1"/>
  <c r="W182" i="69" s="1"/>
  <c r="W119" i="68"/>
  <c r="W120" i="68" s="1"/>
  <c r="W121" i="68" s="1"/>
  <c r="W35" i="70"/>
  <c r="W179" i="70"/>
  <c r="W180" i="70" s="1"/>
  <c r="W71" i="72"/>
  <c r="W72" i="72" s="1"/>
  <c r="W73" i="72" s="1"/>
  <c r="W74" i="72" s="1"/>
  <c r="W23" i="71"/>
  <c r="W24" i="71" s="1"/>
  <c r="W168" i="73"/>
  <c r="W169" i="73" s="1"/>
  <c r="W170" i="73" s="1"/>
  <c r="W59" i="48"/>
  <c r="W60" i="48" s="1"/>
  <c r="W96" i="56"/>
  <c r="W97" i="56" s="1"/>
  <c r="W98" i="56" s="1"/>
  <c r="W143" i="55"/>
  <c r="W144" i="55" s="1"/>
  <c r="W145" i="55" s="1"/>
  <c r="W146" i="55" s="1"/>
  <c r="K47" i="58"/>
  <c r="K48" i="58" s="1"/>
  <c r="W24" i="51"/>
  <c r="W25" i="51" s="1"/>
  <c r="I72" i="51"/>
  <c r="I73" i="51" s="1"/>
  <c r="I74" i="51" s="1"/>
  <c r="T36" i="52"/>
  <c r="T37" i="52" s="1"/>
  <c r="T38" i="52" s="1"/>
  <c r="T96" i="52"/>
  <c r="T72" i="53"/>
  <c r="T73" i="53" s="1"/>
  <c r="T96" i="49"/>
  <c r="T97" i="49" s="1"/>
  <c r="T98" i="49" s="1"/>
  <c r="W180" i="59"/>
  <c r="W181" i="59" s="1"/>
  <c r="W182" i="59" s="1"/>
  <c r="W60" i="60"/>
  <c r="W61" i="60" s="1"/>
  <c r="W62" i="60" s="1"/>
  <c r="T96" i="73"/>
  <c r="T97" i="73" s="1"/>
  <c r="T98" i="73" s="1"/>
  <c r="W47" i="68"/>
  <c r="W48" i="68" s="1"/>
  <c r="W49" i="68" s="1"/>
  <c r="W50" i="68" s="1"/>
  <c r="W119" i="69"/>
  <c r="W120" i="69" s="1"/>
  <c r="W95" i="72"/>
  <c r="W96" i="72" s="1"/>
  <c r="W97" i="72" s="1"/>
  <c r="W98" i="72" s="1"/>
  <c r="W47" i="69"/>
  <c r="W131" i="68"/>
  <c r="W132" i="68" s="1"/>
  <c r="W133" i="68" s="1"/>
  <c r="W134" i="68" s="1"/>
  <c r="W95" i="70"/>
  <c r="W96" i="70" s="1"/>
  <c r="W97" i="70" s="1"/>
  <c r="W47" i="71"/>
  <c r="W48" i="71" s="1"/>
  <c r="W49" i="71" s="1"/>
  <c r="W50" i="71" s="1"/>
  <c r="W167" i="72"/>
  <c r="W168" i="72" s="1"/>
  <c r="W169" i="72" s="1"/>
  <c r="W170" i="72" s="1"/>
  <c r="W59" i="71"/>
  <c r="W60" i="71" s="1"/>
  <c r="W61" i="71" s="1"/>
  <c r="W62" i="71" s="1"/>
  <c r="W119" i="48"/>
  <c r="W120" i="48" s="1"/>
  <c r="W35" i="48"/>
  <c r="W36" i="48" s="1"/>
  <c r="Q179" i="60"/>
  <c r="Q180" i="60" s="1"/>
  <c r="Q144" i="57"/>
  <c r="Q145" i="57" s="1"/>
  <c r="Q146" i="57" s="1"/>
  <c r="R72" i="57"/>
  <c r="R73" i="57" s="1"/>
  <c r="R74" i="57" s="1"/>
  <c r="W168" i="59"/>
  <c r="W169" i="59" s="1"/>
  <c r="W170" i="59" s="1"/>
  <c r="T84" i="71"/>
  <c r="T85" i="71" s="1"/>
  <c r="T86" i="71" s="1"/>
  <c r="W155" i="68"/>
  <c r="W156" i="68" s="1"/>
  <c r="W157" i="68" s="1"/>
  <c r="W158" i="68" s="1"/>
  <c r="W71" i="71"/>
  <c r="W72" i="71" s="1"/>
  <c r="W73" i="71" s="1"/>
  <c r="W74" i="71" s="1"/>
  <c r="W83" i="69"/>
  <c r="W84" i="69" s="1"/>
  <c r="W47" i="73"/>
  <c r="W48" i="73" s="1"/>
  <c r="W49" i="73" s="1"/>
  <c r="W50" i="73" s="1"/>
  <c r="W71" i="70"/>
  <c r="W72" i="70" s="1"/>
  <c r="W73" i="70" s="1"/>
  <c r="W74" i="70" s="1"/>
  <c r="W143" i="68"/>
  <c r="W144" i="68" s="1"/>
  <c r="W145" i="68" s="1"/>
  <c r="W146" i="68" s="1"/>
  <c r="W119" i="70"/>
  <c r="W120" i="70" s="1"/>
  <c r="W121" i="70" s="1"/>
  <c r="W83" i="71"/>
  <c r="W84" i="71" s="1"/>
  <c r="W85" i="71" s="1"/>
  <c r="W86" i="71" s="1"/>
  <c r="W95" i="48"/>
  <c r="W96" i="48" s="1"/>
  <c r="W97" i="48" s="1"/>
  <c r="W98" i="48" s="1"/>
  <c r="W132" i="60"/>
  <c r="W133" i="60" s="1"/>
  <c r="W134" i="60" s="1"/>
  <c r="W36" i="60"/>
  <c r="W37" i="60" s="1"/>
  <c r="W38" i="60" s="1"/>
  <c r="L84" i="58"/>
  <c r="L85" i="58" s="1"/>
  <c r="L86" i="58" s="1"/>
  <c r="W24" i="58"/>
  <c r="W25" i="58" s="1"/>
  <c r="W26" i="58" s="1"/>
  <c r="W72" i="60"/>
  <c r="W73" i="60" s="1"/>
  <c r="W74" i="60" s="1"/>
  <c r="K155" i="57"/>
  <c r="K156" i="57" s="1"/>
  <c r="K157" i="57" s="1"/>
  <c r="W190" i="60"/>
  <c r="AQ54" i="45" s="1"/>
  <c r="U132" i="58"/>
  <c r="U133" i="58" s="1"/>
  <c r="U134" i="58" s="1"/>
  <c r="H24" i="49"/>
  <c r="H25" i="49" s="1"/>
  <c r="M168" i="58"/>
  <c r="L120" i="52"/>
  <c r="L121" i="52" s="1"/>
  <c r="L122" i="52" s="1"/>
  <c r="R36" i="39"/>
  <c r="R37" i="39" s="1"/>
  <c r="W156" i="59"/>
  <c r="W157" i="59" s="1"/>
  <c r="W158" i="59" s="1"/>
  <c r="V72" i="69"/>
  <c r="V73" i="69" s="1"/>
  <c r="V74" i="69" s="1"/>
  <c r="W155" i="69"/>
  <c r="W131" i="71"/>
  <c r="W132" i="71" s="1"/>
  <c r="W133" i="71" s="1"/>
  <c r="W134" i="71" s="1"/>
  <c r="W95" i="69"/>
  <c r="W96" i="69" s="1"/>
  <c r="W59" i="73"/>
  <c r="W60" i="73" s="1"/>
  <c r="W61" i="73" s="1"/>
  <c r="W62" i="73" s="1"/>
  <c r="W59" i="68"/>
  <c r="W60" i="68" s="1"/>
  <c r="W180" i="68"/>
  <c r="W181" i="68" s="1"/>
  <c r="W182" i="68" s="1"/>
  <c r="W167" i="71"/>
  <c r="W168" i="71" s="1"/>
  <c r="W169" i="71" s="1"/>
  <c r="W170" i="71" s="1"/>
  <c r="W23" i="73"/>
  <c r="W24" i="73" s="1"/>
  <c r="W119" i="71"/>
  <c r="W120" i="71" s="1"/>
  <c r="W121" i="71" s="1"/>
  <c r="W122" i="71" s="1"/>
  <c r="W190" i="72"/>
  <c r="AQ87" i="45" s="1"/>
  <c r="W23" i="48"/>
  <c r="W24" i="48" s="1"/>
  <c r="W25" i="48" s="1"/>
  <c r="W47" i="48"/>
  <c r="W48" i="48" s="1"/>
  <c r="W84" i="48"/>
  <c r="W85" i="48" s="1"/>
  <c r="W86" i="48" s="1"/>
  <c r="W48" i="59"/>
  <c r="Q49" i="56"/>
  <c r="Q50" i="56" s="1"/>
  <c r="W191" i="60"/>
  <c r="AQ55" i="45" s="1"/>
  <c r="W24" i="39"/>
  <c r="W25" i="39" s="1"/>
  <c r="W26" i="39" s="1"/>
  <c r="W145" i="51"/>
  <c r="W146" i="51" s="1"/>
  <c r="T168" i="51"/>
  <c r="T169" i="51" s="1"/>
  <c r="T170" i="51" s="1"/>
  <c r="W49" i="49"/>
  <c r="W50" i="49" s="1"/>
  <c r="W85" i="51"/>
  <c r="W86" i="51" s="1"/>
  <c r="W109" i="39"/>
  <c r="W110" i="39" s="1"/>
  <c r="W157" i="39"/>
  <c r="W158" i="39" s="1"/>
  <c r="W37" i="39"/>
  <c r="W38" i="39" s="1"/>
  <c r="W48" i="53"/>
  <c r="W49" i="53" s="1"/>
  <c r="W36" i="49"/>
  <c r="W37" i="49" s="1"/>
  <c r="W72" i="53"/>
  <c r="W73" i="53" s="1"/>
  <c r="W98" i="51"/>
  <c r="W191" i="49"/>
  <c r="AB36" i="45" s="1"/>
  <c r="W133" i="39"/>
  <c r="W134" i="39" s="1"/>
  <c r="W144" i="39"/>
  <c r="W181" i="39"/>
  <c r="W182" i="39" s="1"/>
  <c r="W120" i="39"/>
  <c r="W121" i="39" s="1"/>
  <c r="W120" i="51"/>
  <c r="W36" i="51"/>
  <c r="W191" i="39"/>
  <c r="M36" i="45" s="1"/>
  <c r="W191" i="51"/>
  <c r="M70" i="45" s="1"/>
  <c r="W60" i="49"/>
  <c r="W61" i="49" s="1"/>
  <c r="W191" i="52"/>
  <c r="AQ70" i="45" s="1"/>
  <c r="W144" i="49"/>
  <c r="W145" i="49" s="1"/>
  <c r="W108" i="49"/>
  <c r="W109" i="49" s="1"/>
  <c r="W168" i="49"/>
  <c r="W96" i="49"/>
  <c r="W97" i="49" s="1"/>
  <c r="W156" i="53"/>
  <c r="W157" i="53" s="1"/>
  <c r="W132" i="49"/>
  <c r="W133" i="49" s="1"/>
  <c r="W181" i="49"/>
  <c r="W182" i="49" s="1"/>
  <c r="W132" i="53"/>
  <c r="W121" i="49"/>
  <c r="W122" i="49" s="1"/>
  <c r="BF62" i="45"/>
  <c r="W191" i="56"/>
  <c r="M55" i="45" s="1"/>
  <c r="W24" i="55"/>
  <c r="W25" i="55" s="1"/>
  <c r="W26" i="55" s="1"/>
  <c r="W24" i="60"/>
  <c r="W191" i="59"/>
  <c r="AQ21" i="45" s="1"/>
  <c r="W24" i="56"/>
  <c r="W25" i="56" s="1"/>
  <c r="W24" i="52"/>
  <c r="BF65" i="45"/>
  <c r="M156" i="53"/>
  <c r="M157" i="53" s="1"/>
  <c r="M158" i="53" s="1"/>
  <c r="R72" i="58"/>
  <c r="R73" i="58" s="1"/>
  <c r="R74" i="58" s="1"/>
  <c r="R188" i="39"/>
  <c r="H33" i="45" s="1"/>
  <c r="R84" i="52"/>
  <c r="R85" i="52" s="1"/>
  <c r="R86" i="52" s="1"/>
  <c r="T60" i="57"/>
  <c r="T61" i="57" s="1"/>
  <c r="T62" i="57" s="1"/>
  <c r="V96" i="72"/>
  <c r="V97" i="72" s="1"/>
  <c r="V98" i="72" s="1"/>
  <c r="V120" i="48"/>
  <c r="V121" i="48" s="1"/>
  <c r="V122" i="48" s="1"/>
  <c r="L188" i="59"/>
  <c r="AH18" i="45" s="1"/>
  <c r="T24" i="39"/>
  <c r="T25" i="39" s="1"/>
  <c r="T156" i="57"/>
  <c r="T157" i="57" s="1"/>
  <c r="H190" i="56"/>
  <c r="W190" i="73"/>
  <c r="AB87" i="45" s="1"/>
  <c r="M168" i="57"/>
  <c r="M169" i="57" s="1"/>
  <c r="R24" i="57"/>
  <c r="R25" i="57" s="1"/>
  <c r="R26" i="57" s="1"/>
  <c r="T144" i="58"/>
  <c r="T145" i="58" s="1"/>
  <c r="T146" i="58" s="1"/>
  <c r="T24" i="58"/>
  <c r="T25" i="58" s="1"/>
  <c r="T26" i="58" s="1"/>
  <c r="T24" i="59"/>
  <c r="T25" i="59" s="1"/>
  <c r="T26" i="59" s="1"/>
  <c r="W190" i="39"/>
  <c r="M35" i="45" s="1"/>
  <c r="W188" i="53"/>
  <c r="AB67" i="45" s="1"/>
  <c r="W190" i="58"/>
  <c r="AB54" i="45" s="1"/>
  <c r="W190" i="49"/>
  <c r="AB35" i="45" s="1"/>
  <c r="W188" i="51"/>
  <c r="M67" i="45" s="1"/>
  <c r="K107" i="57"/>
  <c r="K108" i="57" s="1"/>
  <c r="K109" i="57" s="1"/>
  <c r="W188" i="49"/>
  <c r="AB33" i="45" s="1"/>
  <c r="W190" i="55"/>
  <c r="M20" i="45" s="1"/>
  <c r="W190" i="57"/>
  <c r="AB20" i="45" s="1"/>
  <c r="W190" i="71"/>
  <c r="M87" i="45" s="1"/>
  <c r="V180" i="57"/>
  <c r="V181" i="57" s="1"/>
  <c r="V182" i="57" s="1"/>
  <c r="T72" i="56"/>
  <c r="T73" i="56" s="1"/>
  <c r="T74" i="56" s="1"/>
  <c r="U188" i="58"/>
  <c r="Z52" i="45" s="1"/>
  <c r="T36" i="57"/>
  <c r="T37" i="57" s="1"/>
  <c r="T38" i="57" s="1"/>
  <c r="R60" i="60"/>
  <c r="R61" i="60" s="1"/>
  <c r="R62" i="60" s="1"/>
  <c r="W188" i="68"/>
  <c r="M100" i="45" s="1"/>
  <c r="W190" i="48"/>
  <c r="AQ35" i="45" s="1"/>
  <c r="R190" i="52"/>
  <c r="AL69" i="45" s="1"/>
  <c r="R190" i="39"/>
  <c r="H35" i="45" s="1"/>
  <c r="H188" i="60"/>
  <c r="L60" i="57"/>
  <c r="L61" i="57" s="1"/>
  <c r="I36" i="57"/>
  <c r="I37" i="57" s="1"/>
  <c r="I38" i="57" s="1"/>
  <c r="W190" i="53"/>
  <c r="AB69" i="45" s="1"/>
  <c r="W190" i="59"/>
  <c r="AQ20" i="45" s="1"/>
  <c r="H168" i="60"/>
  <c r="H169" i="60" s="1"/>
  <c r="T60" i="60"/>
  <c r="T61" i="60" s="1"/>
  <c r="T62" i="60" s="1"/>
  <c r="W190" i="52"/>
  <c r="AQ69" i="45" s="1"/>
  <c r="W190" i="56"/>
  <c r="M54" i="45" s="1"/>
  <c r="V144" i="73"/>
  <c r="V145" i="73" s="1"/>
  <c r="V146" i="73" s="1"/>
  <c r="H188" i="59"/>
  <c r="R188" i="56"/>
  <c r="H52" i="45" s="1"/>
  <c r="L188" i="56"/>
  <c r="D52" i="45" s="1"/>
  <c r="W188" i="70"/>
  <c r="AB100" i="45" s="1"/>
  <c r="W190" i="69"/>
  <c r="AQ102" i="45" s="1"/>
  <c r="V156" i="58"/>
  <c r="V157" i="58" s="1"/>
  <c r="I156" i="57"/>
  <c r="I157" i="57" s="1"/>
  <c r="I158" i="57" s="1"/>
  <c r="W49" i="52"/>
  <c r="W50" i="52" s="1"/>
  <c r="W190" i="51"/>
  <c r="M69" i="45" s="1"/>
  <c r="W188" i="39"/>
  <c r="M33" i="45" s="1"/>
  <c r="W190" i="68"/>
  <c r="M102" i="45" s="1"/>
  <c r="W190" i="70"/>
  <c r="AB102" i="45" s="1"/>
  <c r="R108" i="60"/>
  <c r="R109" i="60" s="1"/>
  <c r="R110" i="60" s="1"/>
  <c r="M108" i="57"/>
  <c r="M109" i="57" s="1"/>
  <c r="M110" i="57" s="1"/>
  <c r="I36" i="39"/>
  <c r="I37" i="39" s="1"/>
  <c r="V190" i="60"/>
  <c r="AP54" i="45" s="1"/>
  <c r="BE54" i="45" s="1"/>
  <c r="Q190" i="60"/>
  <c r="AK54" i="45" s="1"/>
  <c r="AZ54" i="45" s="1"/>
  <c r="BB50" i="45"/>
  <c r="BE53" i="45"/>
  <c r="BC66" i="45"/>
  <c r="BC62" i="45"/>
  <c r="BD66" i="45"/>
  <c r="BD65" i="45"/>
  <c r="BE18" i="45"/>
  <c r="BE16" i="45"/>
  <c r="BE66" i="45"/>
  <c r="V155" i="68"/>
  <c r="V156" i="68" s="1"/>
  <c r="V95" i="73"/>
  <c r="V96" i="73" s="1"/>
  <c r="V97" i="73" s="1"/>
  <c r="V98" i="73" s="1"/>
  <c r="V59" i="70"/>
  <c r="V60" i="70" s="1"/>
  <c r="V156" i="71"/>
  <c r="V157" i="71" s="1"/>
  <c r="V158" i="71" s="1"/>
  <c r="V59" i="69"/>
  <c r="V60" i="69" s="1"/>
  <c r="V71" i="72"/>
  <c r="V72" i="72" s="1"/>
  <c r="V73" i="72" s="1"/>
  <c r="V74" i="72" s="1"/>
  <c r="V119" i="69"/>
  <c r="V120" i="69" s="1"/>
  <c r="V179" i="72"/>
  <c r="V180" i="72" s="1"/>
  <c r="V181" i="72" s="1"/>
  <c r="V182" i="72" s="1"/>
  <c r="V155" i="72"/>
  <c r="V156" i="72" s="1"/>
  <c r="V132" i="72"/>
  <c r="V133" i="72" s="1"/>
  <c r="V134" i="72" s="1"/>
  <c r="V36" i="48"/>
  <c r="V37" i="48" s="1"/>
  <c r="V38" i="48" s="1"/>
  <c r="R190" i="56"/>
  <c r="H54" i="45" s="1"/>
  <c r="R188" i="51"/>
  <c r="H67" i="45" s="1"/>
  <c r="BA67" i="45" s="1"/>
  <c r="U132" i="57"/>
  <c r="U133" i="57" s="1"/>
  <c r="U134" i="57" s="1"/>
  <c r="V72" i="70"/>
  <c r="V73" i="70" s="1"/>
  <c r="V74" i="70" s="1"/>
  <c r="V83" i="69"/>
  <c r="V84" i="69" s="1"/>
  <c r="V85" i="69" s="1"/>
  <c r="V86" i="69" s="1"/>
  <c r="V35" i="72"/>
  <c r="V36" i="72" s="1"/>
  <c r="V37" i="72" s="1"/>
  <c r="V38" i="72" s="1"/>
  <c r="V83" i="68"/>
  <c r="V84" i="68" s="1"/>
  <c r="V143" i="69"/>
  <c r="V144" i="69" s="1"/>
  <c r="V167" i="72"/>
  <c r="V168" i="72" s="1"/>
  <c r="V169" i="72" s="1"/>
  <c r="V170" i="72" s="1"/>
  <c r="V47" i="73"/>
  <c r="V48" i="73" s="1"/>
  <c r="V49" i="73" s="1"/>
  <c r="V50" i="73" s="1"/>
  <c r="V83" i="70"/>
  <c r="V84" i="70" s="1"/>
  <c r="V85" i="70" s="1"/>
  <c r="V86" i="70" s="1"/>
  <c r="V24" i="71"/>
  <c r="V25" i="71" s="1"/>
  <c r="V26" i="71" s="1"/>
  <c r="V167" i="73"/>
  <c r="V168" i="73" s="1"/>
  <c r="V131" i="73"/>
  <c r="V132" i="73" s="1"/>
  <c r="V133" i="73" s="1"/>
  <c r="V134" i="73" s="1"/>
  <c r="V168" i="48"/>
  <c r="V169" i="48" s="1"/>
  <c r="V170" i="48" s="1"/>
  <c r="V144" i="48"/>
  <c r="V145" i="48" s="1"/>
  <c r="V146" i="48" s="1"/>
  <c r="V131" i="69"/>
  <c r="V83" i="48"/>
  <c r="V84" i="48" s="1"/>
  <c r="V85" i="48" s="1"/>
  <c r="V86" i="48" s="1"/>
  <c r="H156" i="58"/>
  <c r="H157" i="58" s="1"/>
  <c r="G96" i="57"/>
  <c r="G97" i="57" s="1"/>
  <c r="G98" i="57" s="1"/>
  <c r="K83" i="57"/>
  <c r="K84" i="57" s="1"/>
  <c r="K85" i="57" s="1"/>
  <c r="K86" i="57" s="1"/>
  <c r="L131" i="57"/>
  <c r="L132" i="57" s="1"/>
  <c r="L133" i="57" s="1"/>
  <c r="L134" i="57" s="1"/>
  <c r="V47" i="70"/>
  <c r="V48" i="70" s="1"/>
  <c r="V49" i="70" s="1"/>
  <c r="V50" i="70" s="1"/>
  <c r="V23" i="73"/>
  <c r="V24" i="73" s="1"/>
  <c r="V95" i="68"/>
  <c r="V96" i="68" s="1"/>
  <c r="V97" i="68" s="1"/>
  <c r="V98" i="68" s="1"/>
  <c r="V23" i="70"/>
  <c r="V24" i="70" s="1"/>
  <c r="V35" i="73"/>
  <c r="V36" i="73" s="1"/>
  <c r="V37" i="73" s="1"/>
  <c r="V38" i="73" s="1"/>
  <c r="V107" i="68"/>
  <c r="V108" i="68" s="1"/>
  <c r="V107" i="70"/>
  <c r="V59" i="71"/>
  <c r="V60" i="71" s="1"/>
  <c r="V61" i="71" s="1"/>
  <c r="V62" i="71" s="1"/>
  <c r="V35" i="71"/>
  <c r="V179" i="73"/>
  <c r="V180" i="73" s="1"/>
  <c r="V181" i="73" s="1"/>
  <c r="V182" i="73" s="1"/>
  <c r="V155" i="48"/>
  <c r="V156" i="48" s="1"/>
  <c r="V131" i="48"/>
  <c r="H36" i="60"/>
  <c r="H37" i="60" s="1"/>
  <c r="R72" i="56"/>
  <c r="R73" i="56" s="1"/>
  <c r="H120" i="60"/>
  <c r="H121" i="60" s="1"/>
  <c r="R144" i="59"/>
  <c r="R145" i="59" s="1"/>
  <c r="R146" i="59" s="1"/>
  <c r="R180" i="60"/>
  <c r="R181" i="60" s="1"/>
  <c r="R182" i="60" s="1"/>
  <c r="H180" i="56"/>
  <c r="H181" i="56" s="1"/>
  <c r="V179" i="70"/>
  <c r="V180" i="70" s="1"/>
  <c r="V181" i="70" s="1"/>
  <c r="V182" i="70" s="1"/>
  <c r="V119" i="73"/>
  <c r="V120" i="73" s="1"/>
  <c r="V121" i="73" s="1"/>
  <c r="V122" i="73" s="1"/>
  <c r="T180" i="49"/>
  <c r="T181" i="49" s="1"/>
  <c r="K72" i="58"/>
  <c r="K73" i="58" s="1"/>
  <c r="K74" i="58" s="1"/>
  <c r="K131" i="58"/>
  <c r="K132" i="58" s="1"/>
  <c r="K133" i="58" s="1"/>
  <c r="K134" i="58" s="1"/>
  <c r="M48" i="58"/>
  <c r="M49" i="58" s="1"/>
  <c r="M50" i="58" s="1"/>
  <c r="V48" i="71"/>
  <c r="V156" i="73"/>
  <c r="V157" i="73" s="1"/>
  <c r="V158" i="73" s="1"/>
  <c r="V107" i="73"/>
  <c r="V108" i="73" s="1"/>
  <c r="V109" i="73" s="1"/>
  <c r="V110" i="73" s="1"/>
  <c r="V119" i="68"/>
  <c r="V120" i="68" s="1"/>
  <c r="V121" i="68" s="1"/>
  <c r="V35" i="70"/>
  <c r="V36" i="70" s="1"/>
  <c r="V35" i="69"/>
  <c r="V36" i="69" s="1"/>
  <c r="V37" i="69" s="1"/>
  <c r="V38" i="69" s="1"/>
  <c r="V24" i="68"/>
  <c r="V72" i="71"/>
  <c r="V73" i="71" s="1"/>
  <c r="V74" i="71" s="1"/>
  <c r="V131" i="71"/>
  <c r="V132" i="71" s="1"/>
  <c r="V133" i="71" s="1"/>
  <c r="V134" i="71" s="1"/>
  <c r="V107" i="48"/>
  <c r="V108" i="48" s="1"/>
  <c r="V109" i="48" s="1"/>
  <c r="V110" i="48" s="1"/>
  <c r="V47" i="48"/>
  <c r="V48" i="48" s="1"/>
  <c r="T72" i="73"/>
  <c r="T73" i="73" s="1"/>
  <c r="T74" i="73" s="1"/>
  <c r="H190" i="53"/>
  <c r="R190" i="51"/>
  <c r="H69" i="45" s="1"/>
  <c r="R156" i="52"/>
  <c r="R157" i="52" s="1"/>
  <c r="R158" i="52" s="1"/>
  <c r="H60" i="49"/>
  <c r="H61" i="49" s="1"/>
  <c r="H62" i="49" s="1"/>
  <c r="V155" i="69"/>
  <c r="V156" i="69" s="1"/>
  <c r="V83" i="72"/>
  <c r="V84" i="72" s="1"/>
  <c r="V85" i="72" s="1"/>
  <c r="V86" i="72" s="1"/>
  <c r="V59" i="73"/>
  <c r="V60" i="73" s="1"/>
  <c r="V61" i="73" s="1"/>
  <c r="V62" i="73" s="1"/>
  <c r="T120" i="53"/>
  <c r="T121" i="53" s="1"/>
  <c r="T122" i="53" s="1"/>
  <c r="V107" i="71"/>
  <c r="V108" i="71" s="1"/>
  <c r="V47" i="68"/>
  <c r="V48" i="68" s="1"/>
  <c r="V49" i="68" s="1"/>
  <c r="V131" i="68"/>
  <c r="V132" i="68" s="1"/>
  <c r="V95" i="70"/>
  <c r="V96" i="70" s="1"/>
  <c r="V97" i="70" s="1"/>
  <c r="V59" i="68"/>
  <c r="V60" i="68" s="1"/>
  <c r="V35" i="68"/>
  <c r="V95" i="71"/>
  <c r="V96" i="71" s="1"/>
  <c r="V97" i="71" s="1"/>
  <c r="V98" i="71" s="1"/>
  <c r="V119" i="71"/>
  <c r="V143" i="71"/>
  <c r="V144" i="71" s="1"/>
  <c r="V145" i="71" s="1"/>
  <c r="V146" i="71" s="1"/>
  <c r="V179" i="48"/>
  <c r="V180" i="48" s="1"/>
  <c r="V95" i="48"/>
  <c r="V96" i="48" s="1"/>
  <c r="V24" i="48"/>
  <c r="V25" i="48" s="1"/>
  <c r="V26" i="48" s="1"/>
  <c r="T60" i="73"/>
  <c r="T61" i="73" s="1"/>
  <c r="T62" i="73" s="1"/>
  <c r="T156" i="73"/>
  <c r="T157" i="73" s="1"/>
  <c r="T158" i="73" s="1"/>
  <c r="V179" i="69"/>
  <c r="V180" i="69" s="1"/>
  <c r="V181" i="69" s="1"/>
  <c r="V182" i="69" s="1"/>
  <c r="N24" i="52"/>
  <c r="L96" i="57"/>
  <c r="L97" i="57" s="1"/>
  <c r="L98" i="57" s="1"/>
  <c r="T48" i="60"/>
  <c r="T49" i="60" s="1"/>
  <c r="T50" i="60" s="1"/>
  <c r="V47" i="72"/>
  <c r="V48" i="72" s="1"/>
  <c r="V47" i="69"/>
  <c r="V48" i="69" s="1"/>
  <c r="V49" i="69" s="1"/>
  <c r="V50" i="69" s="1"/>
  <c r="V143" i="70"/>
  <c r="V144" i="70" s="1"/>
  <c r="V145" i="70" s="1"/>
  <c r="V143" i="68"/>
  <c r="V144" i="68" s="1"/>
  <c r="V145" i="68" s="1"/>
  <c r="V119" i="70"/>
  <c r="V120" i="70" s="1"/>
  <c r="V121" i="70" s="1"/>
  <c r="V122" i="70" s="1"/>
  <c r="V95" i="69"/>
  <c r="V96" i="69" s="1"/>
  <c r="V97" i="69" s="1"/>
  <c r="V98" i="69" s="1"/>
  <c r="V167" i="68"/>
  <c r="V168" i="68" s="1"/>
  <c r="V169" i="68" s="1"/>
  <c r="V170" i="68" s="1"/>
  <c r="V24" i="72"/>
  <c r="V25" i="72" s="1"/>
  <c r="V119" i="72"/>
  <c r="V120" i="72" s="1"/>
  <c r="V121" i="72" s="1"/>
  <c r="V122" i="72" s="1"/>
  <c r="V180" i="71"/>
  <c r="V181" i="71" s="1"/>
  <c r="V182" i="71" s="1"/>
  <c r="V72" i="48"/>
  <c r="V73" i="48" s="1"/>
  <c r="V74" i="48" s="1"/>
  <c r="U156" i="60"/>
  <c r="U157" i="60" s="1"/>
  <c r="U158" i="60" s="1"/>
  <c r="V180" i="60"/>
  <c r="V181" i="60" s="1"/>
  <c r="V182" i="60" s="1"/>
  <c r="V71" i="68"/>
  <c r="V83" i="73"/>
  <c r="V84" i="73" s="1"/>
  <c r="V85" i="73" s="1"/>
  <c r="V86" i="73" s="1"/>
  <c r="I24" i="52"/>
  <c r="I25" i="52" s="1"/>
  <c r="I26" i="52" s="1"/>
  <c r="AZ19" i="45"/>
  <c r="V71" i="73"/>
  <c r="V72" i="73" s="1"/>
  <c r="V167" i="69"/>
  <c r="V168" i="69" s="1"/>
  <c r="V169" i="69" s="1"/>
  <c r="V170" i="69" s="1"/>
  <c r="V168" i="70"/>
  <c r="V169" i="70" s="1"/>
  <c r="V170" i="70" s="1"/>
  <c r="V179" i="68"/>
  <c r="V180" i="68" s="1"/>
  <c r="V167" i="71"/>
  <c r="V168" i="71" s="1"/>
  <c r="V169" i="71" s="1"/>
  <c r="V170" i="71" s="1"/>
  <c r="V107" i="69"/>
  <c r="V108" i="69" s="1"/>
  <c r="V23" i="69"/>
  <c r="V143" i="72"/>
  <c r="V144" i="72" s="1"/>
  <c r="V145" i="72" s="1"/>
  <c r="V146" i="72" s="1"/>
  <c r="V107" i="72"/>
  <c r="V108" i="72" s="1"/>
  <c r="V109" i="72" s="1"/>
  <c r="V110" i="72" s="1"/>
  <c r="V60" i="48"/>
  <c r="V61" i="48" s="1"/>
  <c r="V62" i="48" s="1"/>
  <c r="R36" i="57"/>
  <c r="R37" i="57" s="1"/>
  <c r="R38" i="57" s="1"/>
  <c r="H190" i="60"/>
  <c r="T108" i="72"/>
  <c r="T109" i="72" s="1"/>
  <c r="T110" i="72" s="1"/>
  <c r="R96" i="59"/>
  <c r="R97" i="59" s="1"/>
  <c r="R98" i="59" s="1"/>
  <c r="BE19" i="45"/>
  <c r="U133" i="59"/>
  <c r="U134" i="59" s="1"/>
  <c r="U181" i="56"/>
  <c r="U182" i="56" s="1"/>
  <c r="V25" i="39"/>
  <c r="V26" i="39" s="1"/>
  <c r="V61" i="51"/>
  <c r="V62" i="51" s="1"/>
  <c r="V191" i="52"/>
  <c r="AP70" i="45" s="1"/>
  <c r="V145" i="59"/>
  <c r="V146" i="59" s="1"/>
  <c r="V50" i="39"/>
  <c r="V73" i="49"/>
  <c r="V74" i="49" s="1"/>
  <c r="V182" i="53"/>
  <c r="V62" i="39"/>
  <c r="V191" i="39"/>
  <c r="L36" i="45" s="1"/>
  <c r="V24" i="49"/>
  <c r="V25" i="49" s="1"/>
  <c r="V26" i="49" s="1"/>
  <c r="V84" i="51"/>
  <c r="V157" i="39"/>
  <c r="V158" i="39" s="1"/>
  <c r="V181" i="49"/>
  <c r="V182" i="49" s="1"/>
  <c r="V98" i="39"/>
  <c r="V73" i="39"/>
  <c r="V74" i="39" s="1"/>
  <c r="V120" i="39"/>
  <c r="V121" i="39" s="1"/>
  <c r="V109" i="53"/>
  <c r="V110" i="53" s="1"/>
  <c r="V49" i="53"/>
  <c r="V50" i="53" s="1"/>
  <c r="V145" i="53"/>
  <c r="V146" i="53" s="1"/>
  <c r="V121" i="51"/>
  <c r="V122" i="51" s="1"/>
  <c r="V169" i="53"/>
  <c r="V170" i="53" s="1"/>
  <c r="V97" i="51"/>
  <c r="V98" i="51" s="1"/>
  <c r="V73" i="53"/>
  <c r="V74" i="53" s="1"/>
  <c r="V73" i="51"/>
  <c r="V74" i="51" s="1"/>
  <c r="V61" i="49"/>
  <c r="V62" i="49" s="1"/>
  <c r="V110" i="49"/>
  <c r="V144" i="51"/>
  <c r="V36" i="49"/>
  <c r="V37" i="49" s="1"/>
  <c r="V50" i="51"/>
  <c r="V109" i="39"/>
  <c r="V86" i="53"/>
  <c r="V61" i="53"/>
  <c r="V62" i="53" s="1"/>
  <c r="V38" i="53"/>
  <c r="V156" i="53"/>
  <c r="V192" i="53" s="1"/>
  <c r="AA71" i="45" s="1"/>
  <c r="V158" i="49"/>
  <c r="V121" i="49"/>
  <c r="V122" i="49" s="1"/>
  <c r="V169" i="49"/>
  <c r="V170" i="49" s="1"/>
  <c r="V97" i="49"/>
  <c r="V98" i="49" s="1"/>
  <c r="V132" i="51"/>
  <c r="V133" i="51" s="1"/>
  <c r="V98" i="53"/>
  <c r="V38" i="51"/>
  <c r="V191" i="53"/>
  <c r="AA70" i="45" s="1"/>
  <c r="V144" i="39"/>
  <c r="V145" i="39" s="1"/>
  <c r="V134" i="53"/>
  <c r="V85" i="49"/>
  <c r="V86" i="49" s="1"/>
  <c r="V110" i="51"/>
  <c r="V181" i="51"/>
  <c r="V182" i="51" s="1"/>
  <c r="V134" i="39"/>
  <c r="V145" i="49"/>
  <c r="V146" i="49" s="1"/>
  <c r="V191" i="49"/>
  <c r="AA36" i="45" s="1"/>
  <c r="V170" i="51"/>
  <c r="V133" i="49"/>
  <c r="V134" i="49" s="1"/>
  <c r="V191" i="51"/>
  <c r="L70" i="45" s="1"/>
  <c r="V169" i="39"/>
  <c r="V170" i="39" s="1"/>
  <c r="V25" i="53"/>
  <c r="V26" i="53" s="1"/>
  <c r="V25" i="51"/>
  <c r="V26" i="51" s="1"/>
  <c r="BE62" i="45"/>
  <c r="BE68" i="45"/>
  <c r="V191" i="60"/>
  <c r="AP55" i="45" s="1"/>
  <c r="V191" i="55"/>
  <c r="L21" i="45" s="1"/>
  <c r="V145" i="55"/>
  <c r="V146" i="55" s="1"/>
  <c r="V37" i="58"/>
  <c r="V38" i="58" s="1"/>
  <c r="V49" i="57"/>
  <c r="V50" i="57" s="1"/>
  <c r="V61" i="58"/>
  <c r="V62" i="58" s="1"/>
  <c r="V49" i="59"/>
  <c r="V50" i="59" s="1"/>
  <c r="V191" i="58"/>
  <c r="AA55" i="45" s="1"/>
  <c r="V191" i="59"/>
  <c r="AP21" i="45" s="1"/>
  <c r="V48" i="55"/>
  <c r="V192" i="55" s="1"/>
  <c r="L22" i="45" s="1"/>
  <c r="V108" i="59"/>
  <c r="V109" i="59" s="1"/>
  <c r="V156" i="59"/>
  <c r="V157" i="59" s="1"/>
  <c r="V158" i="59" s="1"/>
  <c r="V191" i="57"/>
  <c r="AA21" i="45" s="1"/>
  <c r="V121" i="58"/>
  <c r="V122" i="58" s="1"/>
  <c r="V133" i="57"/>
  <c r="V134" i="57" s="1"/>
  <c r="V121" i="55"/>
  <c r="V122" i="55" s="1"/>
  <c r="V97" i="55"/>
  <c r="V98" i="55" s="1"/>
  <c r="V109" i="56"/>
  <c r="V110" i="56" s="1"/>
  <c r="V157" i="56"/>
  <c r="V158" i="56" s="1"/>
  <c r="V168" i="60"/>
  <c r="V169" i="60" s="1"/>
  <c r="V170" i="60" s="1"/>
  <c r="V84" i="56"/>
  <c r="V85" i="56" s="1"/>
  <c r="V86" i="56" s="1"/>
  <c r="V74" i="59"/>
  <c r="BE50" i="45"/>
  <c r="V120" i="60"/>
  <c r="V181" i="58"/>
  <c r="V182" i="58" s="1"/>
  <c r="V109" i="57"/>
  <c r="V110" i="57" s="1"/>
  <c r="V24" i="57"/>
  <c r="V121" i="59"/>
  <c r="V122" i="59" s="1"/>
  <c r="V145" i="56"/>
  <c r="V146" i="56" s="1"/>
  <c r="V191" i="56"/>
  <c r="L55" i="45" s="1"/>
  <c r="V24" i="56"/>
  <c r="V25" i="56" s="1"/>
  <c r="V26" i="56" s="1"/>
  <c r="V133" i="60"/>
  <c r="V134" i="60" s="1"/>
  <c r="V133" i="52"/>
  <c r="V134" i="52" s="1"/>
  <c r="V169" i="52"/>
  <c r="V170" i="52" s="1"/>
  <c r="V109" i="52"/>
  <c r="V110" i="52" s="1"/>
  <c r="BE65" i="45"/>
  <c r="V96" i="52"/>
  <c r="V97" i="52" s="1"/>
  <c r="V72" i="52"/>
  <c r="V73" i="52" s="1"/>
  <c r="V157" i="52"/>
  <c r="V158" i="52" s="1"/>
  <c r="V120" i="52"/>
  <c r="V121" i="52" s="1"/>
  <c r="V60" i="52"/>
  <c r="V61" i="52" s="1"/>
  <c r="V145" i="52"/>
  <c r="V146" i="52" s="1"/>
  <c r="V49" i="52"/>
  <c r="V50" i="52" s="1"/>
  <c r="V180" i="52"/>
  <c r="V84" i="52"/>
  <c r="V85" i="52" s="1"/>
  <c r="V36" i="52"/>
  <c r="I144" i="56"/>
  <c r="I145" i="56" s="1"/>
  <c r="I146" i="56" s="1"/>
  <c r="V62" i="55"/>
  <c r="V158" i="55"/>
  <c r="V190" i="58"/>
  <c r="AA54" i="45" s="1"/>
  <c r="V61" i="57"/>
  <c r="V62" i="57" s="1"/>
  <c r="V97" i="57"/>
  <c r="V98" i="57" s="1"/>
  <c r="I188" i="57"/>
  <c r="V25" i="60"/>
  <c r="V26" i="60" s="1"/>
  <c r="V25" i="55"/>
  <c r="V26" i="55" s="1"/>
  <c r="L35" i="57"/>
  <c r="L36" i="57" s="1"/>
  <c r="L37" i="57" s="1"/>
  <c r="L38" i="57" s="1"/>
  <c r="U188" i="60"/>
  <c r="AO52" i="45" s="1"/>
  <c r="BD52" i="45" s="1"/>
  <c r="G60" i="60"/>
  <c r="G61" i="60" s="1"/>
  <c r="H132" i="59"/>
  <c r="H133" i="59" s="1"/>
  <c r="H134" i="59" s="1"/>
  <c r="R108" i="39"/>
  <c r="R109" i="39" s="1"/>
  <c r="R110" i="39" s="1"/>
  <c r="R156" i="51"/>
  <c r="R157" i="51" s="1"/>
  <c r="R158" i="51" s="1"/>
  <c r="R168" i="59"/>
  <c r="R169" i="59" s="1"/>
  <c r="R170" i="59" s="1"/>
  <c r="V86" i="55"/>
  <c r="V110" i="55"/>
  <c r="V158" i="57"/>
  <c r="U48" i="70"/>
  <c r="U49" i="70" s="1"/>
  <c r="U50" i="70" s="1"/>
  <c r="T120" i="73"/>
  <c r="T121" i="73" s="1"/>
  <c r="T122" i="73" s="1"/>
  <c r="V190" i="57"/>
  <c r="AA20" i="45" s="1"/>
  <c r="V74" i="55"/>
  <c r="V134" i="55"/>
  <c r="L188" i="60"/>
  <c r="AH52" i="45" s="1"/>
  <c r="V61" i="59"/>
  <c r="V62" i="59" s="1"/>
  <c r="S144" i="52"/>
  <c r="S145" i="52" s="1"/>
  <c r="S24" i="49"/>
  <c r="S25" i="49" s="1"/>
  <c r="L119" i="56"/>
  <c r="L120" i="56" s="1"/>
  <c r="H84" i="60"/>
  <c r="H85" i="60" s="1"/>
  <c r="U156" i="58"/>
  <c r="U157" i="58" s="1"/>
  <c r="U158" i="58" s="1"/>
  <c r="R120" i="60"/>
  <c r="R121" i="60" s="1"/>
  <c r="R122" i="60" s="1"/>
  <c r="R72" i="55"/>
  <c r="R73" i="55" s="1"/>
  <c r="R74" i="55" s="1"/>
  <c r="R120" i="55"/>
  <c r="R121" i="55" s="1"/>
  <c r="R122" i="55" s="1"/>
  <c r="V182" i="55"/>
  <c r="V74" i="56"/>
  <c r="U84" i="60"/>
  <c r="U85" i="60" s="1"/>
  <c r="U86" i="60" s="1"/>
  <c r="U36" i="58"/>
  <c r="U37" i="58" s="1"/>
  <c r="U38" i="58" s="1"/>
  <c r="T132" i="73"/>
  <c r="T133" i="73" s="1"/>
  <c r="T134" i="73" s="1"/>
  <c r="V170" i="55"/>
  <c r="V169" i="58"/>
  <c r="V170" i="58" s="1"/>
  <c r="V25" i="58"/>
  <c r="V26" i="58" s="1"/>
  <c r="V49" i="58"/>
  <c r="V50" i="58" s="1"/>
  <c r="V169" i="56"/>
  <c r="V170" i="56" s="1"/>
  <c r="V133" i="59"/>
  <c r="V134" i="59" s="1"/>
  <c r="V61" i="60"/>
  <c r="V62" i="60" s="1"/>
  <c r="V37" i="60"/>
  <c r="V38" i="60" s="1"/>
  <c r="V188" i="70"/>
  <c r="AA100" i="45" s="1"/>
  <c r="V190" i="68"/>
  <c r="L102" i="45" s="1"/>
  <c r="V190" i="73"/>
  <c r="AA87" i="45" s="1"/>
  <c r="V190" i="48"/>
  <c r="AP35" i="45" s="1"/>
  <c r="BE35" i="45" s="1"/>
  <c r="V37" i="59"/>
  <c r="V38" i="59" s="1"/>
  <c r="V97" i="56"/>
  <c r="V98" i="56" s="1"/>
  <c r="V188" i="68"/>
  <c r="L100" i="45" s="1"/>
  <c r="V190" i="70"/>
  <c r="AA102" i="45" s="1"/>
  <c r="V190" i="71"/>
  <c r="L87" i="45" s="1"/>
  <c r="V169" i="57"/>
  <c r="V170" i="57" s="1"/>
  <c r="V73" i="57"/>
  <c r="V74" i="57" s="1"/>
  <c r="BE67" i="45"/>
  <c r="V133" i="56"/>
  <c r="V134" i="56" s="1"/>
  <c r="V110" i="60"/>
  <c r="M72" i="59"/>
  <c r="M73" i="59" s="1"/>
  <c r="M74" i="59" s="1"/>
  <c r="I120" i="52"/>
  <c r="V190" i="69"/>
  <c r="AP102" i="45" s="1"/>
  <c r="V133" i="58"/>
  <c r="V134" i="58" s="1"/>
  <c r="V181" i="56"/>
  <c r="V182" i="56" s="1"/>
  <c r="V121" i="56"/>
  <c r="V122" i="56" s="1"/>
  <c r="V190" i="72"/>
  <c r="AP87" i="45" s="1"/>
  <c r="V188" i="58"/>
  <c r="AA52" i="45" s="1"/>
  <c r="V85" i="57"/>
  <c r="V86" i="57" s="1"/>
  <c r="V188" i="57"/>
  <c r="AA18" i="45" s="1"/>
  <c r="BE20" i="45"/>
  <c r="BD50" i="45"/>
  <c r="BD67" i="45"/>
  <c r="BD18" i="45"/>
  <c r="U121" i="58"/>
  <c r="U122" i="58" s="1"/>
  <c r="R168" i="57"/>
  <c r="R169" i="57" s="1"/>
  <c r="R170" i="57" s="1"/>
  <c r="N71" i="55"/>
  <c r="N72" i="55" s="1"/>
  <c r="N73" i="55" s="1"/>
  <c r="N74" i="55" s="1"/>
  <c r="N155" i="58"/>
  <c r="N156" i="58" s="1"/>
  <c r="N157" i="58" s="1"/>
  <c r="Q169" i="60"/>
  <c r="Q170" i="60" s="1"/>
  <c r="N131" i="59"/>
  <c r="N132" i="59" s="1"/>
  <c r="N133" i="59" s="1"/>
  <c r="BC53" i="45"/>
  <c r="N71" i="60"/>
  <c r="N72" i="60" s="1"/>
  <c r="N73" i="60" s="1"/>
  <c r="N74" i="60" s="1"/>
  <c r="M108" i="56"/>
  <c r="M109" i="56" s="1"/>
  <c r="M110" i="56" s="1"/>
  <c r="M168" i="49"/>
  <c r="G144" i="57"/>
  <c r="G145" i="57" s="1"/>
  <c r="G146" i="57" s="1"/>
  <c r="I108" i="59"/>
  <c r="I109" i="59" s="1"/>
  <c r="T120" i="49"/>
  <c r="T121" i="49" s="1"/>
  <c r="S48" i="52"/>
  <c r="S120" i="55"/>
  <c r="S121" i="55" s="1"/>
  <c r="S122" i="55" s="1"/>
  <c r="K59" i="57"/>
  <c r="K60" i="57" s="1"/>
  <c r="M132" i="52"/>
  <c r="P156" i="58"/>
  <c r="P157" i="58" s="1"/>
  <c r="P158" i="58" s="1"/>
  <c r="L36" i="58"/>
  <c r="L37" i="58" s="1"/>
  <c r="L38" i="58" s="1"/>
  <c r="T120" i="57"/>
  <c r="T121" i="57" s="1"/>
  <c r="T122" i="57" s="1"/>
  <c r="I108" i="55"/>
  <c r="I109" i="55" s="1"/>
  <c r="I110" i="55" s="1"/>
  <c r="M132" i="49"/>
  <c r="M133" i="49" s="1"/>
  <c r="M134" i="49" s="1"/>
  <c r="G72" i="48"/>
  <c r="G73" i="48" s="1"/>
  <c r="G74" i="48" s="1"/>
  <c r="BD19" i="45"/>
  <c r="U37" i="59"/>
  <c r="U38" i="59" s="1"/>
  <c r="U25" i="59"/>
  <c r="U26" i="59" s="1"/>
  <c r="U169" i="60"/>
  <c r="U170" i="60" s="1"/>
  <c r="U134" i="56"/>
  <c r="U37" i="56"/>
  <c r="U38" i="56" s="1"/>
  <c r="U25" i="56"/>
  <c r="U26" i="56" s="1"/>
  <c r="U49" i="60"/>
  <c r="U50" i="60" s="1"/>
  <c r="BD53" i="45"/>
  <c r="U145" i="59"/>
  <c r="U146" i="59" s="1"/>
  <c r="U121" i="56"/>
  <c r="U122" i="56" s="1"/>
  <c r="U108" i="59"/>
  <c r="U109" i="59" s="1"/>
  <c r="U110" i="59" s="1"/>
  <c r="BD68" i="45"/>
  <c r="U73" i="56"/>
  <c r="U74" i="56" s="1"/>
  <c r="U37" i="51"/>
  <c r="U38" i="51" s="1"/>
  <c r="S144" i="58"/>
  <c r="S145" i="58" s="1"/>
  <c r="S146" i="58" s="1"/>
  <c r="T96" i="39"/>
  <c r="T97" i="39" s="1"/>
  <c r="T120" i="52"/>
  <c r="T121" i="52" s="1"/>
  <c r="T122" i="52" s="1"/>
  <c r="T60" i="53"/>
  <c r="T61" i="53" s="1"/>
  <c r="T62" i="53" s="1"/>
  <c r="T96" i="60"/>
  <c r="T97" i="60" s="1"/>
  <c r="T98" i="60" s="1"/>
  <c r="H48" i="59"/>
  <c r="H49" i="59" s="1"/>
  <c r="L190" i="56"/>
  <c r="D54" i="45" s="1"/>
  <c r="L190" i="60"/>
  <c r="AH54" i="45" s="1"/>
  <c r="I188" i="58"/>
  <c r="P96" i="58"/>
  <c r="T120" i="58"/>
  <c r="T121" i="58" s="1"/>
  <c r="T122" i="58" s="1"/>
  <c r="I180" i="58"/>
  <c r="I181" i="58" s="1"/>
  <c r="I182" i="58" s="1"/>
  <c r="I155" i="58"/>
  <c r="I156" i="58" s="1"/>
  <c r="T168" i="58"/>
  <c r="T169" i="58" s="1"/>
  <c r="H60" i="58"/>
  <c r="H61" i="58" s="1"/>
  <c r="H62" i="58" s="1"/>
  <c r="Q72" i="58"/>
  <c r="Q73" i="58" s="1"/>
  <c r="Q74" i="58" s="1"/>
  <c r="H188" i="58"/>
  <c r="R188" i="58"/>
  <c r="W52" i="45" s="1"/>
  <c r="R188" i="57"/>
  <c r="W18" i="45" s="1"/>
  <c r="T144" i="53"/>
  <c r="T145" i="53" s="1"/>
  <c r="T146" i="53" s="1"/>
  <c r="T108" i="49"/>
  <c r="T109" i="49" s="1"/>
  <c r="T110" i="49" s="1"/>
  <c r="I72" i="49"/>
  <c r="I73" i="49" s="1"/>
  <c r="I74" i="49" s="1"/>
  <c r="P96" i="57"/>
  <c r="P97" i="57" s="1"/>
  <c r="P98" i="57" s="1"/>
  <c r="L71" i="59"/>
  <c r="L72" i="59" s="1"/>
  <c r="L73" i="59" s="1"/>
  <c r="T84" i="57"/>
  <c r="T85" i="57" s="1"/>
  <c r="T86" i="57" s="1"/>
  <c r="T96" i="58"/>
  <c r="T97" i="58" s="1"/>
  <c r="T98" i="58" s="1"/>
  <c r="T36" i="49"/>
  <c r="T37" i="49" s="1"/>
  <c r="T156" i="53"/>
  <c r="T157" i="53" s="1"/>
  <c r="T158" i="53" s="1"/>
  <c r="L188" i="57"/>
  <c r="S18" i="45" s="1"/>
  <c r="T180" i="59"/>
  <c r="T181" i="59" s="1"/>
  <c r="T182" i="59" s="1"/>
  <c r="U180" i="60"/>
  <c r="T60" i="49"/>
  <c r="T61" i="49" s="1"/>
  <c r="N108" i="52"/>
  <c r="N109" i="52" s="1"/>
  <c r="N110" i="52" s="1"/>
  <c r="R180" i="58"/>
  <c r="R181" i="58" s="1"/>
  <c r="Q188" i="58"/>
  <c r="V52" i="45" s="1"/>
  <c r="T84" i="58"/>
  <c r="T85" i="58" s="1"/>
  <c r="T86" i="58" s="1"/>
  <c r="L168" i="57"/>
  <c r="S108" i="56"/>
  <c r="S109" i="56" s="1"/>
  <c r="S110" i="56" s="1"/>
  <c r="K107" i="58"/>
  <c r="K108" i="58" s="1"/>
  <c r="T188" i="52"/>
  <c r="AN67" i="45" s="1"/>
  <c r="H168" i="58"/>
  <c r="H169" i="58" s="1"/>
  <c r="T180" i="39"/>
  <c r="T181" i="39" s="1"/>
  <c r="L119" i="60"/>
  <c r="L191" i="60" s="1"/>
  <c r="AH55" i="45" s="1"/>
  <c r="T108" i="52"/>
  <c r="T109" i="52" s="1"/>
  <c r="T110" i="52" s="1"/>
  <c r="R108" i="58"/>
  <c r="R109" i="58" s="1"/>
  <c r="R110" i="58" s="1"/>
  <c r="R48" i="60"/>
  <c r="R49" i="60" s="1"/>
  <c r="R50" i="60" s="1"/>
  <c r="T60" i="55"/>
  <c r="T61" i="55" s="1"/>
  <c r="T62" i="55" s="1"/>
  <c r="U108" i="71"/>
  <c r="U109" i="71" s="1"/>
  <c r="U110" i="71" s="1"/>
  <c r="U60" i="73"/>
  <c r="U61" i="73" s="1"/>
  <c r="U62" i="73" s="1"/>
  <c r="T108" i="73"/>
  <c r="T109" i="73" s="1"/>
  <c r="T110" i="73" s="1"/>
  <c r="AV18" i="45"/>
  <c r="M72" i="57"/>
  <c r="M73" i="57" s="1"/>
  <c r="M74" i="57" s="1"/>
  <c r="L179" i="58"/>
  <c r="L180" i="58" s="1"/>
  <c r="L181" i="58" s="1"/>
  <c r="I144" i="55"/>
  <c r="I145" i="55" s="1"/>
  <c r="I146" i="55" s="1"/>
  <c r="T180" i="52"/>
  <c r="T181" i="52" s="1"/>
  <c r="T182" i="52" s="1"/>
  <c r="R96" i="60"/>
  <c r="R97" i="60" s="1"/>
  <c r="R98" i="60" s="1"/>
  <c r="R156" i="57"/>
  <c r="R157" i="57" s="1"/>
  <c r="R158" i="57" s="1"/>
  <c r="R132" i="60"/>
  <c r="R133" i="60" s="1"/>
  <c r="R134" i="60" s="1"/>
  <c r="U120" i="71"/>
  <c r="U121" i="71" s="1"/>
  <c r="U122" i="71" s="1"/>
  <c r="U72" i="73"/>
  <c r="U73" i="73" s="1"/>
  <c r="U74" i="73" s="1"/>
  <c r="U144" i="71"/>
  <c r="U145" i="71" s="1"/>
  <c r="U146" i="71" s="1"/>
  <c r="T36" i="72"/>
  <c r="T37" i="72" s="1"/>
  <c r="T38" i="72" s="1"/>
  <c r="BD20" i="45"/>
  <c r="L84" i="57"/>
  <c r="L85" i="57" s="1"/>
  <c r="T132" i="51"/>
  <c r="T133" i="51" s="1"/>
  <c r="T134" i="51" s="1"/>
  <c r="R120" i="57"/>
  <c r="R121" i="57" s="1"/>
  <c r="R122" i="57" s="1"/>
  <c r="U156" i="71"/>
  <c r="U157" i="71" s="1"/>
  <c r="U158" i="71" s="1"/>
  <c r="T168" i="72"/>
  <c r="T169" i="72" s="1"/>
  <c r="T170" i="72" s="1"/>
  <c r="T180" i="53"/>
  <c r="T181" i="53" s="1"/>
  <c r="T182" i="53" s="1"/>
  <c r="T144" i="52"/>
  <c r="T145" i="52" s="1"/>
  <c r="T146" i="52" s="1"/>
  <c r="U156" i="70"/>
  <c r="U157" i="70" s="1"/>
  <c r="U158" i="70" s="1"/>
  <c r="U132" i="68"/>
  <c r="U133" i="68" s="1"/>
  <c r="U134" i="68" s="1"/>
  <c r="U132" i="72"/>
  <c r="U133" i="72" s="1"/>
  <c r="U134" i="72" s="1"/>
  <c r="S156" i="52"/>
  <c r="S157" i="52" s="1"/>
  <c r="S158" i="52" s="1"/>
  <c r="S60" i="52"/>
  <c r="S61" i="52" s="1"/>
  <c r="M36" i="55"/>
  <c r="M37" i="55" s="1"/>
  <c r="T84" i="51"/>
  <c r="T85" i="51" s="1"/>
  <c r="T86" i="51" s="1"/>
  <c r="M24" i="52"/>
  <c r="M25" i="52" s="1"/>
  <c r="I180" i="52"/>
  <c r="I181" i="52" s="1"/>
  <c r="I182" i="52" s="1"/>
  <c r="U84" i="71"/>
  <c r="U85" i="71" s="1"/>
  <c r="U86" i="71" s="1"/>
  <c r="T48" i="52"/>
  <c r="T49" i="52" s="1"/>
  <c r="T50" i="52" s="1"/>
  <c r="T84" i="52"/>
  <c r="T85" i="52" s="1"/>
  <c r="T86" i="52" s="1"/>
  <c r="R60" i="57"/>
  <c r="R61" i="57" s="1"/>
  <c r="R62" i="57" s="1"/>
  <c r="T156" i="58"/>
  <c r="T157" i="58" s="1"/>
  <c r="U84" i="72"/>
  <c r="U85" i="72" s="1"/>
  <c r="U86" i="72" s="1"/>
  <c r="U180" i="58"/>
  <c r="U181" i="58" s="1"/>
  <c r="I60" i="58"/>
  <c r="I61" i="58" s="1"/>
  <c r="I62" i="58" s="1"/>
  <c r="M180" i="52"/>
  <c r="M181" i="52" s="1"/>
  <c r="M182" i="52" s="1"/>
  <c r="I60" i="51"/>
  <c r="I61" i="51" s="1"/>
  <c r="I120" i="51"/>
  <c r="I121" i="51" s="1"/>
  <c r="I122" i="51" s="1"/>
  <c r="T168" i="56"/>
  <c r="T169" i="56" s="1"/>
  <c r="T170" i="56" s="1"/>
  <c r="U190" i="72"/>
  <c r="AO87" i="45" s="1"/>
  <c r="U60" i="60"/>
  <c r="U61" i="60" s="1"/>
  <c r="T72" i="60"/>
  <c r="T73" i="60" s="1"/>
  <c r="T74" i="60" s="1"/>
  <c r="R190" i="59"/>
  <c r="AL20" i="45" s="1"/>
  <c r="BA20" i="45" s="1"/>
  <c r="U168" i="68"/>
  <c r="U169" i="68" s="1"/>
  <c r="U170" i="68" s="1"/>
  <c r="T84" i="73"/>
  <c r="T85" i="73" s="1"/>
  <c r="T86" i="73" s="1"/>
  <c r="T96" i="48"/>
  <c r="T97" i="48" s="1"/>
  <c r="T98" i="48" s="1"/>
  <c r="L144" i="48"/>
  <c r="L145" i="48" s="1"/>
  <c r="L146" i="48" s="1"/>
  <c r="M168" i="52"/>
  <c r="M169" i="52" s="1"/>
  <c r="T168" i="57"/>
  <c r="T169" i="57" s="1"/>
  <c r="R72" i="48"/>
  <c r="R73" i="48" s="1"/>
  <c r="R74" i="48" s="1"/>
  <c r="BD69" i="45"/>
  <c r="T168" i="55"/>
  <c r="T169" i="55" s="1"/>
  <c r="U109" i="58"/>
  <c r="U110" i="58" s="1"/>
  <c r="T36" i="58"/>
  <c r="T37" i="58" s="1"/>
  <c r="T132" i="59"/>
  <c r="T133" i="59" s="1"/>
  <c r="T134" i="59" s="1"/>
  <c r="T144" i="60"/>
  <c r="T145" i="60" s="1"/>
  <c r="T146" i="60" s="1"/>
  <c r="T180" i="56"/>
  <c r="T181" i="56" s="1"/>
  <c r="T182" i="56" s="1"/>
  <c r="T168" i="59"/>
  <c r="T169" i="59" s="1"/>
  <c r="U132" i="73"/>
  <c r="U133" i="73" s="1"/>
  <c r="U134" i="73" s="1"/>
  <c r="U36" i="72"/>
  <c r="U37" i="72" s="1"/>
  <c r="U38" i="72" s="1"/>
  <c r="T144" i="73"/>
  <c r="T145" i="73" s="1"/>
  <c r="T146" i="73" s="1"/>
  <c r="U157" i="56"/>
  <c r="U158" i="56" s="1"/>
  <c r="U72" i="60"/>
  <c r="U73" i="60" s="1"/>
  <c r="U156" i="55"/>
  <c r="U157" i="55" s="1"/>
  <c r="U158" i="55" s="1"/>
  <c r="U36" i="55"/>
  <c r="U37" i="55" s="1"/>
  <c r="U38" i="55" s="1"/>
  <c r="U168" i="55"/>
  <c r="T49" i="51"/>
  <c r="T50" i="51" s="1"/>
  <c r="T158" i="39"/>
  <c r="U86" i="59"/>
  <c r="T97" i="51"/>
  <c r="T98" i="51" s="1"/>
  <c r="U47" i="57"/>
  <c r="U190" i="58"/>
  <c r="Z54" i="45" s="1"/>
  <c r="U143" i="57"/>
  <c r="U144" i="57" s="1"/>
  <c r="T179" i="58"/>
  <c r="T180" i="58" s="1"/>
  <c r="T95" i="57"/>
  <c r="T96" i="57" s="1"/>
  <c r="T97" i="57" s="1"/>
  <c r="T98" i="57" s="1"/>
  <c r="T120" i="56"/>
  <c r="T121" i="56" s="1"/>
  <c r="T122" i="56" s="1"/>
  <c r="T72" i="55"/>
  <c r="T73" i="55" s="1"/>
  <c r="T74" i="55" s="1"/>
  <c r="T36" i="56"/>
  <c r="T37" i="56" s="1"/>
  <c r="U122" i="60"/>
  <c r="U144" i="55"/>
  <c r="U96" i="55"/>
  <c r="U109" i="56"/>
  <c r="U110" i="56" s="1"/>
  <c r="U180" i="52"/>
  <c r="U181" i="52" s="1"/>
  <c r="U182" i="52" s="1"/>
  <c r="T62" i="51"/>
  <c r="T146" i="39"/>
  <c r="T191" i="39"/>
  <c r="J36" i="45" s="1"/>
  <c r="U48" i="52"/>
  <c r="U49" i="52" s="1"/>
  <c r="U50" i="52" s="1"/>
  <c r="U143" i="58"/>
  <c r="U144" i="58" s="1"/>
  <c r="U119" i="57"/>
  <c r="U73" i="58"/>
  <c r="U74" i="58" s="1"/>
  <c r="U188" i="57"/>
  <c r="Z18" i="45" s="1"/>
  <c r="U96" i="52"/>
  <c r="U97" i="52" s="1"/>
  <c r="U98" i="52" s="1"/>
  <c r="U158" i="59"/>
  <c r="U24" i="58"/>
  <c r="R190" i="60"/>
  <c r="AL54" i="45" s="1"/>
  <c r="R131" i="59"/>
  <c r="R191" i="59" s="1"/>
  <c r="AL21" i="45" s="1"/>
  <c r="R188" i="59"/>
  <c r="AL18" i="45" s="1"/>
  <c r="BA18" i="45" s="1"/>
  <c r="U144" i="60"/>
  <c r="U145" i="60" s="1"/>
  <c r="U190" i="60"/>
  <c r="AO54" i="45" s="1"/>
  <c r="BD54" i="45" s="1"/>
  <c r="U120" i="59"/>
  <c r="U121" i="59" s="1"/>
  <c r="U50" i="59"/>
  <c r="U36" i="60"/>
  <c r="U37" i="60" s="1"/>
  <c r="U168" i="59"/>
  <c r="U169" i="59" s="1"/>
  <c r="U170" i="59" s="1"/>
  <c r="U60" i="55"/>
  <c r="U61" i="55" s="1"/>
  <c r="U72" i="55"/>
  <c r="U73" i="55" s="1"/>
  <c r="U74" i="55" s="1"/>
  <c r="U179" i="57"/>
  <c r="U180" i="57" s="1"/>
  <c r="U167" i="57"/>
  <c r="U168" i="57" s="1"/>
  <c r="U169" i="57" s="1"/>
  <c r="U170" i="57" s="1"/>
  <c r="T108" i="58"/>
  <c r="T109" i="58" s="1"/>
  <c r="T179" i="60"/>
  <c r="T180" i="60" s="1"/>
  <c r="T107" i="59"/>
  <c r="T108" i="59" s="1"/>
  <c r="T131" i="56"/>
  <c r="T132" i="56" s="1"/>
  <c r="T133" i="56" s="1"/>
  <c r="T134" i="56" s="1"/>
  <c r="T107" i="56"/>
  <c r="T108" i="56" s="1"/>
  <c r="T109" i="56" s="1"/>
  <c r="T110" i="56" s="1"/>
  <c r="T47" i="56"/>
  <c r="T48" i="56" s="1"/>
  <c r="T49" i="56" s="1"/>
  <c r="T50" i="56" s="1"/>
  <c r="T143" i="59"/>
  <c r="T144" i="59" s="1"/>
  <c r="T145" i="59" s="1"/>
  <c r="T146" i="59" s="1"/>
  <c r="T36" i="60"/>
  <c r="T37" i="60" s="1"/>
  <c r="T38" i="60" s="1"/>
  <c r="T107" i="55"/>
  <c r="T108" i="55" s="1"/>
  <c r="T109" i="55" s="1"/>
  <c r="T110" i="55" s="1"/>
  <c r="T120" i="55"/>
  <c r="T121" i="55" s="1"/>
  <c r="T122" i="55" s="1"/>
  <c r="U35" i="57"/>
  <c r="U36" i="57" s="1"/>
  <c r="U170" i="56"/>
  <c r="U74" i="57"/>
  <c r="U132" i="55"/>
  <c r="U133" i="55" s="1"/>
  <c r="U84" i="55"/>
  <c r="U85" i="55" s="1"/>
  <c r="U86" i="55" s="1"/>
  <c r="U60" i="58"/>
  <c r="U180" i="55"/>
  <c r="U181" i="55" s="1"/>
  <c r="U182" i="55" s="1"/>
  <c r="U120" i="55"/>
  <c r="U121" i="55" s="1"/>
  <c r="U48" i="55"/>
  <c r="U24" i="52"/>
  <c r="U25" i="52" s="1"/>
  <c r="U26" i="52" s="1"/>
  <c r="U25" i="55"/>
  <c r="U109" i="55"/>
  <c r="U110" i="55" s="1"/>
  <c r="U181" i="59"/>
  <c r="U182" i="59" s="1"/>
  <c r="T146" i="51"/>
  <c r="T156" i="56"/>
  <c r="T157" i="56" s="1"/>
  <c r="T158" i="56" s="1"/>
  <c r="T48" i="59"/>
  <c r="T49" i="59" s="1"/>
  <c r="T50" i="59" s="1"/>
  <c r="U107" i="57"/>
  <c r="U96" i="60"/>
  <c r="U97" i="60" s="1"/>
  <c r="U108" i="60"/>
  <c r="U109" i="60" s="1"/>
  <c r="G36" i="58"/>
  <c r="G37" i="58" s="1"/>
  <c r="G38" i="58" s="1"/>
  <c r="M72" i="55"/>
  <c r="M73" i="55" s="1"/>
  <c r="M74" i="55" s="1"/>
  <c r="T36" i="55"/>
  <c r="T37" i="55" s="1"/>
  <c r="T72" i="59"/>
  <c r="T73" i="59" s="1"/>
  <c r="T36" i="59"/>
  <c r="T37" i="59" s="1"/>
  <c r="T38" i="59" s="1"/>
  <c r="T120" i="60"/>
  <c r="T121" i="60" s="1"/>
  <c r="T122" i="60" s="1"/>
  <c r="U71" i="69"/>
  <c r="U167" i="70"/>
  <c r="U168" i="70" s="1"/>
  <c r="U169" i="70" s="1"/>
  <c r="U119" i="68"/>
  <c r="U120" i="68" s="1"/>
  <c r="U121" i="68" s="1"/>
  <c r="U155" i="72"/>
  <c r="U156" i="72" s="1"/>
  <c r="U59" i="69"/>
  <c r="U60" i="69" s="1"/>
  <c r="U188" i="68"/>
  <c r="K100" i="45" s="1"/>
  <c r="U23" i="68"/>
  <c r="U119" i="69"/>
  <c r="U120" i="69" s="1"/>
  <c r="U121" i="69" s="1"/>
  <c r="U122" i="69" s="1"/>
  <c r="U59" i="72"/>
  <c r="U60" i="72" s="1"/>
  <c r="U95" i="69"/>
  <c r="U96" i="69" s="1"/>
  <c r="U188" i="70"/>
  <c r="Z100" i="45" s="1"/>
  <c r="U23" i="70"/>
  <c r="U167" i="72"/>
  <c r="U168" i="72" s="1"/>
  <c r="U47" i="69"/>
  <c r="U48" i="69" s="1"/>
  <c r="U71" i="70"/>
  <c r="U72" i="70" s="1"/>
  <c r="U73" i="70" s="1"/>
  <c r="U167" i="71"/>
  <c r="U168" i="71" s="1"/>
  <c r="U169" i="71" s="1"/>
  <c r="U170" i="71" s="1"/>
  <c r="U47" i="73"/>
  <c r="U48" i="73" s="1"/>
  <c r="U190" i="70"/>
  <c r="Z102" i="45" s="1"/>
  <c r="U190" i="71"/>
  <c r="K87" i="45" s="1"/>
  <c r="U119" i="48"/>
  <c r="U120" i="48" s="1"/>
  <c r="U121" i="48" s="1"/>
  <c r="U122" i="48" s="1"/>
  <c r="U190" i="48"/>
  <c r="AO35" i="45" s="1"/>
  <c r="BD35" i="45" s="1"/>
  <c r="U107" i="48"/>
  <c r="U108" i="48" s="1"/>
  <c r="U109" i="48" s="1"/>
  <c r="U110" i="48" s="1"/>
  <c r="U23" i="48"/>
  <c r="U24" i="48" s="1"/>
  <c r="T71" i="68"/>
  <c r="T72" i="68" s="1"/>
  <c r="T143" i="72"/>
  <c r="T144" i="72" s="1"/>
  <c r="T145" i="72" s="1"/>
  <c r="T146" i="72" s="1"/>
  <c r="T119" i="69"/>
  <c r="T120" i="69" s="1"/>
  <c r="T83" i="68"/>
  <c r="T84" i="68" s="1"/>
  <c r="T85" i="68" s="1"/>
  <c r="T86" i="68" s="1"/>
  <c r="T35" i="70"/>
  <c r="T36" i="70" s="1"/>
  <c r="T155" i="68"/>
  <c r="T156" i="68" s="1"/>
  <c r="T167" i="69"/>
  <c r="T168" i="69" s="1"/>
  <c r="T169" i="69" s="1"/>
  <c r="T170" i="69" s="1"/>
  <c r="T119" i="72"/>
  <c r="T120" i="72" s="1"/>
  <c r="T121" i="72" s="1"/>
  <c r="T122" i="72" s="1"/>
  <c r="T131" i="69"/>
  <c r="T132" i="69" s="1"/>
  <c r="T107" i="70"/>
  <c r="T108" i="70" s="1"/>
  <c r="T71" i="69"/>
  <c r="T72" i="69" s="1"/>
  <c r="T47" i="70"/>
  <c r="T48" i="70" s="1"/>
  <c r="T49" i="70" s="1"/>
  <c r="T119" i="71"/>
  <c r="T120" i="71" s="1"/>
  <c r="T121" i="71" s="1"/>
  <c r="T122" i="71" s="1"/>
  <c r="T167" i="73"/>
  <c r="T168" i="73" s="1"/>
  <c r="T169" i="73" s="1"/>
  <c r="T170" i="73" s="1"/>
  <c r="T179" i="70"/>
  <c r="T180" i="70" s="1"/>
  <c r="T155" i="71"/>
  <c r="T156" i="71" s="1"/>
  <c r="T157" i="71" s="1"/>
  <c r="T158" i="71" s="1"/>
  <c r="T71" i="72"/>
  <c r="T72" i="72" s="1"/>
  <c r="T73" i="72" s="1"/>
  <c r="T74" i="72" s="1"/>
  <c r="T35" i="73"/>
  <c r="T36" i="73" s="1"/>
  <c r="T37" i="73" s="1"/>
  <c r="T38" i="73" s="1"/>
  <c r="T156" i="48"/>
  <c r="T157" i="48" s="1"/>
  <c r="T158" i="48" s="1"/>
  <c r="T71" i="48"/>
  <c r="T72" i="48" s="1"/>
  <c r="T144" i="55"/>
  <c r="T145" i="55" s="1"/>
  <c r="T156" i="59"/>
  <c r="T157" i="59" s="1"/>
  <c r="T158" i="59" s="1"/>
  <c r="T131" i="60"/>
  <c r="T132" i="60" s="1"/>
  <c r="T155" i="55"/>
  <c r="T156" i="55" s="1"/>
  <c r="T157" i="55" s="1"/>
  <c r="T158" i="55" s="1"/>
  <c r="T167" i="60"/>
  <c r="T168" i="60" s="1"/>
  <c r="T119" i="59"/>
  <c r="T120" i="59" s="1"/>
  <c r="T121" i="59" s="1"/>
  <c r="T122" i="59" s="1"/>
  <c r="T179" i="55"/>
  <c r="T180" i="55" s="1"/>
  <c r="T181" i="55" s="1"/>
  <c r="T182" i="55" s="1"/>
  <c r="R48" i="57"/>
  <c r="R49" i="57" s="1"/>
  <c r="R50" i="57" s="1"/>
  <c r="T121" i="51"/>
  <c r="T122" i="51" s="1"/>
  <c r="T132" i="55"/>
  <c r="T133" i="55" s="1"/>
  <c r="T134" i="55" s="1"/>
  <c r="T96" i="55"/>
  <c r="T97" i="55" s="1"/>
  <c r="T98" i="55" s="1"/>
  <c r="U107" i="69"/>
  <c r="U108" i="69" s="1"/>
  <c r="U179" i="68"/>
  <c r="U180" i="68" s="1"/>
  <c r="U181" i="68" s="1"/>
  <c r="U83" i="69"/>
  <c r="U84" i="69" s="1"/>
  <c r="U85" i="69" s="1"/>
  <c r="U86" i="69" s="1"/>
  <c r="U131" i="69"/>
  <c r="U132" i="69" s="1"/>
  <c r="U35" i="68"/>
  <c r="U36" i="68" s="1"/>
  <c r="U37" i="68" s="1"/>
  <c r="U38" i="68" s="1"/>
  <c r="U179" i="69"/>
  <c r="U180" i="69" s="1"/>
  <c r="U179" i="72"/>
  <c r="U180" i="72" s="1"/>
  <c r="U71" i="68"/>
  <c r="U72" i="68" s="1"/>
  <c r="U73" i="68" s="1"/>
  <c r="U35" i="70"/>
  <c r="U47" i="68"/>
  <c r="U48" i="68" s="1"/>
  <c r="U49" i="68" s="1"/>
  <c r="U50" i="68" s="1"/>
  <c r="U155" i="69"/>
  <c r="U156" i="69" s="1"/>
  <c r="U131" i="70"/>
  <c r="U132" i="70" s="1"/>
  <c r="U133" i="70" s="1"/>
  <c r="U47" i="72"/>
  <c r="U48" i="72" s="1"/>
  <c r="U107" i="73"/>
  <c r="U108" i="73" s="1"/>
  <c r="U179" i="71"/>
  <c r="U180" i="71" s="1"/>
  <c r="U181" i="71" s="1"/>
  <c r="U182" i="71" s="1"/>
  <c r="U95" i="73"/>
  <c r="U96" i="73" s="1"/>
  <c r="U190" i="73"/>
  <c r="Z87" i="45" s="1"/>
  <c r="U155" i="48"/>
  <c r="U143" i="48"/>
  <c r="U144" i="48" s="1"/>
  <c r="U71" i="48"/>
  <c r="U72" i="48" s="1"/>
  <c r="T179" i="68"/>
  <c r="T155" i="72"/>
  <c r="T156" i="72" s="1"/>
  <c r="T157" i="72" s="1"/>
  <c r="T158" i="72" s="1"/>
  <c r="T179" i="69"/>
  <c r="T180" i="69" s="1"/>
  <c r="T107" i="68"/>
  <c r="T108" i="68" s="1"/>
  <c r="T95" i="70"/>
  <c r="T96" i="70" s="1"/>
  <c r="T97" i="70" s="1"/>
  <c r="T167" i="68"/>
  <c r="T168" i="68" s="1"/>
  <c r="T35" i="69"/>
  <c r="T36" i="69" s="1"/>
  <c r="T59" i="70"/>
  <c r="T60" i="70" s="1"/>
  <c r="T131" i="72"/>
  <c r="T132" i="72" s="1"/>
  <c r="T133" i="72" s="1"/>
  <c r="T134" i="72" s="1"/>
  <c r="T143" i="69"/>
  <c r="T144" i="69" s="1"/>
  <c r="T145" i="69" s="1"/>
  <c r="T146" i="69" s="1"/>
  <c r="T83" i="69"/>
  <c r="T84" i="69" s="1"/>
  <c r="T143" i="70"/>
  <c r="T144" i="70" s="1"/>
  <c r="T131" i="71"/>
  <c r="T132" i="71" s="1"/>
  <c r="T133" i="71" s="1"/>
  <c r="T134" i="71" s="1"/>
  <c r="T179" i="73"/>
  <c r="T180" i="73" s="1"/>
  <c r="T181" i="73" s="1"/>
  <c r="T182" i="73" s="1"/>
  <c r="T83" i="72"/>
  <c r="T84" i="72" s="1"/>
  <c r="T85" i="72" s="1"/>
  <c r="T86" i="72" s="1"/>
  <c r="T47" i="71"/>
  <c r="T48" i="71" s="1"/>
  <c r="T49" i="71" s="1"/>
  <c r="T50" i="71" s="1"/>
  <c r="T24" i="72"/>
  <c r="T25" i="72" s="1"/>
  <c r="T131" i="48"/>
  <c r="T132" i="48" s="1"/>
  <c r="T59" i="48"/>
  <c r="T60" i="48" s="1"/>
  <c r="T61" i="48" s="1"/>
  <c r="T62" i="48" s="1"/>
  <c r="T107" i="48"/>
  <c r="T108" i="48" s="1"/>
  <c r="T95" i="56"/>
  <c r="T96" i="56" s="1"/>
  <c r="T97" i="56" s="1"/>
  <c r="T98" i="56" s="1"/>
  <c r="T47" i="55"/>
  <c r="U119" i="73"/>
  <c r="U120" i="73" s="1"/>
  <c r="U143" i="69"/>
  <c r="U143" i="70"/>
  <c r="U95" i="68"/>
  <c r="U96" i="68" s="1"/>
  <c r="U71" i="72"/>
  <c r="U72" i="72" s="1"/>
  <c r="U83" i="70"/>
  <c r="U84" i="70" s="1"/>
  <c r="U85" i="70" s="1"/>
  <c r="U95" i="71"/>
  <c r="U96" i="71" s="1"/>
  <c r="U97" i="71" s="1"/>
  <c r="U98" i="71" s="1"/>
  <c r="U83" i="73"/>
  <c r="U84" i="73" s="1"/>
  <c r="U85" i="73" s="1"/>
  <c r="U86" i="73" s="1"/>
  <c r="U83" i="68"/>
  <c r="U84" i="68" s="1"/>
  <c r="U85" i="68" s="1"/>
  <c r="U86" i="68" s="1"/>
  <c r="U120" i="70"/>
  <c r="U121" i="70" s="1"/>
  <c r="U122" i="70" s="1"/>
  <c r="U155" i="68"/>
  <c r="U156" i="68" s="1"/>
  <c r="U167" i="69"/>
  <c r="U168" i="69" s="1"/>
  <c r="U169" i="69" s="1"/>
  <c r="U170" i="69" s="1"/>
  <c r="U179" i="70"/>
  <c r="U119" i="72"/>
  <c r="U120" i="72" s="1"/>
  <c r="U35" i="71"/>
  <c r="U36" i="71" s="1"/>
  <c r="U107" i="72"/>
  <c r="U108" i="72" s="1"/>
  <c r="U179" i="73"/>
  <c r="U180" i="73" s="1"/>
  <c r="U181" i="73" s="1"/>
  <c r="U182" i="73" s="1"/>
  <c r="U143" i="73"/>
  <c r="U144" i="73" s="1"/>
  <c r="U190" i="68"/>
  <c r="K102" i="45" s="1"/>
  <c r="U167" i="48"/>
  <c r="U131" i="48"/>
  <c r="U132" i="48" s="1"/>
  <c r="U59" i="48"/>
  <c r="U60" i="48" s="1"/>
  <c r="T59" i="69"/>
  <c r="T60" i="69" s="1"/>
  <c r="T61" i="69" s="1"/>
  <c r="T62" i="69" s="1"/>
  <c r="T23" i="68"/>
  <c r="T24" i="68" s="1"/>
  <c r="T35" i="71"/>
  <c r="T36" i="71" s="1"/>
  <c r="T37" i="71" s="1"/>
  <c r="T38" i="71" s="1"/>
  <c r="T119" i="68"/>
  <c r="T120" i="68" s="1"/>
  <c r="T119" i="70"/>
  <c r="T143" i="71"/>
  <c r="T144" i="71" s="1"/>
  <c r="T145" i="71" s="1"/>
  <c r="T146" i="71" s="1"/>
  <c r="T47" i="69"/>
  <c r="T48" i="69" s="1"/>
  <c r="T71" i="70"/>
  <c r="T72" i="70" s="1"/>
  <c r="T73" i="70" s="1"/>
  <c r="T74" i="70" s="1"/>
  <c r="T95" i="68"/>
  <c r="T96" i="68" s="1"/>
  <c r="T97" i="68" s="1"/>
  <c r="T98" i="68" s="1"/>
  <c r="T23" i="69"/>
  <c r="T24" i="69" s="1"/>
  <c r="T25" i="69" s="1"/>
  <c r="T26" i="69" s="1"/>
  <c r="T95" i="69"/>
  <c r="T96" i="69" s="1"/>
  <c r="T97" i="69" s="1"/>
  <c r="T98" i="69" s="1"/>
  <c r="T155" i="70"/>
  <c r="T156" i="70" s="1"/>
  <c r="T157" i="70" s="1"/>
  <c r="T71" i="71"/>
  <c r="T72" i="71" s="1"/>
  <c r="T73" i="71" s="1"/>
  <c r="T74" i="71" s="1"/>
  <c r="T95" i="72"/>
  <c r="T96" i="72" s="1"/>
  <c r="T97" i="72" s="1"/>
  <c r="T98" i="72" s="1"/>
  <c r="T95" i="71"/>
  <c r="T96" i="71" s="1"/>
  <c r="T97" i="71" s="1"/>
  <c r="T98" i="71" s="1"/>
  <c r="T47" i="72"/>
  <c r="T179" i="72"/>
  <c r="T180" i="72" s="1"/>
  <c r="T181" i="72" s="1"/>
  <c r="T182" i="72" s="1"/>
  <c r="T179" i="48"/>
  <c r="T180" i="48" s="1"/>
  <c r="T181" i="48" s="1"/>
  <c r="T182" i="48" s="1"/>
  <c r="T167" i="48"/>
  <c r="T168" i="48" s="1"/>
  <c r="T169" i="48" s="1"/>
  <c r="T170" i="48" s="1"/>
  <c r="T35" i="48"/>
  <c r="T36" i="48" s="1"/>
  <c r="T37" i="48" s="1"/>
  <c r="T38" i="48" s="1"/>
  <c r="T48" i="48"/>
  <c r="T49" i="48" s="1"/>
  <c r="T50" i="48" s="1"/>
  <c r="U157" i="52"/>
  <c r="U158" i="52" s="1"/>
  <c r="T83" i="55"/>
  <c r="T84" i="55" s="1"/>
  <c r="T85" i="55" s="1"/>
  <c r="T86" i="55" s="1"/>
  <c r="R180" i="59"/>
  <c r="R181" i="59" s="1"/>
  <c r="R182" i="59" s="1"/>
  <c r="T155" i="60"/>
  <c r="T156" i="60" s="1"/>
  <c r="T24" i="55"/>
  <c r="T25" i="55" s="1"/>
  <c r="T26" i="55" s="1"/>
  <c r="U96" i="57"/>
  <c r="U97" i="57" s="1"/>
  <c r="U48" i="58"/>
  <c r="U49" i="58" s="1"/>
  <c r="U107" i="68"/>
  <c r="U108" i="68" s="1"/>
  <c r="U109" i="68" s="1"/>
  <c r="U110" i="68" s="1"/>
  <c r="U95" i="70"/>
  <c r="U96" i="70" s="1"/>
  <c r="U23" i="71"/>
  <c r="U24" i="71" s="1"/>
  <c r="U143" i="68"/>
  <c r="U144" i="68" s="1"/>
  <c r="U145" i="68" s="1"/>
  <c r="U146" i="68" s="1"/>
  <c r="U24" i="69"/>
  <c r="U25" i="69" s="1"/>
  <c r="U107" i="70"/>
  <c r="U108" i="70" s="1"/>
  <c r="U23" i="72"/>
  <c r="U59" i="68"/>
  <c r="U60" i="68" s="1"/>
  <c r="U61" i="68" s="1"/>
  <c r="U143" i="72"/>
  <c r="U144" i="72" s="1"/>
  <c r="U35" i="69"/>
  <c r="U36" i="69" s="1"/>
  <c r="U59" i="70"/>
  <c r="U60" i="70" s="1"/>
  <c r="U61" i="70" s="1"/>
  <c r="U47" i="71"/>
  <c r="U48" i="71" s="1"/>
  <c r="U23" i="73"/>
  <c r="U71" i="71"/>
  <c r="U72" i="71" s="1"/>
  <c r="U73" i="71" s="1"/>
  <c r="U74" i="71" s="1"/>
  <c r="U95" i="72"/>
  <c r="U96" i="72" s="1"/>
  <c r="U156" i="73"/>
  <c r="U157" i="73" s="1"/>
  <c r="U158" i="73" s="1"/>
  <c r="U190" i="69"/>
  <c r="AO102" i="45" s="1"/>
  <c r="U179" i="48"/>
  <c r="U180" i="48" s="1"/>
  <c r="U181" i="48" s="1"/>
  <c r="U182" i="48" s="1"/>
  <c r="U83" i="48"/>
  <c r="U84" i="48" s="1"/>
  <c r="U95" i="48"/>
  <c r="U96" i="48" s="1"/>
  <c r="U47" i="48"/>
  <c r="U48" i="48" s="1"/>
  <c r="U35" i="48"/>
  <c r="U36" i="48" s="1"/>
  <c r="T23" i="70"/>
  <c r="T24" i="70" s="1"/>
  <c r="T25" i="70" s="1"/>
  <c r="T35" i="68"/>
  <c r="T59" i="71"/>
  <c r="T60" i="71" s="1"/>
  <c r="T61" i="71" s="1"/>
  <c r="T62" i="71" s="1"/>
  <c r="T143" i="68"/>
  <c r="T144" i="68" s="1"/>
  <c r="T145" i="68" s="1"/>
  <c r="T179" i="71"/>
  <c r="T180" i="71" s="1"/>
  <c r="T181" i="71" s="1"/>
  <c r="T182" i="71" s="1"/>
  <c r="T47" i="68"/>
  <c r="T48" i="68" s="1"/>
  <c r="T49" i="68" s="1"/>
  <c r="T155" i="69"/>
  <c r="T156" i="69" s="1"/>
  <c r="T131" i="70"/>
  <c r="T132" i="70" s="1"/>
  <c r="T131" i="68"/>
  <c r="T132" i="68" s="1"/>
  <c r="T133" i="68" s="1"/>
  <c r="T83" i="70"/>
  <c r="T84" i="70" s="1"/>
  <c r="T59" i="68"/>
  <c r="T60" i="68" s="1"/>
  <c r="T107" i="69"/>
  <c r="T108" i="69" s="1"/>
  <c r="T109" i="69" s="1"/>
  <c r="T110" i="69" s="1"/>
  <c r="T23" i="71"/>
  <c r="T167" i="71"/>
  <c r="T168" i="71" s="1"/>
  <c r="T169" i="71" s="1"/>
  <c r="T170" i="71" s="1"/>
  <c r="T47" i="73"/>
  <c r="T48" i="73" s="1"/>
  <c r="T49" i="73" s="1"/>
  <c r="T50" i="73" s="1"/>
  <c r="T167" i="70"/>
  <c r="T168" i="70" s="1"/>
  <c r="T169" i="70" s="1"/>
  <c r="T170" i="70" s="1"/>
  <c r="T107" i="71"/>
  <c r="T108" i="71" s="1"/>
  <c r="T109" i="71" s="1"/>
  <c r="T110" i="71" s="1"/>
  <c r="T59" i="72"/>
  <c r="T60" i="72" s="1"/>
  <c r="T61" i="72" s="1"/>
  <c r="T62" i="72" s="1"/>
  <c r="T23" i="73"/>
  <c r="T24" i="73" s="1"/>
  <c r="T25" i="73" s="1"/>
  <c r="T26" i="73" s="1"/>
  <c r="T143" i="48"/>
  <c r="T144" i="48" s="1"/>
  <c r="T145" i="48" s="1"/>
  <c r="T146" i="48" s="1"/>
  <c r="T119" i="48"/>
  <c r="T83" i="48"/>
  <c r="T84" i="48" s="1"/>
  <c r="T85" i="48" s="1"/>
  <c r="T86" i="48" s="1"/>
  <c r="T23" i="48"/>
  <c r="U156" i="57"/>
  <c r="U190" i="57"/>
  <c r="Z20" i="45" s="1"/>
  <c r="U62" i="59"/>
  <c r="U72" i="52"/>
  <c r="U73" i="52" s="1"/>
  <c r="U144" i="52"/>
  <c r="U120" i="52"/>
  <c r="U60" i="52"/>
  <c r="U61" i="52" s="1"/>
  <c r="U132" i="52"/>
  <c r="U36" i="52"/>
  <c r="U37" i="52" s="1"/>
  <c r="U108" i="52"/>
  <c r="U168" i="52"/>
  <c r="U84" i="52"/>
  <c r="U85" i="52" s="1"/>
  <c r="U191" i="59"/>
  <c r="AO21" i="45" s="1"/>
  <c r="U191" i="60"/>
  <c r="AO55" i="45" s="1"/>
  <c r="U24" i="60"/>
  <c r="U191" i="56"/>
  <c r="K55" i="45" s="1"/>
  <c r="U24" i="57"/>
  <c r="U25" i="57" s="1"/>
  <c r="U192" i="56"/>
  <c r="K56" i="45" s="1"/>
  <c r="U72" i="59"/>
  <c r="BD16" i="45"/>
  <c r="U191" i="55"/>
  <c r="K21" i="45" s="1"/>
  <c r="U73" i="49"/>
  <c r="U74" i="49" s="1"/>
  <c r="U97" i="51"/>
  <c r="U98" i="51" s="1"/>
  <c r="U181" i="49"/>
  <c r="U182" i="49" s="1"/>
  <c r="U49" i="51"/>
  <c r="U50" i="51" s="1"/>
  <c r="U26" i="39"/>
  <c r="U169" i="51"/>
  <c r="U170" i="51" s="1"/>
  <c r="U109" i="51"/>
  <c r="U110" i="51" s="1"/>
  <c r="U38" i="53"/>
  <c r="U121" i="51"/>
  <c r="U122" i="51" s="1"/>
  <c r="U145" i="51"/>
  <c r="U146" i="51" s="1"/>
  <c r="U37" i="49"/>
  <c r="U38" i="49" s="1"/>
  <c r="U133" i="51"/>
  <c r="U134" i="51" s="1"/>
  <c r="U73" i="51"/>
  <c r="U74" i="51" s="1"/>
  <c r="U61" i="39"/>
  <c r="U62" i="39" s="1"/>
  <c r="U61" i="51"/>
  <c r="U62" i="51" s="1"/>
  <c r="U25" i="49"/>
  <c r="U134" i="39"/>
  <c r="U86" i="39"/>
  <c r="U38" i="39"/>
  <c r="U49" i="39"/>
  <c r="U48" i="49"/>
  <c r="U49" i="49" s="1"/>
  <c r="U156" i="39"/>
  <c r="U144" i="39"/>
  <c r="U145" i="39" s="1"/>
  <c r="U180" i="51"/>
  <c r="U181" i="51" s="1"/>
  <c r="U156" i="51"/>
  <c r="U157" i="51" s="1"/>
  <c r="U180" i="53"/>
  <c r="U48" i="53"/>
  <c r="U97" i="39"/>
  <c r="U98" i="39" s="1"/>
  <c r="U84" i="51"/>
  <c r="U85" i="51" s="1"/>
  <c r="U120" i="39"/>
  <c r="U121" i="39" s="1"/>
  <c r="U182" i="39"/>
  <c r="U170" i="39"/>
  <c r="U191" i="53"/>
  <c r="Z70" i="45" s="1"/>
  <c r="U108" i="39"/>
  <c r="U191" i="49"/>
  <c r="Z36" i="45" s="1"/>
  <c r="U191" i="39"/>
  <c r="K36" i="45" s="1"/>
  <c r="U74" i="39"/>
  <c r="U191" i="51"/>
  <c r="K70" i="45" s="1"/>
  <c r="U25" i="51"/>
  <c r="U62" i="53"/>
  <c r="U85" i="53"/>
  <c r="U86" i="53" s="1"/>
  <c r="U169" i="53"/>
  <c r="U170" i="53" s="1"/>
  <c r="U110" i="49"/>
  <c r="U109" i="53"/>
  <c r="U110" i="53" s="1"/>
  <c r="U73" i="53"/>
  <c r="U74" i="53" s="1"/>
  <c r="U97" i="53"/>
  <c r="U98" i="53" s="1"/>
  <c r="U145" i="49"/>
  <c r="U146" i="49" s="1"/>
  <c r="U96" i="49"/>
  <c r="U97" i="49" s="1"/>
  <c r="U120" i="53"/>
  <c r="U121" i="53" s="1"/>
  <c r="U158" i="49"/>
  <c r="U132" i="49"/>
  <c r="U133" i="49" s="1"/>
  <c r="U157" i="53"/>
  <c r="U158" i="53" s="1"/>
  <c r="U133" i="53"/>
  <c r="U134" i="53" s="1"/>
  <c r="U84" i="49"/>
  <c r="U168" i="49"/>
  <c r="U191" i="52"/>
  <c r="AO70" i="45" s="1"/>
  <c r="U144" i="53"/>
  <c r="BC65" i="45"/>
  <c r="AZ53" i="45"/>
  <c r="T157" i="51"/>
  <c r="T158" i="51" s="1"/>
  <c r="T48" i="49"/>
  <c r="T110" i="39"/>
  <c r="T191" i="53"/>
  <c r="Y70" i="45" s="1"/>
  <c r="T24" i="53"/>
  <c r="T25" i="53" s="1"/>
  <c r="T26" i="53" s="1"/>
  <c r="T49" i="53"/>
  <c r="T50" i="53" s="1"/>
  <c r="T37" i="53"/>
  <c r="T38" i="53" s="1"/>
  <c r="T122" i="39"/>
  <c r="T74" i="39"/>
  <c r="T50" i="39"/>
  <c r="T180" i="51"/>
  <c r="T181" i="51" s="1"/>
  <c r="T191" i="49"/>
  <c r="Y36" i="45" s="1"/>
  <c r="T170" i="39"/>
  <c r="T191" i="51"/>
  <c r="J70" i="45" s="1"/>
  <c r="T60" i="39"/>
  <c r="T61" i="39" s="1"/>
  <c r="T86" i="39"/>
  <c r="T24" i="51"/>
  <c r="T36" i="39"/>
  <c r="T37" i="39" s="1"/>
  <c r="T132" i="39"/>
  <c r="T133" i="39" s="1"/>
  <c r="T134" i="49"/>
  <c r="T132" i="53"/>
  <c r="T85" i="53"/>
  <c r="T86" i="53" s="1"/>
  <c r="T191" i="52"/>
  <c r="AN70" i="45" s="1"/>
  <c r="T108" i="53"/>
  <c r="T109" i="53" s="1"/>
  <c r="T168" i="53"/>
  <c r="T169" i="53" s="1"/>
  <c r="T157" i="49"/>
  <c r="T158" i="49" s="1"/>
  <c r="T84" i="49"/>
  <c r="T170" i="49"/>
  <c r="BC50" i="45"/>
  <c r="T60" i="56"/>
  <c r="T61" i="56" s="1"/>
  <c r="T62" i="56" s="1"/>
  <c r="T181" i="57"/>
  <c r="T182" i="57" s="1"/>
  <c r="T73" i="57"/>
  <c r="T74" i="57" s="1"/>
  <c r="BC16" i="45"/>
  <c r="T144" i="57"/>
  <c r="T109" i="60"/>
  <c r="T84" i="59"/>
  <c r="T85" i="59" s="1"/>
  <c r="T86" i="59" s="1"/>
  <c r="T48" i="58"/>
  <c r="T49" i="58" s="1"/>
  <c r="T50" i="58" s="1"/>
  <c r="T24" i="60"/>
  <c r="T25" i="60" s="1"/>
  <c r="T84" i="56"/>
  <c r="T24" i="52"/>
  <c r="T25" i="52" s="1"/>
  <c r="T157" i="52"/>
  <c r="T158" i="52" s="1"/>
  <c r="T72" i="52"/>
  <c r="T132" i="52"/>
  <c r="T133" i="52" s="1"/>
  <c r="S108" i="52"/>
  <c r="S109" i="52" s="1"/>
  <c r="S110" i="52" s="1"/>
  <c r="J96" i="52"/>
  <c r="J97" i="52" s="1"/>
  <c r="J98" i="52" s="1"/>
  <c r="S96" i="52"/>
  <c r="S97" i="52" s="1"/>
  <c r="I96" i="51"/>
  <c r="I97" i="51" s="1"/>
  <c r="I98" i="51" s="1"/>
  <c r="I156" i="52"/>
  <c r="I157" i="52" s="1"/>
  <c r="I158" i="52" s="1"/>
  <c r="L143" i="58"/>
  <c r="L144" i="58" s="1"/>
  <c r="L145" i="58" s="1"/>
  <c r="L146" i="58" s="1"/>
  <c r="M108" i="53"/>
  <c r="M109" i="53" s="1"/>
  <c r="M168" i="51"/>
  <c r="M169" i="51" s="1"/>
  <c r="M170" i="51" s="1"/>
  <c r="H190" i="68"/>
  <c r="H190" i="72"/>
  <c r="H190" i="73"/>
  <c r="P120" i="48"/>
  <c r="P121" i="48" s="1"/>
  <c r="P122" i="48" s="1"/>
  <c r="J108" i="52"/>
  <c r="J109" i="52" s="1"/>
  <c r="M36" i="52"/>
  <c r="M37" i="52" s="1"/>
  <c r="M38" i="52" s="1"/>
  <c r="M132" i="51"/>
  <c r="M133" i="51" s="1"/>
  <c r="I24" i="51"/>
  <c r="I25" i="51" s="1"/>
  <c r="I26" i="51" s="1"/>
  <c r="I144" i="51"/>
  <c r="I145" i="51" s="1"/>
  <c r="I146" i="51" s="1"/>
  <c r="T188" i="39"/>
  <c r="J33" i="45" s="1"/>
  <c r="S190" i="70"/>
  <c r="X102" i="45" s="1"/>
  <c r="S190" i="48"/>
  <c r="AM35" i="45" s="1"/>
  <c r="T188" i="70"/>
  <c r="Y100" i="45" s="1"/>
  <c r="T188" i="49"/>
  <c r="Y33" i="45" s="1"/>
  <c r="T190" i="51"/>
  <c r="J69" i="45" s="1"/>
  <c r="T188" i="51"/>
  <c r="J67" i="45" s="1"/>
  <c r="T190" i="39"/>
  <c r="J35" i="45" s="1"/>
  <c r="K120" i="48"/>
  <c r="K121" i="48" s="1"/>
  <c r="K122" i="48" s="1"/>
  <c r="I120" i="60"/>
  <c r="I121" i="60" s="1"/>
  <c r="M72" i="52"/>
  <c r="M73" i="52" s="1"/>
  <c r="M156" i="52"/>
  <c r="M157" i="52" s="1"/>
  <c r="M158" i="52" s="1"/>
  <c r="M24" i="55"/>
  <c r="M25" i="55" s="1"/>
  <c r="I48" i="52"/>
  <c r="I49" i="52" s="1"/>
  <c r="I50" i="52" s="1"/>
  <c r="N120" i="52"/>
  <c r="N121" i="52" s="1"/>
  <c r="L72" i="57"/>
  <c r="L73" i="57" s="1"/>
  <c r="L74" i="57" s="1"/>
  <c r="P120" i="57"/>
  <c r="P121" i="57" s="1"/>
  <c r="G188" i="57"/>
  <c r="I132" i="56"/>
  <c r="I133" i="56" s="1"/>
  <c r="I134" i="56" s="1"/>
  <c r="M144" i="52"/>
  <c r="M145" i="52" s="1"/>
  <c r="M60" i="52"/>
  <c r="T188" i="55"/>
  <c r="J18" i="45" s="1"/>
  <c r="T190" i="56"/>
  <c r="J54" i="45" s="1"/>
  <c r="T188" i="57"/>
  <c r="Y18" i="45" s="1"/>
  <c r="T62" i="59"/>
  <c r="T190" i="60"/>
  <c r="AN54" i="45" s="1"/>
  <c r="T190" i="52"/>
  <c r="AN69" i="45" s="1"/>
  <c r="V188" i="72"/>
  <c r="AP85" i="45" s="1"/>
  <c r="V188" i="71"/>
  <c r="L85" i="45" s="1"/>
  <c r="Q59" i="71"/>
  <c r="Q60" i="71" s="1"/>
  <c r="Q61" i="71" s="1"/>
  <c r="Q62" i="71" s="1"/>
  <c r="Q83" i="73"/>
  <c r="Q84" i="73" s="1"/>
  <c r="Q35" i="70"/>
  <c r="Q36" i="70" s="1"/>
  <c r="Q37" i="70" s="1"/>
  <c r="Q95" i="69"/>
  <c r="Q96" i="69" s="1"/>
  <c r="Q71" i="68"/>
  <c r="Q72" i="68" s="1"/>
  <c r="Q73" i="68" s="1"/>
  <c r="Q74" i="68" s="1"/>
  <c r="Q95" i="70"/>
  <c r="Q96" i="70" s="1"/>
  <c r="Q97" i="70" s="1"/>
  <c r="Q98" i="70" s="1"/>
  <c r="Q35" i="68"/>
  <c r="Q36" i="68" s="1"/>
  <c r="Q37" i="68" s="1"/>
  <c r="Q38" i="68" s="1"/>
  <c r="Q179" i="69"/>
  <c r="Q180" i="69" s="1"/>
  <c r="Q23" i="71"/>
  <c r="Q24" i="71" s="1"/>
  <c r="Q188" i="71"/>
  <c r="G85" i="45" s="1"/>
  <c r="Q167" i="73"/>
  <c r="Q168" i="73" s="1"/>
  <c r="Q169" i="73" s="1"/>
  <c r="Q95" i="68"/>
  <c r="Q96" i="68" s="1"/>
  <c r="Q188" i="70"/>
  <c r="V100" i="45" s="1"/>
  <c r="Q23" i="70"/>
  <c r="Q24" i="70" s="1"/>
  <c r="Q23" i="73"/>
  <c r="Q24" i="73" s="1"/>
  <c r="Q188" i="73"/>
  <c r="V85" i="45" s="1"/>
  <c r="Q35" i="69"/>
  <c r="Q36" i="69" s="1"/>
  <c r="Q59" i="70"/>
  <c r="Q60" i="70" s="1"/>
  <c r="Q143" i="72"/>
  <c r="Q144" i="72" s="1"/>
  <c r="Q35" i="71"/>
  <c r="Q107" i="72"/>
  <c r="Q108" i="72" s="1"/>
  <c r="Q109" i="72" s="1"/>
  <c r="Q110" i="72" s="1"/>
  <c r="Q179" i="73"/>
  <c r="Q180" i="73" s="1"/>
  <c r="Q83" i="72"/>
  <c r="Q84" i="72" s="1"/>
  <c r="Q85" i="72" s="1"/>
  <c r="Q143" i="73"/>
  <c r="Q190" i="68"/>
  <c r="G102" i="45" s="1"/>
  <c r="Q190" i="71"/>
  <c r="G87" i="45" s="1"/>
  <c r="Q190" i="72"/>
  <c r="AK87" i="45" s="1"/>
  <c r="Q190" i="73"/>
  <c r="V87" i="45" s="1"/>
  <c r="Q188" i="48"/>
  <c r="AK33" i="45" s="1"/>
  <c r="AZ33" i="45" s="1"/>
  <c r="Q167" i="48"/>
  <c r="Q168" i="48" s="1"/>
  <c r="Q155" i="48"/>
  <c r="Q156" i="48" s="1"/>
  <c r="Q143" i="48"/>
  <c r="Q144" i="48" s="1"/>
  <c r="Q145" i="48" s="1"/>
  <c r="Q146" i="48" s="1"/>
  <c r="Q59" i="48"/>
  <c r="P119" i="70"/>
  <c r="P120" i="70" s="1"/>
  <c r="P121" i="70" s="1"/>
  <c r="P155" i="70"/>
  <c r="P156" i="70" s="1"/>
  <c r="P157" i="70" s="1"/>
  <c r="P143" i="48"/>
  <c r="P144" i="48" s="1"/>
  <c r="P59" i="48"/>
  <c r="P60" i="48" s="1"/>
  <c r="P131" i="69"/>
  <c r="P132" i="69" s="1"/>
  <c r="P131" i="72"/>
  <c r="P132" i="72" s="1"/>
  <c r="P133" i="72" s="1"/>
  <c r="P134" i="72" s="1"/>
  <c r="P143" i="72"/>
  <c r="P144" i="72" s="1"/>
  <c r="P145" i="72" s="1"/>
  <c r="P146" i="72" s="1"/>
  <c r="P35" i="71"/>
  <c r="P36" i="71" s="1"/>
  <c r="P37" i="71" s="1"/>
  <c r="P38" i="71" s="1"/>
  <c r="P47" i="71"/>
  <c r="P190" i="68"/>
  <c r="P190" i="71"/>
  <c r="P190" i="73"/>
  <c r="P179" i="48"/>
  <c r="P180" i="48" s="1"/>
  <c r="P181" i="48" s="1"/>
  <c r="P131" i="68"/>
  <c r="P132" i="68" s="1"/>
  <c r="P95" i="69"/>
  <c r="P96" i="69" s="1"/>
  <c r="P97" i="69" s="1"/>
  <c r="P98" i="69" s="1"/>
  <c r="P35" i="73"/>
  <c r="P36" i="73" s="1"/>
  <c r="P37" i="73" s="1"/>
  <c r="P38" i="73" s="1"/>
  <c r="P119" i="69"/>
  <c r="P120" i="69" s="1"/>
  <c r="P47" i="68"/>
  <c r="P188" i="71"/>
  <c r="P23" i="71"/>
  <c r="P24" i="71" s="1"/>
  <c r="P71" i="71"/>
  <c r="P72" i="71" s="1"/>
  <c r="P73" i="71" s="1"/>
  <c r="P47" i="72"/>
  <c r="P48" i="72" s="1"/>
  <c r="P49" i="72" s="1"/>
  <c r="P50" i="72" s="1"/>
  <c r="P119" i="68"/>
  <c r="P120" i="68" s="1"/>
  <c r="P121" i="68" s="1"/>
  <c r="P167" i="69"/>
  <c r="P168" i="69" s="1"/>
  <c r="P83" i="69"/>
  <c r="P84" i="69" s="1"/>
  <c r="P47" i="73"/>
  <c r="P48" i="73" s="1"/>
  <c r="P49" i="73" s="1"/>
  <c r="P188" i="73"/>
  <c r="P23" i="73"/>
  <c r="P24" i="73" s="1"/>
  <c r="P168" i="48"/>
  <c r="P169" i="48" s="1"/>
  <c r="P170" i="48" s="1"/>
  <c r="S47" i="69"/>
  <c r="S48" i="69" s="1"/>
  <c r="S155" i="70"/>
  <c r="S156" i="70" s="1"/>
  <c r="S157" i="70" s="1"/>
  <c r="S158" i="70" s="1"/>
  <c r="S107" i="68"/>
  <c r="S108" i="68" s="1"/>
  <c r="S109" i="68" s="1"/>
  <c r="S110" i="68" s="1"/>
  <c r="S143" i="73"/>
  <c r="S144" i="73" s="1"/>
  <c r="S83" i="73"/>
  <c r="S84" i="73" s="1"/>
  <c r="S107" i="48"/>
  <c r="S108" i="48" s="1"/>
  <c r="S47" i="48"/>
  <c r="S48" i="48" s="1"/>
  <c r="S155" i="73"/>
  <c r="S156" i="73" s="1"/>
  <c r="S107" i="69"/>
  <c r="S108" i="69" s="1"/>
  <c r="S71" i="68"/>
  <c r="S72" i="68" s="1"/>
  <c r="S73" i="68" s="1"/>
  <c r="S35" i="72"/>
  <c r="S36" i="72" s="1"/>
  <c r="S37" i="72" s="1"/>
  <c r="S188" i="73"/>
  <c r="X85" i="45" s="1"/>
  <c r="S23" i="73"/>
  <c r="S24" i="73" s="1"/>
  <c r="S190" i="72"/>
  <c r="AM87" i="45" s="1"/>
  <c r="S107" i="70"/>
  <c r="S108" i="70" s="1"/>
  <c r="S71" i="69"/>
  <c r="S72" i="69" s="1"/>
  <c r="S83" i="72"/>
  <c r="S84" i="72" s="1"/>
  <c r="S85" i="72" s="1"/>
  <c r="S95" i="70"/>
  <c r="S96" i="70" s="1"/>
  <c r="S97" i="70" s="1"/>
  <c r="S98" i="70" s="1"/>
  <c r="S71" i="72"/>
  <c r="S72" i="72" s="1"/>
  <c r="S73" i="72" s="1"/>
  <c r="S167" i="73"/>
  <c r="S168" i="73" s="1"/>
  <c r="S169" i="73" s="1"/>
  <c r="S119" i="48"/>
  <c r="S120" i="48" s="1"/>
  <c r="S121" i="48" s="1"/>
  <c r="S122" i="48" s="1"/>
  <c r="S35" i="71"/>
  <c r="S36" i="71" s="1"/>
  <c r="S131" i="73"/>
  <c r="S132" i="73" s="1"/>
  <c r="S133" i="73" s="1"/>
  <c r="S134" i="73" s="1"/>
  <c r="S143" i="68"/>
  <c r="S144" i="68" s="1"/>
  <c r="S145" i="68" s="1"/>
  <c r="S146" i="68" s="1"/>
  <c r="S47" i="71"/>
  <c r="S48" i="71" s="1"/>
  <c r="S49" i="71" s="1"/>
  <c r="S59" i="71"/>
  <c r="S60" i="71" s="1"/>
  <c r="S35" i="48"/>
  <c r="S36" i="48" s="1"/>
  <c r="K188" i="70"/>
  <c r="R100" i="45" s="1"/>
  <c r="K23" i="70"/>
  <c r="K24" i="70" s="1"/>
  <c r="K25" i="70" s="1"/>
  <c r="K167" i="68"/>
  <c r="K168" i="68" s="1"/>
  <c r="K169" i="68" s="1"/>
  <c r="K170" i="68" s="1"/>
  <c r="K71" i="68"/>
  <c r="K72" i="68" s="1"/>
  <c r="K73" i="68" s="1"/>
  <c r="K74" i="68" s="1"/>
  <c r="K143" i="69"/>
  <c r="K144" i="69" s="1"/>
  <c r="K179" i="71"/>
  <c r="K180" i="71" s="1"/>
  <c r="K181" i="71" s="1"/>
  <c r="K182" i="71" s="1"/>
  <c r="K107" i="70"/>
  <c r="K108" i="70" s="1"/>
  <c r="K109" i="70" s="1"/>
  <c r="K110" i="70" s="1"/>
  <c r="K155" i="68"/>
  <c r="K156" i="68" s="1"/>
  <c r="K157" i="68" s="1"/>
  <c r="K167" i="69"/>
  <c r="K168" i="69" s="1"/>
  <c r="K169" i="69" s="1"/>
  <c r="K170" i="69" s="1"/>
  <c r="K119" i="72"/>
  <c r="K120" i="72" s="1"/>
  <c r="K121" i="72" s="1"/>
  <c r="K107" i="68"/>
  <c r="K108" i="68" s="1"/>
  <c r="K83" i="70"/>
  <c r="K84" i="70" s="1"/>
  <c r="K85" i="70" s="1"/>
  <c r="K95" i="69"/>
  <c r="K96" i="69" s="1"/>
  <c r="K155" i="70"/>
  <c r="K156" i="70" s="1"/>
  <c r="K157" i="70" s="1"/>
  <c r="K119" i="73"/>
  <c r="K120" i="73" s="1"/>
  <c r="K121" i="73" s="1"/>
  <c r="K122" i="73" s="1"/>
  <c r="K71" i="71"/>
  <c r="K72" i="71" s="1"/>
  <c r="K95" i="72"/>
  <c r="K96" i="72" s="1"/>
  <c r="K155" i="73"/>
  <c r="K156" i="73" s="1"/>
  <c r="K157" i="73" s="1"/>
  <c r="K95" i="71"/>
  <c r="K96" i="71" s="1"/>
  <c r="K97" i="71" s="1"/>
  <c r="K98" i="71" s="1"/>
  <c r="K47" i="72"/>
  <c r="K48" i="72" s="1"/>
  <c r="K49" i="72" s="1"/>
  <c r="K179" i="72"/>
  <c r="K180" i="72" s="1"/>
  <c r="K181" i="72" s="1"/>
  <c r="K83" i="73"/>
  <c r="K84" i="73" s="1"/>
  <c r="K85" i="73" s="1"/>
  <c r="K86" i="73" s="1"/>
  <c r="K190" i="70"/>
  <c r="K59" i="48"/>
  <c r="K60" i="48" s="1"/>
  <c r="K61" i="48" s="1"/>
  <c r="K62" i="48" s="1"/>
  <c r="K95" i="48"/>
  <c r="K96" i="48" s="1"/>
  <c r="K47" i="48"/>
  <c r="K48" i="48" s="1"/>
  <c r="G143" i="68"/>
  <c r="G144" i="68" s="1"/>
  <c r="G145" i="68" s="1"/>
  <c r="G146" i="68" s="1"/>
  <c r="G35" i="68"/>
  <c r="G36" i="68" s="1"/>
  <c r="G37" i="68" s="1"/>
  <c r="G38" i="68" s="1"/>
  <c r="G119" i="71"/>
  <c r="G120" i="71" s="1"/>
  <c r="G121" i="71" s="1"/>
  <c r="G122" i="71" s="1"/>
  <c r="G167" i="73"/>
  <c r="G168" i="73" s="1"/>
  <c r="G119" i="68"/>
  <c r="G120" i="68" s="1"/>
  <c r="G121" i="68" s="1"/>
  <c r="G35" i="70"/>
  <c r="G36" i="70" s="1"/>
  <c r="G37" i="70" s="1"/>
  <c r="G38" i="70" s="1"/>
  <c r="G47" i="68"/>
  <c r="G48" i="68" s="1"/>
  <c r="G49" i="68" s="1"/>
  <c r="G155" i="69"/>
  <c r="G156" i="69" s="1"/>
  <c r="G131" i="70"/>
  <c r="G132" i="70" s="1"/>
  <c r="G133" i="70" s="1"/>
  <c r="G134" i="70" s="1"/>
  <c r="G155" i="72"/>
  <c r="G156" i="72" s="1"/>
  <c r="G83" i="70"/>
  <c r="G84" i="70" s="1"/>
  <c r="G85" i="70" s="1"/>
  <c r="G86" i="70" s="1"/>
  <c r="G71" i="69"/>
  <c r="G72" i="69" s="1"/>
  <c r="G73" i="69" s="1"/>
  <c r="G74" i="69" s="1"/>
  <c r="G47" i="70"/>
  <c r="G48" i="70" s="1"/>
  <c r="G59" i="71"/>
  <c r="G60" i="71" s="1"/>
  <c r="G61" i="71" s="1"/>
  <c r="G62" i="71" s="1"/>
  <c r="G71" i="71"/>
  <c r="G72" i="71" s="1"/>
  <c r="G95" i="72"/>
  <c r="G96" i="72" s="1"/>
  <c r="G97" i="72" s="1"/>
  <c r="G155" i="73"/>
  <c r="G156" i="73" s="1"/>
  <c r="G157" i="73" s="1"/>
  <c r="G158" i="73" s="1"/>
  <c r="G95" i="71"/>
  <c r="G96" i="71" s="1"/>
  <c r="G97" i="71" s="1"/>
  <c r="G98" i="71" s="1"/>
  <c r="G47" i="72"/>
  <c r="G48" i="72" s="1"/>
  <c r="G179" i="72"/>
  <c r="G180" i="72" s="1"/>
  <c r="G181" i="72" s="1"/>
  <c r="G182" i="72" s="1"/>
  <c r="G83" i="73"/>
  <c r="G84" i="73" s="1"/>
  <c r="G190" i="68"/>
  <c r="G190" i="69"/>
  <c r="G190" i="70"/>
  <c r="G190" i="71"/>
  <c r="G131" i="48"/>
  <c r="G132" i="48" s="1"/>
  <c r="G95" i="48"/>
  <c r="G96" i="48" s="1"/>
  <c r="G97" i="48" s="1"/>
  <c r="G98" i="48" s="1"/>
  <c r="G47" i="48"/>
  <c r="G48" i="48" s="1"/>
  <c r="G49" i="48" s="1"/>
  <c r="U188" i="71"/>
  <c r="K85" i="45" s="1"/>
  <c r="U37" i="73"/>
  <c r="U38" i="73" s="1"/>
  <c r="U188" i="69"/>
  <c r="AO100" i="45" s="1"/>
  <c r="U188" i="72"/>
  <c r="AO85" i="45" s="1"/>
  <c r="U188" i="73"/>
  <c r="Z85" i="45" s="1"/>
  <c r="U133" i="71"/>
  <c r="U134" i="71" s="1"/>
  <c r="N131" i="73"/>
  <c r="N132" i="73" s="1"/>
  <c r="N133" i="73" s="1"/>
  <c r="N134" i="73" s="1"/>
  <c r="N179" i="71"/>
  <c r="N180" i="71" s="1"/>
  <c r="N181" i="71" s="1"/>
  <c r="N182" i="71" s="1"/>
  <c r="N71" i="71"/>
  <c r="N72" i="71" s="1"/>
  <c r="N35" i="69"/>
  <c r="N36" i="69" s="1"/>
  <c r="N37" i="69" s="1"/>
  <c r="N38" i="69" s="1"/>
  <c r="N95" i="73"/>
  <c r="N96" i="73" s="1"/>
  <c r="N97" i="73" s="1"/>
  <c r="N98" i="73" s="1"/>
  <c r="N107" i="69"/>
  <c r="N108" i="69" s="1"/>
  <c r="N109" i="69" s="1"/>
  <c r="N35" i="71"/>
  <c r="N36" i="71" s="1"/>
  <c r="N59" i="73"/>
  <c r="N60" i="73" s="1"/>
  <c r="N61" i="73" s="1"/>
  <c r="N62" i="73" s="1"/>
  <c r="N23" i="69"/>
  <c r="N24" i="69" s="1"/>
  <c r="N188" i="69"/>
  <c r="AJ100" i="45" s="1"/>
  <c r="N71" i="70"/>
  <c r="N72" i="70" s="1"/>
  <c r="N73" i="70" s="1"/>
  <c r="N74" i="70" s="1"/>
  <c r="N95" i="68"/>
  <c r="N96" i="68" s="1"/>
  <c r="N143" i="68"/>
  <c r="N144" i="68" s="1"/>
  <c r="N143" i="69"/>
  <c r="N144" i="69" s="1"/>
  <c r="N145" i="69" s="1"/>
  <c r="N119" i="70"/>
  <c r="N120" i="70" s="1"/>
  <c r="N167" i="70"/>
  <c r="N168" i="70" s="1"/>
  <c r="N107" i="71"/>
  <c r="N108" i="71" s="1"/>
  <c r="N59" i="72"/>
  <c r="N60" i="72" s="1"/>
  <c r="N61" i="72" s="1"/>
  <c r="N188" i="73"/>
  <c r="U85" i="45" s="1"/>
  <c r="N23" i="73"/>
  <c r="N24" i="73" s="1"/>
  <c r="N107" i="73"/>
  <c r="N108" i="73" s="1"/>
  <c r="N109" i="73" s="1"/>
  <c r="N119" i="71"/>
  <c r="N120" i="71" s="1"/>
  <c r="N119" i="73"/>
  <c r="N120" i="73" s="1"/>
  <c r="N121" i="73" s="1"/>
  <c r="N122" i="73" s="1"/>
  <c r="N47" i="48"/>
  <c r="N48" i="48" s="1"/>
  <c r="N190" i="48"/>
  <c r="AJ35" i="45" s="1"/>
  <c r="N131" i="48"/>
  <c r="N132" i="48" s="1"/>
  <c r="N155" i="48"/>
  <c r="N156" i="48" s="1"/>
  <c r="N71" i="48"/>
  <c r="N72" i="48" s="1"/>
  <c r="N73" i="48" s="1"/>
  <c r="N83" i="48"/>
  <c r="N84" i="48" s="1"/>
  <c r="J83" i="70"/>
  <c r="J84" i="70" s="1"/>
  <c r="J155" i="73"/>
  <c r="J156" i="73" s="1"/>
  <c r="J59" i="70"/>
  <c r="J60" i="70" s="1"/>
  <c r="J61" i="70" s="1"/>
  <c r="J35" i="71"/>
  <c r="J36" i="71" s="1"/>
  <c r="J37" i="71" s="1"/>
  <c r="J131" i="72"/>
  <c r="J132" i="72" s="1"/>
  <c r="J107" i="69"/>
  <c r="J108" i="69" s="1"/>
  <c r="J71" i="71"/>
  <c r="J72" i="71" s="1"/>
  <c r="J73" i="71" s="1"/>
  <c r="J23" i="68"/>
  <c r="J24" i="68" s="1"/>
  <c r="J25" i="68" s="1"/>
  <c r="J188" i="68"/>
  <c r="J47" i="69"/>
  <c r="J48" i="69" s="1"/>
  <c r="J49" i="69" s="1"/>
  <c r="J71" i="68"/>
  <c r="J72" i="68" s="1"/>
  <c r="J119" i="68"/>
  <c r="J120" i="68" s="1"/>
  <c r="J121" i="68" s="1"/>
  <c r="J122" i="68" s="1"/>
  <c r="J59" i="69"/>
  <c r="J60" i="69" s="1"/>
  <c r="J35" i="70"/>
  <c r="J36" i="70" s="1"/>
  <c r="J37" i="70" s="1"/>
  <c r="J35" i="72"/>
  <c r="J36" i="72" s="1"/>
  <c r="J37" i="72" s="1"/>
  <c r="J38" i="72" s="1"/>
  <c r="J167" i="70"/>
  <c r="J168" i="70" s="1"/>
  <c r="J169" i="70" s="1"/>
  <c r="J170" i="70" s="1"/>
  <c r="J107" i="71"/>
  <c r="J59" i="72"/>
  <c r="J60" i="72" s="1"/>
  <c r="J61" i="72" s="1"/>
  <c r="J62" i="72" s="1"/>
  <c r="J188" i="73"/>
  <c r="J23" i="73"/>
  <c r="J24" i="73" s="1"/>
  <c r="J25" i="73" s="1"/>
  <c r="J107" i="73"/>
  <c r="J108" i="73" s="1"/>
  <c r="J109" i="73" s="1"/>
  <c r="J119" i="71"/>
  <c r="J119" i="73"/>
  <c r="J120" i="73" s="1"/>
  <c r="J121" i="73" s="1"/>
  <c r="J190" i="70"/>
  <c r="J190" i="72"/>
  <c r="J47" i="48"/>
  <c r="J48" i="48" s="1"/>
  <c r="J71" i="48"/>
  <c r="J72" i="48" s="1"/>
  <c r="J73" i="48" s="1"/>
  <c r="J83" i="48"/>
  <c r="J84" i="48" s="1"/>
  <c r="T190" i="71"/>
  <c r="J87" i="45" s="1"/>
  <c r="T190" i="73"/>
  <c r="Y87" i="45" s="1"/>
  <c r="M47" i="68"/>
  <c r="M48" i="68" s="1"/>
  <c r="M71" i="70"/>
  <c r="M72" i="70" s="1"/>
  <c r="M73" i="70" s="1"/>
  <c r="M74" i="70" s="1"/>
  <c r="M23" i="73"/>
  <c r="M24" i="73" s="1"/>
  <c r="M188" i="73"/>
  <c r="T85" i="45" s="1"/>
  <c r="M59" i="68"/>
  <c r="M60" i="68" s="1"/>
  <c r="M61" i="68" s="1"/>
  <c r="M155" i="73"/>
  <c r="M156" i="73" s="1"/>
  <c r="M157" i="73" s="1"/>
  <c r="M47" i="72"/>
  <c r="M48" i="72" s="1"/>
  <c r="M49" i="72" s="1"/>
  <c r="M50" i="72" s="1"/>
  <c r="M107" i="69"/>
  <c r="M108" i="69" s="1"/>
  <c r="M109" i="69" s="1"/>
  <c r="M110" i="69" s="1"/>
  <c r="M107" i="68"/>
  <c r="M108" i="68" s="1"/>
  <c r="M109" i="68" s="1"/>
  <c r="M110" i="68" s="1"/>
  <c r="M179" i="68"/>
  <c r="M180" i="68" s="1"/>
  <c r="M188" i="70"/>
  <c r="T100" i="45" s="1"/>
  <c r="M23" i="70"/>
  <c r="M167" i="71"/>
  <c r="M168" i="71" s="1"/>
  <c r="M35" i="73"/>
  <c r="M36" i="73" s="1"/>
  <c r="M37" i="73" s="1"/>
  <c r="M38" i="73" s="1"/>
  <c r="M47" i="70"/>
  <c r="M48" i="70" s="1"/>
  <c r="M49" i="70" s="1"/>
  <c r="M50" i="70" s="1"/>
  <c r="M23" i="68"/>
  <c r="M188" i="68"/>
  <c r="E100" i="45" s="1"/>
  <c r="M119" i="69"/>
  <c r="M120" i="69" s="1"/>
  <c r="M121" i="69" s="1"/>
  <c r="M122" i="69" s="1"/>
  <c r="M71" i="71"/>
  <c r="M72" i="71" s="1"/>
  <c r="M179" i="72"/>
  <c r="M180" i="72" s="1"/>
  <c r="M181" i="72" s="1"/>
  <c r="M83" i="71"/>
  <c r="M84" i="71" s="1"/>
  <c r="M85" i="71" s="1"/>
  <c r="M155" i="72"/>
  <c r="M156" i="72" s="1"/>
  <c r="M157" i="72" s="1"/>
  <c r="M158" i="72" s="1"/>
  <c r="M131" i="71"/>
  <c r="M132" i="71" s="1"/>
  <c r="M131" i="72"/>
  <c r="M132" i="72" s="1"/>
  <c r="M190" i="73"/>
  <c r="T87" i="45" s="1"/>
  <c r="M190" i="72"/>
  <c r="AI87" i="45" s="1"/>
  <c r="M167" i="48"/>
  <c r="M168" i="48" s="1"/>
  <c r="M95" i="48"/>
  <c r="M96" i="48" s="1"/>
  <c r="M47" i="48"/>
  <c r="M48" i="48" s="1"/>
  <c r="M49" i="48" s="1"/>
  <c r="M35" i="48"/>
  <c r="M36" i="48" s="1"/>
  <c r="I167" i="71"/>
  <c r="I168" i="71" s="1"/>
  <c r="I169" i="71" s="1"/>
  <c r="I170" i="71" s="1"/>
  <c r="I47" i="70"/>
  <c r="I48" i="70" s="1"/>
  <c r="I49" i="70" s="1"/>
  <c r="I50" i="70" s="1"/>
  <c r="I35" i="69"/>
  <c r="I36" i="69" s="1"/>
  <c r="I37" i="69" s="1"/>
  <c r="I83" i="72"/>
  <c r="I84" i="72" s="1"/>
  <c r="I188" i="72"/>
  <c r="I23" i="72"/>
  <c r="I119" i="68"/>
  <c r="I120" i="68" s="1"/>
  <c r="I121" i="68" s="1"/>
  <c r="I122" i="68" s="1"/>
  <c r="I59" i="69"/>
  <c r="I60" i="69" s="1"/>
  <c r="I35" i="70"/>
  <c r="I36" i="70" s="1"/>
  <c r="I47" i="71"/>
  <c r="I48" i="71" s="1"/>
  <c r="I49" i="71" s="1"/>
  <c r="I50" i="71" s="1"/>
  <c r="I23" i="73"/>
  <c r="I24" i="73" s="1"/>
  <c r="I188" i="73"/>
  <c r="I143" i="73"/>
  <c r="I144" i="73" s="1"/>
  <c r="I145" i="73" s="1"/>
  <c r="I107" i="69"/>
  <c r="I108" i="69" s="1"/>
  <c r="I109" i="69" s="1"/>
  <c r="I110" i="69" s="1"/>
  <c r="I71" i="68"/>
  <c r="I72" i="68" s="1"/>
  <c r="I167" i="68"/>
  <c r="I168" i="68" s="1"/>
  <c r="I169" i="68" s="1"/>
  <c r="I170" i="68" s="1"/>
  <c r="I83" i="70"/>
  <c r="I84" i="70" s="1"/>
  <c r="I85" i="70" s="1"/>
  <c r="I95" i="72"/>
  <c r="I96" i="72" s="1"/>
  <c r="I97" i="72" s="1"/>
  <c r="I59" i="71"/>
  <c r="I60" i="71" s="1"/>
  <c r="I61" i="71" s="1"/>
  <c r="I62" i="71" s="1"/>
  <c r="I143" i="72"/>
  <c r="I144" i="72" s="1"/>
  <c r="I145" i="72" s="1"/>
  <c r="I146" i="72" s="1"/>
  <c r="I35" i="71"/>
  <c r="I36" i="71" s="1"/>
  <c r="I37" i="71" s="1"/>
  <c r="I107" i="72"/>
  <c r="I108" i="72" s="1"/>
  <c r="I109" i="72" s="1"/>
  <c r="I179" i="73"/>
  <c r="I180" i="73" s="1"/>
  <c r="I190" i="69"/>
  <c r="I190" i="70"/>
  <c r="I179" i="48"/>
  <c r="I180" i="48" s="1"/>
  <c r="I131" i="48"/>
  <c r="I132" i="48" s="1"/>
  <c r="I59" i="48"/>
  <c r="I60" i="48" s="1"/>
  <c r="I190" i="48"/>
  <c r="W181" i="73"/>
  <c r="W182" i="73" s="1"/>
  <c r="W188" i="71"/>
  <c r="M85" i="45" s="1"/>
  <c r="R167" i="72"/>
  <c r="R168" i="72" s="1"/>
  <c r="R169" i="72" s="1"/>
  <c r="R170" i="72" s="1"/>
  <c r="R155" i="70"/>
  <c r="R156" i="70" s="1"/>
  <c r="R157" i="70" s="1"/>
  <c r="R158" i="70" s="1"/>
  <c r="R35" i="69"/>
  <c r="R36" i="69" s="1"/>
  <c r="R71" i="70"/>
  <c r="R72" i="70" s="1"/>
  <c r="R73" i="70" s="1"/>
  <c r="R74" i="70" s="1"/>
  <c r="R35" i="73"/>
  <c r="R36" i="73" s="1"/>
  <c r="R188" i="72"/>
  <c r="AL85" i="45" s="1"/>
  <c r="R23" i="72"/>
  <c r="R24" i="72" s="1"/>
  <c r="R119" i="68"/>
  <c r="R120" i="68" s="1"/>
  <c r="R121" i="68" s="1"/>
  <c r="R122" i="68" s="1"/>
  <c r="R59" i="69"/>
  <c r="R60" i="69" s="1"/>
  <c r="R61" i="69" s="1"/>
  <c r="R62" i="69" s="1"/>
  <c r="R35" i="70"/>
  <c r="R36" i="70" s="1"/>
  <c r="R37" i="70" s="1"/>
  <c r="R47" i="71"/>
  <c r="R48" i="71" s="1"/>
  <c r="R49" i="71" s="1"/>
  <c r="R23" i="73"/>
  <c r="R24" i="73" s="1"/>
  <c r="R188" i="73"/>
  <c r="W85" i="45" s="1"/>
  <c r="R143" i="73"/>
  <c r="R144" i="73" s="1"/>
  <c r="R145" i="73" s="1"/>
  <c r="R146" i="73" s="1"/>
  <c r="R179" i="72"/>
  <c r="R180" i="72" s="1"/>
  <c r="R181" i="72" s="1"/>
  <c r="R182" i="72" s="1"/>
  <c r="R167" i="68"/>
  <c r="R168" i="68" s="1"/>
  <c r="R169" i="68" s="1"/>
  <c r="R170" i="68" s="1"/>
  <c r="R83" i="70"/>
  <c r="R84" i="70" s="1"/>
  <c r="R85" i="70" s="1"/>
  <c r="R86" i="70" s="1"/>
  <c r="R95" i="72"/>
  <c r="R96" i="72" s="1"/>
  <c r="R59" i="71"/>
  <c r="R60" i="71" s="1"/>
  <c r="R61" i="71" s="1"/>
  <c r="R143" i="72"/>
  <c r="R144" i="72" s="1"/>
  <c r="R145" i="72" s="1"/>
  <c r="R146" i="72" s="1"/>
  <c r="R35" i="71"/>
  <c r="R36" i="71" s="1"/>
  <c r="R37" i="71" s="1"/>
  <c r="R38" i="71" s="1"/>
  <c r="R107" i="72"/>
  <c r="R108" i="72" s="1"/>
  <c r="R109" i="72" s="1"/>
  <c r="R110" i="72" s="1"/>
  <c r="R179" i="73"/>
  <c r="R180" i="73" s="1"/>
  <c r="R181" i="73" s="1"/>
  <c r="R182" i="73" s="1"/>
  <c r="R190" i="69"/>
  <c r="AL102" i="45" s="1"/>
  <c r="R190" i="70"/>
  <c r="W102" i="45" s="1"/>
  <c r="R95" i="48"/>
  <c r="R96" i="48" s="1"/>
  <c r="R59" i="48"/>
  <c r="R60" i="48" s="1"/>
  <c r="R190" i="48"/>
  <c r="AL35" i="45" s="1"/>
  <c r="BA35" i="45" s="1"/>
  <c r="L47" i="70"/>
  <c r="L48" i="70" s="1"/>
  <c r="L119" i="68"/>
  <c r="L120" i="68" s="1"/>
  <c r="L121" i="68" s="1"/>
  <c r="L143" i="70"/>
  <c r="L144" i="70" s="1"/>
  <c r="L155" i="71"/>
  <c r="L156" i="71" s="1"/>
  <c r="L157" i="71" s="1"/>
  <c r="L158" i="71" s="1"/>
  <c r="L143" i="72"/>
  <c r="L144" i="72" s="1"/>
  <c r="L119" i="69"/>
  <c r="L120" i="69" s="1"/>
  <c r="L59" i="71"/>
  <c r="L60" i="71" s="1"/>
  <c r="L61" i="71" s="1"/>
  <c r="L62" i="71" s="1"/>
  <c r="L59" i="72"/>
  <c r="L60" i="72" s="1"/>
  <c r="L61" i="72" s="1"/>
  <c r="L62" i="72" s="1"/>
  <c r="L95" i="69"/>
  <c r="L96" i="69" s="1"/>
  <c r="L97" i="69" s="1"/>
  <c r="L59" i="69"/>
  <c r="L60" i="69" s="1"/>
  <c r="L61" i="69" s="1"/>
  <c r="L62" i="69" s="1"/>
  <c r="L95" i="70"/>
  <c r="L96" i="70" s="1"/>
  <c r="L97" i="70" s="1"/>
  <c r="L35" i="73"/>
  <c r="L36" i="73" s="1"/>
  <c r="L35" i="69"/>
  <c r="L36" i="69" s="1"/>
  <c r="L37" i="69" s="1"/>
  <c r="L38" i="69" s="1"/>
  <c r="L59" i="70"/>
  <c r="L60" i="70" s="1"/>
  <c r="L61" i="70" s="1"/>
  <c r="L47" i="71"/>
  <c r="L48" i="71" s="1"/>
  <c r="L23" i="73"/>
  <c r="L24" i="73" s="1"/>
  <c r="L188" i="73"/>
  <c r="S85" i="45" s="1"/>
  <c r="L131" i="71"/>
  <c r="L132" i="71" s="1"/>
  <c r="L133" i="71" s="1"/>
  <c r="L134" i="71" s="1"/>
  <c r="L131" i="72"/>
  <c r="L132" i="72" s="1"/>
  <c r="L133" i="72" s="1"/>
  <c r="L134" i="72" s="1"/>
  <c r="L71" i="71"/>
  <c r="L72" i="71" s="1"/>
  <c r="L95" i="72"/>
  <c r="L96" i="72" s="1"/>
  <c r="L155" i="73"/>
  <c r="L156" i="73" s="1"/>
  <c r="L157" i="73" s="1"/>
  <c r="L190" i="71"/>
  <c r="D87" i="45" s="1"/>
  <c r="L190" i="72"/>
  <c r="AH87" i="45" s="1"/>
  <c r="L119" i="48"/>
  <c r="L120" i="48" s="1"/>
  <c r="L121" i="48" s="1"/>
  <c r="L122" i="48" s="1"/>
  <c r="L95" i="48"/>
  <c r="L96" i="48" s="1"/>
  <c r="L47" i="48"/>
  <c r="L48" i="48" s="1"/>
  <c r="L49" i="48" s="1"/>
  <c r="L50" i="48" s="1"/>
  <c r="L35" i="48"/>
  <c r="L36" i="48" s="1"/>
  <c r="H59" i="72"/>
  <c r="H60" i="72" s="1"/>
  <c r="H61" i="72" s="1"/>
  <c r="H62" i="72" s="1"/>
  <c r="H143" i="68"/>
  <c r="H144" i="68" s="1"/>
  <c r="H145" i="68" s="1"/>
  <c r="H146" i="68" s="1"/>
  <c r="H71" i="69"/>
  <c r="H72" i="69" s="1"/>
  <c r="H73" i="69" s="1"/>
  <c r="H74" i="69" s="1"/>
  <c r="H95" i="71"/>
  <c r="H96" i="71" s="1"/>
  <c r="H97" i="71" s="1"/>
  <c r="H98" i="71" s="1"/>
  <c r="H119" i="68"/>
  <c r="H120" i="68" s="1"/>
  <c r="H143" i="69"/>
  <c r="H144" i="69" s="1"/>
  <c r="H145" i="69" s="1"/>
  <c r="H146" i="69" s="1"/>
  <c r="H23" i="73"/>
  <c r="H24" i="73" s="1"/>
  <c r="H188" i="73"/>
  <c r="H188" i="69"/>
  <c r="H23" i="69"/>
  <c r="H24" i="69" s="1"/>
  <c r="H107" i="70"/>
  <c r="H108" i="70" s="1"/>
  <c r="H109" i="70" s="1"/>
  <c r="H155" i="71"/>
  <c r="H156" i="71" s="1"/>
  <c r="H157" i="71" s="1"/>
  <c r="H158" i="71" s="1"/>
  <c r="H83" i="69"/>
  <c r="H84" i="69" s="1"/>
  <c r="H85" i="69" s="1"/>
  <c r="H188" i="70"/>
  <c r="H23" i="70"/>
  <c r="H24" i="70" s="1"/>
  <c r="H71" i="73"/>
  <c r="H72" i="73" s="1"/>
  <c r="H73" i="73" s="1"/>
  <c r="H74" i="73" s="1"/>
  <c r="H47" i="69"/>
  <c r="H48" i="69" s="1"/>
  <c r="H49" i="69" s="1"/>
  <c r="H50" i="69" s="1"/>
  <c r="H71" i="70"/>
  <c r="H72" i="70" s="1"/>
  <c r="H73" i="70" s="1"/>
  <c r="H74" i="70" s="1"/>
  <c r="H155" i="72"/>
  <c r="H156" i="72" s="1"/>
  <c r="H157" i="72" s="1"/>
  <c r="H131" i="71"/>
  <c r="H132" i="71" s="1"/>
  <c r="H131" i="72"/>
  <c r="H132" i="72" s="1"/>
  <c r="H133" i="72" s="1"/>
  <c r="H71" i="71"/>
  <c r="H72" i="71" s="1"/>
  <c r="H95" i="72"/>
  <c r="H96" i="72" s="1"/>
  <c r="H97" i="72" s="1"/>
  <c r="H98" i="72" s="1"/>
  <c r="H155" i="73"/>
  <c r="H156" i="73" s="1"/>
  <c r="H157" i="73" s="1"/>
  <c r="H158" i="73" s="1"/>
  <c r="H179" i="48"/>
  <c r="H180" i="48" s="1"/>
  <c r="H143" i="48"/>
  <c r="H144" i="48" s="1"/>
  <c r="H145" i="48" s="1"/>
  <c r="H146" i="48" s="1"/>
  <c r="H47" i="48"/>
  <c r="H48" i="48" s="1"/>
  <c r="H49" i="48" s="1"/>
  <c r="H35" i="48"/>
  <c r="H36" i="48" s="1"/>
  <c r="T25" i="56"/>
  <c r="T26" i="56" s="1"/>
  <c r="J84" i="52"/>
  <c r="J85" i="52" s="1"/>
  <c r="J86" i="52" s="1"/>
  <c r="J180" i="52"/>
  <c r="J181" i="52" s="1"/>
  <c r="S36" i="52"/>
  <c r="S37" i="52" s="1"/>
  <c r="S132" i="52"/>
  <c r="S133" i="52" s="1"/>
  <c r="S24" i="52"/>
  <c r="S120" i="52"/>
  <c r="S121" i="52" s="1"/>
  <c r="T25" i="57"/>
  <c r="I36" i="52"/>
  <c r="I37" i="52" s="1"/>
  <c r="T190" i="55"/>
  <c r="J20" i="45" s="1"/>
  <c r="T190" i="59"/>
  <c r="AN20" i="45" s="1"/>
  <c r="T188" i="58"/>
  <c r="Y52" i="45" s="1"/>
  <c r="T190" i="49"/>
  <c r="Y35" i="45" s="1"/>
  <c r="T188" i="53"/>
  <c r="Y67" i="45" s="1"/>
  <c r="V188" i="73"/>
  <c r="AA85" i="45" s="1"/>
  <c r="V188" i="69"/>
  <c r="AP100" i="45" s="1"/>
  <c r="Q83" i="71"/>
  <c r="Q84" i="71" s="1"/>
  <c r="Q83" i="68"/>
  <c r="Q84" i="68" s="1"/>
  <c r="Q85" i="68" s="1"/>
  <c r="Q86" i="68" s="1"/>
  <c r="Q47" i="71"/>
  <c r="Q48" i="71" s="1"/>
  <c r="Q49" i="71" s="1"/>
  <c r="Q143" i="70"/>
  <c r="Q144" i="70" s="1"/>
  <c r="Q107" i="68"/>
  <c r="Q108" i="68" s="1"/>
  <c r="Q107" i="71"/>
  <c r="Q108" i="71" s="1"/>
  <c r="Q109" i="71" s="1"/>
  <c r="Q110" i="71" s="1"/>
  <c r="Q167" i="68"/>
  <c r="Q168" i="68" s="1"/>
  <c r="Q169" i="68" s="1"/>
  <c r="Q170" i="68" s="1"/>
  <c r="Q83" i="70"/>
  <c r="Q84" i="70" s="1"/>
  <c r="Q119" i="71"/>
  <c r="Q120" i="71" s="1"/>
  <c r="Q121" i="71" s="1"/>
  <c r="Q59" i="68"/>
  <c r="Q60" i="68" s="1"/>
  <c r="Q61" i="68" s="1"/>
  <c r="Q62" i="68" s="1"/>
  <c r="Q143" i="68"/>
  <c r="Q144" i="68" s="1"/>
  <c r="Q145" i="68" s="1"/>
  <c r="Q146" i="68" s="1"/>
  <c r="Q119" i="70"/>
  <c r="Q120" i="70" s="1"/>
  <c r="Q71" i="73"/>
  <c r="Q72" i="73" s="1"/>
  <c r="Q47" i="69"/>
  <c r="Q48" i="69" s="1"/>
  <c r="Q71" i="70"/>
  <c r="Q72" i="70" s="1"/>
  <c r="Q73" i="70" s="1"/>
  <c r="Q155" i="72"/>
  <c r="Q131" i="71"/>
  <c r="Q132" i="71" s="1"/>
  <c r="Q133" i="71" s="1"/>
  <c r="Q131" i="72"/>
  <c r="Q132" i="72" s="1"/>
  <c r="Q71" i="71"/>
  <c r="Q72" i="71" s="1"/>
  <c r="Q73" i="71" s="1"/>
  <c r="Q74" i="71" s="1"/>
  <c r="Q95" i="72"/>
  <c r="Q155" i="73"/>
  <c r="Q156" i="73" s="1"/>
  <c r="Q157" i="73" s="1"/>
  <c r="Q158" i="73" s="1"/>
  <c r="Q190" i="69"/>
  <c r="AK102" i="45" s="1"/>
  <c r="Q131" i="48"/>
  <c r="Q132" i="48" s="1"/>
  <c r="Q47" i="48"/>
  <c r="Q48" i="48" s="1"/>
  <c r="Q49" i="48" s="1"/>
  <c r="Q35" i="48"/>
  <c r="Q36" i="48" s="1"/>
  <c r="P35" i="69"/>
  <c r="P35" i="72"/>
  <c r="P36" i="72" s="1"/>
  <c r="P167" i="68"/>
  <c r="P168" i="68" s="1"/>
  <c r="P131" i="71"/>
  <c r="P132" i="71" s="1"/>
  <c r="P179" i="69"/>
  <c r="P59" i="73"/>
  <c r="P23" i="72"/>
  <c r="P188" i="72"/>
  <c r="P35" i="48"/>
  <c r="P36" i="48" s="1"/>
  <c r="P37" i="48" s="1"/>
  <c r="P38" i="48" s="1"/>
  <c r="P47" i="48"/>
  <c r="P48" i="48" s="1"/>
  <c r="P49" i="48" s="1"/>
  <c r="P119" i="71"/>
  <c r="P120" i="71" s="1"/>
  <c r="P143" i="71"/>
  <c r="P144" i="71" s="1"/>
  <c r="P190" i="69"/>
  <c r="P95" i="68"/>
  <c r="P96" i="68" s="1"/>
  <c r="P155" i="69"/>
  <c r="P156" i="69" s="1"/>
  <c r="P157" i="69" s="1"/>
  <c r="P158" i="69" s="1"/>
  <c r="P71" i="69"/>
  <c r="P72" i="69" s="1"/>
  <c r="P95" i="72"/>
  <c r="P96" i="72" s="1"/>
  <c r="P97" i="72" s="1"/>
  <c r="P98" i="72" s="1"/>
  <c r="P179" i="72"/>
  <c r="P180" i="72" s="1"/>
  <c r="P179" i="68"/>
  <c r="P180" i="68" s="1"/>
  <c r="P181" i="68" s="1"/>
  <c r="P95" i="70"/>
  <c r="P96" i="70" s="1"/>
  <c r="P179" i="71"/>
  <c r="P180" i="71" s="1"/>
  <c r="P143" i="70"/>
  <c r="P144" i="70" s="1"/>
  <c r="P145" i="70" s="1"/>
  <c r="P146" i="70" s="1"/>
  <c r="P167" i="70"/>
  <c r="P168" i="70" s="1"/>
  <c r="P169" i="70" s="1"/>
  <c r="P170" i="70" s="1"/>
  <c r="P107" i="73"/>
  <c r="P108" i="73" s="1"/>
  <c r="P109" i="73" s="1"/>
  <c r="P110" i="73" s="1"/>
  <c r="P23" i="48"/>
  <c r="P188" i="48"/>
  <c r="S143" i="71"/>
  <c r="S144" i="71" s="1"/>
  <c r="S179" i="73"/>
  <c r="S180" i="73" s="1"/>
  <c r="S179" i="68"/>
  <c r="S180" i="68" s="1"/>
  <c r="S181" i="68" s="1"/>
  <c r="S95" i="71"/>
  <c r="S83" i="71"/>
  <c r="S84" i="71" s="1"/>
  <c r="S85" i="71" s="1"/>
  <c r="S95" i="48"/>
  <c r="S96" i="48" s="1"/>
  <c r="S131" i="70"/>
  <c r="S132" i="70" s="1"/>
  <c r="S133" i="70" s="1"/>
  <c r="S71" i="71"/>
  <c r="S72" i="71" s="1"/>
  <c r="S73" i="71" s="1"/>
  <c r="S119" i="68"/>
  <c r="S120" i="68" s="1"/>
  <c r="S121" i="68" s="1"/>
  <c r="S167" i="70"/>
  <c r="S168" i="70" s="1"/>
  <c r="S107" i="73"/>
  <c r="S108" i="73" s="1"/>
  <c r="S109" i="73" s="1"/>
  <c r="S110" i="73" s="1"/>
  <c r="S179" i="48"/>
  <c r="S180" i="48" s="1"/>
  <c r="S181" i="48" s="1"/>
  <c r="S182" i="48" s="1"/>
  <c r="S71" i="48"/>
  <c r="S72" i="48" s="1"/>
  <c r="S47" i="68"/>
  <c r="S48" i="68" s="1"/>
  <c r="S47" i="70"/>
  <c r="S48" i="70" s="1"/>
  <c r="S49" i="70" s="1"/>
  <c r="S83" i="68"/>
  <c r="S84" i="68" s="1"/>
  <c r="S107" i="72"/>
  <c r="S108" i="72" s="1"/>
  <c r="S109" i="72" s="1"/>
  <c r="S110" i="72" s="1"/>
  <c r="S35" i="73"/>
  <c r="S36" i="73" s="1"/>
  <c r="S37" i="73" s="1"/>
  <c r="S38" i="73" s="1"/>
  <c r="S190" i="73"/>
  <c r="X87" i="45" s="1"/>
  <c r="S167" i="68"/>
  <c r="S168" i="68" s="1"/>
  <c r="S59" i="70"/>
  <c r="S60" i="70" s="1"/>
  <c r="S23" i="69"/>
  <c r="S188" i="69"/>
  <c r="AM100" i="45" s="1"/>
  <c r="S143" i="69"/>
  <c r="S144" i="69" s="1"/>
  <c r="S23" i="72"/>
  <c r="S24" i="72" s="1"/>
  <c r="S188" i="72"/>
  <c r="AM85" i="45" s="1"/>
  <c r="S143" i="72"/>
  <c r="S144" i="72" s="1"/>
  <c r="S143" i="48"/>
  <c r="S144" i="48" s="1"/>
  <c r="K107" i="72"/>
  <c r="K108" i="72" s="1"/>
  <c r="K35" i="71"/>
  <c r="K36" i="71" s="1"/>
  <c r="K37" i="71" s="1"/>
  <c r="K38" i="71" s="1"/>
  <c r="K119" i="68"/>
  <c r="K120" i="68" s="1"/>
  <c r="K121" i="68" s="1"/>
  <c r="K35" i="70"/>
  <c r="K155" i="72"/>
  <c r="K156" i="72" s="1"/>
  <c r="K143" i="71"/>
  <c r="K144" i="71" s="1"/>
  <c r="K145" i="71" s="1"/>
  <c r="K35" i="69"/>
  <c r="K36" i="69" s="1"/>
  <c r="K59" i="70"/>
  <c r="K60" i="70" s="1"/>
  <c r="K61" i="70" s="1"/>
  <c r="K62" i="70" s="1"/>
  <c r="K131" i="72"/>
  <c r="K132" i="72" s="1"/>
  <c r="K133" i="72" s="1"/>
  <c r="K134" i="72" s="1"/>
  <c r="K131" i="68"/>
  <c r="K132" i="68" s="1"/>
  <c r="K59" i="68"/>
  <c r="K60" i="68" s="1"/>
  <c r="K61" i="68" s="1"/>
  <c r="K62" i="68" s="1"/>
  <c r="K107" i="69"/>
  <c r="K108" i="69" s="1"/>
  <c r="K109" i="69" s="1"/>
  <c r="K188" i="71"/>
  <c r="C85" i="45" s="1"/>
  <c r="K23" i="71"/>
  <c r="K24" i="71" s="1"/>
  <c r="K131" i="73"/>
  <c r="K132" i="73" s="1"/>
  <c r="K167" i="71"/>
  <c r="K168" i="71" s="1"/>
  <c r="K47" i="73"/>
  <c r="K48" i="73" s="1"/>
  <c r="K167" i="70"/>
  <c r="K168" i="70" s="1"/>
  <c r="K169" i="70" s="1"/>
  <c r="K170" i="70" s="1"/>
  <c r="K107" i="71"/>
  <c r="K108" i="71" s="1"/>
  <c r="K59" i="72"/>
  <c r="K60" i="72" s="1"/>
  <c r="K61" i="72" s="1"/>
  <c r="K62" i="72" s="1"/>
  <c r="K188" i="73"/>
  <c r="R85" i="45" s="1"/>
  <c r="K23" i="73"/>
  <c r="K24" i="73" s="1"/>
  <c r="K107" i="73"/>
  <c r="K108" i="73" s="1"/>
  <c r="K109" i="73" s="1"/>
  <c r="K110" i="73" s="1"/>
  <c r="K190" i="72"/>
  <c r="AG87" i="45" s="1"/>
  <c r="K190" i="71"/>
  <c r="C87" i="45" s="1"/>
  <c r="K107" i="48"/>
  <c r="K108" i="48" s="1"/>
  <c r="K83" i="48"/>
  <c r="K84" i="48" s="1"/>
  <c r="K85" i="48" s="1"/>
  <c r="K86" i="48" s="1"/>
  <c r="K188" i="48"/>
  <c r="AG33" i="45" s="1"/>
  <c r="AV33" i="45" s="1"/>
  <c r="K23" i="48"/>
  <c r="K24" i="48" s="1"/>
  <c r="G188" i="70"/>
  <c r="G23" i="70"/>
  <c r="G24" i="70" s="1"/>
  <c r="G167" i="68"/>
  <c r="G168" i="68" s="1"/>
  <c r="G131" i="71"/>
  <c r="G132" i="71" s="1"/>
  <c r="G179" i="73"/>
  <c r="G180" i="73" s="1"/>
  <c r="G181" i="73" s="1"/>
  <c r="G182" i="73" s="1"/>
  <c r="G131" i="68"/>
  <c r="G132" i="68" s="1"/>
  <c r="G95" i="70"/>
  <c r="G96" i="70" s="1"/>
  <c r="G97" i="70" s="1"/>
  <c r="G98" i="70" s="1"/>
  <c r="G155" i="68"/>
  <c r="G156" i="68" s="1"/>
  <c r="G167" i="69"/>
  <c r="G168" i="69" s="1"/>
  <c r="G169" i="69" s="1"/>
  <c r="G170" i="69" s="1"/>
  <c r="G179" i="71"/>
  <c r="G180" i="71" s="1"/>
  <c r="G59" i="69"/>
  <c r="G60" i="69" s="1"/>
  <c r="G61" i="69" s="1"/>
  <c r="G62" i="69" s="1"/>
  <c r="G107" i="70"/>
  <c r="G108" i="70" s="1"/>
  <c r="G109" i="70" s="1"/>
  <c r="G110" i="70" s="1"/>
  <c r="G83" i="69"/>
  <c r="G84" i="69" s="1"/>
  <c r="G85" i="69" s="1"/>
  <c r="G86" i="69" s="1"/>
  <c r="G143" i="70"/>
  <c r="G144" i="70" s="1"/>
  <c r="G83" i="71"/>
  <c r="G84" i="71" s="1"/>
  <c r="G167" i="71"/>
  <c r="G168" i="71" s="1"/>
  <c r="G169" i="71" s="1"/>
  <c r="G170" i="71" s="1"/>
  <c r="G47" i="73"/>
  <c r="G48" i="73" s="1"/>
  <c r="G49" i="73" s="1"/>
  <c r="G50" i="73" s="1"/>
  <c r="G167" i="70"/>
  <c r="G168" i="70" s="1"/>
  <c r="G169" i="70" s="1"/>
  <c r="G170" i="70" s="1"/>
  <c r="G107" i="71"/>
  <c r="G108" i="71" s="1"/>
  <c r="G59" i="72"/>
  <c r="G60" i="72" s="1"/>
  <c r="G188" i="73"/>
  <c r="G23" i="73"/>
  <c r="G24" i="73" s="1"/>
  <c r="G107" i="73"/>
  <c r="G107" i="48"/>
  <c r="G108" i="48" s="1"/>
  <c r="G143" i="48"/>
  <c r="G144" i="48" s="1"/>
  <c r="G145" i="48" s="1"/>
  <c r="G59" i="48"/>
  <c r="G60" i="48" s="1"/>
  <c r="G61" i="48" s="1"/>
  <c r="G62" i="48" s="1"/>
  <c r="G83" i="48"/>
  <c r="G84" i="48" s="1"/>
  <c r="G85" i="48" s="1"/>
  <c r="G188" i="48"/>
  <c r="G23" i="48"/>
  <c r="G24" i="48" s="1"/>
  <c r="U61" i="71"/>
  <c r="U62" i="71" s="1"/>
  <c r="U188" i="48"/>
  <c r="AO33" i="45" s="1"/>
  <c r="BD33" i="45" s="1"/>
  <c r="N155" i="68"/>
  <c r="N156" i="68" s="1"/>
  <c r="N157" i="68" s="1"/>
  <c r="N158" i="68" s="1"/>
  <c r="N143" i="73"/>
  <c r="N144" i="73" s="1"/>
  <c r="N145" i="73" s="1"/>
  <c r="N146" i="73" s="1"/>
  <c r="N131" i="71"/>
  <c r="N132" i="71" s="1"/>
  <c r="N133" i="71" s="1"/>
  <c r="N131" i="70"/>
  <c r="N132" i="70" s="1"/>
  <c r="N133" i="70" s="1"/>
  <c r="N71" i="69"/>
  <c r="N72" i="69" s="1"/>
  <c r="N73" i="69" s="1"/>
  <c r="N74" i="69" s="1"/>
  <c r="N47" i="70"/>
  <c r="N48" i="70" s="1"/>
  <c r="N49" i="70" s="1"/>
  <c r="N143" i="71"/>
  <c r="N144" i="71" s="1"/>
  <c r="N155" i="73"/>
  <c r="N156" i="73" s="1"/>
  <c r="N83" i="70"/>
  <c r="N84" i="70" s="1"/>
  <c r="N85" i="70" s="1"/>
  <c r="N86" i="70" s="1"/>
  <c r="N59" i="68"/>
  <c r="N60" i="68" s="1"/>
  <c r="N107" i="68"/>
  <c r="N108" i="68" s="1"/>
  <c r="N179" i="68"/>
  <c r="N180" i="68" s="1"/>
  <c r="N181" i="68" s="1"/>
  <c r="N188" i="70"/>
  <c r="U100" i="45" s="1"/>
  <c r="N23" i="70"/>
  <c r="N24" i="70" s="1"/>
  <c r="N167" i="71"/>
  <c r="N168" i="71" s="1"/>
  <c r="N169" i="71" s="1"/>
  <c r="N179" i="70"/>
  <c r="N180" i="70" s="1"/>
  <c r="N181" i="70" s="1"/>
  <c r="N155" i="71"/>
  <c r="N156" i="71" s="1"/>
  <c r="N157" i="71" s="1"/>
  <c r="N71" i="72"/>
  <c r="N72" i="72" s="1"/>
  <c r="N35" i="73"/>
  <c r="N36" i="73" s="1"/>
  <c r="N37" i="73" s="1"/>
  <c r="N188" i="71"/>
  <c r="F85" i="45" s="1"/>
  <c r="N23" i="71"/>
  <c r="N24" i="71" s="1"/>
  <c r="N119" i="72"/>
  <c r="N120" i="72" s="1"/>
  <c r="N167" i="73"/>
  <c r="N168" i="73" s="1"/>
  <c r="N169" i="73" s="1"/>
  <c r="N170" i="73" s="1"/>
  <c r="N190" i="68"/>
  <c r="F102" i="45" s="1"/>
  <c r="N190" i="69"/>
  <c r="AJ102" i="45" s="1"/>
  <c r="N190" i="73"/>
  <c r="U87" i="45" s="1"/>
  <c r="N167" i="48"/>
  <c r="N168" i="48" s="1"/>
  <c r="N169" i="48" s="1"/>
  <c r="N170" i="48" s="1"/>
  <c r="N59" i="48"/>
  <c r="N60" i="48" s="1"/>
  <c r="J107" i="70"/>
  <c r="J108" i="70" s="1"/>
  <c r="J155" i="68"/>
  <c r="J156" i="68" s="1"/>
  <c r="J71" i="70"/>
  <c r="J72" i="70" s="1"/>
  <c r="J73" i="70" s="1"/>
  <c r="J143" i="71"/>
  <c r="J144" i="71" s="1"/>
  <c r="J71" i="69"/>
  <c r="J72" i="69" s="1"/>
  <c r="J73" i="69" s="1"/>
  <c r="J74" i="69" s="1"/>
  <c r="J47" i="70"/>
  <c r="J48" i="70" s="1"/>
  <c r="J49" i="70" s="1"/>
  <c r="J131" i="71"/>
  <c r="J132" i="71" s="1"/>
  <c r="J35" i="68"/>
  <c r="J36" i="68" s="1"/>
  <c r="J37" i="68" s="1"/>
  <c r="J167" i="69"/>
  <c r="J168" i="69" s="1"/>
  <c r="J83" i="68"/>
  <c r="J84" i="68" s="1"/>
  <c r="J131" i="68"/>
  <c r="J132" i="68" s="1"/>
  <c r="J133" i="68" s="1"/>
  <c r="J131" i="69"/>
  <c r="J132" i="69" s="1"/>
  <c r="J95" i="70"/>
  <c r="J96" i="70" s="1"/>
  <c r="J97" i="70" s="1"/>
  <c r="J98" i="70" s="1"/>
  <c r="J107" i="72"/>
  <c r="J108" i="72" s="1"/>
  <c r="J179" i="70"/>
  <c r="J180" i="70" s="1"/>
  <c r="J181" i="70" s="1"/>
  <c r="J155" i="71"/>
  <c r="J156" i="71" s="1"/>
  <c r="J157" i="71" s="1"/>
  <c r="J71" i="72"/>
  <c r="J72" i="72" s="1"/>
  <c r="J73" i="72" s="1"/>
  <c r="J74" i="72" s="1"/>
  <c r="J35" i="73"/>
  <c r="J36" i="73" s="1"/>
  <c r="J188" i="71"/>
  <c r="J23" i="71"/>
  <c r="J24" i="71" s="1"/>
  <c r="J119" i="72"/>
  <c r="J120" i="72" s="1"/>
  <c r="J121" i="72" s="1"/>
  <c r="J167" i="73"/>
  <c r="J168" i="73" s="1"/>
  <c r="J169" i="73" s="1"/>
  <c r="J170" i="73" s="1"/>
  <c r="J190" i="69"/>
  <c r="J190" i="73"/>
  <c r="J143" i="48"/>
  <c r="J144" i="48" s="1"/>
  <c r="J119" i="48"/>
  <c r="J120" i="48" s="1"/>
  <c r="J121" i="48" s="1"/>
  <c r="J122" i="48" s="1"/>
  <c r="J59" i="48"/>
  <c r="J60" i="48" s="1"/>
  <c r="J61" i="48" s="1"/>
  <c r="T188" i="72"/>
  <c r="AN85" i="45" s="1"/>
  <c r="T190" i="48"/>
  <c r="AN35" i="45" s="1"/>
  <c r="M155" i="68"/>
  <c r="M131" i="70"/>
  <c r="M132" i="70" s="1"/>
  <c r="M133" i="70" s="1"/>
  <c r="M71" i="73"/>
  <c r="M72" i="73" s="1"/>
  <c r="M73" i="73" s="1"/>
  <c r="M74" i="73" s="1"/>
  <c r="M155" i="71"/>
  <c r="M59" i="70"/>
  <c r="M60" i="70" s="1"/>
  <c r="M143" i="73"/>
  <c r="M144" i="73" s="1"/>
  <c r="M145" i="73" s="1"/>
  <c r="M155" i="70"/>
  <c r="M119" i="68"/>
  <c r="M59" i="69"/>
  <c r="M60" i="69" s="1"/>
  <c r="M35" i="70"/>
  <c r="M36" i="70" s="1"/>
  <c r="M71" i="72"/>
  <c r="M72" i="72" s="1"/>
  <c r="M73" i="72" s="1"/>
  <c r="M74" i="72" s="1"/>
  <c r="M35" i="69"/>
  <c r="M36" i="69" s="1"/>
  <c r="M37" i="69" s="1"/>
  <c r="M143" i="70"/>
  <c r="M144" i="70" s="1"/>
  <c r="M35" i="68"/>
  <c r="M179" i="69"/>
  <c r="M95" i="71"/>
  <c r="M96" i="71" s="1"/>
  <c r="M97" i="71" s="1"/>
  <c r="M83" i="73"/>
  <c r="M84" i="73" s="1"/>
  <c r="M85" i="73" s="1"/>
  <c r="M86" i="73" s="1"/>
  <c r="M119" i="71"/>
  <c r="M120" i="71" s="1"/>
  <c r="M121" i="71" s="1"/>
  <c r="M122" i="71" s="1"/>
  <c r="M119" i="73"/>
  <c r="M120" i="73" s="1"/>
  <c r="M121" i="73" s="1"/>
  <c r="M143" i="71"/>
  <c r="M144" i="71" s="1"/>
  <c r="M145" i="71" s="1"/>
  <c r="M59" i="73"/>
  <c r="M190" i="69"/>
  <c r="AI102" i="45" s="1"/>
  <c r="M190" i="71"/>
  <c r="E87" i="45" s="1"/>
  <c r="M107" i="48"/>
  <c r="M108" i="48" s="1"/>
  <c r="M155" i="48"/>
  <c r="M119" i="48"/>
  <c r="M120" i="48" s="1"/>
  <c r="M188" i="48"/>
  <c r="AI33" i="45" s="1"/>
  <c r="M23" i="48"/>
  <c r="M24" i="48" s="1"/>
  <c r="M25" i="48" s="1"/>
  <c r="M83" i="48"/>
  <c r="M84" i="48" s="1"/>
  <c r="M85" i="48" s="1"/>
  <c r="I47" i="69"/>
  <c r="I48" i="69" s="1"/>
  <c r="I49" i="69" s="1"/>
  <c r="I50" i="69" s="1"/>
  <c r="I71" i="72"/>
  <c r="I71" i="71"/>
  <c r="I155" i="69"/>
  <c r="I156" i="69" s="1"/>
  <c r="I167" i="72"/>
  <c r="I168" i="72" s="1"/>
  <c r="I169" i="72" s="1"/>
  <c r="I170" i="72" s="1"/>
  <c r="I59" i="72"/>
  <c r="I60" i="72" s="1"/>
  <c r="I61" i="72" s="1"/>
  <c r="I62" i="72" s="1"/>
  <c r="I131" i="68"/>
  <c r="I131" i="69"/>
  <c r="I132" i="69" s="1"/>
  <c r="I95" i="70"/>
  <c r="I96" i="70" s="1"/>
  <c r="I107" i="71"/>
  <c r="I108" i="71" s="1"/>
  <c r="I71" i="73"/>
  <c r="I155" i="68"/>
  <c r="I156" i="68" s="1"/>
  <c r="I155" i="70"/>
  <c r="I95" i="68"/>
  <c r="I96" i="68" s="1"/>
  <c r="I97" i="68" s="1"/>
  <c r="I98" i="68" s="1"/>
  <c r="I23" i="69"/>
  <c r="I188" i="69"/>
  <c r="I107" i="70"/>
  <c r="I47" i="73"/>
  <c r="I48" i="73" s="1"/>
  <c r="I49" i="73" s="1"/>
  <c r="I50" i="73" s="1"/>
  <c r="I83" i="71"/>
  <c r="I155" i="72"/>
  <c r="I156" i="72" s="1"/>
  <c r="I157" i="72" s="1"/>
  <c r="I131" i="71"/>
  <c r="I131" i="72"/>
  <c r="I132" i="72" s="1"/>
  <c r="I133" i="72" s="1"/>
  <c r="I190" i="73"/>
  <c r="I167" i="48"/>
  <c r="I168" i="48" s="1"/>
  <c r="I169" i="48" s="1"/>
  <c r="I119" i="48"/>
  <c r="I120" i="48" s="1"/>
  <c r="I121" i="48" s="1"/>
  <c r="I122" i="48" s="1"/>
  <c r="I47" i="48"/>
  <c r="I48" i="48" s="1"/>
  <c r="I49" i="48" s="1"/>
  <c r="I50" i="48" s="1"/>
  <c r="I35" i="48"/>
  <c r="I36" i="48" s="1"/>
  <c r="W188" i="72"/>
  <c r="AQ85" i="45" s="1"/>
  <c r="R47" i="68"/>
  <c r="R48" i="68" s="1"/>
  <c r="R49" i="68" s="1"/>
  <c r="R50" i="68" s="1"/>
  <c r="R71" i="69"/>
  <c r="R72" i="69" s="1"/>
  <c r="R71" i="71"/>
  <c r="R47" i="69"/>
  <c r="R48" i="69" s="1"/>
  <c r="R131" i="70"/>
  <c r="R132" i="70" s="1"/>
  <c r="R133" i="70" s="1"/>
  <c r="R95" i="69"/>
  <c r="R83" i="68"/>
  <c r="R84" i="68" s="1"/>
  <c r="R85" i="68" s="1"/>
  <c r="R131" i="68"/>
  <c r="R132" i="68" s="1"/>
  <c r="R133" i="68" s="1"/>
  <c r="R131" i="69"/>
  <c r="R132" i="69" s="1"/>
  <c r="R95" i="70"/>
  <c r="R96" i="70" s="1"/>
  <c r="R107" i="71"/>
  <c r="R71" i="73"/>
  <c r="R72" i="73" s="1"/>
  <c r="R73" i="73" s="1"/>
  <c r="R74" i="73" s="1"/>
  <c r="R167" i="69"/>
  <c r="R168" i="69" s="1"/>
  <c r="R71" i="68"/>
  <c r="R72" i="68" s="1"/>
  <c r="R73" i="68" s="1"/>
  <c r="R23" i="69"/>
  <c r="R188" i="69"/>
  <c r="AL100" i="45" s="1"/>
  <c r="R107" i="70"/>
  <c r="R47" i="73"/>
  <c r="R48" i="73" s="1"/>
  <c r="R49" i="73" s="1"/>
  <c r="R83" i="71"/>
  <c r="R84" i="71" s="1"/>
  <c r="R85" i="71" s="1"/>
  <c r="R86" i="71" s="1"/>
  <c r="R155" i="72"/>
  <c r="R156" i="72" s="1"/>
  <c r="R131" i="71"/>
  <c r="R131" i="72"/>
  <c r="R132" i="72" s="1"/>
  <c r="R167" i="48"/>
  <c r="R168" i="48" s="1"/>
  <c r="R169" i="48" s="1"/>
  <c r="R170" i="48" s="1"/>
  <c r="R179" i="48"/>
  <c r="R180" i="48" s="1"/>
  <c r="R143" i="48"/>
  <c r="R47" i="48"/>
  <c r="R48" i="48" s="1"/>
  <c r="R49" i="48" s="1"/>
  <c r="R50" i="48" s="1"/>
  <c r="R35" i="48"/>
  <c r="L71" i="69"/>
  <c r="L72" i="69" s="1"/>
  <c r="L155" i="70"/>
  <c r="L156" i="70" s="1"/>
  <c r="L157" i="70" s="1"/>
  <c r="L158" i="70" s="1"/>
  <c r="L179" i="68"/>
  <c r="L180" i="68" s="1"/>
  <c r="L181" i="68" s="1"/>
  <c r="L182" i="68" s="1"/>
  <c r="L167" i="70"/>
  <c r="L167" i="73"/>
  <c r="L168" i="73" s="1"/>
  <c r="L35" i="68"/>
  <c r="L179" i="69"/>
  <c r="L180" i="69" s="1"/>
  <c r="L181" i="69" s="1"/>
  <c r="L182" i="69" s="1"/>
  <c r="L83" i="71"/>
  <c r="L179" i="72"/>
  <c r="L180" i="72" s="1"/>
  <c r="L181" i="72" s="1"/>
  <c r="L71" i="68"/>
  <c r="L72" i="68" s="1"/>
  <c r="L73" i="68" s="1"/>
  <c r="L74" i="68" s="1"/>
  <c r="L131" i="69"/>
  <c r="L119" i="70"/>
  <c r="L188" i="68"/>
  <c r="D100" i="45" s="1"/>
  <c r="L23" i="68"/>
  <c r="L47" i="69"/>
  <c r="L71" i="70"/>
  <c r="L72" i="70" s="1"/>
  <c r="L73" i="70" s="1"/>
  <c r="L107" i="71"/>
  <c r="L108" i="71" s="1"/>
  <c r="L109" i="71" s="1"/>
  <c r="L71" i="73"/>
  <c r="L143" i="71"/>
  <c r="L59" i="73"/>
  <c r="L60" i="73" s="1"/>
  <c r="L167" i="71"/>
  <c r="L168" i="71" s="1"/>
  <c r="L169" i="71" s="1"/>
  <c r="L170" i="71" s="1"/>
  <c r="L47" i="73"/>
  <c r="L190" i="69"/>
  <c r="AH102" i="45" s="1"/>
  <c r="L190" i="68"/>
  <c r="D102" i="45" s="1"/>
  <c r="L167" i="48"/>
  <c r="L168" i="48" s="1"/>
  <c r="L169" i="48" s="1"/>
  <c r="L170" i="48" s="1"/>
  <c r="L179" i="48"/>
  <c r="L190" i="48"/>
  <c r="AH35" i="45" s="1"/>
  <c r="L107" i="48"/>
  <c r="L108" i="48" s="1"/>
  <c r="L109" i="48" s="1"/>
  <c r="L110" i="48" s="1"/>
  <c r="L23" i="48"/>
  <c r="L188" i="48"/>
  <c r="AH33" i="45" s="1"/>
  <c r="H95" i="69"/>
  <c r="H83" i="73"/>
  <c r="H84" i="73" s="1"/>
  <c r="H35" i="70"/>
  <c r="H36" i="70" s="1"/>
  <c r="H37" i="70" s="1"/>
  <c r="H38" i="70" s="1"/>
  <c r="H47" i="70"/>
  <c r="H48" i="70" s="1"/>
  <c r="H49" i="70" s="1"/>
  <c r="H23" i="72"/>
  <c r="H188" i="72"/>
  <c r="H131" i="68"/>
  <c r="H132" i="68" s="1"/>
  <c r="H133" i="68" s="1"/>
  <c r="H95" i="70"/>
  <c r="H96" i="70" s="1"/>
  <c r="H97" i="70" s="1"/>
  <c r="H98" i="70" s="1"/>
  <c r="H188" i="68"/>
  <c r="H23" i="68"/>
  <c r="H119" i="69"/>
  <c r="H167" i="70"/>
  <c r="H168" i="70" s="1"/>
  <c r="H119" i="73"/>
  <c r="H120" i="73" s="1"/>
  <c r="H121" i="73" s="1"/>
  <c r="H107" i="69"/>
  <c r="H108" i="69" s="1"/>
  <c r="H109" i="69" s="1"/>
  <c r="H110" i="69" s="1"/>
  <c r="H179" i="70"/>
  <c r="H180" i="70" s="1"/>
  <c r="H181" i="70" s="1"/>
  <c r="H47" i="68"/>
  <c r="H48" i="68" s="1"/>
  <c r="H155" i="69"/>
  <c r="H156" i="69" s="1"/>
  <c r="H131" i="70"/>
  <c r="H167" i="72"/>
  <c r="H168" i="72" s="1"/>
  <c r="H143" i="71"/>
  <c r="H144" i="71" s="1"/>
  <c r="H59" i="73"/>
  <c r="H60" i="73" s="1"/>
  <c r="H61" i="73" s="1"/>
  <c r="H62" i="73" s="1"/>
  <c r="H167" i="71"/>
  <c r="H47" i="73"/>
  <c r="H48" i="73" s="1"/>
  <c r="H49" i="73" s="1"/>
  <c r="H50" i="73" s="1"/>
  <c r="H190" i="69"/>
  <c r="H190" i="71"/>
  <c r="H188" i="48"/>
  <c r="H167" i="48"/>
  <c r="H131" i="48"/>
  <c r="H132" i="48" s="1"/>
  <c r="H133" i="48" s="1"/>
  <c r="H107" i="48"/>
  <c r="H108" i="48" s="1"/>
  <c r="H109" i="48" s="1"/>
  <c r="H110" i="48" s="1"/>
  <c r="H23" i="48"/>
  <c r="N84" i="52"/>
  <c r="N85" i="52" s="1"/>
  <c r="N180" i="52"/>
  <c r="N181" i="52" s="1"/>
  <c r="S132" i="56"/>
  <c r="S133" i="56" s="1"/>
  <c r="S134" i="56" s="1"/>
  <c r="T110" i="60"/>
  <c r="H132" i="58"/>
  <c r="H133" i="58" s="1"/>
  <c r="I96" i="52"/>
  <c r="I97" i="52" s="1"/>
  <c r="T190" i="58"/>
  <c r="Y54" i="45" s="1"/>
  <c r="T188" i="60"/>
  <c r="AN52" i="45" s="1"/>
  <c r="T190" i="53"/>
  <c r="Y69" i="45" s="1"/>
  <c r="V49" i="71"/>
  <c r="V50" i="71" s="1"/>
  <c r="V85" i="71"/>
  <c r="V86" i="71" s="1"/>
  <c r="Q47" i="70"/>
  <c r="Q48" i="70" s="1"/>
  <c r="Q49" i="70" s="1"/>
  <c r="Q59" i="72"/>
  <c r="Q131" i="69"/>
  <c r="Q107" i="73"/>
  <c r="Q95" i="71"/>
  <c r="Q96" i="71" s="1"/>
  <c r="Q97" i="71" s="1"/>
  <c r="Q119" i="68"/>
  <c r="Q120" i="68" s="1"/>
  <c r="Q121" i="68" s="1"/>
  <c r="Q122" i="68" s="1"/>
  <c r="Q47" i="72"/>
  <c r="Q48" i="72" s="1"/>
  <c r="Q188" i="69"/>
  <c r="AK100" i="45" s="1"/>
  <c r="Q23" i="69"/>
  <c r="Q107" i="70"/>
  <c r="Q108" i="70" s="1"/>
  <c r="Q109" i="70" s="1"/>
  <c r="Q110" i="70" s="1"/>
  <c r="Q155" i="71"/>
  <c r="Q156" i="71" s="1"/>
  <c r="Q71" i="69"/>
  <c r="Q179" i="68"/>
  <c r="Q180" i="68" s="1"/>
  <c r="Q181" i="68" s="1"/>
  <c r="Q179" i="70"/>
  <c r="Q180" i="70" s="1"/>
  <c r="Q181" i="70" s="1"/>
  <c r="Q182" i="70" s="1"/>
  <c r="Q47" i="68"/>
  <c r="Q155" i="69"/>
  <c r="Q156" i="69" s="1"/>
  <c r="Q131" i="70"/>
  <c r="Q132" i="70" s="1"/>
  <c r="Q133" i="70" s="1"/>
  <c r="Q134" i="70" s="1"/>
  <c r="Q167" i="72"/>
  <c r="Q168" i="72" s="1"/>
  <c r="Q143" i="71"/>
  <c r="Q59" i="73"/>
  <c r="Q60" i="73" s="1"/>
  <c r="Q61" i="73" s="1"/>
  <c r="Q62" i="73" s="1"/>
  <c r="Q167" i="71"/>
  <c r="Q168" i="71" s="1"/>
  <c r="Q169" i="71" s="1"/>
  <c r="Q47" i="73"/>
  <c r="Q119" i="48"/>
  <c r="Q190" i="48"/>
  <c r="AK35" i="45" s="1"/>
  <c r="AZ35" i="45" s="1"/>
  <c r="Q83" i="48"/>
  <c r="Q107" i="48"/>
  <c r="Q108" i="48" s="1"/>
  <c r="Q23" i="48"/>
  <c r="Q24" i="48" s="1"/>
  <c r="P59" i="69"/>
  <c r="P60" i="69" s="1"/>
  <c r="P107" i="72"/>
  <c r="P108" i="72" s="1"/>
  <c r="P179" i="70"/>
  <c r="P180" i="70" s="1"/>
  <c r="P181" i="70" s="1"/>
  <c r="P182" i="70" s="1"/>
  <c r="P179" i="73"/>
  <c r="P180" i="73" s="1"/>
  <c r="P181" i="73" s="1"/>
  <c r="P47" i="69"/>
  <c r="P48" i="69" s="1"/>
  <c r="P59" i="68"/>
  <c r="P83" i="72"/>
  <c r="P84" i="72" s="1"/>
  <c r="P167" i="72"/>
  <c r="P168" i="72" s="1"/>
  <c r="P131" i="48"/>
  <c r="P132" i="48" s="1"/>
  <c r="P190" i="48"/>
  <c r="P71" i="68"/>
  <c r="P59" i="70"/>
  <c r="P60" i="70" s="1"/>
  <c r="P61" i="70" s="1"/>
  <c r="P62" i="70" s="1"/>
  <c r="P95" i="73"/>
  <c r="P96" i="73" s="1"/>
  <c r="P97" i="73" s="1"/>
  <c r="P98" i="73" s="1"/>
  <c r="P107" i="68"/>
  <c r="P35" i="70"/>
  <c r="P36" i="70" s="1"/>
  <c r="P37" i="70" s="1"/>
  <c r="P38" i="70" s="1"/>
  <c r="P131" i="70"/>
  <c r="P132" i="70" s="1"/>
  <c r="P133" i="70" s="1"/>
  <c r="P134" i="70" s="1"/>
  <c r="P47" i="70"/>
  <c r="P48" i="70" s="1"/>
  <c r="P49" i="70" s="1"/>
  <c r="P155" i="73"/>
  <c r="P156" i="73" s="1"/>
  <c r="P157" i="73" s="1"/>
  <c r="P158" i="73" s="1"/>
  <c r="P83" i="73"/>
  <c r="P84" i="73" s="1"/>
  <c r="P85" i="73" s="1"/>
  <c r="P86" i="73" s="1"/>
  <c r="P119" i="72"/>
  <c r="P120" i="72" s="1"/>
  <c r="P121" i="72" s="1"/>
  <c r="P107" i="70"/>
  <c r="P143" i="68"/>
  <c r="P144" i="68" s="1"/>
  <c r="P145" i="68" s="1"/>
  <c r="P146" i="68" s="1"/>
  <c r="P83" i="71"/>
  <c r="P84" i="71" s="1"/>
  <c r="P85" i="71" s="1"/>
  <c r="P107" i="71"/>
  <c r="P108" i="71" s="1"/>
  <c r="P71" i="48"/>
  <c r="S119" i="69"/>
  <c r="S71" i="70"/>
  <c r="S72" i="70" s="1"/>
  <c r="S73" i="70" s="1"/>
  <c r="S74" i="70" s="1"/>
  <c r="S35" i="69"/>
  <c r="S188" i="70"/>
  <c r="X100" i="45" s="1"/>
  <c r="S23" i="70"/>
  <c r="S24" i="70" s="1"/>
  <c r="S25" i="70" s="1"/>
  <c r="S47" i="72"/>
  <c r="S48" i="72" s="1"/>
  <c r="S49" i="72" s="1"/>
  <c r="S50" i="72" s="1"/>
  <c r="S155" i="72"/>
  <c r="S156" i="72" s="1"/>
  <c r="S157" i="72" s="1"/>
  <c r="S190" i="68"/>
  <c r="I102" i="45" s="1"/>
  <c r="S190" i="71"/>
  <c r="I87" i="45" s="1"/>
  <c r="S131" i="48"/>
  <c r="S132" i="48" s="1"/>
  <c r="S133" i="48" s="1"/>
  <c r="S134" i="48" s="1"/>
  <c r="S95" i="72"/>
  <c r="S96" i="72" s="1"/>
  <c r="S23" i="68"/>
  <c r="S188" i="68"/>
  <c r="I100" i="45" s="1"/>
  <c r="S59" i="69"/>
  <c r="S107" i="71"/>
  <c r="S108" i="71" s="1"/>
  <c r="S109" i="71" s="1"/>
  <c r="S110" i="71" s="1"/>
  <c r="S119" i="71"/>
  <c r="S120" i="71" s="1"/>
  <c r="S121" i="71" s="1"/>
  <c r="S122" i="71" s="1"/>
  <c r="S167" i="48"/>
  <c r="S83" i="48"/>
  <c r="S84" i="48" s="1"/>
  <c r="S85" i="48" s="1"/>
  <c r="S179" i="69"/>
  <c r="S131" i="71"/>
  <c r="S132" i="71" s="1"/>
  <c r="S133" i="71" s="1"/>
  <c r="S134" i="71" s="1"/>
  <c r="S131" i="68"/>
  <c r="S132" i="68" s="1"/>
  <c r="S179" i="70"/>
  <c r="S180" i="70" s="1"/>
  <c r="S181" i="70" s="1"/>
  <c r="S182" i="70" s="1"/>
  <c r="S188" i="71"/>
  <c r="I85" i="45" s="1"/>
  <c r="S23" i="71"/>
  <c r="S24" i="71" s="1"/>
  <c r="S190" i="69"/>
  <c r="AM102" i="45" s="1"/>
  <c r="S59" i="48"/>
  <c r="S47" i="73"/>
  <c r="S48" i="73" s="1"/>
  <c r="S49" i="73" s="1"/>
  <c r="S50" i="73" s="1"/>
  <c r="S83" i="69"/>
  <c r="S84" i="69" s="1"/>
  <c r="S131" i="72"/>
  <c r="S132" i="72" s="1"/>
  <c r="S133" i="72" s="1"/>
  <c r="S119" i="70"/>
  <c r="S120" i="70" s="1"/>
  <c r="S121" i="70" s="1"/>
  <c r="S122" i="70" s="1"/>
  <c r="S167" i="72"/>
  <c r="S168" i="72" s="1"/>
  <c r="S169" i="72" s="1"/>
  <c r="S170" i="72" s="1"/>
  <c r="S155" i="48"/>
  <c r="K179" i="68"/>
  <c r="K180" i="68" s="1"/>
  <c r="K181" i="68" s="1"/>
  <c r="K143" i="72"/>
  <c r="K144" i="72" s="1"/>
  <c r="K59" i="71"/>
  <c r="K60" i="71" s="1"/>
  <c r="K61" i="71" s="1"/>
  <c r="K143" i="68"/>
  <c r="K144" i="68" s="1"/>
  <c r="K145" i="68" s="1"/>
  <c r="K95" i="70"/>
  <c r="K35" i="68"/>
  <c r="K36" i="68" s="1"/>
  <c r="K37" i="68" s="1"/>
  <c r="K59" i="73"/>
  <c r="K60" i="73" s="1"/>
  <c r="K61" i="73" s="1"/>
  <c r="K47" i="69"/>
  <c r="K48" i="69" s="1"/>
  <c r="K71" i="70"/>
  <c r="K83" i="68"/>
  <c r="K84" i="68" s="1"/>
  <c r="K85" i="68" s="1"/>
  <c r="K23" i="69"/>
  <c r="K24" i="69" s="1"/>
  <c r="K188" i="69"/>
  <c r="AG100" i="45" s="1"/>
  <c r="K71" i="69"/>
  <c r="K72" i="69" s="1"/>
  <c r="K73" i="69" s="1"/>
  <c r="K47" i="70"/>
  <c r="K48" i="70" s="1"/>
  <c r="K49" i="70" s="1"/>
  <c r="K50" i="70" s="1"/>
  <c r="K119" i="71"/>
  <c r="K120" i="71" s="1"/>
  <c r="K121" i="71" s="1"/>
  <c r="K122" i="71" s="1"/>
  <c r="K167" i="73"/>
  <c r="K168" i="73" s="1"/>
  <c r="K169" i="73" s="1"/>
  <c r="K35" i="72"/>
  <c r="K36" i="72" s="1"/>
  <c r="K95" i="73"/>
  <c r="K96" i="73" s="1"/>
  <c r="K97" i="73" s="1"/>
  <c r="K98" i="73" s="1"/>
  <c r="K179" i="70"/>
  <c r="K180" i="70" s="1"/>
  <c r="K181" i="70" s="1"/>
  <c r="K182" i="70" s="1"/>
  <c r="K155" i="71"/>
  <c r="K156" i="71" s="1"/>
  <c r="K71" i="72"/>
  <c r="K72" i="72" s="1"/>
  <c r="K73" i="72" s="1"/>
  <c r="K74" i="72" s="1"/>
  <c r="K35" i="73"/>
  <c r="K190" i="68"/>
  <c r="K35" i="48"/>
  <c r="K143" i="48"/>
  <c r="K144" i="48" s="1"/>
  <c r="K145" i="48" s="1"/>
  <c r="K146" i="48" s="1"/>
  <c r="K131" i="48"/>
  <c r="K132" i="48" s="1"/>
  <c r="K155" i="48"/>
  <c r="K156" i="48" s="1"/>
  <c r="G71" i="68"/>
  <c r="G72" i="68" s="1"/>
  <c r="G73" i="68" s="1"/>
  <c r="G74" i="68" s="1"/>
  <c r="G119" i="72"/>
  <c r="G120" i="72" s="1"/>
  <c r="G23" i="69"/>
  <c r="G24" i="69" s="1"/>
  <c r="G188" i="69"/>
  <c r="G119" i="73"/>
  <c r="G120" i="73" s="1"/>
  <c r="G121" i="73" s="1"/>
  <c r="G122" i="73" s="1"/>
  <c r="G95" i="68"/>
  <c r="G96" i="68" s="1"/>
  <c r="G97" i="68" s="1"/>
  <c r="G98" i="68" s="1"/>
  <c r="G179" i="68"/>
  <c r="G180" i="68" s="1"/>
  <c r="G181" i="68" s="1"/>
  <c r="G119" i="70"/>
  <c r="G35" i="69"/>
  <c r="G59" i="70"/>
  <c r="G60" i="70" s="1"/>
  <c r="G61" i="70" s="1"/>
  <c r="G62" i="70" s="1"/>
  <c r="G107" i="72"/>
  <c r="G108" i="72" s="1"/>
  <c r="G143" i="69"/>
  <c r="G188" i="71"/>
  <c r="G23" i="71"/>
  <c r="G95" i="69"/>
  <c r="G96" i="69" s="1"/>
  <c r="G97" i="69" s="1"/>
  <c r="G98" i="69" s="1"/>
  <c r="G155" i="70"/>
  <c r="G143" i="71"/>
  <c r="G144" i="71" s="1"/>
  <c r="G145" i="71" s="1"/>
  <c r="G35" i="72"/>
  <c r="G95" i="73"/>
  <c r="G96" i="73" s="1"/>
  <c r="G97" i="73" s="1"/>
  <c r="G179" i="70"/>
  <c r="G180" i="70" s="1"/>
  <c r="G181" i="70" s="1"/>
  <c r="G182" i="70" s="1"/>
  <c r="G155" i="71"/>
  <c r="G156" i="71" s="1"/>
  <c r="G157" i="71" s="1"/>
  <c r="G158" i="71" s="1"/>
  <c r="G71" i="72"/>
  <c r="G72" i="72" s="1"/>
  <c r="G73" i="72" s="1"/>
  <c r="G35" i="73"/>
  <c r="G190" i="73"/>
  <c r="G190" i="72"/>
  <c r="G167" i="48"/>
  <c r="G168" i="48" s="1"/>
  <c r="G35" i="48"/>
  <c r="G36" i="48" s="1"/>
  <c r="G37" i="48" s="1"/>
  <c r="G38" i="48" s="1"/>
  <c r="U169" i="73"/>
  <c r="U170" i="73" s="1"/>
  <c r="N119" i="69"/>
  <c r="N120" i="69" s="1"/>
  <c r="N121" i="69" s="1"/>
  <c r="N122" i="69" s="1"/>
  <c r="N47" i="69"/>
  <c r="N48" i="69" s="1"/>
  <c r="N49" i="69" s="1"/>
  <c r="N167" i="68"/>
  <c r="N168" i="68" s="1"/>
  <c r="N169" i="68" s="1"/>
  <c r="N170" i="68" s="1"/>
  <c r="N179" i="73"/>
  <c r="N180" i="73" s="1"/>
  <c r="N181" i="73" s="1"/>
  <c r="N35" i="72"/>
  <c r="N36" i="72" s="1"/>
  <c r="N37" i="72" s="1"/>
  <c r="N38" i="72" s="1"/>
  <c r="N83" i="69"/>
  <c r="N84" i="69" s="1"/>
  <c r="N85" i="69" s="1"/>
  <c r="N86" i="69" s="1"/>
  <c r="N143" i="70"/>
  <c r="N95" i="72"/>
  <c r="N96" i="72" s="1"/>
  <c r="N97" i="72" s="1"/>
  <c r="N23" i="68"/>
  <c r="N24" i="68" s="1"/>
  <c r="N188" i="68"/>
  <c r="F100" i="45" s="1"/>
  <c r="N155" i="69"/>
  <c r="N156" i="69" s="1"/>
  <c r="N71" i="68"/>
  <c r="N72" i="68" s="1"/>
  <c r="N73" i="68" s="1"/>
  <c r="N74" i="68" s="1"/>
  <c r="N119" i="68"/>
  <c r="N120" i="68" s="1"/>
  <c r="N121" i="68" s="1"/>
  <c r="N122" i="68" s="1"/>
  <c r="N59" i="69"/>
  <c r="N60" i="69" s="1"/>
  <c r="N61" i="69" s="1"/>
  <c r="N62" i="69" s="1"/>
  <c r="N35" i="70"/>
  <c r="N36" i="70" s="1"/>
  <c r="N37" i="70" s="1"/>
  <c r="N83" i="72"/>
  <c r="N47" i="71"/>
  <c r="N48" i="71" s="1"/>
  <c r="N49" i="71" s="1"/>
  <c r="N23" i="72"/>
  <c r="N188" i="72"/>
  <c r="AJ85" i="45" s="1"/>
  <c r="N167" i="72"/>
  <c r="N168" i="72" s="1"/>
  <c r="N169" i="72" s="1"/>
  <c r="N170" i="72" s="1"/>
  <c r="N71" i="73"/>
  <c r="N59" i="71"/>
  <c r="N60" i="71" s="1"/>
  <c r="N61" i="71" s="1"/>
  <c r="N62" i="71" s="1"/>
  <c r="N143" i="72"/>
  <c r="N144" i="72" s="1"/>
  <c r="N145" i="72" s="1"/>
  <c r="N146" i="72" s="1"/>
  <c r="N179" i="48"/>
  <c r="N180" i="48" s="1"/>
  <c r="N119" i="48"/>
  <c r="N120" i="48" s="1"/>
  <c r="N121" i="48" s="1"/>
  <c r="N35" i="48"/>
  <c r="N36" i="48" s="1"/>
  <c r="J167" i="68"/>
  <c r="J168" i="68" s="1"/>
  <c r="J169" i="68" s="1"/>
  <c r="J170" i="68" s="1"/>
  <c r="J47" i="73"/>
  <c r="J48" i="73" s="1"/>
  <c r="J49" i="73" s="1"/>
  <c r="J50" i="73" s="1"/>
  <c r="J35" i="69"/>
  <c r="J36" i="69" s="1"/>
  <c r="J131" i="70"/>
  <c r="J95" i="72"/>
  <c r="J96" i="72" s="1"/>
  <c r="J97" i="72" s="1"/>
  <c r="J98" i="72" s="1"/>
  <c r="J83" i="69"/>
  <c r="J84" i="69" s="1"/>
  <c r="J85" i="69" s="1"/>
  <c r="J86" i="69" s="1"/>
  <c r="J143" i="70"/>
  <c r="J131" i="73"/>
  <c r="J132" i="73" s="1"/>
  <c r="J133" i="73" s="1"/>
  <c r="J23" i="69"/>
  <c r="J188" i="69"/>
  <c r="J83" i="72"/>
  <c r="J84" i="72" s="1"/>
  <c r="J85" i="72" s="1"/>
  <c r="J86" i="72" s="1"/>
  <c r="J95" i="68"/>
  <c r="J96" i="68" s="1"/>
  <c r="J97" i="68" s="1"/>
  <c r="J98" i="68" s="1"/>
  <c r="J143" i="68"/>
  <c r="J144" i="68" s="1"/>
  <c r="J145" i="68" s="1"/>
  <c r="J146" i="68" s="1"/>
  <c r="J143" i="69"/>
  <c r="J144" i="69" s="1"/>
  <c r="J119" i="70"/>
  <c r="J120" i="70" s="1"/>
  <c r="J121" i="70" s="1"/>
  <c r="J95" i="73"/>
  <c r="J96" i="73" s="1"/>
  <c r="J47" i="71"/>
  <c r="J48" i="71" s="1"/>
  <c r="J49" i="71" s="1"/>
  <c r="J23" i="72"/>
  <c r="J24" i="72" s="1"/>
  <c r="J188" i="72"/>
  <c r="J167" i="72"/>
  <c r="J71" i="73"/>
  <c r="J72" i="73" s="1"/>
  <c r="J73" i="73" s="1"/>
  <c r="J59" i="71"/>
  <c r="J60" i="71" s="1"/>
  <c r="J61" i="71" s="1"/>
  <c r="J62" i="71" s="1"/>
  <c r="J143" i="72"/>
  <c r="J144" i="72" s="1"/>
  <c r="J179" i="48"/>
  <c r="J180" i="48" s="1"/>
  <c r="J181" i="48" s="1"/>
  <c r="J190" i="48"/>
  <c r="J131" i="48"/>
  <c r="J132" i="48" s="1"/>
  <c r="J107" i="48"/>
  <c r="J108" i="48" s="1"/>
  <c r="J109" i="48" s="1"/>
  <c r="J35" i="48"/>
  <c r="J36" i="48" s="1"/>
  <c r="J37" i="48" s="1"/>
  <c r="J38" i="48" s="1"/>
  <c r="T188" i="68"/>
  <c r="J100" i="45" s="1"/>
  <c r="T188" i="69"/>
  <c r="AN100" i="45" s="1"/>
  <c r="T190" i="68"/>
  <c r="J102" i="45" s="1"/>
  <c r="T190" i="70"/>
  <c r="Y102" i="45" s="1"/>
  <c r="M155" i="69"/>
  <c r="M156" i="69" s="1"/>
  <c r="M157" i="69" s="1"/>
  <c r="M107" i="71"/>
  <c r="M95" i="73"/>
  <c r="M96" i="73" s="1"/>
  <c r="M97" i="73" s="1"/>
  <c r="M98" i="73" s="1"/>
  <c r="M95" i="72"/>
  <c r="M96" i="72" s="1"/>
  <c r="M97" i="72" s="1"/>
  <c r="M179" i="70"/>
  <c r="M71" i="69"/>
  <c r="M72" i="69" s="1"/>
  <c r="M73" i="69" s="1"/>
  <c r="M74" i="69" s="1"/>
  <c r="M71" i="68"/>
  <c r="M72" i="68" s="1"/>
  <c r="M131" i="68"/>
  <c r="M132" i="68" s="1"/>
  <c r="M133" i="68" s="1"/>
  <c r="M131" i="69"/>
  <c r="M95" i="70"/>
  <c r="M96" i="70" s="1"/>
  <c r="M97" i="70" s="1"/>
  <c r="M98" i="70" s="1"/>
  <c r="M83" i="72"/>
  <c r="M84" i="72" s="1"/>
  <c r="M85" i="72" s="1"/>
  <c r="M86" i="72" s="1"/>
  <c r="M47" i="69"/>
  <c r="M167" i="70"/>
  <c r="M168" i="70" s="1"/>
  <c r="M169" i="70" s="1"/>
  <c r="M170" i="70" s="1"/>
  <c r="M167" i="68"/>
  <c r="M168" i="68" s="1"/>
  <c r="M169" i="68" s="1"/>
  <c r="M83" i="70"/>
  <c r="M188" i="72"/>
  <c r="AI85" i="45" s="1"/>
  <c r="M23" i="72"/>
  <c r="M188" i="71"/>
  <c r="E85" i="45" s="1"/>
  <c r="M23" i="71"/>
  <c r="M24" i="71" s="1"/>
  <c r="M119" i="72"/>
  <c r="M120" i="72" s="1"/>
  <c r="M121" i="72" s="1"/>
  <c r="M122" i="72" s="1"/>
  <c r="M167" i="73"/>
  <c r="M168" i="73" s="1"/>
  <c r="M169" i="73" s="1"/>
  <c r="M170" i="73" s="1"/>
  <c r="M179" i="71"/>
  <c r="M180" i="71" s="1"/>
  <c r="M181" i="71" s="1"/>
  <c r="M182" i="71" s="1"/>
  <c r="M131" i="73"/>
  <c r="M132" i="73" s="1"/>
  <c r="M190" i="68"/>
  <c r="E102" i="45" s="1"/>
  <c r="M143" i="48"/>
  <c r="M144" i="48" s="1"/>
  <c r="M71" i="48"/>
  <c r="M72" i="48" s="1"/>
  <c r="I59" i="70"/>
  <c r="I60" i="70" s="1"/>
  <c r="I61" i="70" s="1"/>
  <c r="I62" i="70" s="1"/>
  <c r="I83" i="69"/>
  <c r="I84" i="69" s="1"/>
  <c r="I85" i="69" s="1"/>
  <c r="I86" i="69" s="1"/>
  <c r="I95" i="71"/>
  <c r="I96" i="71" s="1"/>
  <c r="I97" i="71" s="1"/>
  <c r="I98" i="71" s="1"/>
  <c r="I167" i="69"/>
  <c r="I168" i="69" s="1"/>
  <c r="I169" i="69" s="1"/>
  <c r="I35" i="73"/>
  <c r="I83" i="68"/>
  <c r="I84" i="68" s="1"/>
  <c r="I85" i="68" s="1"/>
  <c r="I86" i="68" s="1"/>
  <c r="I143" i="68"/>
  <c r="I144" i="68" s="1"/>
  <c r="I145" i="68" s="1"/>
  <c r="I146" i="68" s="1"/>
  <c r="I143" i="69"/>
  <c r="I144" i="69" s="1"/>
  <c r="I145" i="69" s="1"/>
  <c r="I146" i="69" s="1"/>
  <c r="I119" i="70"/>
  <c r="I120" i="70" s="1"/>
  <c r="I121" i="70" s="1"/>
  <c r="I35" i="72"/>
  <c r="I36" i="72" s="1"/>
  <c r="I37" i="72" s="1"/>
  <c r="I38" i="72" s="1"/>
  <c r="I95" i="73"/>
  <c r="I59" i="68"/>
  <c r="I60" i="68" s="1"/>
  <c r="I61" i="68" s="1"/>
  <c r="I62" i="68" s="1"/>
  <c r="I179" i="72"/>
  <c r="I180" i="72" s="1"/>
  <c r="I181" i="72" s="1"/>
  <c r="I182" i="72" s="1"/>
  <c r="I23" i="68"/>
  <c r="I188" i="68"/>
  <c r="I119" i="69"/>
  <c r="I120" i="69" s="1"/>
  <c r="I121" i="69" s="1"/>
  <c r="I167" i="70"/>
  <c r="I155" i="73"/>
  <c r="I156" i="73" s="1"/>
  <c r="I157" i="73" s="1"/>
  <c r="I158" i="73" s="1"/>
  <c r="I119" i="71"/>
  <c r="I120" i="71" s="1"/>
  <c r="I119" i="73"/>
  <c r="I120" i="73" s="1"/>
  <c r="I143" i="71"/>
  <c r="I59" i="73"/>
  <c r="I60" i="73" s="1"/>
  <c r="I190" i="68"/>
  <c r="I190" i="71"/>
  <c r="I190" i="72"/>
  <c r="I155" i="48"/>
  <c r="I156" i="48" s="1"/>
  <c r="I107" i="48"/>
  <c r="I108" i="48" s="1"/>
  <c r="I188" i="48"/>
  <c r="I23" i="48"/>
  <c r="I83" i="48"/>
  <c r="I84" i="48" s="1"/>
  <c r="W181" i="72"/>
  <c r="W182" i="72" s="1"/>
  <c r="R155" i="68"/>
  <c r="R156" i="68" s="1"/>
  <c r="R157" i="68" s="1"/>
  <c r="R158" i="68" s="1"/>
  <c r="R107" i="69"/>
  <c r="R108" i="69" s="1"/>
  <c r="R59" i="72"/>
  <c r="R60" i="72" s="1"/>
  <c r="R61" i="72" s="1"/>
  <c r="R62" i="72" s="1"/>
  <c r="R155" i="69"/>
  <c r="R156" i="69" s="1"/>
  <c r="R167" i="71"/>
  <c r="R168" i="71" s="1"/>
  <c r="R169" i="71" s="1"/>
  <c r="R170" i="71" s="1"/>
  <c r="R143" i="70"/>
  <c r="R144" i="70" s="1"/>
  <c r="R145" i="70" s="1"/>
  <c r="R95" i="68"/>
  <c r="R96" i="68" s="1"/>
  <c r="R97" i="68" s="1"/>
  <c r="R98" i="68" s="1"/>
  <c r="R143" i="68"/>
  <c r="R144" i="68" s="1"/>
  <c r="R145" i="68" s="1"/>
  <c r="R146" i="68" s="1"/>
  <c r="R143" i="69"/>
  <c r="R144" i="69" s="1"/>
  <c r="R119" i="70"/>
  <c r="R120" i="70" s="1"/>
  <c r="R121" i="70" s="1"/>
  <c r="R122" i="70" s="1"/>
  <c r="R35" i="72"/>
  <c r="R36" i="72" s="1"/>
  <c r="R95" i="73"/>
  <c r="R96" i="73" s="1"/>
  <c r="R97" i="73" s="1"/>
  <c r="R59" i="68"/>
  <c r="R60" i="68" s="1"/>
  <c r="R61" i="68" s="1"/>
  <c r="R62" i="68" s="1"/>
  <c r="R23" i="68"/>
  <c r="R188" i="68"/>
  <c r="H100" i="45" s="1"/>
  <c r="R119" i="69"/>
  <c r="R120" i="69" s="1"/>
  <c r="R167" i="70"/>
  <c r="R168" i="70" s="1"/>
  <c r="R169" i="70" s="1"/>
  <c r="R170" i="70" s="1"/>
  <c r="R155" i="73"/>
  <c r="R156" i="73" s="1"/>
  <c r="R157" i="73" s="1"/>
  <c r="R158" i="73" s="1"/>
  <c r="R119" i="71"/>
  <c r="R120" i="71" s="1"/>
  <c r="R119" i="73"/>
  <c r="R120" i="73" s="1"/>
  <c r="R143" i="71"/>
  <c r="R144" i="71" s="1"/>
  <c r="R145" i="71" s="1"/>
  <c r="R146" i="71" s="1"/>
  <c r="R59" i="73"/>
  <c r="R60" i="73" s="1"/>
  <c r="R190" i="71"/>
  <c r="H87" i="45" s="1"/>
  <c r="R190" i="72"/>
  <c r="AL87" i="45" s="1"/>
  <c r="R155" i="48"/>
  <c r="R156" i="48" s="1"/>
  <c r="R131" i="48"/>
  <c r="R132" i="48" s="1"/>
  <c r="R188" i="48"/>
  <c r="AL33" i="45" s="1"/>
  <c r="BA33" i="45" s="1"/>
  <c r="R23" i="48"/>
  <c r="R24" i="48" s="1"/>
  <c r="R83" i="48"/>
  <c r="R84" i="48" s="1"/>
  <c r="R85" i="48" s="1"/>
  <c r="R86" i="48" s="1"/>
  <c r="L83" i="69"/>
  <c r="L84" i="69" s="1"/>
  <c r="L85" i="69" s="1"/>
  <c r="L119" i="73"/>
  <c r="L120" i="73" s="1"/>
  <c r="L143" i="69"/>
  <c r="L144" i="69" s="1"/>
  <c r="L23" i="71"/>
  <c r="L188" i="71"/>
  <c r="D85" i="45" s="1"/>
  <c r="L95" i="68"/>
  <c r="L96" i="68" s="1"/>
  <c r="L97" i="68" s="1"/>
  <c r="L167" i="68"/>
  <c r="L168" i="68" s="1"/>
  <c r="L169" i="68" s="1"/>
  <c r="L170" i="68" s="1"/>
  <c r="L83" i="70"/>
  <c r="L84" i="70" s="1"/>
  <c r="L85" i="70" s="1"/>
  <c r="L86" i="70" s="1"/>
  <c r="L95" i="71"/>
  <c r="L96" i="71" s="1"/>
  <c r="L97" i="71" s="1"/>
  <c r="L98" i="71" s="1"/>
  <c r="L83" i="73"/>
  <c r="L84" i="73" s="1"/>
  <c r="L83" i="68"/>
  <c r="L84" i="68" s="1"/>
  <c r="L188" i="70"/>
  <c r="S100" i="45" s="1"/>
  <c r="L23" i="70"/>
  <c r="L24" i="70" s="1"/>
  <c r="L71" i="72"/>
  <c r="L72" i="72" s="1"/>
  <c r="L47" i="68"/>
  <c r="L48" i="68" s="1"/>
  <c r="L49" i="68" s="1"/>
  <c r="L50" i="68" s="1"/>
  <c r="L155" i="69"/>
  <c r="L156" i="69" s="1"/>
  <c r="L131" i="70"/>
  <c r="L132" i="70" s="1"/>
  <c r="L133" i="70" s="1"/>
  <c r="L134" i="70" s="1"/>
  <c r="L47" i="72"/>
  <c r="L48" i="72" s="1"/>
  <c r="L49" i="72" s="1"/>
  <c r="L107" i="73"/>
  <c r="L108" i="73" s="1"/>
  <c r="L109" i="73" s="1"/>
  <c r="L110" i="73" s="1"/>
  <c r="L179" i="71"/>
  <c r="L180" i="71" s="1"/>
  <c r="L131" i="73"/>
  <c r="L132" i="73" s="1"/>
  <c r="L133" i="73" s="1"/>
  <c r="L134" i="73" s="1"/>
  <c r="L35" i="72"/>
  <c r="L36" i="72" s="1"/>
  <c r="L95" i="73"/>
  <c r="L96" i="73" s="1"/>
  <c r="L97" i="73" s="1"/>
  <c r="L190" i="70"/>
  <c r="S102" i="45" s="1"/>
  <c r="L83" i="48"/>
  <c r="L71" i="48"/>
  <c r="H155" i="70"/>
  <c r="H83" i="68"/>
  <c r="H84" i="68" s="1"/>
  <c r="H85" i="68" s="1"/>
  <c r="H107" i="71"/>
  <c r="H108" i="71" s="1"/>
  <c r="H143" i="70"/>
  <c r="H144" i="70" s="1"/>
  <c r="H179" i="72"/>
  <c r="H59" i="69"/>
  <c r="H60" i="69" s="1"/>
  <c r="H61" i="69" s="1"/>
  <c r="H62" i="69" s="1"/>
  <c r="H119" i="70"/>
  <c r="H120" i="70" s="1"/>
  <c r="H121" i="70" s="1"/>
  <c r="H122" i="70" s="1"/>
  <c r="H35" i="68"/>
  <c r="H36" i="68" s="1"/>
  <c r="H37" i="68" s="1"/>
  <c r="H179" i="69"/>
  <c r="H180" i="69" s="1"/>
  <c r="H181" i="69" s="1"/>
  <c r="H182" i="69" s="1"/>
  <c r="H23" i="71"/>
  <c r="H24" i="71" s="1"/>
  <c r="H188" i="71"/>
  <c r="H167" i="73"/>
  <c r="H168" i="73" s="1"/>
  <c r="H169" i="73" s="1"/>
  <c r="H170" i="73" s="1"/>
  <c r="H71" i="68"/>
  <c r="H72" i="68" s="1"/>
  <c r="H47" i="71"/>
  <c r="H48" i="71" s="1"/>
  <c r="H49" i="71" s="1"/>
  <c r="H50" i="71" s="1"/>
  <c r="H155" i="68"/>
  <c r="H156" i="68" s="1"/>
  <c r="H157" i="68" s="1"/>
  <c r="H158" i="68" s="1"/>
  <c r="H167" i="69"/>
  <c r="H71" i="72"/>
  <c r="H72" i="72" s="1"/>
  <c r="H73" i="72" s="1"/>
  <c r="H74" i="72" s="1"/>
  <c r="H35" i="73"/>
  <c r="H36" i="73" s="1"/>
  <c r="H37" i="73" s="1"/>
  <c r="H179" i="71"/>
  <c r="H131" i="73"/>
  <c r="H132" i="73" s="1"/>
  <c r="H133" i="73" s="1"/>
  <c r="H134" i="73" s="1"/>
  <c r="H35" i="72"/>
  <c r="H36" i="72" s="1"/>
  <c r="H37" i="72" s="1"/>
  <c r="H38" i="72" s="1"/>
  <c r="H95" i="73"/>
  <c r="H96" i="73" s="1"/>
  <c r="H190" i="70"/>
  <c r="H190" i="48"/>
  <c r="H95" i="48"/>
  <c r="H96" i="48" s="1"/>
  <c r="H71" i="48"/>
  <c r="J24" i="52"/>
  <c r="J25" i="52" s="1"/>
  <c r="J120" i="52"/>
  <c r="J121" i="52" s="1"/>
  <c r="J156" i="52"/>
  <c r="J157" i="52" s="1"/>
  <c r="J60" i="52"/>
  <c r="J61" i="52" s="1"/>
  <c r="S84" i="52"/>
  <c r="S85" i="52" s="1"/>
  <c r="S180" i="52"/>
  <c r="S181" i="52" s="1"/>
  <c r="S72" i="52"/>
  <c r="S73" i="52" s="1"/>
  <c r="S168" i="52"/>
  <c r="S169" i="52" s="1"/>
  <c r="I190" i="56"/>
  <c r="I84" i="52"/>
  <c r="I85" i="52" s="1"/>
  <c r="T86" i="60"/>
  <c r="T61" i="52"/>
  <c r="T62" i="52" s="1"/>
  <c r="T97" i="52"/>
  <c r="T98" i="52" s="1"/>
  <c r="T190" i="57"/>
  <c r="Y20" i="45" s="1"/>
  <c r="T169" i="52"/>
  <c r="T170" i="52" s="1"/>
  <c r="T188" i="56"/>
  <c r="J52" i="45" s="1"/>
  <c r="V188" i="48"/>
  <c r="AP33" i="45" s="1"/>
  <c r="BE33" i="45" s="1"/>
  <c r="Q155" i="70"/>
  <c r="Q179" i="72"/>
  <c r="Q180" i="72" s="1"/>
  <c r="Q181" i="72" s="1"/>
  <c r="Q143" i="69"/>
  <c r="Q144" i="69" s="1"/>
  <c r="Q83" i="69"/>
  <c r="Q84" i="69" s="1"/>
  <c r="Q23" i="72"/>
  <c r="Q188" i="72"/>
  <c r="AK85" i="45" s="1"/>
  <c r="Q131" i="68"/>
  <c r="Q132" i="68" s="1"/>
  <c r="Q133" i="68" s="1"/>
  <c r="Q188" i="68"/>
  <c r="G100" i="45" s="1"/>
  <c r="Q23" i="68"/>
  <c r="Q24" i="68" s="1"/>
  <c r="Q25" i="68" s="1"/>
  <c r="Q119" i="69"/>
  <c r="Q120" i="69" s="1"/>
  <c r="Q167" i="70"/>
  <c r="Q168" i="70" s="1"/>
  <c r="Q119" i="73"/>
  <c r="Q120" i="73" s="1"/>
  <c r="Q121" i="73" s="1"/>
  <c r="Q122" i="73" s="1"/>
  <c r="Q107" i="69"/>
  <c r="Q108" i="69" s="1"/>
  <c r="Q59" i="69"/>
  <c r="Q60" i="69" s="1"/>
  <c r="Q119" i="72"/>
  <c r="Q155" i="68"/>
  <c r="Q156" i="68" s="1"/>
  <c r="Q157" i="68" s="1"/>
  <c r="Q158" i="68" s="1"/>
  <c r="Q167" i="69"/>
  <c r="Q168" i="69" s="1"/>
  <c r="Q71" i="72"/>
  <c r="Q35" i="73"/>
  <c r="Q36" i="73" s="1"/>
  <c r="Q37" i="73" s="1"/>
  <c r="Q179" i="71"/>
  <c r="Q180" i="71" s="1"/>
  <c r="Q181" i="71" s="1"/>
  <c r="Q182" i="71" s="1"/>
  <c r="Q131" i="73"/>
  <c r="Q132" i="73" s="1"/>
  <c r="Q35" i="72"/>
  <c r="Q95" i="73"/>
  <c r="Q96" i="73" s="1"/>
  <c r="Q97" i="73" s="1"/>
  <c r="Q190" i="70"/>
  <c r="V102" i="45" s="1"/>
  <c r="Q179" i="48"/>
  <c r="Q180" i="48" s="1"/>
  <c r="Q95" i="48"/>
  <c r="Q96" i="48" s="1"/>
  <c r="Q97" i="48" s="1"/>
  <c r="Q71" i="48"/>
  <c r="P167" i="73"/>
  <c r="P168" i="73" s="1"/>
  <c r="P169" i="73" s="1"/>
  <c r="P170" i="73" s="1"/>
  <c r="P131" i="73"/>
  <c r="P132" i="73" s="1"/>
  <c r="P133" i="73" s="1"/>
  <c r="P134" i="73" s="1"/>
  <c r="P71" i="72"/>
  <c r="P72" i="72" s="1"/>
  <c r="P107" i="48"/>
  <c r="P108" i="48" s="1"/>
  <c r="P109" i="48" s="1"/>
  <c r="P83" i="68"/>
  <c r="P84" i="68" s="1"/>
  <c r="P85" i="68" s="1"/>
  <c r="P143" i="69"/>
  <c r="P144" i="69" s="1"/>
  <c r="P71" i="70"/>
  <c r="P107" i="69"/>
  <c r="P108" i="69" s="1"/>
  <c r="P143" i="73"/>
  <c r="P144" i="73" s="1"/>
  <c r="P145" i="73" s="1"/>
  <c r="P71" i="73"/>
  <c r="P155" i="48"/>
  <c r="P156" i="48" s="1"/>
  <c r="P95" i="48"/>
  <c r="P96" i="48" s="1"/>
  <c r="P35" i="68"/>
  <c r="P36" i="68" s="1"/>
  <c r="P37" i="68" s="1"/>
  <c r="P38" i="68" s="1"/>
  <c r="P188" i="68"/>
  <c r="P23" i="68"/>
  <c r="P24" i="68" s="1"/>
  <c r="P25" i="68" s="1"/>
  <c r="P155" i="71"/>
  <c r="P156" i="71" s="1"/>
  <c r="P157" i="71" s="1"/>
  <c r="P158" i="71" s="1"/>
  <c r="P188" i="70"/>
  <c r="P23" i="70"/>
  <c r="P23" i="69"/>
  <c r="P188" i="69"/>
  <c r="P155" i="72"/>
  <c r="P156" i="72" s="1"/>
  <c r="P157" i="72" s="1"/>
  <c r="P59" i="71"/>
  <c r="P60" i="71" s="1"/>
  <c r="P61" i="71" s="1"/>
  <c r="P62" i="71" s="1"/>
  <c r="P95" i="71"/>
  <c r="P96" i="71" s="1"/>
  <c r="P97" i="71" s="1"/>
  <c r="P98" i="71" s="1"/>
  <c r="P83" i="70"/>
  <c r="P84" i="70" s="1"/>
  <c r="P85" i="70" s="1"/>
  <c r="P155" i="68"/>
  <c r="P156" i="68" s="1"/>
  <c r="P119" i="73"/>
  <c r="P120" i="73" s="1"/>
  <c r="P121" i="73" s="1"/>
  <c r="P122" i="73" s="1"/>
  <c r="P167" i="71"/>
  <c r="P168" i="71" s="1"/>
  <c r="P59" i="72"/>
  <c r="P60" i="72" s="1"/>
  <c r="P61" i="72" s="1"/>
  <c r="P62" i="72" s="1"/>
  <c r="P190" i="70"/>
  <c r="P190" i="72"/>
  <c r="P83" i="48"/>
  <c r="P84" i="48" s="1"/>
  <c r="P85" i="48" s="1"/>
  <c r="P86" i="48" s="1"/>
  <c r="S59" i="73"/>
  <c r="S60" i="73" s="1"/>
  <c r="S61" i="73" s="1"/>
  <c r="S62" i="73" s="1"/>
  <c r="S95" i="69"/>
  <c r="S96" i="69" s="1"/>
  <c r="S59" i="68"/>
  <c r="S60" i="68" s="1"/>
  <c r="S179" i="71"/>
  <c r="S180" i="71" s="1"/>
  <c r="S181" i="71" s="1"/>
  <c r="S182" i="71" s="1"/>
  <c r="S179" i="72"/>
  <c r="S180" i="72" s="1"/>
  <c r="S181" i="72" s="1"/>
  <c r="S182" i="72" s="1"/>
  <c r="S83" i="70"/>
  <c r="S84" i="70" s="1"/>
  <c r="S167" i="71"/>
  <c r="S168" i="71" s="1"/>
  <c r="S167" i="69"/>
  <c r="S168" i="69" s="1"/>
  <c r="S35" i="70"/>
  <c r="S36" i="70" s="1"/>
  <c r="S37" i="70" s="1"/>
  <c r="S59" i="72"/>
  <c r="S60" i="72" s="1"/>
  <c r="S61" i="72" s="1"/>
  <c r="S119" i="73"/>
  <c r="S120" i="73" s="1"/>
  <c r="S121" i="73" s="1"/>
  <c r="S188" i="48"/>
  <c r="AM33" i="45" s="1"/>
  <c r="S23" i="48"/>
  <c r="S155" i="69"/>
  <c r="S156" i="69" s="1"/>
  <c r="S35" i="68"/>
  <c r="S36" i="68" s="1"/>
  <c r="S131" i="69"/>
  <c r="S132" i="69" s="1"/>
  <c r="S155" i="71"/>
  <c r="S156" i="71" s="1"/>
  <c r="S157" i="71" s="1"/>
  <c r="S119" i="72"/>
  <c r="S120" i="72" s="1"/>
  <c r="S155" i="68"/>
  <c r="S156" i="68" s="1"/>
  <c r="S157" i="68" s="1"/>
  <c r="S158" i="68" s="1"/>
  <c r="S143" i="70"/>
  <c r="S144" i="70" s="1"/>
  <c r="S145" i="70" s="1"/>
  <c r="S146" i="70" s="1"/>
  <c r="S95" i="68"/>
  <c r="S96" i="68" s="1"/>
  <c r="S95" i="73"/>
  <c r="S96" i="73" s="1"/>
  <c r="S71" i="73"/>
  <c r="S72" i="73" s="1"/>
  <c r="S73" i="73" s="1"/>
  <c r="S74" i="73" s="1"/>
  <c r="K59" i="69"/>
  <c r="K60" i="69" s="1"/>
  <c r="K188" i="68"/>
  <c r="C100" i="45" s="1"/>
  <c r="K23" i="68"/>
  <c r="K83" i="71"/>
  <c r="K84" i="71" s="1"/>
  <c r="K85" i="71" s="1"/>
  <c r="K131" i="69"/>
  <c r="K132" i="69" s="1"/>
  <c r="K133" i="69" s="1"/>
  <c r="K134" i="69" s="1"/>
  <c r="K119" i="70"/>
  <c r="K120" i="70" s="1"/>
  <c r="K121" i="70" s="1"/>
  <c r="K179" i="69"/>
  <c r="K180" i="69" s="1"/>
  <c r="K47" i="68"/>
  <c r="K48" i="68" s="1"/>
  <c r="K49" i="68" s="1"/>
  <c r="K50" i="68" s="1"/>
  <c r="K155" i="69"/>
  <c r="K156" i="69" s="1"/>
  <c r="K157" i="69" s="1"/>
  <c r="K131" i="70"/>
  <c r="K132" i="70" s="1"/>
  <c r="K133" i="70" s="1"/>
  <c r="K95" i="68"/>
  <c r="K96" i="68" s="1"/>
  <c r="K119" i="69"/>
  <c r="K120" i="69" s="1"/>
  <c r="K121" i="69" s="1"/>
  <c r="K122" i="69" s="1"/>
  <c r="K83" i="69"/>
  <c r="K84" i="69" s="1"/>
  <c r="K143" i="70"/>
  <c r="K144" i="70" s="1"/>
  <c r="K145" i="70" s="1"/>
  <c r="K146" i="70" s="1"/>
  <c r="K131" i="71"/>
  <c r="K132" i="71" s="1"/>
  <c r="K133" i="71" s="1"/>
  <c r="K134" i="71" s="1"/>
  <c r="K179" i="73"/>
  <c r="K180" i="73" s="1"/>
  <c r="K83" i="72"/>
  <c r="K84" i="72" s="1"/>
  <c r="K143" i="73"/>
  <c r="K144" i="73" s="1"/>
  <c r="K47" i="71"/>
  <c r="K48" i="71" s="1"/>
  <c r="K49" i="71" s="1"/>
  <c r="K23" i="72"/>
  <c r="K188" i="72"/>
  <c r="AG85" i="45" s="1"/>
  <c r="K167" i="72"/>
  <c r="K168" i="72" s="1"/>
  <c r="K71" i="73"/>
  <c r="K72" i="73" s="1"/>
  <c r="K73" i="73" s="1"/>
  <c r="K74" i="73" s="1"/>
  <c r="K190" i="69"/>
  <c r="K190" i="73"/>
  <c r="R87" i="45" s="1"/>
  <c r="K179" i="48"/>
  <c r="K180" i="48" s="1"/>
  <c r="K181" i="48" s="1"/>
  <c r="K182" i="48" s="1"/>
  <c r="K71" i="48"/>
  <c r="K72" i="48" s="1"/>
  <c r="K167" i="48"/>
  <c r="K168" i="48" s="1"/>
  <c r="K190" i="48"/>
  <c r="AG35" i="45" s="1"/>
  <c r="AV35" i="45" s="1"/>
  <c r="G83" i="68"/>
  <c r="G84" i="68" s="1"/>
  <c r="G131" i="72"/>
  <c r="G132" i="72" s="1"/>
  <c r="G133" i="72" s="1"/>
  <c r="G134" i="72" s="1"/>
  <c r="G179" i="69"/>
  <c r="G180" i="69" s="1"/>
  <c r="G181" i="69" s="1"/>
  <c r="G131" i="73"/>
  <c r="G132" i="73" s="1"/>
  <c r="G133" i="73" s="1"/>
  <c r="G107" i="68"/>
  <c r="G108" i="68" s="1"/>
  <c r="G109" i="68" s="1"/>
  <c r="G110" i="68" s="1"/>
  <c r="G131" i="69"/>
  <c r="G132" i="69" s="1"/>
  <c r="G133" i="69" s="1"/>
  <c r="G134" i="69" s="1"/>
  <c r="G119" i="69"/>
  <c r="G120" i="69" s="1"/>
  <c r="G47" i="69"/>
  <c r="G48" i="69" s="1"/>
  <c r="G71" i="70"/>
  <c r="G72" i="70" s="1"/>
  <c r="G73" i="70" s="1"/>
  <c r="G74" i="70" s="1"/>
  <c r="G143" i="72"/>
  <c r="G144" i="72" s="1"/>
  <c r="G188" i="68"/>
  <c r="G23" i="68"/>
  <c r="G59" i="68"/>
  <c r="G60" i="68" s="1"/>
  <c r="G107" i="69"/>
  <c r="G108" i="69" s="1"/>
  <c r="G109" i="69" s="1"/>
  <c r="G110" i="69" s="1"/>
  <c r="G35" i="71"/>
  <c r="G36" i="71" s="1"/>
  <c r="G37" i="71" s="1"/>
  <c r="G59" i="73"/>
  <c r="G60" i="73" s="1"/>
  <c r="G83" i="72"/>
  <c r="G84" i="72" s="1"/>
  <c r="G143" i="73"/>
  <c r="G144" i="73" s="1"/>
  <c r="G145" i="73" s="1"/>
  <c r="G146" i="73" s="1"/>
  <c r="G47" i="71"/>
  <c r="G48" i="71" s="1"/>
  <c r="G49" i="71" s="1"/>
  <c r="G23" i="72"/>
  <c r="G24" i="72" s="1"/>
  <c r="G188" i="72"/>
  <c r="G167" i="72"/>
  <c r="G168" i="72" s="1"/>
  <c r="G169" i="72" s="1"/>
  <c r="G170" i="72" s="1"/>
  <c r="G71" i="73"/>
  <c r="G72" i="73" s="1"/>
  <c r="G179" i="48"/>
  <c r="G180" i="48" s="1"/>
  <c r="G119" i="48"/>
  <c r="G120" i="48" s="1"/>
  <c r="G155" i="48"/>
  <c r="G156" i="48" s="1"/>
  <c r="G190" i="48"/>
  <c r="N107" i="70"/>
  <c r="N108" i="70" s="1"/>
  <c r="N109" i="70" s="1"/>
  <c r="N110" i="70" s="1"/>
  <c r="N167" i="69"/>
  <c r="N168" i="69" s="1"/>
  <c r="N169" i="69" s="1"/>
  <c r="N170" i="69" s="1"/>
  <c r="N179" i="69"/>
  <c r="N180" i="69" s="1"/>
  <c r="N47" i="68"/>
  <c r="N48" i="68" s="1"/>
  <c r="N107" i="72"/>
  <c r="N108" i="72" s="1"/>
  <c r="N95" i="69"/>
  <c r="N96" i="69" s="1"/>
  <c r="N97" i="69" s="1"/>
  <c r="N98" i="69" s="1"/>
  <c r="N155" i="70"/>
  <c r="N156" i="70" s="1"/>
  <c r="N47" i="73"/>
  <c r="N48" i="73" s="1"/>
  <c r="N49" i="73" s="1"/>
  <c r="N50" i="73" s="1"/>
  <c r="N35" i="68"/>
  <c r="N36" i="68" s="1"/>
  <c r="N37" i="68" s="1"/>
  <c r="N38" i="68" s="1"/>
  <c r="N59" i="70"/>
  <c r="N60" i="70" s="1"/>
  <c r="N61" i="70" s="1"/>
  <c r="N83" i="68"/>
  <c r="N84" i="68" s="1"/>
  <c r="N85" i="68" s="1"/>
  <c r="N131" i="68"/>
  <c r="N132" i="68" s="1"/>
  <c r="N133" i="68" s="1"/>
  <c r="N134" i="68" s="1"/>
  <c r="N131" i="69"/>
  <c r="N132" i="69" s="1"/>
  <c r="N133" i="69" s="1"/>
  <c r="N134" i="69" s="1"/>
  <c r="N95" i="70"/>
  <c r="N96" i="70" s="1"/>
  <c r="N97" i="70" s="1"/>
  <c r="N131" i="72"/>
  <c r="N132" i="72" s="1"/>
  <c r="N133" i="72" s="1"/>
  <c r="N134" i="72" s="1"/>
  <c r="N95" i="71"/>
  <c r="N96" i="71" s="1"/>
  <c r="N97" i="71" s="1"/>
  <c r="N98" i="71" s="1"/>
  <c r="N47" i="72"/>
  <c r="N48" i="72" s="1"/>
  <c r="N49" i="72" s="1"/>
  <c r="N50" i="72" s="1"/>
  <c r="N179" i="72"/>
  <c r="N180" i="72" s="1"/>
  <c r="N181" i="72" s="1"/>
  <c r="N83" i="73"/>
  <c r="N84" i="73" s="1"/>
  <c r="N85" i="73" s="1"/>
  <c r="N86" i="73" s="1"/>
  <c r="N83" i="71"/>
  <c r="N84" i="71" s="1"/>
  <c r="N155" i="72"/>
  <c r="N156" i="72" s="1"/>
  <c r="N157" i="72" s="1"/>
  <c r="N158" i="72" s="1"/>
  <c r="N190" i="70"/>
  <c r="U102" i="45" s="1"/>
  <c r="N190" i="71"/>
  <c r="F87" i="45" s="1"/>
  <c r="N190" i="72"/>
  <c r="AJ87" i="45" s="1"/>
  <c r="N143" i="48"/>
  <c r="N144" i="48" s="1"/>
  <c r="N23" i="48"/>
  <c r="N188" i="48"/>
  <c r="AJ33" i="45" s="1"/>
  <c r="N107" i="48"/>
  <c r="N108" i="48" s="1"/>
  <c r="N109" i="48" s="1"/>
  <c r="N95" i="48"/>
  <c r="N96" i="48" s="1"/>
  <c r="J179" i="69"/>
  <c r="J180" i="69" s="1"/>
  <c r="J59" i="73"/>
  <c r="J155" i="69"/>
  <c r="J156" i="69" s="1"/>
  <c r="J157" i="69" s="1"/>
  <c r="J158" i="69" s="1"/>
  <c r="J119" i="69"/>
  <c r="J120" i="69" s="1"/>
  <c r="J121" i="69" s="1"/>
  <c r="J122" i="69" s="1"/>
  <c r="J167" i="71"/>
  <c r="J168" i="71" s="1"/>
  <c r="J95" i="69"/>
  <c r="J96" i="69" s="1"/>
  <c r="J97" i="69" s="1"/>
  <c r="J98" i="69" s="1"/>
  <c r="J155" i="70"/>
  <c r="J156" i="70" s="1"/>
  <c r="J179" i="73"/>
  <c r="J180" i="73" s="1"/>
  <c r="J181" i="73" s="1"/>
  <c r="J47" i="68"/>
  <c r="J48" i="68" s="1"/>
  <c r="J49" i="68" s="1"/>
  <c r="J50" i="68" s="1"/>
  <c r="J59" i="68"/>
  <c r="J60" i="68" s="1"/>
  <c r="J61" i="68" s="1"/>
  <c r="J107" i="68"/>
  <c r="J108" i="68" s="1"/>
  <c r="J179" i="68"/>
  <c r="J180" i="68" s="1"/>
  <c r="J181" i="68" s="1"/>
  <c r="J188" i="70"/>
  <c r="J23" i="70"/>
  <c r="J179" i="71"/>
  <c r="J180" i="71" s="1"/>
  <c r="J143" i="73"/>
  <c r="J144" i="73" s="1"/>
  <c r="J145" i="73" s="1"/>
  <c r="J146" i="73" s="1"/>
  <c r="J95" i="71"/>
  <c r="J96" i="71" s="1"/>
  <c r="J97" i="71" s="1"/>
  <c r="J47" i="72"/>
  <c r="J48" i="72" s="1"/>
  <c r="J179" i="72"/>
  <c r="J180" i="72" s="1"/>
  <c r="J83" i="73"/>
  <c r="J84" i="73" s="1"/>
  <c r="J85" i="73" s="1"/>
  <c r="J86" i="73" s="1"/>
  <c r="J83" i="71"/>
  <c r="J84" i="71" s="1"/>
  <c r="J85" i="71" s="1"/>
  <c r="J155" i="72"/>
  <c r="J156" i="72" s="1"/>
  <c r="J157" i="72" s="1"/>
  <c r="J158" i="72" s="1"/>
  <c r="J190" i="68"/>
  <c r="J190" i="71"/>
  <c r="J167" i="48"/>
  <c r="J168" i="48" s="1"/>
  <c r="J169" i="48" s="1"/>
  <c r="J170" i="48" s="1"/>
  <c r="J155" i="48"/>
  <c r="J156" i="48" s="1"/>
  <c r="J157" i="48" s="1"/>
  <c r="J158" i="48" s="1"/>
  <c r="J188" i="48"/>
  <c r="J23" i="48"/>
  <c r="J95" i="48"/>
  <c r="J96" i="48" s="1"/>
  <c r="J97" i="48" s="1"/>
  <c r="J98" i="48" s="1"/>
  <c r="T188" i="71"/>
  <c r="J85" i="45" s="1"/>
  <c r="T188" i="73"/>
  <c r="Y85" i="45" s="1"/>
  <c r="T190" i="69"/>
  <c r="AN102" i="45" s="1"/>
  <c r="T190" i="72"/>
  <c r="AN87" i="45" s="1"/>
  <c r="T188" i="48"/>
  <c r="AN33" i="45" s="1"/>
  <c r="M167" i="69"/>
  <c r="M168" i="69" s="1"/>
  <c r="M169" i="69" s="1"/>
  <c r="M170" i="69" s="1"/>
  <c r="M35" i="72"/>
  <c r="M36" i="72" s="1"/>
  <c r="M107" i="73"/>
  <c r="M108" i="73" s="1"/>
  <c r="M47" i="73"/>
  <c r="M48" i="73" s="1"/>
  <c r="M49" i="73" s="1"/>
  <c r="M50" i="73" s="1"/>
  <c r="M47" i="71"/>
  <c r="M48" i="71" s="1"/>
  <c r="M83" i="69"/>
  <c r="M84" i="69" s="1"/>
  <c r="M85" i="69" s="1"/>
  <c r="M95" i="68"/>
  <c r="M96" i="68" s="1"/>
  <c r="M97" i="68" s="1"/>
  <c r="M98" i="68" s="1"/>
  <c r="M143" i="68"/>
  <c r="M144" i="68" s="1"/>
  <c r="M145" i="68" s="1"/>
  <c r="M146" i="68" s="1"/>
  <c r="M143" i="69"/>
  <c r="M144" i="69" s="1"/>
  <c r="M119" i="70"/>
  <c r="M120" i="70" s="1"/>
  <c r="M167" i="72"/>
  <c r="M168" i="72" s="1"/>
  <c r="M169" i="72" s="1"/>
  <c r="M170" i="72" s="1"/>
  <c r="M95" i="69"/>
  <c r="M96" i="69" s="1"/>
  <c r="M97" i="69" s="1"/>
  <c r="M83" i="68"/>
  <c r="M84" i="68" s="1"/>
  <c r="M85" i="68" s="1"/>
  <c r="M23" i="69"/>
  <c r="M188" i="69"/>
  <c r="AI100" i="45" s="1"/>
  <c r="M107" i="70"/>
  <c r="M108" i="70" s="1"/>
  <c r="M109" i="70" s="1"/>
  <c r="M110" i="70" s="1"/>
  <c r="M59" i="72"/>
  <c r="M60" i="72" s="1"/>
  <c r="M61" i="72" s="1"/>
  <c r="M62" i="72" s="1"/>
  <c r="M59" i="71"/>
  <c r="M60" i="71" s="1"/>
  <c r="M61" i="71" s="1"/>
  <c r="M62" i="71" s="1"/>
  <c r="M143" i="72"/>
  <c r="M144" i="72" s="1"/>
  <c r="M35" i="71"/>
  <c r="M36" i="71" s="1"/>
  <c r="M37" i="71" s="1"/>
  <c r="M107" i="72"/>
  <c r="M108" i="72" s="1"/>
  <c r="M109" i="72" s="1"/>
  <c r="M110" i="72" s="1"/>
  <c r="M179" i="73"/>
  <c r="M180" i="73" s="1"/>
  <c r="M181" i="73" s="1"/>
  <c r="M190" i="70"/>
  <c r="T102" i="45" s="1"/>
  <c r="M179" i="48"/>
  <c r="M180" i="48" s="1"/>
  <c r="M181" i="48" s="1"/>
  <c r="M182" i="48" s="1"/>
  <c r="M131" i="48"/>
  <c r="M132" i="48" s="1"/>
  <c r="M59" i="48"/>
  <c r="M60" i="48" s="1"/>
  <c r="M61" i="48" s="1"/>
  <c r="M190" i="48"/>
  <c r="AI35" i="45" s="1"/>
  <c r="I71" i="70"/>
  <c r="I72" i="70" s="1"/>
  <c r="I73" i="70" s="1"/>
  <c r="I74" i="70" s="1"/>
  <c r="I95" i="69"/>
  <c r="I96" i="69" s="1"/>
  <c r="I97" i="69" s="1"/>
  <c r="I98" i="69" s="1"/>
  <c r="I47" i="68"/>
  <c r="I48" i="68" s="1"/>
  <c r="I49" i="68" s="1"/>
  <c r="I50" i="68" s="1"/>
  <c r="I131" i="70"/>
  <c r="I132" i="70" s="1"/>
  <c r="I133" i="70" s="1"/>
  <c r="I134" i="70" s="1"/>
  <c r="I143" i="70"/>
  <c r="I144" i="70" s="1"/>
  <c r="I145" i="70" s="1"/>
  <c r="I107" i="68"/>
  <c r="I108" i="68" s="1"/>
  <c r="I109" i="68" s="1"/>
  <c r="I179" i="68"/>
  <c r="I180" i="68" s="1"/>
  <c r="I188" i="70"/>
  <c r="I23" i="70"/>
  <c r="I24" i="70" s="1"/>
  <c r="I179" i="70"/>
  <c r="I180" i="70" s="1"/>
  <c r="I47" i="72"/>
  <c r="I48" i="72" s="1"/>
  <c r="I107" i="73"/>
  <c r="I108" i="73" s="1"/>
  <c r="I71" i="69"/>
  <c r="I72" i="69" s="1"/>
  <c r="I73" i="69" s="1"/>
  <c r="I74" i="69" s="1"/>
  <c r="I83" i="73"/>
  <c r="I84" i="73" s="1"/>
  <c r="I35" i="68"/>
  <c r="I36" i="68" s="1"/>
  <c r="I37" i="68" s="1"/>
  <c r="I179" i="69"/>
  <c r="I180" i="69" s="1"/>
  <c r="I155" i="71"/>
  <c r="I156" i="71" s="1"/>
  <c r="I157" i="71" s="1"/>
  <c r="I188" i="71"/>
  <c r="I23" i="71"/>
  <c r="I24" i="71" s="1"/>
  <c r="I119" i="72"/>
  <c r="I120" i="72" s="1"/>
  <c r="I121" i="72" s="1"/>
  <c r="I122" i="72" s="1"/>
  <c r="I167" i="73"/>
  <c r="I168" i="73" s="1"/>
  <c r="I169" i="73" s="1"/>
  <c r="I170" i="73" s="1"/>
  <c r="I179" i="71"/>
  <c r="I180" i="71" s="1"/>
  <c r="I131" i="73"/>
  <c r="I132" i="73" s="1"/>
  <c r="I95" i="48"/>
  <c r="I96" i="48" s="1"/>
  <c r="I97" i="48" s="1"/>
  <c r="I98" i="48" s="1"/>
  <c r="I143" i="48"/>
  <c r="I144" i="48" s="1"/>
  <c r="I71" i="48"/>
  <c r="I72" i="48" s="1"/>
  <c r="I73" i="48" s="1"/>
  <c r="I74" i="48" s="1"/>
  <c r="W188" i="69"/>
  <c r="AQ100" i="45" s="1"/>
  <c r="W109" i="71"/>
  <c r="W110" i="71" s="1"/>
  <c r="W188" i="73"/>
  <c r="AB85" i="45" s="1"/>
  <c r="W188" i="48"/>
  <c r="AQ33" i="45" s="1"/>
  <c r="R83" i="72"/>
  <c r="R84" i="72" s="1"/>
  <c r="R85" i="72" s="1"/>
  <c r="R86" i="72" s="1"/>
  <c r="R47" i="70"/>
  <c r="R48" i="70" s="1"/>
  <c r="R83" i="73"/>
  <c r="R84" i="73" s="1"/>
  <c r="R59" i="70"/>
  <c r="R60" i="70" s="1"/>
  <c r="R71" i="72"/>
  <c r="R72" i="72" s="1"/>
  <c r="R73" i="72" s="1"/>
  <c r="R74" i="72" s="1"/>
  <c r="R95" i="71"/>
  <c r="R96" i="71" s="1"/>
  <c r="R107" i="68"/>
  <c r="R108" i="68" s="1"/>
  <c r="R109" i="68" s="1"/>
  <c r="R110" i="68" s="1"/>
  <c r="R179" i="68"/>
  <c r="R180" i="68" s="1"/>
  <c r="R181" i="68" s="1"/>
  <c r="R188" i="70"/>
  <c r="W100" i="45" s="1"/>
  <c r="R23" i="70"/>
  <c r="R24" i="70" s="1"/>
  <c r="R179" i="70"/>
  <c r="R180" i="70" s="1"/>
  <c r="R181" i="70" s="1"/>
  <c r="R182" i="70" s="1"/>
  <c r="R47" i="72"/>
  <c r="R48" i="72" s="1"/>
  <c r="R49" i="72" s="1"/>
  <c r="R50" i="72" s="1"/>
  <c r="R107" i="73"/>
  <c r="R108" i="73" s="1"/>
  <c r="R109" i="73" s="1"/>
  <c r="R83" i="69"/>
  <c r="R84" i="69" s="1"/>
  <c r="R35" i="68"/>
  <c r="R36" i="68" s="1"/>
  <c r="R179" i="69"/>
  <c r="R180" i="69" s="1"/>
  <c r="R155" i="71"/>
  <c r="R156" i="71" s="1"/>
  <c r="R157" i="71" s="1"/>
  <c r="R188" i="71"/>
  <c r="H85" i="45" s="1"/>
  <c r="R23" i="71"/>
  <c r="R24" i="71" s="1"/>
  <c r="R119" i="72"/>
  <c r="R120" i="72" s="1"/>
  <c r="R121" i="72" s="1"/>
  <c r="R122" i="72" s="1"/>
  <c r="R167" i="73"/>
  <c r="R168" i="73" s="1"/>
  <c r="R169" i="73" s="1"/>
  <c r="R170" i="73" s="1"/>
  <c r="R179" i="71"/>
  <c r="R180" i="71" s="1"/>
  <c r="R131" i="73"/>
  <c r="R132" i="73" s="1"/>
  <c r="R190" i="68"/>
  <c r="H102" i="45" s="1"/>
  <c r="R190" i="73"/>
  <c r="W87" i="45" s="1"/>
  <c r="R107" i="48"/>
  <c r="R108" i="48" s="1"/>
  <c r="R109" i="48" s="1"/>
  <c r="R110" i="48" s="1"/>
  <c r="R119" i="48"/>
  <c r="R120" i="48" s="1"/>
  <c r="L107" i="69"/>
  <c r="L108" i="69" s="1"/>
  <c r="L107" i="68"/>
  <c r="L108" i="68" s="1"/>
  <c r="L167" i="72"/>
  <c r="L168" i="72" s="1"/>
  <c r="L169" i="72" s="1"/>
  <c r="L170" i="72" s="1"/>
  <c r="L119" i="71"/>
  <c r="L120" i="71" s="1"/>
  <c r="L121" i="71" s="1"/>
  <c r="L143" i="68"/>
  <c r="L144" i="68" s="1"/>
  <c r="L145" i="68" s="1"/>
  <c r="L188" i="69"/>
  <c r="AH100" i="45" s="1"/>
  <c r="L23" i="69"/>
  <c r="L24" i="69" s="1"/>
  <c r="L25" i="69" s="1"/>
  <c r="L26" i="69" s="1"/>
  <c r="L107" i="70"/>
  <c r="L108" i="70" s="1"/>
  <c r="L109" i="70" s="1"/>
  <c r="L110" i="70" s="1"/>
  <c r="L23" i="72"/>
  <c r="L24" i="72" s="1"/>
  <c r="L25" i="72" s="1"/>
  <c r="L188" i="72"/>
  <c r="AH85" i="45" s="1"/>
  <c r="L59" i="68"/>
  <c r="L60" i="68" s="1"/>
  <c r="L131" i="68"/>
  <c r="L132" i="68" s="1"/>
  <c r="L133" i="68" s="1"/>
  <c r="L35" i="70"/>
  <c r="L36" i="70" s="1"/>
  <c r="L37" i="70" s="1"/>
  <c r="L38" i="70" s="1"/>
  <c r="L155" i="72"/>
  <c r="L156" i="72" s="1"/>
  <c r="L157" i="72" s="1"/>
  <c r="L158" i="72" s="1"/>
  <c r="L155" i="68"/>
  <c r="L156" i="68" s="1"/>
  <c r="L157" i="68" s="1"/>
  <c r="L167" i="69"/>
  <c r="L168" i="69" s="1"/>
  <c r="L169" i="69" s="1"/>
  <c r="L179" i="70"/>
  <c r="L180" i="70" s="1"/>
  <c r="L181" i="70" s="1"/>
  <c r="L182" i="70" s="1"/>
  <c r="L119" i="72"/>
  <c r="L120" i="72" s="1"/>
  <c r="L121" i="72" s="1"/>
  <c r="L122" i="72" s="1"/>
  <c r="L35" i="71"/>
  <c r="L36" i="71" s="1"/>
  <c r="L107" i="72"/>
  <c r="L108" i="72" s="1"/>
  <c r="L109" i="72" s="1"/>
  <c r="L110" i="72" s="1"/>
  <c r="L179" i="73"/>
  <c r="L180" i="73" s="1"/>
  <c r="L181" i="73" s="1"/>
  <c r="L83" i="72"/>
  <c r="L84" i="72" s="1"/>
  <c r="L85" i="72" s="1"/>
  <c r="L143" i="73"/>
  <c r="L144" i="73" s="1"/>
  <c r="L190" i="73"/>
  <c r="S87" i="45" s="1"/>
  <c r="L155" i="48"/>
  <c r="L156" i="48" s="1"/>
  <c r="L131" i="48"/>
  <c r="L132" i="48" s="1"/>
  <c r="L133" i="48" s="1"/>
  <c r="L134" i="48" s="1"/>
  <c r="L59" i="48"/>
  <c r="L60" i="48" s="1"/>
  <c r="L61" i="48" s="1"/>
  <c r="L62" i="48" s="1"/>
  <c r="H59" i="71"/>
  <c r="H60" i="71" s="1"/>
  <c r="H61" i="71" s="1"/>
  <c r="H62" i="71" s="1"/>
  <c r="H107" i="68"/>
  <c r="H108" i="68" s="1"/>
  <c r="H109" i="68" s="1"/>
  <c r="H110" i="68" s="1"/>
  <c r="H107" i="73"/>
  <c r="H108" i="73" s="1"/>
  <c r="H83" i="71"/>
  <c r="H84" i="71" s="1"/>
  <c r="H85" i="71" s="1"/>
  <c r="H95" i="68"/>
  <c r="H96" i="68" s="1"/>
  <c r="H131" i="69"/>
  <c r="H132" i="69" s="1"/>
  <c r="H133" i="69" s="1"/>
  <c r="H134" i="69" s="1"/>
  <c r="H47" i="72"/>
  <c r="H48" i="72" s="1"/>
  <c r="H167" i="68"/>
  <c r="H168" i="68" s="1"/>
  <c r="H169" i="68" s="1"/>
  <c r="H170" i="68" s="1"/>
  <c r="H83" i="70"/>
  <c r="H84" i="70" s="1"/>
  <c r="H85" i="70" s="1"/>
  <c r="H86" i="70" s="1"/>
  <c r="H119" i="71"/>
  <c r="H120" i="71" s="1"/>
  <c r="H121" i="71" s="1"/>
  <c r="H59" i="68"/>
  <c r="H60" i="68" s="1"/>
  <c r="H61" i="68" s="1"/>
  <c r="H179" i="68"/>
  <c r="H180" i="68" s="1"/>
  <c r="H181" i="68" s="1"/>
  <c r="H182" i="68" s="1"/>
  <c r="H119" i="72"/>
  <c r="H120" i="72" s="1"/>
  <c r="H35" i="69"/>
  <c r="H36" i="69" s="1"/>
  <c r="H59" i="70"/>
  <c r="H60" i="70" s="1"/>
  <c r="H61" i="70" s="1"/>
  <c r="H62" i="70" s="1"/>
  <c r="H143" i="72"/>
  <c r="H144" i="72" s="1"/>
  <c r="H145" i="72" s="1"/>
  <c r="H146" i="72" s="1"/>
  <c r="H35" i="71"/>
  <c r="H36" i="71" s="1"/>
  <c r="H107" i="72"/>
  <c r="H108" i="72" s="1"/>
  <c r="H109" i="72" s="1"/>
  <c r="H179" i="73"/>
  <c r="H180" i="73" s="1"/>
  <c r="H83" i="72"/>
  <c r="H84" i="72" s="1"/>
  <c r="H85" i="72" s="1"/>
  <c r="H86" i="72" s="1"/>
  <c r="H143" i="73"/>
  <c r="H144" i="73" s="1"/>
  <c r="H145" i="73" s="1"/>
  <c r="H119" i="48"/>
  <c r="H120" i="48" s="1"/>
  <c r="H121" i="48" s="1"/>
  <c r="H122" i="48" s="1"/>
  <c r="H155" i="48"/>
  <c r="H156" i="48" s="1"/>
  <c r="H157" i="48" s="1"/>
  <c r="H83" i="48"/>
  <c r="H84" i="48" s="1"/>
  <c r="H85" i="48" s="1"/>
  <c r="H59" i="48"/>
  <c r="H60" i="48" s="1"/>
  <c r="H61" i="48" s="1"/>
  <c r="H62" i="48" s="1"/>
  <c r="BC19" i="45"/>
  <c r="BC68" i="45"/>
  <c r="AX16" i="45"/>
  <c r="AZ20" i="45"/>
  <c r="AV50" i="45"/>
  <c r="AZ16" i="45"/>
  <c r="AX66" i="45"/>
  <c r="AV69" i="45"/>
  <c r="AV67" i="45"/>
  <c r="AV54" i="45"/>
  <c r="AW20" i="45"/>
  <c r="AX65" i="45"/>
  <c r="AY50" i="45"/>
  <c r="BA16" i="45"/>
  <c r="AW68" i="45"/>
  <c r="BA53" i="45"/>
  <c r="BB53" i="45"/>
  <c r="BA52" i="45"/>
  <c r="AV52" i="45"/>
  <c r="AX50" i="45"/>
  <c r="AZ50" i="45"/>
  <c r="BA50" i="45"/>
  <c r="AW50" i="45"/>
  <c r="AX53" i="45"/>
  <c r="AY16" i="45"/>
  <c r="AX19" i="45"/>
  <c r="AW18" i="45"/>
  <c r="AW16" i="45"/>
  <c r="BA19" i="45"/>
  <c r="BB16" i="45"/>
  <c r="BB19" i="45"/>
  <c r="AV16" i="45"/>
  <c r="AZ18" i="45"/>
  <c r="AV20" i="45"/>
  <c r="AV65" i="45"/>
  <c r="AV66" i="45"/>
  <c r="AZ68" i="45"/>
  <c r="G60" i="52"/>
  <c r="G61" i="52" s="1"/>
  <c r="G62" i="52" s="1"/>
  <c r="P36" i="52"/>
  <c r="P37" i="52" s="1"/>
  <c r="P38" i="52" s="1"/>
  <c r="K72" i="52"/>
  <c r="K73" i="52" s="1"/>
  <c r="K74" i="52" s="1"/>
  <c r="H144" i="52"/>
  <c r="H145" i="52" s="1"/>
  <c r="BB65" i="45"/>
  <c r="G156" i="52"/>
  <c r="G157" i="52" s="1"/>
  <c r="G158" i="52" s="1"/>
  <c r="AY68" i="45"/>
  <c r="G36" i="52"/>
  <c r="G37" i="52" s="1"/>
  <c r="G38" i="52" s="1"/>
  <c r="AW65" i="45"/>
  <c r="G120" i="52"/>
  <c r="G121" i="52" s="1"/>
  <c r="G122" i="52" s="1"/>
  <c r="AY65" i="45"/>
  <c r="G108" i="52"/>
  <c r="AV68" i="45"/>
  <c r="AZ69" i="45"/>
  <c r="BA66" i="45"/>
  <c r="R108" i="52"/>
  <c r="R109" i="52" s="1"/>
  <c r="R110" i="52" s="1"/>
  <c r="BA65" i="45"/>
  <c r="BA68" i="45"/>
  <c r="AY66" i="45"/>
  <c r="BB68" i="45"/>
  <c r="AW66" i="45"/>
  <c r="AX68" i="45"/>
  <c r="P60" i="52"/>
  <c r="P61" i="52" s="1"/>
  <c r="P62" i="52" s="1"/>
  <c r="K156" i="52"/>
  <c r="Q96" i="52"/>
  <c r="Q97" i="52" s="1"/>
  <c r="Q98" i="52" s="1"/>
  <c r="AZ65" i="45"/>
  <c r="AZ66" i="45"/>
  <c r="AZ67" i="45"/>
  <c r="BB66" i="45"/>
  <c r="Q24" i="57"/>
  <c r="Q25" i="57" s="1"/>
  <c r="AZ62" i="45"/>
  <c r="G49" i="57"/>
  <c r="G50" i="57" s="1"/>
  <c r="I60" i="56"/>
  <c r="I61" i="56" s="1"/>
  <c r="BA28" i="45"/>
  <c r="L190" i="58"/>
  <c r="S54" i="45" s="1"/>
  <c r="K190" i="58"/>
  <c r="R54" i="45" s="1"/>
  <c r="M48" i="57"/>
  <c r="M49" i="57" s="1"/>
  <c r="M50" i="57" s="1"/>
  <c r="L180" i="57"/>
  <c r="L181" i="57" s="1"/>
  <c r="L182" i="57" s="1"/>
  <c r="H190" i="57"/>
  <c r="P190" i="57"/>
  <c r="G190" i="57"/>
  <c r="P188" i="57"/>
  <c r="H168" i="57"/>
  <c r="H169" i="57" s="1"/>
  <c r="H170" i="57" s="1"/>
  <c r="K23" i="57"/>
  <c r="K24" i="57" s="1"/>
  <c r="K143" i="57"/>
  <c r="K144" i="57" s="1"/>
  <c r="K145" i="57" s="1"/>
  <c r="I72" i="57"/>
  <c r="I73" i="57" s="1"/>
  <c r="S96" i="59"/>
  <c r="S97" i="59" s="1"/>
  <c r="S98" i="59" s="1"/>
  <c r="M188" i="59"/>
  <c r="AI18" i="45" s="1"/>
  <c r="I168" i="59"/>
  <c r="I169" i="59" s="1"/>
  <c r="S120" i="53"/>
  <c r="S121" i="53" s="1"/>
  <c r="S122" i="53" s="1"/>
  <c r="I180" i="53"/>
  <c r="I181" i="53" s="1"/>
  <c r="I182" i="53" s="1"/>
  <c r="I48" i="53"/>
  <c r="I49" i="53" s="1"/>
  <c r="M180" i="49"/>
  <c r="M181" i="49" s="1"/>
  <c r="M182" i="49" s="1"/>
  <c r="I144" i="49"/>
  <c r="I145" i="49" s="1"/>
  <c r="I146" i="49" s="1"/>
  <c r="M156" i="49"/>
  <c r="M157" i="49" s="1"/>
  <c r="M158" i="49" s="1"/>
  <c r="S72" i="49"/>
  <c r="S73" i="49" s="1"/>
  <c r="S74" i="49" s="1"/>
  <c r="S48" i="49"/>
  <c r="S49" i="49" s="1"/>
  <c r="S50" i="49" s="1"/>
  <c r="S96" i="49"/>
  <c r="S97" i="49" s="1"/>
  <c r="S98" i="49" s="1"/>
  <c r="I84" i="49"/>
  <c r="I85" i="49" s="1"/>
  <c r="I86" i="49" s="1"/>
  <c r="S72" i="51"/>
  <c r="S73" i="51" s="1"/>
  <c r="S74" i="51" s="1"/>
  <c r="I132" i="51"/>
  <c r="I133" i="51" s="1"/>
  <c r="I134" i="51" s="1"/>
  <c r="BA62" i="45"/>
  <c r="BB28" i="45"/>
  <c r="BB62" i="45"/>
  <c r="S24" i="51"/>
  <c r="S25" i="51" s="1"/>
  <c r="S26" i="51" s="1"/>
  <c r="I108" i="39"/>
  <c r="I109" i="39" s="1"/>
  <c r="I110" i="39" s="1"/>
  <c r="I120" i="39"/>
  <c r="I121" i="39" s="1"/>
  <c r="S24" i="39"/>
  <c r="S25" i="39" s="1"/>
  <c r="N59" i="59"/>
  <c r="N60" i="59" s="1"/>
  <c r="N61" i="59" s="1"/>
  <c r="M132" i="59"/>
  <c r="M133" i="59" s="1"/>
  <c r="L71" i="58"/>
  <c r="L72" i="58" s="1"/>
  <c r="L73" i="58" s="1"/>
  <c r="L74" i="58" s="1"/>
  <c r="K179" i="58"/>
  <c r="K180" i="58" s="1"/>
  <c r="L156" i="58"/>
  <c r="L157" i="58" s="1"/>
  <c r="L158" i="58" s="1"/>
  <c r="M36" i="58"/>
  <c r="M37" i="58" s="1"/>
  <c r="M38" i="58" s="1"/>
  <c r="S84" i="56"/>
  <c r="S85" i="56" s="1"/>
  <c r="S86" i="56" s="1"/>
  <c r="M156" i="51"/>
  <c r="M157" i="51" s="1"/>
  <c r="M158" i="51" s="1"/>
  <c r="I84" i="51"/>
  <c r="I85" i="51" s="1"/>
  <c r="I86" i="51" s="1"/>
  <c r="S132" i="53"/>
  <c r="S133" i="53" s="1"/>
  <c r="S134" i="53" s="1"/>
  <c r="H24" i="58"/>
  <c r="H25" i="58" s="1"/>
  <c r="L24" i="57"/>
  <c r="L25" i="57" s="1"/>
  <c r="G145" i="59"/>
  <c r="G146" i="59" s="1"/>
  <c r="M180" i="53"/>
  <c r="M181" i="53" s="1"/>
  <c r="M182" i="53" s="1"/>
  <c r="S36" i="51"/>
  <c r="S37" i="51" s="1"/>
  <c r="G168" i="57"/>
  <c r="G169" i="57" s="1"/>
  <c r="G170" i="57" s="1"/>
  <c r="I72" i="56"/>
  <c r="I73" i="56" s="1"/>
  <c r="I74" i="56" s="1"/>
  <c r="I48" i="39"/>
  <c r="I49" i="39" s="1"/>
  <c r="I50" i="39" s="1"/>
  <c r="M96" i="51"/>
  <c r="M97" i="51" s="1"/>
  <c r="N72" i="49"/>
  <c r="N73" i="49" s="1"/>
  <c r="S96" i="51"/>
  <c r="S97" i="51" s="1"/>
  <c r="S98" i="51" s="1"/>
  <c r="M96" i="58"/>
  <c r="M97" i="58" s="1"/>
  <c r="M98" i="58" s="1"/>
  <c r="S24" i="53"/>
  <c r="S25" i="53" s="1"/>
  <c r="P180" i="58"/>
  <c r="P181" i="58" s="1"/>
  <c r="P182" i="58" s="1"/>
  <c r="M180" i="55"/>
  <c r="M181" i="55" s="1"/>
  <c r="S120" i="51"/>
  <c r="S121" i="51" s="1"/>
  <c r="S122" i="51" s="1"/>
  <c r="S60" i="49"/>
  <c r="S61" i="49" s="1"/>
  <c r="S62" i="49" s="1"/>
  <c r="I36" i="58"/>
  <c r="I37" i="58" s="1"/>
  <c r="I38" i="58" s="1"/>
  <c r="M168" i="53"/>
  <c r="M169" i="53" s="1"/>
  <c r="M170" i="53" s="1"/>
  <c r="Q84" i="57"/>
  <c r="Q85" i="57" s="1"/>
  <c r="Q86" i="57" s="1"/>
  <c r="Q60" i="58"/>
  <c r="Q61" i="58" s="1"/>
  <c r="Q62" i="58" s="1"/>
  <c r="M96" i="39"/>
  <c r="M97" i="39" s="1"/>
  <c r="M98" i="39" s="1"/>
  <c r="I96" i="39"/>
  <c r="I97" i="39" s="1"/>
  <c r="I98" i="39" s="1"/>
  <c r="I24" i="49"/>
  <c r="I25" i="49" s="1"/>
  <c r="I26" i="49" s="1"/>
  <c r="M168" i="39"/>
  <c r="M169" i="39" s="1"/>
  <c r="S168" i="51"/>
  <c r="S169" i="51" s="1"/>
  <c r="S170" i="51" s="1"/>
  <c r="S36" i="49"/>
  <c r="S37" i="49" s="1"/>
  <c r="S38" i="49" s="1"/>
  <c r="R144" i="58"/>
  <c r="R145" i="58" s="1"/>
  <c r="R146" i="58" s="1"/>
  <c r="S120" i="60"/>
  <c r="S121" i="60" s="1"/>
  <c r="S122" i="60" s="1"/>
  <c r="S84" i="58"/>
  <c r="S85" i="58" s="1"/>
  <c r="S86" i="58" s="1"/>
  <c r="I96" i="57"/>
  <c r="I97" i="57" s="1"/>
  <c r="I98" i="57" s="1"/>
  <c r="I48" i="57"/>
  <c r="I49" i="57" s="1"/>
  <c r="I50" i="57" s="1"/>
  <c r="H156" i="57"/>
  <c r="H157" i="57" s="1"/>
  <c r="H158" i="57" s="1"/>
  <c r="M36" i="49"/>
  <c r="M37" i="49" s="1"/>
  <c r="M38" i="49" s="1"/>
  <c r="S36" i="55"/>
  <c r="S37" i="55" s="1"/>
  <c r="S38" i="55" s="1"/>
  <c r="S132" i="55"/>
  <c r="S133" i="55" s="1"/>
  <c r="S134" i="55" s="1"/>
  <c r="I24" i="59"/>
  <c r="I25" i="59" s="1"/>
  <c r="S180" i="53"/>
  <c r="S181" i="53" s="1"/>
  <c r="S182" i="53" s="1"/>
  <c r="S108" i="49"/>
  <c r="S109" i="49" s="1"/>
  <c r="S110" i="49" s="1"/>
  <c r="S60" i="39"/>
  <c r="S61" i="39" s="1"/>
  <c r="S62" i="39" s="1"/>
  <c r="Q168" i="57"/>
  <c r="Q169" i="57" s="1"/>
  <c r="Q170" i="57" s="1"/>
  <c r="S36" i="53"/>
  <c r="S37" i="53" s="1"/>
  <c r="S38" i="53" s="1"/>
  <c r="S180" i="39"/>
  <c r="S181" i="39" s="1"/>
  <c r="S132" i="39"/>
  <c r="S133" i="39" s="1"/>
  <c r="S84" i="53"/>
  <c r="S85" i="53" s="1"/>
  <c r="S86" i="53" s="1"/>
  <c r="S84" i="39"/>
  <c r="S85" i="39" s="1"/>
  <c r="S108" i="53"/>
  <c r="S109" i="53" s="1"/>
  <c r="S110" i="53" s="1"/>
  <c r="S156" i="60"/>
  <c r="S157" i="60" s="1"/>
  <c r="S158" i="60" s="1"/>
  <c r="S180" i="60"/>
  <c r="S181" i="60" s="1"/>
  <c r="S182" i="60" s="1"/>
  <c r="S108" i="57"/>
  <c r="S109" i="57" s="1"/>
  <c r="S110" i="57" s="1"/>
  <c r="S168" i="58"/>
  <c r="S169" i="58" s="1"/>
  <c r="S170" i="58" s="1"/>
  <c r="S60" i="53"/>
  <c r="S61" i="53" s="1"/>
  <c r="S62" i="53" s="1"/>
  <c r="S156" i="51"/>
  <c r="S157" i="51" s="1"/>
  <c r="S158" i="51" s="1"/>
  <c r="S96" i="39"/>
  <c r="S97" i="39" s="1"/>
  <c r="M36" i="56"/>
  <c r="M37" i="56" s="1"/>
  <c r="M38" i="56" s="1"/>
  <c r="M132" i="57"/>
  <c r="M133" i="57" s="1"/>
  <c r="M134" i="57" s="1"/>
  <c r="M190" i="58"/>
  <c r="T54" i="45" s="1"/>
  <c r="I72" i="55"/>
  <c r="I73" i="55" s="1"/>
  <c r="I168" i="55"/>
  <c r="I169" i="55" s="1"/>
  <c r="I108" i="60"/>
  <c r="I109" i="60" s="1"/>
  <c r="I36" i="55"/>
  <c r="I37" i="55" s="1"/>
  <c r="I132" i="55"/>
  <c r="I133" i="55" s="1"/>
  <c r="I134" i="55" s="1"/>
  <c r="I144" i="58"/>
  <c r="I145" i="58" s="1"/>
  <c r="I146" i="58" s="1"/>
  <c r="H180" i="58"/>
  <c r="H181" i="58" s="1"/>
  <c r="I24" i="55"/>
  <c r="I25" i="55" s="1"/>
  <c r="I26" i="55" s="1"/>
  <c r="I96" i="55"/>
  <c r="I97" i="55" s="1"/>
  <c r="I98" i="55" s="1"/>
  <c r="I60" i="60"/>
  <c r="I61" i="60" s="1"/>
  <c r="S180" i="49"/>
  <c r="S181" i="49" s="1"/>
  <c r="S168" i="39"/>
  <c r="S169" i="39" s="1"/>
  <c r="S170" i="39" s="1"/>
  <c r="S168" i="49"/>
  <c r="S169" i="49" s="1"/>
  <c r="S170" i="49" s="1"/>
  <c r="S168" i="53"/>
  <c r="S169" i="53" s="1"/>
  <c r="S170" i="53" s="1"/>
  <c r="S180" i="51"/>
  <c r="S181" i="51" s="1"/>
  <c r="S182" i="51" s="1"/>
  <c r="S108" i="39"/>
  <c r="S109" i="39" s="1"/>
  <c r="S110" i="39" s="1"/>
  <c r="S108" i="51"/>
  <c r="S109" i="51" s="1"/>
  <c r="S110" i="51" s="1"/>
  <c r="S144" i="39"/>
  <c r="S145" i="39" s="1"/>
  <c r="M180" i="51"/>
  <c r="M181" i="51" s="1"/>
  <c r="I190" i="51"/>
  <c r="I72" i="53"/>
  <c r="I73" i="53" s="1"/>
  <c r="I74" i="53" s="1"/>
  <c r="S120" i="39"/>
  <c r="S121" i="39" s="1"/>
  <c r="S122" i="39" s="1"/>
  <c r="S132" i="49"/>
  <c r="S133" i="49" s="1"/>
  <c r="S134" i="49" s="1"/>
  <c r="S132" i="51"/>
  <c r="S133" i="51" s="1"/>
  <c r="S134" i="51" s="1"/>
  <c r="S60" i="51"/>
  <c r="S61" i="51" s="1"/>
  <c r="S62" i="51" s="1"/>
  <c r="I120" i="56"/>
  <c r="I121" i="56" s="1"/>
  <c r="I122" i="56" s="1"/>
  <c r="M24" i="56"/>
  <c r="M25" i="56" s="1"/>
  <c r="M48" i="56"/>
  <c r="M49" i="56" s="1"/>
  <c r="M50" i="56" s="1"/>
  <c r="M96" i="55"/>
  <c r="M97" i="55" s="1"/>
  <c r="M98" i="55" s="1"/>
  <c r="M168" i="60"/>
  <c r="M169" i="60" s="1"/>
  <c r="I120" i="49"/>
  <c r="I121" i="49" s="1"/>
  <c r="I122" i="49" s="1"/>
  <c r="M36" i="51"/>
  <c r="M37" i="51" s="1"/>
  <c r="M38" i="51" s="1"/>
  <c r="S72" i="53"/>
  <c r="S73" i="53" s="1"/>
  <c r="S72" i="39"/>
  <c r="S73" i="39" s="1"/>
  <c r="S84" i="51"/>
  <c r="S85" i="51" s="1"/>
  <c r="S86" i="51" s="1"/>
  <c r="S48" i="51"/>
  <c r="S49" i="51" s="1"/>
  <c r="S50" i="51" s="1"/>
  <c r="S144" i="51"/>
  <c r="S145" i="51" s="1"/>
  <c r="S146" i="51" s="1"/>
  <c r="S191" i="53"/>
  <c r="X70" i="45" s="1"/>
  <c r="S156" i="49"/>
  <c r="S157" i="49" s="1"/>
  <c r="S158" i="49" s="1"/>
  <c r="S144" i="49"/>
  <c r="S145" i="49" s="1"/>
  <c r="S144" i="53"/>
  <c r="S145" i="53" s="1"/>
  <c r="S156" i="53"/>
  <c r="S157" i="53" s="1"/>
  <c r="S48" i="53"/>
  <c r="S48" i="39"/>
  <c r="S49" i="39" s="1"/>
  <c r="S191" i="49"/>
  <c r="X36" i="45" s="1"/>
  <c r="S120" i="49"/>
  <c r="S121" i="49" s="1"/>
  <c r="S96" i="53"/>
  <c r="S156" i="39"/>
  <c r="S157" i="39" s="1"/>
  <c r="S191" i="52"/>
  <c r="AM70" i="45" s="1"/>
  <c r="S191" i="39"/>
  <c r="I36" i="45" s="1"/>
  <c r="S84" i="49"/>
  <c r="S191" i="51"/>
  <c r="I70" i="45" s="1"/>
  <c r="S36" i="39"/>
  <c r="S60" i="56"/>
  <c r="S61" i="56" s="1"/>
  <c r="S62" i="56" s="1"/>
  <c r="S48" i="56"/>
  <c r="S49" i="56" s="1"/>
  <c r="S50" i="56" s="1"/>
  <c r="S120" i="57"/>
  <c r="S121" i="57" s="1"/>
  <c r="S122" i="57" s="1"/>
  <c r="S144" i="56"/>
  <c r="S145" i="56" s="1"/>
  <c r="S146" i="56" s="1"/>
  <c r="S156" i="57"/>
  <c r="S157" i="57" s="1"/>
  <c r="S158" i="57" s="1"/>
  <c r="S36" i="58"/>
  <c r="S37" i="58" s="1"/>
  <c r="S38" i="58" s="1"/>
  <c r="S108" i="59"/>
  <c r="S109" i="59" s="1"/>
  <c r="S110" i="59" s="1"/>
  <c r="S24" i="56"/>
  <c r="S25" i="56" s="1"/>
  <c r="S26" i="56" s="1"/>
  <c r="S72" i="56"/>
  <c r="S73" i="56" s="1"/>
  <c r="S74" i="56" s="1"/>
  <c r="S180" i="56"/>
  <c r="S48" i="60"/>
  <c r="S49" i="60" s="1"/>
  <c r="S50" i="60" s="1"/>
  <c r="S144" i="57"/>
  <c r="S145" i="57" s="1"/>
  <c r="S146" i="57" s="1"/>
  <c r="S156" i="58"/>
  <c r="S157" i="58" s="1"/>
  <c r="S158" i="58" s="1"/>
  <c r="I48" i="58"/>
  <c r="I49" i="58" s="1"/>
  <c r="I50" i="58" s="1"/>
  <c r="S96" i="55"/>
  <c r="S97" i="55" s="1"/>
  <c r="S98" i="55" s="1"/>
  <c r="S188" i="53"/>
  <c r="X67" i="45" s="1"/>
  <c r="S120" i="58"/>
  <c r="S121" i="58" s="1"/>
  <c r="S122" i="58" s="1"/>
  <c r="P180" i="57"/>
  <c r="P181" i="57" s="1"/>
  <c r="P182" i="57" s="1"/>
  <c r="L108" i="58"/>
  <c r="L109" i="58" s="1"/>
  <c r="M47" i="59"/>
  <c r="M48" i="59" s="1"/>
  <c r="L23" i="58"/>
  <c r="L24" i="58" s="1"/>
  <c r="L25" i="58" s="1"/>
  <c r="L26" i="58" s="1"/>
  <c r="M144" i="53"/>
  <c r="M145" i="53" s="1"/>
  <c r="M146" i="53" s="1"/>
  <c r="M144" i="51"/>
  <c r="M145" i="51" s="1"/>
  <c r="T49" i="57"/>
  <c r="T50" i="57" s="1"/>
  <c r="I48" i="56"/>
  <c r="I49" i="56" s="1"/>
  <c r="I50" i="56" s="1"/>
  <c r="M84" i="55"/>
  <c r="M85" i="55" s="1"/>
  <c r="M86" i="55" s="1"/>
  <c r="M83" i="52"/>
  <c r="M84" i="52" s="1"/>
  <c r="I108" i="56"/>
  <c r="I109" i="56" s="1"/>
  <c r="I110" i="56" s="1"/>
  <c r="K119" i="58"/>
  <c r="K120" i="58" s="1"/>
  <c r="M48" i="49"/>
  <c r="M49" i="49" s="1"/>
  <c r="M50" i="49" s="1"/>
  <c r="S120" i="59"/>
  <c r="S121" i="59" s="1"/>
  <c r="S122" i="59" s="1"/>
  <c r="M132" i="55"/>
  <c r="M133" i="55" s="1"/>
  <c r="M144" i="60"/>
  <c r="M145" i="60" s="1"/>
  <c r="L95" i="58"/>
  <c r="L96" i="58" s="1"/>
  <c r="L97" i="58" s="1"/>
  <c r="L98" i="58" s="1"/>
  <c r="R37" i="56"/>
  <c r="R38" i="56" s="1"/>
  <c r="M36" i="60"/>
  <c r="M37" i="60" s="1"/>
  <c r="I188" i="59"/>
  <c r="Q36" i="57"/>
  <c r="Q37" i="57" s="1"/>
  <c r="Q24" i="58"/>
  <c r="Q25" i="58" s="1"/>
  <c r="Q26" i="58" s="1"/>
  <c r="I36" i="53"/>
  <c r="I37" i="53" s="1"/>
  <c r="I38" i="53" s="1"/>
  <c r="I132" i="49"/>
  <c r="I133" i="49" s="1"/>
  <c r="I134" i="49" s="1"/>
  <c r="P144" i="57"/>
  <c r="P145" i="57" s="1"/>
  <c r="P146" i="57" s="1"/>
  <c r="M108" i="39"/>
  <c r="M109" i="39" s="1"/>
  <c r="S180" i="57"/>
  <c r="S181" i="57" s="1"/>
  <c r="S182" i="57" s="1"/>
  <c r="S168" i="57"/>
  <c r="S169" i="57" s="1"/>
  <c r="S170" i="57" s="1"/>
  <c r="I180" i="56"/>
  <c r="I181" i="56" s="1"/>
  <c r="I182" i="56" s="1"/>
  <c r="G120" i="58"/>
  <c r="G121" i="58" s="1"/>
  <c r="S24" i="58"/>
  <c r="S25" i="58" s="1"/>
  <c r="L156" i="57"/>
  <c r="L157" i="57" s="1"/>
  <c r="L158" i="57" s="1"/>
  <c r="M96" i="57"/>
  <c r="M97" i="57" s="1"/>
  <c r="M98" i="57" s="1"/>
  <c r="M120" i="56"/>
  <c r="M121" i="56" s="1"/>
  <c r="M122" i="56" s="1"/>
  <c r="S108" i="60"/>
  <c r="S109" i="60" s="1"/>
  <c r="S110" i="60" s="1"/>
  <c r="S156" i="56"/>
  <c r="S157" i="56" s="1"/>
  <c r="S158" i="56" s="1"/>
  <c r="I120" i="58"/>
  <c r="I121" i="58" s="1"/>
  <c r="M84" i="58"/>
  <c r="M85" i="58" s="1"/>
  <c r="M86" i="58" s="1"/>
  <c r="M132" i="56"/>
  <c r="M133" i="56" s="1"/>
  <c r="M134" i="56" s="1"/>
  <c r="S96" i="56"/>
  <c r="S97" i="56" s="1"/>
  <c r="S98" i="56" s="1"/>
  <c r="I120" i="53"/>
  <c r="I121" i="53" s="1"/>
  <c r="I122" i="53" s="1"/>
  <c r="I48" i="49"/>
  <c r="I49" i="49" s="1"/>
  <c r="J24" i="51"/>
  <c r="J25" i="51" s="1"/>
  <c r="M24" i="39"/>
  <c r="M25" i="39" s="1"/>
  <c r="M26" i="39" s="1"/>
  <c r="S48" i="55"/>
  <c r="S49" i="55" s="1"/>
  <c r="S50" i="55" s="1"/>
  <c r="S144" i="55"/>
  <c r="S145" i="55" s="1"/>
  <c r="S146" i="55" s="1"/>
  <c r="S156" i="59"/>
  <c r="S157" i="59" s="1"/>
  <c r="S158" i="59" s="1"/>
  <c r="S120" i="56"/>
  <c r="S121" i="56" s="1"/>
  <c r="S122" i="56" s="1"/>
  <c r="S168" i="56"/>
  <c r="S169" i="56" s="1"/>
  <c r="S170" i="56" s="1"/>
  <c r="I24" i="56"/>
  <c r="I25" i="56" s="1"/>
  <c r="M84" i="60"/>
  <c r="M85" i="60" s="1"/>
  <c r="M86" i="60" s="1"/>
  <c r="U61" i="57"/>
  <c r="U62" i="57" s="1"/>
  <c r="L48" i="58"/>
  <c r="L49" i="58" s="1"/>
  <c r="L50" i="58" s="1"/>
  <c r="P108" i="58"/>
  <c r="P109" i="58" s="1"/>
  <c r="P110" i="58" s="1"/>
  <c r="M84" i="57"/>
  <c r="M85" i="57" s="1"/>
  <c r="M86" i="57" s="1"/>
  <c r="R168" i="58"/>
  <c r="R169" i="58" s="1"/>
  <c r="R170" i="58" s="1"/>
  <c r="M84" i="49"/>
  <c r="M85" i="49" s="1"/>
  <c r="M86" i="49" s="1"/>
  <c r="M84" i="53"/>
  <c r="M85" i="53" s="1"/>
  <c r="I108" i="49"/>
  <c r="I109" i="49" s="1"/>
  <c r="I60" i="49"/>
  <c r="I61" i="49" s="1"/>
  <c r="I62" i="49" s="1"/>
  <c r="I84" i="53"/>
  <c r="I85" i="53" s="1"/>
  <c r="Q132" i="58"/>
  <c r="K190" i="57"/>
  <c r="R20" i="45" s="1"/>
  <c r="G60" i="57"/>
  <c r="G61" i="57" s="1"/>
  <c r="G62" i="57" s="1"/>
  <c r="M188" i="51"/>
  <c r="E67" i="45" s="1"/>
  <c r="M120" i="39"/>
  <c r="M121" i="39" s="1"/>
  <c r="M122" i="39" s="1"/>
  <c r="M108" i="49"/>
  <c r="M109" i="49" s="1"/>
  <c r="M110" i="49" s="1"/>
  <c r="H96" i="57"/>
  <c r="H97" i="57" s="1"/>
  <c r="H98" i="57" s="1"/>
  <c r="I35" i="49"/>
  <c r="I36" i="49" s="1"/>
  <c r="U85" i="57"/>
  <c r="U86" i="57" s="1"/>
  <c r="Q131" i="57"/>
  <c r="Q132" i="57" s="1"/>
  <c r="Q133" i="57" s="1"/>
  <c r="Q134" i="57" s="1"/>
  <c r="Q188" i="57"/>
  <c r="V18" i="45" s="1"/>
  <c r="T188" i="59"/>
  <c r="AN18" i="45" s="1"/>
  <c r="S190" i="39"/>
  <c r="I35" i="45" s="1"/>
  <c r="S36" i="56"/>
  <c r="S37" i="56" s="1"/>
  <c r="S38" i="56" s="1"/>
  <c r="S144" i="59"/>
  <c r="S145" i="59" s="1"/>
  <c r="S146" i="59" s="1"/>
  <c r="R84" i="57"/>
  <c r="R85" i="57" s="1"/>
  <c r="R86" i="57" s="1"/>
  <c r="M120" i="51"/>
  <c r="M121" i="51" s="1"/>
  <c r="M122" i="51" s="1"/>
  <c r="M144" i="55"/>
  <c r="M145" i="55" s="1"/>
  <c r="M146" i="55" s="1"/>
  <c r="M120" i="59"/>
  <c r="M121" i="59" s="1"/>
  <c r="I84" i="39"/>
  <c r="I85" i="39" s="1"/>
  <c r="S96" i="60"/>
  <c r="S97" i="60" s="1"/>
  <c r="S98" i="60" s="1"/>
  <c r="M72" i="51"/>
  <c r="M73" i="51" s="1"/>
  <c r="M74" i="51" s="1"/>
  <c r="M84" i="39"/>
  <c r="M85" i="39" s="1"/>
  <c r="I168" i="57"/>
  <c r="I169" i="57" s="1"/>
  <c r="I170" i="57" s="1"/>
  <c r="S60" i="55"/>
  <c r="S61" i="55" s="1"/>
  <c r="S62" i="55" s="1"/>
  <c r="S156" i="55"/>
  <c r="S157" i="55" s="1"/>
  <c r="S158" i="55" s="1"/>
  <c r="S60" i="59"/>
  <c r="S61" i="59" s="1"/>
  <c r="S62" i="59" s="1"/>
  <c r="S168" i="60"/>
  <c r="S169" i="60" s="1"/>
  <c r="S170" i="60" s="1"/>
  <c r="S24" i="57"/>
  <c r="S25" i="57" s="1"/>
  <c r="S26" i="57" s="1"/>
  <c r="S132" i="57"/>
  <c r="S133" i="57" s="1"/>
  <c r="S134" i="57" s="1"/>
  <c r="S180" i="58"/>
  <c r="S181" i="58" s="1"/>
  <c r="S182" i="58" s="1"/>
  <c r="M36" i="39"/>
  <c r="M37" i="39" s="1"/>
  <c r="M156" i="39"/>
  <c r="M157" i="39" s="1"/>
  <c r="M158" i="39" s="1"/>
  <c r="M108" i="55"/>
  <c r="M109" i="55" s="1"/>
  <c r="I24" i="57"/>
  <c r="I25" i="57" s="1"/>
  <c r="L48" i="57"/>
  <c r="L49" i="57" s="1"/>
  <c r="S72" i="60"/>
  <c r="S73" i="60" s="1"/>
  <c r="S74" i="60" s="1"/>
  <c r="M180" i="56"/>
  <c r="M181" i="56" s="1"/>
  <c r="M182" i="56" s="1"/>
  <c r="I156" i="49"/>
  <c r="I157" i="49" s="1"/>
  <c r="I158" i="49" s="1"/>
  <c r="M120" i="49"/>
  <c r="M121" i="49" s="1"/>
  <c r="S188" i="51"/>
  <c r="I67" i="45" s="1"/>
  <c r="K143" i="58"/>
  <c r="K144" i="58" s="1"/>
  <c r="S72" i="55"/>
  <c r="S73" i="55" s="1"/>
  <c r="S74" i="55" s="1"/>
  <c r="S168" i="55"/>
  <c r="S169" i="55" s="1"/>
  <c r="S170" i="55" s="1"/>
  <c r="S84" i="55"/>
  <c r="S85" i="55" s="1"/>
  <c r="S86" i="55" s="1"/>
  <c r="S180" i="55"/>
  <c r="S181" i="55" s="1"/>
  <c r="S182" i="55" s="1"/>
  <c r="S48" i="59"/>
  <c r="S49" i="59" s="1"/>
  <c r="S50" i="59" s="1"/>
  <c r="S144" i="60"/>
  <c r="S145" i="60" s="1"/>
  <c r="S146" i="60" s="1"/>
  <c r="S96" i="57"/>
  <c r="S97" i="57" s="1"/>
  <c r="S98" i="57" s="1"/>
  <c r="S72" i="58"/>
  <c r="S73" i="58" s="1"/>
  <c r="S74" i="58" s="1"/>
  <c r="I156" i="39"/>
  <c r="I157" i="39" s="1"/>
  <c r="I158" i="39" s="1"/>
  <c r="I60" i="55"/>
  <c r="I61" i="55" s="1"/>
  <c r="I62" i="55" s="1"/>
  <c r="M72" i="60"/>
  <c r="M73" i="60" s="1"/>
  <c r="M60" i="57"/>
  <c r="M61" i="57" s="1"/>
  <c r="I168" i="56"/>
  <c r="I169" i="56" s="1"/>
  <c r="I170" i="56" s="1"/>
  <c r="M120" i="55"/>
  <c r="M121" i="55" s="1"/>
  <c r="M122" i="55" s="1"/>
  <c r="M144" i="59"/>
  <c r="M145" i="59" s="1"/>
  <c r="M146" i="59" s="1"/>
  <c r="M36" i="59"/>
  <c r="M37" i="59" s="1"/>
  <c r="M38" i="59" s="1"/>
  <c r="M190" i="56"/>
  <c r="E54" i="45" s="1"/>
  <c r="M168" i="56"/>
  <c r="M169" i="56" s="1"/>
  <c r="M170" i="56" s="1"/>
  <c r="M72" i="58"/>
  <c r="M73" i="58" s="1"/>
  <c r="M74" i="58" s="1"/>
  <c r="M180" i="58"/>
  <c r="M181" i="58" s="1"/>
  <c r="M182" i="58" s="1"/>
  <c r="M144" i="58"/>
  <c r="M145" i="58" s="1"/>
  <c r="I36" i="59"/>
  <c r="I37" i="59" s="1"/>
  <c r="I190" i="59"/>
  <c r="I180" i="57"/>
  <c r="I181" i="57" s="1"/>
  <c r="I84" i="59"/>
  <c r="I85" i="59" s="1"/>
  <c r="I86" i="59" s="1"/>
  <c r="K188" i="57"/>
  <c r="R18" i="45" s="1"/>
  <c r="M60" i="39"/>
  <c r="M61" i="39" s="1"/>
  <c r="M62" i="39" s="1"/>
  <c r="M190" i="52"/>
  <c r="AI69" i="45" s="1"/>
  <c r="M180" i="39"/>
  <c r="M181" i="39" s="1"/>
  <c r="S188" i="39"/>
  <c r="I33" i="45" s="1"/>
  <c r="S190" i="56"/>
  <c r="I54" i="45" s="1"/>
  <c r="S190" i="58"/>
  <c r="X54" i="45" s="1"/>
  <c r="S190" i="49"/>
  <c r="X35" i="45" s="1"/>
  <c r="R156" i="58"/>
  <c r="R157" i="58" s="1"/>
  <c r="R158" i="58" s="1"/>
  <c r="R84" i="58"/>
  <c r="R85" i="58" s="1"/>
  <c r="R86" i="58" s="1"/>
  <c r="S60" i="60"/>
  <c r="S61" i="60" s="1"/>
  <c r="S62" i="60" s="1"/>
  <c r="S132" i="59"/>
  <c r="S133" i="59" s="1"/>
  <c r="S134" i="59" s="1"/>
  <c r="S72" i="57"/>
  <c r="S73" i="57" s="1"/>
  <c r="S74" i="57" s="1"/>
  <c r="S131" i="58"/>
  <c r="S132" i="58" s="1"/>
  <c r="S35" i="60"/>
  <c r="S36" i="60" s="1"/>
  <c r="S48" i="57"/>
  <c r="S49" i="57" s="1"/>
  <c r="S50" i="57" s="1"/>
  <c r="S131" i="60"/>
  <c r="S132" i="60" s="1"/>
  <c r="S35" i="59"/>
  <c r="S36" i="59" s="1"/>
  <c r="S59" i="57"/>
  <c r="S60" i="57" s="1"/>
  <c r="S190" i="55"/>
  <c r="I20" i="45" s="1"/>
  <c r="S190" i="57"/>
  <c r="X20" i="45" s="1"/>
  <c r="R180" i="57"/>
  <c r="R181" i="57" s="1"/>
  <c r="R182" i="57" s="1"/>
  <c r="R36" i="58"/>
  <c r="R37" i="58" s="1"/>
  <c r="R38" i="58" s="1"/>
  <c r="S23" i="60"/>
  <c r="S24" i="60" s="1"/>
  <c r="S84" i="59"/>
  <c r="S85" i="59" s="1"/>
  <c r="S86" i="59" s="1"/>
  <c r="S179" i="59"/>
  <c r="S180" i="59" s="1"/>
  <c r="S47" i="58"/>
  <c r="S48" i="58" s="1"/>
  <c r="S107" i="58"/>
  <c r="S108" i="58" s="1"/>
  <c r="J72" i="56"/>
  <c r="J73" i="56" s="1"/>
  <c r="J74" i="56" s="1"/>
  <c r="J108" i="57"/>
  <c r="J109" i="57" s="1"/>
  <c r="J110" i="57" s="1"/>
  <c r="S190" i="52"/>
  <c r="AM69" i="45" s="1"/>
  <c r="S188" i="49"/>
  <c r="X33" i="45" s="1"/>
  <c r="S190" i="60"/>
  <c r="AM54" i="45" s="1"/>
  <c r="R48" i="58"/>
  <c r="R49" i="58" s="1"/>
  <c r="R50" i="58" s="1"/>
  <c r="S36" i="57"/>
  <c r="S37" i="57" s="1"/>
  <c r="S38" i="57" s="1"/>
  <c r="R59" i="58"/>
  <c r="R60" i="58" s="1"/>
  <c r="R61" i="58" s="1"/>
  <c r="R62" i="58" s="1"/>
  <c r="S167" i="59"/>
  <c r="S168" i="59" s="1"/>
  <c r="S95" i="58"/>
  <c r="S96" i="58" s="1"/>
  <c r="S190" i="51"/>
  <c r="I69" i="45" s="1"/>
  <c r="S190" i="53"/>
  <c r="X69" i="45" s="1"/>
  <c r="S190" i="59"/>
  <c r="AM20" i="45" s="1"/>
  <c r="S84" i="60"/>
  <c r="S85" i="60" s="1"/>
  <c r="S86" i="60" s="1"/>
  <c r="R132" i="58"/>
  <c r="R133" i="58" s="1"/>
  <c r="R134" i="58" s="1"/>
  <c r="S191" i="56"/>
  <c r="I55" i="45" s="1"/>
  <c r="S84" i="57"/>
  <c r="S85" i="57" s="1"/>
  <c r="S86" i="57" s="1"/>
  <c r="S24" i="59"/>
  <c r="S25" i="59" s="1"/>
  <c r="S191" i="55"/>
  <c r="I21" i="45" s="1"/>
  <c r="S24" i="55"/>
  <c r="S25" i="55" s="1"/>
  <c r="R144" i="55"/>
  <c r="R145" i="55" s="1"/>
  <c r="R146" i="55" s="1"/>
  <c r="R181" i="55"/>
  <c r="R182" i="55" s="1"/>
  <c r="R24" i="58"/>
  <c r="R25" i="58" s="1"/>
  <c r="R26" i="58" s="1"/>
  <c r="R108" i="55"/>
  <c r="R109" i="55" s="1"/>
  <c r="R110" i="55" s="1"/>
  <c r="R36" i="55"/>
  <c r="R37" i="55" s="1"/>
  <c r="R38" i="55" s="1"/>
  <c r="R48" i="55"/>
  <c r="R49" i="55" s="1"/>
  <c r="R50" i="55" s="1"/>
  <c r="R108" i="56"/>
  <c r="R109" i="56" s="1"/>
  <c r="R110" i="56" s="1"/>
  <c r="R24" i="59"/>
  <c r="R25" i="59" s="1"/>
  <c r="R191" i="56"/>
  <c r="H55" i="45" s="1"/>
  <c r="R73" i="60"/>
  <c r="R74" i="60" s="1"/>
  <c r="R96" i="58"/>
  <c r="R97" i="58" s="1"/>
  <c r="R98" i="58" s="1"/>
  <c r="R191" i="57"/>
  <c r="W21" i="45" s="1"/>
  <c r="R191" i="60"/>
  <c r="AL55" i="45" s="1"/>
  <c r="R120" i="59"/>
  <c r="R121" i="59" s="1"/>
  <c r="R122" i="59" s="1"/>
  <c r="R60" i="59"/>
  <c r="R61" i="59" s="1"/>
  <c r="R62" i="59" s="1"/>
  <c r="R121" i="52"/>
  <c r="R122" i="52" s="1"/>
  <c r="R181" i="52"/>
  <c r="R182" i="52" s="1"/>
  <c r="R73" i="52"/>
  <c r="R74" i="52" s="1"/>
  <c r="R61" i="52"/>
  <c r="R62" i="52" s="1"/>
  <c r="R49" i="52"/>
  <c r="R191" i="51"/>
  <c r="H70" i="45" s="1"/>
  <c r="R50" i="39"/>
  <c r="R191" i="49"/>
  <c r="W36" i="45" s="1"/>
  <c r="R25" i="39"/>
  <c r="R26" i="39" s="1"/>
  <c r="R170" i="39"/>
  <c r="R49" i="49"/>
  <c r="R50" i="49" s="1"/>
  <c r="R37" i="51"/>
  <c r="R38" i="51" s="1"/>
  <c r="R61" i="49"/>
  <c r="R62" i="49" s="1"/>
  <c r="R37" i="49"/>
  <c r="R38" i="49" s="1"/>
  <c r="R145" i="51"/>
  <c r="R146" i="51" s="1"/>
  <c r="R121" i="51"/>
  <c r="R122" i="51" s="1"/>
  <c r="R169" i="51"/>
  <c r="R170" i="51" s="1"/>
  <c r="R157" i="39"/>
  <c r="R158" i="39" s="1"/>
  <c r="R191" i="53"/>
  <c r="W70" i="45" s="1"/>
  <c r="R120" i="39"/>
  <c r="R121" i="39" s="1"/>
  <c r="R110" i="51"/>
  <c r="R74" i="39"/>
  <c r="R122" i="49"/>
  <c r="R191" i="39"/>
  <c r="H36" i="45" s="1"/>
  <c r="R25" i="53"/>
  <c r="R26" i="53" s="1"/>
  <c r="R96" i="39"/>
  <c r="R97" i="39" s="1"/>
  <c r="R182" i="53"/>
  <c r="R48" i="51"/>
  <c r="R49" i="51" s="1"/>
  <c r="R50" i="51" s="1"/>
  <c r="R48" i="53"/>
  <c r="R49" i="53" s="1"/>
  <c r="R24" i="49"/>
  <c r="R24" i="51"/>
  <c r="R144" i="39"/>
  <c r="R145" i="39" s="1"/>
  <c r="R145" i="49"/>
  <c r="R146" i="49" s="1"/>
  <c r="R169" i="53"/>
  <c r="R170" i="53" s="1"/>
  <c r="R109" i="49"/>
  <c r="R110" i="49" s="1"/>
  <c r="R145" i="53"/>
  <c r="R146" i="53" s="1"/>
  <c r="R157" i="49"/>
  <c r="R158" i="49" s="1"/>
  <c r="R134" i="53"/>
  <c r="R156" i="53"/>
  <c r="R157" i="53" s="1"/>
  <c r="R84" i="49"/>
  <c r="R85" i="49" s="1"/>
  <c r="R96" i="53"/>
  <c r="R97" i="53" s="1"/>
  <c r="R121" i="53"/>
  <c r="R122" i="53" s="1"/>
  <c r="R109" i="57"/>
  <c r="R110" i="57" s="1"/>
  <c r="R25" i="60"/>
  <c r="R26" i="60" s="1"/>
  <c r="R49" i="59"/>
  <c r="R50" i="59" s="1"/>
  <c r="R169" i="60"/>
  <c r="R170" i="60" s="1"/>
  <c r="H96" i="58"/>
  <c r="H97" i="58" s="1"/>
  <c r="M60" i="51"/>
  <c r="M61" i="51" s="1"/>
  <c r="M62" i="51" s="1"/>
  <c r="I24" i="39"/>
  <c r="I25" i="39" s="1"/>
  <c r="M48" i="51"/>
  <c r="M49" i="51" s="1"/>
  <c r="M50" i="51" s="1"/>
  <c r="M190" i="51"/>
  <c r="E69" i="45" s="1"/>
  <c r="I132" i="53"/>
  <c r="I133" i="53" s="1"/>
  <c r="I156" i="59"/>
  <c r="I157" i="59" s="1"/>
  <c r="H144" i="58"/>
  <c r="H145" i="58" s="1"/>
  <c r="H146" i="58" s="1"/>
  <c r="L188" i="58"/>
  <c r="S52" i="45" s="1"/>
  <c r="M96" i="53"/>
  <c r="M97" i="53" s="1"/>
  <c r="M98" i="53" s="1"/>
  <c r="M190" i="53"/>
  <c r="T69" i="45" s="1"/>
  <c r="M84" i="56"/>
  <c r="M85" i="56" s="1"/>
  <c r="I144" i="53"/>
  <c r="I145" i="53" s="1"/>
  <c r="I146" i="53" s="1"/>
  <c r="I180" i="59"/>
  <c r="I181" i="59" s="1"/>
  <c r="I182" i="59" s="1"/>
  <c r="P60" i="58"/>
  <c r="P61" i="58" s="1"/>
  <c r="P62" i="58" s="1"/>
  <c r="L190" i="57"/>
  <c r="S20" i="45" s="1"/>
  <c r="R190" i="57"/>
  <c r="W20" i="45" s="1"/>
  <c r="R157" i="59"/>
  <c r="R158" i="59" s="1"/>
  <c r="R169" i="56"/>
  <c r="R170" i="56" s="1"/>
  <c r="R145" i="56"/>
  <c r="R146" i="56" s="1"/>
  <c r="G71" i="58"/>
  <c r="G72" i="58" s="1"/>
  <c r="G188" i="58"/>
  <c r="I23" i="53"/>
  <c r="I24" i="53" s="1"/>
  <c r="I188" i="53"/>
  <c r="I188" i="39"/>
  <c r="I190" i="57"/>
  <c r="M23" i="60"/>
  <c r="M24" i="60" s="1"/>
  <c r="M188" i="60"/>
  <c r="AI52" i="45" s="1"/>
  <c r="I119" i="59"/>
  <c r="I120" i="59" s="1"/>
  <c r="M107" i="59"/>
  <c r="M108" i="59" s="1"/>
  <c r="M109" i="59" s="1"/>
  <c r="M110" i="59" s="1"/>
  <c r="M188" i="57"/>
  <c r="T18" i="45" s="1"/>
  <c r="M23" i="57"/>
  <c r="M24" i="57" s="1"/>
  <c r="M59" i="58"/>
  <c r="M60" i="58" s="1"/>
  <c r="M61" i="58" s="1"/>
  <c r="M62" i="58" s="1"/>
  <c r="M188" i="58"/>
  <c r="T52" i="45" s="1"/>
  <c r="M190" i="57"/>
  <c r="T20" i="45" s="1"/>
  <c r="I188" i="60"/>
  <c r="I190" i="55"/>
  <c r="I188" i="56"/>
  <c r="I35" i="56"/>
  <c r="I36" i="56" s="1"/>
  <c r="I190" i="60"/>
  <c r="H190" i="58"/>
  <c r="M188" i="53"/>
  <c r="T67" i="45" s="1"/>
  <c r="M23" i="53"/>
  <c r="M24" i="53" s="1"/>
  <c r="I188" i="49"/>
  <c r="I95" i="49"/>
  <c r="I96" i="49" s="1"/>
  <c r="I47" i="55"/>
  <c r="I48" i="55" s="1"/>
  <c r="I188" i="55"/>
  <c r="I167" i="53"/>
  <c r="I168" i="53" s="1"/>
  <c r="I190" i="53"/>
  <c r="H71" i="57"/>
  <c r="H72" i="57" s="1"/>
  <c r="H188" i="57"/>
  <c r="P190" i="58"/>
  <c r="K188" i="58"/>
  <c r="R52" i="45" s="1"/>
  <c r="G190" i="58"/>
  <c r="G48" i="58"/>
  <c r="G49" i="58" s="1"/>
  <c r="G50" i="58" s="1"/>
  <c r="M108" i="51"/>
  <c r="M109" i="51" s="1"/>
  <c r="M188" i="52"/>
  <c r="AI67" i="45" s="1"/>
  <c r="M47" i="52"/>
  <c r="M95" i="49"/>
  <c r="M96" i="49" s="1"/>
  <c r="M97" i="49" s="1"/>
  <c r="M188" i="49"/>
  <c r="T33" i="45" s="1"/>
  <c r="M47" i="55"/>
  <c r="M48" i="55" s="1"/>
  <c r="M188" i="55"/>
  <c r="E18" i="45" s="1"/>
  <c r="I190" i="39"/>
  <c r="I47" i="51"/>
  <c r="I191" i="51" s="1"/>
  <c r="I188" i="51"/>
  <c r="I59" i="52"/>
  <c r="I191" i="52" s="1"/>
  <c r="I188" i="52"/>
  <c r="I60" i="39"/>
  <c r="I61" i="39" s="1"/>
  <c r="I62" i="39" s="1"/>
  <c r="I168" i="51"/>
  <c r="I169" i="51" s="1"/>
  <c r="I170" i="51" s="1"/>
  <c r="I190" i="52"/>
  <c r="I156" i="55"/>
  <c r="I157" i="55" s="1"/>
  <c r="I158" i="55" s="1"/>
  <c r="M188" i="39"/>
  <c r="E33" i="45" s="1"/>
  <c r="M180" i="60"/>
  <c r="M181" i="60" s="1"/>
  <c r="I132" i="39"/>
  <c r="I133" i="39" s="1"/>
  <c r="M60" i="55"/>
  <c r="M61" i="55" s="1"/>
  <c r="H179" i="57"/>
  <c r="H180" i="57" s="1"/>
  <c r="H181" i="57" s="1"/>
  <c r="H182" i="57" s="1"/>
  <c r="I108" i="53"/>
  <c r="I109" i="53" s="1"/>
  <c r="I60" i="53"/>
  <c r="I61" i="53" s="1"/>
  <c r="I62" i="53" s="1"/>
  <c r="I180" i="49"/>
  <c r="I181" i="49" s="1"/>
  <c r="K119" i="57"/>
  <c r="K120" i="57" s="1"/>
  <c r="K121" i="57" s="1"/>
  <c r="K122" i="57" s="1"/>
  <c r="M72" i="49"/>
  <c r="M73" i="49" s="1"/>
  <c r="M74" i="49" s="1"/>
  <c r="G168" i="58"/>
  <c r="G169" i="58" s="1"/>
  <c r="G170" i="58" s="1"/>
  <c r="M156" i="55"/>
  <c r="M157" i="55" s="1"/>
  <c r="L168" i="58"/>
  <c r="L169" i="58" s="1"/>
  <c r="L170" i="58" s="1"/>
  <c r="M60" i="56"/>
  <c r="M61" i="56" s="1"/>
  <c r="I96" i="60"/>
  <c r="I97" i="60" s="1"/>
  <c r="I98" i="60" s="1"/>
  <c r="M156" i="60"/>
  <c r="M157" i="60" s="1"/>
  <c r="I72" i="58"/>
  <c r="I73" i="58" s="1"/>
  <c r="I74" i="58" s="1"/>
  <c r="I72" i="60"/>
  <c r="I73" i="60" s="1"/>
  <c r="I84" i="55"/>
  <c r="I85" i="55" s="1"/>
  <c r="I86" i="55" s="1"/>
  <c r="I132" i="59"/>
  <c r="I133" i="59" s="1"/>
  <c r="I108" i="58"/>
  <c r="I109" i="58" s="1"/>
  <c r="I110" i="58" s="1"/>
  <c r="I180" i="39"/>
  <c r="I181" i="39" s="1"/>
  <c r="H120" i="58"/>
  <c r="H121" i="58" s="1"/>
  <c r="H122" i="58" s="1"/>
  <c r="H132" i="57"/>
  <c r="H133" i="57" s="1"/>
  <c r="H134" i="57" s="1"/>
  <c r="K167" i="58"/>
  <c r="K168" i="58" s="1"/>
  <c r="K169" i="58" s="1"/>
  <c r="K170" i="58" s="1"/>
  <c r="M72" i="39"/>
  <c r="M73" i="39" s="1"/>
  <c r="I132" i="58"/>
  <c r="I133" i="58" s="1"/>
  <c r="I134" i="58" s="1"/>
  <c r="H108" i="58"/>
  <c r="H109" i="58" s="1"/>
  <c r="H110" i="58" s="1"/>
  <c r="M180" i="59"/>
  <c r="M181" i="59" s="1"/>
  <c r="M132" i="60"/>
  <c r="M133" i="60" s="1"/>
  <c r="M134" i="60" s="1"/>
  <c r="M60" i="49"/>
  <c r="M61" i="49" s="1"/>
  <c r="M62" i="49" s="1"/>
  <c r="I180" i="55"/>
  <c r="I181" i="55" s="1"/>
  <c r="P60" i="57"/>
  <c r="P61" i="57" s="1"/>
  <c r="P62" i="57" s="1"/>
  <c r="Q84" i="58"/>
  <c r="Q85" i="58" s="1"/>
  <c r="Q86" i="58" s="1"/>
  <c r="I168" i="49"/>
  <c r="I169" i="49" s="1"/>
  <c r="I170" i="49" s="1"/>
  <c r="I96" i="53"/>
  <c r="I97" i="53" s="1"/>
  <c r="I98" i="53" s="1"/>
  <c r="I180" i="51"/>
  <c r="I181" i="51" s="1"/>
  <c r="I182" i="51" s="1"/>
  <c r="K47" i="57"/>
  <c r="K48" i="57" s="1"/>
  <c r="K49" i="57" s="1"/>
  <c r="H84" i="58"/>
  <c r="H85" i="58" s="1"/>
  <c r="H86" i="58" s="1"/>
  <c r="I120" i="55"/>
  <c r="I121" i="55" s="1"/>
  <c r="M132" i="39"/>
  <c r="M133" i="39" s="1"/>
  <c r="M168" i="55"/>
  <c r="M169" i="55" s="1"/>
  <c r="M170" i="55" s="1"/>
  <c r="M72" i="56"/>
  <c r="M73" i="56" s="1"/>
  <c r="M120" i="53"/>
  <c r="M121" i="53" s="1"/>
  <c r="M122" i="53" s="1"/>
  <c r="Q108" i="57"/>
  <c r="Q109" i="57" s="1"/>
  <c r="Q110" i="57" s="1"/>
  <c r="I190" i="49"/>
  <c r="R25" i="55"/>
  <c r="R133" i="56"/>
  <c r="R134" i="56" s="1"/>
  <c r="M190" i="39"/>
  <c r="E35" i="45" s="1"/>
  <c r="R181" i="56"/>
  <c r="R182" i="56" s="1"/>
  <c r="R37" i="59"/>
  <c r="R38" i="59" s="1"/>
  <c r="R121" i="56"/>
  <c r="R122" i="56" s="1"/>
  <c r="J72" i="60"/>
  <c r="J73" i="60" s="1"/>
  <c r="J74" i="60" s="1"/>
  <c r="R190" i="58"/>
  <c r="W54" i="45" s="1"/>
  <c r="AZ28" i="45"/>
  <c r="AW28" i="45"/>
  <c r="Q61" i="56"/>
  <c r="Q62" i="56" s="1"/>
  <c r="Q157" i="57"/>
  <c r="Q158" i="57" s="1"/>
  <c r="AW62" i="45"/>
  <c r="Q145" i="59"/>
  <c r="Q146" i="59" s="1"/>
  <c r="Q180" i="56"/>
  <c r="Q181" i="56" s="1"/>
  <c r="Q182" i="56" s="1"/>
  <c r="Q97" i="58"/>
  <c r="Q98" i="58" s="1"/>
  <c r="Q37" i="56"/>
  <c r="Q38" i="56" s="1"/>
  <c r="Q73" i="56"/>
  <c r="Q74" i="56" s="1"/>
  <c r="Q60" i="60"/>
  <c r="Q61" i="60" s="1"/>
  <c r="Q62" i="60" s="1"/>
  <c r="Q181" i="57"/>
  <c r="Q182" i="57" s="1"/>
  <c r="Q25" i="56"/>
  <c r="Q26" i="56" s="1"/>
  <c r="Q109" i="59"/>
  <c r="Q110" i="59" s="1"/>
  <c r="J156" i="57"/>
  <c r="J157" i="57" s="1"/>
  <c r="J158" i="57" s="1"/>
  <c r="N168" i="56"/>
  <c r="N169" i="56" s="1"/>
  <c r="N170" i="56" s="1"/>
  <c r="N132" i="57"/>
  <c r="N133" i="57" s="1"/>
  <c r="N134" i="57" s="1"/>
  <c r="N36" i="58"/>
  <c r="N37" i="58" s="1"/>
  <c r="N38" i="58" s="1"/>
  <c r="N108" i="58"/>
  <c r="N109" i="58" s="1"/>
  <c r="N110" i="58" s="1"/>
  <c r="M190" i="55"/>
  <c r="E20" i="45" s="1"/>
  <c r="M188" i="56"/>
  <c r="E52" i="45" s="1"/>
  <c r="M190" i="59"/>
  <c r="AI20" i="45" s="1"/>
  <c r="M190" i="60"/>
  <c r="AI54" i="45" s="1"/>
  <c r="M190" i="49"/>
  <c r="T35" i="45" s="1"/>
  <c r="P188" i="58"/>
  <c r="I144" i="59"/>
  <c r="I145" i="59" s="1"/>
  <c r="Q190" i="57"/>
  <c r="V20" i="45" s="1"/>
  <c r="I144" i="60"/>
  <c r="I145" i="60" s="1"/>
  <c r="I146" i="60" s="1"/>
  <c r="Q156" i="58"/>
  <c r="Q157" i="58" s="1"/>
  <c r="Q158" i="58" s="1"/>
  <c r="Q96" i="57"/>
  <c r="Q97" i="57" s="1"/>
  <c r="Q98" i="57" s="1"/>
  <c r="J60" i="57"/>
  <c r="J61" i="57" s="1"/>
  <c r="J62" i="57" s="1"/>
  <c r="Q36" i="58"/>
  <c r="Q37" i="58" s="1"/>
  <c r="Q38" i="58" s="1"/>
  <c r="Q85" i="60"/>
  <c r="Q86" i="60" s="1"/>
  <c r="Q73" i="60"/>
  <c r="Q74" i="60" s="1"/>
  <c r="Q48" i="58"/>
  <c r="Q71" i="57"/>
  <c r="Q72" i="57" s="1"/>
  <c r="I156" i="60"/>
  <c r="I157" i="60" s="1"/>
  <c r="M120" i="57"/>
  <c r="M121" i="57" s="1"/>
  <c r="M122" i="57" s="1"/>
  <c r="N48" i="53"/>
  <c r="N49" i="53" s="1"/>
  <c r="J168" i="49"/>
  <c r="J169" i="49" s="1"/>
  <c r="J48" i="53"/>
  <c r="J49" i="53" s="1"/>
  <c r="J50" i="53" s="1"/>
  <c r="Q158" i="56"/>
  <c r="Q190" i="58"/>
  <c r="V54" i="45" s="1"/>
  <c r="Q122" i="59"/>
  <c r="Q134" i="56"/>
  <c r="Q145" i="56"/>
  <c r="Q146" i="56" s="1"/>
  <c r="Q191" i="59"/>
  <c r="AK21" i="45" s="1"/>
  <c r="Q180" i="58"/>
  <c r="Q181" i="58" s="1"/>
  <c r="Q182" i="58" s="1"/>
  <c r="Q97" i="59"/>
  <c r="Q98" i="59" s="1"/>
  <c r="N143" i="57"/>
  <c r="N144" i="57" s="1"/>
  <c r="Q181" i="55"/>
  <c r="Q182" i="55" s="1"/>
  <c r="Q25" i="60"/>
  <c r="Q49" i="59"/>
  <c r="Q50" i="59" s="1"/>
  <c r="Q61" i="55"/>
  <c r="Q62" i="55" s="1"/>
  <c r="Q145" i="55"/>
  <c r="Q146" i="55" s="1"/>
  <c r="Q122" i="60"/>
  <c r="Q146" i="60"/>
  <c r="Q120" i="57"/>
  <c r="Q144" i="58"/>
  <c r="Q169" i="55"/>
  <c r="Q170" i="55" s="1"/>
  <c r="Q169" i="56"/>
  <c r="Q170" i="56" s="1"/>
  <c r="Q109" i="55"/>
  <c r="Q110" i="55" s="1"/>
  <c r="Q25" i="59"/>
  <c r="Q25" i="52"/>
  <c r="Q26" i="52" s="1"/>
  <c r="Q97" i="55"/>
  <c r="Q98" i="55" s="1"/>
  <c r="Q73" i="55"/>
  <c r="Q74" i="55" s="1"/>
  <c r="Q37" i="55"/>
  <c r="Q38" i="55" s="1"/>
  <c r="Q97" i="56"/>
  <c r="Q98" i="56" s="1"/>
  <c r="Q109" i="56"/>
  <c r="Q110" i="56" s="1"/>
  <c r="Q169" i="59"/>
  <c r="Q170" i="59" s="1"/>
  <c r="Q50" i="60"/>
  <c r="Q167" i="58"/>
  <c r="Q191" i="58" s="1"/>
  <c r="V55" i="45" s="1"/>
  <c r="Q133" i="55"/>
  <c r="Q134" i="55" s="1"/>
  <c r="Q61" i="57"/>
  <c r="Q62" i="57" s="1"/>
  <c r="Q85" i="52"/>
  <c r="Q86" i="52" s="1"/>
  <c r="Q85" i="55"/>
  <c r="Q86" i="55" s="1"/>
  <c r="Q73" i="59"/>
  <c r="Q74" i="59" s="1"/>
  <c r="Q49" i="55"/>
  <c r="Q50" i="55" s="1"/>
  <c r="Q157" i="55"/>
  <c r="Q158" i="55" s="1"/>
  <c r="Q25" i="55"/>
  <c r="Q61" i="52"/>
  <c r="Q62" i="52" s="1"/>
  <c r="Q121" i="55"/>
  <c r="Q122" i="55" s="1"/>
  <c r="Q121" i="52"/>
  <c r="Q122" i="52" s="1"/>
  <c r="Q48" i="57"/>
  <c r="Q192" i="55"/>
  <c r="G22" i="45" s="1"/>
  <c r="Q191" i="55"/>
  <c r="G21" i="45" s="1"/>
  <c r="Q60" i="59"/>
  <c r="Q192" i="59" s="1"/>
  <c r="AK22" i="45" s="1"/>
  <c r="Q191" i="56"/>
  <c r="G55" i="45" s="1"/>
  <c r="Q145" i="52"/>
  <c r="Q133" i="52"/>
  <c r="Q37" i="52"/>
  <c r="Q181" i="51"/>
  <c r="Q182" i="51" s="1"/>
  <c r="Q109" i="51"/>
  <c r="Q110" i="51" s="1"/>
  <c r="Q181" i="53"/>
  <c r="Q182" i="53" s="1"/>
  <c r="Q157" i="51"/>
  <c r="Q158" i="51" s="1"/>
  <c r="Q61" i="51"/>
  <c r="Q62" i="51" s="1"/>
  <c r="Q25" i="39"/>
  <c r="Q26" i="39" s="1"/>
  <c r="Q134" i="51"/>
  <c r="Q73" i="51"/>
  <c r="Q74" i="51" s="1"/>
  <c r="Q169" i="51"/>
  <c r="Q170" i="51" s="1"/>
  <c r="Q97" i="51"/>
  <c r="Q98" i="51" s="1"/>
  <c r="Q145" i="51"/>
  <c r="Q146" i="51" s="1"/>
  <c r="Q181" i="49"/>
  <c r="Q182" i="49" s="1"/>
  <c r="Q49" i="51"/>
  <c r="Q50" i="51" s="1"/>
  <c r="Q133" i="39"/>
  <c r="Q134" i="39" s="1"/>
  <c r="Q37" i="49"/>
  <c r="Q38" i="49" s="1"/>
  <c r="Q121" i="51"/>
  <c r="Q122" i="51" s="1"/>
  <c r="Q85" i="39"/>
  <c r="Q86" i="39" s="1"/>
  <c r="Q62" i="49"/>
  <c r="Q85" i="51"/>
  <c r="Q86" i="51" s="1"/>
  <c r="Q49" i="49"/>
  <c r="Q50" i="49" s="1"/>
  <c r="Q25" i="49"/>
  <c r="Q26" i="49" s="1"/>
  <c r="Q169" i="39"/>
  <c r="Q170" i="39" s="1"/>
  <c r="Q96" i="39"/>
  <c r="Q97" i="39" s="1"/>
  <c r="Q72" i="39"/>
  <c r="Q25" i="53"/>
  <c r="Q26" i="53" s="1"/>
  <c r="Q36" i="53"/>
  <c r="Q146" i="39"/>
  <c r="Q158" i="39"/>
  <c r="Q60" i="39"/>
  <c r="Q61" i="39" s="1"/>
  <c r="Q108" i="39"/>
  <c r="Q109" i="39" s="1"/>
  <c r="Q110" i="39" s="1"/>
  <c r="Q36" i="51"/>
  <c r="Q37" i="51" s="1"/>
  <c r="Q38" i="51" s="1"/>
  <c r="Q145" i="53"/>
  <c r="Q146" i="53" s="1"/>
  <c r="Q191" i="51"/>
  <c r="G70" i="45" s="1"/>
  <c r="Q37" i="39"/>
  <c r="Q38" i="39" s="1"/>
  <c r="Q121" i="39"/>
  <c r="Q122" i="39" s="1"/>
  <c r="Q61" i="53"/>
  <c r="Q62" i="53" s="1"/>
  <c r="Q180" i="39"/>
  <c r="Q181" i="39" s="1"/>
  <c r="Q191" i="49"/>
  <c r="V36" i="45" s="1"/>
  <c r="Q191" i="53"/>
  <c r="V70" i="45" s="1"/>
  <c r="Q48" i="53"/>
  <c r="Q25" i="51"/>
  <c r="Q26" i="51" s="1"/>
  <c r="Q191" i="39"/>
  <c r="G36" i="45" s="1"/>
  <c r="Q50" i="39"/>
  <c r="Q97" i="53"/>
  <c r="Q98" i="53" s="1"/>
  <c r="Q73" i="53"/>
  <c r="Q74" i="53" s="1"/>
  <c r="Q133" i="53"/>
  <c r="Q134" i="53" s="1"/>
  <c r="Q84" i="49"/>
  <c r="Q85" i="49" s="1"/>
  <c r="Q109" i="49"/>
  <c r="Q110" i="49" s="1"/>
  <c r="Q73" i="49"/>
  <c r="Q74" i="49" s="1"/>
  <c r="Q191" i="52"/>
  <c r="AK70" i="45" s="1"/>
  <c r="Q168" i="49"/>
  <c r="Q169" i="49" s="1"/>
  <c r="Q170" i="49" s="1"/>
  <c r="Q108" i="53"/>
  <c r="Q109" i="53" s="1"/>
  <c r="Q168" i="53"/>
  <c r="Q169" i="53" s="1"/>
  <c r="Q132" i="49"/>
  <c r="Q133" i="49" s="1"/>
  <c r="Q96" i="49"/>
  <c r="Q146" i="49"/>
  <c r="Q121" i="53"/>
  <c r="Q122" i="53" s="1"/>
  <c r="Q121" i="49"/>
  <c r="Q122" i="49" s="1"/>
  <c r="Q85" i="53"/>
  <c r="Q86" i="53" s="1"/>
  <c r="Q157" i="49"/>
  <c r="Q158" i="49" s="1"/>
  <c r="AV62" i="45"/>
  <c r="AY28" i="45"/>
  <c r="L189" i="57"/>
  <c r="S19" i="45" s="1"/>
  <c r="L133" i="53"/>
  <c r="L134" i="53" s="1"/>
  <c r="N143" i="56"/>
  <c r="N144" i="56" s="1"/>
  <c r="N145" i="56" s="1"/>
  <c r="N146" i="56" s="1"/>
  <c r="N35" i="55"/>
  <c r="N36" i="55" s="1"/>
  <c r="N37" i="55" s="1"/>
  <c r="N143" i="58"/>
  <c r="N144" i="58" s="1"/>
  <c r="N145" i="58" s="1"/>
  <c r="N146" i="58" s="1"/>
  <c r="N95" i="59"/>
  <c r="N96" i="59" s="1"/>
  <c r="N97" i="59" s="1"/>
  <c r="N23" i="56"/>
  <c r="N24" i="56" s="1"/>
  <c r="N25" i="56" s="1"/>
  <c r="N26" i="56" s="1"/>
  <c r="I190" i="58"/>
  <c r="J96" i="51"/>
  <c r="J97" i="51" s="1"/>
  <c r="J98" i="51" s="1"/>
  <c r="J120" i="49"/>
  <c r="J121" i="49" s="1"/>
  <c r="J122" i="49" s="1"/>
  <c r="J48" i="56"/>
  <c r="J49" i="56" s="1"/>
  <c r="J50" i="56" s="1"/>
  <c r="N96" i="51"/>
  <c r="N97" i="51" s="1"/>
  <c r="N98" i="51" s="1"/>
  <c r="H61" i="39"/>
  <c r="H62" i="39" s="1"/>
  <c r="J144" i="58"/>
  <c r="J145" i="58" s="1"/>
  <c r="J146" i="58" s="1"/>
  <c r="N180" i="57"/>
  <c r="N181" i="57" s="1"/>
  <c r="N182" i="57" s="1"/>
  <c r="J36" i="58"/>
  <c r="J37" i="58" s="1"/>
  <c r="J38" i="58" s="1"/>
  <c r="N120" i="53"/>
  <c r="N121" i="53" s="1"/>
  <c r="N122" i="53" s="1"/>
  <c r="N96" i="49"/>
  <c r="N97" i="49" s="1"/>
  <c r="N24" i="58"/>
  <c r="N25" i="58" s="1"/>
  <c r="J156" i="49"/>
  <c r="J157" i="49" s="1"/>
  <c r="J168" i="57"/>
  <c r="J169" i="57" s="1"/>
  <c r="J170" i="57" s="1"/>
  <c r="J24" i="58"/>
  <c r="J25" i="58" s="1"/>
  <c r="N156" i="57"/>
  <c r="N157" i="57" s="1"/>
  <c r="N158" i="57" s="1"/>
  <c r="J144" i="56"/>
  <c r="J145" i="56" s="1"/>
  <c r="J146" i="56" s="1"/>
  <c r="N36" i="56"/>
  <c r="N37" i="56" s="1"/>
  <c r="N38" i="56" s="1"/>
  <c r="N84" i="56"/>
  <c r="N85" i="56" s="1"/>
  <c r="N86" i="56" s="1"/>
  <c r="J36" i="56"/>
  <c r="J37" i="56" s="1"/>
  <c r="J38" i="56" s="1"/>
  <c r="N48" i="56"/>
  <c r="N49" i="56" s="1"/>
  <c r="N50" i="56" s="1"/>
  <c r="N71" i="57"/>
  <c r="N72" i="57" s="1"/>
  <c r="N73" i="57" s="1"/>
  <c r="N74" i="57" s="1"/>
  <c r="L189" i="59"/>
  <c r="AH19" i="45" s="1"/>
  <c r="M109" i="58"/>
  <c r="M110" i="58" s="1"/>
  <c r="H61" i="56"/>
  <c r="H62" i="56" s="1"/>
  <c r="W157" i="60"/>
  <c r="W158" i="60" s="1"/>
  <c r="W181" i="60"/>
  <c r="W182" i="60" s="1"/>
  <c r="W97" i="60"/>
  <c r="W98" i="60" s="1"/>
  <c r="W109" i="60"/>
  <c r="W110" i="60" s="1"/>
  <c r="W49" i="60"/>
  <c r="W50" i="60" s="1"/>
  <c r="N167" i="57"/>
  <c r="N168" i="57" s="1"/>
  <c r="N169" i="57" s="1"/>
  <c r="N170" i="57" s="1"/>
  <c r="N83" i="57"/>
  <c r="N84" i="57" s="1"/>
  <c r="N85" i="57" s="1"/>
  <c r="N86" i="57" s="1"/>
  <c r="N71" i="56"/>
  <c r="N72" i="56" s="1"/>
  <c r="J180" i="53"/>
  <c r="J181" i="53" s="1"/>
  <c r="J182" i="53" s="1"/>
  <c r="H157" i="39"/>
  <c r="H158" i="39" s="1"/>
  <c r="J180" i="58"/>
  <c r="J181" i="58" s="1"/>
  <c r="J182" i="58" s="1"/>
  <c r="G145" i="56"/>
  <c r="G146" i="56" s="1"/>
  <c r="N132" i="53"/>
  <c r="N133" i="53" s="1"/>
  <c r="N134" i="53" s="1"/>
  <c r="J168" i="56"/>
  <c r="J169" i="56" s="1"/>
  <c r="J170" i="56" s="1"/>
  <c r="N180" i="53"/>
  <c r="N181" i="53" s="1"/>
  <c r="N182" i="53" s="1"/>
  <c r="K133" i="51"/>
  <c r="K134" i="51" s="1"/>
  <c r="N190" i="49"/>
  <c r="U35" i="45" s="1"/>
  <c r="N190" i="59"/>
  <c r="AJ20" i="45" s="1"/>
  <c r="J190" i="49"/>
  <c r="J60" i="56"/>
  <c r="J61" i="56" s="1"/>
  <c r="J62" i="56" s="1"/>
  <c r="J190" i="59"/>
  <c r="J132" i="56"/>
  <c r="J133" i="56" s="1"/>
  <c r="J134" i="56" s="1"/>
  <c r="J180" i="56"/>
  <c r="J181" i="56" s="1"/>
  <c r="J182" i="56" s="1"/>
  <c r="G49" i="56"/>
  <c r="G50" i="56" s="1"/>
  <c r="J132" i="53"/>
  <c r="J133" i="53" s="1"/>
  <c r="J134" i="53" s="1"/>
  <c r="J108" i="56"/>
  <c r="J109" i="56" s="1"/>
  <c r="J110" i="56" s="1"/>
  <c r="J24" i="55"/>
  <c r="J25" i="55" s="1"/>
  <c r="J26" i="55" s="1"/>
  <c r="L169" i="49"/>
  <c r="L170" i="49" s="1"/>
  <c r="N96" i="53"/>
  <c r="N97" i="53" s="1"/>
  <c r="N98" i="53" s="1"/>
  <c r="J72" i="49"/>
  <c r="J73" i="49" s="1"/>
  <c r="J24" i="56"/>
  <c r="J25" i="56" s="1"/>
  <c r="J26" i="56" s="1"/>
  <c r="L37" i="49"/>
  <c r="L38" i="49" s="1"/>
  <c r="G25" i="39"/>
  <c r="G26" i="39" s="1"/>
  <c r="L35" i="59"/>
  <c r="L36" i="59" s="1"/>
  <c r="L37" i="59" s="1"/>
  <c r="P109" i="57"/>
  <c r="P110" i="57" s="1"/>
  <c r="K180" i="60"/>
  <c r="K181" i="60" s="1"/>
  <c r="P97" i="56"/>
  <c r="P98" i="56" s="1"/>
  <c r="P169" i="56"/>
  <c r="P170" i="56" s="1"/>
  <c r="P25" i="39"/>
  <c r="P26" i="39" s="1"/>
  <c r="P25" i="51"/>
  <c r="P26" i="51" s="1"/>
  <c r="P24" i="60"/>
  <c r="P37" i="60"/>
  <c r="P38" i="60" s="1"/>
  <c r="P73" i="52"/>
  <c r="P74" i="52" s="1"/>
  <c r="K121" i="52"/>
  <c r="K122" i="52" s="1"/>
  <c r="H73" i="52"/>
  <c r="H74" i="52" s="1"/>
  <c r="M97" i="52"/>
  <c r="M98" i="52" s="1"/>
  <c r="L97" i="52"/>
  <c r="L98" i="52" s="1"/>
  <c r="I133" i="52"/>
  <c r="I134" i="52" s="1"/>
  <c r="I109" i="52"/>
  <c r="L133" i="52"/>
  <c r="L134" i="52" s="1"/>
  <c r="K181" i="52"/>
  <c r="K182" i="52" s="1"/>
  <c r="I145" i="52"/>
  <c r="I146" i="52" s="1"/>
  <c r="M133" i="52"/>
  <c r="H133" i="52"/>
  <c r="H134" i="52" s="1"/>
  <c r="K109" i="52"/>
  <c r="L25" i="52"/>
  <c r="L26" i="52" s="1"/>
  <c r="P25" i="52"/>
  <c r="H121" i="52"/>
  <c r="H122" i="52" s="1"/>
  <c r="G191" i="55"/>
  <c r="N107" i="56"/>
  <c r="N108" i="56" s="1"/>
  <c r="N131" i="55"/>
  <c r="N132" i="55" s="1"/>
  <c r="N133" i="55" s="1"/>
  <c r="N134" i="55" s="1"/>
  <c r="N119" i="55"/>
  <c r="N120" i="55" s="1"/>
  <c r="W61" i="59"/>
  <c r="W62" i="59" s="1"/>
  <c r="W85" i="59"/>
  <c r="W86" i="59" s="1"/>
  <c r="W97" i="59"/>
  <c r="W98" i="59" s="1"/>
  <c r="N179" i="59"/>
  <c r="N180" i="59" s="1"/>
  <c r="N181" i="59" s="1"/>
  <c r="N83" i="60"/>
  <c r="N84" i="60" s="1"/>
  <c r="N85" i="60" s="1"/>
  <c r="W37" i="59"/>
  <c r="W38" i="59" s="1"/>
  <c r="S73" i="59"/>
  <c r="S74" i="59" s="1"/>
  <c r="W121" i="59"/>
  <c r="W122" i="59" s="1"/>
  <c r="W73" i="59"/>
  <c r="W74" i="59" s="1"/>
  <c r="N131" i="58"/>
  <c r="N132" i="58" s="1"/>
  <c r="N119" i="57"/>
  <c r="N59" i="57"/>
  <c r="N60" i="57" s="1"/>
  <c r="N61" i="57" s="1"/>
  <c r="N62" i="57" s="1"/>
  <c r="N167" i="58"/>
  <c r="N168" i="58" s="1"/>
  <c r="N169" i="58" s="1"/>
  <c r="N83" i="58"/>
  <c r="N84" i="58" s="1"/>
  <c r="N85" i="58" s="1"/>
  <c r="N107" i="57"/>
  <c r="N108" i="57" s="1"/>
  <c r="N144" i="51"/>
  <c r="N145" i="51" s="1"/>
  <c r="N146" i="51" s="1"/>
  <c r="N72" i="51"/>
  <c r="N73" i="51" s="1"/>
  <c r="N74" i="51" s="1"/>
  <c r="N84" i="53"/>
  <c r="N85" i="53" s="1"/>
  <c r="N86" i="53" s="1"/>
  <c r="N120" i="51"/>
  <c r="N121" i="51" s="1"/>
  <c r="N122" i="51" s="1"/>
  <c r="J60" i="49"/>
  <c r="J61" i="49" s="1"/>
  <c r="N168" i="51"/>
  <c r="N169" i="51" s="1"/>
  <c r="N170" i="51" s="1"/>
  <c r="N168" i="49"/>
  <c r="N169" i="49" s="1"/>
  <c r="N170" i="49" s="1"/>
  <c r="J168" i="51"/>
  <c r="J169" i="51" s="1"/>
  <c r="J170" i="51" s="1"/>
  <c r="N190" i="51"/>
  <c r="F69" i="45" s="1"/>
  <c r="N60" i="53"/>
  <c r="N61" i="53" s="1"/>
  <c r="N62" i="53" s="1"/>
  <c r="J72" i="39"/>
  <c r="J73" i="39" s="1"/>
  <c r="J74" i="39" s="1"/>
  <c r="P168" i="57"/>
  <c r="P169" i="57" s="1"/>
  <c r="P170" i="57" s="1"/>
  <c r="N60" i="49"/>
  <c r="N61" i="49" s="1"/>
  <c r="N62" i="49" s="1"/>
  <c r="G109" i="51"/>
  <c r="G110" i="51" s="1"/>
  <c r="K109" i="39"/>
  <c r="K110" i="39" s="1"/>
  <c r="N155" i="51"/>
  <c r="N156" i="51" s="1"/>
  <c r="N157" i="51" s="1"/>
  <c r="N158" i="51" s="1"/>
  <c r="N84" i="39"/>
  <c r="N85" i="39" s="1"/>
  <c r="N86" i="39" s="1"/>
  <c r="J144" i="39"/>
  <c r="J145" i="39" s="1"/>
  <c r="J47" i="39"/>
  <c r="J48" i="39" s="1"/>
  <c r="J49" i="39" s="1"/>
  <c r="J50" i="39" s="1"/>
  <c r="J107" i="39"/>
  <c r="J108" i="39" s="1"/>
  <c r="J109" i="39" s="1"/>
  <c r="J110" i="39" s="1"/>
  <c r="H37" i="39"/>
  <c r="H38" i="39" s="1"/>
  <c r="N48" i="49"/>
  <c r="N49" i="49" s="1"/>
  <c r="N50" i="49" s="1"/>
  <c r="N189" i="60"/>
  <c r="AJ53" i="45" s="1"/>
  <c r="M133" i="58"/>
  <c r="M134" i="58" s="1"/>
  <c r="L189" i="60"/>
  <c r="AH53" i="45" s="1"/>
  <c r="L189" i="56"/>
  <c r="D53" i="45" s="1"/>
  <c r="L189" i="55"/>
  <c r="D19" i="45" s="1"/>
  <c r="L97" i="51"/>
  <c r="L98" i="51" s="1"/>
  <c r="L189" i="58"/>
  <c r="S53" i="45" s="1"/>
  <c r="N189" i="59"/>
  <c r="AJ19" i="45" s="1"/>
  <c r="N189" i="56"/>
  <c r="F53" i="45" s="1"/>
  <c r="N189" i="55"/>
  <c r="F19" i="45" s="1"/>
  <c r="N189" i="58"/>
  <c r="U53" i="45" s="1"/>
  <c r="L169" i="52"/>
  <c r="P110" i="55"/>
  <c r="P132" i="55"/>
  <c r="P133" i="55" s="1"/>
  <c r="K72" i="57"/>
  <c r="K73" i="57" s="1"/>
  <c r="K74" i="57" s="1"/>
  <c r="L133" i="59"/>
  <c r="L134" i="59" s="1"/>
  <c r="K156" i="55"/>
  <c r="K157" i="55" s="1"/>
  <c r="K158" i="55" s="1"/>
  <c r="K85" i="52"/>
  <c r="P181" i="53"/>
  <c r="P182" i="53" s="1"/>
  <c r="P181" i="39"/>
  <c r="P182" i="39" s="1"/>
  <c r="N167" i="55"/>
  <c r="N168" i="55" s="1"/>
  <c r="N189" i="57"/>
  <c r="U19" i="45" s="1"/>
  <c r="L49" i="39"/>
  <c r="L50" i="39" s="1"/>
  <c r="L181" i="39"/>
  <c r="L182" i="39" s="1"/>
  <c r="K61" i="52"/>
  <c r="L85" i="53"/>
  <c r="L86" i="53" s="1"/>
  <c r="J48" i="49"/>
  <c r="J49" i="49" s="1"/>
  <c r="J50" i="49" s="1"/>
  <c r="M144" i="49"/>
  <c r="J96" i="39"/>
  <c r="J97" i="39" s="1"/>
  <c r="L121" i="57"/>
  <c r="L122" i="57" s="1"/>
  <c r="N120" i="49"/>
  <c r="N121" i="49" s="1"/>
  <c r="N122" i="49" s="1"/>
  <c r="P86" i="55"/>
  <c r="P73" i="56"/>
  <c r="P74" i="56" s="1"/>
  <c r="P62" i="59"/>
  <c r="G38" i="57"/>
  <c r="M36" i="53"/>
  <c r="M37" i="53" s="1"/>
  <c r="M38" i="53" s="1"/>
  <c r="H144" i="49"/>
  <c r="H145" i="49" s="1"/>
  <c r="H146" i="49" s="1"/>
  <c r="L98" i="59"/>
  <c r="K24" i="58"/>
  <c r="K25" i="58" s="1"/>
  <c r="G109" i="59"/>
  <c r="G110" i="59" s="1"/>
  <c r="G121" i="53"/>
  <c r="G122" i="53" s="1"/>
  <c r="H108" i="51"/>
  <c r="H109" i="51" s="1"/>
  <c r="K86" i="39"/>
  <c r="K191" i="39"/>
  <c r="C36" i="45" s="1"/>
  <c r="K36" i="39"/>
  <c r="K37" i="39" s="1"/>
  <c r="M132" i="53"/>
  <c r="M133" i="53" s="1"/>
  <c r="M134" i="53" s="1"/>
  <c r="I96" i="59"/>
  <c r="I97" i="59" s="1"/>
  <c r="K181" i="39"/>
  <c r="K182" i="39" s="1"/>
  <c r="L50" i="59"/>
  <c r="H169" i="49"/>
  <c r="H170" i="49" s="1"/>
  <c r="H73" i="39"/>
  <c r="H74" i="39" s="1"/>
  <c r="L96" i="39"/>
  <c r="L97" i="39" s="1"/>
  <c r="L98" i="39" s="1"/>
  <c r="M120" i="58"/>
  <c r="G132" i="58"/>
  <c r="G133" i="58" s="1"/>
  <c r="G134" i="58" s="1"/>
  <c r="G96" i="59"/>
  <c r="G97" i="59" s="1"/>
  <c r="J84" i="53"/>
  <c r="K132" i="39"/>
  <c r="K133" i="39" s="1"/>
  <c r="K134" i="39" s="1"/>
  <c r="G191" i="52"/>
  <c r="G191" i="39"/>
  <c r="G108" i="39"/>
  <c r="G109" i="39" s="1"/>
  <c r="G50" i="59"/>
  <c r="H146" i="60"/>
  <c r="G191" i="56"/>
  <c r="K132" i="55"/>
  <c r="K133" i="55" s="1"/>
  <c r="K134" i="55" s="1"/>
  <c r="N156" i="56"/>
  <c r="N157" i="56" s="1"/>
  <c r="N158" i="56" s="1"/>
  <c r="N72" i="53"/>
  <c r="N73" i="53" s="1"/>
  <c r="N74" i="53" s="1"/>
  <c r="N120" i="56"/>
  <c r="N121" i="56" s="1"/>
  <c r="N122" i="56" s="1"/>
  <c r="J156" i="56"/>
  <c r="J157" i="56" s="1"/>
  <c r="J158" i="56" s="1"/>
  <c r="J72" i="53"/>
  <c r="J73" i="53" s="1"/>
  <c r="J74" i="53" s="1"/>
  <c r="J96" i="56"/>
  <c r="J97" i="56" s="1"/>
  <c r="J98" i="56" s="1"/>
  <c r="J180" i="57"/>
  <c r="J181" i="57" s="1"/>
  <c r="J182" i="57" s="1"/>
  <c r="G158" i="39"/>
  <c r="J168" i="39"/>
  <c r="J169" i="39" s="1"/>
  <c r="J170" i="39" s="1"/>
  <c r="H38" i="59"/>
  <c r="N24" i="39"/>
  <c r="H109" i="57"/>
  <c r="H110" i="57" s="1"/>
  <c r="P145" i="52"/>
  <c r="P146" i="52" s="1"/>
  <c r="P38" i="55"/>
  <c r="P97" i="49"/>
  <c r="P98" i="49" s="1"/>
  <c r="P191" i="58"/>
  <c r="P191" i="55"/>
  <c r="P60" i="55"/>
  <c r="P61" i="55" s="1"/>
  <c r="P158" i="55"/>
  <c r="P191" i="59"/>
  <c r="P156" i="56"/>
  <c r="P157" i="56" s="1"/>
  <c r="P158" i="56" s="1"/>
  <c r="P192" i="59"/>
  <c r="P25" i="55"/>
  <c r="P26" i="55" s="1"/>
  <c r="P182" i="55"/>
  <c r="P158" i="59"/>
  <c r="P191" i="56"/>
  <c r="P133" i="56"/>
  <c r="P134" i="56" s="1"/>
  <c r="P180" i="56"/>
  <c r="P181" i="56" s="1"/>
  <c r="P182" i="56" s="1"/>
  <c r="P132" i="58"/>
  <c r="P133" i="58" s="1"/>
  <c r="P134" i="58" s="1"/>
  <c r="P48" i="58"/>
  <c r="P49" i="58" s="1"/>
  <c r="P50" i="58" s="1"/>
  <c r="P98" i="59"/>
  <c r="P49" i="52"/>
  <c r="P50" i="52" s="1"/>
  <c r="P145" i="53"/>
  <c r="P146" i="53" s="1"/>
  <c r="P109" i="52"/>
  <c r="P121" i="52"/>
  <c r="P122" i="52" s="1"/>
  <c r="P38" i="39"/>
  <c r="P85" i="53"/>
  <c r="P86" i="53" s="1"/>
  <c r="P97" i="52"/>
  <c r="P98" i="52" s="1"/>
  <c r="P191" i="53"/>
  <c r="P169" i="52"/>
  <c r="P170" i="52" s="1"/>
  <c r="P181" i="52"/>
  <c r="P144" i="49"/>
  <c r="P109" i="49"/>
  <c r="P110" i="49" s="1"/>
  <c r="P122" i="49"/>
  <c r="P109" i="51"/>
  <c r="P110" i="51" s="1"/>
  <c r="P98" i="39"/>
  <c r="P61" i="53"/>
  <c r="P62" i="53" s="1"/>
  <c r="P191" i="39"/>
  <c r="P132" i="39"/>
  <c r="P133" i="39" s="1"/>
  <c r="P133" i="51"/>
  <c r="P134" i="51" s="1"/>
  <c r="P169" i="49"/>
  <c r="P170" i="49" s="1"/>
  <c r="P109" i="53"/>
  <c r="P110" i="53" s="1"/>
  <c r="P157" i="53"/>
  <c r="P158" i="53" s="1"/>
  <c r="P181" i="49"/>
  <c r="P182" i="49" s="1"/>
  <c r="P74" i="49"/>
  <c r="P84" i="49"/>
  <c r="P85" i="49" s="1"/>
  <c r="P86" i="49" s="1"/>
  <c r="P145" i="51"/>
  <c r="P146" i="51" s="1"/>
  <c r="P37" i="51"/>
  <c r="P38" i="51" s="1"/>
  <c r="P170" i="53"/>
  <c r="P36" i="53"/>
  <c r="P37" i="53" s="1"/>
  <c r="P158" i="49"/>
  <c r="P146" i="39"/>
  <c r="P50" i="39"/>
  <c r="P157" i="52"/>
  <c r="P158" i="52" s="1"/>
  <c r="P38" i="49"/>
  <c r="P169" i="51"/>
  <c r="P170" i="51" s="1"/>
  <c r="P73" i="51"/>
  <c r="P74" i="51" s="1"/>
  <c r="P180" i="51"/>
  <c r="P181" i="51" s="1"/>
  <c r="P97" i="53"/>
  <c r="P98" i="53" s="1"/>
  <c r="P73" i="53"/>
  <c r="P74" i="53" s="1"/>
  <c r="P25" i="53"/>
  <c r="P25" i="49"/>
  <c r="P26" i="49" s="1"/>
  <c r="P62" i="49"/>
  <c r="P191" i="52"/>
  <c r="P97" i="51"/>
  <c r="P98" i="51" s="1"/>
  <c r="P109" i="39"/>
  <c r="P110" i="39" s="1"/>
  <c r="P61" i="39"/>
  <c r="P62" i="39" s="1"/>
  <c r="P156" i="39"/>
  <c r="P157" i="39" s="1"/>
  <c r="P61" i="51"/>
  <c r="P62" i="51" s="1"/>
  <c r="P169" i="39"/>
  <c r="P170" i="39" s="1"/>
  <c r="P121" i="39"/>
  <c r="P122" i="39" s="1"/>
  <c r="P73" i="39"/>
  <c r="P74" i="39" s="1"/>
  <c r="P191" i="49"/>
  <c r="P48" i="49"/>
  <c r="P133" i="49"/>
  <c r="P134" i="49" s="1"/>
  <c r="P85" i="51"/>
  <c r="P86" i="51" s="1"/>
  <c r="P49" i="51"/>
  <c r="P50" i="51" s="1"/>
  <c r="P191" i="51"/>
  <c r="P84" i="39"/>
  <c r="P85" i="39" s="1"/>
  <c r="P121" i="51"/>
  <c r="P122" i="51" s="1"/>
  <c r="M96" i="60"/>
  <c r="M97" i="60" s="1"/>
  <c r="L96" i="60"/>
  <c r="L97" i="60" s="1"/>
  <c r="L98" i="60" s="1"/>
  <c r="H134" i="60"/>
  <c r="L86" i="60"/>
  <c r="L120" i="60"/>
  <c r="L121" i="60" s="1"/>
  <c r="K38" i="60"/>
  <c r="H60" i="60"/>
  <c r="H61" i="60" s="1"/>
  <c r="H62" i="60" s="1"/>
  <c r="G110" i="60"/>
  <c r="N96" i="60"/>
  <c r="N97" i="60" s="1"/>
  <c r="N98" i="60" s="1"/>
  <c r="H180" i="60"/>
  <c r="H181" i="60" s="1"/>
  <c r="H182" i="60" s="1"/>
  <c r="L74" i="60"/>
  <c r="H48" i="60"/>
  <c r="H49" i="60" s="1"/>
  <c r="N180" i="60"/>
  <c r="N181" i="60" s="1"/>
  <c r="L170" i="60"/>
  <c r="I180" i="60"/>
  <c r="I181" i="60" s="1"/>
  <c r="I182" i="60" s="1"/>
  <c r="I84" i="60"/>
  <c r="I85" i="60" s="1"/>
  <c r="M48" i="60"/>
  <c r="M49" i="60" s="1"/>
  <c r="K120" i="60"/>
  <c r="K121" i="60" s="1"/>
  <c r="J120" i="60"/>
  <c r="J121" i="60" s="1"/>
  <c r="J122" i="60" s="1"/>
  <c r="K86" i="60"/>
  <c r="P110" i="60"/>
  <c r="J96" i="60"/>
  <c r="J97" i="60" s="1"/>
  <c r="J98" i="60" s="1"/>
  <c r="K48" i="60"/>
  <c r="K49" i="60" s="1"/>
  <c r="H74" i="60"/>
  <c r="H24" i="60"/>
  <c r="H25" i="60" s="1"/>
  <c r="H26" i="60" s="1"/>
  <c r="L60" i="60"/>
  <c r="L61" i="60" s="1"/>
  <c r="L62" i="60" s="1"/>
  <c r="H96" i="60"/>
  <c r="H97" i="60" s="1"/>
  <c r="P191" i="60"/>
  <c r="I48" i="60"/>
  <c r="I49" i="60" s="1"/>
  <c r="N108" i="60"/>
  <c r="N109" i="60" s="1"/>
  <c r="L36" i="60"/>
  <c r="I168" i="60"/>
  <c r="I169" i="60" s="1"/>
  <c r="L180" i="60"/>
  <c r="L181" i="60" s="1"/>
  <c r="M60" i="60"/>
  <c r="M61" i="60" s="1"/>
  <c r="P50" i="60"/>
  <c r="G26" i="60"/>
  <c r="P146" i="60"/>
  <c r="P62" i="60"/>
  <c r="G146" i="60"/>
  <c r="G180" i="60"/>
  <c r="G181" i="60" s="1"/>
  <c r="G156" i="60"/>
  <c r="G157" i="60" s="1"/>
  <c r="G121" i="60"/>
  <c r="G122" i="60" s="1"/>
  <c r="G72" i="60"/>
  <c r="G73" i="60" s="1"/>
  <c r="G74" i="60" s="1"/>
  <c r="I191" i="60"/>
  <c r="G50" i="60"/>
  <c r="G98" i="60"/>
  <c r="K144" i="59"/>
  <c r="K145" i="59" s="1"/>
  <c r="K120" i="59"/>
  <c r="J108" i="59"/>
  <c r="G62" i="59"/>
  <c r="G182" i="59"/>
  <c r="H158" i="59"/>
  <c r="H96" i="59"/>
  <c r="L168" i="59"/>
  <c r="L169" i="59" s="1"/>
  <c r="K36" i="59"/>
  <c r="K37" i="59" s="1"/>
  <c r="H182" i="59"/>
  <c r="G132" i="59"/>
  <c r="G133" i="59" s="1"/>
  <c r="G134" i="59" s="1"/>
  <c r="H108" i="59"/>
  <c r="H109" i="59" s="1"/>
  <c r="G120" i="59"/>
  <c r="K108" i="59"/>
  <c r="K109" i="59" s="1"/>
  <c r="K110" i="59" s="1"/>
  <c r="J96" i="59"/>
  <c r="G74" i="59"/>
  <c r="I110" i="59"/>
  <c r="G170" i="59"/>
  <c r="K48" i="59"/>
  <c r="N108" i="59"/>
  <c r="N109" i="59" s="1"/>
  <c r="I60" i="59"/>
  <c r="I61" i="59" s="1"/>
  <c r="I62" i="59" s="1"/>
  <c r="K132" i="59"/>
  <c r="K133" i="59" s="1"/>
  <c r="G156" i="59"/>
  <c r="G157" i="59" s="1"/>
  <c r="G158" i="59" s="1"/>
  <c r="M96" i="59"/>
  <c r="M97" i="59" s="1"/>
  <c r="M156" i="59"/>
  <c r="M157" i="59" s="1"/>
  <c r="L84" i="59"/>
  <c r="L85" i="59" s="1"/>
  <c r="L86" i="59" s="1"/>
  <c r="P37" i="59"/>
  <c r="P38" i="59" s="1"/>
  <c r="L60" i="59"/>
  <c r="L61" i="59" s="1"/>
  <c r="M60" i="59"/>
  <c r="M61" i="59" s="1"/>
  <c r="M62" i="59" s="1"/>
  <c r="G84" i="59"/>
  <c r="G85" i="59" s="1"/>
  <c r="H145" i="59"/>
  <c r="H146" i="59" s="1"/>
  <c r="G26" i="59"/>
  <c r="L108" i="59"/>
  <c r="L109" i="59" s="1"/>
  <c r="H168" i="59"/>
  <c r="H169" i="59" s="1"/>
  <c r="H37" i="52"/>
  <c r="K145" i="52"/>
  <c r="G97" i="52"/>
  <c r="I121" i="52"/>
  <c r="H25" i="52"/>
  <c r="H26" i="52" s="1"/>
  <c r="I73" i="52"/>
  <c r="L157" i="52"/>
  <c r="G145" i="52"/>
  <c r="G146" i="52" s="1"/>
  <c r="L49" i="52"/>
  <c r="K25" i="52"/>
  <c r="I169" i="52"/>
  <c r="G73" i="52"/>
  <c r="G74" i="52" s="1"/>
  <c r="G133" i="52"/>
  <c r="K158" i="57"/>
  <c r="P97" i="58"/>
  <c r="P98" i="58" s="1"/>
  <c r="P25" i="59"/>
  <c r="P26" i="59" s="1"/>
  <c r="P37" i="57"/>
  <c r="P38" i="57" s="1"/>
  <c r="K146" i="49"/>
  <c r="G121" i="51"/>
  <c r="G122" i="51" s="1"/>
  <c r="K73" i="51"/>
  <c r="K74" i="51" s="1"/>
  <c r="G62" i="51"/>
  <c r="I170" i="58"/>
  <c r="H49" i="57"/>
  <c r="H50" i="57" s="1"/>
  <c r="H145" i="57"/>
  <c r="H146" i="57" s="1"/>
  <c r="P85" i="57"/>
  <c r="P86" i="57" s="1"/>
  <c r="G97" i="49"/>
  <c r="G98" i="49" s="1"/>
  <c r="L109" i="49"/>
  <c r="L110" i="49" s="1"/>
  <c r="G86" i="39"/>
  <c r="P38" i="58"/>
  <c r="P85" i="58"/>
  <c r="P86" i="58" s="1"/>
  <c r="K158" i="51"/>
  <c r="G145" i="49"/>
  <c r="G146" i="49" s="1"/>
  <c r="H121" i="39"/>
  <c r="H122" i="39" s="1"/>
  <c r="G98" i="39"/>
  <c r="L61" i="53"/>
  <c r="L62" i="53" s="1"/>
  <c r="G158" i="51"/>
  <c r="H170" i="39"/>
  <c r="G62" i="49"/>
  <c r="G49" i="51"/>
  <c r="G50" i="51" s="1"/>
  <c r="H26" i="39"/>
  <c r="L169" i="57"/>
  <c r="L170" i="57" s="1"/>
  <c r="G109" i="57"/>
  <c r="G110" i="57" s="1"/>
  <c r="K145" i="53"/>
  <c r="K146" i="53" s="1"/>
  <c r="G134" i="53"/>
  <c r="G74" i="49"/>
  <c r="H85" i="49"/>
  <c r="H86" i="49" s="1"/>
  <c r="L49" i="51"/>
  <c r="L50" i="51" s="1"/>
  <c r="L181" i="51"/>
  <c r="L182" i="51" s="1"/>
  <c r="L158" i="51"/>
  <c r="L85" i="51"/>
  <c r="L86" i="51" s="1"/>
  <c r="L169" i="39"/>
  <c r="L170" i="39" s="1"/>
  <c r="M169" i="58"/>
  <c r="M170" i="58" s="1"/>
  <c r="K158" i="39"/>
  <c r="G145" i="39"/>
  <c r="G146" i="39" s="1"/>
  <c r="G49" i="39"/>
  <c r="G50" i="39" s="1"/>
  <c r="L26" i="39"/>
  <c r="P73" i="57"/>
  <c r="P74" i="57" s="1"/>
  <c r="P181" i="59"/>
  <c r="P182" i="59" s="1"/>
  <c r="P133" i="57"/>
  <c r="P134" i="57" s="1"/>
  <c r="P85" i="59"/>
  <c r="P86" i="59" s="1"/>
  <c r="G170" i="49"/>
  <c r="L50" i="53"/>
  <c r="K146" i="51"/>
  <c r="L121" i="49"/>
  <c r="L122" i="49" s="1"/>
  <c r="H182" i="51"/>
  <c r="H169" i="53"/>
  <c r="H170" i="53" s="1"/>
  <c r="G169" i="51"/>
  <c r="G170" i="51" s="1"/>
  <c r="K121" i="51"/>
  <c r="K122" i="51" s="1"/>
  <c r="K97" i="51"/>
  <c r="K98" i="51" s="1"/>
  <c r="L122" i="39"/>
  <c r="H74" i="55"/>
  <c r="G146" i="55"/>
  <c r="G62" i="55"/>
  <c r="H110" i="56"/>
  <c r="H134" i="56"/>
  <c r="G62" i="56"/>
  <c r="L74" i="55"/>
  <c r="G110" i="56"/>
  <c r="K62" i="56"/>
  <c r="G50" i="55"/>
  <c r="G158" i="56"/>
  <c r="G121" i="57"/>
  <c r="G122" i="57" s="1"/>
  <c r="K25" i="51"/>
  <c r="K26" i="51" s="1"/>
  <c r="G157" i="57"/>
  <c r="G158" i="57" s="1"/>
  <c r="H181" i="55"/>
  <c r="H182" i="55" s="1"/>
  <c r="K145" i="56"/>
  <c r="K146" i="56" s="1"/>
  <c r="K121" i="56"/>
  <c r="K122" i="56" s="1"/>
  <c r="N36" i="53"/>
  <c r="N37" i="53" s="1"/>
  <c r="N38" i="53" s="1"/>
  <c r="J36" i="53"/>
  <c r="H145" i="56"/>
  <c r="H146" i="56" s="1"/>
  <c r="N24" i="49"/>
  <c r="G61" i="39"/>
  <c r="G62" i="39" s="1"/>
  <c r="L61" i="58"/>
  <c r="L181" i="55"/>
  <c r="L182" i="55" s="1"/>
  <c r="N156" i="49"/>
  <c r="N157" i="49" s="1"/>
  <c r="N158" i="49" s="1"/>
  <c r="J156" i="51"/>
  <c r="K38" i="53"/>
  <c r="G121" i="49"/>
  <c r="G122" i="49" s="1"/>
  <c r="K62" i="39"/>
  <c r="L108" i="60"/>
  <c r="L109" i="60" s="1"/>
  <c r="P25" i="56"/>
  <c r="G192" i="55"/>
  <c r="G25" i="55"/>
  <c r="G181" i="55"/>
  <c r="G182" i="55" s="1"/>
  <c r="H168" i="56"/>
  <c r="H169" i="56" s="1"/>
  <c r="N188" i="59"/>
  <c r="AJ18" i="45" s="1"/>
  <c r="J179" i="51"/>
  <c r="J180" i="51" s="1"/>
  <c r="J83" i="51"/>
  <c r="J84" i="51" s="1"/>
  <c r="N35" i="52"/>
  <c r="N36" i="52" s="1"/>
  <c r="K189" i="59"/>
  <c r="AG19" i="45" s="1"/>
  <c r="K23" i="59"/>
  <c r="S188" i="56"/>
  <c r="I52" i="45" s="1"/>
  <c r="S188" i="59"/>
  <c r="AM18" i="45" s="1"/>
  <c r="K85" i="49"/>
  <c r="K86" i="49" s="1"/>
  <c r="N48" i="39"/>
  <c r="N49" i="39" s="1"/>
  <c r="N50" i="39" s="1"/>
  <c r="I24" i="58"/>
  <c r="H38" i="58"/>
  <c r="H191" i="58"/>
  <c r="M120" i="60"/>
  <c r="M121" i="60" s="1"/>
  <c r="L156" i="60"/>
  <c r="L157" i="60" s="1"/>
  <c r="K191" i="53"/>
  <c r="R70" i="45" s="1"/>
  <c r="M84" i="59"/>
  <c r="K84" i="59"/>
  <c r="K85" i="59" s="1"/>
  <c r="L73" i="56"/>
  <c r="L74" i="56" s="1"/>
  <c r="L133" i="55"/>
  <c r="L134" i="55" s="1"/>
  <c r="G109" i="55"/>
  <c r="G110" i="55" s="1"/>
  <c r="L110" i="55"/>
  <c r="H110" i="55"/>
  <c r="L62" i="55"/>
  <c r="H62" i="55"/>
  <c r="H191" i="55"/>
  <c r="J167" i="53"/>
  <c r="J168" i="53" s="1"/>
  <c r="H132" i="53"/>
  <c r="N107" i="53"/>
  <c r="N108" i="53" s="1"/>
  <c r="N109" i="53" s="1"/>
  <c r="N110" i="53" s="1"/>
  <c r="K96" i="53"/>
  <c r="K24" i="53"/>
  <c r="K25" i="53" s="1"/>
  <c r="H84" i="56"/>
  <c r="K36" i="56"/>
  <c r="K37" i="56" s="1"/>
  <c r="K120" i="55"/>
  <c r="K121" i="55" s="1"/>
  <c r="K122" i="55" s="1"/>
  <c r="N156" i="53"/>
  <c r="K133" i="53"/>
  <c r="K134" i="53" s="1"/>
  <c r="G98" i="53"/>
  <c r="G74" i="53"/>
  <c r="G50" i="53"/>
  <c r="G182" i="49"/>
  <c r="K181" i="49"/>
  <c r="K182" i="49" s="1"/>
  <c r="H168" i="55"/>
  <c r="H145" i="55"/>
  <c r="H146" i="55" s="1"/>
  <c r="G134" i="55"/>
  <c r="H96" i="55"/>
  <c r="H97" i="55" s="1"/>
  <c r="G38" i="55"/>
  <c r="J60" i="53"/>
  <c r="J61" i="53" s="1"/>
  <c r="J62" i="53" s="1"/>
  <c r="K169" i="49"/>
  <c r="K170" i="49" s="1"/>
  <c r="G122" i="55"/>
  <c r="J144" i="53"/>
  <c r="J145" i="53" s="1"/>
  <c r="G191" i="53"/>
  <c r="G133" i="49"/>
  <c r="G134" i="49" s="1"/>
  <c r="L156" i="56"/>
  <c r="L49" i="56"/>
  <c r="L50" i="56" s="1"/>
  <c r="L181" i="53"/>
  <c r="L182" i="53" s="1"/>
  <c r="H182" i="53"/>
  <c r="N179" i="49"/>
  <c r="N180" i="49" s="1"/>
  <c r="L146" i="49"/>
  <c r="N143" i="49"/>
  <c r="N144" i="49" s="1"/>
  <c r="G109" i="49"/>
  <c r="G110" i="49" s="1"/>
  <c r="G84" i="49"/>
  <c r="K168" i="51"/>
  <c r="K192" i="51" s="1"/>
  <c r="C71" i="45" s="1"/>
  <c r="G36" i="53"/>
  <c r="G37" i="53" s="1"/>
  <c r="N131" i="49"/>
  <c r="N132" i="49" s="1"/>
  <c r="G85" i="52"/>
  <c r="N190" i="39"/>
  <c r="F35" i="45" s="1"/>
  <c r="K49" i="55"/>
  <c r="K50" i="55" s="1"/>
  <c r="K145" i="55"/>
  <c r="K146" i="55" s="1"/>
  <c r="K61" i="55"/>
  <c r="K62" i="55" s="1"/>
  <c r="K189" i="58"/>
  <c r="R53" i="45" s="1"/>
  <c r="N71" i="52"/>
  <c r="N72" i="52" s="1"/>
  <c r="N167" i="52"/>
  <c r="N168" i="52" s="1"/>
  <c r="N96" i="55"/>
  <c r="N188" i="53"/>
  <c r="U67" i="45" s="1"/>
  <c r="N188" i="55"/>
  <c r="F18" i="45" s="1"/>
  <c r="N24" i="55"/>
  <c r="N108" i="55"/>
  <c r="N109" i="55" s="1"/>
  <c r="N110" i="55" s="1"/>
  <c r="N190" i="56"/>
  <c r="F54" i="45" s="1"/>
  <c r="N188" i="56"/>
  <c r="F52" i="45" s="1"/>
  <c r="N48" i="59"/>
  <c r="N49" i="59" s="1"/>
  <c r="N120" i="58"/>
  <c r="N47" i="57"/>
  <c r="N48" i="57" s="1"/>
  <c r="N35" i="59"/>
  <c r="N119" i="60"/>
  <c r="N190" i="58"/>
  <c r="U54" i="45" s="1"/>
  <c r="N143" i="59"/>
  <c r="N155" i="60"/>
  <c r="N59" i="58"/>
  <c r="N60" i="58" s="1"/>
  <c r="J96" i="49"/>
  <c r="J97" i="49" s="1"/>
  <c r="J71" i="52"/>
  <c r="J72" i="52" s="1"/>
  <c r="J167" i="52"/>
  <c r="J168" i="52" s="1"/>
  <c r="J96" i="55"/>
  <c r="J188" i="53"/>
  <c r="J188" i="55"/>
  <c r="J108" i="55"/>
  <c r="J190" i="56"/>
  <c r="J188" i="56"/>
  <c r="J47" i="59"/>
  <c r="J120" i="58"/>
  <c r="J121" i="58" s="1"/>
  <c r="J122" i="58" s="1"/>
  <c r="J47" i="57"/>
  <c r="J48" i="57" s="1"/>
  <c r="J35" i="59"/>
  <c r="J190" i="58"/>
  <c r="J143" i="59"/>
  <c r="J155" i="60"/>
  <c r="J179" i="60"/>
  <c r="J59" i="58"/>
  <c r="J60" i="58" s="1"/>
  <c r="J84" i="58"/>
  <c r="J85" i="58" s="1"/>
  <c r="J86" i="58" s="1"/>
  <c r="K109" i="53"/>
  <c r="K110" i="53" s="1"/>
  <c r="K108" i="49"/>
  <c r="K109" i="49" s="1"/>
  <c r="H49" i="49"/>
  <c r="H50" i="49" s="1"/>
  <c r="H191" i="49"/>
  <c r="J132" i="51"/>
  <c r="J133" i="51" s="1"/>
  <c r="J134" i="51" s="1"/>
  <c r="M72" i="53"/>
  <c r="N143" i="52"/>
  <c r="N144" i="52" s="1"/>
  <c r="G49" i="52"/>
  <c r="AY62" i="45"/>
  <c r="J144" i="51"/>
  <c r="J145" i="51" s="1"/>
  <c r="N131" i="51"/>
  <c r="L133" i="51"/>
  <c r="L134" i="51" s="1"/>
  <c r="H134" i="51"/>
  <c r="N107" i="51"/>
  <c r="N108" i="51" s="1"/>
  <c r="J72" i="51"/>
  <c r="J73" i="51" s="1"/>
  <c r="N59" i="51"/>
  <c r="N60" i="51" s="1"/>
  <c r="H62" i="51"/>
  <c r="K38" i="51"/>
  <c r="L191" i="51"/>
  <c r="D70" i="45" s="1"/>
  <c r="W37" i="55"/>
  <c r="W38" i="55" s="1"/>
  <c r="W133" i="55"/>
  <c r="W134" i="55" s="1"/>
  <c r="W188" i="60"/>
  <c r="AQ52" i="45" s="1"/>
  <c r="W25" i="60"/>
  <c r="W157" i="56"/>
  <c r="W158" i="56" s="1"/>
  <c r="W188" i="58"/>
  <c r="AB52" i="45" s="1"/>
  <c r="M144" i="39"/>
  <c r="M145" i="39" s="1"/>
  <c r="M48" i="39"/>
  <c r="M49" i="39" s="1"/>
  <c r="M50" i="39" s="1"/>
  <c r="L191" i="39"/>
  <c r="D36" i="45" s="1"/>
  <c r="G170" i="53"/>
  <c r="K60" i="53"/>
  <c r="K61" i="53" s="1"/>
  <c r="H157" i="49"/>
  <c r="H158" i="49" s="1"/>
  <c r="G156" i="49"/>
  <c r="G157" i="49" s="1"/>
  <c r="J84" i="49"/>
  <c r="J85" i="49" s="1"/>
  <c r="L73" i="49"/>
  <c r="L74" i="49" s="1"/>
  <c r="H74" i="49"/>
  <c r="J131" i="52"/>
  <c r="J132" i="52" s="1"/>
  <c r="G25" i="52"/>
  <c r="N36" i="51"/>
  <c r="N37" i="51" s="1"/>
  <c r="G191" i="51"/>
  <c r="J190" i="51"/>
  <c r="G170" i="39"/>
  <c r="G122" i="39"/>
  <c r="G74" i="39"/>
  <c r="K25" i="39"/>
  <c r="K72" i="59"/>
  <c r="K73" i="59" s="1"/>
  <c r="S188" i="55"/>
  <c r="I18" i="45" s="1"/>
  <c r="S109" i="55"/>
  <c r="S110" i="55" s="1"/>
  <c r="S61" i="58"/>
  <c r="S62" i="58" s="1"/>
  <c r="J168" i="58"/>
  <c r="I36" i="51"/>
  <c r="I72" i="39"/>
  <c r="I73" i="39" s="1"/>
  <c r="K38" i="49"/>
  <c r="G134" i="39"/>
  <c r="J83" i="39"/>
  <c r="J84" i="39" s="1"/>
  <c r="J35" i="51"/>
  <c r="N71" i="39"/>
  <c r="G38" i="49"/>
  <c r="N156" i="39"/>
  <c r="N157" i="39" s="1"/>
  <c r="J131" i="49"/>
  <c r="J155" i="39"/>
  <c r="J156" i="39" s="1"/>
  <c r="N120" i="39"/>
  <c r="N121" i="39" s="1"/>
  <c r="N59" i="39"/>
  <c r="N60" i="39" s="1"/>
  <c r="I96" i="56"/>
  <c r="I97" i="56" s="1"/>
  <c r="M191" i="56"/>
  <c r="E55" i="45" s="1"/>
  <c r="H36" i="56"/>
  <c r="H37" i="56" s="1"/>
  <c r="N190" i="53"/>
  <c r="U69" i="45" s="1"/>
  <c r="N131" i="56"/>
  <c r="N132" i="56" s="1"/>
  <c r="N47" i="60"/>
  <c r="N72" i="58"/>
  <c r="J190" i="53"/>
  <c r="J188" i="59"/>
  <c r="J47" i="52"/>
  <c r="J48" i="52" s="1"/>
  <c r="W188" i="55"/>
  <c r="M18" i="45" s="1"/>
  <c r="W61" i="58"/>
  <c r="W62" i="58" s="1"/>
  <c r="M48" i="53"/>
  <c r="M49" i="53" s="1"/>
  <c r="K133" i="52"/>
  <c r="H191" i="52"/>
  <c r="H36" i="51"/>
  <c r="H37" i="51" s="1"/>
  <c r="J36" i="39"/>
  <c r="J37" i="39" s="1"/>
  <c r="H73" i="58"/>
  <c r="H74" i="58" s="1"/>
  <c r="K170" i="57"/>
  <c r="G168" i="60"/>
  <c r="G169" i="60" s="1"/>
  <c r="I132" i="60"/>
  <c r="I133" i="60" s="1"/>
  <c r="L24" i="60"/>
  <c r="G169" i="56"/>
  <c r="G170" i="56" s="1"/>
  <c r="K60" i="60"/>
  <c r="K61" i="60" s="1"/>
  <c r="M168" i="59"/>
  <c r="M169" i="59" s="1"/>
  <c r="N23" i="59"/>
  <c r="L120" i="58"/>
  <c r="H108" i="60"/>
  <c r="H109" i="60" s="1"/>
  <c r="H191" i="59"/>
  <c r="L132" i="56"/>
  <c r="L133" i="56" s="1"/>
  <c r="K182" i="53"/>
  <c r="I72" i="59"/>
  <c r="I73" i="59" s="1"/>
  <c r="H72" i="59"/>
  <c r="H73" i="59" s="1"/>
  <c r="M96" i="56"/>
  <c r="M97" i="56" s="1"/>
  <c r="M98" i="56" s="1"/>
  <c r="K156" i="56"/>
  <c r="K157" i="56" s="1"/>
  <c r="G180" i="58"/>
  <c r="G181" i="58" s="1"/>
  <c r="M156" i="58"/>
  <c r="M157" i="58" s="1"/>
  <c r="G144" i="58"/>
  <c r="G145" i="58" s="1"/>
  <c r="K98" i="58"/>
  <c r="G108" i="58"/>
  <c r="G109" i="58" s="1"/>
  <c r="G110" i="58" s="1"/>
  <c r="P25" i="58"/>
  <c r="J47" i="58"/>
  <c r="K181" i="57"/>
  <c r="K182" i="57" s="1"/>
  <c r="J143" i="57"/>
  <c r="N95" i="57"/>
  <c r="N96" i="57" s="1"/>
  <c r="P73" i="58"/>
  <c r="P74" i="58" s="1"/>
  <c r="G74" i="57"/>
  <c r="G25" i="57"/>
  <c r="G26" i="57" s="1"/>
  <c r="I84" i="58"/>
  <c r="I85" i="58" s="1"/>
  <c r="K84" i="58"/>
  <c r="K85" i="58" s="1"/>
  <c r="K86" i="58" s="1"/>
  <c r="I60" i="57"/>
  <c r="G36" i="60"/>
  <c r="G37" i="60" s="1"/>
  <c r="K134" i="57"/>
  <c r="H37" i="57"/>
  <c r="H38" i="57" s="1"/>
  <c r="N35" i="60"/>
  <c r="H60" i="57"/>
  <c r="H61" i="57" s="1"/>
  <c r="I191" i="57"/>
  <c r="H191" i="60"/>
  <c r="I120" i="57"/>
  <c r="K95" i="59"/>
  <c r="J23" i="59"/>
  <c r="L144" i="57"/>
  <c r="K108" i="60"/>
  <c r="K109" i="60" s="1"/>
  <c r="I36" i="60"/>
  <c r="I37" i="60" s="1"/>
  <c r="I48" i="59"/>
  <c r="I49" i="59" s="1"/>
  <c r="G180" i="56"/>
  <c r="G181" i="56" s="1"/>
  <c r="G182" i="56" s="1"/>
  <c r="G96" i="56"/>
  <c r="G25" i="56"/>
  <c r="G26" i="56" s="1"/>
  <c r="G182" i="53"/>
  <c r="K157" i="53"/>
  <c r="K158" i="53" s="1"/>
  <c r="M36" i="57"/>
  <c r="M37" i="57" s="1"/>
  <c r="K108" i="56"/>
  <c r="K109" i="56" s="1"/>
  <c r="K110" i="56" s="1"/>
  <c r="K84" i="56"/>
  <c r="K85" i="56" s="1"/>
  <c r="K86" i="56" s="1"/>
  <c r="K191" i="56"/>
  <c r="C55" i="45" s="1"/>
  <c r="J179" i="55"/>
  <c r="J83" i="55"/>
  <c r="N143" i="53"/>
  <c r="N144" i="53" s="1"/>
  <c r="G144" i="53"/>
  <c r="G145" i="53" s="1"/>
  <c r="G146" i="53" s="1"/>
  <c r="J108" i="53"/>
  <c r="J109" i="53" s="1"/>
  <c r="J110" i="53" s="1"/>
  <c r="H157" i="55"/>
  <c r="H158" i="55" s="1"/>
  <c r="L85" i="55"/>
  <c r="L86" i="55" s="1"/>
  <c r="H85" i="55"/>
  <c r="H86" i="55" s="1"/>
  <c r="H37" i="55"/>
  <c r="H38" i="55" s="1"/>
  <c r="L24" i="55"/>
  <c r="M60" i="53"/>
  <c r="K96" i="56"/>
  <c r="K97" i="56" s="1"/>
  <c r="H97" i="56"/>
  <c r="H98" i="56" s="1"/>
  <c r="J167" i="55"/>
  <c r="J168" i="55" s="1"/>
  <c r="J71" i="55"/>
  <c r="K191" i="55"/>
  <c r="C21" i="45" s="1"/>
  <c r="J156" i="53"/>
  <c r="G25" i="53"/>
  <c r="L120" i="53"/>
  <c r="L26" i="53"/>
  <c r="H132" i="49"/>
  <c r="H133" i="49" s="1"/>
  <c r="G98" i="55"/>
  <c r="G85" i="53"/>
  <c r="G86" i="53" s="1"/>
  <c r="J180" i="49"/>
  <c r="J181" i="49" s="1"/>
  <c r="J182" i="49" s="1"/>
  <c r="K133" i="49"/>
  <c r="K134" i="49" s="1"/>
  <c r="G25" i="49"/>
  <c r="K182" i="51"/>
  <c r="K110" i="51"/>
  <c r="M157" i="56"/>
  <c r="M158" i="56" s="1"/>
  <c r="I157" i="56"/>
  <c r="I158" i="56" s="1"/>
  <c r="L85" i="56"/>
  <c r="L86" i="56" s="1"/>
  <c r="K72" i="56"/>
  <c r="K73" i="56" s="1"/>
  <c r="K24" i="56"/>
  <c r="M169" i="49"/>
  <c r="M170" i="49" s="1"/>
  <c r="L133" i="49"/>
  <c r="L134" i="49" s="1"/>
  <c r="H120" i="49"/>
  <c r="L62" i="49"/>
  <c r="G144" i="51"/>
  <c r="G96" i="51"/>
  <c r="G97" i="51" s="1"/>
  <c r="L191" i="53"/>
  <c r="S70" i="45" s="1"/>
  <c r="G181" i="52"/>
  <c r="M191" i="51"/>
  <c r="E70" i="45" s="1"/>
  <c r="N188" i="51"/>
  <c r="F67" i="45" s="1"/>
  <c r="J190" i="39"/>
  <c r="K73" i="55"/>
  <c r="K74" i="55" s="1"/>
  <c r="K169" i="55"/>
  <c r="K170" i="55" s="1"/>
  <c r="K85" i="55"/>
  <c r="K86" i="55" s="1"/>
  <c r="K181" i="55"/>
  <c r="K182" i="55" s="1"/>
  <c r="K132" i="56"/>
  <c r="N120" i="59"/>
  <c r="N121" i="59" s="1"/>
  <c r="N95" i="56"/>
  <c r="N96" i="56" s="1"/>
  <c r="N71" i="59"/>
  <c r="N167" i="59"/>
  <c r="N132" i="60"/>
  <c r="N133" i="60" s="1"/>
  <c r="N190" i="57"/>
  <c r="U20" i="45" s="1"/>
  <c r="N188" i="58"/>
  <c r="U52" i="45" s="1"/>
  <c r="N96" i="58"/>
  <c r="N97" i="58" s="1"/>
  <c r="N98" i="58" s="1"/>
  <c r="J120" i="55"/>
  <c r="J107" i="49"/>
  <c r="J120" i="53"/>
  <c r="J121" i="53" s="1"/>
  <c r="J36" i="55"/>
  <c r="J132" i="55"/>
  <c r="J133" i="55" s="1"/>
  <c r="J134" i="55" s="1"/>
  <c r="J84" i="56"/>
  <c r="J85" i="56" s="1"/>
  <c r="J119" i="59"/>
  <c r="J132" i="59"/>
  <c r="J133" i="59" s="1"/>
  <c r="J72" i="59"/>
  <c r="J73" i="59" s="1"/>
  <c r="J168" i="59"/>
  <c r="J169" i="59" s="1"/>
  <c r="J132" i="60"/>
  <c r="J133" i="60" s="1"/>
  <c r="J190" i="57"/>
  <c r="J71" i="57"/>
  <c r="J72" i="57" s="1"/>
  <c r="J119" i="57"/>
  <c r="J120" i="57" s="1"/>
  <c r="J188" i="58"/>
  <c r="J96" i="58"/>
  <c r="J97" i="58" s="1"/>
  <c r="J98" i="58" s="1"/>
  <c r="K97" i="52"/>
  <c r="H24" i="59"/>
  <c r="H25" i="59" s="1"/>
  <c r="J143" i="52"/>
  <c r="J144" i="52" s="1"/>
  <c r="J107" i="51"/>
  <c r="J108" i="51" s="1"/>
  <c r="J59" i="51"/>
  <c r="G37" i="51"/>
  <c r="G38" i="51" s="1"/>
  <c r="H191" i="51"/>
  <c r="AV28" i="45"/>
  <c r="W109" i="56"/>
  <c r="W110" i="56" s="1"/>
  <c r="W188" i="52"/>
  <c r="AQ67" i="45" s="1"/>
  <c r="W169" i="56"/>
  <c r="W170" i="56" s="1"/>
  <c r="W188" i="57"/>
  <c r="AB18" i="45" s="1"/>
  <c r="W85" i="57"/>
  <c r="W86" i="57" s="1"/>
  <c r="W181" i="57"/>
  <c r="W182" i="57" s="1"/>
  <c r="L108" i="53"/>
  <c r="L109" i="53" s="1"/>
  <c r="I156" i="53"/>
  <c r="G61" i="53"/>
  <c r="G62" i="53" s="1"/>
  <c r="H37" i="53"/>
  <c r="H38" i="53" s="1"/>
  <c r="K157" i="49"/>
  <c r="K158" i="49" s="1"/>
  <c r="N84" i="49"/>
  <c r="N85" i="49" s="1"/>
  <c r="K191" i="49"/>
  <c r="R36" i="45" s="1"/>
  <c r="L37" i="52"/>
  <c r="J35" i="52"/>
  <c r="J36" i="52" s="1"/>
  <c r="L191" i="52"/>
  <c r="AH70" i="45" s="1"/>
  <c r="K61" i="51"/>
  <c r="K62" i="51" s="1"/>
  <c r="N47" i="51"/>
  <c r="N48" i="51" s="1"/>
  <c r="K146" i="39"/>
  <c r="K98" i="39"/>
  <c r="K50" i="39"/>
  <c r="J24" i="39"/>
  <c r="M191" i="39"/>
  <c r="E36" i="45" s="1"/>
  <c r="N188" i="39"/>
  <c r="F33" i="45" s="1"/>
  <c r="K189" i="60"/>
  <c r="AG53" i="45" s="1"/>
  <c r="K24" i="60"/>
  <c r="K168" i="60"/>
  <c r="K169" i="60" s="1"/>
  <c r="S188" i="60"/>
  <c r="AM52" i="45" s="1"/>
  <c r="S188" i="58"/>
  <c r="X52" i="45" s="1"/>
  <c r="H191" i="53"/>
  <c r="K49" i="51"/>
  <c r="K50" i="51" s="1"/>
  <c r="G24" i="51"/>
  <c r="G25" i="51" s="1"/>
  <c r="AX28" i="45"/>
  <c r="G180" i="39"/>
  <c r="G181" i="39" s="1"/>
  <c r="I144" i="39"/>
  <c r="I145" i="39" s="1"/>
  <c r="N131" i="39"/>
  <c r="N96" i="39"/>
  <c r="N97" i="39" s="1"/>
  <c r="N98" i="39" s="1"/>
  <c r="N35" i="39"/>
  <c r="N36" i="39" s="1"/>
  <c r="J120" i="51"/>
  <c r="H85" i="52"/>
  <c r="N180" i="39"/>
  <c r="N181" i="39" s="1"/>
  <c r="L156" i="39"/>
  <c r="L157" i="39" s="1"/>
  <c r="N168" i="39"/>
  <c r="N169" i="39" s="1"/>
  <c r="N170" i="39" s="1"/>
  <c r="J120" i="39"/>
  <c r="J121" i="39" s="1"/>
  <c r="J59" i="39"/>
  <c r="M24" i="59"/>
  <c r="M25" i="59" s="1"/>
  <c r="H121" i="57"/>
  <c r="H122" i="57" s="1"/>
  <c r="G133" i="56"/>
  <c r="G134" i="56" s="1"/>
  <c r="I133" i="57"/>
  <c r="I134" i="57" s="1"/>
  <c r="K62" i="49"/>
  <c r="N59" i="60"/>
  <c r="N144" i="60"/>
  <c r="N145" i="60" s="1"/>
  <c r="J60" i="60"/>
  <c r="J61" i="60" s="1"/>
  <c r="J84" i="60"/>
  <c r="J85" i="60" s="1"/>
  <c r="J47" i="60"/>
  <c r="J72" i="58"/>
  <c r="J73" i="58" s="1"/>
  <c r="J74" i="58" s="1"/>
  <c r="J132" i="58"/>
  <c r="J133" i="58" s="1"/>
  <c r="J36" i="49"/>
  <c r="J37" i="49" s="1"/>
  <c r="W85" i="56"/>
  <c r="W86" i="56" s="1"/>
  <c r="W157" i="57"/>
  <c r="W158" i="57" s="1"/>
  <c r="W169" i="58"/>
  <c r="W170" i="58" s="1"/>
  <c r="H144" i="53"/>
  <c r="K191" i="51"/>
  <c r="C70" i="45" s="1"/>
  <c r="J143" i="49"/>
  <c r="J144" i="49" s="1"/>
  <c r="H25" i="51"/>
  <c r="H26" i="51" s="1"/>
  <c r="J179" i="39"/>
  <c r="J180" i="39" s="1"/>
  <c r="N144" i="39"/>
  <c r="N145" i="39" s="1"/>
  <c r="J132" i="39"/>
  <c r="J133" i="39" s="1"/>
  <c r="J134" i="39" s="1"/>
  <c r="J156" i="58"/>
  <c r="J157" i="58" s="1"/>
  <c r="L132" i="58"/>
  <c r="L133" i="58" s="1"/>
  <c r="L134" i="58" s="1"/>
  <c r="I97" i="58"/>
  <c r="I98" i="58" s="1"/>
  <c r="M156" i="57"/>
  <c r="M157" i="57" s="1"/>
  <c r="M180" i="57"/>
  <c r="M108" i="60"/>
  <c r="M109" i="60" s="1"/>
  <c r="G191" i="60"/>
  <c r="J95" i="57"/>
  <c r="L86" i="57"/>
  <c r="G37" i="59"/>
  <c r="G38" i="59" s="1"/>
  <c r="K36" i="57"/>
  <c r="K37" i="57" s="1"/>
  <c r="K38" i="57" s="1"/>
  <c r="I24" i="60"/>
  <c r="H60" i="59"/>
  <c r="H61" i="59" s="1"/>
  <c r="I84" i="56"/>
  <c r="G191" i="59"/>
  <c r="H121" i="56"/>
  <c r="H122" i="56" s="1"/>
  <c r="N179" i="55"/>
  <c r="N83" i="55"/>
  <c r="N84" i="55" s="1"/>
  <c r="N85" i="55" s="1"/>
  <c r="K36" i="55"/>
  <c r="K37" i="55" s="1"/>
  <c r="K38" i="55" s="1"/>
  <c r="G96" i="58"/>
  <c r="G97" i="58" s="1"/>
  <c r="G26" i="58"/>
  <c r="N48" i="58"/>
  <c r="N49" i="58" s="1"/>
  <c r="N50" i="58" s="1"/>
  <c r="K96" i="57"/>
  <c r="G133" i="57"/>
  <c r="G134" i="57" s="1"/>
  <c r="L108" i="57"/>
  <c r="L109" i="57" s="1"/>
  <c r="M24" i="58"/>
  <c r="H24" i="57"/>
  <c r="K145" i="60"/>
  <c r="K146" i="60" s="1"/>
  <c r="P191" i="57"/>
  <c r="G191" i="57"/>
  <c r="J143" i="60"/>
  <c r="J35" i="60"/>
  <c r="I108" i="57"/>
  <c r="I109" i="57" s="1"/>
  <c r="I110" i="57" s="1"/>
  <c r="L180" i="59"/>
  <c r="L181" i="59" s="1"/>
  <c r="K59" i="59"/>
  <c r="M144" i="56"/>
  <c r="M145" i="56" s="1"/>
  <c r="G84" i="60"/>
  <c r="G85" i="60" s="1"/>
  <c r="K179" i="59"/>
  <c r="N180" i="56"/>
  <c r="N181" i="56" s="1"/>
  <c r="M144" i="57"/>
  <c r="L97" i="56"/>
  <c r="L98" i="56" s="1"/>
  <c r="N59" i="56"/>
  <c r="N60" i="56" s="1"/>
  <c r="L25" i="56"/>
  <c r="G86" i="55"/>
  <c r="H26" i="53"/>
  <c r="G85" i="56"/>
  <c r="G86" i="56" s="1"/>
  <c r="G170" i="55"/>
  <c r="G74" i="55"/>
  <c r="K85" i="53"/>
  <c r="K86" i="53" s="1"/>
  <c r="K25" i="55"/>
  <c r="K26" i="55" s="1"/>
  <c r="J96" i="53"/>
  <c r="N24" i="53"/>
  <c r="N25" i="53" s="1"/>
  <c r="L156" i="49"/>
  <c r="M24" i="49"/>
  <c r="K191" i="52"/>
  <c r="AG70" i="45" s="1"/>
  <c r="I156" i="51"/>
  <c r="I157" i="51" s="1"/>
  <c r="I158" i="51" s="1"/>
  <c r="I108" i="51"/>
  <c r="I109" i="51" s="1"/>
  <c r="H24" i="56"/>
  <c r="J188" i="51"/>
  <c r="K97" i="55"/>
  <c r="K98" i="55" s="1"/>
  <c r="K189" i="55"/>
  <c r="C19" i="45" s="1"/>
  <c r="K109" i="55"/>
  <c r="K110" i="55" s="1"/>
  <c r="K189" i="56"/>
  <c r="C53" i="45" s="1"/>
  <c r="K189" i="57"/>
  <c r="R19" i="45" s="1"/>
  <c r="N190" i="52"/>
  <c r="AJ69" i="45" s="1"/>
  <c r="N188" i="49"/>
  <c r="U33" i="45" s="1"/>
  <c r="N188" i="52"/>
  <c r="AJ67" i="45" s="1"/>
  <c r="N48" i="55"/>
  <c r="N49" i="55" s="1"/>
  <c r="N50" i="55" s="1"/>
  <c r="N144" i="55"/>
  <c r="N145" i="55" s="1"/>
  <c r="N146" i="55" s="1"/>
  <c r="N60" i="55"/>
  <c r="N156" i="55"/>
  <c r="N190" i="55"/>
  <c r="F20" i="45" s="1"/>
  <c r="N188" i="60"/>
  <c r="AJ52" i="45" s="1"/>
  <c r="N23" i="60"/>
  <c r="N167" i="60"/>
  <c r="N155" i="59"/>
  <c r="N84" i="59"/>
  <c r="N85" i="59" s="1"/>
  <c r="N35" i="57"/>
  <c r="N36" i="57" s="1"/>
  <c r="N188" i="57"/>
  <c r="U18" i="45" s="1"/>
  <c r="N23" i="57"/>
  <c r="N190" i="60"/>
  <c r="AJ54" i="45" s="1"/>
  <c r="N179" i="58"/>
  <c r="N180" i="58" s="1"/>
  <c r="J190" i="52"/>
  <c r="J188" i="49"/>
  <c r="J188" i="52"/>
  <c r="J48" i="55"/>
  <c r="J144" i="55"/>
  <c r="J60" i="55"/>
  <c r="J156" i="55"/>
  <c r="J60" i="59"/>
  <c r="J61" i="59" s="1"/>
  <c r="J190" i="55"/>
  <c r="J188" i="60"/>
  <c r="J23" i="60"/>
  <c r="J168" i="60"/>
  <c r="J169" i="60" s="1"/>
  <c r="J155" i="59"/>
  <c r="J84" i="59"/>
  <c r="J85" i="59" s="1"/>
  <c r="J180" i="59"/>
  <c r="J181" i="59" s="1"/>
  <c r="J35" i="57"/>
  <c r="J36" i="57" s="1"/>
  <c r="J37" i="57" s="1"/>
  <c r="J38" i="57" s="1"/>
  <c r="J119" i="56"/>
  <c r="J188" i="57"/>
  <c r="J23" i="57"/>
  <c r="J190" i="60"/>
  <c r="J107" i="60"/>
  <c r="J83" i="57"/>
  <c r="J131" i="57"/>
  <c r="J132" i="57" s="1"/>
  <c r="J133" i="57" s="1"/>
  <c r="J108" i="58"/>
  <c r="J109" i="58" s="1"/>
  <c r="J23" i="53"/>
  <c r="J23" i="49"/>
  <c r="L26" i="49"/>
  <c r="N35" i="49"/>
  <c r="N47" i="52"/>
  <c r="N48" i="52" s="1"/>
  <c r="N179" i="51"/>
  <c r="H157" i="51"/>
  <c r="H158" i="51" s="1"/>
  <c r="N83" i="51"/>
  <c r="N84" i="51" s="1"/>
  <c r="N85" i="51" s="1"/>
  <c r="H86" i="51"/>
  <c r="M24" i="51"/>
  <c r="AX62" i="45"/>
  <c r="W188" i="56"/>
  <c r="M52" i="45" s="1"/>
  <c r="W73" i="56"/>
  <c r="W74" i="56" s="1"/>
  <c r="W188" i="59"/>
  <c r="AQ18" i="45" s="1"/>
  <c r="W181" i="56"/>
  <c r="W182" i="56" s="1"/>
  <c r="G36" i="39"/>
  <c r="G37" i="39" s="1"/>
  <c r="N167" i="53"/>
  <c r="L144" i="53"/>
  <c r="N108" i="49"/>
  <c r="N155" i="52"/>
  <c r="N156" i="52" s="1"/>
  <c r="N131" i="52"/>
  <c r="N132" i="52" s="1"/>
  <c r="N59" i="52"/>
  <c r="N60" i="52" s="1"/>
  <c r="J47" i="51"/>
  <c r="L24" i="51"/>
  <c r="I191" i="39"/>
  <c r="J188" i="39"/>
  <c r="K156" i="59"/>
  <c r="K157" i="59" s="1"/>
  <c r="K168" i="59"/>
  <c r="K169" i="59" s="1"/>
  <c r="K133" i="60"/>
  <c r="K134" i="60" s="1"/>
  <c r="S188" i="52"/>
  <c r="AM67" i="45" s="1"/>
  <c r="S188" i="57"/>
  <c r="X18" i="45" s="1"/>
  <c r="G191" i="49"/>
  <c r="N95" i="52"/>
  <c r="N96" i="52" s="1"/>
  <c r="N23" i="51"/>
  <c r="I168" i="39"/>
  <c r="I169" i="39" s="1"/>
  <c r="N107" i="39"/>
  <c r="N108" i="39" s="1"/>
  <c r="G14" i="19"/>
  <c r="E58" i="19"/>
  <c r="C59" i="19"/>
  <c r="G17" i="19"/>
  <c r="C38" i="19"/>
  <c r="Y37" i="48" l="1"/>
  <c r="Y38" i="48" s="1"/>
  <c r="Y97" i="52"/>
  <c r="Y98" i="52" s="1"/>
  <c r="Y133" i="69"/>
  <c r="Y134" i="69" s="1"/>
  <c r="Y181" i="69"/>
  <c r="Y182" i="69" s="1"/>
  <c r="Y133" i="52"/>
  <c r="Y134" i="52" s="1"/>
  <c r="Y49" i="52"/>
  <c r="Y50" i="52" s="1"/>
  <c r="Y157" i="69"/>
  <c r="Y158" i="69" s="1"/>
  <c r="Y181" i="52"/>
  <c r="Y182" i="52" s="1"/>
  <c r="Y49" i="69"/>
  <c r="Y50" i="69" s="1"/>
  <c r="Y145" i="69"/>
  <c r="Y146" i="69" s="1"/>
  <c r="Y169" i="52"/>
  <c r="Y170" i="52" s="1"/>
  <c r="Y73" i="52"/>
  <c r="Y74" i="52" s="1"/>
  <c r="Y61" i="52"/>
  <c r="Y62" i="52" s="1"/>
  <c r="Y37" i="52"/>
  <c r="Y38" i="52" s="1"/>
  <c r="Y181" i="48"/>
  <c r="Y182" i="48" s="1"/>
  <c r="Y85" i="48"/>
  <c r="Y86" i="48" s="1"/>
  <c r="Y61" i="48"/>
  <c r="Y62" i="48" s="1"/>
  <c r="Y49" i="48"/>
  <c r="Y50" i="48" s="1"/>
  <c r="Y109" i="52"/>
  <c r="Y110" i="52" s="1"/>
  <c r="Y121" i="69"/>
  <c r="Y122" i="69" s="1"/>
  <c r="Y145" i="48"/>
  <c r="Y146" i="48" s="1"/>
  <c r="Y157" i="52"/>
  <c r="Y158" i="52" s="1"/>
  <c r="Y97" i="48"/>
  <c r="Y98" i="48" s="1"/>
  <c r="Y157" i="48"/>
  <c r="Y158" i="48" s="1"/>
  <c r="Y121" i="48"/>
  <c r="Y122" i="48" s="1"/>
  <c r="Y145" i="52"/>
  <c r="Y146" i="52" s="1"/>
  <c r="Y25" i="69"/>
  <c r="Y26" i="69" s="1"/>
  <c r="Y169" i="48"/>
  <c r="Y170" i="48" s="1"/>
  <c r="Y97" i="69"/>
  <c r="Y98" i="69" s="1"/>
  <c r="Y85" i="52"/>
  <c r="Y86" i="52" s="1"/>
  <c r="Y109" i="69"/>
  <c r="Y110" i="69" s="1"/>
  <c r="Y73" i="48"/>
  <c r="Y74" i="48" s="1"/>
  <c r="Y37" i="69"/>
  <c r="Y38" i="69" s="1"/>
  <c r="Y85" i="69"/>
  <c r="Y86" i="69" s="1"/>
  <c r="Y169" i="69"/>
  <c r="Y170" i="69" s="1"/>
  <c r="Y73" i="69"/>
  <c r="Y74" i="69"/>
  <c r="Y61" i="69"/>
  <c r="Y62" i="69" s="1"/>
  <c r="Y109" i="48"/>
  <c r="Y110" i="48" s="1"/>
  <c r="Y133" i="48"/>
  <c r="Y134" i="48" s="1"/>
  <c r="Y122" i="52"/>
  <c r="Y169" i="58"/>
  <c r="Y170" i="58" s="1"/>
  <c r="Y37" i="58"/>
  <c r="Y38" i="58" s="1"/>
  <c r="Y109" i="73"/>
  <c r="Y110" i="73" s="1"/>
  <c r="Y169" i="57"/>
  <c r="Y170" i="57" s="1"/>
  <c r="Y73" i="59"/>
  <c r="Y74" i="59" s="1"/>
  <c r="Y61" i="56"/>
  <c r="Y62" i="56" s="1"/>
  <c r="Y109" i="58"/>
  <c r="Y110" i="58" s="1"/>
  <c r="Y37" i="56"/>
  <c r="Y38" i="56" s="1"/>
  <c r="Y97" i="55"/>
  <c r="Y98" i="55" s="1"/>
  <c r="Y157" i="58"/>
  <c r="Y158" i="58" s="1"/>
  <c r="Y24" i="73"/>
  <c r="Y25" i="73" s="1"/>
  <c r="Y26" i="73" s="1"/>
  <c r="Y180" i="72"/>
  <c r="Y181" i="72" s="1"/>
  <c r="Y182" i="72" s="1"/>
  <c r="Y145" i="60"/>
  <c r="Y146" i="60" s="1"/>
  <c r="Y37" i="73"/>
  <c r="Y38" i="73" s="1"/>
  <c r="Y49" i="60"/>
  <c r="Y50" i="60" s="1"/>
  <c r="Y37" i="71"/>
  <c r="Y38" i="71" s="1"/>
  <c r="Y25" i="57"/>
  <c r="Y26" i="57" s="1"/>
  <c r="Y85" i="58"/>
  <c r="Y86" i="58" s="1"/>
  <c r="Y169" i="55"/>
  <c r="Y170" i="55" s="1"/>
  <c r="Y157" i="57"/>
  <c r="Y158" i="57" s="1"/>
  <c r="AW69" i="45"/>
  <c r="Y73" i="57"/>
  <c r="Y74" i="57" s="1"/>
  <c r="Y85" i="60"/>
  <c r="Y86" i="60" s="1"/>
  <c r="Y121" i="57"/>
  <c r="Y122" i="57" s="1"/>
  <c r="Y49" i="55"/>
  <c r="Y50" i="55" s="1"/>
  <c r="Y157" i="56"/>
  <c r="Y158" i="56" s="1"/>
  <c r="Y61" i="55"/>
  <c r="Y62" i="55" s="1"/>
  <c r="Y61" i="72"/>
  <c r="Y62" i="72" s="1"/>
  <c r="Y181" i="57"/>
  <c r="Y182" i="57" s="1"/>
  <c r="Y60" i="60"/>
  <c r="Y169" i="59"/>
  <c r="Y170" i="59" s="1"/>
  <c r="Y157" i="71"/>
  <c r="Y158" i="71" s="1"/>
  <c r="Y133" i="71"/>
  <c r="Y134" i="71" s="1"/>
  <c r="Y25" i="55"/>
  <c r="Y26" i="55" s="1"/>
  <c r="Y133" i="73"/>
  <c r="Y134" i="73" s="1"/>
  <c r="Y108" i="72"/>
  <c r="Y109" i="72" s="1"/>
  <c r="Y110" i="72" s="1"/>
  <c r="Y85" i="55"/>
  <c r="Y86" i="55" s="1"/>
  <c r="Y109" i="56"/>
  <c r="Y110" i="56" s="1"/>
  <c r="Y73" i="58"/>
  <c r="Y74" i="58" s="1"/>
  <c r="Y133" i="57"/>
  <c r="Y134" i="57" s="1"/>
  <c r="Y144" i="72"/>
  <c r="Y145" i="72" s="1"/>
  <c r="Y85" i="59"/>
  <c r="Y86" i="59" s="1"/>
  <c r="Y97" i="56"/>
  <c r="Y98" i="56" s="1"/>
  <c r="Y97" i="71"/>
  <c r="Y98" i="71" s="1"/>
  <c r="Y169" i="71"/>
  <c r="Y170" i="71" s="1"/>
  <c r="Y85" i="73"/>
  <c r="Y86" i="73" s="1"/>
  <c r="Y24" i="72"/>
  <c r="Y25" i="72" s="1"/>
  <c r="Y26" i="72" s="1"/>
  <c r="Y121" i="60"/>
  <c r="Y122" i="60" s="1"/>
  <c r="V25" i="59"/>
  <c r="V26" i="59" s="1"/>
  <c r="BH102" i="45"/>
  <c r="BH52" i="45"/>
  <c r="BH35" i="45"/>
  <c r="BH85" i="45"/>
  <c r="Y120" i="56"/>
  <c r="Y121" i="56" s="1"/>
  <c r="Y191" i="59"/>
  <c r="AS21" i="45" s="1"/>
  <c r="Z194" i="55"/>
  <c r="Y61" i="58"/>
  <c r="Y62" i="58" s="1"/>
  <c r="Z194" i="56"/>
  <c r="Z194" i="73"/>
  <c r="Y192" i="58"/>
  <c r="AD56" i="45" s="1"/>
  <c r="Y25" i="58"/>
  <c r="Y26" i="58" s="1"/>
  <c r="Z194" i="57"/>
  <c r="Y145" i="71"/>
  <c r="Y146" i="71" s="1"/>
  <c r="Y109" i="60"/>
  <c r="Y110" i="60" s="1"/>
  <c r="Y132" i="60"/>
  <c r="Y133" i="60" s="1"/>
  <c r="Y192" i="52"/>
  <c r="AS71" i="45" s="1"/>
  <c r="BH71" i="45" s="1"/>
  <c r="Z193" i="48"/>
  <c r="Y98" i="72"/>
  <c r="Y132" i="72"/>
  <c r="Y133" i="72" s="1"/>
  <c r="Y145" i="57"/>
  <c r="Y146" i="57" s="1"/>
  <c r="Y26" i="60"/>
  <c r="Y191" i="73"/>
  <c r="AD88" i="45" s="1"/>
  <c r="Y86" i="72"/>
  <c r="Y61" i="71"/>
  <c r="Y62" i="71" s="1"/>
  <c r="Y157" i="59"/>
  <c r="Y158" i="59" s="1"/>
  <c r="Z193" i="72"/>
  <c r="Y49" i="56"/>
  <c r="Y50" i="56" s="1"/>
  <c r="Y61" i="73"/>
  <c r="Y62" i="73" s="1"/>
  <c r="Y72" i="60"/>
  <c r="Y73" i="60" s="1"/>
  <c r="Y97" i="60"/>
  <c r="Y98" i="60" s="1"/>
  <c r="Y60" i="59"/>
  <c r="Y61" i="59" s="1"/>
  <c r="Y49" i="72"/>
  <c r="Y50" i="72" s="1"/>
  <c r="Y50" i="59"/>
  <c r="Y97" i="58"/>
  <c r="Y98" i="58" s="1"/>
  <c r="Z194" i="58"/>
  <c r="Y169" i="60"/>
  <c r="Y170" i="60" s="1"/>
  <c r="Y133" i="56"/>
  <c r="Y134" i="56" s="1"/>
  <c r="Y192" i="57"/>
  <c r="AD22" i="45" s="1"/>
  <c r="Y192" i="48"/>
  <c r="AS37" i="45" s="1"/>
  <c r="BH37" i="45" s="1"/>
  <c r="Z193" i="59"/>
  <c r="Y73" i="72"/>
  <c r="Y74" i="72" s="1"/>
  <c r="Y169" i="72"/>
  <c r="Y170" i="72" s="1"/>
  <c r="Y191" i="58"/>
  <c r="AD55" i="45" s="1"/>
  <c r="Z193" i="57"/>
  <c r="Y73" i="73"/>
  <c r="Y74" i="73" s="1"/>
  <c r="Y37" i="57"/>
  <c r="Y61" i="57"/>
  <c r="Y62" i="57" s="1"/>
  <c r="Y157" i="55"/>
  <c r="Y158" i="55" s="1"/>
  <c r="Z193" i="58"/>
  <c r="Y73" i="56"/>
  <c r="Y74" i="56" s="1"/>
  <c r="Y191" i="57"/>
  <c r="AD21" i="45" s="1"/>
  <c r="Y181" i="58"/>
  <c r="Y182" i="58" s="1"/>
  <c r="Y37" i="60"/>
  <c r="Y38" i="60" s="1"/>
  <c r="Y145" i="55"/>
  <c r="Y146" i="55" s="1"/>
  <c r="Y25" i="48"/>
  <c r="Y193" i="48" s="1"/>
  <c r="AS38" i="45" s="1"/>
  <c r="BH38" i="45" s="1"/>
  <c r="Y25" i="52"/>
  <c r="Y193" i="52" s="1"/>
  <c r="AS72" i="45" s="1"/>
  <c r="BH72" i="45" s="1"/>
  <c r="BH54" i="45"/>
  <c r="Y192" i="69"/>
  <c r="AS104" i="45" s="1"/>
  <c r="BH104" i="45" s="1"/>
  <c r="BH33" i="45"/>
  <c r="Y49" i="57"/>
  <c r="Y50" i="57" s="1"/>
  <c r="Y74" i="55"/>
  <c r="Y145" i="56"/>
  <c r="Y146" i="56" s="1"/>
  <c r="Y144" i="73"/>
  <c r="Y37" i="59"/>
  <c r="Y38" i="59" s="1"/>
  <c r="Y146" i="59"/>
  <c r="Y49" i="71"/>
  <c r="Y50" i="71" s="1"/>
  <c r="Y85" i="57"/>
  <c r="Y86" i="57" s="1"/>
  <c r="Y109" i="55"/>
  <c r="Y110" i="55" s="1"/>
  <c r="Z193" i="55"/>
  <c r="Y121" i="59"/>
  <c r="Y122" i="59" s="1"/>
  <c r="Y193" i="69"/>
  <c r="AS105" i="45" s="1"/>
  <c r="BH105" i="45" s="1"/>
  <c r="Z194" i="59"/>
  <c r="Y133" i="58"/>
  <c r="Y134" i="58" s="1"/>
  <c r="Z193" i="73"/>
  <c r="Z193" i="56"/>
  <c r="Y120" i="72"/>
  <c r="Y132" i="55"/>
  <c r="Y133" i="55" s="1"/>
  <c r="Y134" i="55" s="1"/>
  <c r="Y121" i="73"/>
  <c r="Y122" i="73" s="1"/>
  <c r="Y157" i="72"/>
  <c r="Y158" i="72" s="1"/>
  <c r="BH87" i="45"/>
  <c r="Y109" i="71"/>
  <c r="Y110" i="71" s="1"/>
  <c r="Y191" i="56"/>
  <c r="O55" i="45" s="1"/>
  <c r="Z194" i="71"/>
  <c r="Y191" i="55"/>
  <c r="O21" i="45" s="1"/>
  <c r="Y192" i="71"/>
  <c r="O89" i="45" s="1"/>
  <c r="Z193" i="69"/>
  <c r="Y73" i="71"/>
  <c r="Y74" i="71" s="1"/>
  <c r="Y49" i="58"/>
  <c r="Y50" i="58" s="1"/>
  <c r="Y37" i="72"/>
  <c r="Y38" i="72" s="1"/>
  <c r="Y157" i="60"/>
  <c r="Y158" i="60" s="1"/>
  <c r="Y24" i="59"/>
  <c r="Y108" i="59"/>
  <c r="Y109" i="59" s="1"/>
  <c r="Y25" i="56"/>
  <c r="Y26" i="56" s="1"/>
  <c r="Y121" i="58"/>
  <c r="Y122" i="58" s="1"/>
  <c r="Y133" i="59"/>
  <c r="Y134" i="59" s="1"/>
  <c r="Z193" i="71"/>
  <c r="Y169" i="73"/>
  <c r="Y170" i="73" s="1"/>
  <c r="Y85" i="71"/>
  <c r="Y86" i="71" s="1"/>
  <c r="Y181" i="60"/>
  <c r="Y182" i="60" s="1"/>
  <c r="BH18" i="45"/>
  <c r="Z193" i="60"/>
  <c r="Y191" i="71"/>
  <c r="O88" i="45" s="1"/>
  <c r="Y191" i="60"/>
  <c r="AS55" i="45" s="1"/>
  <c r="Y49" i="73"/>
  <c r="Y109" i="57"/>
  <c r="Y110" i="57" s="1"/>
  <c r="Y37" i="55"/>
  <c r="Y38" i="55" s="1"/>
  <c r="Z26" i="72"/>
  <c r="Z194" i="72" s="1"/>
  <c r="Y170" i="56"/>
  <c r="Y97" i="57"/>
  <c r="Y98" i="57" s="1"/>
  <c r="Y181" i="55"/>
  <c r="Y182" i="55" s="1"/>
  <c r="Y181" i="73"/>
  <c r="Y182" i="73" s="1"/>
  <c r="Y191" i="72"/>
  <c r="AS88" i="45" s="1"/>
  <c r="Y145" i="58"/>
  <c r="Y146" i="58" s="1"/>
  <c r="Y85" i="56"/>
  <c r="Y86" i="56" s="1"/>
  <c r="Z194" i="60"/>
  <c r="Y26" i="71"/>
  <c r="Y97" i="73"/>
  <c r="Y98" i="73" s="1"/>
  <c r="Y121" i="71"/>
  <c r="Y122" i="71" s="1"/>
  <c r="Y121" i="55"/>
  <c r="Y122" i="55" s="1"/>
  <c r="BA54" i="45"/>
  <c r="AW33" i="45"/>
  <c r="AW67" i="45"/>
  <c r="BF102" i="45"/>
  <c r="V146" i="58"/>
  <c r="T134" i="58"/>
  <c r="P86" i="60"/>
  <c r="G134" i="60"/>
  <c r="L158" i="59"/>
  <c r="H49" i="56"/>
  <c r="H50" i="56" s="1"/>
  <c r="H191" i="56"/>
  <c r="H86" i="53"/>
  <c r="T98" i="53"/>
  <c r="BA69" i="45"/>
  <c r="H191" i="39"/>
  <c r="Q110" i="58"/>
  <c r="L25" i="59"/>
  <c r="L26" i="59" s="1"/>
  <c r="H50" i="59"/>
  <c r="L98" i="53"/>
  <c r="L122" i="59"/>
  <c r="L134" i="60"/>
  <c r="R191" i="52"/>
  <c r="AL70" i="45" s="1"/>
  <c r="BA70" i="45" s="1"/>
  <c r="H170" i="60"/>
  <c r="R134" i="51"/>
  <c r="AW35" i="45"/>
  <c r="H182" i="39"/>
  <c r="R25" i="52"/>
  <c r="R26" i="52" s="1"/>
  <c r="L170" i="53"/>
  <c r="T74" i="51"/>
  <c r="R182" i="49"/>
  <c r="G62" i="60"/>
  <c r="H182" i="56"/>
  <c r="H158" i="60"/>
  <c r="H192" i="39"/>
  <c r="R38" i="53"/>
  <c r="R110" i="53"/>
  <c r="L48" i="60"/>
  <c r="L49" i="60" s="1"/>
  <c r="L50" i="60" s="1"/>
  <c r="W98" i="53"/>
  <c r="L62" i="57"/>
  <c r="L192" i="49"/>
  <c r="S37" i="45" s="1"/>
  <c r="K191" i="60"/>
  <c r="AG55" i="45" s="1"/>
  <c r="R86" i="53"/>
  <c r="L191" i="49"/>
  <c r="S36" i="45" s="1"/>
  <c r="L86" i="49"/>
  <c r="R182" i="51"/>
  <c r="L62" i="56"/>
  <c r="W192" i="52"/>
  <c r="AQ71" i="45" s="1"/>
  <c r="L74" i="39"/>
  <c r="L192" i="51"/>
  <c r="D71" i="45" s="1"/>
  <c r="L191" i="55"/>
  <c r="D21" i="45" s="1"/>
  <c r="R191" i="55"/>
  <c r="H21" i="45" s="1"/>
  <c r="W182" i="53"/>
  <c r="R38" i="39"/>
  <c r="W74" i="49"/>
  <c r="L110" i="56"/>
  <c r="P192" i="60"/>
  <c r="R133" i="55"/>
  <c r="R134" i="55" s="1"/>
  <c r="W61" i="72"/>
  <c r="W62" i="72" s="1"/>
  <c r="W194" i="72" s="1"/>
  <c r="AQ91" i="45" s="1"/>
  <c r="W192" i="59"/>
  <c r="AQ22" i="45" s="1"/>
  <c r="W181" i="48"/>
  <c r="W182" i="48" s="1"/>
  <c r="I38" i="39"/>
  <c r="W191" i="58"/>
  <c r="AB55" i="45" s="1"/>
  <c r="L191" i="56"/>
  <c r="D55" i="45" s="1"/>
  <c r="AW55" i="45" s="1"/>
  <c r="M170" i="57"/>
  <c r="M38" i="55"/>
  <c r="K110" i="57"/>
  <c r="R86" i="51"/>
  <c r="T158" i="58"/>
  <c r="H170" i="58"/>
  <c r="I62" i="51"/>
  <c r="R62" i="53"/>
  <c r="T74" i="53"/>
  <c r="W191" i="55"/>
  <c r="M21" i="45" s="1"/>
  <c r="BF21" i="45" s="1"/>
  <c r="I191" i="58"/>
  <c r="W36" i="70"/>
  <c r="W37" i="70" s="1"/>
  <c r="W109" i="70"/>
  <c r="W110" i="70" s="1"/>
  <c r="T158" i="57"/>
  <c r="W145" i="69"/>
  <c r="W146" i="69" s="1"/>
  <c r="W121" i="69"/>
  <c r="W122" i="69" s="1"/>
  <c r="W86" i="49"/>
  <c r="Q181" i="60"/>
  <c r="Q182" i="60" s="1"/>
  <c r="W109" i="73"/>
  <c r="W110" i="73" s="1"/>
  <c r="W37" i="48"/>
  <c r="W38" i="48" s="1"/>
  <c r="W49" i="59"/>
  <c r="W50" i="59" s="1"/>
  <c r="W194" i="59" s="1"/>
  <c r="AQ24" i="45" s="1"/>
  <c r="W25" i="71"/>
  <c r="W26" i="71" s="1"/>
  <c r="W194" i="71" s="1"/>
  <c r="M91" i="45" s="1"/>
  <c r="W181" i="70"/>
  <c r="W182" i="70" s="1"/>
  <c r="Q191" i="60"/>
  <c r="AK55" i="45" s="1"/>
  <c r="AZ55" i="45" s="1"/>
  <c r="BF54" i="45"/>
  <c r="W61" i="48"/>
  <c r="W62" i="48" s="1"/>
  <c r="W50" i="70"/>
  <c r="R74" i="56"/>
  <c r="R194" i="56" s="1"/>
  <c r="H58" i="45" s="1"/>
  <c r="W25" i="69"/>
  <c r="W26" i="69" s="1"/>
  <c r="AW52" i="45"/>
  <c r="W97" i="69"/>
  <c r="W98" i="69" s="1"/>
  <c r="W146" i="70"/>
  <c r="V192" i="57"/>
  <c r="AA22" i="45" s="1"/>
  <c r="W98" i="70"/>
  <c r="W37" i="69"/>
  <c r="W38" i="69" s="1"/>
  <c r="W85" i="68"/>
  <c r="W86" i="68" s="1"/>
  <c r="W192" i="58"/>
  <c r="AB56" i="45" s="1"/>
  <c r="W192" i="73"/>
  <c r="AB89" i="45" s="1"/>
  <c r="W25" i="73"/>
  <c r="W26" i="73" s="1"/>
  <c r="W37" i="57"/>
  <c r="W38" i="57" s="1"/>
  <c r="W194" i="57" s="1"/>
  <c r="AB24" i="45" s="1"/>
  <c r="W192" i="57"/>
  <c r="AB22" i="45" s="1"/>
  <c r="W192" i="56"/>
  <c r="M56" i="45" s="1"/>
  <c r="W191" i="53"/>
  <c r="AB70" i="45" s="1"/>
  <c r="W191" i="48"/>
  <c r="AQ36" i="45" s="1"/>
  <c r="BF36" i="45" s="1"/>
  <c r="W191" i="71"/>
  <c r="M88" i="45" s="1"/>
  <c r="W122" i="68"/>
  <c r="W73" i="48"/>
  <c r="W74" i="48" s="1"/>
  <c r="W169" i="48"/>
  <c r="W170" i="48" s="1"/>
  <c r="W170" i="68"/>
  <c r="W191" i="57"/>
  <c r="AB21" i="45" s="1"/>
  <c r="W61" i="68"/>
  <c r="W62" i="68" s="1"/>
  <c r="W122" i="70"/>
  <c r="W169" i="70"/>
  <c r="W170" i="70" s="1"/>
  <c r="BF87" i="45"/>
  <c r="W121" i="48"/>
  <c r="W122" i="48" s="1"/>
  <c r="W191" i="69"/>
  <c r="AQ103" i="45" s="1"/>
  <c r="W97" i="68"/>
  <c r="W98" i="68" s="1"/>
  <c r="W169" i="69"/>
  <c r="W170" i="69" s="1"/>
  <c r="W60" i="69"/>
  <c r="W61" i="69" s="1"/>
  <c r="W62" i="69" s="1"/>
  <c r="W156" i="69"/>
  <c r="W157" i="69" s="1"/>
  <c r="W158" i="69" s="1"/>
  <c r="W85" i="69"/>
  <c r="W86" i="69" s="1"/>
  <c r="W191" i="70"/>
  <c r="AB103" i="45" s="1"/>
  <c r="W37" i="68"/>
  <c r="W38" i="68" s="1"/>
  <c r="W86" i="70"/>
  <c r="W191" i="73"/>
  <c r="AB88" i="45" s="1"/>
  <c r="W48" i="69"/>
  <c r="W49" i="69" s="1"/>
  <c r="W169" i="53"/>
  <c r="W170" i="53" s="1"/>
  <c r="W24" i="70"/>
  <c r="W134" i="70"/>
  <c r="W192" i="72"/>
  <c r="AQ89" i="45" s="1"/>
  <c r="W192" i="60"/>
  <c r="AQ56" i="45" s="1"/>
  <c r="W49" i="48"/>
  <c r="W50" i="48" s="1"/>
  <c r="W145" i="48"/>
  <c r="W146" i="48" s="1"/>
  <c r="W191" i="72"/>
  <c r="AQ88" i="45" s="1"/>
  <c r="W192" i="55"/>
  <c r="M22" i="45" s="1"/>
  <c r="W192" i="48"/>
  <c r="AQ37" i="45" s="1"/>
  <c r="W192" i="71"/>
  <c r="M89" i="45" s="1"/>
  <c r="W133" i="48"/>
  <c r="W134" i="48" s="1"/>
  <c r="W24" i="68"/>
  <c r="W191" i="68"/>
  <c r="M103" i="45" s="1"/>
  <c r="M110" i="53"/>
  <c r="T38" i="55"/>
  <c r="M134" i="51"/>
  <c r="BF55" i="45"/>
  <c r="T170" i="58"/>
  <c r="T98" i="39"/>
  <c r="T122" i="49"/>
  <c r="V158" i="58"/>
  <c r="V194" i="58" s="1"/>
  <c r="AA58" i="45" s="1"/>
  <c r="V192" i="58"/>
  <c r="AA56" i="45" s="1"/>
  <c r="BF70" i="45"/>
  <c r="I26" i="59"/>
  <c r="I86" i="53"/>
  <c r="I170" i="59"/>
  <c r="I110" i="53"/>
  <c r="M170" i="39"/>
  <c r="T38" i="49"/>
  <c r="W62" i="49"/>
  <c r="W192" i="51"/>
  <c r="M71" i="45" s="1"/>
  <c r="W50" i="53"/>
  <c r="W38" i="49"/>
  <c r="W37" i="51"/>
  <c r="W38" i="51" s="1"/>
  <c r="W145" i="39"/>
  <c r="W193" i="39" s="1"/>
  <c r="M38" i="45" s="1"/>
  <c r="W122" i="39"/>
  <c r="W192" i="49"/>
  <c r="AB37" i="45" s="1"/>
  <c r="W26" i="53"/>
  <c r="W121" i="51"/>
  <c r="W122" i="51" s="1"/>
  <c r="W192" i="53"/>
  <c r="AB71" i="45" s="1"/>
  <c r="W192" i="39"/>
  <c r="M37" i="45" s="1"/>
  <c r="W26" i="51"/>
  <c r="W26" i="48"/>
  <c r="W26" i="49"/>
  <c r="W74" i="53"/>
  <c r="W98" i="49"/>
  <c r="W133" i="53"/>
  <c r="W134" i="53" s="1"/>
  <c r="W169" i="49"/>
  <c r="W193" i="49" s="1"/>
  <c r="AB38" i="45" s="1"/>
  <c r="W146" i="49"/>
  <c r="W110" i="49"/>
  <c r="W134" i="49"/>
  <c r="W158" i="53"/>
  <c r="W25" i="52"/>
  <c r="W193" i="52" s="1"/>
  <c r="AQ72" i="45" s="1"/>
  <c r="V109" i="68"/>
  <c r="V110" i="68" s="1"/>
  <c r="BF100" i="45"/>
  <c r="V191" i="71"/>
  <c r="L88" i="45" s="1"/>
  <c r="V191" i="68"/>
  <c r="L103" i="45" s="1"/>
  <c r="BF20" i="45"/>
  <c r="L121" i="56"/>
  <c r="L122" i="56" s="1"/>
  <c r="K109" i="58"/>
  <c r="K110" i="58" s="1"/>
  <c r="T38" i="58"/>
  <c r="BF33" i="45"/>
  <c r="W193" i="58"/>
  <c r="AB57" i="45" s="1"/>
  <c r="V169" i="73"/>
  <c r="V170" i="73" s="1"/>
  <c r="V98" i="70"/>
  <c r="BF69" i="45"/>
  <c r="BF67" i="45"/>
  <c r="BF35" i="45"/>
  <c r="W194" i="55"/>
  <c r="M24" i="45" s="1"/>
  <c r="W194" i="58"/>
  <c r="AB58" i="45" s="1"/>
  <c r="V49" i="55"/>
  <c r="V50" i="55" s="1"/>
  <c r="V194" i="55" s="1"/>
  <c r="L24" i="45" s="1"/>
  <c r="T146" i="55"/>
  <c r="BA102" i="45"/>
  <c r="W193" i="56"/>
  <c r="M57" i="45" s="1"/>
  <c r="W26" i="56"/>
  <c r="BF18" i="45"/>
  <c r="T38" i="56"/>
  <c r="BF85" i="45"/>
  <c r="BF52" i="45"/>
  <c r="W193" i="55"/>
  <c r="M23" i="45" s="1"/>
  <c r="W193" i="60"/>
  <c r="AQ57" i="45" s="1"/>
  <c r="H158" i="58"/>
  <c r="I122" i="60"/>
  <c r="V73" i="73"/>
  <c r="V74" i="73" s="1"/>
  <c r="V146" i="70"/>
  <c r="V36" i="71"/>
  <c r="V37" i="71" s="1"/>
  <c r="V38" i="71" s="1"/>
  <c r="W26" i="60"/>
  <c r="W194" i="60" s="1"/>
  <c r="AQ58" i="45" s="1"/>
  <c r="BD87" i="45"/>
  <c r="BB35" i="45"/>
  <c r="V191" i="72"/>
  <c r="AP88" i="45" s="1"/>
  <c r="H38" i="60"/>
  <c r="BE70" i="45"/>
  <c r="V191" i="48"/>
  <c r="AP36" i="45" s="1"/>
  <c r="BE36" i="45" s="1"/>
  <c r="V157" i="48"/>
  <c r="V158" i="48" s="1"/>
  <c r="V132" i="69"/>
  <c r="V133" i="69" s="1"/>
  <c r="V134" i="69" s="1"/>
  <c r="V109" i="69"/>
  <c r="V110" i="69" s="1"/>
  <c r="V61" i="69"/>
  <c r="V62" i="69" s="1"/>
  <c r="V36" i="68"/>
  <c r="V37" i="68" s="1"/>
  <c r="V85" i="68"/>
  <c r="V86" i="68" s="1"/>
  <c r="V146" i="68"/>
  <c r="V181" i="68"/>
  <c r="V182" i="68" s="1"/>
  <c r="V122" i="68"/>
  <c r="V61" i="70"/>
  <c r="V62" i="70" s="1"/>
  <c r="V192" i="73"/>
  <c r="AA89" i="45" s="1"/>
  <c r="V25" i="73"/>
  <c r="V26" i="73" s="1"/>
  <c r="L110" i="58"/>
  <c r="R132" i="59"/>
  <c r="R133" i="59" s="1"/>
  <c r="R134" i="59" s="1"/>
  <c r="V25" i="70"/>
  <c r="V26" i="70" s="1"/>
  <c r="T62" i="49"/>
  <c r="V145" i="69"/>
  <c r="V146" i="69" s="1"/>
  <c r="V97" i="48"/>
  <c r="V98" i="48" s="1"/>
  <c r="BB100" i="45"/>
  <c r="V133" i="68"/>
  <c r="V134" i="68" s="1"/>
  <c r="V37" i="70"/>
  <c r="V38" i="70" s="1"/>
  <c r="V132" i="48"/>
  <c r="V133" i="48" s="1"/>
  <c r="V134" i="48" s="1"/>
  <c r="V121" i="69"/>
  <c r="V122" i="69" s="1"/>
  <c r="V109" i="71"/>
  <c r="V110" i="71" s="1"/>
  <c r="T182" i="49"/>
  <c r="V191" i="69"/>
  <c r="AP103" i="45" s="1"/>
  <c r="V181" i="48"/>
  <c r="V182" i="48" s="1"/>
  <c r="V191" i="73"/>
  <c r="AA88" i="45" s="1"/>
  <c r="V25" i="68"/>
  <c r="V192" i="72"/>
  <c r="AP89" i="45" s="1"/>
  <c r="V157" i="69"/>
  <c r="V158" i="69" s="1"/>
  <c r="P122" i="57"/>
  <c r="H86" i="60"/>
  <c r="U191" i="58"/>
  <c r="Z55" i="45" s="1"/>
  <c r="V24" i="69"/>
  <c r="V50" i="68"/>
  <c r="V157" i="68"/>
  <c r="V158" i="68" s="1"/>
  <c r="V72" i="68"/>
  <c r="V73" i="68" s="1"/>
  <c r="V120" i="71"/>
  <c r="V49" i="48"/>
  <c r="V50" i="48" s="1"/>
  <c r="V108" i="70"/>
  <c r="V109" i="70" s="1"/>
  <c r="L191" i="57"/>
  <c r="S21" i="45" s="1"/>
  <c r="H122" i="60"/>
  <c r="V157" i="72"/>
  <c r="V158" i="72" s="1"/>
  <c r="V49" i="72"/>
  <c r="V50" i="72" s="1"/>
  <c r="V61" i="68"/>
  <c r="V62" i="68" s="1"/>
  <c r="V191" i="70"/>
  <c r="AA103" i="45" s="1"/>
  <c r="I157" i="58"/>
  <c r="I158" i="58" s="1"/>
  <c r="M26" i="56"/>
  <c r="G122" i="58"/>
  <c r="M191" i="60"/>
  <c r="AI55" i="45" s="1"/>
  <c r="AX55" i="45" s="1"/>
  <c r="K121" i="58"/>
  <c r="K122" i="58" s="1"/>
  <c r="H134" i="58"/>
  <c r="M134" i="55"/>
  <c r="I158" i="59"/>
  <c r="T170" i="57"/>
  <c r="T182" i="39"/>
  <c r="BE55" i="45"/>
  <c r="V25" i="57"/>
  <c r="V26" i="57" s="1"/>
  <c r="V194" i="57" s="1"/>
  <c r="AA24" i="45" s="1"/>
  <c r="V193" i="39"/>
  <c r="L38" i="45" s="1"/>
  <c r="V192" i="51"/>
  <c r="L71" i="45" s="1"/>
  <c r="V122" i="39"/>
  <c r="V85" i="51"/>
  <c r="V86" i="51" s="1"/>
  <c r="V192" i="49"/>
  <c r="AA37" i="45" s="1"/>
  <c r="BE21" i="45"/>
  <c r="V192" i="60"/>
  <c r="AP56" i="45" s="1"/>
  <c r="V134" i="51"/>
  <c r="V193" i="49"/>
  <c r="AA38" i="45" s="1"/>
  <c r="V181" i="52"/>
  <c r="V182" i="52" s="1"/>
  <c r="V192" i="39"/>
  <c r="L37" i="45" s="1"/>
  <c r="V98" i="52"/>
  <c r="V157" i="53"/>
  <c r="V193" i="53" s="1"/>
  <c r="AA72" i="45" s="1"/>
  <c r="V122" i="52"/>
  <c r="V146" i="39"/>
  <c r="V38" i="49"/>
  <c r="V194" i="49" s="1"/>
  <c r="AA39" i="45" s="1"/>
  <c r="V110" i="39"/>
  <c r="V74" i="52"/>
  <c r="V86" i="52"/>
  <c r="V145" i="51"/>
  <c r="V193" i="51" s="1"/>
  <c r="L72" i="45" s="1"/>
  <c r="V62" i="52"/>
  <c r="V192" i="56"/>
  <c r="L56" i="45" s="1"/>
  <c r="V110" i="59"/>
  <c r="V193" i="59"/>
  <c r="AP23" i="45" s="1"/>
  <c r="V121" i="60"/>
  <c r="V122" i="60" s="1"/>
  <c r="V194" i="60" s="1"/>
  <c r="AP58" i="45" s="1"/>
  <c r="V192" i="59"/>
  <c r="AP22" i="45" s="1"/>
  <c r="BE22" i="45" s="1"/>
  <c r="V192" i="52"/>
  <c r="AP71" i="45" s="1"/>
  <c r="V37" i="52"/>
  <c r="BE85" i="45"/>
  <c r="T191" i="58"/>
  <c r="Y55" i="45" s="1"/>
  <c r="I191" i="59"/>
  <c r="T74" i="59"/>
  <c r="BE100" i="45"/>
  <c r="BE102" i="45"/>
  <c r="V193" i="56"/>
  <c r="L57" i="45" s="1"/>
  <c r="V193" i="58"/>
  <c r="AA57" i="45" s="1"/>
  <c r="V26" i="72"/>
  <c r="BE87" i="45"/>
  <c r="V194" i="56"/>
  <c r="L58" i="45" s="1"/>
  <c r="BB33" i="45"/>
  <c r="BC52" i="45"/>
  <c r="BC69" i="45"/>
  <c r="AW54" i="45"/>
  <c r="BC67" i="45"/>
  <c r="AY33" i="45"/>
  <c r="AW19" i="45"/>
  <c r="R192" i="60"/>
  <c r="AL56" i="45" s="1"/>
  <c r="L182" i="58"/>
  <c r="T191" i="57"/>
  <c r="Y21" i="45" s="1"/>
  <c r="T170" i="55"/>
  <c r="S191" i="48"/>
  <c r="AM36" i="45" s="1"/>
  <c r="BB36" i="45" s="1"/>
  <c r="T191" i="56"/>
  <c r="J55" i="45" s="1"/>
  <c r="H182" i="58"/>
  <c r="U181" i="60"/>
  <c r="U182" i="60" s="1"/>
  <c r="U192" i="55"/>
  <c r="K22" i="45" s="1"/>
  <c r="U192" i="59"/>
  <c r="AO22" i="45" s="1"/>
  <c r="K169" i="48"/>
  <c r="K170" i="48" s="1"/>
  <c r="AX35" i="45"/>
  <c r="T192" i="49"/>
  <c r="Y37" i="45" s="1"/>
  <c r="K146" i="57"/>
  <c r="I191" i="56"/>
  <c r="AY100" i="45"/>
  <c r="I25" i="53"/>
  <c r="I26" i="53" s="1"/>
  <c r="M98" i="51"/>
  <c r="M62" i="57"/>
  <c r="T191" i="48"/>
  <c r="AN36" i="45" s="1"/>
  <c r="U191" i="73"/>
  <c r="Z88" i="45" s="1"/>
  <c r="T73" i="48"/>
  <c r="T74" i="48" s="1"/>
  <c r="I26" i="57"/>
  <c r="I170" i="55"/>
  <c r="M158" i="60"/>
  <c r="AV85" i="45"/>
  <c r="T191" i="59"/>
  <c r="AN21" i="45" s="1"/>
  <c r="M26" i="55"/>
  <c r="I50" i="53"/>
  <c r="M158" i="55"/>
  <c r="BC85" i="45"/>
  <c r="T170" i="59"/>
  <c r="AY85" i="45"/>
  <c r="T191" i="60"/>
  <c r="AN55" i="45" s="1"/>
  <c r="T121" i="68"/>
  <c r="T122" i="68" s="1"/>
  <c r="L191" i="58"/>
  <c r="S55" i="45" s="1"/>
  <c r="AX33" i="45"/>
  <c r="U192" i="60"/>
  <c r="AO56" i="45" s="1"/>
  <c r="BD56" i="45" s="1"/>
  <c r="U182" i="58"/>
  <c r="U193" i="56"/>
  <c r="K57" i="45" s="1"/>
  <c r="U192" i="58"/>
  <c r="Z56" i="45" s="1"/>
  <c r="G169" i="48"/>
  <c r="G170" i="48" s="1"/>
  <c r="BD21" i="45"/>
  <c r="U49" i="72"/>
  <c r="U50" i="72" s="1"/>
  <c r="S158" i="72"/>
  <c r="U61" i="48"/>
  <c r="U62" i="48" s="1"/>
  <c r="T38" i="39"/>
  <c r="T192" i="51"/>
  <c r="J71" i="45" s="1"/>
  <c r="U24" i="73"/>
  <c r="U25" i="73" s="1"/>
  <c r="U26" i="73" s="1"/>
  <c r="U37" i="69"/>
  <c r="U38" i="69" s="1"/>
  <c r="U97" i="70"/>
  <c r="U98" i="70" s="1"/>
  <c r="T73" i="69"/>
  <c r="T74" i="69" s="1"/>
  <c r="U170" i="70"/>
  <c r="BD55" i="45"/>
  <c r="U73" i="48"/>
  <c r="U74" i="48" s="1"/>
  <c r="U109" i="72"/>
  <c r="U110" i="72" s="1"/>
  <c r="U25" i="71"/>
  <c r="U26" i="71" s="1"/>
  <c r="U109" i="73"/>
  <c r="U110" i="73" s="1"/>
  <c r="U169" i="72"/>
  <c r="U170" i="72" s="1"/>
  <c r="U61" i="72"/>
  <c r="U62" i="72" s="1"/>
  <c r="U181" i="57"/>
  <c r="U182" i="57" s="1"/>
  <c r="U97" i="72"/>
  <c r="U98" i="72" s="1"/>
  <c r="U145" i="72"/>
  <c r="U146" i="72" s="1"/>
  <c r="AX102" i="45"/>
  <c r="T191" i="71"/>
  <c r="J88" i="45" s="1"/>
  <c r="U191" i="72"/>
  <c r="AO88" i="45" s="1"/>
  <c r="T145" i="70"/>
  <c r="T146" i="70" s="1"/>
  <c r="U109" i="69"/>
  <c r="U110" i="69" s="1"/>
  <c r="T169" i="60"/>
  <c r="T170" i="60" s="1"/>
  <c r="T121" i="69"/>
  <c r="T122" i="69" s="1"/>
  <c r="U49" i="69"/>
  <c r="U50" i="69" s="1"/>
  <c r="T192" i="52"/>
  <c r="AN71" i="45" s="1"/>
  <c r="T193" i="39"/>
  <c r="J38" i="45" s="1"/>
  <c r="T157" i="69"/>
  <c r="T158" i="69" s="1"/>
  <c r="U109" i="70"/>
  <c r="U110" i="70" s="1"/>
  <c r="T191" i="72"/>
  <c r="AN88" i="45" s="1"/>
  <c r="T109" i="68"/>
  <c r="T110" i="68" s="1"/>
  <c r="U145" i="48"/>
  <c r="U146" i="48" s="1"/>
  <c r="U157" i="69"/>
  <c r="U158" i="69" s="1"/>
  <c r="U74" i="68"/>
  <c r="T133" i="69"/>
  <c r="T134" i="69" s="1"/>
  <c r="U122" i="55"/>
  <c r="U62" i="60"/>
  <c r="T134" i="68"/>
  <c r="T158" i="70"/>
  <c r="T49" i="69"/>
  <c r="T50" i="69" s="1"/>
  <c r="U133" i="48"/>
  <c r="U134" i="48" s="1"/>
  <c r="T61" i="70"/>
  <c r="T62" i="70" s="1"/>
  <c r="T181" i="70"/>
  <c r="T182" i="70" s="1"/>
  <c r="U122" i="68"/>
  <c r="U49" i="55"/>
  <c r="U50" i="55" s="1"/>
  <c r="U62" i="68"/>
  <c r="U191" i="69"/>
  <c r="AO103" i="45" s="1"/>
  <c r="U98" i="57"/>
  <c r="U144" i="70"/>
  <c r="U145" i="70" s="1"/>
  <c r="U146" i="70" s="1"/>
  <c r="T191" i="55"/>
  <c r="J21" i="45" s="1"/>
  <c r="T98" i="70"/>
  <c r="T37" i="70"/>
  <c r="T38" i="70" s="1"/>
  <c r="U61" i="58"/>
  <c r="U62" i="58" s="1"/>
  <c r="U134" i="55"/>
  <c r="U38" i="60"/>
  <c r="U49" i="71"/>
  <c r="U50" i="71" s="1"/>
  <c r="T157" i="60"/>
  <c r="T158" i="60" s="1"/>
  <c r="U97" i="73"/>
  <c r="U98" i="73" s="1"/>
  <c r="U145" i="73"/>
  <c r="U146" i="73" s="1"/>
  <c r="U73" i="72"/>
  <c r="U74" i="72" s="1"/>
  <c r="T169" i="68"/>
  <c r="T170" i="68" s="1"/>
  <c r="U157" i="72"/>
  <c r="U158" i="72" s="1"/>
  <c r="U26" i="57"/>
  <c r="U37" i="71"/>
  <c r="U38" i="71" s="1"/>
  <c r="U121" i="73"/>
  <c r="U122" i="73" s="1"/>
  <c r="T61" i="68"/>
  <c r="T62" i="68" s="1"/>
  <c r="T133" i="70"/>
  <c r="T134" i="70" s="1"/>
  <c r="U121" i="72"/>
  <c r="U122" i="72" s="1"/>
  <c r="U181" i="72"/>
  <c r="U182" i="72" s="1"/>
  <c r="U25" i="48"/>
  <c r="U26" i="48" s="1"/>
  <c r="U49" i="73"/>
  <c r="U50" i="73" s="1"/>
  <c r="R109" i="69"/>
  <c r="R110" i="69" s="1"/>
  <c r="I109" i="48"/>
  <c r="I110" i="48" s="1"/>
  <c r="Q170" i="71"/>
  <c r="Q169" i="72"/>
  <c r="Q170" i="72" s="1"/>
  <c r="T24" i="48"/>
  <c r="T120" i="48"/>
  <c r="T121" i="48" s="1"/>
  <c r="T122" i="48" s="1"/>
  <c r="T36" i="68"/>
  <c r="T37" i="68" s="1"/>
  <c r="T191" i="70"/>
  <c r="Y103" i="45" s="1"/>
  <c r="U49" i="48"/>
  <c r="U50" i="48" s="1"/>
  <c r="U85" i="48"/>
  <c r="U86" i="48" s="1"/>
  <c r="U24" i="72"/>
  <c r="U191" i="71"/>
  <c r="K88" i="45" s="1"/>
  <c r="U50" i="58"/>
  <c r="T48" i="72"/>
  <c r="T49" i="72" s="1"/>
  <c r="T50" i="72" s="1"/>
  <c r="T120" i="70"/>
  <c r="T121" i="70" s="1"/>
  <c r="U168" i="48"/>
  <c r="U169" i="48" s="1"/>
  <c r="U170" i="48" s="1"/>
  <c r="U180" i="70"/>
  <c r="U181" i="70" s="1"/>
  <c r="U157" i="68"/>
  <c r="U158" i="68" s="1"/>
  <c r="U144" i="69"/>
  <c r="U145" i="69" s="1"/>
  <c r="U146" i="69" s="1"/>
  <c r="T109" i="48"/>
  <c r="T110" i="48" s="1"/>
  <c r="T133" i="48"/>
  <c r="T134" i="48" s="1"/>
  <c r="U156" i="48"/>
  <c r="U157" i="48" s="1"/>
  <c r="U134" i="70"/>
  <c r="U181" i="69"/>
  <c r="U182" i="69" s="1"/>
  <c r="U133" i="69"/>
  <c r="U134" i="69" s="1"/>
  <c r="U182" i="68"/>
  <c r="T50" i="70"/>
  <c r="T109" i="70"/>
  <c r="T110" i="70" s="1"/>
  <c r="T157" i="68"/>
  <c r="T158" i="68" s="1"/>
  <c r="T73" i="68"/>
  <c r="T74" i="68" s="1"/>
  <c r="U97" i="69"/>
  <c r="U98" i="69" s="1"/>
  <c r="BD100" i="45"/>
  <c r="U110" i="60"/>
  <c r="U194" i="56"/>
  <c r="K58" i="45" s="1"/>
  <c r="T181" i="60"/>
  <c r="T182" i="60" s="1"/>
  <c r="U62" i="55"/>
  <c r="U122" i="59"/>
  <c r="U145" i="58"/>
  <c r="U146" i="58" s="1"/>
  <c r="BC36" i="45"/>
  <c r="U145" i="55"/>
  <c r="U146" i="55" s="1"/>
  <c r="U145" i="57"/>
  <c r="U146" i="57" s="1"/>
  <c r="U48" i="57"/>
  <c r="U49" i="57" s="1"/>
  <c r="U74" i="60"/>
  <c r="U169" i="55"/>
  <c r="U170" i="55" s="1"/>
  <c r="U191" i="57"/>
  <c r="Z21" i="45" s="1"/>
  <c r="T192" i="73"/>
  <c r="Y89" i="45" s="1"/>
  <c r="T85" i="70"/>
  <c r="T86" i="70" s="1"/>
  <c r="T146" i="68"/>
  <c r="T26" i="70"/>
  <c r="T25" i="68"/>
  <c r="T26" i="68" s="1"/>
  <c r="U86" i="70"/>
  <c r="T180" i="68"/>
  <c r="U24" i="70"/>
  <c r="U191" i="70"/>
  <c r="Z103" i="45" s="1"/>
  <c r="T133" i="60"/>
  <c r="T134" i="60" s="1"/>
  <c r="U108" i="57"/>
  <c r="U109" i="57" s="1"/>
  <c r="U110" i="57" s="1"/>
  <c r="T48" i="55"/>
  <c r="T109" i="59"/>
  <c r="T110" i="59" s="1"/>
  <c r="U146" i="60"/>
  <c r="U25" i="58"/>
  <c r="U26" i="58" s="1"/>
  <c r="U145" i="52"/>
  <c r="U146" i="52" s="1"/>
  <c r="U37" i="57"/>
  <c r="U38" i="57" s="1"/>
  <c r="U25" i="60"/>
  <c r="U97" i="55"/>
  <c r="BD85" i="45"/>
  <c r="T192" i="56"/>
  <c r="J56" i="45" s="1"/>
  <c r="T192" i="57"/>
  <c r="Y22" i="45" s="1"/>
  <c r="T25" i="51"/>
  <c r="T193" i="51" s="1"/>
  <c r="J72" i="45" s="1"/>
  <c r="U157" i="57"/>
  <c r="U158" i="57" s="1"/>
  <c r="T191" i="73"/>
  <c r="Y88" i="45" s="1"/>
  <c r="T24" i="71"/>
  <c r="T50" i="68"/>
  <c r="U37" i="48"/>
  <c r="U38" i="48" s="1"/>
  <c r="U97" i="48"/>
  <c r="U98" i="48" s="1"/>
  <c r="U62" i="70"/>
  <c r="T191" i="69"/>
  <c r="AN103" i="45" s="1"/>
  <c r="U97" i="68"/>
  <c r="U98" i="68" s="1"/>
  <c r="T85" i="69"/>
  <c r="T86" i="69" s="1"/>
  <c r="T37" i="69"/>
  <c r="T38" i="69" s="1"/>
  <c r="T181" i="69"/>
  <c r="T182" i="69" s="1"/>
  <c r="U36" i="70"/>
  <c r="U74" i="70"/>
  <c r="U61" i="69"/>
  <c r="U62" i="69" s="1"/>
  <c r="U72" i="69"/>
  <c r="U73" i="69" s="1"/>
  <c r="U121" i="52"/>
  <c r="U122" i="52" s="1"/>
  <c r="U26" i="55"/>
  <c r="U120" i="57"/>
  <c r="U121" i="57" s="1"/>
  <c r="T181" i="58"/>
  <c r="T182" i="58" s="1"/>
  <c r="U169" i="52"/>
  <c r="U170" i="52" s="1"/>
  <c r="Q61" i="69"/>
  <c r="Q62" i="69" s="1"/>
  <c r="T192" i="60"/>
  <c r="AN56" i="45" s="1"/>
  <c r="T192" i="59"/>
  <c r="AN22" i="45" s="1"/>
  <c r="T182" i="51"/>
  <c r="U86" i="52"/>
  <c r="U62" i="52"/>
  <c r="U74" i="52"/>
  <c r="U192" i="71"/>
  <c r="K89" i="45" s="1"/>
  <c r="T192" i="69"/>
  <c r="AN104" i="45" s="1"/>
  <c r="T191" i="68"/>
  <c r="J103" i="45" s="1"/>
  <c r="BD102" i="45"/>
  <c r="U191" i="48"/>
  <c r="AO36" i="45" s="1"/>
  <c r="BD36" i="45" s="1"/>
  <c r="U24" i="68"/>
  <c r="U192" i="68" s="1"/>
  <c r="K104" i="45" s="1"/>
  <c r="U191" i="68"/>
  <c r="K103" i="45" s="1"/>
  <c r="U98" i="60"/>
  <c r="U133" i="52"/>
  <c r="U134" i="52" s="1"/>
  <c r="U73" i="59"/>
  <c r="U193" i="59" s="1"/>
  <c r="AO23" i="45" s="1"/>
  <c r="U109" i="52"/>
  <c r="U110" i="52" s="1"/>
  <c r="U192" i="52"/>
  <c r="AO71" i="45" s="1"/>
  <c r="U38" i="52"/>
  <c r="BD70" i="45"/>
  <c r="U192" i="49"/>
  <c r="Z37" i="45" s="1"/>
  <c r="U192" i="51"/>
  <c r="K71" i="45" s="1"/>
  <c r="U146" i="39"/>
  <c r="U192" i="39"/>
  <c r="K37" i="45" s="1"/>
  <c r="U192" i="53"/>
  <c r="Z71" i="45" s="1"/>
  <c r="U182" i="51"/>
  <c r="U157" i="39"/>
  <c r="U158" i="39" s="1"/>
  <c r="U50" i="49"/>
  <c r="U158" i="51"/>
  <c r="U50" i="39"/>
  <c r="U86" i="51"/>
  <c r="U122" i="39"/>
  <c r="U49" i="53"/>
  <c r="U50" i="53" s="1"/>
  <c r="U193" i="51"/>
  <c r="K72" i="45" s="1"/>
  <c r="U181" i="53"/>
  <c r="U182" i="53" s="1"/>
  <c r="U109" i="39"/>
  <c r="U26" i="51"/>
  <c r="U26" i="49"/>
  <c r="U26" i="69"/>
  <c r="U85" i="49"/>
  <c r="U86" i="49" s="1"/>
  <c r="U169" i="49"/>
  <c r="U170" i="49" s="1"/>
  <c r="U145" i="53"/>
  <c r="U146" i="53" s="1"/>
  <c r="U134" i="49"/>
  <c r="U122" i="53"/>
  <c r="U98" i="49"/>
  <c r="BA85" i="45"/>
  <c r="AY102" i="45"/>
  <c r="BA100" i="45"/>
  <c r="AY20" i="45"/>
  <c r="BC33" i="45"/>
  <c r="BC35" i="45"/>
  <c r="AY35" i="45"/>
  <c r="BC70" i="45"/>
  <c r="AZ100" i="45"/>
  <c r="T62" i="39"/>
  <c r="T26" i="39"/>
  <c r="T134" i="39"/>
  <c r="T192" i="39"/>
  <c r="J37" i="45" s="1"/>
  <c r="T192" i="53"/>
  <c r="Y71" i="45" s="1"/>
  <c r="T49" i="49"/>
  <c r="T85" i="49"/>
  <c r="T86" i="49" s="1"/>
  <c r="T134" i="52"/>
  <c r="T170" i="53"/>
  <c r="T26" i="52"/>
  <c r="T110" i="53"/>
  <c r="T133" i="53"/>
  <c r="T193" i="53" s="1"/>
  <c r="Y72" i="45" s="1"/>
  <c r="T145" i="57"/>
  <c r="T146" i="57" s="1"/>
  <c r="T85" i="56"/>
  <c r="T86" i="56" s="1"/>
  <c r="T192" i="58"/>
  <c r="Y56" i="45" s="1"/>
  <c r="T73" i="52"/>
  <c r="T193" i="52" s="1"/>
  <c r="AN72" i="45" s="1"/>
  <c r="J133" i="48"/>
  <c r="J134" i="48" s="1"/>
  <c r="R61" i="48"/>
  <c r="R62" i="48" s="1"/>
  <c r="I145" i="48"/>
  <c r="I146" i="48" s="1"/>
  <c r="Q181" i="48"/>
  <c r="Q182" i="48" s="1"/>
  <c r="S85" i="69"/>
  <c r="S86" i="69" s="1"/>
  <c r="Q157" i="69"/>
  <c r="Q158" i="69" s="1"/>
  <c r="R49" i="69"/>
  <c r="R50" i="69" s="1"/>
  <c r="I37" i="48"/>
  <c r="I38" i="48" s="1"/>
  <c r="P73" i="69"/>
  <c r="P74" i="69" s="1"/>
  <c r="H158" i="48"/>
  <c r="M191" i="69"/>
  <c r="AI103" i="45" s="1"/>
  <c r="H37" i="48"/>
  <c r="H38" i="48" s="1"/>
  <c r="M25" i="73"/>
  <c r="M26" i="73" s="1"/>
  <c r="P145" i="48"/>
  <c r="P146" i="48" s="1"/>
  <c r="R181" i="69"/>
  <c r="R182" i="69" s="1"/>
  <c r="K49" i="73"/>
  <c r="K50" i="73" s="1"/>
  <c r="BA87" i="45"/>
  <c r="G191" i="68"/>
  <c r="Q98" i="71"/>
  <c r="H145" i="71"/>
  <c r="H146" i="71" s="1"/>
  <c r="H157" i="69"/>
  <c r="H158" i="69" s="1"/>
  <c r="H122" i="73"/>
  <c r="H134" i="68"/>
  <c r="H85" i="73"/>
  <c r="H86" i="73" s="1"/>
  <c r="M109" i="48"/>
  <c r="M110" i="48" s="1"/>
  <c r="M145" i="70"/>
  <c r="M146" i="70" s="1"/>
  <c r="G146" i="48"/>
  <c r="S145" i="69"/>
  <c r="S146" i="69" s="1"/>
  <c r="S73" i="48"/>
  <c r="S74" i="48" s="1"/>
  <c r="S169" i="70"/>
  <c r="S170" i="70" s="1"/>
  <c r="P133" i="71"/>
  <c r="P134" i="71" s="1"/>
  <c r="S85" i="73"/>
  <c r="S86" i="73" s="1"/>
  <c r="P169" i="69"/>
  <c r="P170" i="69" s="1"/>
  <c r="P109" i="69"/>
  <c r="P110" i="69" s="1"/>
  <c r="R157" i="48"/>
  <c r="R158" i="48" s="1"/>
  <c r="M145" i="48"/>
  <c r="M146" i="48" s="1"/>
  <c r="K145" i="72"/>
  <c r="K146" i="72" s="1"/>
  <c r="S133" i="68"/>
  <c r="S134" i="68" s="1"/>
  <c r="S86" i="48"/>
  <c r="P133" i="48"/>
  <c r="P134" i="48" s="1"/>
  <c r="P61" i="69"/>
  <c r="P62" i="69" s="1"/>
  <c r="Q109" i="48"/>
  <c r="Q110" i="48" s="1"/>
  <c r="AW102" i="45"/>
  <c r="R169" i="69"/>
  <c r="R170" i="69" s="1"/>
  <c r="R134" i="68"/>
  <c r="I158" i="72"/>
  <c r="J62" i="48"/>
  <c r="N61" i="48"/>
  <c r="N62" i="48" s="1"/>
  <c r="G157" i="68"/>
  <c r="G158" i="68" s="1"/>
  <c r="Q133" i="48"/>
  <c r="Q134" i="48" s="1"/>
  <c r="L145" i="70"/>
  <c r="L146" i="70" s="1"/>
  <c r="K73" i="48"/>
  <c r="K74" i="48" s="1"/>
  <c r="Q121" i="69"/>
  <c r="Q122" i="69" s="1"/>
  <c r="I157" i="48"/>
  <c r="I158" i="48" s="1"/>
  <c r="G109" i="72"/>
  <c r="G110" i="72" s="1"/>
  <c r="K157" i="71"/>
  <c r="K158" i="71" s="1"/>
  <c r="K146" i="68"/>
  <c r="P108" i="70"/>
  <c r="P109" i="70" s="1"/>
  <c r="P110" i="70" s="1"/>
  <c r="P49" i="69"/>
  <c r="P50" i="69" s="1"/>
  <c r="Q157" i="71"/>
  <c r="Q158" i="71" s="1"/>
  <c r="I97" i="70"/>
  <c r="I98" i="70" s="1"/>
  <c r="M146" i="73"/>
  <c r="G108" i="73"/>
  <c r="G109" i="73" s="1"/>
  <c r="G110" i="73" s="1"/>
  <c r="K110" i="69"/>
  <c r="K146" i="71"/>
  <c r="S145" i="48"/>
  <c r="S146" i="48" s="1"/>
  <c r="S85" i="68"/>
  <c r="S86" i="68" s="1"/>
  <c r="P97" i="70"/>
  <c r="P98" i="70" s="1"/>
  <c r="Q37" i="48"/>
  <c r="Q38" i="48" s="1"/>
  <c r="Q134" i="71"/>
  <c r="Q49" i="69"/>
  <c r="Q50" i="69" s="1"/>
  <c r="L158" i="73"/>
  <c r="N49" i="48"/>
  <c r="N50" i="48" s="1"/>
  <c r="K49" i="48"/>
  <c r="K50" i="48" s="1"/>
  <c r="Q181" i="73"/>
  <c r="Q182" i="73" s="1"/>
  <c r="Q97" i="69"/>
  <c r="Q98" i="69" s="1"/>
  <c r="H110" i="72"/>
  <c r="L145" i="73"/>
  <c r="L146" i="73" s="1"/>
  <c r="L146" i="68"/>
  <c r="M133" i="48"/>
  <c r="M134" i="48" s="1"/>
  <c r="M38" i="71"/>
  <c r="M86" i="69"/>
  <c r="J191" i="70"/>
  <c r="G121" i="48"/>
  <c r="G122" i="48" s="1"/>
  <c r="G181" i="48"/>
  <c r="G182" i="48" s="1"/>
  <c r="G61" i="68"/>
  <c r="G62" i="68" s="1"/>
  <c r="G121" i="69"/>
  <c r="G122" i="69" s="1"/>
  <c r="K85" i="72"/>
  <c r="K86" i="72" s="1"/>
  <c r="K191" i="68"/>
  <c r="C103" i="45" s="1"/>
  <c r="S24" i="48"/>
  <c r="S25" i="48" s="1"/>
  <c r="S122" i="73"/>
  <c r="S169" i="69"/>
  <c r="S170" i="69" s="1"/>
  <c r="S61" i="68"/>
  <c r="S62" i="68" s="1"/>
  <c r="P73" i="72"/>
  <c r="P74" i="72" s="1"/>
  <c r="Q169" i="70"/>
  <c r="Q170" i="70" s="1"/>
  <c r="H73" i="68"/>
  <c r="H74" i="68" s="1"/>
  <c r="L157" i="69"/>
  <c r="L158" i="69" s="1"/>
  <c r="L85" i="68"/>
  <c r="L86" i="68" s="1"/>
  <c r="L145" i="69"/>
  <c r="L146" i="69" s="1"/>
  <c r="R121" i="71"/>
  <c r="R122" i="71" s="1"/>
  <c r="R145" i="69"/>
  <c r="R146" i="69" s="1"/>
  <c r="R157" i="69"/>
  <c r="R158" i="69" s="1"/>
  <c r="I170" i="69"/>
  <c r="M170" i="68"/>
  <c r="M158" i="69"/>
  <c r="J145" i="72"/>
  <c r="J146" i="72" s="1"/>
  <c r="J50" i="71"/>
  <c r="G146" i="71"/>
  <c r="G156" i="70"/>
  <c r="G157" i="70" s="1"/>
  <c r="G158" i="70" s="1"/>
  <c r="G120" i="70"/>
  <c r="G121" i="70" s="1"/>
  <c r="G122" i="70" s="1"/>
  <c r="K133" i="48"/>
  <c r="K134" i="48" s="1"/>
  <c r="K37" i="72"/>
  <c r="K38" i="72" s="1"/>
  <c r="P72" i="48"/>
  <c r="P73" i="48" s="1"/>
  <c r="P74" i="48" s="1"/>
  <c r="P122" i="72"/>
  <c r="P169" i="72"/>
  <c r="P170" i="72" s="1"/>
  <c r="H50" i="70"/>
  <c r="M37" i="70"/>
  <c r="M38" i="70" s="1"/>
  <c r="H86" i="71"/>
  <c r="L157" i="48"/>
  <c r="L158" i="48" s="1"/>
  <c r="L134" i="68"/>
  <c r="R49" i="70"/>
  <c r="R50" i="70" s="1"/>
  <c r="I133" i="73"/>
  <c r="I134" i="73" s="1"/>
  <c r="I110" i="68"/>
  <c r="J181" i="72"/>
  <c r="J182" i="72" s="1"/>
  <c r="G134" i="73"/>
  <c r="S121" i="72"/>
  <c r="S122" i="72" s="1"/>
  <c r="S37" i="68"/>
  <c r="S38" i="68" s="1"/>
  <c r="H38" i="73"/>
  <c r="H145" i="70"/>
  <c r="H146" i="70" s="1"/>
  <c r="I121" i="73"/>
  <c r="I122" i="73" s="1"/>
  <c r="M133" i="73"/>
  <c r="M134" i="73" s="1"/>
  <c r="M134" i="68"/>
  <c r="BC100" i="45"/>
  <c r="K49" i="69"/>
  <c r="K50" i="69" s="1"/>
  <c r="S97" i="72"/>
  <c r="S98" i="72" s="1"/>
  <c r="S36" i="69"/>
  <c r="S37" i="69" s="1"/>
  <c r="S38" i="69" s="1"/>
  <c r="P109" i="71"/>
  <c r="P110" i="71" s="1"/>
  <c r="Q108" i="73"/>
  <c r="Q109" i="73" s="1"/>
  <c r="Q110" i="73" s="1"/>
  <c r="N157" i="73"/>
  <c r="N158" i="73" s="1"/>
  <c r="G145" i="70"/>
  <c r="G146" i="70" s="1"/>
  <c r="K25" i="73"/>
  <c r="K26" i="73" s="1"/>
  <c r="H37" i="69"/>
  <c r="H38" i="69" s="1"/>
  <c r="H62" i="68"/>
  <c r="L109" i="69"/>
  <c r="L110" i="69" s="1"/>
  <c r="R158" i="71"/>
  <c r="R97" i="71"/>
  <c r="R98" i="71" s="1"/>
  <c r="I38" i="68"/>
  <c r="M121" i="70"/>
  <c r="M122" i="70" s="1"/>
  <c r="M37" i="72"/>
  <c r="M38" i="72" s="1"/>
  <c r="N157" i="70"/>
  <c r="N158" i="70" s="1"/>
  <c r="G157" i="48"/>
  <c r="G158" i="48" s="1"/>
  <c r="G85" i="72"/>
  <c r="G86" i="72" s="1"/>
  <c r="S157" i="69"/>
  <c r="S158" i="69" s="1"/>
  <c r="P191" i="69"/>
  <c r="P146" i="73"/>
  <c r="Q98" i="48"/>
  <c r="Q133" i="73"/>
  <c r="Q134" i="73" s="1"/>
  <c r="L98" i="73"/>
  <c r="L181" i="71"/>
  <c r="L182" i="71" s="1"/>
  <c r="R133" i="48"/>
  <c r="R134" i="48" s="1"/>
  <c r="J110" i="48"/>
  <c r="J37" i="69"/>
  <c r="J38" i="69" s="1"/>
  <c r="N181" i="48"/>
  <c r="N182" i="48" s="1"/>
  <c r="N182" i="73"/>
  <c r="K157" i="48"/>
  <c r="K158" i="48" s="1"/>
  <c r="K62" i="71"/>
  <c r="S60" i="69"/>
  <c r="S61" i="69" s="1"/>
  <c r="S62" i="69" s="1"/>
  <c r="P109" i="72"/>
  <c r="P110" i="72" s="1"/>
  <c r="Q182" i="68"/>
  <c r="Q132" i="69"/>
  <c r="Q133" i="69" s="1"/>
  <c r="Q134" i="69" s="1"/>
  <c r="H49" i="68"/>
  <c r="H50" i="68" s="1"/>
  <c r="H24" i="72"/>
  <c r="H25" i="72" s="1"/>
  <c r="H26" i="72" s="1"/>
  <c r="R181" i="48"/>
  <c r="R182" i="48" s="1"/>
  <c r="R157" i="72"/>
  <c r="R158" i="72" s="1"/>
  <c r="J133" i="69"/>
  <c r="J134" i="69" s="1"/>
  <c r="L170" i="69"/>
  <c r="R25" i="71"/>
  <c r="R26" i="71" s="1"/>
  <c r="R85" i="73"/>
  <c r="R86" i="73" s="1"/>
  <c r="J181" i="71"/>
  <c r="J182" i="71" s="1"/>
  <c r="N49" i="68"/>
  <c r="N50" i="68" s="1"/>
  <c r="K134" i="70"/>
  <c r="K181" i="69"/>
  <c r="K182" i="69" s="1"/>
  <c r="K86" i="71"/>
  <c r="S97" i="68"/>
  <c r="S98" i="68" s="1"/>
  <c r="S192" i="70"/>
  <c r="X104" i="45" s="1"/>
  <c r="P86" i="70"/>
  <c r="P191" i="70"/>
  <c r="H97" i="73"/>
  <c r="H98" i="73" s="1"/>
  <c r="H38" i="68"/>
  <c r="I122" i="69"/>
  <c r="AX85" i="45"/>
  <c r="M98" i="72"/>
  <c r="J24" i="69"/>
  <c r="J25" i="69" s="1"/>
  <c r="J26" i="69" s="1"/>
  <c r="N38" i="70"/>
  <c r="S168" i="48"/>
  <c r="S169" i="48" s="1"/>
  <c r="S170" i="48" s="1"/>
  <c r="S120" i="69"/>
  <c r="S121" i="69" s="1"/>
  <c r="S122" i="69" s="1"/>
  <c r="Q60" i="72"/>
  <c r="Q61" i="72" s="1"/>
  <c r="Q62" i="72" s="1"/>
  <c r="I109" i="71"/>
  <c r="I110" i="71" s="1"/>
  <c r="H134" i="48"/>
  <c r="H182" i="70"/>
  <c r="H96" i="69"/>
  <c r="H97" i="69" s="1"/>
  <c r="H98" i="69" s="1"/>
  <c r="L72" i="73"/>
  <c r="L73" i="73" s="1"/>
  <c r="L132" i="69"/>
  <c r="L133" i="69" s="1"/>
  <c r="L36" i="68"/>
  <c r="L37" i="68" s="1"/>
  <c r="L38" i="68" s="1"/>
  <c r="L73" i="69"/>
  <c r="L74" i="69" s="1"/>
  <c r="R50" i="73"/>
  <c r="R74" i="68"/>
  <c r="R108" i="71"/>
  <c r="R109" i="71" s="1"/>
  <c r="R133" i="69"/>
  <c r="R134" i="69" s="1"/>
  <c r="R134" i="70"/>
  <c r="I84" i="71"/>
  <c r="I85" i="71" s="1"/>
  <c r="I108" i="70"/>
  <c r="I109" i="70" s="1"/>
  <c r="I156" i="70"/>
  <c r="I157" i="70" s="1"/>
  <c r="I72" i="72"/>
  <c r="I73" i="72" s="1"/>
  <c r="M121" i="48"/>
  <c r="M122" i="48" s="1"/>
  <c r="M60" i="73"/>
  <c r="M61" i="73" s="1"/>
  <c r="M36" i="68"/>
  <c r="M37" i="68" s="1"/>
  <c r="M38" i="68" s="1"/>
  <c r="M156" i="70"/>
  <c r="M157" i="70" s="1"/>
  <c r="M158" i="70" s="1"/>
  <c r="J38" i="68"/>
  <c r="J133" i="71"/>
  <c r="J134" i="71" s="1"/>
  <c r="J74" i="70"/>
  <c r="N38" i="73"/>
  <c r="N109" i="68"/>
  <c r="N110" i="68" s="1"/>
  <c r="K157" i="72"/>
  <c r="K158" i="72" s="1"/>
  <c r="S169" i="68"/>
  <c r="S170" i="68" s="1"/>
  <c r="S50" i="70"/>
  <c r="S86" i="71"/>
  <c r="S181" i="73"/>
  <c r="S182" i="73" s="1"/>
  <c r="Q85" i="70"/>
  <c r="Q86" i="70" s="1"/>
  <c r="L97" i="48"/>
  <c r="L98" i="48" s="1"/>
  <c r="L121" i="69"/>
  <c r="L122" i="69" s="1"/>
  <c r="I157" i="69"/>
  <c r="I158" i="69" s="1"/>
  <c r="M98" i="71"/>
  <c r="M61" i="69"/>
  <c r="M62" i="69" s="1"/>
  <c r="J169" i="69"/>
  <c r="J170" i="69" s="1"/>
  <c r="N25" i="71"/>
  <c r="N26" i="71" s="1"/>
  <c r="N182" i="70"/>
  <c r="N170" i="71"/>
  <c r="G133" i="71"/>
  <c r="G134" i="71" s="1"/>
  <c r="K109" i="71"/>
  <c r="K110" i="71" s="1"/>
  <c r="P36" i="69"/>
  <c r="P37" i="69" s="1"/>
  <c r="P38" i="69" s="1"/>
  <c r="Q133" i="72"/>
  <c r="Q134" i="72" s="1"/>
  <c r="Q156" i="72"/>
  <c r="Q157" i="72" s="1"/>
  <c r="Q158" i="72" s="1"/>
  <c r="Q49" i="72"/>
  <c r="Q50" i="72" s="1"/>
  <c r="L110" i="71"/>
  <c r="L74" i="70"/>
  <c r="L182" i="72"/>
  <c r="R86" i="68"/>
  <c r="R73" i="69"/>
  <c r="R74" i="69" s="1"/>
  <c r="I134" i="72"/>
  <c r="M146" i="71"/>
  <c r="J158" i="71"/>
  <c r="J182" i="70"/>
  <c r="J157" i="68"/>
  <c r="J158" i="68" s="1"/>
  <c r="N158" i="71"/>
  <c r="N182" i="68"/>
  <c r="N134" i="70"/>
  <c r="N134" i="71"/>
  <c r="K109" i="48"/>
  <c r="K110" i="48" s="1"/>
  <c r="K36" i="70"/>
  <c r="K37" i="70" s="1"/>
  <c r="S145" i="72"/>
  <c r="S146" i="72" s="1"/>
  <c r="S122" i="68"/>
  <c r="S97" i="48"/>
  <c r="S98" i="48" s="1"/>
  <c r="S96" i="71"/>
  <c r="S97" i="71" s="1"/>
  <c r="S145" i="71"/>
  <c r="S146" i="71" s="1"/>
  <c r="P145" i="71"/>
  <c r="P146" i="71" s="1"/>
  <c r="P60" i="73"/>
  <c r="P61" i="73" s="1"/>
  <c r="P62" i="73" s="1"/>
  <c r="Q96" i="72"/>
  <c r="Q97" i="72" s="1"/>
  <c r="Q98" i="72" s="1"/>
  <c r="Q122" i="71"/>
  <c r="Q50" i="71"/>
  <c r="I157" i="68"/>
  <c r="I158" i="68" s="1"/>
  <c r="M134" i="70"/>
  <c r="J122" i="72"/>
  <c r="J134" i="68"/>
  <c r="N121" i="72"/>
  <c r="N122" i="72" s="1"/>
  <c r="N25" i="70"/>
  <c r="N26" i="70" s="1"/>
  <c r="N145" i="71"/>
  <c r="N146" i="71" s="1"/>
  <c r="G61" i="72"/>
  <c r="G62" i="72" s="1"/>
  <c r="K169" i="71"/>
  <c r="K170" i="71" s="1"/>
  <c r="P97" i="68"/>
  <c r="P98" i="68" s="1"/>
  <c r="P180" i="69"/>
  <c r="P181" i="69" s="1"/>
  <c r="P182" i="69" s="1"/>
  <c r="H25" i="73"/>
  <c r="H26" i="73" s="1"/>
  <c r="K109" i="72"/>
  <c r="K110" i="72" s="1"/>
  <c r="S49" i="68"/>
  <c r="S50" i="68" s="1"/>
  <c r="S74" i="71"/>
  <c r="P182" i="68"/>
  <c r="P169" i="68"/>
  <c r="P170" i="68" s="1"/>
  <c r="Q50" i="48"/>
  <c r="H158" i="72"/>
  <c r="AW87" i="45"/>
  <c r="L37" i="73"/>
  <c r="L38" i="73" s="1"/>
  <c r="R97" i="48"/>
  <c r="R98" i="48" s="1"/>
  <c r="I110" i="72"/>
  <c r="I86" i="70"/>
  <c r="I25" i="73"/>
  <c r="I26" i="73" s="1"/>
  <c r="I37" i="70"/>
  <c r="I38" i="70" s="1"/>
  <c r="M73" i="71"/>
  <c r="M74" i="71" s="1"/>
  <c r="J133" i="72"/>
  <c r="J134" i="72" s="1"/>
  <c r="S86" i="72"/>
  <c r="S109" i="69"/>
  <c r="S110" i="69" s="1"/>
  <c r="P61" i="48"/>
  <c r="P62" i="48" s="1"/>
  <c r="Q37" i="69"/>
  <c r="Q38" i="69" s="1"/>
  <c r="Q38" i="70"/>
  <c r="Q109" i="68"/>
  <c r="Q110" i="68" s="1"/>
  <c r="H133" i="71"/>
  <c r="H134" i="71" s="1"/>
  <c r="H110" i="70"/>
  <c r="L62" i="70"/>
  <c r="L98" i="69"/>
  <c r="R25" i="72"/>
  <c r="R26" i="72" s="1"/>
  <c r="R37" i="73"/>
  <c r="R38" i="73" s="1"/>
  <c r="M50" i="48"/>
  <c r="J73" i="68"/>
  <c r="J74" i="68" s="1"/>
  <c r="N169" i="70"/>
  <c r="N170" i="70" s="1"/>
  <c r="K122" i="72"/>
  <c r="S50" i="71"/>
  <c r="Q61" i="70"/>
  <c r="Q62" i="70" s="1"/>
  <c r="Q97" i="68"/>
  <c r="Q98" i="68" s="1"/>
  <c r="K133" i="68"/>
  <c r="K134" i="68" s="1"/>
  <c r="P121" i="71"/>
  <c r="P122" i="71" s="1"/>
  <c r="Q73" i="73"/>
  <c r="Q74" i="73" s="1"/>
  <c r="Q85" i="71"/>
  <c r="Q86" i="71" s="1"/>
  <c r="L97" i="72"/>
  <c r="L98" i="72" s="1"/>
  <c r="L122" i="68"/>
  <c r="M133" i="71"/>
  <c r="M134" i="71" s="1"/>
  <c r="S38" i="72"/>
  <c r="S145" i="73"/>
  <c r="S146" i="73" s="1"/>
  <c r="Q181" i="69"/>
  <c r="Q182" i="69" s="1"/>
  <c r="H73" i="71"/>
  <c r="H74" i="71" s="1"/>
  <c r="H25" i="69"/>
  <c r="H26" i="69" s="1"/>
  <c r="L25" i="73"/>
  <c r="L26" i="73" s="1"/>
  <c r="L145" i="72"/>
  <c r="L146" i="72" s="1"/>
  <c r="R62" i="71"/>
  <c r="I181" i="48"/>
  <c r="I182" i="48" s="1"/>
  <c r="I73" i="68"/>
  <c r="I74" i="68" s="1"/>
  <c r="I85" i="72"/>
  <c r="I86" i="72" s="1"/>
  <c r="M169" i="71"/>
  <c r="M170" i="71" s="1"/>
  <c r="J157" i="73"/>
  <c r="J158" i="73" s="1"/>
  <c r="N97" i="68"/>
  <c r="N98" i="68" s="1"/>
  <c r="S25" i="73"/>
  <c r="S26" i="73" s="1"/>
  <c r="S157" i="73"/>
  <c r="S158" i="73" s="1"/>
  <c r="M98" i="69"/>
  <c r="G49" i="69"/>
  <c r="G50" i="69" s="1"/>
  <c r="L26" i="72"/>
  <c r="R37" i="68"/>
  <c r="R38" i="68" s="1"/>
  <c r="R61" i="70"/>
  <c r="R62" i="70" s="1"/>
  <c r="I25" i="70"/>
  <c r="I26" i="70" s="1"/>
  <c r="N109" i="72"/>
  <c r="N110" i="72" s="1"/>
  <c r="G25" i="72"/>
  <c r="G26" i="72" s="1"/>
  <c r="G85" i="68"/>
  <c r="G86" i="68" s="1"/>
  <c r="K97" i="68"/>
  <c r="K98" i="68" s="1"/>
  <c r="S97" i="73"/>
  <c r="S98" i="73" s="1"/>
  <c r="P157" i="68"/>
  <c r="P158" i="68" s="1"/>
  <c r="J97" i="73"/>
  <c r="J98" i="73" s="1"/>
  <c r="N157" i="69"/>
  <c r="N158" i="69" s="1"/>
  <c r="M73" i="68"/>
  <c r="M74" i="68" s="1"/>
  <c r="J181" i="69"/>
  <c r="J182" i="69" s="1"/>
  <c r="G73" i="73"/>
  <c r="G74" i="73" s="1"/>
  <c r="K145" i="73"/>
  <c r="K146" i="73" s="1"/>
  <c r="P26" i="68"/>
  <c r="H109" i="71"/>
  <c r="H110" i="71" s="1"/>
  <c r="R121" i="73"/>
  <c r="R122" i="73" s="1"/>
  <c r="R37" i="72"/>
  <c r="R38" i="72" s="1"/>
  <c r="I121" i="71"/>
  <c r="I122" i="71" s="1"/>
  <c r="H97" i="68"/>
  <c r="H98" i="68" s="1"/>
  <c r="I85" i="73"/>
  <c r="I86" i="73" s="1"/>
  <c r="I181" i="68"/>
  <c r="I182" i="68" s="1"/>
  <c r="L37" i="72"/>
  <c r="L38" i="72" s="1"/>
  <c r="L73" i="72"/>
  <c r="L74" i="72" s="1"/>
  <c r="N37" i="48"/>
  <c r="N38" i="48" s="1"/>
  <c r="N192" i="68"/>
  <c r="F104" i="45" s="1"/>
  <c r="H181" i="73"/>
  <c r="H182" i="73" s="1"/>
  <c r="L109" i="68"/>
  <c r="L110" i="68" s="1"/>
  <c r="R133" i="73"/>
  <c r="R134" i="73" s="1"/>
  <c r="I181" i="70"/>
  <c r="I182" i="70" s="1"/>
  <c r="M109" i="73"/>
  <c r="M110" i="73" s="1"/>
  <c r="J169" i="71"/>
  <c r="J170" i="71" s="1"/>
  <c r="L182" i="73"/>
  <c r="L191" i="69"/>
  <c r="AH103" i="45" s="1"/>
  <c r="R110" i="73"/>
  <c r="I49" i="72"/>
  <c r="I50" i="72" s="1"/>
  <c r="M62" i="48"/>
  <c r="M182" i="73"/>
  <c r="M86" i="68"/>
  <c r="J98" i="71"/>
  <c r="J62" i="68"/>
  <c r="J60" i="73"/>
  <c r="J192" i="73" s="1"/>
  <c r="N110" i="48"/>
  <c r="N24" i="48"/>
  <c r="N192" i="48" s="1"/>
  <c r="N191" i="48"/>
  <c r="AJ36" i="45" s="1"/>
  <c r="AY87" i="45"/>
  <c r="N62" i="70"/>
  <c r="G50" i="71"/>
  <c r="G38" i="71"/>
  <c r="K50" i="71"/>
  <c r="S133" i="69"/>
  <c r="S134" i="69" s="1"/>
  <c r="S38" i="70"/>
  <c r="P157" i="48"/>
  <c r="P158" i="48" s="1"/>
  <c r="P72" i="73"/>
  <c r="P73" i="73" s="1"/>
  <c r="P74" i="73" s="1"/>
  <c r="P72" i="70"/>
  <c r="P73" i="70" s="1"/>
  <c r="P86" i="68"/>
  <c r="Q72" i="48"/>
  <c r="Q73" i="48" s="1"/>
  <c r="Q74" i="48" s="1"/>
  <c r="Q98" i="73"/>
  <c r="Q36" i="72"/>
  <c r="Q37" i="72" s="1"/>
  <c r="Q38" i="73"/>
  <c r="Q72" i="72"/>
  <c r="Q73" i="72" s="1"/>
  <c r="Q74" i="72" s="1"/>
  <c r="Q120" i="72"/>
  <c r="Q121" i="72" s="1"/>
  <c r="Q134" i="68"/>
  <c r="Q85" i="69"/>
  <c r="Q86" i="69" s="1"/>
  <c r="Q182" i="72"/>
  <c r="Q156" i="70"/>
  <c r="Q157" i="70" s="1"/>
  <c r="H72" i="48"/>
  <c r="H73" i="48" s="1"/>
  <c r="H74" i="48" s="1"/>
  <c r="H180" i="71"/>
  <c r="H181" i="71" s="1"/>
  <c r="H182" i="71" s="1"/>
  <c r="H168" i="69"/>
  <c r="H169" i="69" s="1"/>
  <c r="H25" i="71"/>
  <c r="H180" i="72"/>
  <c r="H181" i="72" s="1"/>
  <c r="H86" i="68"/>
  <c r="H156" i="70"/>
  <c r="H157" i="70" s="1"/>
  <c r="L72" i="48"/>
  <c r="L73" i="48" s="1"/>
  <c r="L74" i="48" s="1"/>
  <c r="L84" i="48"/>
  <c r="L85" i="48" s="1"/>
  <c r="L50" i="72"/>
  <c r="L191" i="70"/>
  <c r="S103" i="45" s="1"/>
  <c r="L191" i="71"/>
  <c r="D88" i="45" s="1"/>
  <c r="L86" i="69"/>
  <c r="R191" i="48"/>
  <c r="AL36" i="45" s="1"/>
  <c r="BA36" i="45" s="1"/>
  <c r="R191" i="68"/>
  <c r="H103" i="45" s="1"/>
  <c r="R98" i="73"/>
  <c r="R146" i="70"/>
  <c r="I85" i="48"/>
  <c r="I86" i="48" s="1"/>
  <c r="I61" i="73"/>
  <c r="I62" i="73" s="1"/>
  <c r="I144" i="71"/>
  <c r="I145" i="71" s="1"/>
  <c r="I146" i="71" s="1"/>
  <c r="I168" i="70"/>
  <c r="I169" i="70" s="1"/>
  <c r="I96" i="73"/>
  <c r="I97" i="73" s="1"/>
  <c r="I122" i="70"/>
  <c r="I36" i="73"/>
  <c r="I37" i="73" s="1"/>
  <c r="M73" i="48"/>
  <c r="M74" i="48" s="1"/>
  <c r="M84" i="70"/>
  <c r="M85" i="70" s="1"/>
  <c r="M48" i="69"/>
  <c r="M49" i="69" s="1"/>
  <c r="M50" i="69" s="1"/>
  <c r="M132" i="69"/>
  <c r="M133" i="69" s="1"/>
  <c r="M180" i="70"/>
  <c r="M181" i="70" s="1"/>
  <c r="M108" i="71"/>
  <c r="M109" i="71" s="1"/>
  <c r="M110" i="71" s="1"/>
  <c r="BC102" i="45"/>
  <c r="J182" i="48"/>
  <c r="J74" i="73"/>
  <c r="J168" i="72"/>
  <c r="J169" i="72" s="1"/>
  <c r="J122" i="70"/>
  <c r="J145" i="69"/>
  <c r="J146" i="69" s="1"/>
  <c r="J134" i="73"/>
  <c r="J144" i="70"/>
  <c r="J145" i="70" s="1"/>
  <c r="J132" i="70"/>
  <c r="J133" i="70" s="1"/>
  <c r="J134" i="70" s="1"/>
  <c r="N122" i="48"/>
  <c r="N72" i="73"/>
  <c r="N73" i="73" s="1"/>
  <c r="N50" i="71"/>
  <c r="N84" i="72"/>
  <c r="N85" i="72" s="1"/>
  <c r="N86" i="72" s="1"/>
  <c r="N25" i="68"/>
  <c r="N26" i="68" s="1"/>
  <c r="N98" i="72"/>
  <c r="N144" i="70"/>
  <c r="N145" i="70" s="1"/>
  <c r="N50" i="69"/>
  <c r="G36" i="73"/>
  <c r="G37" i="73" s="1"/>
  <c r="G98" i="73"/>
  <c r="G191" i="71"/>
  <c r="G24" i="71"/>
  <c r="G25" i="71" s="1"/>
  <c r="G36" i="69"/>
  <c r="G37" i="69" s="1"/>
  <c r="G38" i="69" s="1"/>
  <c r="G182" i="68"/>
  <c r="C102" i="45"/>
  <c r="K192" i="69"/>
  <c r="K72" i="70"/>
  <c r="K73" i="70" s="1"/>
  <c r="K62" i="73"/>
  <c r="K38" i="68"/>
  <c r="Q84" i="48"/>
  <c r="Q85" i="48" s="1"/>
  <c r="Q48" i="73"/>
  <c r="Q49" i="73" s="1"/>
  <c r="T26" i="60"/>
  <c r="H168" i="71"/>
  <c r="H169" i="72"/>
  <c r="H170" i="72" s="1"/>
  <c r="H169" i="70"/>
  <c r="H170" i="70" s="1"/>
  <c r="L180" i="48"/>
  <c r="L181" i="48" s="1"/>
  <c r="L48" i="69"/>
  <c r="L49" i="69" s="1"/>
  <c r="L84" i="71"/>
  <c r="L85" i="71" s="1"/>
  <c r="L86" i="71" s="1"/>
  <c r="L169" i="73"/>
  <c r="L170" i="73" s="1"/>
  <c r="R133" i="72"/>
  <c r="R134" i="72" s="1"/>
  <c r="R97" i="70"/>
  <c r="R98" i="70" s="1"/>
  <c r="R96" i="69"/>
  <c r="R97" i="69" s="1"/>
  <c r="I170" i="48"/>
  <c r="I132" i="71"/>
  <c r="I133" i="71" s="1"/>
  <c r="I72" i="71"/>
  <c r="I73" i="71" s="1"/>
  <c r="I74" i="71" s="1"/>
  <c r="M156" i="48"/>
  <c r="M157" i="48" s="1"/>
  <c r="M122" i="73"/>
  <c r="M180" i="69"/>
  <c r="M181" i="69" s="1"/>
  <c r="M38" i="69"/>
  <c r="M120" i="68"/>
  <c r="M121" i="68" s="1"/>
  <c r="M122" i="68" s="1"/>
  <c r="M61" i="70"/>
  <c r="M62" i="70" s="1"/>
  <c r="T26" i="72"/>
  <c r="G85" i="71"/>
  <c r="G86" i="71" s="1"/>
  <c r="J85" i="70"/>
  <c r="J86" i="70" s="1"/>
  <c r="G49" i="70"/>
  <c r="G50" i="70" s="1"/>
  <c r="G157" i="72"/>
  <c r="G158" i="72" s="1"/>
  <c r="H146" i="73"/>
  <c r="H37" i="71"/>
  <c r="H38" i="71" s="1"/>
  <c r="H121" i="72"/>
  <c r="H122" i="72" s="1"/>
  <c r="H122" i="71"/>
  <c r="H49" i="72"/>
  <c r="H50" i="72" s="1"/>
  <c r="H109" i="73"/>
  <c r="H110" i="73" s="1"/>
  <c r="L86" i="72"/>
  <c r="L37" i="71"/>
  <c r="L38" i="71" s="1"/>
  <c r="L158" i="68"/>
  <c r="L61" i="68"/>
  <c r="L62" i="68" s="1"/>
  <c r="L122" i="71"/>
  <c r="R121" i="48"/>
  <c r="R122" i="48" s="1"/>
  <c r="R181" i="71"/>
  <c r="R182" i="71" s="1"/>
  <c r="R25" i="70"/>
  <c r="R182" i="68"/>
  <c r="I181" i="71"/>
  <c r="I182" i="71" s="1"/>
  <c r="I25" i="71"/>
  <c r="I158" i="71"/>
  <c r="I181" i="69"/>
  <c r="I109" i="73"/>
  <c r="I110" i="73" s="1"/>
  <c r="I191" i="70"/>
  <c r="I146" i="70"/>
  <c r="M145" i="72"/>
  <c r="M146" i="72" s="1"/>
  <c r="M24" i="69"/>
  <c r="M145" i="69"/>
  <c r="M146" i="69" s="1"/>
  <c r="M49" i="71"/>
  <c r="M50" i="71" s="1"/>
  <c r="T194" i="73"/>
  <c r="Y91" i="45" s="1"/>
  <c r="J24" i="48"/>
  <c r="J25" i="48" s="1"/>
  <c r="J191" i="48"/>
  <c r="J86" i="71"/>
  <c r="J49" i="72"/>
  <c r="J50" i="72" s="1"/>
  <c r="J182" i="68"/>
  <c r="J109" i="68"/>
  <c r="J110" i="68" s="1"/>
  <c r="J157" i="70"/>
  <c r="J158" i="70" s="1"/>
  <c r="N145" i="48"/>
  <c r="N146" i="48" s="1"/>
  <c r="N85" i="71"/>
  <c r="N86" i="71" s="1"/>
  <c r="N98" i="70"/>
  <c r="N86" i="68"/>
  <c r="N181" i="69"/>
  <c r="N182" i="69" s="1"/>
  <c r="G61" i="73"/>
  <c r="G62" i="73" s="1"/>
  <c r="G145" i="72"/>
  <c r="G146" i="72" s="1"/>
  <c r="G182" i="69"/>
  <c r="K169" i="72"/>
  <c r="K170" i="72" s="1"/>
  <c r="K181" i="73"/>
  <c r="K182" i="73" s="1"/>
  <c r="K85" i="69"/>
  <c r="K86" i="69" s="1"/>
  <c r="K158" i="69"/>
  <c r="K122" i="70"/>
  <c r="K61" i="69"/>
  <c r="K62" i="69" s="1"/>
  <c r="S158" i="71"/>
  <c r="S62" i="72"/>
  <c r="S169" i="71"/>
  <c r="S170" i="71" s="1"/>
  <c r="S85" i="70"/>
  <c r="P169" i="71"/>
  <c r="P170" i="71" s="1"/>
  <c r="P158" i="72"/>
  <c r="L85" i="73"/>
  <c r="L86" i="73" s="1"/>
  <c r="L98" i="68"/>
  <c r="L121" i="73"/>
  <c r="L122" i="73" s="1"/>
  <c r="R61" i="73"/>
  <c r="R62" i="73" s="1"/>
  <c r="I191" i="68"/>
  <c r="M25" i="71"/>
  <c r="M24" i="72"/>
  <c r="M192" i="72" s="1"/>
  <c r="AI89" i="45" s="1"/>
  <c r="M191" i="72"/>
  <c r="AI88" i="45" s="1"/>
  <c r="J191" i="72"/>
  <c r="K36" i="73"/>
  <c r="K37" i="73" s="1"/>
  <c r="K96" i="70"/>
  <c r="K97" i="70" s="1"/>
  <c r="K98" i="70" s="1"/>
  <c r="K182" i="68"/>
  <c r="P72" i="68"/>
  <c r="P73" i="68" s="1"/>
  <c r="P85" i="72"/>
  <c r="P86" i="72" s="1"/>
  <c r="H191" i="48"/>
  <c r="H24" i="48"/>
  <c r="H25" i="48" s="1"/>
  <c r="H132" i="70"/>
  <c r="H133" i="70" s="1"/>
  <c r="H120" i="69"/>
  <c r="H121" i="69" s="1"/>
  <c r="L191" i="68"/>
  <c r="D103" i="45" s="1"/>
  <c r="L24" i="68"/>
  <c r="L168" i="70"/>
  <c r="L169" i="70" s="1"/>
  <c r="L170" i="70" s="1"/>
  <c r="R144" i="48"/>
  <c r="R145" i="48" s="1"/>
  <c r="R146" i="48" s="1"/>
  <c r="R132" i="71"/>
  <c r="R133" i="71" s="1"/>
  <c r="I191" i="69"/>
  <c r="I24" i="69"/>
  <c r="I192" i="69" s="1"/>
  <c r="M86" i="48"/>
  <c r="M156" i="71"/>
  <c r="M169" i="48"/>
  <c r="M170" i="48" s="1"/>
  <c r="J61" i="69"/>
  <c r="J62" i="69" s="1"/>
  <c r="N85" i="48"/>
  <c r="N86" i="48" s="1"/>
  <c r="G49" i="72"/>
  <c r="G50" i="72" s="1"/>
  <c r="S109" i="48"/>
  <c r="S110" i="48" s="1"/>
  <c r="P25" i="73"/>
  <c r="P26" i="73" s="1"/>
  <c r="T110" i="58"/>
  <c r="S182" i="49"/>
  <c r="H86" i="48"/>
  <c r="L191" i="72"/>
  <c r="AH88" i="45" s="1"/>
  <c r="R85" i="69"/>
  <c r="R86" i="69" s="1"/>
  <c r="M191" i="71"/>
  <c r="E88" i="45" s="1"/>
  <c r="T193" i="73"/>
  <c r="Y90" i="45" s="1"/>
  <c r="J24" i="70"/>
  <c r="J182" i="73"/>
  <c r="N97" i="48"/>
  <c r="N98" i="48" s="1"/>
  <c r="N182" i="72"/>
  <c r="G24" i="68"/>
  <c r="G192" i="68" s="1"/>
  <c r="AG102" i="45"/>
  <c r="K24" i="68"/>
  <c r="S97" i="69"/>
  <c r="S98" i="69" s="1"/>
  <c r="P24" i="69"/>
  <c r="P24" i="70"/>
  <c r="P191" i="68"/>
  <c r="P97" i="48"/>
  <c r="P98" i="48" s="1"/>
  <c r="P145" i="69"/>
  <c r="P146" i="69" s="1"/>
  <c r="Q169" i="69"/>
  <c r="Q170" i="69" s="1"/>
  <c r="Q109" i="69"/>
  <c r="Q110" i="69" s="1"/>
  <c r="Q191" i="68"/>
  <c r="G103" i="45" s="1"/>
  <c r="Q24" i="72"/>
  <c r="Q191" i="72"/>
  <c r="AK88" i="45" s="1"/>
  <c r="Q145" i="69"/>
  <c r="Q146" i="69" s="1"/>
  <c r="H97" i="48"/>
  <c r="H98" i="48" s="1"/>
  <c r="L24" i="71"/>
  <c r="R25" i="48"/>
  <c r="R121" i="69"/>
  <c r="R122" i="69" s="1"/>
  <c r="R24" i="68"/>
  <c r="J25" i="72"/>
  <c r="G144" i="69"/>
  <c r="G145" i="69" s="1"/>
  <c r="G146" i="69" s="1"/>
  <c r="G121" i="72"/>
  <c r="G122" i="72" s="1"/>
  <c r="K74" i="69"/>
  <c r="S156" i="48"/>
  <c r="S157" i="48" s="1"/>
  <c r="S158" i="48" s="1"/>
  <c r="S134" i="72"/>
  <c r="S191" i="71"/>
  <c r="I88" i="45" s="1"/>
  <c r="S25" i="71"/>
  <c r="S26" i="71" s="1"/>
  <c r="S191" i="68"/>
  <c r="I103" i="45" s="1"/>
  <c r="S24" i="68"/>
  <c r="S192" i="68" s="1"/>
  <c r="I104" i="45" s="1"/>
  <c r="BB102" i="45"/>
  <c r="P86" i="71"/>
  <c r="P50" i="70"/>
  <c r="P60" i="68"/>
  <c r="P61" i="68" s="1"/>
  <c r="P62" i="68" s="1"/>
  <c r="P182" i="73"/>
  <c r="Q120" i="48"/>
  <c r="Q121" i="48" s="1"/>
  <c r="Q122" i="48" s="1"/>
  <c r="Q144" i="71"/>
  <c r="Q145" i="71" s="1"/>
  <c r="Q146" i="71" s="1"/>
  <c r="Q72" i="69"/>
  <c r="Q73" i="69" s="1"/>
  <c r="Q74" i="69" s="1"/>
  <c r="Q50" i="70"/>
  <c r="H168" i="48"/>
  <c r="H169" i="48" s="1"/>
  <c r="H170" i="48" s="1"/>
  <c r="H191" i="68"/>
  <c r="H24" i="68"/>
  <c r="H192" i="68" s="1"/>
  <c r="L48" i="73"/>
  <c r="L49" i="73" s="1"/>
  <c r="L61" i="73"/>
  <c r="L62" i="73" s="1"/>
  <c r="R36" i="48"/>
  <c r="R37" i="48" s="1"/>
  <c r="R108" i="70"/>
  <c r="R192" i="70" s="1"/>
  <c r="W104" i="45" s="1"/>
  <c r="R72" i="71"/>
  <c r="R73" i="71" s="1"/>
  <c r="I72" i="73"/>
  <c r="I73" i="73" s="1"/>
  <c r="I74" i="73" s="1"/>
  <c r="I133" i="69"/>
  <c r="I134" i="69" s="1"/>
  <c r="M156" i="68"/>
  <c r="M157" i="68" s="1"/>
  <c r="M158" i="68" s="1"/>
  <c r="J145" i="48"/>
  <c r="J146" i="48" s="1"/>
  <c r="G133" i="68"/>
  <c r="G134" i="68" s="1"/>
  <c r="I181" i="73"/>
  <c r="I182" i="73" s="1"/>
  <c r="M181" i="68"/>
  <c r="M182" i="68" s="1"/>
  <c r="N121" i="70"/>
  <c r="S74" i="72"/>
  <c r="L192" i="72"/>
  <c r="AH89" i="45" s="1"/>
  <c r="R191" i="70"/>
  <c r="W103" i="45" s="1"/>
  <c r="I191" i="71"/>
  <c r="G191" i="72"/>
  <c r="K24" i="72"/>
  <c r="K192" i="72" s="1"/>
  <c r="AG89" i="45" s="1"/>
  <c r="K191" i="72"/>
  <c r="AG88" i="45" s="1"/>
  <c r="P110" i="48"/>
  <c r="Q26" i="68"/>
  <c r="H191" i="71"/>
  <c r="L25" i="70"/>
  <c r="L26" i="70" s="1"/>
  <c r="AW85" i="45"/>
  <c r="I24" i="48"/>
  <c r="I192" i="48" s="1"/>
  <c r="I191" i="48"/>
  <c r="I24" i="68"/>
  <c r="I25" i="68" s="1"/>
  <c r="J191" i="69"/>
  <c r="N24" i="72"/>
  <c r="N191" i="72"/>
  <c r="AJ88" i="45" s="1"/>
  <c r="N191" i="68"/>
  <c r="F103" i="45" s="1"/>
  <c r="G74" i="72"/>
  <c r="G36" i="72"/>
  <c r="G192" i="72" s="1"/>
  <c r="K36" i="48"/>
  <c r="K37" i="48" s="1"/>
  <c r="K170" i="73"/>
  <c r="AV100" i="45"/>
  <c r="K86" i="68"/>
  <c r="S60" i="48"/>
  <c r="S180" i="69"/>
  <c r="S181" i="69" s="1"/>
  <c r="S182" i="69" s="1"/>
  <c r="P108" i="68"/>
  <c r="P109" i="68" s="1"/>
  <c r="P110" i="68" s="1"/>
  <c r="Q48" i="68"/>
  <c r="Q192" i="68" s="1"/>
  <c r="G104" i="45" s="1"/>
  <c r="L144" i="71"/>
  <c r="L145" i="71" s="1"/>
  <c r="L146" i="71" s="1"/>
  <c r="L120" i="70"/>
  <c r="I132" i="68"/>
  <c r="I133" i="68" s="1"/>
  <c r="I134" i="68" s="1"/>
  <c r="J145" i="71"/>
  <c r="J146" i="71" s="1"/>
  <c r="G192" i="48"/>
  <c r="P181" i="71"/>
  <c r="P182" i="71" s="1"/>
  <c r="R192" i="73"/>
  <c r="W89" i="45" s="1"/>
  <c r="R25" i="73"/>
  <c r="M49" i="68"/>
  <c r="M50" i="68" s="1"/>
  <c r="J26" i="68"/>
  <c r="N121" i="71"/>
  <c r="N122" i="71" s="1"/>
  <c r="P133" i="68"/>
  <c r="P134" i="68" s="1"/>
  <c r="G191" i="69"/>
  <c r="K191" i="69"/>
  <c r="AG103" i="45" s="1"/>
  <c r="S191" i="70"/>
  <c r="X103" i="45" s="1"/>
  <c r="Q25" i="48"/>
  <c r="M191" i="48"/>
  <c r="AI36" i="45" s="1"/>
  <c r="AX36" i="45" s="1"/>
  <c r="J25" i="71"/>
  <c r="J37" i="73"/>
  <c r="J38" i="73" s="1"/>
  <c r="J109" i="72"/>
  <c r="J110" i="72" s="1"/>
  <c r="J85" i="68"/>
  <c r="J86" i="68" s="1"/>
  <c r="J50" i="70"/>
  <c r="J109" i="70"/>
  <c r="J110" i="70" s="1"/>
  <c r="N73" i="72"/>
  <c r="N74" i="72" s="1"/>
  <c r="N61" i="68"/>
  <c r="N62" i="68" s="1"/>
  <c r="N50" i="70"/>
  <c r="G25" i="48"/>
  <c r="G26" i="48" s="1"/>
  <c r="G86" i="48"/>
  <c r="G109" i="71"/>
  <c r="G110" i="71" s="1"/>
  <c r="G181" i="71"/>
  <c r="G182" i="71" s="1"/>
  <c r="G169" i="68"/>
  <c r="G170" i="68" s="1"/>
  <c r="G25" i="70"/>
  <c r="G26" i="70" s="1"/>
  <c r="K25" i="48"/>
  <c r="K26" i="48" s="1"/>
  <c r="K191" i="73"/>
  <c r="R88" i="45" s="1"/>
  <c r="K133" i="73"/>
  <c r="K134" i="73" s="1"/>
  <c r="K25" i="71"/>
  <c r="K192" i="71"/>
  <c r="C89" i="45" s="1"/>
  <c r="K37" i="69"/>
  <c r="K38" i="69" s="1"/>
  <c r="K122" i="68"/>
  <c r="S191" i="72"/>
  <c r="AM88" i="45" s="1"/>
  <c r="S61" i="70"/>
  <c r="S62" i="70" s="1"/>
  <c r="S134" i="70"/>
  <c r="S182" i="68"/>
  <c r="P191" i="48"/>
  <c r="P181" i="72"/>
  <c r="P182" i="72" s="1"/>
  <c r="P50" i="48"/>
  <c r="P24" i="72"/>
  <c r="P191" i="72"/>
  <c r="P37" i="72"/>
  <c r="P38" i="72" s="1"/>
  <c r="Q74" i="70"/>
  <c r="Q121" i="70"/>
  <c r="Q122" i="70" s="1"/>
  <c r="Q145" i="70"/>
  <c r="Q146" i="70" s="1"/>
  <c r="H50" i="48"/>
  <c r="H134" i="72"/>
  <c r="H25" i="70"/>
  <c r="H86" i="69"/>
  <c r="H121" i="68"/>
  <c r="H122" i="68" s="1"/>
  <c r="L73" i="71"/>
  <c r="L74" i="71" s="1"/>
  <c r="L49" i="71"/>
  <c r="L50" i="71" s="1"/>
  <c r="L98" i="70"/>
  <c r="L49" i="70"/>
  <c r="L50" i="70" s="1"/>
  <c r="R97" i="72"/>
  <c r="R98" i="72" s="1"/>
  <c r="R50" i="71"/>
  <c r="R192" i="72"/>
  <c r="AL89" i="45" s="1"/>
  <c r="I61" i="48"/>
  <c r="I62" i="48" s="1"/>
  <c r="I38" i="71"/>
  <c r="I98" i="72"/>
  <c r="I61" i="69"/>
  <c r="I62" i="69" s="1"/>
  <c r="I38" i="69"/>
  <c r="M37" i="48"/>
  <c r="M38" i="48" s="1"/>
  <c r="M133" i="72"/>
  <c r="M134" i="72" s="1"/>
  <c r="M182" i="72"/>
  <c r="AX100" i="45"/>
  <c r="M191" i="70"/>
  <c r="T103" i="45" s="1"/>
  <c r="M62" i="68"/>
  <c r="J110" i="73"/>
  <c r="J108" i="71"/>
  <c r="N192" i="69"/>
  <c r="AJ104" i="45" s="1"/>
  <c r="G50" i="48"/>
  <c r="G85" i="73"/>
  <c r="G86" i="73" s="1"/>
  <c r="G50" i="68"/>
  <c r="G169" i="73"/>
  <c r="G170" i="73" s="1"/>
  <c r="K50" i="72"/>
  <c r="K73" i="71"/>
  <c r="K74" i="71" s="1"/>
  <c r="K86" i="70"/>
  <c r="K109" i="68"/>
  <c r="K110" i="68" s="1"/>
  <c r="K158" i="68"/>
  <c r="K191" i="70"/>
  <c r="R103" i="45" s="1"/>
  <c r="S61" i="71"/>
  <c r="S62" i="71" s="1"/>
  <c r="S37" i="71"/>
  <c r="S38" i="71" s="1"/>
  <c r="S109" i="70"/>
  <c r="S110" i="70" s="1"/>
  <c r="S74" i="68"/>
  <c r="S49" i="48"/>
  <c r="S50" i="48" s="1"/>
  <c r="P50" i="73"/>
  <c r="P122" i="68"/>
  <c r="P25" i="71"/>
  <c r="P48" i="71"/>
  <c r="P49" i="71" s="1"/>
  <c r="P122" i="70"/>
  <c r="Q60" i="48"/>
  <c r="Q61" i="48" s="1"/>
  <c r="Q62" i="48" s="1"/>
  <c r="Q157" i="48"/>
  <c r="Q158" i="48" s="1"/>
  <c r="Q169" i="48"/>
  <c r="Q170" i="48" s="1"/>
  <c r="AZ87" i="45"/>
  <c r="Q144" i="73"/>
  <c r="Q145" i="73" s="1"/>
  <c r="Q36" i="71"/>
  <c r="Q37" i="71" s="1"/>
  <c r="Q38" i="71" s="1"/>
  <c r="AZ85" i="45"/>
  <c r="Q85" i="73"/>
  <c r="Q86" i="73" s="1"/>
  <c r="G25" i="69"/>
  <c r="K25" i="69"/>
  <c r="K26" i="69" s="1"/>
  <c r="S26" i="70"/>
  <c r="Q191" i="48"/>
  <c r="AK36" i="45" s="1"/>
  <c r="AZ36" i="45" s="1"/>
  <c r="H191" i="72"/>
  <c r="R24" i="69"/>
  <c r="R191" i="69"/>
  <c r="AL103" i="45" s="1"/>
  <c r="M26" i="48"/>
  <c r="G109" i="48"/>
  <c r="G110" i="48" s="1"/>
  <c r="G191" i="70"/>
  <c r="AV87" i="45"/>
  <c r="K191" i="71"/>
  <c r="C88" i="45" s="1"/>
  <c r="S25" i="72"/>
  <c r="P24" i="48"/>
  <c r="H181" i="48"/>
  <c r="H182" i="48" s="1"/>
  <c r="H191" i="73"/>
  <c r="R191" i="72"/>
  <c r="AL88" i="45" s="1"/>
  <c r="R37" i="69"/>
  <c r="R38" i="69" s="1"/>
  <c r="I191" i="73"/>
  <c r="M97" i="48"/>
  <c r="M98" i="48" s="1"/>
  <c r="M86" i="71"/>
  <c r="M191" i="68"/>
  <c r="E103" i="45" s="1"/>
  <c r="M158" i="73"/>
  <c r="J85" i="48"/>
  <c r="J86" i="48" s="1"/>
  <c r="J49" i="48"/>
  <c r="J50" i="48" s="1"/>
  <c r="J122" i="73"/>
  <c r="J120" i="71"/>
  <c r="J191" i="68"/>
  <c r="J109" i="69"/>
  <c r="J110" i="69" s="1"/>
  <c r="N133" i="48"/>
  <c r="N134" i="48" s="1"/>
  <c r="N191" i="73"/>
  <c r="U88" i="45" s="1"/>
  <c r="N110" i="69"/>
  <c r="N73" i="71"/>
  <c r="N74" i="71" s="1"/>
  <c r="G73" i="71"/>
  <c r="G74" i="71" s="1"/>
  <c r="G157" i="69"/>
  <c r="G158" i="69" s="1"/>
  <c r="G122" i="68"/>
  <c r="K97" i="48"/>
  <c r="K98" i="48" s="1"/>
  <c r="K182" i="72"/>
  <c r="K97" i="72"/>
  <c r="K98" i="72" s="1"/>
  <c r="K97" i="69"/>
  <c r="K98" i="69" s="1"/>
  <c r="K145" i="69"/>
  <c r="K146" i="69" s="1"/>
  <c r="K26" i="70"/>
  <c r="S49" i="69"/>
  <c r="S50" i="69" s="1"/>
  <c r="P74" i="71"/>
  <c r="P191" i="71"/>
  <c r="P48" i="68"/>
  <c r="P182" i="48"/>
  <c r="P133" i="69"/>
  <c r="P134" i="69" s="1"/>
  <c r="P158" i="70"/>
  <c r="Q191" i="70"/>
  <c r="V103" i="45" s="1"/>
  <c r="Q191" i="71"/>
  <c r="G88" i="45" s="1"/>
  <c r="BC18" i="45"/>
  <c r="J191" i="71"/>
  <c r="N192" i="71"/>
  <c r="F89" i="45" s="1"/>
  <c r="N191" i="70"/>
  <c r="U103" i="45" s="1"/>
  <c r="G191" i="48"/>
  <c r="G25" i="73"/>
  <c r="K191" i="48"/>
  <c r="AG36" i="45" s="1"/>
  <c r="AV36" i="45" s="1"/>
  <c r="BB85" i="45"/>
  <c r="H191" i="70"/>
  <c r="AX87" i="45"/>
  <c r="J191" i="73"/>
  <c r="J38" i="70"/>
  <c r="J50" i="69"/>
  <c r="J74" i="71"/>
  <c r="J62" i="70"/>
  <c r="N157" i="48"/>
  <c r="N158" i="48" s="1"/>
  <c r="N109" i="71"/>
  <c r="N110" i="71" s="1"/>
  <c r="N145" i="68"/>
  <c r="N146" i="68" s="1"/>
  <c r="N191" i="69"/>
  <c r="AJ103" i="45" s="1"/>
  <c r="N37" i="71"/>
  <c r="N38" i="71" s="1"/>
  <c r="G133" i="48"/>
  <c r="G134" i="48" s="1"/>
  <c r="G98" i="72"/>
  <c r="R102" i="45"/>
  <c r="K158" i="73"/>
  <c r="K158" i="70"/>
  <c r="S37" i="48"/>
  <c r="S38" i="48" s="1"/>
  <c r="S170" i="73"/>
  <c r="S73" i="69"/>
  <c r="S74" i="69" s="1"/>
  <c r="S192" i="73"/>
  <c r="X89" i="45" s="1"/>
  <c r="P191" i="73"/>
  <c r="AZ102" i="45"/>
  <c r="Q86" i="72"/>
  <c r="Q145" i="72"/>
  <c r="Q146" i="72" s="1"/>
  <c r="Q191" i="73"/>
  <c r="V88" i="45" s="1"/>
  <c r="Q170" i="73"/>
  <c r="Q25" i="71"/>
  <c r="BC54" i="45"/>
  <c r="Q24" i="69"/>
  <c r="Q191" i="69"/>
  <c r="AK103" i="45" s="1"/>
  <c r="L24" i="48"/>
  <c r="L191" i="48"/>
  <c r="AH36" i="45" s="1"/>
  <c r="AW36" i="45" s="1"/>
  <c r="AW100" i="45"/>
  <c r="N191" i="71"/>
  <c r="F88" i="45" s="1"/>
  <c r="G191" i="73"/>
  <c r="S192" i="72"/>
  <c r="AM89" i="45" s="1"/>
  <c r="S24" i="69"/>
  <c r="S191" i="69"/>
  <c r="AM103" i="45" s="1"/>
  <c r="BC20" i="45"/>
  <c r="T26" i="57"/>
  <c r="H191" i="69"/>
  <c r="H192" i="73"/>
  <c r="L37" i="48"/>
  <c r="L38" i="48" s="1"/>
  <c r="L191" i="73"/>
  <c r="S88" i="45" s="1"/>
  <c r="R191" i="71"/>
  <c r="H88" i="45" s="1"/>
  <c r="R191" i="73"/>
  <c r="W88" i="45" s="1"/>
  <c r="R38" i="70"/>
  <c r="I133" i="48"/>
  <c r="I134" i="48" s="1"/>
  <c r="I146" i="73"/>
  <c r="I24" i="72"/>
  <c r="I191" i="72"/>
  <c r="M24" i="68"/>
  <c r="M24" i="70"/>
  <c r="M191" i="73"/>
  <c r="T88" i="45" s="1"/>
  <c r="BC87" i="45"/>
  <c r="J74" i="48"/>
  <c r="J26" i="73"/>
  <c r="J192" i="68"/>
  <c r="J38" i="71"/>
  <c r="N74" i="48"/>
  <c r="N110" i="73"/>
  <c r="N25" i="73"/>
  <c r="N62" i="72"/>
  <c r="N146" i="69"/>
  <c r="N25" i="69"/>
  <c r="BB87" i="45"/>
  <c r="S191" i="73"/>
  <c r="X88" i="45" s="1"/>
  <c r="P85" i="69"/>
  <c r="P86" i="69" s="1"/>
  <c r="P121" i="69"/>
  <c r="P122" i="69" s="1"/>
  <c r="Q25" i="73"/>
  <c r="Q25" i="70"/>
  <c r="AX67" i="45"/>
  <c r="AX18" i="45"/>
  <c r="AX69" i="45"/>
  <c r="AW53" i="45"/>
  <c r="AY54" i="45"/>
  <c r="AV19" i="45"/>
  <c r="AY18" i="45"/>
  <c r="AX54" i="45"/>
  <c r="AV53" i="45"/>
  <c r="BB18" i="45"/>
  <c r="Q26" i="57"/>
  <c r="AX52" i="45"/>
  <c r="AY53" i="45"/>
  <c r="BB52" i="45"/>
  <c r="BB54" i="45"/>
  <c r="AY52" i="45"/>
  <c r="I110" i="60"/>
  <c r="AY19" i="45"/>
  <c r="BB20" i="45"/>
  <c r="AX20" i="45"/>
  <c r="I37" i="56"/>
  <c r="I38" i="56" s="1"/>
  <c r="M74" i="56"/>
  <c r="I62" i="56"/>
  <c r="M182" i="55"/>
  <c r="AY69" i="45"/>
  <c r="BB67" i="45"/>
  <c r="BB70" i="45"/>
  <c r="H146" i="52"/>
  <c r="M48" i="52"/>
  <c r="M49" i="52" s="1"/>
  <c r="M50" i="52" s="1"/>
  <c r="K157" i="52"/>
  <c r="K158" i="52" s="1"/>
  <c r="G109" i="52"/>
  <c r="G110" i="52" s="1"/>
  <c r="I60" i="52"/>
  <c r="I61" i="52" s="1"/>
  <c r="I193" i="52" s="1"/>
  <c r="AY67" i="45"/>
  <c r="BB69" i="45"/>
  <c r="AW70" i="45"/>
  <c r="AZ22" i="45"/>
  <c r="AZ70" i="45"/>
  <c r="BA55" i="45"/>
  <c r="P25" i="60"/>
  <c r="P26" i="60" s="1"/>
  <c r="I74" i="55"/>
  <c r="I182" i="55"/>
  <c r="L50" i="57"/>
  <c r="M134" i="59"/>
  <c r="S86" i="39"/>
  <c r="AZ21" i="45"/>
  <c r="G192" i="57"/>
  <c r="M146" i="51"/>
  <c r="I38" i="59"/>
  <c r="BA21" i="45"/>
  <c r="AV70" i="45"/>
  <c r="I191" i="55"/>
  <c r="AV55" i="45"/>
  <c r="M191" i="57"/>
  <c r="T21" i="45" s="1"/>
  <c r="H73" i="57"/>
  <c r="H74" i="57" s="1"/>
  <c r="H191" i="57"/>
  <c r="M49" i="59"/>
  <c r="M50" i="59" s="1"/>
  <c r="M191" i="58"/>
  <c r="T55" i="45" s="1"/>
  <c r="I134" i="59"/>
  <c r="Q38" i="57"/>
  <c r="R192" i="57"/>
  <c r="W22" i="45" s="1"/>
  <c r="S38" i="51"/>
  <c r="M191" i="59"/>
  <c r="AI21" i="45" s="1"/>
  <c r="M170" i="60"/>
  <c r="M146" i="60"/>
  <c r="M74" i="60"/>
  <c r="M191" i="49"/>
  <c r="T36" i="45" s="1"/>
  <c r="M25" i="57"/>
  <c r="M26" i="57" s="1"/>
  <c r="I191" i="53"/>
  <c r="K145" i="58"/>
  <c r="K146" i="58" s="1"/>
  <c r="M146" i="58"/>
  <c r="M49" i="55"/>
  <c r="M50" i="55" s="1"/>
  <c r="M191" i="55"/>
  <c r="E21" i="45" s="1"/>
  <c r="I38" i="55"/>
  <c r="S98" i="39"/>
  <c r="G191" i="58"/>
  <c r="G73" i="58"/>
  <c r="G74" i="58" s="1"/>
  <c r="I74" i="57"/>
  <c r="K191" i="57"/>
  <c r="R21" i="45" s="1"/>
  <c r="M122" i="59"/>
  <c r="I26" i="56"/>
  <c r="M110" i="55"/>
  <c r="I134" i="53"/>
  <c r="S74" i="53"/>
  <c r="I182" i="49"/>
  <c r="I50" i="49"/>
  <c r="N74" i="49"/>
  <c r="I191" i="49"/>
  <c r="I97" i="49"/>
  <c r="I98" i="49" s="1"/>
  <c r="M122" i="49"/>
  <c r="I110" i="49"/>
  <c r="M98" i="49"/>
  <c r="M86" i="39"/>
  <c r="M110" i="39"/>
  <c r="M38" i="39"/>
  <c r="S26" i="39"/>
  <c r="M182" i="51"/>
  <c r="I134" i="39"/>
  <c r="I122" i="39"/>
  <c r="I26" i="39"/>
  <c r="M182" i="39"/>
  <c r="S134" i="39"/>
  <c r="I182" i="39"/>
  <c r="M74" i="39"/>
  <c r="M134" i="39"/>
  <c r="S146" i="39"/>
  <c r="M192" i="55"/>
  <c r="E22" i="45" s="1"/>
  <c r="M25" i="53"/>
  <c r="M26" i="53" s="1"/>
  <c r="M62" i="56"/>
  <c r="K191" i="58"/>
  <c r="R55" i="45" s="1"/>
  <c r="M86" i="56"/>
  <c r="I122" i="55"/>
  <c r="I122" i="58"/>
  <c r="M38" i="60"/>
  <c r="I86" i="52"/>
  <c r="S74" i="39"/>
  <c r="M192" i="51"/>
  <c r="E71" i="45" s="1"/>
  <c r="M191" i="53"/>
  <c r="T70" i="45" s="1"/>
  <c r="I48" i="51"/>
  <c r="I49" i="51" s="1"/>
  <c r="I50" i="51" s="1"/>
  <c r="M62" i="55"/>
  <c r="H192" i="58"/>
  <c r="Q133" i="58"/>
  <c r="Q134" i="58" s="1"/>
  <c r="S182" i="39"/>
  <c r="I86" i="39"/>
  <c r="M86" i="53"/>
  <c r="H98" i="58"/>
  <c r="M110" i="51"/>
  <c r="M191" i="52"/>
  <c r="AI70" i="45" s="1"/>
  <c r="AX70" i="45" s="1"/>
  <c r="M182" i="59"/>
  <c r="I62" i="60"/>
  <c r="M182" i="60"/>
  <c r="I74" i="60"/>
  <c r="M146" i="52"/>
  <c r="S192" i="49"/>
  <c r="X37" i="45" s="1"/>
  <c r="S192" i="51"/>
  <c r="I71" i="45" s="1"/>
  <c r="R191" i="58"/>
  <c r="W55" i="45" s="1"/>
  <c r="S146" i="52"/>
  <c r="S37" i="39"/>
  <c r="S193" i="39" s="1"/>
  <c r="I38" i="45" s="1"/>
  <c r="S146" i="49"/>
  <c r="S193" i="51"/>
  <c r="I72" i="45" s="1"/>
  <c r="S192" i="53"/>
  <c r="X71" i="45" s="1"/>
  <c r="S74" i="52"/>
  <c r="S170" i="52"/>
  <c r="S98" i="52"/>
  <c r="S85" i="49"/>
  <c r="S86" i="49" s="1"/>
  <c r="S49" i="53"/>
  <c r="S50" i="53" s="1"/>
  <c r="S26" i="53"/>
  <c r="S49" i="52"/>
  <c r="S50" i="52" s="1"/>
  <c r="S192" i="39"/>
  <c r="I37" i="45" s="1"/>
  <c r="S97" i="53"/>
  <c r="S98" i="53" s="1"/>
  <c r="S122" i="49"/>
  <c r="S86" i="52"/>
  <c r="S134" i="52"/>
  <c r="S62" i="52"/>
  <c r="S158" i="53"/>
  <c r="S158" i="39"/>
  <c r="S122" i="52"/>
  <c r="S194" i="51"/>
  <c r="I73" i="45" s="1"/>
  <c r="S182" i="52"/>
  <c r="S38" i="52"/>
  <c r="S26" i="49"/>
  <c r="S50" i="39"/>
  <c r="S146" i="53"/>
  <c r="S191" i="57"/>
  <c r="X21" i="45" s="1"/>
  <c r="S191" i="59"/>
  <c r="AM21" i="45" s="1"/>
  <c r="BB21" i="45" s="1"/>
  <c r="S191" i="58"/>
  <c r="X55" i="45" s="1"/>
  <c r="S192" i="56"/>
  <c r="I56" i="45" s="1"/>
  <c r="S192" i="55"/>
  <c r="I22" i="45" s="1"/>
  <c r="S191" i="60"/>
  <c r="AM55" i="45" s="1"/>
  <c r="BB55" i="45" s="1"/>
  <c r="S181" i="56"/>
  <c r="S182" i="56" s="1"/>
  <c r="S192" i="52"/>
  <c r="AM71" i="45" s="1"/>
  <c r="S25" i="60"/>
  <c r="S26" i="60" s="1"/>
  <c r="M85" i="52"/>
  <c r="M86" i="52" s="1"/>
  <c r="I37" i="49"/>
  <c r="I38" i="49" s="1"/>
  <c r="I192" i="49"/>
  <c r="S26" i="59"/>
  <c r="I182" i="57"/>
  <c r="I121" i="59"/>
  <c r="I122" i="59" s="1"/>
  <c r="S37" i="59"/>
  <c r="S38" i="59" s="1"/>
  <c r="S133" i="58"/>
  <c r="S134" i="58" s="1"/>
  <c r="S97" i="58"/>
  <c r="S98" i="58" s="1"/>
  <c r="S109" i="58"/>
  <c r="S110" i="58" s="1"/>
  <c r="S133" i="60"/>
  <c r="S134" i="60" s="1"/>
  <c r="S169" i="59"/>
  <c r="S170" i="59" s="1"/>
  <c r="S49" i="58"/>
  <c r="S50" i="58" s="1"/>
  <c r="S192" i="58"/>
  <c r="X56" i="45" s="1"/>
  <c r="S181" i="59"/>
  <c r="S182" i="59" s="1"/>
  <c r="S61" i="57"/>
  <c r="S62" i="57" s="1"/>
  <c r="S192" i="60"/>
  <c r="AM56" i="45" s="1"/>
  <c r="S37" i="60"/>
  <c r="S38" i="60" s="1"/>
  <c r="S193" i="55"/>
  <c r="I23" i="45" s="1"/>
  <c r="S26" i="58"/>
  <c r="S26" i="55"/>
  <c r="S25" i="52"/>
  <c r="L191" i="59"/>
  <c r="AH21" i="45" s="1"/>
  <c r="S192" i="57"/>
  <c r="X22" i="45" s="1"/>
  <c r="S192" i="59"/>
  <c r="AM22" i="45" s="1"/>
  <c r="R192" i="55"/>
  <c r="H22" i="45" s="1"/>
  <c r="R192" i="58"/>
  <c r="W56" i="45" s="1"/>
  <c r="R192" i="56"/>
  <c r="H56" i="45" s="1"/>
  <c r="R192" i="59"/>
  <c r="AL22" i="45" s="1"/>
  <c r="R192" i="51"/>
  <c r="H71" i="45" s="1"/>
  <c r="R192" i="52"/>
  <c r="AL71" i="45" s="1"/>
  <c r="R50" i="52"/>
  <c r="R146" i="52"/>
  <c r="R98" i="52"/>
  <c r="R37" i="52"/>
  <c r="R98" i="39"/>
  <c r="R192" i="49"/>
  <c r="W37" i="45" s="1"/>
  <c r="R25" i="51"/>
  <c r="R26" i="51" s="1"/>
  <c r="R193" i="39"/>
  <c r="H38" i="45" s="1"/>
  <c r="R192" i="53"/>
  <c r="W71" i="45" s="1"/>
  <c r="R158" i="53"/>
  <c r="R192" i="39"/>
  <c r="H37" i="45" s="1"/>
  <c r="R50" i="53"/>
  <c r="R122" i="39"/>
  <c r="R25" i="49"/>
  <c r="R193" i="49" s="1"/>
  <c r="W38" i="45" s="1"/>
  <c r="R193" i="53"/>
  <c r="W72" i="45" s="1"/>
  <c r="R146" i="39"/>
  <c r="R98" i="53"/>
  <c r="R86" i="49"/>
  <c r="R26" i="55"/>
  <c r="R193" i="58"/>
  <c r="W57" i="45" s="1"/>
  <c r="R193" i="60"/>
  <c r="AL57" i="45" s="1"/>
  <c r="R193" i="59"/>
  <c r="AL23" i="45" s="1"/>
  <c r="R193" i="56"/>
  <c r="H57" i="45" s="1"/>
  <c r="I49" i="55"/>
  <c r="I50" i="55" s="1"/>
  <c r="I192" i="55"/>
  <c r="I169" i="53"/>
  <c r="I170" i="53" s="1"/>
  <c r="I192" i="53"/>
  <c r="N50" i="53"/>
  <c r="J98" i="39"/>
  <c r="I158" i="60"/>
  <c r="R194" i="57"/>
  <c r="W24" i="45" s="1"/>
  <c r="R193" i="57"/>
  <c r="W23" i="45" s="1"/>
  <c r="R182" i="58"/>
  <c r="R194" i="58" s="1"/>
  <c r="W58" i="45" s="1"/>
  <c r="N98" i="49"/>
  <c r="I146" i="59"/>
  <c r="R26" i="59"/>
  <c r="R194" i="59" s="1"/>
  <c r="AL24" i="45" s="1"/>
  <c r="R86" i="60"/>
  <c r="Q192" i="60"/>
  <c r="AK56" i="45" s="1"/>
  <c r="Q192" i="56"/>
  <c r="G56" i="45" s="1"/>
  <c r="Q191" i="57"/>
  <c r="V21" i="45" s="1"/>
  <c r="Q73" i="57"/>
  <c r="Q74" i="57" s="1"/>
  <c r="Q192" i="57"/>
  <c r="V22" i="45" s="1"/>
  <c r="Q49" i="58"/>
  <c r="Q50" i="58" s="1"/>
  <c r="J74" i="49"/>
  <c r="Q193" i="55"/>
  <c r="G23" i="45" s="1"/>
  <c r="J170" i="49"/>
  <c r="N109" i="56"/>
  <c r="N110" i="56" s="1"/>
  <c r="Q157" i="52"/>
  <c r="Q158" i="52" s="1"/>
  <c r="Q121" i="57"/>
  <c r="Q122" i="57" s="1"/>
  <c r="Q26" i="55"/>
  <c r="Q49" i="57"/>
  <c r="Q168" i="58"/>
  <c r="Q192" i="58" s="1"/>
  <c r="V56" i="45" s="1"/>
  <c r="Q73" i="52"/>
  <c r="Q74" i="52" s="1"/>
  <c r="Q26" i="59"/>
  <c r="Q109" i="52"/>
  <c r="Q49" i="52"/>
  <c r="Q50" i="52" s="1"/>
  <c r="Q181" i="52"/>
  <c r="Q182" i="52" s="1"/>
  <c r="Q134" i="52"/>
  <c r="Q146" i="52"/>
  <c r="Q61" i="59"/>
  <c r="Q62" i="59" s="1"/>
  <c r="Q194" i="56"/>
  <c r="G58" i="45" s="1"/>
  <c r="Q145" i="58"/>
  <c r="Q146" i="58" s="1"/>
  <c r="Q193" i="60"/>
  <c r="AK57" i="45" s="1"/>
  <c r="Q193" i="56"/>
  <c r="G57" i="45" s="1"/>
  <c r="Q26" i="60"/>
  <c r="Q194" i="60" s="1"/>
  <c r="AK58" i="45" s="1"/>
  <c r="Q169" i="52"/>
  <c r="Q170" i="52" s="1"/>
  <c r="Q192" i="52"/>
  <c r="AK71" i="45" s="1"/>
  <c r="Q38" i="52"/>
  <c r="Q192" i="39"/>
  <c r="G37" i="45" s="1"/>
  <c r="Q49" i="53"/>
  <c r="Q50" i="53" s="1"/>
  <c r="Q194" i="51"/>
  <c r="G73" i="45" s="1"/>
  <c r="Q86" i="49"/>
  <c r="Q193" i="51"/>
  <c r="G72" i="45" s="1"/>
  <c r="Q182" i="39"/>
  <c r="Q192" i="51"/>
  <c r="G71" i="45" s="1"/>
  <c r="Q62" i="39"/>
  <c r="Q192" i="49"/>
  <c r="V37" i="45" s="1"/>
  <c r="Q73" i="39"/>
  <c r="Q74" i="39" s="1"/>
  <c r="Q192" i="53"/>
  <c r="V71" i="45" s="1"/>
  <c r="Q98" i="39"/>
  <c r="Q37" i="53"/>
  <c r="Q38" i="53" s="1"/>
  <c r="Q97" i="49"/>
  <c r="Q98" i="49" s="1"/>
  <c r="Q170" i="53"/>
  <c r="Q110" i="53"/>
  <c r="Q134" i="49"/>
  <c r="K182" i="60"/>
  <c r="J158" i="49"/>
  <c r="J62" i="49"/>
  <c r="P192" i="49"/>
  <c r="N73" i="56"/>
  <c r="N74" i="56" s="1"/>
  <c r="P192" i="57"/>
  <c r="L192" i="52"/>
  <c r="AH71" i="45" s="1"/>
  <c r="K192" i="49"/>
  <c r="J146" i="39"/>
  <c r="N25" i="39"/>
  <c r="N26" i="39" s="1"/>
  <c r="N24" i="51"/>
  <c r="N25" i="51" s="1"/>
  <c r="N26" i="51" s="1"/>
  <c r="N25" i="52"/>
  <c r="N26" i="52" s="1"/>
  <c r="N25" i="55"/>
  <c r="N26" i="55" s="1"/>
  <c r="M134" i="52"/>
  <c r="K62" i="52"/>
  <c r="K110" i="52"/>
  <c r="I38" i="52"/>
  <c r="H157" i="52"/>
  <c r="H158" i="52" s="1"/>
  <c r="L50" i="52"/>
  <c r="J145" i="52"/>
  <c r="J146" i="52" s="1"/>
  <c r="N37" i="52"/>
  <c r="N38" i="52" s="1"/>
  <c r="I110" i="52"/>
  <c r="L109" i="52"/>
  <c r="L110" i="52" s="1"/>
  <c r="M61" i="52"/>
  <c r="M62" i="52" s="1"/>
  <c r="H97" i="52"/>
  <c r="H98" i="52" s="1"/>
  <c r="M121" i="52"/>
  <c r="M122" i="52" s="1"/>
  <c r="K98" i="52"/>
  <c r="J133" i="52"/>
  <c r="J134" i="52" s="1"/>
  <c r="N145" i="52"/>
  <c r="N146" i="52" s="1"/>
  <c r="L62" i="52"/>
  <c r="L170" i="52"/>
  <c r="K86" i="52"/>
  <c r="L74" i="52"/>
  <c r="K37" i="52"/>
  <c r="K38" i="52" s="1"/>
  <c r="K49" i="52"/>
  <c r="K50" i="52" s="1"/>
  <c r="K169" i="52"/>
  <c r="K170" i="52" s="1"/>
  <c r="L145" i="52"/>
  <c r="L146" i="52" s="1"/>
  <c r="M109" i="52"/>
  <c r="M110" i="52" s="1"/>
  <c r="H49" i="52"/>
  <c r="H50" i="52" s="1"/>
  <c r="N120" i="57"/>
  <c r="N121" i="57" s="1"/>
  <c r="N122" i="57" s="1"/>
  <c r="N109" i="57"/>
  <c r="N110" i="57" s="1"/>
  <c r="J191" i="58"/>
  <c r="P192" i="55"/>
  <c r="K134" i="52"/>
  <c r="H86" i="52"/>
  <c r="H98" i="60"/>
  <c r="H170" i="52"/>
  <c r="L192" i="53"/>
  <c r="S71" i="45" s="1"/>
  <c r="N191" i="49"/>
  <c r="U36" i="45" s="1"/>
  <c r="G192" i="53"/>
  <c r="J85" i="53"/>
  <c r="J86" i="53" s="1"/>
  <c r="I170" i="52"/>
  <c r="J26" i="52"/>
  <c r="J182" i="52"/>
  <c r="L38" i="52"/>
  <c r="K192" i="39"/>
  <c r="C37" i="45" s="1"/>
  <c r="M170" i="52"/>
  <c r="L122" i="60"/>
  <c r="P134" i="55"/>
  <c r="L170" i="59"/>
  <c r="L146" i="59"/>
  <c r="K26" i="52"/>
  <c r="H192" i="57"/>
  <c r="H193" i="39"/>
  <c r="M145" i="49"/>
  <c r="M146" i="49" s="1"/>
  <c r="H110" i="51"/>
  <c r="M192" i="39"/>
  <c r="E37" i="45" s="1"/>
  <c r="K26" i="58"/>
  <c r="N98" i="59"/>
  <c r="M62" i="60"/>
  <c r="K192" i="58"/>
  <c r="R56" i="45" s="1"/>
  <c r="H97" i="59"/>
  <c r="H98" i="59" s="1"/>
  <c r="H110" i="59"/>
  <c r="G192" i="59"/>
  <c r="M98" i="59"/>
  <c r="G158" i="60"/>
  <c r="I98" i="59"/>
  <c r="J169" i="53"/>
  <c r="J170" i="53" s="1"/>
  <c r="J110" i="58"/>
  <c r="I122" i="52"/>
  <c r="K74" i="59"/>
  <c r="I86" i="60"/>
  <c r="N182" i="60"/>
  <c r="I74" i="52"/>
  <c r="H38" i="52"/>
  <c r="M158" i="59"/>
  <c r="J86" i="59"/>
  <c r="L38" i="59"/>
  <c r="N62" i="59"/>
  <c r="I170" i="60"/>
  <c r="K38" i="39"/>
  <c r="G98" i="59"/>
  <c r="L193" i="39"/>
  <c r="D38" i="45" s="1"/>
  <c r="J122" i="52"/>
  <c r="J62" i="52"/>
  <c r="N122" i="52"/>
  <c r="H110" i="52"/>
  <c r="J110" i="52"/>
  <c r="H62" i="52"/>
  <c r="M74" i="52"/>
  <c r="N110" i="59"/>
  <c r="M121" i="58"/>
  <c r="M122" i="58" s="1"/>
  <c r="N109" i="39"/>
  <c r="N110" i="39" s="1"/>
  <c r="M192" i="58"/>
  <c r="T56" i="45" s="1"/>
  <c r="N191" i="55"/>
  <c r="F21" i="45" s="1"/>
  <c r="J158" i="52"/>
  <c r="J60" i="51"/>
  <c r="J61" i="51" s="1"/>
  <c r="J62" i="51" s="1"/>
  <c r="J84" i="57"/>
  <c r="J85" i="57" s="1"/>
  <c r="J86" i="57" s="1"/>
  <c r="N182" i="52"/>
  <c r="K146" i="52"/>
  <c r="N86" i="52"/>
  <c r="I50" i="59"/>
  <c r="L110" i="59"/>
  <c r="N110" i="60"/>
  <c r="G110" i="39"/>
  <c r="G86" i="59"/>
  <c r="P110" i="52"/>
  <c r="P192" i="52"/>
  <c r="P133" i="52"/>
  <c r="P134" i="52" s="1"/>
  <c r="P192" i="58"/>
  <c r="P62" i="55"/>
  <c r="P193" i="56"/>
  <c r="P192" i="56"/>
  <c r="P194" i="59"/>
  <c r="P193" i="55"/>
  <c r="P85" i="52"/>
  <c r="P86" i="52" s="1"/>
  <c r="P182" i="52"/>
  <c r="P134" i="39"/>
  <c r="P192" i="53"/>
  <c r="P86" i="39"/>
  <c r="P158" i="39"/>
  <c r="P145" i="49"/>
  <c r="P146" i="49" s="1"/>
  <c r="P38" i="53"/>
  <c r="P192" i="39"/>
  <c r="P49" i="49"/>
  <c r="P50" i="49" s="1"/>
  <c r="P193" i="51"/>
  <c r="P193" i="39"/>
  <c r="P193" i="53"/>
  <c r="P26" i="53"/>
  <c r="P26" i="52"/>
  <c r="P182" i="51"/>
  <c r="P192" i="51"/>
  <c r="M110" i="60"/>
  <c r="J144" i="60"/>
  <c r="J145" i="60" s="1"/>
  <c r="J146" i="60" s="1"/>
  <c r="L37" i="60"/>
  <c r="L38" i="60" s="1"/>
  <c r="N60" i="60"/>
  <c r="N61" i="60" s="1"/>
  <c r="K192" i="60"/>
  <c r="AG56" i="45" s="1"/>
  <c r="N36" i="60"/>
  <c r="N37" i="60" s="1"/>
  <c r="N38" i="60" s="1"/>
  <c r="J180" i="60"/>
  <c r="J181" i="60" s="1"/>
  <c r="N120" i="60"/>
  <c r="N121" i="60" s="1"/>
  <c r="H110" i="60"/>
  <c r="J62" i="60"/>
  <c r="K158" i="60"/>
  <c r="M50" i="60"/>
  <c r="L110" i="60"/>
  <c r="K110" i="60"/>
  <c r="M122" i="60"/>
  <c r="M98" i="60"/>
  <c r="J108" i="60"/>
  <c r="J109" i="60" s="1"/>
  <c r="J24" i="60"/>
  <c r="J25" i="60" s="1"/>
  <c r="N168" i="60"/>
  <c r="N169" i="60" s="1"/>
  <c r="J156" i="60"/>
  <c r="J157" i="60" s="1"/>
  <c r="N156" i="60"/>
  <c r="N157" i="60" s="1"/>
  <c r="J170" i="60"/>
  <c r="K170" i="60"/>
  <c r="N146" i="60"/>
  <c r="K62" i="60"/>
  <c r="L158" i="60"/>
  <c r="I134" i="60"/>
  <c r="I38" i="60"/>
  <c r="J86" i="60"/>
  <c r="J134" i="60"/>
  <c r="I50" i="60"/>
  <c r="L182" i="60"/>
  <c r="K74" i="60"/>
  <c r="K50" i="60"/>
  <c r="K122" i="60"/>
  <c r="N134" i="60"/>
  <c r="H50" i="60"/>
  <c r="N86" i="60"/>
  <c r="G170" i="60"/>
  <c r="G86" i="60"/>
  <c r="G38" i="60"/>
  <c r="G182" i="60"/>
  <c r="M25" i="60"/>
  <c r="M26" i="60" s="1"/>
  <c r="J120" i="59"/>
  <c r="J121" i="59" s="1"/>
  <c r="J122" i="59" s="1"/>
  <c r="N72" i="59"/>
  <c r="N73" i="59" s="1"/>
  <c r="N74" i="59" s="1"/>
  <c r="J48" i="59"/>
  <c r="J49" i="59" s="1"/>
  <c r="N156" i="59"/>
  <c r="N157" i="59" s="1"/>
  <c r="K121" i="59"/>
  <c r="K122" i="59" s="1"/>
  <c r="J144" i="59"/>
  <c r="N144" i="59"/>
  <c r="N145" i="59" s="1"/>
  <c r="N146" i="59" s="1"/>
  <c r="I74" i="59"/>
  <c r="L62" i="59"/>
  <c r="J74" i="59"/>
  <c r="N182" i="59"/>
  <c r="M26" i="59"/>
  <c r="L74" i="59"/>
  <c r="M170" i="59"/>
  <c r="J134" i="59"/>
  <c r="J182" i="59"/>
  <c r="K38" i="59"/>
  <c r="N86" i="59"/>
  <c r="N50" i="59"/>
  <c r="K158" i="59"/>
  <c r="K146" i="59"/>
  <c r="J156" i="59"/>
  <c r="J157" i="59" s="1"/>
  <c r="H74" i="59"/>
  <c r="J97" i="59"/>
  <c r="J98" i="59" s="1"/>
  <c r="J109" i="59"/>
  <c r="J110" i="59" s="1"/>
  <c r="K180" i="59"/>
  <c r="K181" i="59" s="1"/>
  <c r="K96" i="59"/>
  <c r="K97" i="59" s="1"/>
  <c r="K49" i="59"/>
  <c r="K50" i="59" s="1"/>
  <c r="K170" i="59"/>
  <c r="L182" i="59"/>
  <c r="N134" i="59"/>
  <c r="J62" i="59"/>
  <c r="G121" i="59"/>
  <c r="G122" i="59" s="1"/>
  <c r="N168" i="59"/>
  <c r="N169" i="59" s="1"/>
  <c r="N170" i="59" s="1"/>
  <c r="N24" i="59"/>
  <c r="N25" i="59" s="1"/>
  <c r="K24" i="59"/>
  <c r="K25" i="59" s="1"/>
  <c r="K26" i="59" s="1"/>
  <c r="H26" i="59"/>
  <c r="J170" i="59"/>
  <c r="K134" i="59"/>
  <c r="K86" i="59"/>
  <c r="H170" i="59"/>
  <c r="H62" i="59"/>
  <c r="N122" i="59"/>
  <c r="P193" i="59"/>
  <c r="J191" i="59"/>
  <c r="M26" i="52"/>
  <c r="N133" i="52"/>
  <c r="H192" i="52"/>
  <c r="J169" i="52"/>
  <c r="G50" i="52"/>
  <c r="G86" i="52"/>
  <c r="G182" i="52"/>
  <c r="I98" i="52"/>
  <c r="N97" i="52"/>
  <c r="N98" i="52" s="1"/>
  <c r="J49" i="52"/>
  <c r="J73" i="52"/>
  <c r="N73" i="52"/>
  <c r="L158" i="52"/>
  <c r="N157" i="52"/>
  <c r="J37" i="52"/>
  <c r="K192" i="52"/>
  <c r="AG71" i="45" s="1"/>
  <c r="AV71" i="45" s="1"/>
  <c r="G169" i="52"/>
  <c r="G170" i="52" s="1"/>
  <c r="G134" i="52"/>
  <c r="G98" i="52"/>
  <c r="H192" i="51"/>
  <c r="G38" i="53"/>
  <c r="L193" i="59"/>
  <c r="AH23" i="45" s="1"/>
  <c r="L25" i="51"/>
  <c r="L26" i="51" s="1"/>
  <c r="L194" i="51" s="1"/>
  <c r="D73" i="45" s="1"/>
  <c r="P193" i="57"/>
  <c r="G193" i="39"/>
  <c r="L192" i="56"/>
  <c r="D56" i="45" s="1"/>
  <c r="J157" i="51"/>
  <c r="J158" i="51" s="1"/>
  <c r="P26" i="57"/>
  <c r="K61" i="57"/>
  <c r="K62" i="57" s="1"/>
  <c r="H194" i="39"/>
  <c r="G192" i="52"/>
  <c r="J61" i="58"/>
  <c r="J62" i="58" s="1"/>
  <c r="I192" i="58"/>
  <c r="J74" i="51"/>
  <c r="I110" i="51"/>
  <c r="M158" i="57"/>
  <c r="J134" i="58"/>
  <c r="G158" i="49"/>
  <c r="N146" i="39"/>
  <c r="J122" i="39"/>
  <c r="M25" i="51"/>
  <c r="M193" i="51" s="1"/>
  <c r="E72" i="45" s="1"/>
  <c r="I192" i="57"/>
  <c r="G146" i="58"/>
  <c r="I192" i="59"/>
  <c r="N122" i="39"/>
  <c r="I193" i="39"/>
  <c r="N145" i="49"/>
  <c r="N146" i="49" s="1"/>
  <c r="J38" i="49"/>
  <c r="I157" i="53"/>
  <c r="I158" i="53" s="1"/>
  <c r="H62" i="57"/>
  <c r="L192" i="58"/>
  <c r="S56" i="45" s="1"/>
  <c r="G192" i="49"/>
  <c r="J97" i="53"/>
  <c r="J98" i="53" s="1"/>
  <c r="J37" i="55"/>
  <c r="J38" i="55" s="1"/>
  <c r="N133" i="56"/>
  <c r="N134" i="56" s="1"/>
  <c r="H85" i="56"/>
  <c r="H86" i="56" s="1"/>
  <c r="N182" i="56"/>
  <c r="M146" i="56"/>
  <c r="J86" i="56"/>
  <c r="N38" i="55"/>
  <c r="I192" i="56"/>
  <c r="G193" i="55"/>
  <c r="I98" i="56"/>
  <c r="I85" i="56"/>
  <c r="K192" i="55"/>
  <c r="C22" i="45" s="1"/>
  <c r="L110" i="53"/>
  <c r="G193" i="60"/>
  <c r="K110" i="49"/>
  <c r="K194" i="49" s="1"/>
  <c r="R39" i="45" s="1"/>
  <c r="K193" i="49"/>
  <c r="R38" i="45" s="1"/>
  <c r="N97" i="56"/>
  <c r="N98" i="56" s="1"/>
  <c r="N49" i="51"/>
  <c r="N50" i="51" s="1"/>
  <c r="J85" i="39"/>
  <c r="J86" i="39" s="1"/>
  <c r="J181" i="51"/>
  <c r="J182" i="51" s="1"/>
  <c r="N61" i="56"/>
  <c r="N62" i="56" s="1"/>
  <c r="N192" i="56"/>
  <c r="F56" i="45" s="1"/>
  <c r="J49" i="57"/>
  <c r="J50" i="57" s="1"/>
  <c r="K133" i="56"/>
  <c r="K134" i="56" s="1"/>
  <c r="N191" i="52"/>
  <c r="AJ70" i="45" s="1"/>
  <c r="K158" i="56"/>
  <c r="G192" i="58"/>
  <c r="H192" i="49"/>
  <c r="H121" i="49"/>
  <c r="H122" i="49" s="1"/>
  <c r="G194" i="57"/>
  <c r="L157" i="56"/>
  <c r="L158" i="56" s="1"/>
  <c r="H192" i="56"/>
  <c r="G85" i="49"/>
  <c r="G86" i="49" s="1"/>
  <c r="N145" i="57"/>
  <c r="N146" i="57" s="1"/>
  <c r="H134" i="49"/>
  <c r="J121" i="51"/>
  <c r="J122" i="51" s="1"/>
  <c r="J122" i="53"/>
  <c r="J121" i="55"/>
  <c r="J122" i="55" s="1"/>
  <c r="N121" i="55"/>
  <c r="N122" i="55" s="1"/>
  <c r="G26" i="55"/>
  <c r="G194" i="55" s="1"/>
  <c r="G193" i="53"/>
  <c r="K74" i="56"/>
  <c r="N191" i="56"/>
  <c r="F55" i="45" s="1"/>
  <c r="L192" i="59"/>
  <c r="AH22" i="45" s="1"/>
  <c r="G193" i="57"/>
  <c r="J96" i="57"/>
  <c r="J97" i="57" s="1"/>
  <c r="J98" i="57" s="1"/>
  <c r="M192" i="56"/>
  <c r="E56" i="45" s="1"/>
  <c r="L25" i="60"/>
  <c r="J48" i="58"/>
  <c r="J192" i="58" s="1"/>
  <c r="J72" i="55"/>
  <c r="N133" i="58"/>
  <c r="N134" i="58" s="1"/>
  <c r="N73" i="58"/>
  <c r="N74" i="58" s="1"/>
  <c r="N86" i="55"/>
  <c r="M193" i="39"/>
  <c r="E38" i="45" s="1"/>
  <c r="H192" i="60"/>
  <c r="G98" i="58"/>
  <c r="N38" i="51"/>
  <c r="N61" i="39"/>
  <c r="N62" i="39" s="1"/>
  <c r="N109" i="51"/>
  <c r="N110" i="51" s="1"/>
  <c r="J169" i="58"/>
  <c r="J170" i="58" s="1"/>
  <c r="J36" i="59"/>
  <c r="J37" i="59" s="1"/>
  <c r="J109" i="55"/>
  <c r="J110" i="55" s="1"/>
  <c r="J97" i="55"/>
  <c r="J98" i="55" s="1"/>
  <c r="N170" i="58"/>
  <c r="N36" i="59"/>
  <c r="N121" i="58"/>
  <c r="N122" i="58" s="1"/>
  <c r="N97" i="55"/>
  <c r="N98" i="55" s="1"/>
  <c r="N86" i="51"/>
  <c r="L170" i="55"/>
  <c r="L134" i="56"/>
  <c r="J146" i="53"/>
  <c r="K191" i="59"/>
  <c r="AG21" i="45" s="1"/>
  <c r="AV21" i="45" s="1"/>
  <c r="N191" i="53"/>
  <c r="U70" i="45" s="1"/>
  <c r="J84" i="55"/>
  <c r="J169" i="55"/>
  <c r="J170" i="55" s="1"/>
  <c r="N97" i="57"/>
  <c r="N98" i="57" s="1"/>
  <c r="H170" i="56"/>
  <c r="J36" i="51"/>
  <c r="K97" i="53"/>
  <c r="K193" i="53" s="1"/>
  <c r="R72" i="45" s="1"/>
  <c r="J191" i="52"/>
  <c r="J48" i="51"/>
  <c r="J49" i="51" s="1"/>
  <c r="J50" i="51" s="1"/>
  <c r="J37" i="53"/>
  <c r="J38" i="53" s="1"/>
  <c r="N158" i="39"/>
  <c r="I74" i="39"/>
  <c r="M192" i="53"/>
  <c r="T71" i="45" s="1"/>
  <c r="J48" i="60"/>
  <c r="J49" i="60" s="1"/>
  <c r="J86" i="49"/>
  <c r="N48" i="60"/>
  <c r="N49" i="60" s="1"/>
  <c r="N180" i="51"/>
  <c r="N181" i="51" s="1"/>
  <c r="H38" i="56"/>
  <c r="N191" i="60"/>
  <c r="AJ55" i="45" s="1"/>
  <c r="N24" i="60"/>
  <c r="N25" i="60" s="1"/>
  <c r="L26" i="56"/>
  <c r="H192" i="59"/>
  <c r="G192" i="60"/>
  <c r="J181" i="39"/>
  <c r="J182" i="39" s="1"/>
  <c r="K49" i="58"/>
  <c r="M181" i="57"/>
  <c r="M182" i="57" s="1"/>
  <c r="G182" i="58"/>
  <c r="J85" i="51"/>
  <c r="J86" i="51" s="1"/>
  <c r="N181" i="49"/>
  <c r="N182" i="49" s="1"/>
  <c r="J38" i="39"/>
  <c r="J191" i="53"/>
  <c r="J24" i="53"/>
  <c r="J192" i="53" s="1"/>
  <c r="J61" i="55"/>
  <c r="J62" i="55" s="1"/>
  <c r="J49" i="55"/>
  <c r="J50" i="55" s="1"/>
  <c r="N61" i="55"/>
  <c r="N62" i="55" s="1"/>
  <c r="H193" i="60"/>
  <c r="K60" i="59"/>
  <c r="K61" i="59" s="1"/>
  <c r="H193" i="51"/>
  <c r="L192" i="57"/>
  <c r="S22" i="45" s="1"/>
  <c r="N191" i="51"/>
  <c r="F70" i="45" s="1"/>
  <c r="N26" i="53"/>
  <c r="J134" i="57"/>
  <c r="J157" i="55"/>
  <c r="J158" i="55" s="1"/>
  <c r="J145" i="55"/>
  <c r="J146" i="55" s="1"/>
  <c r="N181" i="58"/>
  <c r="N182" i="58" s="1"/>
  <c r="N37" i="57"/>
  <c r="N38" i="57" s="1"/>
  <c r="N157" i="55"/>
  <c r="N158" i="55" s="1"/>
  <c r="K192" i="57"/>
  <c r="R22" i="45" s="1"/>
  <c r="K50" i="57"/>
  <c r="K194" i="55"/>
  <c r="C24" i="45" s="1"/>
  <c r="G192" i="39"/>
  <c r="N191" i="58"/>
  <c r="U55" i="45" s="1"/>
  <c r="K25" i="60"/>
  <c r="K193" i="60" s="1"/>
  <c r="AG57" i="45" s="1"/>
  <c r="N191" i="39"/>
  <c r="F36" i="45" s="1"/>
  <c r="J145" i="49"/>
  <c r="J146" i="49" s="1"/>
  <c r="J158" i="58"/>
  <c r="N180" i="55"/>
  <c r="N181" i="55" s="1"/>
  <c r="N169" i="55"/>
  <c r="N170" i="55" s="1"/>
  <c r="M193" i="56"/>
  <c r="E57" i="45" s="1"/>
  <c r="L110" i="57"/>
  <c r="N37" i="39"/>
  <c r="N38" i="39" s="1"/>
  <c r="J26" i="58"/>
  <c r="J121" i="57"/>
  <c r="J122" i="57" s="1"/>
  <c r="J73" i="57"/>
  <c r="J74" i="57" s="1"/>
  <c r="J157" i="53"/>
  <c r="J158" i="53" s="1"/>
  <c r="N145" i="53"/>
  <c r="N146" i="53" s="1"/>
  <c r="H25" i="56"/>
  <c r="M145" i="57"/>
  <c r="P193" i="58"/>
  <c r="P26" i="58"/>
  <c r="L121" i="58"/>
  <c r="L122" i="58" s="1"/>
  <c r="G192" i="56"/>
  <c r="M192" i="60"/>
  <c r="AI56" i="45" s="1"/>
  <c r="J144" i="57"/>
  <c r="J145" i="57" s="1"/>
  <c r="J191" i="51"/>
  <c r="J36" i="60"/>
  <c r="N158" i="58"/>
  <c r="J132" i="49"/>
  <c r="J133" i="49" s="1"/>
  <c r="J134" i="49" s="1"/>
  <c r="G98" i="51"/>
  <c r="M146" i="39"/>
  <c r="K193" i="39"/>
  <c r="C38" i="45" s="1"/>
  <c r="K26" i="39"/>
  <c r="K62" i="53"/>
  <c r="N61" i="51"/>
  <c r="N62" i="51" s="1"/>
  <c r="N86" i="58"/>
  <c r="N61" i="58"/>
  <c r="N49" i="57"/>
  <c r="N50" i="57" s="1"/>
  <c r="L192" i="39"/>
  <c r="D37" i="45" s="1"/>
  <c r="N133" i="49"/>
  <c r="N134" i="49" s="1"/>
  <c r="P26" i="56"/>
  <c r="G26" i="49"/>
  <c r="G97" i="56"/>
  <c r="G193" i="56" s="1"/>
  <c r="N157" i="53"/>
  <c r="N158" i="53" s="1"/>
  <c r="J180" i="55"/>
  <c r="J181" i="55" s="1"/>
  <c r="N72" i="39"/>
  <c r="I37" i="51"/>
  <c r="I38" i="51" s="1"/>
  <c r="I61" i="57"/>
  <c r="I62" i="57" s="1"/>
  <c r="K97" i="57"/>
  <c r="K98" i="57" s="1"/>
  <c r="L62" i="58"/>
  <c r="N25" i="49"/>
  <c r="H133" i="53"/>
  <c r="L26" i="57"/>
  <c r="N192" i="58"/>
  <c r="U56" i="45" s="1"/>
  <c r="I146" i="39"/>
  <c r="G182" i="39"/>
  <c r="N132" i="51"/>
  <c r="N133" i="51" s="1"/>
  <c r="N182" i="39"/>
  <c r="H169" i="55"/>
  <c r="H170" i="55" s="1"/>
  <c r="J191" i="57"/>
  <c r="J24" i="57"/>
  <c r="J25" i="57" s="1"/>
  <c r="J191" i="56"/>
  <c r="G38" i="39"/>
  <c r="L98" i="55"/>
  <c r="H26" i="55"/>
  <c r="M50" i="53"/>
  <c r="J109" i="51"/>
  <c r="J110" i="51" s="1"/>
  <c r="M61" i="53"/>
  <c r="J120" i="56"/>
  <c r="J192" i="56" s="1"/>
  <c r="J191" i="49"/>
  <c r="J24" i="49"/>
  <c r="J25" i="49" s="1"/>
  <c r="J191" i="60"/>
  <c r="H192" i="55"/>
  <c r="L145" i="53"/>
  <c r="L146" i="53" s="1"/>
  <c r="I192" i="60"/>
  <c r="N168" i="53"/>
  <c r="N192" i="53" s="1"/>
  <c r="U71" i="45" s="1"/>
  <c r="M192" i="59"/>
  <c r="AI22" i="45" s="1"/>
  <c r="N132" i="39"/>
  <c r="N133" i="39" s="1"/>
  <c r="N134" i="39" s="1"/>
  <c r="J25" i="39"/>
  <c r="N36" i="49"/>
  <c r="N37" i="49" s="1"/>
  <c r="H26" i="49"/>
  <c r="N191" i="57"/>
  <c r="U21" i="45" s="1"/>
  <c r="N24" i="57"/>
  <c r="N25" i="57" s="1"/>
  <c r="K181" i="58"/>
  <c r="K182" i="58" s="1"/>
  <c r="M192" i="49"/>
  <c r="T37" i="45" s="1"/>
  <c r="M25" i="49"/>
  <c r="K193" i="55"/>
  <c r="C23" i="45" s="1"/>
  <c r="J191" i="55"/>
  <c r="H192" i="53"/>
  <c r="K25" i="57"/>
  <c r="H193" i="58"/>
  <c r="I192" i="39"/>
  <c r="G192" i="51"/>
  <c r="J108" i="49"/>
  <c r="J109" i="49" s="1"/>
  <c r="N26" i="58"/>
  <c r="N109" i="49"/>
  <c r="N110" i="49" s="1"/>
  <c r="K192" i="56"/>
  <c r="C56" i="45" s="1"/>
  <c r="K25" i="56"/>
  <c r="K98" i="56"/>
  <c r="L192" i="55"/>
  <c r="D22" i="45" s="1"/>
  <c r="L25" i="55"/>
  <c r="L193" i="55" s="1"/>
  <c r="D23" i="45" s="1"/>
  <c r="M38" i="57"/>
  <c r="M192" i="57"/>
  <c r="T22" i="45" s="1"/>
  <c r="J24" i="59"/>
  <c r="I86" i="58"/>
  <c r="M158" i="58"/>
  <c r="L121" i="53"/>
  <c r="N191" i="59"/>
  <c r="AJ21" i="45" s="1"/>
  <c r="I25" i="60"/>
  <c r="I26" i="60" s="1"/>
  <c r="H38" i="51"/>
  <c r="N86" i="49"/>
  <c r="H26" i="58"/>
  <c r="J60" i="39"/>
  <c r="J61" i="39" s="1"/>
  <c r="J62" i="39" s="1"/>
  <c r="K169" i="51"/>
  <c r="K170" i="51" s="1"/>
  <c r="K194" i="51" s="1"/>
  <c r="C73" i="45" s="1"/>
  <c r="J157" i="39"/>
  <c r="J158" i="39" s="1"/>
  <c r="J98" i="49"/>
  <c r="H145" i="53"/>
  <c r="H146" i="53" s="1"/>
  <c r="H98" i="55"/>
  <c r="K38" i="56"/>
  <c r="K192" i="53"/>
  <c r="R71" i="45" s="1"/>
  <c r="K26" i="53"/>
  <c r="H25" i="57"/>
  <c r="M25" i="58"/>
  <c r="I25" i="58"/>
  <c r="L157" i="49"/>
  <c r="L193" i="49" s="1"/>
  <c r="S38" i="45" s="1"/>
  <c r="M73" i="53"/>
  <c r="M74" i="53" s="1"/>
  <c r="M85" i="59"/>
  <c r="I121" i="57"/>
  <c r="I122" i="57" s="1"/>
  <c r="J191" i="39"/>
  <c r="L158" i="39"/>
  <c r="J146" i="51"/>
  <c r="J26" i="51"/>
  <c r="L145" i="57"/>
  <c r="L193" i="57" s="1"/>
  <c r="S23" i="45" s="1"/>
  <c r="I170" i="39"/>
  <c r="G145" i="51"/>
  <c r="G146" i="51" s="1"/>
  <c r="G26" i="53"/>
  <c r="C26" i="19"/>
  <c r="H17" i="19"/>
  <c r="E37" i="19"/>
  <c r="C62" i="19"/>
  <c r="G16" i="19"/>
  <c r="H46" i="19"/>
  <c r="G35" i="19"/>
  <c r="G61" i="19"/>
  <c r="H66" i="19"/>
  <c r="C57" i="19"/>
  <c r="C41" i="19"/>
  <c r="E46" i="19"/>
  <c r="E48" i="19"/>
  <c r="H41" i="19"/>
  <c r="H16" i="19"/>
  <c r="H22" i="19"/>
  <c r="C18" i="19"/>
  <c r="H27" i="19"/>
  <c r="C67" i="19"/>
  <c r="C58" i="19"/>
  <c r="G22" i="19"/>
  <c r="C22" i="19"/>
  <c r="H26" i="19"/>
  <c r="C16" i="19"/>
  <c r="G40" i="19"/>
  <c r="E38" i="19"/>
  <c r="H21" i="19"/>
  <c r="C21" i="19"/>
  <c r="E20" i="19"/>
  <c r="G67" i="19"/>
  <c r="C63" i="19"/>
  <c r="E44" i="19"/>
  <c r="C15" i="19"/>
  <c r="C35" i="19"/>
  <c r="G15" i="19"/>
  <c r="H59" i="19"/>
  <c r="E23" i="19"/>
  <c r="E17" i="19"/>
  <c r="C27" i="19"/>
  <c r="C24" i="19"/>
  <c r="G24" i="19"/>
  <c r="H18" i="19"/>
  <c r="C65" i="19"/>
  <c r="C39" i="19"/>
  <c r="G62" i="19"/>
  <c r="H43" i="19"/>
  <c r="H65" i="19"/>
  <c r="C36" i="19"/>
  <c r="G36" i="19"/>
  <c r="C14" i="19"/>
  <c r="C23" i="19"/>
  <c r="E62" i="19"/>
  <c r="E45" i="19"/>
  <c r="E36" i="19"/>
  <c r="G27" i="19"/>
  <c r="H47" i="19"/>
  <c r="C44" i="19"/>
  <c r="C40" i="19"/>
  <c r="G38" i="19"/>
  <c r="G37" i="19"/>
  <c r="G42" i="19"/>
  <c r="H69" i="19"/>
  <c r="C69" i="19"/>
  <c r="E47" i="19"/>
  <c r="E22" i="19"/>
  <c r="G63" i="19"/>
  <c r="H39" i="19"/>
  <c r="H15" i="19"/>
  <c r="C64" i="19"/>
  <c r="G19" i="19"/>
  <c r="E41" i="19"/>
  <c r="G56" i="19"/>
  <c r="E26" i="19"/>
  <c r="E25" i="19"/>
  <c r="E69" i="19"/>
  <c r="G60" i="19"/>
  <c r="H60" i="19"/>
  <c r="H68" i="19"/>
  <c r="C42" i="19"/>
  <c r="H62" i="19"/>
  <c r="H58" i="19"/>
  <c r="E65" i="19"/>
  <c r="C48" i="19"/>
  <c r="E40" i="19"/>
  <c r="H67" i="19"/>
  <c r="C47" i="19"/>
  <c r="C37" i="19"/>
  <c r="E59" i="19"/>
  <c r="H38" i="19"/>
  <c r="G43" i="19"/>
  <c r="H42" i="19"/>
  <c r="E56" i="19"/>
  <c r="E15" i="19"/>
  <c r="E19" i="19"/>
  <c r="C66" i="19"/>
  <c r="H19" i="19"/>
  <c r="H63" i="19"/>
  <c r="E42" i="19"/>
  <c r="E57" i="19"/>
  <c r="E18" i="19"/>
  <c r="G44" i="19"/>
  <c r="H35" i="19"/>
  <c r="G25" i="19"/>
  <c r="E21" i="19"/>
  <c r="H40" i="19"/>
  <c r="H45" i="19"/>
  <c r="C20" i="19"/>
  <c r="H37" i="19"/>
  <c r="H64" i="19"/>
  <c r="E67" i="19"/>
  <c r="E66" i="19"/>
  <c r="G57" i="19"/>
  <c r="H61" i="19"/>
  <c r="E64" i="19"/>
  <c r="H20" i="19"/>
  <c r="E39" i="19"/>
  <c r="H36" i="19"/>
  <c r="C19" i="19"/>
  <c r="G65" i="19"/>
  <c r="H24" i="19"/>
  <c r="E61" i="19"/>
  <c r="C17" i="19"/>
  <c r="E27" i="19"/>
  <c r="E35" i="19"/>
  <c r="H56" i="19"/>
  <c r="E60" i="19"/>
  <c r="E43" i="19"/>
  <c r="G58" i="19"/>
  <c r="C60" i="19"/>
  <c r="C25" i="19"/>
  <c r="G47" i="19"/>
  <c r="C45" i="19"/>
  <c r="G45" i="19"/>
  <c r="G21" i="19"/>
  <c r="G66" i="19"/>
  <c r="G59" i="19"/>
  <c r="G39" i="19"/>
  <c r="G26" i="19"/>
  <c r="C68" i="19"/>
  <c r="C61" i="19"/>
  <c r="C46" i="19"/>
  <c r="C56" i="19"/>
  <c r="H25" i="19"/>
  <c r="E16" i="19"/>
  <c r="E14" i="19"/>
  <c r="H48" i="19"/>
  <c r="H57" i="19"/>
  <c r="H14" i="19"/>
  <c r="Y194" i="69" l="1"/>
  <c r="AS106" i="45" s="1"/>
  <c r="BH106" i="45" s="1"/>
  <c r="BH107" i="45" s="1"/>
  <c r="Y26" i="52"/>
  <c r="Y26" i="48"/>
  <c r="BH21" i="45"/>
  <c r="Y192" i="72"/>
  <c r="AS89" i="45" s="1"/>
  <c r="BH89" i="45" s="1"/>
  <c r="J192" i="69"/>
  <c r="Y193" i="57"/>
  <c r="AD23" i="45" s="1"/>
  <c r="V194" i="59"/>
  <c r="AP24" i="45" s="1"/>
  <c r="BE24" i="45" s="1"/>
  <c r="BE25" i="45" s="1"/>
  <c r="Y192" i="56"/>
  <c r="O56" i="45" s="1"/>
  <c r="BH88" i="45"/>
  <c r="Y192" i="55"/>
  <c r="O22" i="45" s="1"/>
  <c r="Y61" i="60"/>
  <c r="Y62" i="60" s="1"/>
  <c r="BH55" i="45"/>
  <c r="Y145" i="73"/>
  <c r="Y193" i="73" s="1"/>
  <c r="AD90" i="45" s="1"/>
  <c r="Y38" i="57"/>
  <c r="Y194" i="57" s="1"/>
  <c r="AD24" i="45" s="1"/>
  <c r="Y122" i="56"/>
  <c r="Y194" i="56" s="1"/>
  <c r="O58" i="45" s="1"/>
  <c r="Y146" i="72"/>
  <c r="Y110" i="59"/>
  <c r="Y74" i="60"/>
  <c r="Y50" i="73"/>
  <c r="Y192" i="73"/>
  <c r="AD89" i="45" s="1"/>
  <c r="Y192" i="59"/>
  <c r="AS22" i="45" s="1"/>
  <c r="I57" i="19"/>
  <c r="Y121" i="72"/>
  <c r="Y193" i="72" s="1"/>
  <c r="AS90" i="45" s="1"/>
  <c r="Y193" i="55"/>
  <c r="O23" i="45" s="1"/>
  <c r="Y25" i="59"/>
  <c r="Y193" i="59" s="1"/>
  <c r="AS23" i="45" s="1"/>
  <c r="Y194" i="58"/>
  <c r="AD58" i="45" s="1"/>
  <c r="Y194" i="71"/>
  <c r="O91" i="45" s="1"/>
  <c r="Y192" i="60"/>
  <c r="AS56" i="45" s="1"/>
  <c r="Y134" i="60"/>
  <c r="Y193" i="58"/>
  <c r="AD57" i="45" s="1"/>
  <c r="Y134" i="72"/>
  <c r="Y194" i="55"/>
  <c r="O24" i="45" s="1"/>
  <c r="Y193" i="56"/>
  <c r="O57" i="45" s="1"/>
  <c r="Y62" i="59"/>
  <c r="Y26" i="59"/>
  <c r="Y193" i="71"/>
  <c r="O90" i="45" s="1"/>
  <c r="AW71" i="45"/>
  <c r="R193" i="55"/>
  <c r="H23" i="45" s="1"/>
  <c r="R194" i="55"/>
  <c r="H24" i="45" s="1"/>
  <c r="BA24" i="45" s="1"/>
  <c r="BA25" i="45" s="1"/>
  <c r="L192" i="60"/>
  <c r="AH56" i="45" s="1"/>
  <c r="AW21" i="45"/>
  <c r="W194" i="73"/>
  <c r="AB91" i="45" s="1"/>
  <c r="L194" i="39"/>
  <c r="D39" i="45" s="1"/>
  <c r="T193" i="57"/>
  <c r="Y23" i="45" s="1"/>
  <c r="W193" i="71"/>
  <c r="M90" i="45" s="1"/>
  <c r="W193" i="59"/>
  <c r="AQ23" i="45" s="1"/>
  <c r="BF23" i="45" s="1"/>
  <c r="BF71" i="45"/>
  <c r="W193" i="72"/>
  <c r="AQ90" i="45" s="1"/>
  <c r="BF22" i="45"/>
  <c r="W193" i="57"/>
  <c r="AB23" i="45" s="1"/>
  <c r="BF88" i="45"/>
  <c r="I193" i="56"/>
  <c r="S192" i="71"/>
  <c r="I89" i="45" s="1"/>
  <c r="BB89" i="45" s="1"/>
  <c r="W193" i="73"/>
  <c r="AB90" i="45" s="1"/>
  <c r="W38" i="70"/>
  <c r="T194" i="56"/>
  <c r="J58" i="45" s="1"/>
  <c r="I193" i="58"/>
  <c r="BF37" i="45"/>
  <c r="W50" i="69"/>
  <c r="W194" i="69" s="1"/>
  <c r="AQ106" i="45" s="1"/>
  <c r="W193" i="69"/>
  <c r="AQ105" i="45" s="1"/>
  <c r="W192" i="69"/>
  <c r="AQ104" i="45" s="1"/>
  <c r="W194" i="48"/>
  <c r="AQ39" i="45" s="1"/>
  <c r="BF103" i="45"/>
  <c r="W193" i="48"/>
  <c r="AQ38" i="45" s="1"/>
  <c r="BF38" i="45" s="1"/>
  <c r="W192" i="68"/>
  <c r="M104" i="45" s="1"/>
  <c r="W25" i="68"/>
  <c r="BF56" i="45"/>
  <c r="BF89" i="45"/>
  <c r="W192" i="70"/>
  <c r="AB104" i="45" s="1"/>
  <c r="W25" i="70"/>
  <c r="W26" i="70" s="1"/>
  <c r="BF57" i="45"/>
  <c r="V193" i="73"/>
  <c r="AA90" i="45" s="1"/>
  <c r="V193" i="57"/>
  <c r="AA23" i="45" s="1"/>
  <c r="W170" i="49"/>
  <c r="W194" i="49" s="1"/>
  <c r="AB39" i="45" s="1"/>
  <c r="V192" i="71"/>
  <c r="L89" i="45" s="1"/>
  <c r="BE89" i="45" s="1"/>
  <c r="W146" i="39"/>
  <c r="W194" i="39" s="1"/>
  <c r="M39" i="45" s="1"/>
  <c r="W193" i="53"/>
  <c r="AB72" i="45" s="1"/>
  <c r="W193" i="51"/>
  <c r="M72" i="45" s="1"/>
  <c r="BF72" i="45" s="1"/>
  <c r="W26" i="52"/>
  <c r="W194" i="52" s="1"/>
  <c r="AQ73" i="45" s="1"/>
  <c r="W194" i="53"/>
  <c r="AB73" i="45" s="1"/>
  <c r="W194" i="51"/>
  <c r="M73" i="45" s="1"/>
  <c r="BF24" i="45"/>
  <c r="BF25" i="45" s="1"/>
  <c r="V194" i="73"/>
  <c r="AA91" i="45" s="1"/>
  <c r="V194" i="72"/>
  <c r="AP91" i="45" s="1"/>
  <c r="V193" i="55"/>
  <c r="L23" i="45" s="1"/>
  <c r="BE23" i="45" s="1"/>
  <c r="BE88" i="45"/>
  <c r="BE103" i="45"/>
  <c r="BF91" i="45"/>
  <c r="BF92" i="45" s="1"/>
  <c r="V38" i="68"/>
  <c r="W194" i="56"/>
  <c r="M58" i="45" s="1"/>
  <c r="BF58" i="45" s="1"/>
  <c r="BF59" i="45" s="1"/>
  <c r="V193" i="72"/>
  <c r="AP90" i="45" s="1"/>
  <c r="V192" i="48"/>
  <c r="AP37" i="45" s="1"/>
  <c r="BE37" i="45" s="1"/>
  <c r="V194" i="48"/>
  <c r="AP39" i="45" s="1"/>
  <c r="V193" i="48"/>
  <c r="AP38" i="45" s="1"/>
  <c r="BE38" i="45" s="1"/>
  <c r="V121" i="71"/>
  <c r="V74" i="68"/>
  <c r="V192" i="69"/>
  <c r="AP104" i="45" s="1"/>
  <c r="V25" i="69"/>
  <c r="V192" i="68"/>
  <c r="L104" i="45" s="1"/>
  <c r="V192" i="70"/>
  <c r="AA104" i="45" s="1"/>
  <c r="V26" i="68"/>
  <c r="V193" i="68"/>
  <c r="L105" i="45" s="1"/>
  <c r="V193" i="70"/>
  <c r="AA105" i="45" s="1"/>
  <c r="M193" i="59"/>
  <c r="AI23" i="45" s="1"/>
  <c r="V110" i="70"/>
  <c r="V194" i="70" s="1"/>
  <c r="AA106" i="45" s="1"/>
  <c r="BE56" i="45"/>
  <c r="L192" i="68"/>
  <c r="D104" i="45" s="1"/>
  <c r="K192" i="73"/>
  <c r="R89" i="45" s="1"/>
  <c r="G192" i="70"/>
  <c r="T193" i="58"/>
  <c r="Y57" i="45" s="1"/>
  <c r="V158" i="53"/>
  <c r="V194" i="53" s="1"/>
  <c r="AA73" i="45" s="1"/>
  <c r="BE71" i="45"/>
  <c r="V193" i="52"/>
  <c r="AP72" i="45" s="1"/>
  <c r="BE72" i="45" s="1"/>
  <c r="V194" i="39"/>
  <c r="L39" i="45" s="1"/>
  <c r="V146" i="51"/>
  <c r="V194" i="51" s="1"/>
  <c r="L73" i="45" s="1"/>
  <c r="V38" i="52"/>
  <c r="BE58" i="45"/>
  <c r="BE59" i="45" s="1"/>
  <c r="V193" i="60"/>
  <c r="AP57" i="45" s="1"/>
  <c r="BE57" i="45" s="1"/>
  <c r="BC21" i="45"/>
  <c r="BA56" i="45"/>
  <c r="BD22" i="45"/>
  <c r="U192" i="73"/>
  <c r="Z89" i="45" s="1"/>
  <c r="M192" i="52"/>
  <c r="AI71" i="45" s="1"/>
  <c r="AX71" i="45" s="1"/>
  <c r="T193" i="59"/>
  <c r="AN23" i="45" s="1"/>
  <c r="U193" i="60"/>
  <c r="AO57" i="45" s="1"/>
  <c r="BD57" i="45" s="1"/>
  <c r="BC55" i="45"/>
  <c r="T193" i="72"/>
  <c r="AN90" i="45" s="1"/>
  <c r="M193" i="55"/>
  <c r="E23" i="45" s="1"/>
  <c r="S192" i="48"/>
  <c r="AM37" i="45" s="1"/>
  <c r="BB37" i="45" s="1"/>
  <c r="P192" i="73"/>
  <c r="M192" i="73"/>
  <c r="T89" i="45" s="1"/>
  <c r="N25" i="48"/>
  <c r="N26" i="48" s="1"/>
  <c r="N194" i="48" s="1"/>
  <c r="M192" i="48"/>
  <c r="AI37" i="45" s="1"/>
  <c r="AX37" i="45" s="1"/>
  <c r="N192" i="70"/>
  <c r="U104" i="45" s="1"/>
  <c r="L193" i="69"/>
  <c r="AH105" i="45" s="1"/>
  <c r="M192" i="71"/>
  <c r="E89" i="45" s="1"/>
  <c r="AX89" i="45" s="1"/>
  <c r="N193" i="70"/>
  <c r="U105" i="45" s="1"/>
  <c r="Q192" i="70"/>
  <c r="V104" i="45" s="1"/>
  <c r="I192" i="73"/>
  <c r="AW103" i="45"/>
  <c r="K192" i="70"/>
  <c r="R104" i="45" s="1"/>
  <c r="P192" i="69"/>
  <c r="L192" i="48"/>
  <c r="AH37" i="45" s="1"/>
  <c r="AW37" i="45" s="1"/>
  <c r="H193" i="70"/>
  <c r="U193" i="73"/>
  <c r="Z90" i="45" s="1"/>
  <c r="T192" i="72"/>
  <c r="AN89" i="45" s="1"/>
  <c r="N193" i="73"/>
  <c r="U90" i="45" s="1"/>
  <c r="S192" i="69"/>
  <c r="AM104" i="45" s="1"/>
  <c r="BB104" i="45" s="1"/>
  <c r="H193" i="73"/>
  <c r="G192" i="73"/>
  <c r="P192" i="68"/>
  <c r="AW88" i="45"/>
  <c r="T192" i="70"/>
  <c r="Y104" i="45" s="1"/>
  <c r="BC71" i="45"/>
  <c r="H192" i="70"/>
  <c r="L192" i="69"/>
  <c r="AH104" i="45" s="1"/>
  <c r="T193" i="60"/>
  <c r="AN57" i="45" s="1"/>
  <c r="BD103" i="45"/>
  <c r="AX103" i="45"/>
  <c r="BD88" i="45"/>
  <c r="U193" i="71"/>
  <c r="K90" i="45" s="1"/>
  <c r="K38" i="70"/>
  <c r="BC56" i="45"/>
  <c r="R193" i="72"/>
  <c r="AL90" i="45" s="1"/>
  <c r="K193" i="73"/>
  <c r="R90" i="45" s="1"/>
  <c r="H26" i="70"/>
  <c r="H192" i="69"/>
  <c r="N192" i="73"/>
  <c r="U89" i="45" s="1"/>
  <c r="H192" i="72"/>
  <c r="U193" i="55"/>
  <c r="K23" i="45" s="1"/>
  <c r="BD23" i="45" s="1"/>
  <c r="U194" i="71"/>
  <c r="K91" i="45" s="1"/>
  <c r="L192" i="73"/>
  <c r="S89" i="45" s="1"/>
  <c r="S193" i="73"/>
  <c r="X90" i="45" s="1"/>
  <c r="R193" i="73"/>
  <c r="W90" i="45" s="1"/>
  <c r="BC72" i="45"/>
  <c r="U26" i="60"/>
  <c r="T194" i="69"/>
  <c r="AN106" i="45" s="1"/>
  <c r="U194" i="73"/>
  <c r="Z91" i="45" s="1"/>
  <c r="BC88" i="45"/>
  <c r="U98" i="55"/>
  <c r="T194" i="39"/>
  <c r="J39" i="45" s="1"/>
  <c r="AV89" i="45"/>
  <c r="R192" i="71"/>
  <c r="H89" i="45" s="1"/>
  <c r="BA89" i="45" s="1"/>
  <c r="U192" i="69"/>
  <c r="AO104" i="45" s="1"/>
  <c r="BD104" i="45" s="1"/>
  <c r="U74" i="69"/>
  <c r="U193" i="69"/>
  <c r="AO105" i="45" s="1"/>
  <c r="U158" i="48"/>
  <c r="U193" i="48"/>
  <c r="AO38" i="45" s="1"/>
  <c r="T194" i="59"/>
  <c r="AN24" i="45" s="1"/>
  <c r="Q192" i="71"/>
  <c r="G89" i="45" s="1"/>
  <c r="T194" i="58"/>
  <c r="Y58" i="45" s="1"/>
  <c r="T134" i="53"/>
  <c r="T194" i="53" s="1"/>
  <c r="Y73" i="45" s="1"/>
  <c r="T192" i="71"/>
  <c r="J89" i="45" s="1"/>
  <c r="T25" i="71"/>
  <c r="U193" i="58"/>
  <c r="Z57" i="45" s="1"/>
  <c r="U50" i="57"/>
  <c r="T192" i="48"/>
  <c r="AN37" i="45" s="1"/>
  <c r="BC37" i="45" s="1"/>
  <c r="T25" i="48"/>
  <c r="U192" i="48"/>
  <c r="AO37" i="45" s="1"/>
  <c r="BD37" i="45" s="1"/>
  <c r="U193" i="57"/>
  <c r="Z23" i="45" s="1"/>
  <c r="T194" i="60"/>
  <c r="AN58" i="45" s="1"/>
  <c r="U122" i="57"/>
  <c r="U194" i="58"/>
  <c r="Z58" i="45" s="1"/>
  <c r="U193" i="52"/>
  <c r="AO72" i="45" s="1"/>
  <c r="BD72" i="45" s="1"/>
  <c r="T181" i="68"/>
  <c r="T182" i="68" s="1"/>
  <c r="T192" i="68"/>
  <c r="J104" i="45" s="1"/>
  <c r="BC104" i="45" s="1"/>
  <c r="L192" i="70"/>
  <c r="S104" i="45" s="1"/>
  <c r="T193" i="69"/>
  <c r="AN105" i="45" s="1"/>
  <c r="T26" i="51"/>
  <c r="T194" i="51" s="1"/>
  <c r="J73" i="45" s="1"/>
  <c r="U74" i="59"/>
  <c r="T192" i="55"/>
  <c r="J22" i="45" s="1"/>
  <c r="BC22" i="45" s="1"/>
  <c r="T49" i="55"/>
  <c r="U192" i="72"/>
  <c r="AO89" i="45" s="1"/>
  <c r="BD89" i="45" s="1"/>
  <c r="U25" i="72"/>
  <c r="U193" i="72" s="1"/>
  <c r="AO90" i="45" s="1"/>
  <c r="T38" i="68"/>
  <c r="U25" i="68"/>
  <c r="T193" i="70"/>
  <c r="Y105" i="45" s="1"/>
  <c r="U182" i="70"/>
  <c r="U194" i="52"/>
  <c r="AO73" i="45" s="1"/>
  <c r="BC103" i="45"/>
  <c r="U25" i="70"/>
  <c r="U192" i="70"/>
  <c r="Z104" i="45" s="1"/>
  <c r="U192" i="57"/>
  <c r="Z22" i="45" s="1"/>
  <c r="U37" i="70"/>
  <c r="U38" i="70" s="1"/>
  <c r="T122" i="70"/>
  <c r="T194" i="70" s="1"/>
  <c r="Y106" i="45" s="1"/>
  <c r="BD71" i="45"/>
  <c r="U193" i="49"/>
  <c r="Z38" i="45" s="1"/>
  <c r="U193" i="39"/>
  <c r="K38" i="45" s="1"/>
  <c r="U194" i="53"/>
  <c r="Z73" i="45" s="1"/>
  <c r="U194" i="49"/>
  <c r="Z39" i="45" s="1"/>
  <c r="U110" i="39"/>
  <c r="U194" i="51"/>
  <c r="K73" i="45" s="1"/>
  <c r="U193" i="53"/>
  <c r="Z72" i="45" s="1"/>
  <c r="AV103" i="45"/>
  <c r="BB88" i="45"/>
  <c r="T193" i="49"/>
  <c r="Y38" i="45" s="1"/>
  <c r="T50" i="49"/>
  <c r="T74" i="52"/>
  <c r="T194" i="52" s="1"/>
  <c r="AN73" i="45" s="1"/>
  <c r="T193" i="56"/>
  <c r="J57" i="45" s="1"/>
  <c r="G192" i="69"/>
  <c r="P74" i="68"/>
  <c r="L193" i="73"/>
  <c r="S90" i="45" s="1"/>
  <c r="M158" i="48"/>
  <c r="M194" i="48" s="1"/>
  <c r="AI39" i="45" s="1"/>
  <c r="I134" i="71"/>
  <c r="I110" i="70"/>
  <c r="J192" i="71"/>
  <c r="S98" i="71"/>
  <c r="S194" i="71" s="1"/>
  <c r="I91" i="45" s="1"/>
  <c r="L134" i="69"/>
  <c r="Q192" i="73"/>
  <c r="V89" i="45" s="1"/>
  <c r="M192" i="69"/>
  <c r="AI104" i="45" s="1"/>
  <c r="H170" i="69"/>
  <c r="I74" i="72"/>
  <c r="H182" i="72"/>
  <c r="H194" i="72" s="1"/>
  <c r="H193" i="72"/>
  <c r="M62" i="73"/>
  <c r="M194" i="73" s="1"/>
  <c r="T91" i="45" s="1"/>
  <c r="M193" i="73"/>
  <c r="T90" i="45" s="1"/>
  <c r="K194" i="69"/>
  <c r="AG106" i="45" s="1"/>
  <c r="K38" i="48"/>
  <c r="K194" i="48" s="1"/>
  <c r="M157" i="71"/>
  <c r="M158" i="71" s="1"/>
  <c r="I25" i="69"/>
  <c r="I193" i="69" s="1"/>
  <c r="L25" i="68"/>
  <c r="L193" i="68" s="1"/>
  <c r="D105" i="45" s="1"/>
  <c r="I192" i="71"/>
  <c r="R110" i="71"/>
  <c r="AX88" i="45"/>
  <c r="J193" i="48"/>
  <c r="R98" i="69"/>
  <c r="I86" i="71"/>
  <c r="R26" i="73"/>
  <c r="R194" i="73" s="1"/>
  <c r="W91" i="45" s="1"/>
  <c r="L121" i="70"/>
  <c r="L122" i="70" s="1"/>
  <c r="L194" i="70" s="1"/>
  <c r="S106" i="45" s="1"/>
  <c r="Q49" i="68"/>
  <c r="Q50" i="68" s="1"/>
  <c r="Q194" i="68" s="1"/>
  <c r="G106" i="45" s="1"/>
  <c r="G37" i="72"/>
  <c r="G193" i="72" s="1"/>
  <c r="R192" i="48"/>
  <c r="AL37" i="45" s="1"/>
  <c r="BA37" i="45" s="1"/>
  <c r="R134" i="71"/>
  <c r="G194" i="70"/>
  <c r="H192" i="71"/>
  <c r="H194" i="73"/>
  <c r="L74" i="73"/>
  <c r="R38" i="48"/>
  <c r="P194" i="73"/>
  <c r="I158" i="70"/>
  <c r="H193" i="48"/>
  <c r="I38" i="73"/>
  <c r="I193" i="73"/>
  <c r="R74" i="71"/>
  <c r="R193" i="71"/>
  <c r="H90" i="45" s="1"/>
  <c r="H122" i="69"/>
  <c r="H193" i="69"/>
  <c r="K193" i="70"/>
  <c r="G26" i="73"/>
  <c r="G193" i="73"/>
  <c r="BA88" i="45"/>
  <c r="P49" i="68"/>
  <c r="P193" i="68" s="1"/>
  <c r="S194" i="73"/>
  <c r="X91" i="45" s="1"/>
  <c r="P192" i="72"/>
  <c r="P25" i="72"/>
  <c r="K193" i="71"/>
  <c r="C90" i="45" s="1"/>
  <c r="K26" i="71"/>
  <c r="K194" i="71" s="1"/>
  <c r="C91" i="45" s="1"/>
  <c r="N194" i="71"/>
  <c r="F91" i="45" s="1"/>
  <c r="N193" i="71"/>
  <c r="F90" i="45" s="1"/>
  <c r="S61" i="48"/>
  <c r="S62" i="48" s="1"/>
  <c r="N192" i="72"/>
  <c r="AJ89" i="45" s="1"/>
  <c r="AY89" i="45" s="1"/>
  <c r="N25" i="72"/>
  <c r="N193" i="72" s="1"/>
  <c r="AJ90" i="45" s="1"/>
  <c r="I192" i="68"/>
  <c r="I26" i="68"/>
  <c r="I194" i="68" s="1"/>
  <c r="J121" i="71"/>
  <c r="J122" i="71" s="1"/>
  <c r="M193" i="48"/>
  <c r="AI38" i="45" s="1"/>
  <c r="AX38" i="45" s="1"/>
  <c r="L50" i="73"/>
  <c r="L192" i="71"/>
  <c r="D89" i="45" s="1"/>
  <c r="AW89" i="45" s="1"/>
  <c r="L25" i="71"/>
  <c r="L193" i="71" s="1"/>
  <c r="D90" i="45" s="1"/>
  <c r="AZ103" i="45"/>
  <c r="P192" i="70"/>
  <c r="P25" i="70"/>
  <c r="P193" i="70" s="1"/>
  <c r="J109" i="71"/>
  <c r="J110" i="71" s="1"/>
  <c r="K38" i="73"/>
  <c r="K194" i="73" s="1"/>
  <c r="R91" i="45" s="1"/>
  <c r="S193" i="70"/>
  <c r="X105" i="45" s="1"/>
  <c r="T194" i="72"/>
  <c r="AN91" i="45" s="1"/>
  <c r="L50" i="69"/>
  <c r="L182" i="48"/>
  <c r="H169" i="71"/>
  <c r="H170" i="71" s="1"/>
  <c r="G192" i="71"/>
  <c r="G26" i="71"/>
  <c r="G194" i="71" s="1"/>
  <c r="BA103" i="45"/>
  <c r="J170" i="72"/>
  <c r="N74" i="73"/>
  <c r="L86" i="48"/>
  <c r="K25" i="72"/>
  <c r="K193" i="72" s="1"/>
  <c r="AG90" i="45" s="1"/>
  <c r="M182" i="70"/>
  <c r="I25" i="48"/>
  <c r="J61" i="73"/>
  <c r="J193" i="73" s="1"/>
  <c r="N193" i="69"/>
  <c r="AJ105" i="45" s="1"/>
  <c r="N26" i="69"/>
  <c r="N194" i="69" s="1"/>
  <c r="AJ106" i="45" s="1"/>
  <c r="I192" i="72"/>
  <c r="I25" i="72"/>
  <c r="I193" i="72" s="1"/>
  <c r="R194" i="72"/>
  <c r="AL91" i="45" s="1"/>
  <c r="Q193" i="71"/>
  <c r="G90" i="45" s="1"/>
  <c r="Q26" i="71"/>
  <c r="Q194" i="71" s="1"/>
  <c r="G91" i="45" s="1"/>
  <c r="P192" i="48"/>
  <c r="P25" i="48"/>
  <c r="P193" i="48" s="1"/>
  <c r="K193" i="69"/>
  <c r="P192" i="71"/>
  <c r="N194" i="68"/>
  <c r="F106" i="45" s="1"/>
  <c r="Q192" i="48"/>
  <c r="AK37" i="45" s="1"/>
  <c r="AZ37" i="45" s="1"/>
  <c r="AV88" i="45"/>
  <c r="N193" i="68"/>
  <c r="F105" i="45" s="1"/>
  <c r="S193" i="71"/>
  <c r="I90" i="45" s="1"/>
  <c r="R192" i="68"/>
  <c r="H104" i="45" s="1"/>
  <c r="R25" i="68"/>
  <c r="R193" i="68" s="1"/>
  <c r="H105" i="45" s="1"/>
  <c r="P50" i="71"/>
  <c r="H192" i="48"/>
  <c r="G25" i="68"/>
  <c r="G193" i="70"/>
  <c r="K192" i="48"/>
  <c r="AG37" i="45" s="1"/>
  <c r="AV37" i="45" s="1"/>
  <c r="L25" i="48"/>
  <c r="Q50" i="73"/>
  <c r="AG104" i="45"/>
  <c r="M25" i="69"/>
  <c r="I182" i="69"/>
  <c r="M25" i="72"/>
  <c r="N146" i="70"/>
  <c r="G38" i="73"/>
  <c r="J193" i="69"/>
  <c r="M26" i="71"/>
  <c r="H158" i="70"/>
  <c r="I193" i="70"/>
  <c r="L193" i="72"/>
  <c r="AH90" i="45" s="1"/>
  <c r="Q26" i="70"/>
  <c r="Q193" i="70"/>
  <c r="V105" i="45" s="1"/>
  <c r="M25" i="70"/>
  <c r="M193" i="70" s="1"/>
  <c r="T105" i="45" s="1"/>
  <c r="M192" i="70"/>
  <c r="T104" i="45" s="1"/>
  <c r="T194" i="57"/>
  <c r="Y24" i="45" s="1"/>
  <c r="N26" i="73"/>
  <c r="G26" i="69"/>
  <c r="G194" i="69" s="1"/>
  <c r="G193" i="69"/>
  <c r="P26" i="71"/>
  <c r="P193" i="71"/>
  <c r="G193" i="48"/>
  <c r="J26" i="71"/>
  <c r="Q26" i="48"/>
  <c r="Q193" i="48"/>
  <c r="AK38" i="45" s="1"/>
  <c r="J194" i="68"/>
  <c r="AY103" i="45"/>
  <c r="J194" i="69"/>
  <c r="S26" i="48"/>
  <c r="N122" i="70"/>
  <c r="R109" i="70"/>
  <c r="R110" i="70" s="1"/>
  <c r="H25" i="68"/>
  <c r="H193" i="68" s="1"/>
  <c r="S25" i="68"/>
  <c r="S193" i="68" s="1"/>
  <c r="I105" i="45" s="1"/>
  <c r="J26" i="72"/>
  <c r="J193" i="72"/>
  <c r="AZ88" i="45"/>
  <c r="H134" i="70"/>
  <c r="H26" i="48"/>
  <c r="H194" i="48" s="1"/>
  <c r="I193" i="71"/>
  <c r="M182" i="69"/>
  <c r="Q86" i="48"/>
  <c r="K74" i="70"/>
  <c r="P25" i="69"/>
  <c r="I26" i="71"/>
  <c r="J146" i="70"/>
  <c r="Q38" i="72"/>
  <c r="Q158" i="70"/>
  <c r="I98" i="73"/>
  <c r="P74" i="70"/>
  <c r="I192" i="70"/>
  <c r="L194" i="72"/>
  <c r="AH91" i="45" s="1"/>
  <c r="Q26" i="73"/>
  <c r="Q193" i="73"/>
  <c r="V90" i="45" s="1"/>
  <c r="M192" i="68"/>
  <c r="E104" i="45" s="1"/>
  <c r="M25" i="68"/>
  <c r="M193" i="68" s="1"/>
  <c r="E105" i="45" s="1"/>
  <c r="G194" i="48"/>
  <c r="Q192" i="69"/>
  <c r="AK104" i="45" s="1"/>
  <c r="AZ104" i="45" s="1"/>
  <c r="Q25" i="69"/>
  <c r="Q193" i="69" s="1"/>
  <c r="AK105" i="45" s="1"/>
  <c r="S26" i="72"/>
  <c r="S194" i="72" s="1"/>
  <c r="AM91" i="45" s="1"/>
  <c r="S193" i="72"/>
  <c r="AM90" i="45" s="1"/>
  <c r="R192" i="69"/>
  <c r="AL104" i="45" s="1"/>
  <c r="R25" i="69"/>
  <c r="K193" i="48"/>
  <c r="AG38" i="45" s="1"/>
  <c r="AV38" i="45" s="1"/>
  <c r="J193" i="68"/>
  <c r="AY88" i="45"/>
  <c r="BB103" i="45"/>
  <c r="I193" i="68"/>
  <c r="R193" i="48"/>
  <c r="AL38" i="45" s="1"/>
  <c r="BA38" i="45" s="1"/>
  <c r="R26" i="48"/>
  <c r="Q192" i="72"/>
  <c r="AK89" i="45" s="1"/>
  <c r="Q25" i="72"/>
  <c r="Q193" i="72" s="1"/>
  <c r="AK90" i="45" s="1"/>
  <c r="K25" i="68"/>
  <c r="K193" i="68" s="1"/>
  <c r="K192" i="68"/>
  <c r="J25" i="70"/>
  <c r="J193" i="70" s="1"/>
  <c r="J192" i="70"/>
  <c r="P193" i="73"/>
  <c r="J192" i="48"/>
  <c r="J26" i="48"/>
  <c r="J194" i="48" s="1"/>
  <c r="Q146" i="73"/>
  <c r="S25" i="69"/>
  <c r="S193" i="69" s="1"/>
  <c r="AM105" i="45" s="1"/>
  <c r="AV102" i="45"/>
  <c r="G193" i="71"/>
  <c r="S86" i="70"/>
  <c r="S194" i="70" s="1"/>
  <c r="X106" i="45" s="1"/>
  <c r="R26" i="70"/>
  <c r="H26" i="71"/>
  <c r="AY104" i="45"/>
  <c r="M134" i="69"/>
  <c r="Q122" i="72"/>
  <c r="J192" i="72"/>
  <c r="M86" i="70"/>
  <c r="I170" i="70"/>
  <c r="AZ57" i="45"/>
  <c r="AW22" i="45"/>
  <c r="H193" i="57"/>
  <c r="BA22" i="45"/>
  <c r="I192" i="52"/>
  <c r="I62" i="52"/>
  <c r="BA23" i="45"/>
  <c r="G193" i="58"/>
  <c r="P193" i="60"/>
  <c r="AZ58" i="45"/>
  <c r="AZ59" i="45" s="1"/>
  <c r="BA57" i="45"/>
  <c r="AZ71" i="45"/>
  <c r="BB22" i="45"/>
  <c r="AY70" i="45"/>
  <c r="BB56" i="45"/>
  <c r="BB71" i="45"/>
  <c r="AZ56" i="45"/>
  <c r="BA71" i="45"/>
  <c r="AY36" i="45"/>
  <c r="AX22" i="45"/>
  <c r="AX21" i="45"/>
  <c r="AW23" i="45"/>
  <c r="AY21" i="45"/>
  <c r="AW56" i="45"/>
  <c r="AV56" i="45"/>
  <c r="AX56" i="45"/>
  <c r="AY55" i="45"/>
  <c r="I194" i="49"/>
  <c r="H194" i="58"/>
  <c r="R37" i="45"/>
  <c r="M194" i="55"/>
  <c r="E24" i="45" s="1"/>
  <c r="S194" i="55"/>
  <c r="I24" i="45" s="1"/>
  <c r="I194" i="55"/>
  <c r="I192" i="51"/>
  <c r="M194" i="39"/>
  <c r="E39" i="45" s="1"/>
  <c r="M194" i="56"/>
  <c r="E58" i="45" s="1"/>
  <c r="S193" i="52"/>
  <c r="AM72" i="45" s="1"/>
  <c r="BB72" i="45" s="1"/>
  <c r="G194" i="53"/>
  <c r="G193" i="52"/>
  <c r="I193" i="59"/>
  <c r="S193" i="49"/>
  <c r="X38" i="45" s="1"/>
  <c r="S38" i="39"/>
  <c r="S194" i="53"/>
  <c r="X73" i="45" s="1"/>
  <c r="S193" i="53"/>
  <c r="X72" i="45" s="1"/>
  <c r="S194" i="49"/>
  <c r="X39" i="45" s="1"/>
  <c r="S26" i="52"/>
  <c r="S193" i="56"/>
  <c r="I57" i="45" s="1"/>
  <c r="S194" i="56"/>
  <c r="I58" i="45" s="1"/>
  <c r="I193" i="53"/>
  <c r="I193" i="55"/>
  <c r="I193" i="49"/>
  <c r="S193" i="57"/>
  <c r="X23" i="45" s="1"/>
  <c r="S194" i="59"/>
  <c r="AM24" i="45" s="1"/>
  <c r="S194" i="57"/>
  <c r="X24" i="45" s="1"/>
  <c r="S193" i="60"/>
  <c r="AM57" i="45" s="1"/>
  <c r="S193" i="59"/>
  <c r="AM23" i="45" s="1"/>
  <c r="BB23" i="45" s="1"/>
  <c r="S193" i="58"/>
  <c r="X57" i="45" s="1"/>
  <c r="S194" i="60"/>
  <c r="AM58" i="45" s="1"/>
  <c r="S194" i="58"/>
  <c r="X58" i="45" s="1"/>
  <c r="R194" i="60"/>
  <c r="R194" i="51"/>
  <c r="H73" i="45" s="1"/>
  <c r="R193" i="51"/>
  <c r="H72" i="45" s="1"/>
  <c r="R38" i="52"/>
  <c r="R193" i="52"/>
  <c r="AL72" i="45" s="1"/>
  <c r="R194" i="39"/>
  <c r="R194" i="53"/>
  <c r="W73" i="45" s="1"/>
  <c r="R26" i="49"/>
  <c r="I194" i="53"/>
  <c r="M193" i="60"/>
  <c r="AI57" i="45" s="1"/>
  <c r="AX57" i="45" s="1"/>
  <c r="Q193" i="52"/>
  <c r="AK72" i="45" s="1"/>
  <c r="AZ72" i="45" s="1"/>
  <c r="Q169" i="58"/>
  <c r="Q193" i="58" s="1"/>
  <c r="V57" i="45" s="1"/>
  <c r="Q193" i="57"/>
  <c r="V23" i="45" s="1"/>
  <c r="H194" i="51"/>
  <c r="Q110" i="52"/>
  <c r="Q194" i="52" s="1"/>
  <c r="Q193" i="59"/>
  <c r="AK23" i="45" s="1"/>
  <c r="AZ23" i="45" s="1"/>
  <c r="Q50" i="57"/>
  <c r="Q194" i="59"/>
  <c r="AK24" i="45" s="1"/>
  <c r="Q194" i="55"/>
  <c r="G24" i="45" s="1"/>
  <c r="Q193" i="53"/>
  <c r="V72" i="45" s="1"/>
  <c r="Q194" i="53"/>
  <c r="V73" i="45" s="1"/>
  <c r="Q194" i="39"/>
  <c r="G39" i="45" s="1"/>
  <c r="Q193" i="49"/>
  <c r="V38" i="45" s="1"/>
  <c r="Q193" i="39"/>
  <c r="G38" i="45" s="1"/>
  <c r="Q194" i="49"/>
  <c r="V39" i="45" s="1"/>
  <c r="P194" i="58"/>
  <c r="P194" i="60"/>
  <c r="P194" i="57"/>
  <c r="P194" i="55"/>
  <c r="L193" i="51"/>
  <c r="D72" i="45" s="1"/>
  <c r="P194" i="51"/>
  <c r="H193" i="59"/>
  <c r="I193" i="51"/>
  <c r="L193" i="52"/>
  <c r="AH72" i="45" s="1"/>
  <c r="M193" i="58"/>
  <c r="T57" i="45" s="1"/>
  <c r="H193" i="52"/>
  <c r="P193" i="52"/>
  <c r="K193" i="52"/>
  <c r="AG72" i="45" s="1"/>
  <c r="M193" i="52"/>
  <c r="AI72" i="45" s="1"/>
  <c r="AX72" i="45" s="1"/>
  <c r="N49" i="52"/>
  <c r="N50" i="52" s="1"/>
  <c r="N169" i="52"/>
  <c r="N170" i="52" s="1"/>
  <c r="N61" i="52"/>
  <c r="N62" i="52" s="1"/>
  <c r="L193" i="60"/>
  <c r="AH57" i="45" s="1"/>
  <c r="G194" i="58"/>
  <c r="J50" i="52"/>
  <c r="G193" i="49"/>
  <c r="I194" i="51"/>
  <c r="K194" i="39"/>
  <c r="C39" i="45" s="1"/>
  <c r="N192" i="59"/>
  <c r="AJ22" i="45" s="1"/>
  <c r="N62" i="60"/>
  <c r="P193" i="49"/>
  <c r="AJ37" i="45"/>
  <c r="J193" i="52"/>
  <c r="J170" i="52"/>
  <c r="J145" i="59"/>
  <c r="J146" i="59" s="1"/>
  <c r="N193" i="58"/>
  <c r="U57" i="45" s="1"/>
  <c r="M193" i="57"/>
  <c r="T23" i="45" s="1"/>
  <c r="N158" i="59"/>
  <c r="N26" i="59"/>
  <c r="N26" i="60"/>
  <c r="M86" i="59"/>
  <c r="N122" i="60"/>
  <c r="N158" i="52"/>
  <c r="N74" i="52"/>
  <c r="N170" i="60"/>
  <c r="K98" i="59"/>
  <c r="N134" i="52"/>
  <c r="K182" i="59"/>
  <c r="J158" i="59"/>
  <c r="J26" i="60"/>
  <c r="L194" i="58"/>
  <c r="S58" i="45" s="1"/>
  <c r="J38" i="52"/>
  <c r="N158" i="60"/>
  <c r="J110" i="60"/>
  <c r="P194" i="39"/>
  <c r="P194" i="56"/>
  <c r="P194" i="53"/>
  <c r="P194" i="49"/>
  <c r="P194" i="52"/>
  <c r="J50" i="60"/>
  <c r="J182" i="60"/>
  <c r="K26" i="60"/>
  <c r="J158" i="60"/>
  <c r="N50" i="60"/>
  <c r="L26" i="60"/>
  <c r="G194" i="60"/>
  <c r="G193" i="59"/>
  <c r="J38" i="59"/>
  <c r="K62" i="59"/>
  <c r="J50" i="59"/>
  <c r="N37" i="59"/>
  <c r="N193" i="59" s="1"/>
  <c r="AJ23" i="45" s="1"/>
  <c r="J192" i="52"/>
  <c r="J74" i="52"/>
  <c r="G26" i="52"/>
  <c r="J192" i="59"/>
  <c r="K193" i="56"/>
  <c r="C57" i="45" s="1"/>
  <c r="AV57" i="45" s="1"/>
  <c r="M193" i="53"/>
  <c r="T72" i="45" s="1"/>
  <c r="J49" i="58"/>
  <c r="J193" i="58" s="1"/>
  <c r="M26" i="51"/>
  <c r="M194" i="51" s="1"/>
  <c r="E73" i="45" s="1"/>
  <c r="L193" i="53"/>
  <c r="S72" i="45" s="1"/>
  <c r="G194" i="39"/>
  <c r="N193" i="55"/>
  <c r="F23" i="45" s="1"/>
  <c r="I194" i="57"/>
  <c r="N62" i="58"/>
  <c r="N194" i="58" s="1"/>
  <c r="U58" i="45" s="1"/>
  <c r="H193" i="53"/>
  <c r="J192" i="39"/>
  <c r="N182" i="51"/>
  <c r="I194" i="39"/>
  <c r="J192" i="51"/>
  <c r="K98" i="53"/>
  <c r="K194" i="53" s="1"/>
  <c r="R73" i="45" s="1"/>
  <c r="M146" i="57"/>
  <c r="M194" i="57" s="1"/>
  <c r="T24" i="45" s="1"/>
  <c r="K193" i="58"/>
  <c r="R57" i="45" s="1"/>
  <c r="H193" i="49"/>
  <c r="L193" i="56"/>
  <c r="D57" i="45" s="1"/>
  <c r="N193" i="56"/>
  <c r="F57" i="45" s="1"/>
  <c r="N192" i="55"/>
  <c r="F22" i="45" s="1"/>
  <c r="G98" i="56"/>
  <c r="G194" i="56" s="1"/>
  <c r="J192" i="55"/>
  <c r="H193" i="56"/>
  <c r="K26" i="56"/>
  <c r="K194" i="56" s="1"/>
  <c r="C58" i="45" s="1"/>
  <c r="I86" i="56"/>
  <c r="I194" i="56" s="1"/>
  <c r="J193" i="57"/>
  <c r="J26" i="57"/>
  <c r="K50" i="58"/>
  <c r="K194" i="58" s="1"/>
  <c r="R58" i="45" s="1"/>
  <c r="M62" i="53"/>
  <c r="M194" i="53" s="1"/>
  <c r="T73" i="45" s="1"/>
  <c r="J192" i="60"/>
  <c r="N192" i="39"/>
  <c r="F37" i="45" s="1"/>
  <c r="K193" i="57"/>
  <c r="R23" i="45" s="1"/>
  <c r="K26" i="57"/>
  <c r="K194" i="57" s="1"/>
  <c r="R24" i="45" s="1"/>
  <c r="H194" i="55"/>
  <c r="I193" i="60"/>
  <c r="I26" i="58"/>
  <c r="I194" i="58" s="1"/>
  <c r="L146" i="57"/>
  <c r="L194" i="57" s="1"/>
  <c r="S24" i="45" s="1"/>
  <c r="L122" i="53"/>
  <c r="L194" i="53" s="1"/>
  <c r="S73" i="45" s="1"/>
  <c r="G193" i="51"/>
  <c r="N192" i="57"/>
  <c r="U22" i="45" s="1"/>
  <c r="N193" i="57"/>
  <c r="U23" i="45" s="1"/>
  <c r="H194" i="49"/>
  <c r="J193" i="49"/>
  <c r="J182" i="55"/>
  <c r="N193" i="49"/>
  <c r="U38" i="45" s="1"/>
  <c r="N26" i="49"/>
  <c r="G194" i="49"/>
  <c r="H26" i="57"/>
  <c r="H194" i="57" s="1"/>
  <c r="H26" i="56"/>
  <c r="H194" i="56" s="1"/>
  <c r="H193" i="55"/>
  <c r="J37" i="60"/>
  <c r="J38" i="60" s="1"/>
  <c r="N194" i="56"/>
  <c r="F58" i="45" s="1"/>
  <c r="K193" i="59"/>
  <c r="AG23" i="45" s="1"/>
  <c r="AV23" i="45" s="1"/>
  <c r="K193" i="51"/>
  <c r="C72" i="45" s="1"/>
  <c r="G26" i="51"/>
  <c r="G194" i="51" s="1"/>
  <c r="M193" i="49"/>
  <c r="T38" i="45" s="1"/>
  <c r="M26" i="49"/>
  <c r="M194" i="49" s="1"/>
  <c r="T39" i="45" s="1"/>
  <c r="N38" i="49"/>
  <c r="J193" i="39"/>
  <c r="L158" i="49"/>
  <c r="L194" i="49" s="1"/>
  <c r="S39" i="45" s="1"/>
  <c r="J85" i="55"/>
  <c r="J86" i="55" s="1"/>
  <c r="N182" i="55"/>
  <c r="N169" i="53"/>
  <c r="N193" i="53" s="1"/>
  <c r="U72" i="45" s="1"/>
  <c r="N193" i="60"/>
  <c r="AJ57" i="45" s="1"/>
  <c r="N73" i="39"/>
  <c r="N193" i="39" s="1"/>
  <c r="F38" i="45" s="1"/>
  <c r="I194" i="59"/>
  <c r="L194" i="52"/>
  <c r="N192" i="49"/>
  <c r="U37" i="45" s="1"/>
  <c r="I193" i="57"/>
  <c r="H134" i="53"/>
  <c r="H194" i="53" s="1"/>
  <c r="J25" i="59"/>
  <c r="K192" i="59"/>
  <c r="AG22" i="45" s="1"/>
  <c r="AV22" i="45" s="1"/>
  <c r="N134" i="51"/>
  <c r="N192" i="52"/>
  <c r="AJ71" i="45" s="1"/>
  <c r="J26" i="49"/>
  <c r="J110" i="49"/>
  <c r="J26" i="39"/>
  <c r="J194" i="39" s="1"/>
  <c r="N193" i="51"/>
  <c r="F72" i="45" s="1"/>
  <c r="J146" i="57"/>
  <c r="J192" i="49"/>
  <c r="N192" i="51"/>
  <c r="F71" i="45" s="1"/>
  <c r="J192" i="57"/>
  <c r="M26" i="58"/>
  <c r="M194" i="58" s="1"/>
  <c r="T58" i="45" s="1"/>
  <c r="J73" i="55"/>
  <c r="L194" i="56"/>
  <c r="D58" i="45" s="1"/>
  <c r="N192" i="60"/>
  <c r="AJ56" i="45" s="1"/>
  <c r="AY56" i="45" s="1"/>
  <c r="L193" i="58"/>
  <c r="S57" i="45" s="1"/>
  <c r="J121" i="56"/>
  <c r="J193" i="56" s="1"/>
  <c r="J37" i="51"/>
  <c r="J25" i="53"/>
  <c r="L26" i="55"/>
  <c r="L194" i="55" s="1"/>
  <c r="D24" i="45" s="1"/>
  <c r="H44" i="19"/>
  <c r="G48" i="19"/>
  <c r="G20" i="19"/>
  <c r="E63" i="19"/>
  <c r="G18" i="19"/>
  <c r="H23" i="19"/>
  <c r="G23" i="19"/>
  <c r="E24" i="19"/>
  <c r="G41" i="19"/>
  <c r="G69" i="19"/>
  <c r="C43" i="19"/>
  <c r="G68" i="19"/>
  <c r="G46" i="19"/>
  <c r="Y194" i="48" l="1"/>
  <c r="AS39" i="45" s="1"/>
  <c r="BH39" i="45" s="1"/>
  <c r="BH40" i="45" s="1"/>
  <c r="Y194" i="52"/>
  <c r="AS73" i="45" s="1"/>
  <c r="BH73" i="45" s="1"/>
  <c r="BH74" i="45" s="1"/>
  <c r="BH56" i="45"/>
  <c r="BH22" i="45"/>
  <c r="Y146" i="73"/>
  <c r="Y194" i="60"/>
  <c r="AS58" i="45" s="1"/>
  <c r="BH58" i="45" s="1"/>
  <c r="BH59" i="45" s="1"/>
  <c r="Y193" i="60"/>
  <c r="AS57" i="45" s="1"/>
  <c r="BH57" i="45" s="1"/>
  <c r="I69" i="19"/>
  <c r="BH90" i="45"/>
  <c r="Y194" i="59"/>
  <c r="AS24" i="45" s="1"/>
  <c r="BH24" i="45" s="1"/>
  <c r="BH25" i="45" s="1"/>
  <c r="Y122" i="72"/>
  <c r="BH23" i="45"/>
  <c r="AW57" i="45"/>
  <c r="BF90" i="45"/>
  <c r="BC58" i="45"/>
  <c r="BC59" i="45" s="1"/>
  <c r="W194" i="70"/>
  <c r="AB106" i="45" s="1"/>
  <c r="W193" i="70"/>
  <c r="AB105" i="45" s="1"/>
  <c r="BF39" i="45"/>
  <c r="BF40" i="45" s="1"/>
  <c r="BF104" i="45"/>
  <c r="W26" i="68"/>
  <c r="W194" i="68" s="1"/>
  <c r="M106" i="45" s="1"/>
  <c r="BF106" i="45" s="1"/>
  <c r="BF107" i="45" s="1"/>
  <c r="W193" i="68"/>
  <c r="M105" i="45" s="1"/>
  <c r="BF105" i="45" s="1"/>
  <c r="BF73" i="45"/>
  <c r="BF74" i="45" s="1"/>
  <c r="L194" i="73"/>
  <c r="S91" i="45" s="1"/>
  <c r="AX23" i="45"/>
  <c r="I26" i="69"/>
  <c r="I194" i="69" s="1"/>
  <c r="BE39" i="45"/>
  <c r="BE40" i="45" s="1"/>
  <c r="BE104" i="45"/>
  <c r="V194" i="68"/>
  <c r="L106" i="45" s="1"/>
  <c r="AW104" i="45"/>
  <c r="V26" i="69"/>
  <c r="V193" i="69"/>
  <c r="AP105" i="45" s="1"/>
  <c r="BE105" i="45" s="1"/>
  <c r="AZ89" i="45"/>
  <c r="V122" i="71"/>
  <c r="V193" i="71"/>
  <c r="L90" i="45" s="1"/>
  <c r="BE90" i="45" s="1"/>
  <c r="I194" i="70"/>
  <c r="H193" i="71"/>
  <c r="H194" i="71"/>
  <c r="J42" i="19"/>
  <c r="I67" i="19"/>
  <c r="I60" i="19"/>
  <c r="J62" i="19"/>
  <c r="J57" i="19"/>
  <c r="J69" i="19"/>
  <c r="J64" i="19"/>
  <c r="J41" i="19"/>
  <c r="I61" i="19"/>
  <c r="C49" i="19"/>
  <c r="C50" i="19" s="1"/>
  <c r="I62" i="19"/>
  <c r="J63" i="19"/>
  <c r="J56" i="19"/>
  <c r="J68" i="19"/>
  <c r="J58" i="19"/>
  <c r="J61" i="19"/>
  <c r="I56" i="19"/>
  <c r="J60" i="19"/>
  <c r="I45" i="19"/>
  <c r="I66" i="19"/>
  <c r="I63" i="19"/>
  <c r="I58" i="19"/>
  <c r="I59" i="19"/>
  <c r="I68" i="19"/>
  <c r="V194" i="52"/>
  <c r="AP73" i="45" s="1"/>
  <c r="BE73" i="45" s="1"/>
  <c r="BE74" i="45" s="1"/>
  <c r="M194" i="71"/>
  <c r="E91" i="45" s="1"/>
  <c r="N26" i="72"/>
  <c r="N194" i="72" s="1"/>
  <c r="AJ91" i="45" s="1"/>
  <c r="AY91" i="45" s="1"/>
  <c r="AY92" i="45" s="1"/>
  <c r="N193" i="48"/>
  <c r="AJ38" i="45" s="1"/>
  <c r="AY38" i="45" s="1"/>
  <c r="L194" i="69"/>
  <c r="AH106" i="45" s="1"/>
  <c r="BC89" i="45"/>
  <c r="K194" i="70"/>
  <c r="R106" i="45" s="1"/>
  <c r="R194" i="48"/>
  <c r="AL39" i="45" s="1"/>
  <c r="BC57" i="45"/>
  <c r="AY22" i="45"/>
  <c r="L193" i="70"/>
  <c r="S105" i="45" s="1"/>
  <c r="AW105" i="45"/>
  <c r="J67" i="19"/>
  <c r="I44" i="19"/>
  <c r="G49" i="19"/>
  <c r="G50" i="19" s="1"/>
  <c r="U194" i="69"/>
  <c r="AO106" i="45" s="1"/>
  <c r="U194" i="60"/>
  <c r="AO58" i="45" s="1"/>
  <c r="BD58" i="45" s="1"/>
  <c r="BD59" i="45" s="1"/>
  <c r="U194" i="59"/>
  <c r="AO24" i="45" s="1"/>
  <c r="U194" i="48"/>
  <c r="AO39" i="45" s="1"/>
  <c r="U194" i="55"/>
  <c r="K24" i="45" s="1"/>
  <c r="U194" i="39"/>
  <c r="K39" i="45" s="1"/>
  <c r="G38" i="72"/>
  <c r="G194" i="72" s="1"/>
  <c r="P26" i="70"/>
  <c r="P194" i="70" s="1"/>
  <c r="BA90" i="45"/>
  <c r="L26" i="68"/>
  <c r="L194" i="68" s="1"/>
  <c r="D106" i="45" s="1"/>
  <c r="Q193" i="68"/>
  <c r="G105" i="45" s="1"/>
  <c r="AZ105" i="45" s="1"/>
  <c r="K26" i="72"/>
  <c r="K194" i="72" s="1"/>
  <c r="AG91" i="45" s="1"/>
  <c r="AV91" i="45" s="1"/>
  <c r="AV92" i="45" s="1"/>
  <c r="I194" i="71"/>
  <c r="BD90" i="45"/>
  <c r="S194" i="48"/>
  <c r="AM39" i="45" s="1"/>
  <c r="H194" i="69"/>
  <c r="BD38" i="45"/>
  <c r="U194" i="57"/>
  <c r="Z24" i="45" s="1"/>
  <c r="T193" i="68"/>
  <c r="J105" i="45" s="1"/>
  <c r="BC105" i="45" s="1"/>
  <c r="BB91" i="45"/>
  <c r="BB92" i="45" s="1"/>
  <c r="AY105" i="45"/>
  <c r="U193" i="70"/>
  <c r="Z105" i="45" s="1"/>
  <c r="BD73" i="45"/>
  <c r="BD74" i="45" s="1"/>
  <c r="T194" i="68"/>
  <c r="J106" i="45" s="1"/>
  <c r="BC106" i="45" s="1"/>
  <c r="BC107" i="45" s="1"/>
  <c r="S193" i="48"/>
  <c r="AM38" i="45" s="1"/>
  <c r="BB38" i="45" s="1"/>
  <c r="J193" i="71"/>
  <c r="M193" i="71"/>
  <c r="E90" i="45" s="1"/>
  <c r="J66" i="19"/>
  <c r="J59" i="19"/>
  <c r="F49" i="19"/>
  <c r="F50" i="19" s="1"/>
  <c r="D49" i="19"/>
  <c r="D50" i="19" s="1"/>
  <c r="J194" i="72"/>
  <c r="U26" i="68"/>
  <c r="U193" i="68"/>
  <c r="K105" i="45" s="1"/>
  <c r="BD105" i="45" s="1"/>
  <c r="T50" i="55"/>
  <c r="T193" i="55"/>
  <c r="J23" i="45" s="1"/>
  <c r="BC23" i="45" s="1"/>
  <c r="T26" i="48"/>
  <c r="T193" i="48"/>
  <c r="AN38" i="45" s="1"/>
  <c r="BC38" i="45" s="1"/>
  <c r="U26" i="70"/>
  <c r="R194" i="70"/>
  <c r="W106" i="45" s="1"/>
  <c r="U26" i="72"/>
  <c r="T26" i="71"/>
  <c r="T193" i="71"/>
  <c r="J90" i="45" s="1"/>
  <c r="BC90" i="45" s="1"/>
  <c r="BB90" i="45"/>
  <c r="BC73" i="45"/>
  <c r="BC74" i="45" s="1"/>
  <c r="AX104" i="45"/>
  <c r="T194" i="49"/>
  <c r="Y39" i="45" s="1"/>
  <c r="H194" i="70"/>
  <c r="P50" i="68"/>
  <c r="P194" i="68" s="1"/>
  <c r="S26" i="68"/>
  <c r="S194" i="68" s="1"/>
  <c r="I106" i="45" s="1"/>
  <c r="N194" i="73"/>
  <c r="U91" i="45" s="1"/>
  <c r="L26" i="71"/>
  <c r="L194" i="71" s="1"/>
  <c r="D91" i="45" s="1"/>
  <c r="AW91" i="45" s="1"/>
  <c r="AW92" i="45" s="1"/>
  <c r="AY90" i="45"/>
  <c r="N194" i="70"/>
  <c r="U106" i="45" s="1"/>
  <c r="I26" i="72"/>
  <c r="I194" i="72" s="1"/>
  <c r="M26" i="70"/>
  <c r="M194" i="70" s="1"/>
  <c r="T106" i="45" s="1"/>
  <c r="R194" i="71"/>
  <c r="H91" i="45" s="1"/>
  <c r="BA91" i="45" s="1"/>
  <c r="BA92" i="45" s="1"/>
  <c r="P194" i="71"/>
  <c r="R26" i="68"/>
  <c r="R194" i="68" s="1"/>
  <c r="H106" i="45" s="1"/>
  <c r="AY106" i="45"/>
  <c r="AY107" i="45" s="1"/>
  <c r="S26" i="69"/>
  <c r="S194" i="69" s="1"/>
  <c r="AM106" i="45" s="1"/>
  <c r="Q26" i="72"/>
  <c r="Q194" i="72" s="1"/>
  <c r="AK91" i="45" s="1"/>
  <c r="AZ91" i="45" s="1"/>
  <c r="AZ92" i="45" s="1"/>
  <c r="AZ90" i="45"/>
  <c r="I26" i="48"/>
  <c r="I194" i="48" s="1"/>
  <c r="I193" i="48"/>
  <c r="AW90" i="45"/>
  <c r="AV90" i="45"/>
  <c r="I194" i="73"/>
  <c r="C104" i="45"/>
  <c r="AV104" i="45" s="1"/>
  <c r="J194" i="71"/>
  <c r="Q194" i="70"/>
  <c r="V106" i="45" s="1"/>
  <c r="M26" i="72"/>
  <c r="M194" i="72" s="1"/>
  <c r="AI91" i="45" s="1"/>
  <c r="M193" i="72"/>
  <c r="AI90" i="45" s="1"/>
  <c r="L26" i="48"/>
  <c r="L194" i="48" s="1"/>
  <c r="L193" i="48"/>
  <c r="R193" i="70"/>
  <c r="W105" i="45" s="1"/>
  <c r="BA104" i="45"/>
  <c r="P193" i="72"/>
  <c r="P26" i="72"/>
  <c r="P194" i="72" s="1"/>
  <c r="G194" i="73"/>
  <c r="R105" i="45"/>
  <c r="Q26" i="69"/>
  <c r="Q194" i="69" s="1"/>
  <c r="AK106" i="45" s="1"/>
  <c r="AZ106" i="45" s="1"/>
  <c r="AZ107" i="45" s="1"/>
  <c r="J26" i="70"/>
  <c r="J194" i="70" s="1"/>
  <c r="C105" i="45"/>
  <c r="R26" i="69"/>
  <c r="R194" i="69" s="1"/>
  <c r="AL106" i="45" s="1"/>
  <c r="R193" i="69"/>
  <c r="AL105" i="45" s="1"/>
  <c r="BA105" i="45" s="1"/>
  <c r="M26" i="68"/>
  <c r="M194" i="68" s="1"/>
  <c r="E106" i="45" s="1"/>
  <c r="Q194" i="73"/>
  <c r="V91" i="45" s="1"/>
  <c r="P26" i="69"/>
  <c r="P194" i="69" s="1"/>
  <c r="P193" i="69"/>
  <c r="BB105" i="45"/>
  <c r="G26" i="68"/>
  <c r="G194" i="68" s="1"/>
  <c r="G193" i="68"/>
  <c r="P26" i="48"/>
  <c r="P194" i="48" s="1"/>
  <c r="J62" i="73"/>
  <c r="J194" i="73" s="1"/>
  <c r="Q194" i="48"/>
  <c r="AK39" i="45" s="1"/>
  <c r="AZ39" i="45" s="1"/>
  <c r="AZ40" i="45" s="1"/>
  <c r="M26" i="69"/>
  <c r="M194" i="69" s="1"/>
  <c r="AI106" i="45" s="1"/>
  <c r="M193" i="69"/>
  <c r="AI105" i="45" s="1"/>
  <c r="AX105" i="45" s="1"/>
  <c r="AG105" i="45"/>
  <c r="H26" i="68"/>
  <c r="H194" i="68" s="1"/>
  <c r="K26" i="68"/>
  <c r="K194" i="68" s="1"/>
  <c r="C106" i="45" s="1"/>
  <c r="AV106" i="45" s="1"/>
  <c r="AV107" i="45" s="1"/>
  <c r="AY23" i="45"/>
  <c r="AY71" i="45"/>
  <c r="AZ38" i="45"/>
  <c r="AZ24" i="45"/>
  <c r="AZ25" i="45" s="1"/>
  <c r="BB24" i="45"/>
  <c r="BB25" i="45" s="1"/>
  <c r="AV72" i="45"/>
  <c r="AW72" i="45"/>
  <c r="AL58" i="45"/>
  <c r="BA58" i="45" s="1"/>
  <c r="BA59" i="45" s="1"/>
  <c r="BB58" i="45"/>
  <c r="BB59" i="45" s="1"/>
  <c r="BB57" i="45"/>
  <c r="AK73" i="45"/>
  <c r="AZ73" i="45" s="1"/>
  <c r="AZ74" i="45" s="1"/>
  <c r="BA72" i="45"/>
  <c r="H39" i="45"/>
  <c r="AY37" i="45"/>
  <c r="AX39" i="45"/>
  <c r="AX40" i="45" s="1"/>
  <c r="AH73" i="45"/>
  <c r="AW73" i="45" s="1"/>
  <c r="AW74" i="45" s="1"/>
  <c r="AY57" i="45"/>
  <c r="S194" i="39"/>
  <c r="J24" i="19"/>
  <c r="J44" i="19"/>
  <c r="S194" i="52"/>
  <c r="J45" i="19"/>
  <c r="R194" i="49"/>
  <c r="W39" i="45" s="1"/>
  <c r="R194" i="52"/>
  <c r="Q170" i="58"/>
  <c r="H49" i="19"/>
  <c r="H50" i="19" s="1"/>
  <c r="Q194" i="57"/>
  <c r="V24" i="45" s="1"/>
  <c r="N193" i="52"/>
  <c r="AJ72" i="45" s="1"/>
  <c r="AY72" i="45" s="1"/>
  <c r="J193" i="59"/>
  <c r="N194" i="51"/>
  <c r="F73" i="45" s="1"/>
  <c r="N38" i="59"/>
  <c r="J50" i="58"/>
  <c r="J194" i="58" s="1"/>
  <c r="J193" i="60"/>
  <c r="M194" i="60"/>
  <c r="J26" i="59"/>
  <c r="G194" i="59"/>
  <c r="K194" i="52"/>
  <c r="H194" i="52"/>
  <c r="N170" i="53"/>
  <c r="L194" i="60"/>
  <c r="I24" i="19"/>
  <c r="K194" i="60"/>
  <c r="N26" i="57"/>
  <c r="N194" i="57" s="1"/>
  <c r="U24" i="45" s="1"/>
  <c r="L194" i="59"/>
  <c r="AH24" i="45" s="1"/>
  <c r="AW24" i="45" s="1"/>
  <c r="AW25" i="45" s="1"/>
  <c r="I194" i="52"/>
  <c r="H194" i="60"/>
  <c r="J193" i="55"/>
  <c r="I23" i="19"/>
  <c r="F28" i="19"/>
  <c r="F29" i="19" s="1"/>
  <c r="I41" i="19"/>
  <c r="J36" i="19"/>
  <c r="I20" i="19"/>
  <c r="J20" i="19"/>
  <c r="J46" i="19"/>
  <c r="I42" i="19"/>
  <c r="M194" i="59"/>
  <c r="AI24" i="45" s="1"/>
  <c r="AX24" i="45" s="1"/>
  <c r="AX25" i="45" s="1"/>
  <c r="H194" i="59"/>
  <c r="J194" i="49"/>
  <c r="M194" i="52"/>
  <c r="N194" i="49"/>
  <c r="U39" i="45" s="1"/>
  <c r="J74" i="55"/>
  <c r="J194" i="55" s="1"/>
  <c r="J193" i="53"/>
  <c r="J26" i="53"/>
  <c r="J194" i="53" s="1"/>
  <c r="J194" i="52"/>
  <c r="N194" i="55"/>
  <c r="F24" i="45" s="1"/>
  <c r="J193" i="51"/>
  <c r="J38" i="51"/>
  <c r="J194" i="51" s="1"/>
  <c r="J122" i="56"/>
  <c r="J194" i="56" s="1"/>
  <c r="J194" i="57"/>
  <c r="N74" i="39"/>
  <c r="E68" i="19"/>
  <c r="G64" i="19"/>
  <c r="E70" i="19" l="1"/>
  <c r="E71" i="19" s="1"/>
  <c r="Y194" i="73"/>
  <c r="AD91" i="45" s="1"/>
  <c r="Y194" i="72"/>
  <c r="AS91" i="45" s="1"/>
  <c r="BH91" i="45" s="1"/>
  <c r="BH92" i="45" s="1"/>
  <c r="I64" i="19"/>
  <c r="H70" i="19"/>
  <c r="H71" i="19" s="1"/>
  <c r="V194" i="71"/>
  <c r="L91" i="45" s="1"/>
  <c r="BE91" i="45" s="1"/>
  <c r="BE92" i="45" s="1"/>
  <c r="V194" i="69"/>
  <c r="AP106" i="45" s="1"/>
  <c r="BE106" i="45" s="1"/>
  <c r="BE107" i="45" s="1"/>
  <c r="BA106" i="45"/>
  <c r="BA107" i="45" s="1"/>
  <c r="AX91" i="45"/>
  <c r="AX92" i="45" s="1"/>
  <c r="BA39" i="45"/>
  <c r="BA40" i="45" s="1"/>
  <c r="AW106" i="45"/>
  <c r="AW107" i="45" s="1"/>
  <c r="BD24" i="45"/>
  <c r="BD25" i="45" s="1"/>
  <c r="BD39" i="45"/>
  <c r="BD40" i="45" s="1"/>
  <c r="G70" i="19"/>
  <c r="G71" i="19" s="1"/>
  <c r="U194" i="72"/>
  <c r="AO91" i="45" s="1"/>
  <c r="BD91" i="45" s="1"/>
  <c r="BD92" i="45" s="1"/>
  <c r="F70" i="19"/>
  <c r="F71" i="19" s="1"/>
  <c r="J65" i="19"/>
  <c r="J70" i="19" s="1"/>
  <c r="J71" i="19" s="1"/>
  <c r="D70" i="19"/>
  <c r="D71" i="19" s="1"/>
  <c r="U194" i="70"/>
  <c r="Z106" i="45" s="1"/>
  <c r="U194" i="68"/>
  <c r="K106" i="45" s="1"/>
  <c r="BD106" i="45" s="1"/>
  <c r="BD107" i="45" s="1"/>
  <c r="AX90" i="45"/>
  <c r="C70" i="19"/>
  <c r="C71" i="19" s="1"/>
  <c r="I65" i="19"/>
  <c r="C28" i="19"/>
  <c r="C29" i="19" s="1"/>
  <c r="T194" i="48"/>
  <c r="AN39" i="45" s="1"/>
  <c r="BC39" i="45" s="1"/>
  <c r="BC40" i="45" s="1"/>
  <c r="T194" i="71"/>
  <c r="J91" i="45" s="1"/>
  <c r="BC91" i="45" s="1"/>
  <c r="BC92" i="45" s="1"/>
  <c r="T194" i="55"/>
  <c r="J24" i="45" s="1"/>
  <c r="BC24" i="45" s="1"/>
  <c r="BC25" i="45" s="1"/>
  <c r="BB106" i="45"/>
  <c r="BB107" i="45" s="1"/>
  <c r="AH38" i="45"/>
  <c r="AW38" i="45" s="1"/>
  <c r="AX106" i="45"/>
  <c r="AX107" i="45" s="1"/>
  <c r="AV105" i="45"/>
  <c r="AL73" i="45"/>
  <c r="BA73" i="45" s="1"/>
  <c r="BA74" i="45" s="1"/>
  <c r="AM73" i="45"/>
  <c r="BB73" i="45" s="1"/>
  <c r="BB74" i="45" s="1"/>
  <c r="I39" i="45"/>
  <c r="BB39" i="45" s="1"/>
  <c r="BB40" i="45" s="1"/>
  <c r="AI73" i="45"/>
  <c r="AX73" i="45" s="1"/>
  <c r="AX74" i="45" s="1"/>
  <c r="AG39" i="45"/>
  <c r="AV39" i="45" s="1"/>
  <c r="AV40" i="45" s="1"/>
  <c r="AH39" i="45"/>
  <c r="AW39" i="45" s="1"/>
  <c r="AW40" i="45" s="1"/>
  <c r="AG73" i="45"/>
  <c r="AV73" i="45" s="1"/>
  <c r="AV74" i="45" s="1"/>
  <c r="AH58" i="45"/>
  <c r="AW58" i="45" s="1"/>
  <c r="AW59" i="45" s="1"/>
  <c r="AG58" i="45"/>
  <c r="AV58" i="45" s="1"/>
  <c r="AV59" i="45" s="1"/>
  <c r="AI58" i="45"/>
  <c r="AX58" i="45" s="1"/>
  <c r="AX59" i="45" s="1"/>
  <c r="E49" i="19"/>
  <c r="E50" i="19" s="1"/>
  <c r="Q194" i="58"/>
  <c r="V58" i="45" s="1"/>
  <c r="I194" i="60"/>
  <c r="N194" i="53"/>
  <c r="U73" i="45" s="1"/>
  <c r="E28" i="19"/>
  <c r="E29" i="19" s="1"/>
  <c r="J194" i="60"/>
  <c r="I36" i="19"/>
  <c r="J23" i="19"/>
  <c r="J39" i="19"/>
  <c r="J35" i="19"/>
  <c r="I15" i="19"/>
  <c r="I21" i="19"/>
  <c r="D28" i="19"/>
  <c r="D29" i="19" s="1"/>
  <c r="I46" i="19"/>
  <c r="J15" i="19"/>
  <c r="K194" i="59"/>
  <c r="AG24" i="45" s="1"/>
  <c r="AV24" i="45" s="1"/>
  <c r="AV25" i="45" s="1"/>
  <c r="G194" i="52"/>
  <c r="N194" i="39"/>
  <c r="F39" i="45" s="1"/>
  <c r="I70" i="19" l="1"/>
  <c r="I71" i="19" s="1"/>
  <c r="I18" i="19"/>
  <c r="I35" i="19"/>
  <c r="I25" i="19"/>
  <c r="J43" i="19"/>
  <c r="J21" i="19"/>
  <c r="I39" i="19"/>
  <c r="J48" i="19"/>
  <c r="J18" i="19"/>
  <c r="J194" i="59"/>
  <c r="J27" i="19" l="1"/>
  <c r="I14" i="19"/>
  <c r="I48" i="19"/>
  <c r="J25" i="19"/>
  <c r="I43" i="19"/>
  <c r="J37" i="19"/>
  <c r="J47" i="19"/>
  <c r="I27" i="19"/>
  <c r="J16" i="19" l="1"/>
  <c r="I37" i="19"/>
  <c r="J14" i="19"/>
  <c r="I47" i="19"/>
  <c r="J38" i="19"/>
  <c r="I16" i="19"/>
  <c r="J40" i="19"/>
  <c r="I22" i="19"/>
  <c r="N194" i="60"/>
  <c r="N194" i="52"/>
  <c r="AJ73" i="45" l="1"/>
  <c r="AY73" i="45" s="1"/>
  <c r="AY74" i="45" s="1"/>
  <c r="AJ58" i="45"/>
  <c r="AY58" i="45" s="1"/>
  <c r="AY59" i="45" s="1"/>
  <c r="J49" i="19"/>
  <c r="J50" i="19" s="1"/>
  <c r="I17" i="19"/>
  <c r="I26" i="19"/>
  <c r="I40" i="19"/>
  <c r="I38" i="19"/>
  <c r="J22" i="19"/>
  <c r="J17" i="19"/>
  <c r="I49" i="19" l="1"/>
  <c r="I50" i="19" s="1"/>
  <c r="I19" i="19"/>
  <c r="I28" i="19" s="1"/>
  <c r="I29" i="19" s="1"/>
  <c r="G28" i="19"/>
  <c r="G29" i="19" s="1"/>
  <c r="J26" i="19"/>
  <c r="N194" i="59"/>
  <c r="AJ24" i="45" s="1"/>
  <c r="AY24" i="45" s="1"/>
  <c r="AY25" i="45" s="1"/>
  <c r="J19" i="19" l="1"/>
  <c r="J28" i="19" s="1"/>
  <c r="J29" i="19" s="1"/>
  <c r="H28" i="19"/>
  <c r="H29" i="19" s="1"/>
  <c r="AJ39" i="45" l="1"/>
  <c r="AY39" i="45" s="1"/>
  <c r="AY40" i="4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McKean</author>
  </authors>
  <commentList>
    <comment ref="V17" authorId="0" shapeId="0" xr:uid="{189512B4-8505-43B0-ACBE-BDE93021F024}">
      <text>
        <r>
          <rPr>
            <sz val="9"/>
            <color indexed="81"/>
            <rFont val="Tahoma"/>
            <family val="2"/>
          </rPr>
          <t>Formula temporarily removed to allow nil values to pull through to Operating Costs for period 9b. Formula below will be restored for period 9b announcement. No impact on period 9a.
=IFNA(VLOOKUP(V13,$B$34:$C$1500,2, FALSE),"-")</t>
        </r>
      </text>
    </comment>
  </commentList>
</comments>
</file>

<file path=xl/sharedStrings.xml><?xml version="1.0" encoding="utf-8"?>
<sst xmlns="http://schemas.openxmlformats.org/spreadsheetml/2006/main" count="28125" uniqueCount="695">
  <si>
    <t>Supplementary model - default tariff cap level</t>
  </si>
  <si>
    <t>Version Control</t>
  </si>
  <si>
    <t>Date Published</t>
  </si>
  <si>
    <t>Changes</t>
  </si>
  <si>
    <t>v1.0</t>
  </si>
  <si>
    <t>Published alongside statutory consultation</t>
  </si>
  <si>
    <t>v1.1</t>
  </si>
  <si>
    <t>-Inputs replaced with revised values from Annexes 2 to 5 of the licence condition, and revised baseline values taken from the notice
-EBIT parameter increased to ensure allowance equal to 1.9% of revenue (not costs)
-Electricity benchmark consumption level for dual fuel clarified in default tariff cap tables (previously this only referred to the gas benchmark consumption level)
-Minor correction to formulae in gas calculation tabs, so that the regional totals now correctly refer to relevant cells when determining whether to show blank
-Correction to labelling in "Gas_nonSC_12000kWh" sheet, column B, for Northern Scotland
-Formula error correction in "Gas_SC_12000kWh" sheet: headroom percentage was not previously being applied to EBIT
-Addition to sheet "1a Default tariff cap" to ensure cap values rounded to two decimal places, consistent with published PDF version of this table</t>
  </si>
  <si>
    <t>v1.2</t>
  </si>
  <si>
    <t>-Inputs updated with latest values from Annexes 2 to 5 of the licence condition</t>
  </si>
  <si>
    <t>v1.3</t>
  </si>
  <si>
    <t>v1.4</t>
  </si>
  <si>
    <t>v1.5</t>
  </si>
  <si>
    <t>-Inputs tab added for Adjustment Allowance
-6 calculation tabs added for PPM
-Adjustment Allowance cost line added for all calculation tabs
-Output tabs updated for PPM and inclusion of Adjustment Allowance cost line</t>
  </si>
  <si>
    <t>v1.6</t>
  </si>
  <si>
    <t>-Published with the decision on reassessing the wholesale cost allowance in the first default tariff cap period</t>
  </si>
  <si>
    <t>v1.7</t>
  </si>
  <si>
    <t>-Inputs updated with latest values from Annexes 2 to 5 &amp; 8 of the licence condition</t>
  </si>
  <si>
    <t>v1.8</t>
  </si>
  <si>
    <t>v1.9</t>
  </si>
  <si>
    <t>v1.10</t>
  </si>
  <si>
    <t>-Inputs updated with latest values from Annexes 2 to 5 &amp; 8 of the licence condition
-Updates made to incorporate PPM gas wholesale allowance, PPM gas network allowance and Green Gas Levy allowance from April 2022. For further details see model v1.93 published alongside relevant decision document on 04/02/2022</t>
  </si>
  <si>
    <t>v1.11</t>
  </si>
  <si>
    <t>Model updated for transitional arrangement from cap period 9.
- Tab '2a DF' updated with tables to include backwardation and CfD costs
- New columns inserted across all input and calc tabs, to represent the new quarterly updates
- Tab '1a Default tariff cap' drop down list in cell C6 updated with quarterly periods
- Tab '3d PC' updated to remove CfD costs
- Tab '1a Historical level tables', historical breakdown of values from row 109 down has been deleted as these are no longer relevant</t>
  </si>
  <si>
    <t>Description</t>
  </si>
  <si>
    <t>This file sets out the inputs and calculations used to calculate the level of the default tariff cap in each 28AD Charge Restriction Period - for each fuel, Charge Restriction Region, Benchmark Annual Consumption Level, Benchmark Metering Arrangement and Payment Method.</t>
  </si>
  <si>
    <t>The inputs used are the outputs of Annexes 2 - 5 and 8 of the licence condition, together with the latest value of CPIH, and Baseline Values of the Operating Cost Allowance, payment method adjustments, EBIT Margin Percentage, Headroom Allowance Percentage, and Initial Value of the CPIH Index as published in our notice.</t>
  </si>
  <si>
    <t>Also included in the model are values of the indices for historical periods. These illustrate what the cap would have been, had the model been used to calculate the cap for previous periods, and are included for illustration only. For the avoidance of doubt, these values will not be used to set the level of the default tariff cap.</t>
  </si>
  <si>
    <t>&lt;= Denotes an input</t>
  </si>
  <si>
    <t>&lt;= Denotes a calculation or output</t>
  </si>
  <si>
    <t>The first diagram below ('model context') describes how the different workbooks feeding into this file fit together.</t>
  </si>
  <si>
    <t>The second diagram below ('model map') provides an overview of the structure of this file.</t>
  </si>
  <si>
    <t>Model context</t>
  </si>
  <si>
    <r>
      <t xml:space="preserve">Notice
</t>
    </r>
    <r>
      <rPr>
        <sz val="10"/>
        <color theme="1"/>
        <rFont val="Verdana"/>
        <family val="2"/>
      </rPr>
      <t>Contains the Baseline Values of the Operating Cost Allowance, payment method adjustment, EBIT Margin Percentage and Headroom Allowance Percentage, and the Initial Value of the CPIH Index</t>
    </r>
  </si>
  <si>
    <t>"</t>
  </si>
  <si>
    <r>
      <t xml:space="preserve">Default tariff cap
</t>
    </r>
    <r>
      <rPr>
        <sz val="10"/>
        <color theme="1"/>
        <rFont val="Verdana"/>
        <family val="2"/>
      </rPr>
      <t>This model. It brings together inputs to calculate the overall level of the default tariff cap for each Charge Restriction Region and Charge Restriction Period</t>
    </r>
  </si>
  <si>
    <r>
      <t xml:space="preserve">Annex 2 - Wholesale cost allowance
</t>
    </r>
    <r>
      <rPr>
        <sz val="10"/>
        <color theme="1"/>
        <rFont val="Verdana"/>
        <family val="2"/>
      </rPr>
      <t>Calculates the value of the Direct Fuel Cost Component using information on wholesale prices, backwardation costs and CfD costs. It also includes the the Capacity Market Cost Component using information on auction clearing prices and obligated capacity. Together these allowances form the Wholesale Cost Allowance</t>
    </r>
  </si>
  <si>
    <r>
      <t xml:space="preserve">Annex 3 - Network cost allowance elec
</t>
    </r>
    <r>
      <rPr>
        <sz val="10"/>
        <color theme="1"/>
        <rFont val="Verdana"/>
        <family val="2"/>
      </rPr>
      <t>Calculates the value of the Network Cost Allowance for electricity, using data from network companies' charging statements and assumptions about demand and losses</t>
    </r>
  </si>
  <si>
    <r>
      <t xml:space="preserve">Supplementary workbook, Demand and losses
</t>
    </r>
    <r>
      <rPr>
        <sz val="10"/>
        <color theme="1"/>
        <rFont val="Verdana"/>
        <family val="2"/>
      </rPr>
      <t>Shows calculation of distribution and transmission loss multipliers, and electricity demand parameters, for use in Annexes</t>
    </r>
  </si>
  <si>
    <r>
      <t xml:space="preserve">Annex 3 - Network cost allowance gas
</t>
    </r>
    <r>
      <rPr>
        <sz val="10"/>
        <color theme="1"/>
        <rFont val="Verdana"/>
        <family val="2"/>
      </rPr>
      <t>Calculates the value of the Network Cost Allowance for gas, using data from network companies' charging statements and assumptions about demand</t>
    </r>
  </si>
  <si>
    <r>
      <t xml:space="preserve">Annex 4 - Policy cost allowance
</t>
    </r>
    <r>
      <rPr>
        <sz val="10"/>
        <color theme="1"/>
        <rFont val="Verdana"/>
        <family val="2"/>
      </rPr>
      <t>Calculates the value of the Policy Cost Allowance, using forecasts from scheme administrators and assumptions about demand</t>
    </r>
  </si>
  <si>
    <r>
      <t xml:space="preserve">Annex 5 - SMNCC
</t>
    </r>
    <r>
      <rPr>
        <sz val="10"/>
        <color theme="1"/>
        <rFont val="Verdana"/>
        <family val="2"/>
      </rPr>
      <t>Calculates the value of the Smart Metering Net Cost Change, using smart industry body charging statements and budgets, and the modelled allowance for non-pass through costs</t>
    </r>
  </si>
  <si>
    <t>Annex 8 - Adjustment Allowance</t>
  </si>
  <si>
    <t>Calculates the value of adjustments, based on our calculation methodology</t>
  </si>
  <si>
    <t>Model map</t>
  </si>
  <si>
    <t>List of tabs</t>
  </si>
  <si>
    <t>Tab name</t>
  </si>
  <si>
    <t>Tab type</t>
  </si>
  <si>
    <t>Front sheet</t>
  </si>
  <si>
    <t>n/a</t>
  </si>
  <si>
    <t>Version control</t>
  </si>
  <si>
    <t>Notes</t>
  </si>
  <si>
    <t>This tab</t>
  </si>
  <si>
    <t>1 Outputs=&gt;</t>
  </si>
  <si>
    <t>1a Default tariff cap</t>
  </si>
  <si>
    <t>Outputs</t>
  </si>
  <si>
    <t>Level of the default tariff cap for each Charge Restriction Region, each fuel and Benchmark Metering Arrangment, each Benchmark Annual Consumption Level and each Payment Method for a selected 28AD Charge Restriction Period</t>
  </si>
  <si>
    <t>1b Historical level tables</t>
  </si>
  <si>
    <t>Supplementary tables showing trend in level of the cap as it would have been calculated for historical periods; and demand weighted average level of cap for the year 2017/18</t>
  </si>
  <si>
    <t>2 Calculations=&gt;</t>
  </si>
  <si>
    <t>ElecSingle_Other_3100kWh</t>
  </si>
  <si>
    <t>Calculations</t>
  </si>
  <si>
    <t>This table brings together allowances to calculate level of default tariff cap in pounds per customer for the given fuel - Benchmark Metering Arrangement - Benchmark Annual Consumption Level - Payment Method (as designated by tab title). Values are calculated by 28AD Charge Restriction Period and Charge Restriction Region.</t>
  </si>
  <si>
    <t>ElecSingle_SC_3100kWh</t>
  </si>
  <si>
    <t>ElecSingle_PPM_3100kWh</t>
  </si>
  <si>
    <t>Gas_Other_12000kWh</t>
  </si>
  <si>
    <t>Gas_SC_12000kWh</t>
  </si>
  <si>
    <t>Gas_PPM_12000kWh</t>
  </si>
  <si>
    <t>ElecMulti_Other_4200kWh</t>
  </si>
  <si>
    <t>ElecMulti_SC_4200kWh</t>
  </si>
  <si>
    <t>ElecMulti_PPM_4200kWh</t>
  </si>
  <si>
    <t>ElecSingle_Other_Nil</t>
  </si>
  <si>
    <t>ElecSingle_SC_Nil</t>
  </si>
  <si>
    <t>ElecSingle_PPM_Nil</t>
  </si>
  <si>
    <t>Gas_Other_Nil</t>
  </si>
  <si>
    <t>Gas_SC_Nil</t>
  </si>
  <si>
    <t>Gas_PPM_Nil</t>
  </si>
  <si>
    <t>ElecMulti_Other_Nil</t>
  </si>
  <si>
    <t>ElecMulti_SC_Nil</t>
  </si>
  <si>
    <t>ElecMulti_PPM_Nil</t>
  </si>
  <si>
    <t>3 Inputs=&gt;</t>
  </si>
  <si>
    <t>3a DF</t>
  </si>
  <si>
    <t>Inputs</t>
  </si>
  <si>
    <t>Values of Direct Fuel Cost Component taken from Annex 2 to the licence conditions. Inclusive of backwardation and CfD Cost Components</t>
  </si>
  <si>
    <t>3b CM</t>
  </si>
  <si>
    <t>Values of Capacity Market Cost Component taken from Annex 2 to the licence conditions</t>
  </si>
  <si>
    <t>3c AA</t>
  </si>
  <si>
    <t>Values of the Adjustment Allowance taken from Annex 8 to the licence conditions</t>
  </si>
  <si>
    <t>3d PC</t>
  </si>
  <si>
    <t>Values of Policy Cost Allowance taken from Annex 4 to the licence conditions</t>
  </si>
  <si>
    <t>3e NC - Elec</t>
  </si>
  <si>
    <t>Values of Network Cost Allowance for electricity taken from Annex 3 to the electricity licence condition</t>
  </si>
  <si>
    <t>3f NC - Gas</t>
  </si>
  <si>
    <t>Values of Network Cost Allowance for gas taken from Annex 3 to the gas licence condition</t>
  </si>
  <si>
    <t>3g CPIH</t>
  </si>
  <si>
    <t>Latest value of CPIH, as published by ONS, used to update Operating Cost Allowance and Payment Method Adjustment Additional Cost</t>
  </si>
  <si>
    <t>3h OC</t>
  </si>
  <si>
    <t>Baseline Value of Operating Cost Allowance, as published in our Notice</t>
  </si>
  <si>
    <t>3i SMNCC</t>
  </si>
  <si>
    <t>Values of Smart Metering Net Cost Change taken from Annex 5 to the licence conditions</t>
  </si>
  <si>
    <t>3j PAAC PAP</t>
  </si>
  <si>
    <t>Baseline Value of Payment Method Adjustment Additional Cost, and Payment Method Adjustment Percentage, as published in our Notice</t>
  </si>
  <si>
    <t>3k EBIT</t>
  </si>
  <si>
    <t>l</t>
  </si>
  <si>
    <t>Baseline Value of EBIT Margin Percentage as published in our Notice</t>
  </si>
  <si>
    <t>3k HAP</t>
  </si>
  <si>
    <t>Baseline Value of Headroom Allowance Percentage , as published in our Notice</t>
  </si>
  <si>
    <t>Default tariff cap</t>
  </si>
  <si>
    <t>Level of the default tariff cap for the chosen 28AD Charge Restriction Period, broken down by fuel and Benchmark Metering Arrangment, Benchmark Annual Consumption Level, Payment Method and Charge Restriction Region.
All units are pounds per customer, excluding VAT except where specified.
Dual fuel values are provided for information only.</t>
  </si>
  <si>
    <t>28AD Charge Restriction Period:</t>
  </si>
  <si>
    <t>April 2022 - September 2022</t>
  </si>
  <si>
    <t>Other Payment Method</t>
  </si>
  <si>
    <t>Charge Restriction Region</t>
  </si>
  <si>
    <t>Electricity: Single-Rate Metering Arrangement</t>
  </si>
  <si>
    <t>Electricity: Multi-Register Metering Arrangement</t>
  </si>
  <si>
    <t>Gas</t>
  </si>
  <si>
    <t>Dual fuel (implied)</t>
  </si>
  <si>
    <t>Nil kWh</t>
  </si>
  <si>
    <t>m (3,100 kWh)</t>
  </si>
  <si>
    <t>m (4,200 kWh)</t>
  </si>
  <si>
    <t>m (12,000 kWh)</t>
  </si>
  <si>
    <t>m (3,100kWh electricity; 12,000 kWh gas)</t>
  </si>
  <si>
    <t>North West</t>
  </si>
  <si>
    <t>Northern</t>
  </si>
  <si>
    <t>Yorkshire</t>
  </si>
  <si>
    <t>Northern Scotland</t>
  </si>
  <si>
    <t>Southern</t>
  </si>
  <si>
    <t>Southern Scotland</t>
  </si>
  <si>
    <t>N Wales and Mersey</t>
  </si>
  <si>
    <t>London</t>
  </si>
  <si>
    <t>South East</t>
  </si>
  <si>
    <t>Eastern</t>
  </si>
  <si>
    <t>East Midlands</t>
  </si>
  <si>
    <t>Midlands</t>
  </si>
  <si>
    <t>Southern Western</t>
  </si>
  <si>
    <t>South Wales</t>
  </si>
  <si>
    <t>GB average</t>
  </si>
  <si>
    <t>GB average, inc VAT (at 5%)</t>
  </si>
  <si>
    <t>Standard Credit</t>
  </si>
  <si>
    <t>PPM</t>
  </si>
  <si>
    <t>Lookups - Charge Restriction Periods to columns</t>
  </si>
  <si>
    <t>28AD Charge Restriction Period</t>
  </si>
  <si>
    <t>Column reference</t>
  </si>
  <si>
    <t>April 2015 – September 2015</t>
  </si>
  <si>
    <t>Column reference, current charging period:</t>
  </si>
  <si>
    <t>October 2015- March 2016</t>
  </si>
  <si>
    <t>April 2016-September 2016</t>
  </si>
  <si>
    <t>October 2016-March 2017</t>
  </si>
  <si>
    <t>April 2017 - September 2017</t>
  </si>
  <si>
    <t>October 2017 - March 2018</t>
  </si>
  <si>
    <t>April 2018 - September 2018</t>
  </si>
  <si>
    <t>October 2018 - March 2019</t>
  </si>
  <si>
    <t>January 2019 - March 2019</t>
  </si>
  <si>
    <t>April 2019 - September 2019</t>
  </si>
  <si>
    <t>October 2019 - March 2020</t>
  </si>
  <si>
    <t>April 2020 - September 2020</t>
  </si>
  <si>
    <t>October 2020 - March 2021</t>
  </si>
  <si>
    <t>April 2021 - September 2021</t>
  </si>
  <si>
    <t>October 2021 - March 2022</t>
  </si>
  <si>
    <t>October 2022 - December 2022</t>
  </si>
  <si>
    <t>January 2023 - March 2023</t>
  </si>
  <si>
    <t>April 2023 - June 2023</t>
  </si>
  <si>
    <t>July 2023 - September 2023</t>
  </si>
  <si>
    <t>October 2023 - Decemebr 2023</t>
  </si>
  <si>
    <t>Historical level tables</t>
  </si>
  <si>
    <t>Supplementary tables showing trend in level of the default tariff cap as it would have been calculated for historical periods; and demand weighted average level of the default tariff cap for the year 2017/18</t>
  </si>
  <si>
    <t>Trend in the indicative level of the default tariff cap for historical periods (£ per customer per year, average across GB regions)</t>
  </si>
  <si>
    <t>Nil consumption</t>
  </si>
  <si>
    <t>Apr 2017 - Sep 2017</t>
  </si>
  <si>
    <t>Oct 2017 - Mar 2018</t>
  </si>
  <si>
    <t>Apr 2018 - Sep 2018</t>
  </si>
  <si>
    <t>Oct 2018 - Mar 2019</t>
  </si>
  <si>
    <t>Apr 2019 - Sep 2019</t>
  </si>
  <si>
    <t>Oct 2019 - Mar 2020</t>
  </si>
  <si>
    <t>Apr 2020 - Sep 2020</t>
  </si>
  <si>
    <t>Oct 2020 - Mar 2021</t>
  </si>
  <si>
    <t>Apr 2021 - Sep 2021</t>
  </si>
  <si>
    <t>Oct 2021 - Mar 2022</t>
  </si>
  <si>
    <t>Apr 2022 - Sep 2022</t>
  </si>
  <si>
    <t>Oct 2022 - Dec 2022</t>
  </si>
  <si>
    <t>DF</t>
  </si>
  <si>
    <t>CM</t>
  </si>
  <si>
    <t>AA</t>
  </si>
  <si>
    <t>PC</t>
  </si>
  <si>
    <t>NC</t>
  </si>
  <si>
    <t>OC</t>
  </si>
  <si>
    <t>SMNCC</t>
  </si>
  <si>
    <t>PAAC</t>
  </si>
  <si>
    <t>PAP</t>
  </si>
  <si>
    <t>EBIT</t>
  </si>
  <si>
    <t>HAP</t>
  </si>
  <si>
    <t>Total_GB average</t>
  </si>
  <si>
    <t>Total inc VAT</t>
  </si>
  <si>
    <t>Typical consumption</t>
  </si>
  <si>
    <t>Calculate</t>
  </si>
  <si>
    <t>This table brings together allowances to calculate level of default tariff cap in £ per customer for the given fuel - Benchmark Metering Arrangement - Benchmark Annual Consumption Level - Payment Method. Values are calculated by 28AD Charge Restriction Period and Charge Restriction Region.</t>
  </si>
  <si>
    <t>Fuel  / Benchmark Metering Arrangement</t>
  </si>
  <si>
    <t>Electricity - Single-Rate Metering Arrangement</t>
  </si>
  <si>
    <t>Benchmark Annual Consumption Level</t>
  </si>
  <si>
    <t>3,100 kWh</t>
  </si>
  <si>
    <t>Payment Method</t>
  </si>
  <si>
    <t>Category</t>
  </si>
  <si>
    <t>Component</t>
  </si>
  <si>
    <t>Region name</t>
  </si>
  <si>
    <t>Historical examples</t>
  </si>
  <si>
    <t>Historical values that were used to update the level of default tariff cap</t>
  </si>
  <si>
    <t>Values used to update the level of the default tariff cap</t>
  </si>
  <si>
    <t xml:space="preserve">These are for historical periods, for illustration only. </t>
  </si>
  <si>
    <t>These were the values used to update the level of the price cap up until summer 2022, using the six monthly update approach</t>
  </si>
  <si>
    <t>These are the values used to update the level of the price cap from winter 2022, using the quarterly approach</t>
  </si>
  <si>
    <t>October 2023 - December 2023</t>
  </si>
  <si>
    <t>Update calculated as of:</t>
  </si>
  <si>
    <t>February 2015</t>
  </si>
  <si>
    <t>August 2015</t>
  </si>
  <si>
    <t>February 2016</t>
  </si>
  <si>
    <t>August 2016</t>
  </si>
  <si>
    <t>February 2017</t>
  </si>
  <si>
    <t>August 2017</t>
  </si>
  <si>
    <t>February 2018</t>
  </si>
  <si>
    <t>August 2018</t>
  </si>
  <si>
    <t>November 2018</t>
  </si>
  <si>
    <t>February 2019</t>
  </si>
  <si>
    <t>August 2019</t>
  </si>
  <si>
    <t>February 2020</t>
  </si>
  <si>
    <t>August 2020</t>
  </si>
  <si>
    <t>February 2021</t>
  </si>
  <si>
    <t>August 2021</t>
  </si>
  <si>
    <t>February 2022</t>
  </si>
  <si>
    <t>August 2022</t>
  </si>
  <si>
    <t>November 2022</t>
  </si>
  <si>
    <t>February 2023</t>
  </si>
  <si>
    <t>May 2023</t>
  </si>
  <si>
    <t>August 2023</t>
  </si>
  <si>
    <t>Charging year:</t>
  </si>
  <si>
    <t>2015/16</t>
  </si>
  <si>
    <t>2016/17</t>
  </si>
  <si>
    <t>2017/18</t>
  </si>
  <si>
    <t>2018/19</t>
  </si>
  <si>
    <t>2018/2019</t>
  </si>
  <si>
    <t>2019/2020</t>
  </si>
  <si>
    <t>2020/2021</t>
  </si>
  <si>
    <t>2021/2022</t>
  </si>
  <si>
    <t>2022/2023</t>
  </si>
  <si>
    <t>2023/2024</t>
  </si>
  <si>
    <t>Wholesale</t>
  </si>
  <si>
    <t>Adjustment allowance</t>
  </si>
  <si>
    <t>Policy costs</t>
  </si>
  <si>
    <t>Network costs</t>
  </si>
  <si>
    <t>Operating costs</t>
  </si>
  <si>
    <t>-</t>
  </si>
  <si>
    <t>E</t>
  </si>
  <si>
    <t>Headroom</t>
  </si>
  <si>
    <t>H</t>
  </si>
  <si>
    <t>Total</t>
  </si>
  <si>
    <t>12,000 kWh</t>
  </si>
  <si>
    <t>Electricity - Multi-Register Metering Arrangement</t>
  </si>
  <si>
    <t>4,200 kWh</t>
  </si>
  <si>
    <t>Combined Wholesale allowance</t>
  </si>
  <si>
    <t xml:space="preserve">This tab shows the Direct Fuel Cost Component values for each fuel, payment method, Charge Restriction Region, Benchmark Metering Arrangement and 28AD Charge Restriction Period. It also includes weighted average annual values
The values below are for Benchmark Annual Consumption Level m kWh (typical consumption). The value of the Direct Fuel Cost Component at Benchmark Annual Consumption Level nil kWh is zero. The final table combines the direct fuel costs with both backwardation and CfD costs. </t>
  </si>
  <si>
    <t>Fuel and payment method</t>
  </si>
  <si>
    <t>Benchmark Metering Arrangement</t>
  </si>
  <si>
    <t>Unit</t>
  </si>
  <si>
    <t>Updated calculated as of:</t>
  </si>
  <si>
    <t>Reference:</t>
  </si>
  <si>
    <t>2015-16 Summer</t>
  </si>
  <si>
    <t>2015-16 Winter</t>
  </si>
  <si>
    <t>2016-17 Summer</t>
  </si>
  <si>
    <t>2016-17 Winter</t>
  </si>
  <si>
    <t>2017-18 Summer</t>
  </si>
  <si>
    <t>2017-18 Winter</t>
  </si>
  <si>
    <t>2018-19 Summer</t>
  </si>
  <si>
    <t>2018-19 Winter</t>
  </si>
  <si>
    <t>2019-20 Summer</t>
  </si>
  <si>
    <t>2019-20 Winter</t>
  </si>
  <si>
    <t>2020-21 Summer</t>
  </si>
  <si>
    <t>2020-21 Winter</t>
  </si>
  <si>
    <t>2021-22 Summer</t>
  </si>
  <si>
    <t>2021-22 Winter</t>
  </si>
  <si>
    <t>2022-23 Summer</t>
  </si>
  <si>
    <t>2022-23 Winter</t>
  </si>
  <si>
    <t>2023-24 Summer</t>
  </si>
  <si>
    <t>2023-24 Winter</t>
  </si>
  <si>
    <t>4. Direct Fuel Cost Component at Benchmark Annual Consumption Level m kWh (typical consumption)</t>
  </si>
  <si>
    <t>Electricity</t>
  </si>
  <si>
    <t>Single-Rate Metering Arrangement</t>
  </si>
  <si>
    <t>£ per customer per year</t>
  </si>
  <si>
    <t>Multi-Register Metering Arrangement</t>
  </si>
  <si>
    <t>Non-PPM gas</t>
  </si>
  <si>
    <t>PPM gas</t>
  </si>
  <si>
    <t>Values to be used to update level of default tariff cap</t>
  </si>
  <si>
    <t>These are the values that will be populated to calculate the updated level of the default tariff cap</t>
  </si>
  <si>
    <t>Backwardation allowance (Typical consumption)</t>
  </si>
  <si>
    <t>CFD allowance</t>
  </si>
  <si>
    <t>Fuel</t>
  </si>
  <si>
    <t>Fiscal year (April to March):</t>
  </si>
  <si>
    <t>2015/2016</t>
  </si>
  <si>
    <t>2016/2017</t>
  </si>
  <si>
    <t>2017/2018</t>
  </si>
  <si>
    <t>N/A</t>
  </si>
  <si>
    <t>2. Weighted average annual values (weighted by proportion of demand in each season). (GB average)</t>
  </si>
  <si>
    <t>Fuel / Benchmark Metering Arrangement</t>
  </si>
  <si>
    <t>Year:</t>
  </si>
  <si>
    <t>Capacity Market Cost Component</t>
  </si>
  <si>
    <t>This tab shows the Capacity Market Cost Component values for each Charge Restriction Region, Benchmark Metering Arrangement and 28AD Charge Restriction Period, calculated according to Annex 2 to the licence conditions. The Capacity Market Cost Component applies to electricity only.
The values below are for Benchmark Annual Consumption Level m kWh (typical consumption). The value of the Capacity Market Cost Component at Benchmark Annual Consumption Level nil kWh is zero.</t>
  </si>
  <si>
    <t>1. Capacity Market Cost Component value, to be used to update level of default tariff cap. At Benchmark Annual Consumption Level m (typical consumption)</t>
  </si>
  <si>
    <t>Update period:</t>
  </si>
  <si>
    <t>October 2022 - March 2023</t>
  </si>
  <si>
    <t>April 2023 - September 2023</t>
  </si>
  <si>
    <t>Adjustment Allowance</t>
  </si>
  <si>
    <t xml:space="preserve">This tab shows the Adjustment Allowance values for each fuel, Charge Restriction Region, Benchmark Metering Arrangement, Payment Method, Benchmark Consumption and 28AD Charge Restriction Period, calculated according to Annex 8 to the licence conditions.
</t>
  </si>
  <si>
    <t>Payment method</t>
  </si>
  <si>
    <t>Standard credit</t>
  </si>
  <si>
    <t>Nil</t>
  </si>
  <si>
    <t>TDCV</t>
  </si>
  <si>
    <t>Multi-Rate Metering Arrangement</t>
  </si>
  <si>
    <t>Policy Cost Allowance</t>
  </si>
  <si>
    <t>This tab shows the Policy Cost Allowance values for each fuel, Benchmark Metering Arrangement and 28AD Charge Restriction Period, calculated according to Annex 4 to the licence conditions.
The values in section 1 below are for Benchmark Annual Consumption Level m kWh (typical consumption). The values of the Policy Cost Allowance at Benchmark Annual Consumption Level nil kWh are equal to the WHD values in section 2 below.</t>
  </si>
  <si>
    <t>1. Policy Cost Allowance values at Benchmark Annual Consumption Level m (typical consumption), to be used to update level of default tariff cap</t>
  </si>
  <si>
    <t>Fuel and Benchmark Metering Arrangement</t>
  </si>
  <si>
    <t>2. Scheme by scheme estimates (GB average). The WHD estimate for each fuel and Benchmark Metering Arrangement is used as the Policy Cost Allowance at Benchmark Annual Consumption Level nil kWh.</t>
  </si>
  <si>
    <t>Scheme</t>
  </si>
  <si>
    <t>RO</t>
  </si>
  <si>
    <t>£/MWh supplied</t>
  </si>
  <si>
    <t>FiT</t>
  </si>
  <si>
    <t>ECO</t>
  </si>
  <si>
    <t>WHD</t>
  </si>
  <si>
    <t>£/customer</t>
  </si>
  <si>
    <t>AAHEDC (GB average)</t>
  </si>
  <si>
    <t>GGL</t>
  </si>
  <si>
    <t>3. Weighted average annual values (Weighted by proportion of demand in each season). (GB average)</t>
  </si>
  <si>
    <t>CfD</t>
  </si>
  <si>
    <t>AAHEDC</t>
  </si>
  <si>
    <t>Network Cost Allowance - Electricity</t>
  </si>
  <si>
    <t>This tab shows the electricity Network Cost Allowance values for each 28AD Charge Restriction Period, Benchmark Metering Arrangement, Benchmark Annual Consumption Level and Charge Restriction Region, calculated according to Annex 3 to the Electricity licence conditions.</t>
  </si>
  <si>
    <t>1. Network Cost Allowance, electricity, £ per customer per year</t>
  </si>
  <si>
    <t xml:space="preserve">2. Weighted average annual values (weighted by proportion of demand in each season). For Benchmark Annual Consumption Level m kWh (typical consumption). GB average </t>
  </si>
  <si>
    <t>Transmission</t>
  </si>
  <si>
    <t>Distribution</t>
  </si>
  <si>
    <t>BSUoS</t>
  </si>
  <si>
    <t>Network Cost Allowance - Gas</t>
  </si>
  <si>
    <t>This tab shows the gas Network Cost Allowance values for each 28AD Charge Restriction Period and Charge Restriction Region, calculated according to Annex 3 to the Gas licence conditions.
The figures below are for Benchmark Annual Consumption Level m kWh (typical consumption). The value of the gas Network Cost Allowance at Benchmark Annual Consumption Level nil kWh is zero.</t>
  </si>
  <si>
    <t>1. Network Cost Allowance, Gas, £ per customer per year</t>
  </si>
  <si>
    <t>Gas transmission charges</t>
  </si>
  <si>
    <t>Gas distribution charges</t>
  </si>
  <si>
    <t>Network Cost Allowance, Gas (at Benchmark Annual Consumption Level m)</t>
  </si>
  <si>
    <t>2. PPM Network Cost Allowance, Gas, £ per customer per year</t>
  </si>
  <si>
    <t>April 2015 - September 2015</t>
  </si>
  <si>
    <t>April 2016 - September 2016</t>
  </si>
  <si>
    <t>October 2016 - March 2017</t>
  </si>
  <si>
    <t>CPIH</t>
  </si>
  <si>
    <t>This tab shows the consumer price index (including owner occupiers' housing costs) (the 'CPIH Index'). This is used to index the Operating Cost Allowance and Payment Method Adjustment Additional Cost. It also shows the Initial Value of CPIH ('CPIHo'), as published in the notice.</t>
  </si>
  <si>
    <t>Output</t>
  </si>
  <si>
    <t>CPIH Initial Value (December 2016):</t>
  </si>
  <si>
    <t>Value of CPIH as of:</t>
  </si>
  <si>
    <t>2014 DEC</t>
  </si>
  <si>
    <t>2015 JUN</t>
  </si>
  <si>
    <t>2015 DEC</t>
  </si>
  <si>
    <t>2016 JUN</t>
  </si>
  <si>
    <t>2016 DEC</t>
  </si>
  <si>
    <t>2017 JUN</t>
  </si>
  <si>
    <t>2017 DEC</t>
  </si>
  <si>
    <t>2018 JUN</t>
  </si>
  <si>
    <t>2018 DEC</t>
  </si>
  <si>
    <t>2019 JUN</t>
  </si>
  <si>
    <t>2019 DEC</t>
  </si>
  <si>
    <t>2020 JUN</t>
  </si>
  <si>
    <t>2020 DEC</t>
  </si>
  <si>
    <t>2021 JUN</t>
  </si>
  <si>
    <t>2021 DEC</t>
  </si>
  <si>
    <t>2022 JUN</t>
  </si>
  <si>
    <t>2022 DEC</t>
  </si>
  <si>
    <t>2023 JUN</t>
  </si>
  <si>
    <t>October 2015 - March 2016</t>
  </si>
  <si>
    <t>Input data, from ONS</t>
  </si>
  <si>
    <t>Notes:</t>
  </si>
  <si>
    <t>Updated values to be pasted below every six months. Value of CPIH for December used for February updates (ie cap level applying from April) value of CPIH for June used for August updates (ie cap level applying from October)</t>
  </si>
  <si>
    <t>Source:</t>
  </si>
  <si>
    <t>https://www.ons.gov.uk/economy/inflationandpriceindices/timeseries/l522/mm23</t>
  </si>
  <si>
    <t>Title</t>
  </si>
  <si>
    <t>CPIH INDEX 00: ALL ITEMS 2015=100</t>
  </si>
  <si>
    <t>CDID</t>
  </si>
  <si>
    <t>L522</t>
  </si>
  <si>
    <t>Source dataset ID</t>
  </si>
  <si>
    <t>MM23</t>
  </si>
  <si>
    <t>PreUnit</t>
  </si>
  <si>
    <t/>
  </si>
  <si>
    <t>Index, base year = 100</t>
  </si>
  <si>
    <t>Release date</t>
  </si>
  <si>
    <t>18-07-2018</t>
  </si>
  <si>
    <t>Next release</t>
  </si>
  <si>
    <t>15 August 2018</t>
  </si>
  <si>
    <t>Important notes</t>
  </si>
  <si>
    <t>2005</t>
  </si>
  <si>
    <t>2006</t>
  </si>
  <si>
    <t>2007</t>
  </si>
  <si>
    <t>2008</t>
  </si>
  <si>
    <t>2009</t>
  </si>
  <si>
    <t>2010</t>
  </si>
  <si>
    <t>2011</t>
  </si>
  <si>
    <t>2012</t>
  </si>
  <si>
    <t>2013</t>
  </si>
  <si>
    <t>2014</t>
  </si>
  <si>
    <t>2015</t>
  </si>
  <si>
    <t>2016</t>
  </si>
  <si>
    <t>2017</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</si>
  <si>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</si>
  <si>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</si>
  <si>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</si>
  <si>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</si>
  <si>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</si>
  <si>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</si>
  <si>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</si>
  <si>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</si>
  <si>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</si>
  <si>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</si>
  <si>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</si>
  <si>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</si>
  <si>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</si>
  <si>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</si>
  <si>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</si>
  <si>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</si>
  <si>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</si>
  <si>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</si>
  <si>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</si>
  <si>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</si>
  <si>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</si>
  <si>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</si>
  <si>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</si>
  <si>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</si>
  <si>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</si>
  <si>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</si>
  <si>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</si>
  <si>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</si>
  <si>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</si>
  <si>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</si>
  <si>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</si>
  <si>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</si>
  <si>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</si>
  <si>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</si>
  <si>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</si>
  <si>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</si>
  <si>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</si>
  <si>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</si>
  <si>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</si>
  <si>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</si>
  <si>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</si>
  <si>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</si>
  <si>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</si>
  <si>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</si>
  <si>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</si>
  <si>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</si>
  <si>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</si>
  <si>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</si>
  <si>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</si>
  <si>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</si>
  <si>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</si>
  <si>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</si>
  <si>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</si>
  <si>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</si>
  <si>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2005 JAN</t>
  </si>
  <si>
    <t>2005 FEB</t>
  </si>
  <si>
    <t>2005 MAR</t>
  </si>
  <si>
    <t>2005 APR</t>
  </si>
  <si>
    <t>2005 MAY</t>
  </si>
  <si>
    <t>2005 JUN</t>
  </si>
  <si>
    <t>2005 JUL</t>
  </si>
  <si>
    <t>2005 AUG</t>
  </si>
  <si>
    <t>2005 SEP</t>
  </si>
  <si>
    <t>2005 OCT</t>
  </si>
  <si>
    <t>2005 NOV</t>
  </si>
  <si>
    <t>2005 DEC</t>
  </si>
  <si>
    <t>2006 JAN</t>
  </si>
  <si>
    <t>2006 FEB</t>
  </si>
  <si>
    <t>2006 MAR</t>
  </si>
  <si>
    <t>2006 APR</t>
  </si>
  <si>
    <t>2006 MAY</t>
  </si>
  <si>
    <t>2006 JUN</t>
  </si>
  <si>
    <t>2006 JUL</t>
  </si>
  <si>
    <t>2006 AUG</t>
  </si>
  <si>
    <t>2006 SEP</t>
  </si>
  <si>
    <t>2006 OCT</t>
  </si>
  <si>
    <t>2006 NOV</t>
  </si>
  <si>
    <t>2006 DEC</t>
  </si>
  <si>
    <t>2007 JAN</t>
  </si>
  <si>
    <t>2007 FEB</t>
  </si>
  <si>
    <t>2007 MAR</t>
  </si>
  <si>
    <t>2007 APR</t>
  </si>
  <si>
    <t>2007 MAY</t>
  </si>
  <si>
    <t>2007 JUN</t>
  </si>
  <si>
    <t>2007 JUL</t>
  </si>
  <si>
    <t>2007 AUG</t>
  </si>
  <si>
    <t>2007 SEP</t>
  </si>
  <si>
    <t>2007 OCT</t>
  </si>
  <si>
    <t>2007 NOV</t>
  </si>
  <si>
    <t>2007 DEC</t>
  </si>
  <si>
    <t>2008 JAN</t>
  </si>
  <si>
    <t>2008 FEB</t>
  </si>
  <si>
    <t>2008 MAR</t>
  </si>
  <si>
    <t>2008 APR</t>
  </si>
  <si>
    <t>2008 MAY</t>
  </si>
  <si>
    <t>2008 JUN</t>
  </si>
  <si>
    <t>2008 JUL</t>
  </si>
  <si>
    <t>2008 AUG</t>
  </si>
  <si>
    <t>2008 SEP</t>
  </si>
  <si>
    <t>2008 OCT</t>
  </si>
  <si>
    <t>2008 NOV</t>
  </si>
  <si>
    <t>2008 DEC</t>
  </si>
  <si>
    <t>2009 JAN</t>
  </si>
  <si>
    <t>2009 FEB</t>
  </si>
  <si>
    <t>2009 MAR</t>
  </si>
  <si>
    <t>2009 APR</t>
  </si>
  <si>
    <t>2009 MAY</t>
  </si>
  <si>
    <t>2009 JUN</t>
  </si>
  <si>
    <t>2009 JUL</t>
  </si>
  <si>
    <t>2009 AUG</t>
  </si>
  <si>
    <t>2009 SEP</t>
  </si>
  <si>
    <t>2009 OCT</t>
  </si>
  <si>
    <t>2009 NOV</t>
  </si>
  <si>
    <t>2009 DEC</t>
  </si>
  <si>
    <t>2010 JAN</t>
  </si>
  <si>
    <t>2010 FEB</t>
  </si>
  <si>
    <t>2010 MAR</t>
  </si>
  <si>
    <t>2010 APR</t>
  </si>
  <si>
    <t>2010 MAY</t>
  </si>
  <si>
    <t>2010 JUN</t>
  </si>
  <si>
    <t>2010 JUL</t>
  </si>
  <si>
    <t>2010 AUG</t>
  </si>
  <si>
    <t>2010 SEP</t>
  </si>
  <si>
    <t>2010 OCT</t>
  </si>
  <si>
    <t>2010 NOV</t>
  </si>
  <si>
    <t>2010 DEC</t>
  </si>
  <si>
    <t>2011 JAN</t>
  </si>
  <si>
    <t>2011 FEB</t>
  </si>
  <si>
    <t>2011 MAR</t>
  </si>
  <si>
    <t>2011 APR</t>
  </si>
  <si>
    <t>2011 MAY</t>
  </si>
  <si>
    <t>2011 JUN</t>
  </si>
  <si>
    <t>2011 JUL</t>
  </si>
  <si>
    <t>2011 AUG</t>
  </si>
  <si>
    <t>2011 SEP</t>
  </si>
  <si>
    <t>2011 OCT</t>
  </si>
  <si>
    <t>2011 NOV</t>
  </si>
  <si>
    <t>2011 DEC</t>
  </si>
  <si>
    <t>2012 JAN</t>
  </si>
  <si>
    <t>2012 FEB</t>
  </si>
  <si>
    <t>2012 MAR</t>
  </si>
  <si>
    <t>2012 APR</t>
  </si>
  <si>
    <t>2012 MAY</t>
  </si>
  <si>
    <t>2012 JUN</t>
  </si>
  <si>
    <t>2012 JUL</t>
  </si>
  <si>
    <t>2012 AUG</t>
  </si>
  <si>
    <t>2012 SEP</t>
  </si>
  <si>
    <t>2012 OCT</t>
  </si>
  <si>
    <t>2012 NOV</t>
  </si>
  <si>
    <t>2012 DEC</t>
  </si>
  <si>
    <t>2013 JAN</t>
  </si>
  <si>
    <t>2013 FEB</t>
  </si>
  <si>
    <t>2013 MAR</t>
  </si>
  <si>
    <t>2013 APR</t>
  </si>
  <si>
    <t>2013 MAY</t>
  </si>
  <si>
    <t>2013 JUN</t>
  </si>
  <si>
    <t>2013 JUL</t>
  </si>
  <si>
    <t>2013 AUG</t>
  </si>
  <si>
    <t>2013 SEP</t>
  </si>
  <si>
    <t>2013 OCT</t>
  </si>
  <si>
    <t>2013 NOV</t>
  </si>
  <si>
    <t>2013 DEC</t>
  </si>
  <si>
    <t>2014 JAN</t>
  </si>
  <si>
    <t>2014 FEB</t>
  </si>
  <si>
    <t>2014 MAR</t>
  </si>
  <si>
    <t>2014 APR</t>
  </si>
  <si>
    <t>2014 MAY</t>
  </si>
  <si>
    <t>2014 JUN</t>
  </si>
  <si>
    <t>2014 JUL</t>
  </si>
  <si>
    <t>2014 AUG</t>
  </si>
  <si>
    <t>2014 SEP</t>
  </si>
  <si>
    <t>2014 OCT</t>
  </si>
  <si>
    <t>2014 NOV</t>
  </si>
  <si>
    <t>2015 JAN</t>
  </si>
  <si>
    <t>2015 FEB</t>
  </si>
  <si>
    <t>2015 MAR</t>
  </si>
  <si>
    <t>2015 APR</t>
  </si>
  <si>
    <t>2015 MAY</t>
  </si>
  <si>
    <t>2015 JUL</t>
  </si>
  <si>
    <t>2015 AUG</t>
  </si>
  <si>
    <t>2015 SEP</t>
  </si>
  <si>
    <t>2015 OCT</t>
  </si>
  <si>
    <t>2015 NOV</t>
  </si>
  <si>
    <t>2016 JAN</t>
  </si>
  <si>
    <t>2016 FEB</t>
  </si>
  <si>
    <t>2016 MAR</t>
  </si>
  <si>
    <t>2016 APR</t>
  </si>
  <si>
    <t>2016 MAY</t>
  </si>
  <si>
    <t>2016 JUL</t>
  </si>
  <si>
    <t>2016 AUG</t>
  </si>
  <si>
    <t>2016 SEP</t>
  </si>
  <si>
    <t>2016 OCT</t>
  </si>
  <si>
    <t>2016 NOV</t>
  </si>
  <si>
    <t>2017 JAN</t>
  </si>
  <si>
    <t>2017 FEB</t>
  </si>
  <si>
    <t>2017 MAR</t>
  </si>
  <si>
    <t>2017 APR</t>
  </si>
  <si>
    <t>2017 MAY</t>
  </si>
  <si>
    <t>2017 JUL</t>
  </si>
  <si>
    <t>2017 AUG</t>
  </si>
  <si>
    <t>2017 SEP</t>
  </si>
  <si>
    <t>2017 OCT</t>
  </si>
  <si>
    <t>2017 NOV</t>
  </si>
  <si>
    <t>2018 JAN</t>
  </si>
  <si>
    <t>2018 FEB</t>
  </si>
  <si>
    <t>2018 MAR</t>
  </si>
  <si>
    <t>2018 APR</t>
  </si>
  <si>
    <t>2018 MAY</t>
  </si>
  <si>
    <t>2018 JUL</t>
  </si>
  <si>
    <t>2018 AUG</t>
  </si>
  <si>
    <t>2018 SEP</t>
  </si>
  <si>
    <t>2018 OCT</t>
  </si>
  <si>
    <t>2018 NOV</t>
  </si>
  <si>
    <t>2019 JAN</t>
  </si>
  <si>
    <t>2019 FEB</t>
  </si>
  <si>
    <t>2019 MAR</t>
  </si>
  <si>
    <t>2019 APR</t>
  </si>
  <si>
    <t>2019 MAY</t>
  </si>
  <si>
    <t>2019 JUL</t>
  </si>
  <si>
    <t>2019 AUG</t>
  </si>
  <si>
    <t>2019 SEP</t>
  </si>
  <si>
    <t>2019 OCT</t>
  </si>
  <si>
    <t>2019 NOV</t>
  </si>
  <si>
    <t>2020 JAN</t>
  </si>
  <si>
    <t>2020 FEB</t>
  </si>
  <si>
    <t>2020 MAR</t>
  </si>
  <si>
    <t>2020 APR</t>
  </si>
  <si>
    <t>2020 MAY</t>
  </si>
  <si>
    <t>2020 JUL</t>
  </si>
  <si>
    <t>2020 AUG</t>
  </si>
  <si>
    <t>2020 SEP</t>
  </si>
  <si>
    <t>2020 OCT</t>
  </si>
  <si>
    <t>2020 NOV</t>
  </si>
  <si>
    <t>2021 JAN</t>
  </si>
  <si>
    <t>2021 FEB</t>
  </si>
  <si>
    <t>2021 MAR</t>
  </si>
  <si>
    <t>2021 APR</t>
  </si>
  <si>
    <t>2021 MAY</t>
  </si>
  <si>
    <t>2021 JUL</t>
  </si>
  <si>
    <t>2021 AUG</t>
  </si>
  <si>
    <t>2021 SEP</t>
  </si>
  <si>
    <t>2021 OCT</t>
  </si>
  <si>
    <t>2021 NOV</t>
  </si>
  <si>
    <t>Operating Cost Allowance</t>
  </si>
  <si>
    <t>This tab shows the Baseline Value of the Operating Cost Allowance for each fuel, Benchmark Metering Arrangement and Benchmark Annual Consumption Level, as published in the notice. (These are used as the values for April-September 2017 and indexed subsequently using CPIH, relative to CPIH in December 2016).</t>
  </si>
  <si>
    <t>Value</t>
  </si>
  <si>
    <t>SMNCC values</t>
  </si>
  <si>
    <t>This tab calculates the total Smart Metering Net Cost Change (SMNCC). Pass-through costs are compared to those included in the Baseline Value of the Operating Cost Allowance in April 2017. Because the Baseline Value of the Operating Cost Allowance is uplifted by CPIH, we also uplift the baseline value of pass-through costs in calculating the difference.
The non-pass-through component is calculated using "the model" (see Notes).</t>
  </si>
  <si>
    <t>Smart Metering Pass-Through Net Cost Change</t>
  </si>
  <si>
    <t>These are for historical periods. The values for April-September 2017 are those included in the operating costs allowance, and are the baseline against which the SMNCC is calculated. Other periods are shown for illustration only.</t>
  </si>
  <si>
    <t>Standard Credit, Other Payment Method and PPM</t>
  </si>
  <si>
    <t>DCC charges</t>
  </si>
  <si>
    <t>£ per meter</t>
  </si>
  <si>
    <t>SEGB charges</t>
  </si>
  <si>
    <t>SMICoP charges</t>
  </si>
  <si>
    <t>Total pass-through charges</t>
  </si>
  <si>
    <t>CPIH compared to baseline</t>
  </si>
  <si>
    <t>Multiplier</t>
  </si>
  <si>
    <t>Net Change in DCC, SEGB &amp; SMICoP charges</t>
  </si>
  <si>
    <t>Costs calculated through the model (see "Notes") - Smart Metering Non-Pass-Through Net Cost Change</t>
  </si>
  <si>
    <t>Standard Credit and Other Payment Method</t>
  </si>
  <si>
    <t>The model increment</t>
  </si>
  <si>
    <t>Appyling the PPM additional cost offset - Net PPM Smart Metering Non-Pass-Through Net Cost Change</t>
  </si>
  <si>
    <t>Indexed PPM additional costs to offset. Please see '2g PPM cost offset' for more information.</t>
  </si>
  <si>
    <t>Net non-pass-through PPM SMNCC</t>
  </si>
  <si>
    <t>SMNCC at Benchmark Annual Consumption Level m kWh (typical consumption)</t>
  </si>
  <si>
    <t>SMNCC at Benchmark Annual Consumption Level m kWh</t>
  </si>
  <si>
    <t>£ per customer</t>
  </si>
  <si>
    <t>SMNCC at Benchmark Annual Consumption Level nil kWh</t>
  </si>
  <si>
    <t>Scaling factor</t>
  </si>
  <si>
    <t>Credit</t>
  </si>
  <si>
    <t>In line with historical pricing at nil consumption - see appendix 1 of statutory consultation</t>
  </si>
  <si>
    <t>In line with the April 2021 statutory consultation position, applying nil consumption scalar to pass through costs only.</t>
  </si>
  <si>
    <t>Payment method adjustment</t>
  </si>
  <si>
    <t>This tab shows the Baseline Values, as published in the notice, for: 
(a) the Payment Method Adjustment Additional Cost, for each fuel and Payment Method, (which are used as the values for April-September 2017 and indexed subsequently using CPIH, relative to the Initial Value of CPIH in December 2016) and 
(b) the Payment Method Adjustment Percentage, for each fuel, Benchmark Metering Arrangement and Payment Method.
These values are the same at each Benchmark Annual Consumption Level.</t>
  </si>
  <si>
    <t>Term</t>
  </si>
  <si>
    <t>PAACo</t>
  </si>
  <si>
    <t>Other payment method</t>
  </si>
  <si>
    <t>EBIT Margin Percentage</t>
  </si>
  <si>
    <r>
      <t xml:space="preserve">This tab shows the Baseline Value of the Earnings Before Interest and Tax Margin Percentage, as published in the notice. Note that this value is the same for each Fuel, Benchmark Metering Arrangement and Benchmark Annual Consumption Level. 
The percentage reflects the % of </t>
    </r>
    <r>
      <rPr>
        <i/>
        <sz val="9"/>
        <color theme="1"/>
        <rFont val="Verdana"/>
        <family val="2"/>
      </rPr>
      <t>costs</t>
    </r>
    <r>
      <rPr>
        <sz val="9"/>
        <color theme="1"/>
        <rFont val="Verdana"/>
        <family val="2"/>
      </rPr>
      <t xml:space="preserve"> required to provide an EBIT allowance equal to 1.9% of </t>
    </r>
    <r>
      <rPr>
        <i/>
        <sz val="9"/>
        <color theme="1"/>
        <rFont val="Verdana"/>
        <family val="2"/>
      </rPr>
      <t>revenue.</t>
    </r>
  </si>
  <si>
    <t>Headroom Allowance Percentage</t>
  </si>
  <si>
    <t>This tab shows the Headroom Allowance Percentage, as published in the notice.
Note that the value of the Headroom Allowance Percentage is identical for each fuel, Bechmark Metering Arrangement and Benchmark Annual Consumption Level.</t>
  </si>
  <si>
    <t>Published alongside decision on changes to the wholesale methodology
- Corrected date labelling</t>
  </si>
  <si>
    <t>v1.12</t>
  </si>
  <si>
    <t>v1.13</t>
  </si>
  <si>
    <t>2022 JAN</t>
  </si>
  <si>
    <t>2022 FEB</t>
  </si>
  <si>
    <t>2022 MAR</t>
  </si>
  <si>
    <t>2022 APR</t>
  </si>
  <si>
    <t>2022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</si>
</sst>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_(* \(#,##0.00\);_(* &quot;-&quot;??_);_(@_)"/>
    <numFmt numFmtId="165" formatCode="&quot;£&quot;#,##0.00_);[Red]\(&quot;£&quot;#,##0.00\)"/>
    <numFmt numFmtId="166" formatCode="0.0%"/>
    <numFmt numFmtId="167" formatCode="0.000000"/>
    <numFmt numFmtId="168" formatCode="0.0"/>
    <numFmt numFmtId="169" formatCode="_-[$€-2]* #,##0.00_-;\-[$€-2]* #,##0.00_-;_-[$€-2]* &quot;-&quot;??_-"/>
    <numFmt numFmtId="170" formatCode="#,##0.00_ ;\-#,##0.00\ "/>
    <numFmt numFmtId="171" formatCode="0.0000%"/>
    <numFmt numFmtId="172" formatCode="0.0000"/>
  </numFmts>
  <fonts count="57" x14ac:knownFonts="1">
    <font>
      <sz val="10"/>
      <color theme="1"/>
      <name val="Verdana"/>
      <family val="2"/>
    </font>
    <font>
      <sz val="11"/>
      <color theme="1"/>
      <name val="Calibri"/>
      <family val="2"/>
      <scheme val="minor"/>
    </font>
    <font>
      <sz val="11"/>
      <color theme="1"/>
      <name val="Calibri"/>
      <family val="2"/>
      <scheme val="minor"/>
    </font>
    <font>
      <sz val="10"/>
      <color theme="1"/>
      <name val="Verdana"/>
      <family val="2"/>
    </font>
    <font>
      <b/>
      <sz val="10"/>
      <color theme="0"/>
      <name val="Verdana"/>
      <family val="2"/>
    </font>
    <font>
      <b/>
      <sz val="10"/>
      <color theme="1"/>
      <name val="Verdana"/>
      <family val="2"/>
    </font>
    <font>
      <u/>
      <sz val="10"/>
      <color theme="10"/>
      <name val="Verdana"/>
      <family val="2"/>
    </font>
    <font>
      <sz val="10"/>
      <name val="Verdana"/>
      <family val="2"/>
    </font>
    <font>
      <sz val="11"/>
      <color theme="1"/>
      <name val="Calibri"/>
      <family val="2"/>
      <scheme val="minor"/>
    </font>
    <font>
      <b/>
      <sz val="10"/>
      <name val="Verdana"/>
      <family val="2"/>
    </font>
    <font>
      <sz val="11"/>
      <color rgb="FF3F3F76"/>
      <name val="Calibri"/>
      <family val="2"/>
      <scheme val="minor"/>
    </font>
    <font>
      <i/>
      <sz val="10"/>
      <name val="Verdana"/>
      <family val="2"/>
    </font>
    <font>
      <i/>
      <sz val="11"/>
      <color rgb="FF7F7F7F"/>
      <name val="Calibri"/>
      <family val="2"/>
      <scheme val="minor"/>
    </font>
    <font>
      <b/>
      <sz val="11"/>
      <color rgb="FFFA7D00"/>
      <name val="Calibri"/>
      <family val="2"/>
      <scheme val="minor"/>
    </font>
    <font>
      <sz val="9"/>
      <color theme="1"/>
      <name val="Verdana"/>
      <family val="2"/>
    </font>
    <font>
      <i/>
      <sz val="10"/>
      <color theme="1"/>
      <name val="Verdana"/>
      <family val="2"/>
    </font>
    <font>
      <sz val="10"/>
      <name val="Arial"/>
      <family val="2"/>
    </font>
    <font>
      <sz val="10"/>
      <color theme="0" tint="-0.249977111117893"/>
      <name val="Verdana"/>
      <family val="2"/>
    </font>
    <font>
      <b/>
      <sz val="10"/>
      <name val="Arial"/>
      <family val="2"/>
    </font>
    <font>
      <sz val="10"/>
      <color theme="0"/>
      <name val="Verdana"/>
      <family val="2"/>
    </font>
    <font>
      <b/>
      <sz val="14"/>
      <color theme="1"/>
      <name val="Verdana"/>
      <family val="2"/>
    </font>
    <font>
      <b/>
      <u/>
      <sz val="10"/>
      <name val="Verdana"/>
      <family val="2"/>
    </font>
    <font>
      <b/>
      <sz val="9"/>
      <color theme="1"/>
      <name val="Verdana"/>
      <family val="2"/>
    </font>
    <font>
      <sz val="9"/>
      <name val="Verdana"/>
      <family val="2"/>
    </font>
    <font>
      <sz val="9"/>
      <color theme="0"/>
      <name val="Verdana"/>
      <family val="2"/>
    </font>
    <font>
      <b/>
      <sz val="9"/>
      <name val="Verdana"/>
      <family val="2"/>
    </font>
    <font>
      <b/>
      <u/>
      <sz val="9"/>
      <name val="Verdana"/>
      <family val="2"/>
    </font>
    <font>
      <i/>
      <sz val="9"/>
      <name val="Verdana"/>
      <family val="2"/>
    </font>
    <font>
      <sz val="9"/>
      <color rgb="FF000000"/>
      <name val="Verdana"/>
      <family val="2"/>
    </font>
    <font>
      <sz val="11"/>
      <color theme="1"/>
      <name val="Verdana"/>
      <family val="2"/>
    </font>
    <font>
      <b/>
      <sz val="9"/>
      <color theme="0"/>
      <name val="Verdana"/>
      <family val="2"/>
    </font>
    <font>
      <sz val="10"/>
      <name val="Arial"/>
      <family val="2"/>
    </font>
    <font>
      <b/>
      <sz val="10"/>
      <color theme="0"/>
      <name val="Arial"/>
      <family val="2"/>
    </font>
    <font>
      <i/>
      <sz val="9"/>
      <color theme="1"/>
      <name val="Verdana"/>
      <family val="2"/>
    </font>
    <font>
      <u/>
      <sz val="9"/>
      <color theme="0"/>
      <name val="Verdana"/>
      <family val="2"/>
    </font>
    <font>
      <b/>
      <u/>
      <sz val="12"/>
      <name val="Verdana"/>
      <family val="2"/>
    </font>
    <font>
      <u/>
      <sz val="9"/>
      <name val="Verdana"/>
      <family val="2"/>
    </font>
    <font>
      <b/>
      <sz val="12"/>
      <name val="Verdana"/>
      <family val="2"/>
    </font>
    <font>
      <u/>
      <sz val="9"/>
      <color theme="1"/>
      <name val="Verdana"/>
      <family val="2"/>
    </font>
    <font>
      <sz val="10"/>
      <color rgb="FFFF0000"/>
      <name val="Verdana"/>
      <family val="2"/>
    </font>
    <font>
      <sz val="11"/>
      <color theme="0" tint="-0.249977111117893"/>
      <name val="Verdana"/>
      <family val="2"/>
    </font>
    <font>
      <sz val="9"/>
      <color theme="0" tint="-0.249977111117893"/>
      <name val="Verdana"/>
      <family val="2"/>
    </font>
    <font>
      <b/>
      <u/>
      <sz val="10"/>
      <color theme="1"/>
      <name val="Verdana"/>
      <family val="2"/>
    </font>
    <font>
      <b/>
      <sz val="10"/>
      <color rgb="FF000000"/>
      <name val="Verdana"/>
      <family val="2"/>
    </font>
    <font>
      <sz val="10"/>
      <color rgb="FF000000"/>
      <name val="Verdana"/>
      <family val="2"/>
    </font>
    <font>
      <i/>
      <sz val="10"/>
      <color theme="0" tint="-0.34998626667073579"/>
      <name val="Verdana"/>
      <family val="2"/>
    </font>
    <font>
      <sz val="10"/>
      <color theme="0" tint="-0.34998626667073579"/>
      <name val="Verdana"/>
      <family val="2"/>
    </font>
    <font>
      <b/>
      <i/>
      <sz val="10"/>
      <color theme="0" tint="-0.34998626667073579"/>
      <name val="Verdana"/>
      <family val="2"/>
    </font>
    <font>
      <b/>
      <sz val="11"/>
      <color theme="1"/>
      <name val="Calibri"/>
      <family val="2"/>
      <scheme val="minor"/>
    </font>
    <font>
      <b/>
      <sz val="10"/>
      <color theme="2" tint="-0.499984740745262"/>
      <name val="Verdana"/>
      <family val="2"/>
    </font>
    <font>
      <sz val="10"/>
      <color theme="2" tint="-0.499984740745262"/>
      <name val="Verdana"/>
      <family val="2"/>
    </font>
    <font>
      <sz val="10"/>
      <name val="Arial"/>
      <family val="2"/>
    </font>
    <font>
      <sz val="10"/>
      <name val="Arial"/>
      <family val="2"/>
    </font>
    <font>
      <sz val="9"/>
      <color indexed="81"/>
      <name val="Tahoma"/>
      <family val="2"/>
    </font>
    <font>
      <sz val="10"/>
      <name val="Arial"/>
      <family val="2"/>
    </font>
    <font>
      <sz val="8"/>
      <name val="Verdana"/>
      <family val="2"/>
    </font>
    <font>
      <sz val="10"/>
      <name val="Arial"/>
      <family val="2"/>
    </font>
  </fonts>
  <fills count="24">
    <fill>
      <patternFill patternType="none"/>
    </fill>
    <fill>
      <patternFill patternType="gray125"/>
    </fill>
    <fill>
      <patternFill patternType="solid">
        <fgColor rgb="FFFFCC99"/>
      </patternFill>
    </fill>
    <fill>
      <patternFill patternType="solid">
        <fgColor rgb="FFF2F2F2"/>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3"/>
        <bgColor indexed="64"/>
      </patternFill>
    </fill>
    <fill>
      <patternFill patternType="lightDown">
        <bgColor theme="2" tint="-0.499984740745262"/>
      </patternFill>
    </fill>
    <fill>
      <patternFill patternType="solid">
        <fgColor theme="8" tint="0.79995117038483843"/>
        <bgColor indexed="64"/>
      </patternFill>
    </fill>
    <fill>
      <patternFill patternType="solid">
        <fgColor theme="8"/>
        <bgColor indexed="64"/>
      </patternFill>
    </fill>
    <fill>
      <patternFill patternType="solid">
        <fgColor theme="8" tint="-0.249977111117893"/>
        <bgColor indexed="64"/>
      </patternFill>
    </fill>
    <fill>
      <patternFill patternType="solid">
        <fgColor rgb="FFFFFFFF"/>
        <bgColor indexed="64"/>
      </patternFill>
    </fill>
    <fill>
      <patternFill patternType="solid">
        <fgColor theme="8" tint="0.39997558519241921"/>
        <bgColor indexed="64"/>
      </patternFill>
    </fill>
    <fill>
      <patternFill patternType="solid">
        <fgColor theme="8" tint="-0.499984740745262"/>
        <bgColor indexed="64"/>
      </patternFill>
    </fill>
    <fill>
      <patternFill patternType="solid">
        <fgColor rgb="FFD9E1F2"/>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rgb="FFFFFF00"/>
        <bgColor indexed="64"/>
      </patternFill>
    </fill>
    <fill>
      <patternFill patternType="solid">
        <fgColor rgb="FF002060"/>
        <bgColor indexed="64"/>
      </patternFill>
    </fill>
    <fill>
      <patternFill patternType="lightDown">
        <bgColor theme="0"/>
      </patternFill>
    </fill>
  </fills>
  <borders count="38">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rgb="FF7F7F7F"/>
      </right>
      <top/>
      <bottom style="thin">
        <color rgb="FF7F7F7F"/>
      </bottom>
      <diagonal/>
    </border>
    <border>
      <left/>
      <right/>
      <top style="thin">
        <color indexed="64"/>
      </top>
      <bottom/>
      <diagonal/>
    </border>
    <border>
      <left/>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thin">
        <color indexed="64"/>
      </right>
      <top style="thin">
        <color indexed="64"/>
      </top>
      <bottom style="medium">
        <color indexed="64"/>
      </bottom>
      <diagonal/>
    </border>
    <border>
      <left/>
      <right style="thin">
        <color rgb="FF7F7F7F"/>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bottom style="thin">
        <color rgb="FF000000"/>
      </bottom>
      <diagonal/>
    </border>
  </borders>
  <cellStyleXfs count="26">
    <xf numFmtId="0" fontId="0" fillId="0" borderId="0"/>
    <xf numFmtId="164" fontId="3" fillId="0" borderId="0" applyFont="0" applyFill="0" applyBorder="0" applyAlignment="0" applyProtection="0"/>
    <xf numFmtId="0" fontId="8" fillId="0" borderId="0"/>
    <xf numFmtId="0" fontId="10" fillId="2" borderId="1" applyNumberFormat="0" applyAlignment="0" applyProtection="0"/>
    <xf numFmtId="0" fontId="12" fillId="0" borderId="0" applyNumberFormat="0" applyFill="0" applyBorder="0" applyAlignment="0" applyProtection="0"/>
    <xf numFmtId="164" fontId="8" fillId="0" borderId="0" applyFont="0" applyFill="0" applyBorder="0" applyAlignment="0" applyProtection="0"/>
    <xf numFmtId="0" fontId="13" fillId="3" borderId="1" applyNumberFormat="0" applyAlignment="0" applyProtection="0"/>
    <xf numFmtId="0" fontId="3" fillId="0" borderId="0"/>
    <xf numFmtId="0" fontId="6" fillId="0" borderId="0" applyNumberFormat="0" applyFill="0" applyBorder="0" applyAlignment="0" applyProtection="0"/>
    <xf numFmtId="164" fontId="3" fillId="0" borderId="0" applyFont="0" applyFill="0" applyBorder="0" applyAlignment="0" applyProtection="0"/>
    <xf numFmtId="164" fontId="8" fillId="0" borderId="0" applyFont="0" applyFill="0" applyBorder="0" applyAlignment="0" applyProtection="0"/>
    <xf numFmtId="0" fontId="16" fillId="0" borderId="0"/>
    <xf numFmtId="0" fontId="8" fillId="0" borderId="0"/>
    <xf numFmtId="169" fontId="16" fillId="0" borderId="0"/>
    <xf numFmtId="0" fontId="3" fillId="0" borderId="0"/>
    <xf numFmtId="0" fontId="8" fillId="0" borderId="0"/>
    <xf numFmtId="0" fontId="18" fillId="0" borderId="0"/>
    <xf numFmtId="164" fontId="8" fillId="0" borderId="0" applyFont="0" applyFill="0" applyBorder="0" applyAlignment="0" applyProtection="0"/>
    <xf numFmtId="0" fontId="31" fillId="0" borderId="0"/>
    <xf numFmtId="0" fontId="6" fillId="0" borderId="0" applyNumberFormat="0" applyFill="0" applyBorder="0" applyAlignment="0" applyProtection="0"/>
    <xf numFmtId="0" fontId="3" fillId="0" borderId="0"/>
    <xf numFmtId="9" fontId="3" fillId="0" borderId="0" applyFont="0" applyFill="0" applyBorder="0" applyAlignment="0" applyProtection="0"/>
    <xf numFmtId="0" fontId="51" fillId="0" borderId="0"/>
    <xf numFmtId="0" fontId="52" fillId="0" borderId="0"/>
    <xf numFmtId="0" fontId="54" fillId="0" borderId="0"/>
    <xf numFmtId="0" fontId="56" fillId="0" borderId="0"/>
  </cellStyleXfs>
  <cellXfs count="641">
    <xf numFmtId="0" fontId="0" fillId="0" borderId="0" xfId="0"/>
    <xf numFmtId="0" fontId="0" fillId="4" borderId="0" xfId="0" applyFill="1"/>
    <xf numFmtId="0" fontId="16" fillId="0" borderId="0" xfId="11"/>
    <xf numFmtId="0" fontId="20" fillId="4" borderId="0" xfId="0" applyFont="1" applyFill="1"/>
    <xf numFmtId="0" fontId="0" fillId="4" borderId="0" xfId="0" applyFill="1" applyAlignment="1">
      <alignment wrapText="1"/>
    </xf>
    <xf numFmtId="0" fontId="0" fillId="8" borderId="0" xfId="0" applyFill="1"/>
    <xf numFmtId="0" fontId="5" fillId="8" borderId="0" xfId="0" applyFont="1" applyFill="1"/>
    <xf numFmtId="0" fontId="19" fillId="10" borderId="0" xfId="0" applyFont="1" applyFill="1"/>
    <xf numFmtId="0" fontId="4" fillId="10" borderId="0" xfId="0" applyFont="1" applyFill="1"/>
    <xf numFmtId="0" fontId="14" fillId="11" borderId="0" xfId="0" applyFont="1" applyFill="1" applyAlignment="1">
      <alignment horizontal="right" vertical="center" wrapText="1"/>
    </xf>
    <xf numFmtId="0" fontId="14" fillId="6" borderId="2" xfId="0" applyFont="1" applyFill="1" applyBorder="1" applyAlignment="1">
      <alignment horizontal="right" vertical="center" wrapText="1"/>
    </xf>
    <xf numFmtId="0" fontId="14" fillId="6" borderId="8" xfId="0" applyFont="1" applyFill="1" applyBorder="1" applyAlignment="1">
      <alignment horizontal="center" vertical="center" wrapText="1"/>
    </xf>
    <xf numFmtId="0" fontId="14" fillId="6" borderId="16" xfId="0" applyFont="1" applyFill="1" applyBorder="1" applyAlignment="1">
      <alignment horizontal="center" vertical="center" wrapText="1"/>
    </xf>
    <xf numFmtId="0" fontId="14" fillId="6" borderId="2" xfId="0" applyFont="1" applyFill="1" applyBorder="1" applyAlignment="1">
      <alignment horizontal="center" vertical="center" wrapText="1"/>
    </xf>
    <xf numFmtId="0" fontId="14" fillId="6" borderId="5" xfId="0" applyFont="1" applyFill="1" applyBorder="1" applyAlignment="1">
      <alignment horizontal="center" vertical="center" wrapText="1"/>
    </xf>
    <xf numFmtId="49" fontId="14" fillId="6" borderId="2" xfId="0" applyNumberFormat="1" applyFont="1" applyFill="1" applyBorder="1" applyAlignment="1">
      <alignment horizontal="center" vertical="center" wrapText="1"/>
    </xf>
    <xf numFmtId="49" fontId="14" fillId="6" borderId="4" xfId="0" applyNumberFormat="1" applyFont="1" applyFill="1" applyBorder="1" applyAlignment="1">
      <alignment horizontal="center" vertical="center" wrapText="1"/>
    </xf>
    <xf numFmtId="49" fontId="14" fillId="6" borderId="5" xfId="0" applyNumberFormat="1" applyFont="1" applyFill="1" applyBorder="1" applyAlignment="1">
      <alignment horizontal="center" vertical="center" wrapText="1"/>
    </xf>
    <xf numFmtId="0" fontId="14" fillId="6" borderId="2" xfId="0" applyFont="1" applyFill="1" applyBorder="1" applyAlignment="1">
      <alignment horizontal="right" vertical="center"/>
    </xf>
    <xf numFmtId="0" fontId="14" fillId="6" borderId="4" xfId="0" applyFont="1" applyFill="1" applyBorder="1" applyAlignment="1">
      <alignment horizontal="center" vertical="center" wrapText="1"/>
    </xf>
    <xf numFmtId="0" fontId="22" fillId="11" borderId="0" xfId="0" applyFont="1" applyFill="1" applyAlignment="1">
      <alignment horizontal="right" vertical="center" wrapText="1"/>
    </xf>
    <xf numFmtId="0" fontId="0" fillId="8" borderId="0" xfId="0" applyFill="1" applyAlignment="1">
      <alignment horizontal="center" vertical="center"/>
    </xf>
    <xf numFmtId="0" fontId="0" fillId="6" borderId="2" xfId="0" applyFill="1" applyBorder="1" applyAlignment="1">
      <alignment horizontal="center"/>
    </xf>
    <xf numFmtId="0" fontId="0" fillId="0" borderId="2" xfId="0" applyBorder="1" applyAlignment="1">
      <alignment horizontal="left"/>
    </xf>
    <xf numFmtId="0" fontId="20" fillId="4" borderId="0" xfId="12" applyFont="1" applyFill="1"/>
    <xf numFmtId="0" fontId="14" fillId="8" borderId="0" xfId="12" applyFont="1" applyFill="1"/>
    <xf numFmtId="0" fontId="14" fillId="0" borderId="0" xfId="12" applyFont="1"/>
    <xf numFmtId="0" fontId="22" fillId="11" borderId="0" xfId="12" applyFont="1" applyFill="1" applyAlignment="1">
      <alignment horizontal="right" vertical="center" wrapText="1"/>
    </xf>
    <xf numFmtId="0" fontId="14" fillId="6" borderId="2" xfId="12" applyFont="1" applyFill="1" applyBorder="1" applyAlignment="1">
      <alignment horizontal="right" vertical="center" wrapText="1"/>
    </xf>
    <xf numFmtId="0" fontId="14" fillId="6" borderId="16" xfId="12" applyFont="1" applyFill="1" applyBorder="1" applyAlignment="1">
      <alignment horizontal="center" vertical="center" wrapText="1"/>
    </xf>
    <xf numFmtId="0" fontId="14" fillId="6" borderId="5" xfId="12" applyFont="1" applyFill="1" applyBorder="1" applyAlignment="1">
      <alignment horizontal="center" vertical="center" wrapText="1"/>
    </xf>
    <xf numFmtId="49" fontId="14" fillId="6" borderId="2" xfId="12" applyNumberFormat="1" applyFont="1" applyFill="1" applyBorder="1" applyAlignment="1">
      <alignment horizontal="center" vertical="center" wrapText="1"/>
    </xf>
    <xf numFmtId="49" fontId="14" fillId="6" borderId="4" xfId="12" applyNumberFormat="1" applyFont="1" applyFill="1" applyBorder="1" applyAlignment="1">
      <alignment horizontal="center" vertical="center" wrapText="1"/>
    </xf>
    <xf numFmtId="49" fontId="14" fillId="6" borderId="5" xfId="12" applyNumberFormat="1" applyFont="1" applyFill="1" applyBorder="1" applyAlignment="1">
      <alignment horizontal="center" vertical="center" wrapText="1"/>
    </xf>
    <xf numFmtId="0" fontId="14" fillId="6" borderId="2" xfId="12" applyFont="1" applyFill="1" applyBorder="1" applyAlignment="1">
      <alignment horizontal="right" vertical="center"/>
    </xf>
    <xf numFmtId="2" fontId="14" fillId="7" borderId="2" xfId="12" applyNumberFormat="1" applyFont="1" applyFill="1" applyBorder="1" applyAlignment="1">
      <alignment horizontal="center"/>
    </xf>
    <xf numFmtId="166" fontId="28" fillId="8" borderId="0" xfId="13" applyNumberFormat="1" applyFont="1" applyFill="1" applyAlignment="1">
      <alignment horizontal="left" vertical="center"/>
    </xf>
    <xf numFmtId="0" fontId="29" fillId="8" borderId="0" xfId="12" applyFont="1" applyFill="1"/>
    <xf numFmtId="166" fontId="28" fillId="8" borderId="0" xfId="13" applyNumberFormat="1" applyFont="1" applyFill="1" applyAlignment="1">
      <alignment horizontal="left"/>
    </xf>
    <xf numFmtId="166" fontId="28" fillId="0" borderId="0" xfId="13" applyNumberFormat="1" applyFont="1" applyAlignment="1">
      <alignment horizontal="left"/>
    </xf>
    <xf numFmtId="0" fontId="3" fillId="4" borderId="0" xfId="14" applyFill="1"/>
    <xf numFmtId="0" fontId="20" fillId="4" borderId="0" xfId="14" applyFont="1" applyFill="1"/>
    <xf numFmtId="0" fontId="3" fillId="4" borderId="0" xfId="14" applyFill="1" applyAlignment="1">
      <alignment wrapText="1"/>
    </xf>
    <xf numFmtId="0" fontId="3" fillId="8" borderId="0" xfId="14" applyFill="1"/>
    <xf numFmtId="0" fontId="5" fillId="8" borderId="0" xfId="14" applyFont="1" applyFill="1"/>
    <xf numFmtId="0" fontId="19" fillId="10" borderId="0" xfId="14" applyFont="1" applyFill="1"/>
    <xf numFmtId="0" fontId="4" fillId="10" borderId="0" xfId="14" applyFont="1" applyFill="1"/>
    <xf numFmtId="0" fontId="14" fillId="11" borderId="0" xfId="14" applyFont="1" applyFill="1" applyAlignment="1">
      <alignment horizontal="right" vertical="center" wrapText="1"/>
    </xf>
    <xf numFmtId="0" fontId="3" fillId="0" borderId="0" xfId="14"/>
    <xf numFmtId="0" fontId="14" fillId="6" borderId="2" xfId="14" applyFont="1" applyFill="1" applyBorder="1" applyAlignment="1">
      <alignment horizontal="right" vertical="center" wrapText="1"/>
    </xf>
    <xf numFmtId="0" fontId="14" fillId="6" borderId="8" xfId="14" applyFont="1" applyFill="1" applyBorder="1" applyAlignment="1">
      <alignment horizontal="center" vertical="center" wrapText="1"/>
    </xf>
    <xf numFmtId="0" fontId="14" fillId="6" borderId="16" xfId="14" applyFont="1" applyFill="1" applyBorder="1" applyAlignment="1">
      <alignment horizontal="center" vertical="center" wrapText="1"/>
    </xf>
    <xf numFmtId="0" fontId="14" fillId="6" borderId="2" xfId="14" applyFont="1" applyFill="1" applyBorder="1" applyAlignment="1">
      <alignment horizontal="center" vertical="center" wrapText="1"/>
    </xf>
    <xf numFmtId="0" fontId="14" fillId="6" borderId="5" xfId="14" applyFont="1" applyFill="1" applyBorder="1" applyAlignment="1">
      <alignment horizontal="center" vertical="center" wrapText="1"/>
    </xf>
    <xf numFmtId="49" fontId="14" fillId="6" borderId="2" xfId="14" applyNumberFormat="1" applyFont="1" applyFill="1" applyBorder="1" applyAlignment="1">
      <alignment horizontal="center" vertical="center" wrapText="1"/>
    </xf>
    <xf numFmtId="49" fontId="14" fillId="6" borderId="4" xfId="14" applyNumberFormat="1" applyFont="1" applyFill="1" applyBorder="1" applyAlignment="1">
      <alignment horizontal="center" vertical="center" wrapText="1"/>
    </xf>
    <xf numFmtId="49" fontId="14" fillId="6" borderId="5" xfId="14" applyNumberFormat="1" applyFont="1" applyFill="1" applyBorder="1" applyAlignment="1">
      <alignment horizontal="center" vertical="center" wrapText="1"/>
    </xf>
    <xf numFmtId="166" fontId="3" fillId="0" borderId="2" xfId="15" applyNumberFormat="1" applyFont="1" applyBorder="1" applyAlignment="1">
      <alignment horizontal="left"/>
    </xf>
    <xf numFmtId="0" fontId="22" fillId="11" borderId="0" xfId="14" applyFont="1" applyFill="1" applyAlignment="1">
      <alignment horizontal="right" vertical="center" wrapText="1"/>
    </xf>
    <xf numFmtId="0" fontId="3" fillId="8" borderId="0" xfId="14" applyFill="1" applyAlignment="1">
      <alignment horizontal="center" vertical="center"/>
    </xf>
    <xf numFmtId="0" fontId="3" fillId="6" borderId="2" xfId="14" applyFill="1" applyBorder="1" applyAlignment="1">
      <alignment horizontal="center"/>
    </xf>
    <xf numFmtId="0" fontId="3" fillId="6" borderId="2" xfId="14" applyFill="1" applyBorder="1" applyAlignment="1">
      <alignment horizontal="right"/>
    </xf>
    <xf numFmtId="166" fontId="3" fillId="0" borderId="2" xfId="12" applyNumberFormat="1" applyFont="1" applyBorder="1" applyAlignment="1">
      <alignment horizontal="left"/>
    </xf>
    <xf numFmtId="0" fontId="0" fillId="0" borderId="2" xfId="0" applyBorder="1" applyAlignment="1">
      <alignment horizontal="left" vertical="center" wrapText="1"/>
    </xf>
    <xf numFmtId="0" fontId="29" fillId="4" borderId="0" xfId="12" applyFont="1" applyFill="1"/>
    <xf numFmtId="0" fontId="29" fillId="4" borderId="0" xfId="12" applyFont="1" applyFill="1" applyAlignment="1">
      <alignment horizontal="left" wrapText="1"/>
    </xf>
    <xf numFmtId="0" fontId="29" fillId="4" borderId="0" xfId="12" applyFont="1" applyFill="1" applyAlignment="1">
      <alignment wrapText="1"/>
    </xf>
    <xf numFmtId="0" fontId="14" fillId="6" borderId="4" xfId="12" applyFont="1" applyFill="1" applyBorder="1" applyAlignment="1">
      <alignment horizontal="center" vertical="center" wrapText="1"/>
    </xf>
    <xf numFmtId="166" fontId="14" fillId="0" borderId="2" xfId="16" applyNumberFormat="1" applyFont="1" applyBorder="1" applyAlignment="1">
      <alignment horizontal="left"/>
    </xf>
    <xf numFmtId="0" fontId="29" fillId="8" borderId="0" xfId="12" applyFont="1" applyFill="1" applyAlignment="1">
      <alignment horizontal="left" wrapText="1"/>
    </xf>
    <xf numFmtId="0" fontId="29" fillId="8" borderId="0" xfId="12" applyFont="1" applyFill="1" applyAlignment="1">
      <alignment wrapText="1"/>
    </xf>
    <xf numFmtId="0" fontId="0" fillId="6" borderId="2" xfId="0" applyFill="1" applyBorder="1" applyAlignment="1">
      <alignment horizontal="left"/>
    </xf>
    <xf numFmtId="0" fontId="14" fillId="8" borderId="2" xfId="12" applyFont="1" applyFill="1" applyBorder="1" applyAlignment="1">
      <alignment horizontal="left" wrapText="1"/>
    </xf>
    <xf numFmtId="0" fontId="14" fillId="8" borderId="2" xfId="12" applyFont="1" applyFill="1" applyBorder="1" applyAlignment="1">
      <alignment horizontal="left"/>
    </xf>
    <xf numFmtId="0" fontId="14" fillId="7" borderId="2" xfId="12" applyFont="1" applyFill="1" applyBorder="1" applyAlignment="1">
      <alignment horizontal="left" wrapText="1"/>
    </xf>
    <xf numFmtId="0" fontId="14" fillId="7" borderId="2" xfId="12" applyFont="1" applyFill="1" applyBorder="1"/>
    <xf numFmtId="0" fontId="14" fillId="0" borderId="0" xfId="0" applyFont="1"/>
    <xf numFmtId="2" fontId="14" fillId="5" borderId="2" xfId="0" applyNumberFormat="1" applyFont="1" applyFill="1" applyBorder="1" applyAlignment="1">
      <alignment horizontal="center"/>
    </xf>
    <xf numFmtId="0" fontId="14" fillId="8" borderId="0" xfId="0" applyFont="1" applyFill="1"/>
    <xf numFmtId="0" fontId="14" fillId="6" borderId="2" xfId="0" applyFont="1" applyFill="1" applyBorder="1" applyAlignment="1">
      <alignment horizontal="center" vertical="center"/>
    </xf>
    <xf numFmtId="0" fontId="14" fillId="6" borderId="2" xfId="0" applyFont="1" applyFill="1" applyBorder="1" applyAlignment="1">
      <alignment horizontal="center"/>
    </xf>
    <xf numFmtId="0" fontId="0" fillId="6" borderId="2" xfId="0" applyFill="1" applyBorder="1" applyAlignment="1">
      <alignment horizontal="left" vertical="center" wrapText="1"/>
    </xf>
    <xf numFmtId="0" fontId="22" fillId="8" borderId="0" xfId="0" applyFont="1" applyFill="1"/>
    <xf numFmtId="0" fontId="29" fillId="4" borderId="0" xfId="0" applyFont="1" applyFill="1"/>
    <xf numFmtId="0" fontId="29" fillId="4" borderId="0" xfId="0" applyFont="1" applyFill="1" applyAlignment="1">
      <alignment horizontal="left" wrapText="1"/>
    </xf>
    <xf numFmtId="0" fontId="29" fillId="4" borderId="0" xfId="0" applyFont="1" applyFill="1" applyAlignment="1">
      <alignment wrapText="1"/>
    </xf>
    <xf numFmtId="0" fontId="14" fillId="4" borderId="0" xfId="0" applyFont="1" applyFill="1" applyAlignment="1">
      <alignment horizontal="left" wrapText="1"/>
    </xf>
    <xf numFmtId="0" fontId="14" fillId="6" borderId="2" xfId="0" applyFont="1" applyFill="1" applyBorder="1" applyAlignment="1">
      <alignment horizontal="left" vertical="center" wrapText="1"/>
    </xf>
    <xf numFmtId="0" fontId="14" fillId="8" borderId="0" xfId="16" applyFont="1" applyFill="1"/>
    <xf numFmtId="0" fontId="29" fillId="8" borderId="0" xfId="0" applyFont="1" applyFill="1"/>
    <xf numFmtId="0" fontId="3" fillId="8" borderId="0" xfId="0" applyFont="1" applyFill="1"/>
    <xf numFmtId="0" fontId="3" fillId="8" borderId="0" xfId="0" applyFont="1" applyFill="1" applyAlignment="1">
      <alignment horizontal="center" wrapText="1"/>
    </xf>
    <xf numFmtId="2" fontId="3" fillId="8" borderId="0" xfId="0" applyNumberFormat="1" applyFont="1" applyFill="1" applyAlignment="1">
      <alignment horizontal="center" wrapText="1"/>
    </xf>
    <xf numFmtId="0" fontId="3" fillId="0" borderId="0" xfId="0" applyFont="1"/>
    <xf numFmtId="2" fontId="3" fillId="0" borderId="0" xfId="0" applyNumberFormat="1" applyFont="1" applyAlignment="1">
      <alignment horizontal="center" wrapText="1"/>
    </xf>
    <xf numFmtId="167" fontId="3" fillId="0" borderId="0" xfId="0" applyNumberFormat="1" applyFont="1" applyAlignment="1">
      <alignment horizontal="center" wrapText="1"/>
    </xf>
    <xf numFmtId="2" fontId="14" fillId="8" borderId="0" xfId="0" applyNumberFormat="1" applyFont="1" applyFill="1"/>
    <xf numFmtId="0" fontId="14" fillId="6" borderId="2" xfId="12" applyFont="1" applyFill="1" applyBorder="1" applyAlignment="1">
      <alignment horizontal="center" vertical="center" wrapText="1"/>
    </xf>
    <xf numFmtId="0" fontId="14" fillId="6" borderId="8" xfId="12" applyFont="1" applyFill="1" applyBorder="1" applyAlignment="1">
      <alignment horizontal="center" vertical="center" wrapText="1"/>
    </xf>
    <xf numFmtId="0" fontId="3" fillId="6" borderId="2" xfId="14" applyFill="1" applyBorder="1" applyAlignment="1">
      <alignment horizontal="left" vertical="center"/>
    </xf>
    <xf numFmtId="0" fontId="0" fillId="6" borderId="2" xfId="0" applyFill="1" applyBorder="1" applyAlignment="1">
      <alignment horizontal="left" vertical="center"/>
    </xf>
    <xf numFmtId="0" fontId="14" fillId="6" borderId="2" xfId="0" applyFont="1" applyFill="1" applyBorder="1" applyAlignment="1">
      <alignment horizontal="left" vertical="center"/>
    </xf>
    <xf numFmtId="0" fontId="14" fillId="4" borderId="0" xfId="0" applyFont="1" applyFill="1"/>
    <xf numFmtId="0" fontId="22" fillId="4" borderId="0" xfId="0" applyFont="1" applyFill="1"/>
    <xf numFmtId="0" fontId="14" fillId="4" borderId="0" xfId="0" applyFont="1" applyFill="1" applyAlignment="1">
      <alignment wrapText="1"/>
    </xf>
    <xf numFmtId="0" fontId="23" fillId="8" borderId="0" xfId="0" applyFont="1" applyFill="1"/>
    <xf numFmtId="0" fontId="24" fillId="8" borderId="0" xfId="0" applyFont="1" applyFill="1"/>
    <xf numFmtId="0" fontId="14" fillId="8" borderId="0" xfId="0" applyFont="1" applyFill="1" applyAlignment="1">
      <alignment horizontal="left"/>
    </xf>
    <xf numFmtId="0" fontId="14" fillId="8" borderId="0" xfId="0" applyFont="1" applyFill="1" applyAlignment="1">
      <alignment horizontal="center"/>
    </xf>
    <xf numFmtId="2" fontId="14" fillId="8" borderId="0" xfId="0" applyNumberFormat="1" applyFont="1" applyFill="1" applyAlignment="1">
      <alignment horizontal="center"/>
    </xf>
    <xf numFmtId="0" fontId="29" fillId="0" borderId="0" xfId="0" applyFont="1"/>
    <xf numFmtId="0" fontId="24" fillId="10" borderId="0" xfId="0" applyFont="1" applyFill="1"/>
    <xf numFmtId="0" fontId="30" fillId="10" borderId="0" xfId="0" applyFont="1" applyFill="1"/>
    <xf numFmtId="0" fontId="14" fillId="6" borderId="2" xfId="0" applyFont="1" applyFill="1" applyBorder="1" applyAlignment="1">
      <alignment horizontal="right"/>
    </xf>
    <xf numFmtId="0" fontId="14" fillId="6" borderId="4" xfId="14" applyFont="1" applyFill="1" applyBorder="1" applyAlignment="1">
      <alignment horizontal="right" vertical="center"/>
    </xf>
    <xf numFmtId="2" fontId="0" fillId="0" borderId="0" xfId="0" applyNumberFormat="1"/>
    <xf numFmtId="166" fontId="14" fillId="7" borderId="2" xfId="16" applyNumberFormat="1" applyFont="1" applyFill="1" applyBorder="1" applyAlignment="1">
      <alignment horizontal="left"/>
    </xf>
    <xf numFmtId="2" fontId="14" fillId="9" borderId="2" xfId="12" applyNumberFormat="1" applyFont="1" applyFill="1" applyBorder="1" applyAlignment="1">
      <alignment horizontal="center"/>
    </xf>
    <xf numFmtId="166" fontId="14" fillId="9" borderId="2" xfId="16" applyNumberFormat="1" applyFont="1" applyFill="1" applyBorder="1" applyAlignment="1">
      <alignment horizontal="left"/>
    </xf>
    <xf numFmtId="0" fontId="14" fillId="9" borderId="2" xfId="12" applyFont="1" applyFill="1" applyBorder="1"/>
    <xf numFmtId="0" fontId="14" fillId="9" borderId="2" xfId="12" applyFont="1" applyFill="1" applyBorder="1" applyAlignment="1">
      <alignment vertical="center"/>
    </xf>
    <xf numFmtId="166" fontId="14" fillId="7" borderId="3" xfId="16" applyNumberFormat="1" applyFont="1" applyFill="1" applyBorder="1" applyAlignment="1">
      <alignment horizontal="left"/>
    </xf>
    <xf numFmtId="166" fontId="14" fillId="9" borderId="3" xfId="16" applyNumberFormat="1" applyFont="1" applyFill="1" applyBorder="1" applyAlignment="1">
      <alignment horizontal="left"/>
    </xf>
    <xf numFmtId="0" fontId="14" fillId="7" borderId="2" xfId="12" applyFont="1" applyFill="1" applyBorder="1" applyAlignment="1">
      <alignment vertical="center"/>
    </xf>
    <xf numFmtId="0" fontId="23" fillId="7" borderId="5" xfId="16" applyFont="1" applyFill="1" applyBorder="1" applyAlignment="1">
      <alignment horizontal="left"/>
    </xf>
    <xf numFmtId="2" fontId="0" fillId="8" borderId="0" xfId="0" applyNumberFormat="1" applyFill="1"/>
    <xf numFmtId="0" fontId="16" fillId="8" borderId="0" xfId="11" applyFill="1"/>
    <xf numFmtId="0" fontId="32" fillId="14" borderId="0" xfId="11" applyFont="1" applyFill="1"/>
    <xf numFmtId="0" fontId="22" fillId="0" borderId="2" xfId="0" applyFont="1" applyBorder="1" applyAlignment="1">
      <alignment horizontal="left" vertical="center" wrapText="1"/>
    </xf>
    <xf numFmtId="0" fontId="23" fillId="7" borderId="2" xfId="11" applyFont="1" applyFill="1" applyBorder="1" applyAlignment="1">
      <alignment horizontal="center" vertical="center"/>
    </xf>
    <xf numFmtId="0" fontId="23" fillId="0" borderId="0" xfId="11" applyFont="1"/>
    <xf numFmtId="0" fontId="23" fillId="6" borderId="2" xfId="11" applyFont="1" applyFill="1" applyBorder="1" applyAlignment="1">
      <alignment horizontal="right"/>
    </xf>
    <xf numFmtId="0" fontId="14" fillId="6" borderId="2" xfId="11" applyFont="1" applyFill="1" applyBorder="1" applyAlignment="1">
      <alignment horizontal="center"/>
    </xf>
    <xf numFmtId="0" fontId="25" fillId="0" borderId="2" xfId="11" applyFont="1" applyBorder="1" applyAlignment="1">
      <alignment horizontal="right"/>
    </xf>
    <xf numFmtId="0" fontId="7" fillId="8" borderId="0" xfId="11" applyFont="1" applyFill="1"/>
    <xf numFmtId="0" fontId="23" fillId="8" borderId="0" xfId="11" applyFont="1" applyFill="1"/>
    <xf numFmtId="0" fontId="25" fillId="8" borderId="0" xfId="11" applyFont="1" applyFill="1"/>
    <xf numFmtId="0" fontId="9" fillId="8" borderId="0" xfId="11" applyFont="1" applyFill="1"/>
    <xf numFmtId="0" fontId="4" fillId="14" borderId="0" xfId="11" applyFont="1" applyFill="1"/>
    <xf numFmtId="0" fontId="23" fillId="8" borderId="2" xfId="11" applyFont="1" applyFill="1" applyBorder="1" applyAlignment="1">
      <alignment vertical="center"/>
    </xf>
    <xf numFmtId="0" fontId="14" fillId="4" borderId="0" xfId="12" applyFont="1" applyFill="1" applyAlignment="1">
      <alignment horizontal="left" wrapText="1"/>
    </xf>
    <xf numFmtId="0" fontId="3" fillId="4" borderId="0" xfId="0" applyFont="1" applyFill="1"/>
    <xf numFmtId="0" fontId="5" fillId="4" borderId="0" xfId="0" applyFont="1" applyFill="1"/>
    <xf numFmtId="0" fontId="3" fillId="4" borderId="0" xfId="0" applyFont="1" applyFill="1" applyAlignment="1">
      <alignment wrapText="1"/>
    </xf>
    <xf numFmtId="0" fontId="5" fillId="11" borderId="0" xfId="0" applyFont="1" applyFill="1" applyAlignment="1">
      <alignment horizontal="right" vertical="center" wrapText="1"/>
    </xf>
    <xf numFmtId="0" fontId="3" fillId="6" borderId="13" xfId="0" applyFont="1" applyFill="1" applyBorder="1" applyAlignment="1">
      <alignment horizontal="right" vertical="center" wrapText="1"/>
    </xf>
    <xf numFmtId="0" fontId="3" fillId="6" borderId="8" xfId="0" applyFont="1" applyFill="1" applyBorder="1" applyAlignment="1">
      <alignment horizontal="center" vertical="center" wrapText="1"/>
    </xf>
    <xf numFmtId="0" fontId="3" fillId="0" borderId="0" xfId="0" applyFont="1" applyAlignment="1">
      <alignment wrapText="1"/>
    </xf>
    <xf numFmtId="0" fontId="3" fillId="6" borderId="5" xfId="0" applyFont="1" applyFill="1" applyBorder="1" applyAlignment="1">
      <alignment horizontal="right" vertical="center"/>
    </xf>
    <xf numFmtId="17" fontId="3" fillId="6" borderId="2" xfId="0" applyNumberFormat="1" applyFont="1" applyFill="1" applyBorder="1" applyAlignment="1">
      <alignment horizontal="center" vertical="center"/>
    </xf>
    <xf numFmtId="17" fontId="3" fillId="6" borderId="2" xfId="0" quotePrefix="1" applyNumberFormat="1" applyFont="1" applyFill="1" applyBorder="1" applyAlignment="1">
      <alignment horizontal="center" vertical="center"/>
    </xf>
    <xf numFmtId="0" fontId="3" fillId="6" borderId="2" xfId="0" applyFont="1" applyFill="1" applyBorder="1" applyAlignment="1">
      <alignment horizontal="center" vertical="center" wrapText="1"/>
    </xf>
    <xf numFmtId="0" fontId="3" fillId="0" borderId="2" xfId="0" applyFont="1" applyBorder="1"/>
    <xf numFmtId="0" fontId="3" fillId="6" borderId="6" xfId="0" applyFont="1" applyFill="1" applyBorder="1" applyAlignment="1">
      <alignment horizontal="center" vertical="center"/>
    </xf>
    <xf numFmtId="0" fontId="3" fillId="6" borderId="2" xfId="0" applyFont="1" applyFill="1" applyBorder="1" applyAlignment="1">
      <alignment horizontal="center" vertical="center"/>
    </xf>
    <xf numFmtId="0" fontId="23" fillId="9" borderId="5" xfId="16" applyFont="1" applyFill="1" applyBorder="1" applyAlignment="1">
      <alignment horizontal="left"/>
    </xf>
    <xf numFmtId="0" fontId="23" fillId="9" borderId="2" xfId="16" applyFont="1" applyFill="1" applyBorder="1" applyAlignment="1">
      <alignment horizontal="left"/>
    </xf>
    <xf numFmtId="0" fontId="14" fillId="9" borderId="5" xfId="12" applyFont="1" applyFill="1" applyBorder="1" applyAlignment="1">
      <alignment vertical="center"/>
    </xf>
    <xf numFmtId="0" fontId="23" fillId="7" borderId="2" xfId="16" applyFont="1" applyFill="1" applyBorder="1" applyAlignment="1">
      <alignment horizontal="left"/>
    </xf>
    <xf numFmtId="0" fontId="14" fillId="7" borderId="5" xfId="12" applyFont="1" applyFill="1" applyBorder="1" applyAlignment="1">
      <alignment vertical="center"/>
    </xf>
    <xf numFmtId="0" fontId="14" fillId="7" borderId="3" xfId="12" applyFont="1" applyFill="1" applyBorder="1"/>
    <xf numFmtId="0" fontId="14" fillId="9" borderId="3" xfId="12" applyFont="1" applyFill="1" applyBorder="1"/>
    <xf numFmtId="0" fontId="14" fillId="7" borderId="7" xfId="12" applyFont="1" applyFill="1" applyBorder="1" applyAlignment="1">
      <alignment vertical="center"/>
    </xf>
    <xf numFmtId="0" fontId="4" fillId="10" borderId="0" xfId="12" applyFont="1" applyFill="1"/>
    <xf numFmtId="0" fontId="34" fillId="13" borderId="0" xfId="0" applyFont="1" applyFill="1"/>
    <xf numFmtId="0" fontId="30" fillId="13" borderId="0" xfId="0" applyFont="1" applyFill="1"/>
    <xf numFmtId="0" fontId="34" fillId="8" borderId="0" xfId="0" applyFont="1" applyFill="1"/>
    <xf numFmtId="0" fontId="30" fillId="8" borderId="0" xfId="0" applyFont="1" applyFill="1"/>
    <xf numFmtId="0" fontId="35" fillId="8" borderId="0" xfId="0" applyFont="1" applyFill="1"/>
    <xf numFmtId="0" fontId="19" fillId="8" borderId="0" xfId="0" applyFont="1" applyFill="1"/>
    <xf numFmtId="0" fontId="36" fillId="8" borderId="0" xfId="0" applyFont="1" applyFill="1"/>
    <xf numFmtId="0" fontId="7" fillId="8" borderId="0" xfId="0" applyFont="1" applyFill="1"/>
    <xf numFmtId="0" fontId="37" fillId="8" borderId="3" xfId="0" applyFont="1" applyFill="1" applyBorder="1"/>
    <xf numFmtId="0" fontId="23" fillId="8" borderId="4" xfId="0" applyFont="1" applyFill="1" applyBorder="1"/>
    <xf numFmtId="0" fontId="23" fillId="8" borderId="5" xfId="0" applyFont="1" applyFill="1" applyBorder="1"/>
    <xf numFmtId="0" fontId="7" fillId="8" borderId="3" xfId="0" applyFont="1" applyFill="1" applyBorder="1"/>
    <xf numFmtId="0" fontId="7" fillId="8" borderId="4" xfId="0" applyFont="1" applyFill="1" applyBorder="1"/>
    <xf numFmtId="0" fontId="7" fillId="8" borderId="5" xfId="0" applyFont="1" applyFill="1" applyBorder="1"/>
    <xf numFmtId="0" fontId="24" fillId="8" borderId="4" xfId="0" applyFont="1" applyFill="1" applyBorder="1"/>
    <xf numFmtId="0" fontId="24" fillId="8" borderId="5" xfId="0" applyFont="1" applyFill="1" applyBorder="1"/>
    <xf numFmtId="0" fontId="19" fillId="8" borderId="4" xfId="0" applyFont="1" applyFill="1" applyBorder="1"/>
    <xf numFmtId="0" fontId="19" fillId="8" borderId="5" xfId="0" applyFont="1" applyFill="1" applyBorder="1"/>
    <xf numFmtId="2" fontId="14" fillId="8" borderId="0" xfId="12" applyNumberFormat="1" applyFont="1" applyFill="1" applyAlignment="1">
      <alignment horizontal="center"/>
    </xf>
    <xf numFmtId="0" fontId="14" fillId="8" borderId="15" xfId="12" applyFont="1" applyFill="1" applyBorder="1" applyAlignment="1">
      <alignment vertical="center"/>
    </xf>
    <xf numFmtId="2" fontId="14" fillId="8" borderId="15" xfId="12" applyNumberFormat="1" applyFont="1" applyFill="1" applyBorder="1" applyAlignment="1">
      <alignment horizontal="center"/>
    </xf>
    <xf numFmtId="2" fontId="14" fillId="5" borderId="2" xfId="0" applyNumberFormat="1" applyFont="1" applyFill="1" applyBorder="1" applyAlignment="1">
      <alignment horizontal="center" vertical="center" wrapText="1"/>
    </xf>
    <xf numFmtId="2" fontId="14" fillId="5" borderId="2" xfId="14" applyNumberFormat="1" applyFont="1" applyFill="1" applyBorder="1" applyAlignment="1">
      <alignment horizontal="center" vertical="center" wrapText="1"/>
    </xf>
    <xf numFmtId="0" fontId="14" fillId="8" borderId="0" xfId="0" applyFont="1" applyFill="1" applyAlignment="1">
      <alignment horizontal="left" vertical="top" wrapText="1"/>
    </xf>
    <xf numFmtId="0" fontId="14" fillId="8" borderId="0" xfId="0" applyFont="1" applyFill="1" applyAlignment="1">
      <alignment horizontal="left" wrapText="1"/>
    </xf>
    <xf numFmtId="0" fontId="14" fillId="8" borderId="0" xfId="0" applyFont="1" applyFill="1" applyAlignment="1">
      <alignment wrapText="1"/>
    </xf>
    <xf numFmtId="2" fontId="22" fillId="5" borderId="2" xfId="0" applyNumberFormat="1" applyFont="1" applyFill="1" applyBorder="1" applyAlignment="1">
      <alignment horizontal="center" vertical="center" wrapText="1"/>
    </xf>
    <xf numFmtId="0" fontId="14" fillId="8" borderId="0" xfId="0" applyFont="1" applyFill="1" applyAlignment="1">
      <alignment horizontal="center" wrapText="1"/>
    </xf>
    <xf numFmtId="2" fontId="14" fillId="8" borderId="0" xfId="0" applyNumberFormat="1" applyFont="1" applyFill="1" applyAlignment="1">
      <alignment horizontal="center" wrapText="1"/>
    </xf>
    <xf numFmtId="167" fontId="14" fillId="8" borderId="0" xfId="0" applyNumberFormat="1" applyFont="1" applyFill="1" applyAlignment="1">
      <alignment horizontal="center" wrapText="1"/>
    </xf>
    <xf numFmtId="0" fontId="38" fillId="8" borderId="0" xfId="0" applyFont="1" applyFill="1" applyAlignment="1">
      <alignment wrapText="1"/>
    </xf>
    <xf numFmtId="167" fontId="14" fillId="0" borderId="0" xfId="0" applyNumberFormat="1" applyFont="1" applyAlignment="1">
      <alignment horizontal="center" wrapText="1"/>
    </xf>
    <xf numFmtId="170" fontId="23" fillId="5" borderId="14" xfId="17" applyNumberFormat="1" applyFont="1" applyFill="1" applyBorder="1" applyAlignment="1">
      <alignment horizontal="center" wrapText="1"/>
    </xf>
    <xf numFmtId="0" fontId="28" fillId="18" borderId="2" xfId="0" applyFont="1" applyFill="1" applyBorder="1" applyAlignment="1">
      <alignment horizontal="right" vertical="center" wrapText="1"/>
    </xf>
    <xf numFmtId="17" fontId="28" fillId="18" borderId="2" xfId="0" applyNumberFormat="1" applyFont="1" applyFill="1" applyBorder="1" applyAlignment="1">
      <alignment horizontal="center" vertical="center" wrapText="1"/>
    </xf>
    <xf numFmtId="0" fontId="28" fillId="18" borderId="8" xfId="0" applyFont="1" applyFill="1" applyBorder="1" applyAlignment="1">
      <alignment horizontal="center" vertical="center" wrapText="1"/>
    </xf>
    <xf numFmtId="0" fontId="0" fillId="8" borderId="0" xfId="0" applyFill="1" applyAlignment="1">
      <alignment horizontal="center"/>
    </xf>
    <xf numFmtId="2" fontId="0" fillId="8" borderId="0" xfId="0" applyNumberFormat="1" applyFill="1" applyAlignment="1">
      <alignment horizontal="center"/>
    </xf>
    <xf numFmtId="0" fontId="3" fillId="8" borderId="0" xfId="0" applyFont="1" applyFill="1" applyAlignment="1">
      <alignment wrapText="1"/>
    </xf>
    <xf numFmtId="2" fontId="3" fillId="5" borderId="2" xfId="0" applyNumberFormat="1" applyFont="1" applyFill="1" applyBorder="1" applyAlignment="1">
      <alignment horizontal="center"/>
    </xf>
    <xf numFmtId="4" fontId="3" fillId="5" borderId="2" xfId="0" applyNumberFormat="1" applyFont="1" applyFill="1" applyBorder="1" applyAlignment="1">
      <alignment horizontal="center"/>
    </xf>
    <xf numFmtId="0" fontId="40" fillId="4" borderId="0" xfId="12" applyFont="1" applyFill="1"/>
    <xf numFmtId="0" fontId="40" fillId="8" borderId="0" xfId="12" applyFont="1" applyFill="1"/>
    <xf numFmtId="0" fontId="41" fillId="8" borderId="0" xfId="12" applyFont="1" applyFill="1"/>
    <xf numFmtId="0" fontId="3" fillId="8" borderId="0" xfId="12" applyFont="1" applyFill="1" applyAlignment="1">
      <alignment wrapText="1"/>
    </xf>
    <xf numFmtId="0" fontId="3" fillId="0" borderId="0" xfId="12" applyFont="1"/>
    <xf numFmtId="0" fontId="3" fillId="5" borderId="0" xfId="12" applyFont="1" applyFill="1" applyAlignment="1">
      <alignment horizontal="left" wrapText="1"/>
    </xf>
    <xf numFmtId="0" fontId="3" fillId="8" borderId="0" xfId="12" applyFont="1" applyFill="1" applyAlignment="1">
      <alignment horizontal="left"/>
    </xf>
    <xf numFmtId="0" fontId="3" fillId="8" borderId="0" xfId="12" applyFont="1" applyFill="1" applyAlignment="1">
      <alignment horizontal="left" wrapText="1"/>
    </xf>
    <xf numFmtId="0" fontId="3" fillId="7" borderId="0" xfId="12" applyFont="1" applyFill="1" applyAlignment="1">
      <alignment horizontal="left" wrapText="1"/>
    </xf>
    <xf numFmtId="0" fontId="3" fillId="8" borderId="0" xfId="12" applyFont="1" applyFill="1"/>
    <xf numFmtId="0" fontId="3" fillId="6" borderId="2" xfId="12" applyFont="1" applyFill="1" applyBorder="1"/>
    <xf numFmtId="0" fontId="3" fillId="15" borderId="2" xfId="12" applyFont="1" applyFill="1" applyBorder="1" applyAlignment="1">
      <alignment wrapText="1"/>
    </xf>
    <xf numFmtId="0" fontId="0" fillId="8" borderId="0" xfId="12" applyFont="1" applyFill="1"/>
    <xf numFmtId="0" fontId="4" fillId="8" borderId="0" xfId="12" applyFont="1" applyFill="1"/>
    <xf numFmtId="0" fontId="5" fillId="8" borderId="0" xfId="12" applyFont="1" applyFill="1"/>
    <xf numFmtId="0" fontId="3" fillId="15" borderId="2" xfId="12" applyFont="1" applyFill="1" applyBorder="1" applyAlignment="1">
      <alignment vertical="center" wrapText="1"/>
    </xf>
    <xf numFmtId="0" fontId="0" fillId="0" borderId="2" xfId="12" applyFont="1" applyBorder="1" applyAlignment="1">
      <alignment vertical="center" wrapText="1"/>
    </xf>
    <xf numFmtId="0" fontId="0" fillId="0" borderId="2" xfId="12" applyFont="1" applyBorder="1" applyAlignment="1">
      <alignment wrapText="1"/>
    </xf>
    <xf numFmtId="0" fontId="0" fillId="0" borderId="5" xfId="0" applyBorder="1" applyAlignment="1">
      <alignment vertical="center" wrapText="1"/>
    </xf>
    <xf numFmtId="0" fontId="0" fillId="0" borderId="2" xfId="0" applyBorder="1" applyAlignment="1">
      <alignment vertical="center"/>
    </xf>
    <xf numFmtId="0" fontId="0" fillId="6" borderId="3" xfId="0" applyFill="1" applyBorder="1" applyAlignment="1">
      <alignment vertical="center"/>
    </xf>
    <xf numFmtId="0" fontId="5" fillId="0" borderId="2" xfId="0" applyFont="1" applyBorder="1" applyAlignment="1">
      <alignment vertical="center"/>
    </xf>
    <xf numFmtId="0" fontId="14" fillId="6" borderId="2" xfId="0" applyFont="1" applyFill="1" applyBorder="1" applyAlignment="1">
      <alignment vertical="center"/>
    </xf>
    <xf numFmtId="0" fontId="3" fillId="8" borderId="0" xfId="2" applyFont="1" applyFill="1"/>
    <xf numFmtId="0" fontId="15" fillId="8" borderId="0" xfId="2" applyFont="1" applyFill="1"/>
    <xf numFmtId="0" fontId="42" fillId="8" borderId="0" xfId="2" applyFont="1" applyFill="1"/>
    <xf numFmtId="0" fontId="43" fillId="8" borderId="0" xfId="2" applyFont="1" applyFill="1" applyAlignment="1">
      <alignment vertical="center" wrapText="1"/>
    </xf>
    <xf numFmtId="0" fontId="43" fillId="8" borderId="2" xfId="2" applyFont="1" applyFill="1" applyBorder="1" applyAlignment="1">
      <alignment horizontal="center" vertical="center" wrapText="1"/>
    </xf>
    <xf numFmtId="0" fontId="5" fillId="8" borderId="2" xfId="2" applyFont="1" applyFill="1" applyBorder="1" applyAlignment="1">
      <alignment horizontal="center" vertical="center" wrapText="1"/>
    </xf>
    <xf numFmtId="0" fontId="43" fillId="8" borderId="0" xfId="2" applyFont="1" applyFill="1" applyAlignment="1">
      <alignment horizontal="center" vertical="center" wrapText="1"/>
    </xf>
    <xf numFmtId="165" fontId="44" fillId="8" borderId="0" xfId="2" applyNumberFormat="1" applyFont="1" applyFill="1" applyAlignment="1">
      <alignment horizontal="right" vertical="center" wrapText="1"/>
    </xf>
    <xf numFmtId="0" fontId="7" fillId="8" borderId="0" xfId="16" applyFont="1" applyFill="1" applyAlignment="1">
      <alignment horizontal="center"/>
    </xf>
    <xf numFmtId="0" fontId="39" fillId="8" borderId="0" xfId="2" applyFont="1" applyFill="1"/>
    <xf numFmtId="165" fontId="15" fillId="8" borderId="0" xfId="2" applyNumberFormat="1" applyFont="1" applyFill="1"/>
    <xf numFmtId="165" fontId="3" fillId="8" borderId="0" xfId="2" applyNumberFormat="1" applyFont="1" applyFill="1"/>
    <xf numFmtId="0" fontId="3" fillId="8" borderId="0" xfId="2" applyFont="1" applyFill="1" applyAlignment="1">
      <alignment horizontal="left" vertical="center"/>
    </xf>
    <xf numFmtId="0" fontId="3" fillId="8" borderId="0" xfId="2" applyFont="1" applyFill="1" applyAlignment="1">
      <alignment horizontal="left" wrapText="1"/>
    </xf>
    <xf numFmtId="0" fontId="3" fillId="8" borderId="0" xfId="12" applyFont="1" applyFill="1" applyAlignment="1">
      <alignment horizontal="center" vertical="center" wrapText="1"/>
    </xf>
    <xf numFmtId="0" fontId="7" fillId="8" borderId="2" xfId="16" applyFont="1" applyFill="1" applyBorder="1" applyAlignment="1">
      <alignment horizontal="left"/>
    </xf>
    <xf numFmtId="0" fontId="5" fillId="8" borderId="2" xfId="2" applyFont="1" applyFill="1" applyBorder="1" applyAlignment="1">
      <alignment vertical="center" wrapText="1"/>
    </xf>
    <xf numFmtId="0" fontId="5" fillId="0" borderId="2" xfId="2" applyFont="1" applyBorder="1" applyAlignment="1">
      <alignment vertical="center" wrapText="1"/>
    </xf>
    <xf numFmtId="0" fontId="3" fillId="5" borderId="2" xfId="2" applyFont="1" applyFill="1" applyBorder="1" applyAlignment="1">
      <alignment horizontal="center" vertical="center" wrapText="1"/>
    </xf>
    <xf numFmtId="0" fontId="17" fillId="8" borderId="0" xfId="2" applyFont="1" applyFill="1" applyAlignment="1">
      <alignment horizontal="center"/>
    </xf>
    <xf numFmtId="0" fontId="46" fillId="8" borderId="0" xfId="2" applyFont="1" applyFill="1" applyAlignment="1">
      <alignment horizontal="left"/>
    </xf>
    <xf numFmtId="0" fontId="0" fillId="8" borderId="2" xfId="0" applyFill="1" applyBorder="1" applyAlignment="1">
      <alignment vertical="center" wrapText="1"/>
    </xf>
    <xf numFmtId="168" fontId="23" fillId="7" borderId="2" xfId="11" applyNumberFormat="1" applyFont="1" applyFill="1" applyBorder="1" applyAlignment="1">
      <alignment horizontal="center"/>
    </xf>
    <xf numFmtId="9" fontId="3" fillId="8" borderId="2" xfId="0" applyNumberFormat="1" applyFont="1" applyFill="1" applyBorder="1" applyAlignment="1">
      <alignment horizontal="center" vertical="center"/>
    </xf>
    <xf numFmtId="165" fontId="3" fillId="7" borderId="2" xfId="2" applyNumberFormat="1" applyFont="1" applyFill="1" applyBorder="1" applyAlignment="1">
      <alignment horizontal="center" vertical="center" wrapText="1"/>
    </xf>
    <xf numFmtId="165" fontId="5" fillId="7" borderId="2" xfId="2" applyNumberFormat="1" applyFont="1" applyFill="1" applyBorder="1" applyAlignment="1">
      <alignment horizontal="center" vertical="center" wrapText="1"/>
    </xf>
    <xf numFmtId="0" fontId="0" fillId="15" borderId="2" xfId="12" applyFont="1" applyFill="1" applyBorder="1" applyAlignment="1">
      <alignment vertical="center" wrapText="1"/>
    </xf>
    <xf numFmtId="0" fontId="47" fillId="8" borderId="0" xfId="12" applyFont="1" applyFill="1" applyAlignment="1">
      <alignment horizontal="left" vertical="center"/>
    </xf>
    <xf numFmtId="0" fontId="45" fillId="8" borderId="31" xfId="2" applyFont="1" applyFill="1" applyBorder="1" applyAlignment="1">
      <alignment horizontal="left"/>
    </xf>
    <xf numFmtId="0" fontId="46" fillId="8" borderId="31" xfId="12" applyFont="1" applyFill="1" applyBorder="1" applyAlignment="1">
      <alignment horizontal="left" vertical="center" wrapText="1"/>
    </xf>
    <xf numFmtId="0" fontId="45" fillId="8" borderId="31" xfId="2" applyFont="1" applyFill="1" applyBorder="1" applyAlignment="1">
      <alignment horizontal="left" wrapText="1"/>
    </xf>
    <xf numFmtId="2" fontId="14" fillId="5" borderId="2" xfId="1" applyNumberFormat="1" applyFont="1" applyFill="1" applyBorder="1" applyAlignment="1">
      <alignment horizontal="center" vertical="center"/>
    </xf>
    <xf numFmtId="0" fontId="5" fillId="0" borderId="0" xfId="0" applyFont="1"/>
    <xf numFmtId="0" fontId="40" fillId="4" borderId="0" xfId="12" applyFont="1" applyFill="1" applyAlignment="1">
      <alignment vertical="center"/>
    </xf>
    <xf numFmtId="0" fontId="14" fillId="4" borderId="0" xfId="12" applyFont="1" applyFill="1" applyAlignment="1">
      <alignment horizontal="left" vertical="center"/>
    </xf>
    <xf numFmtId="0" fontId="14" fillId="4" borderId="0" xfId="12" applyFont="1" applyFill="1" applyAlignment="1">
      <alignment horizontal="left" vertical="center" wrapText="1"/>
    </xf>
    <xf numFmtId="0" fontId="29" fillId="4" borderId="0" xfId="12" applyFont="1" applyFill="1" applyAlignment="1">
      <alignment horizontal="left" vertical="center" wrapText="1"/>
    </xf>
    <xf numFmtId="0" fontId="29" fillId="4" borderId="0" xfId="12" applyFont="1" applyFill="1" applyAlignment="1">
      <alignment vertical="center"/>
    </xf>
    <xf numFmtId="0" fontId="29" fillId="4" borderId="0" xfId="12" applyFont="1" applyFill="1" applyAlignment="1">
      <alignment vertical="center" wrapText="1"/>
    </xf>
    <xf numFmtId="0" fontId="5" fillId="8" borderId="0" xfId="2" applyFont="1" applyFill="1" applyAlignment="1">
      <alignment horizontal="left" vertical="center"/>
    </xf>
    <xf numFmtId="0" fontId="0" fillId="6" borderId="8" xfId="0" applyFill="1" applyBorder="1" applyAlignment="1">
      <alignment horizontal="center" vertical="center" wrapText="1"/>
    </xf>
    <xf numFmtId="0" fontId="0" fillId="6" borderId="2" xfId="0" applyFill="1" applyBorder="1" applyAlignment="1">
      <alignment horizontal="center" vertical="center" wrapText="1"/>
    </xf>
    <xf numFmtId="0" fontId="20" fillId="8" borderId="0" xfId="0" applyFont="1" applyFill="1" applyAlignment="1">
      <alignment horizontal="left"/>
    </xf>
    <xf numFmtId="0" fontId="48" fillId="8" borderId="2" xfId="20" applyFont="1" applyFill="1" applyBorder="1"/>
    <xf numFmtId="171" fontId="0" fillId="5" borderId="2" xfId="0" applyNumberFormat="1" applyFill="1" applyBorder="1" applyAlignment="1">
      <alignment horizontal="center"/>
    </xf>
    <xf numFmtId="0" fontId="49" fillId="8" borderId="2" xfId="2" applyFont="1" applyFill="1" applyBorder="1" applyAlignment="1">
      <alignment horizontal="center" vertical="center" wrapText="1"/>
    </xf>
    <xf numFmtId="165" fontId="50" fillId="7" borderId="2" xfId="2" applyNumberFormat="1" applyFont="1" applyFill="1" applyBorder="1" applyAlignment="1">
      <alignment horizontal="center" vertical="center" wrapText="1"/>
    </xf>
    <xf numFmtId="165" fontId="49" fillId="7" borderId="2" xfId="2" applyNumberFormat="1" applyFont="1" applyFill="1" applyBorder="1" applyAlignment="1">
      <alignment horizontal="center" vertical="center" wrapText="1"/>
    </xf>
    <xf numFmtId="165" fontId="44" fillId="8" borderId="0" xfId="0" applyNumberFormat="1" applyFont="1" applyFill="1" applyAlignment="1">
      <alignment horizontal="center" vertical="center"/>
    </xf>
    <xf numFmtId="172" fontId="0" fillId="5" borderId="2" xfId="0" applyNumberFormat="1" applyFill="1" applyBorder="1" applyAlignment="1">
      <alignment horizontal="center"/>
    </xf>
    <xf numFmtId="171" fontId="44" fillId="8" borderId="0" xfId="0" applyNumberFormat="1" applyFont="1" applyFill="1" applyAlignment="1">
      <alignment horizontal="center" vertical="center"/>
    </xf>
    <xf numFmtId="171" fontId="0" fillId="5" borderId="2" xfId="21" applyNumberFormat="1" applyFont="1" applyFill="1" applyBorder="1" applyAlignment="1">
      <alignment horizontal="center"/>
    </xf>
    <xf numFmtId="0" fontId="44" fillId="8" borderId="0" xfId="0" applyFont="1" applyFill="1" applyAlignment="1">
      <alignment horizontal="right" vertical="center"/>
    </xf>
    <xf numFmtId="0" fontId="14" fillId="4" borderId="0" xfId="0" applyFont="1" applyFill="1" applyAlignment="1">
      <alignment vertical="top" wrapText="1"/>
    </xf>
    <xf numFmtId="0" fontId="20" fillId="4" borderId="0" xfId="14" applyFont="1" applyFill="1" applyAlignment="1">
      <alignment horizontal="left"/>
    </xf>
    <xf numFmtId="0" fontId="31" fillId="5" borderId="10" xfId="18" applyFill="1" applyBorder="1" applyAlignment="1">
      <alignment wrapText="1"/>
    </xf>
    <xf numFmtId="0" fontId="31" fillId="5" borderId="11" xfId="18" applyFill="1" applyBorder="1" applyAlignment="1">
      <alignment wrapText="1"/>
    </xf>
    <xf numFmtId="0" fontId="31" fillId="5" borderId="9" xfId="18" applyFill="1" applyBorder="1" applyAlignment="1">
      <alignment wrapText="1"/>
    </xf>
    <xf numFmtId="0" fontId="31" fillId="5" borderId="17" xfId="18" applyFill="1" applyBorder="1" applyAlignment="1">
      <alignment wrapText="1"/>
    </xf>
    <xf numFmtId="168" fontId="31" fillId="5" borderId="17" xfId="18" applyNumberFormat="1" applyFill="1" applyBorder="1" applyAlignment="1">
      <alignment wrapText="1"/>
    </xf>
    <xf numFmtId="0" fontId="16" fillId="5" borderId="9" xfId="11" applyFill="1" applyBorder="1"/>
    <xf numFmtId="0" fontId="16" fillId="5" borderId="17" xfId="11" applyFill="1" applyBorder="1"/>
    <xf numFmtId="0" fontId="16" fillId="5" borderId="12" xfId="11" applyFill="1" applyBorder="1"/>
    <xf numFmtId="0" fontId="16" fillId="5" borderId="13" xfId="11" applyFill="1" applyBorder="1"/>
    <xf numFmtId="0" fontId="16" fillId="5" borderId="0" xfId="11" applyFill="1"/>
    <xf numFmtId="0" fontId="0" fillId="6" borderId="6" xfId="0" applyFill="1" applyBorder="1" applyAlignment="1">
      <alignment horizontal="left"/>
    </xf>
    <xf numFmtId="0" fontId="0" fillId="6" borderId="6" xfId="0" applyFill="1" applyBorder="1" applyAlignment="1">
      <alignment horizontal="center"/>
    </xf>
    <xf numFmtId="4" fontId="3" fillId="5" borderId="6" xfId="0" applyNumberFormat="1" applyFont="1" applyFill="1" applyBorder="1" applyAlignment="1">
      <alignment horizontal="center"/>
    </xf>
    <xf numFmtId="0" fontId="22" fillId="11" borderId="2" xfId="0" applyFont="1" applyFill="1" applyBorder="1" applyAlignment="1">
      <alignment horizontal="right" vertical="center" wrapText="1"/>
    </xf>
    <xf numFmtId="0" fontId="22" fillId="11" borderId="19" xfId="0" applyFont="1" applyFill="1" applyBorder="1" applyAlignment="1">
      <alignment horizontal="right" vertical="center" wrapText="1"/>
    </xf>
    <xf numFmtId="0" fontId="22" fillId="11" borderId="24" xfId="0" applyFont="1" applyFill="1" applyBorder="1" applyAlignment="1">
      <alignment horizontal="right" vertical="center" wrapText="1"/>
    </xf>
    <xf numFmtId="2" fontId="14" fillId="5" borderId="24" xfId="0" applyNumberFormat="1" applyFont="1" applyFill="1" applyBorder="1" applyAlignment="1">
      <alignment horizontal="center"/>
    </xf>
    <xf numFmtId="0" fontId="5" fillId="8" borderId="0" xfId="2" applyFont="1" applyFill="1" applyAlignment="1">
      <alignment vertical="center" wrapText="1"/>
    </xf>
    <xf numFmtId="2" fontId="3" fillId="8" borderId="0" xfId="0" applyNumberFormat="1" applyFont="1" applyFill="1"/>
    <xf numFmtId="0" fontId="28" fillId="18" borderId="2" xfId="0" applyFont="1" applyFill="1" applyBorder="1" applyAlignment="1">
      <alignment horizontal="center" vertical="center" wrapText="1"/>
    </xf>
    <xf numFmtId="166" fontId="28" fillId="0" borderId="33" xfId="13" applyNumberFormat="1" applyFont="1" applyBorder="1" applyAlignment="1">
      <alignment horizontal="left"/>
    </xf>
    <xf numFmtId="166" fontId="28" fillId="0" borderId="34" xfId="13" applyNumberFormat="1" applyFont="1" applyBorder="1" applyAlignment="1">
      <alignment horizontal="left"/>
    </xf>
    <xf numFmtId="166" fontId="28" fillId="0" borderId="35" xfId="13" applyNumberFormat="1" applyFont="1" applyBorder="1" applyAlignment="1">
      <alignment horizontal="left"/>
    </xf>
    <xf numFmtId="0" fontId="5" fillId="8" borderId="0" xfId="12" applyFont="1" applyFill="1" applyAlignment="1">
      <alignment horizontal="left"/>
    </xf>
    <xf numFmtId="0" fontId="5" fillId="20" borderId="8" xfId="12" applyFont="1" applyFill="1" applyBorder="1" applyAlignment="1">
      <alignment horizontal="left"/>
    </xf>
    <xf numFmtId="0" fontId="5" fillId="20" borderId="6" xfId="12" applyFont="1" applyFill="1" applyBorder="1" applyAlignment="1">
      <alignment horizontal="left"/>
    </xf>
    <xf numFmtId="0" fontId="0" fillId="20" borderId="7" xfId="12" applyFont="1" applyFill="1" applyBorder="1" applyAlignment="1">
      <alignment horizontal="left"/>
    </xf>
    <xf numFmtId="0" fontId="3" fillId="0" borderId="2" xfId="12" applyFont="1" applyBorder="1" applyAlignment="1">
      <alignment wrapText="1"/>
    </xf>
    <xf numFmtId="0" fontId="0" fillId="0" borderId="3" xfId="12" applyFont="1" applyBorder="1" applyAlignment="1">
      <alignment wrapText="1"/>
    </xf>
    <xf numFmtId="0" fontId="3" fillId="0" borderId="3" xfId="12" applyFont="1" applyBorder="1" applyAlignment="1">
      <alignment wrapText="1"/>
    </xf>
    <xf numFmtId="0" fontId="3" fillId="0" borderId="2" xfId="12" applyFont="1" applyBorder="1" applyAlignment="1">
      <alignment vertical="center" wrapText="1"/>
    </xf>
    <xf numFmtId="0" fontId="42" fillId="0" borderId="0" xfId="2" applyFont="1"/>
    <xf numFmtId="0" fontId="43" fillId="0" borderId="2" xfId="2" applyFont="1" applyBorder="1" applyAlignment="1">
      <alignment horizontal="center" vertical="center" wrapText="1"/>
    </xf>
    <xf numFmtId="0" fontId="5" fillId="0" borderId="2" xfId="2" applyFont="1" applyBorder="1" applyAlignment="1">
      <alignment horizontal="center" vertical="center" wrapText="1"/>
    </xf>
    <xf numFmtId="0" fontId="49" fillId="0" borderId="2" xfId="2" applyFont="1" applyBorder="1" applyAlignment="1">
      <alignment horizontal="center" vertical="center" wrapText="1"/>
    </xf>
    <xf numFmtId="0" fontId="7" fillId="0" borderId="2" xfId="16" applyFont="1" applyBorder="1" applyAlignment="1">
      <alignment horizontal="left"/>
    </xf>
    <xf numFmtId="165" fontId="5" fillId="8" borderId="0" xfId="2" applyNumberFormat="1" applyFont="1" applyFill="1" applyAlignment="1">
      <alignment horizontal="center" vertical="center" wrapText="1"/>
    </xf>
    <xf numFmtId="165" fontId="49" fillId="8" borderId="0" xfId="2" applyNumberFormat="1" applyFont="1" applyFill="1" applyAlignment="1">
      <alignment horizontal="center" vertical="center" wrapText="1"/>
    </xf>
    <xf numFmtId="0" fontId="37" fillId="0" borderId="3" xfId="0" applyFont="1" applyBorder="1"/>
    <xf numFmtId="0" fontId="34" fillId="0" borderId="0" xfId="0" applyFont="1"/>
    <xf numFmtId="0" fontId="25" fillId="8" borderId="0" xfId="0" applyFont="1" applyFill="1"/>
    <xf numFmtId="0" fontId="3" fillId="8" borderId="2" xfId="0" applyFont="1" applyFill="1" applyBorder="1"/>
    <xf numFmtId="0" fontId="0" fillId="8" borderId="2" xfId="0" applyFill="1" applyBorder="1" applyAlignment="1">
      <alignment horizontal="left"/>
    </xf>
    <xf numFmtId="0" fontId="3" fillId="6" borderId="5" xfId="0" applyFont="1" applyFill="1" applyBorder="1" applyAlignment="1">
      <alignment horizontal="center" vertical="center"/>
    </xf>
    <xf numFmtId="9" fontId="3" fillId="8" borderId="2" xfId="0" applyNumberFormat="1" applyFont="1" applyFill="1" applyBorder="1" applyAlignment="1">
      <alignment horizontal="left" vertical="center" wrapText="1"/>
    </xf>
    <xf numFmtId="49" fontId="3" fillId="6" borderId="2" xfId="0" applyNumberFormat="1" applyFont="1" applyFill="1" applyBorder="1" applyAlignment="1">
      <alignment horizontal="center" vertical="center"/>
    </xf>
    <xf numFmtId="0" fontId="0" fillId="6" borderId="6" xfId="0" applyFill="1" applyBorder="1" applyAlignment="1">
      <alignment horizontal="center" vertical="center"/>
    </xf>
    <xf numFmtId="0" fontId="0" fillId="21" borderId="0" xfId="0" applyFill="1"/>
    <xf numFmtId="0" fontId="14" fillId="21" borderId="0" xfId="12" applyFont="1" applyFill="1"/>
    <xf numFmtId="0" fontId="14" fillId="0" borderId="2" xfId="0" applyFont="1" applyBorder="1"/>
    <xf numFmtId="166" fontId="28" fillId="0" borderId="3" xfId="13" applyNumberFormat="1" applyFont="1" applyBorder="1" applyAlignment="1">
      <alignment horizontal="left"/>
    </xf>
    <xf numFmtId="167" fontId="3" fillId="8" borderId="0" xfId="0" applyNumberFormat="1" applyFont="1" applyFill="1" applyAlignment="1">
      <alignment horizontal="center" wrapText="1"/>
    </xf>
    <xf numFmtId="0" fontId="0" fillId="0" borderId="2" xfId="0" applyBorder="1" applyAlignment="1">
      <alignment horizontal="left" vertical="center"/>
    </xf>
    <xf numFmtId="166" fontId="14" fillId="8" borderId="2" xfId="16" applyNumberFormat="1" applyFont="1" applyFill="1" applyBorder="1" applyAlignment="1">
      <alignment horizontal="left"/>
    </xf>
    <xf numFmtId="170" fontId="23" fillId="5" borderId="14" xfId="1" applyNumberFormat="1" applyFont="1" applyFill="1" applyBorder="1" applyAlignment="1">
      <alignment horizontal="center" wrapText="1"/>
    </xf>
    <xf numFmtId="0" fontId="25" fillId="6" borderId="10" xfId="0" applyFont="1" applyFill="1" applyBorder="1"/>
    <xf numFmtId="0" fontId="25" fillId="6" borderId="15" xfId="0" applyFont="1" applyFill="1" applyBorder="1"/>
    <xf numFmtId="0" fontId="25" fillId="6" borderId="11" xfId="0" applyFont="1" applyFill="1" applyBorder="1"/>
    <xf numFmtId="0" fontId="27" fillId="6" borderId="12" xfId="0" applyFont="1" applyFill="1" applyBorder="1" applyAlignment="1">
      <alignment vertical="top" wrapText="1"/>
    </xf>
    <xf numFmtId="0" fontId="27" fillId="6" borderId="16" xfId="0" applyFont="1" applyFill="1" applyBorder="1" applyAlignment="1">
      <alignment vertical="top" wrapText="1"/>
    </xf>
    <xf numFmtId="0" fontId="27" fillId="6" borderId="13" xfId="0" applyFont="1" applyFill="1" applyBorder="1" applyAlignment="1">
      <alignment vertical="top" wrapText="1"/>
    </xf>
    <xf numFmtId="0" fontId="3" fillId="6" borderId="10"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3" fillId="6" borderId="11" xfId="0" applyFont="1" applyFill="1" applyBorder="1" applyAlignment="1">
      <alignment horizontal="center" vertical="center" wrapText="1"/>
    </xf>
    <xf numFmtId="0" fontId="3" fillId="8" borderId="0" xfId="0" applyFont="1" applyFill="1" applyAlignment="1">
      <alignment horizontal="right"/>
    </xf>
    <xf numFmtId="0" fontId="25" fillId="6" borderId="10" xfId="12" applyFont="1" applyFill="1" applyBorder="1"/>
    <xf numFmtId="0" fontId="25" fillId="6" borderId="15" xfId="12" applyFont="1" applyFill="1" applyBorder="1"/>
    <xf numFmtId="0" fontId="25" fillId="6" borderId="11" xfId="12" applyFont="1" applyFill="1" applyBorder="1"/>
    <xf numFmtId="0" fontId="27" fillId="6" borderId="16" xfId="12" applyFont="1" applyFill="1" applyBorder="1" applyAlignment="1">
      <alignment vertical="top" wrapText="1"/>
    </xf>
    <xf numFmtId="0" fontId="27" fillId="6" borderId="13" xfId="12" applyFont="1" applyFill="1" applyBorder="1" applyAlignment="1">
      <alignment vertical="top" wrapText="1"/>
    </xf>
    <xf numFmtId="49" fontId="14" fillId="6" borderId="2" xfId="0" applyNumberFormat="1" applyFont="1" applyFill="1" applyBorder="1" applyAlignment="1">
      <alignment horizontal="center" vertical="center"/>
    </xf>
    <xf numFmtId="0" fontId="24" fillId="22" borderId="2" xfId="0" applyFont="1" applyFill="1" applyBorder="1" applyAlignment="1">
      <alignment horizontal="center" vertical="center" wrapText="1"/>
    </xf>
    <xf numFmtId="0" fontId="24" fillId="22" borderId="0" xfId="0" applyFont="1" applyFill="1" applyAlignment="1">
      <alignment horizontal="center" vertical="center" wrapText="1"/>
    </xf>
    <xf numFmtId="166" fontId="28" fillId="0" borderId="2" xfId="13" applyNumberFormat="1" applyFont="1" applyBorder="1" applyAlignment="1">
      <alignment horizontal="left"/>
    </xf>
    <xf numFmtId="2" fontId="14" fillId="7" borderId="2" xfId="0" applyNumberFormat="1" applyFont="1" applyFill="1" applyBorder="1" applyAlignment="1">
      <alignment horizontal="center"/>
    </xf>
    <xf numFmtId="0" fontId="14" fillId="8" borderId="0" xfId="0" applyFont="1" applyFill="1" applyAlignment="1">
      <alignment horizontal="center" vertical="center"/>
    </xf>
    <xf numFmtId="166" fontId="28" fillId="8" borderId="0" xfId="13" applyNumberFormat="1" applyFont="1" applyFill="1" applyAlignment="1">
      <alignment horizontal="center" vertical="center"/>
    </xf>
    <xf numFmtId="0" fontId="22" fillId="23" borderId="0" xfId="0" applyFont="1" applyFill="1" applyAlignment="1">
      <alignment horizontal="right" vertical="center" wrapText="1"/>
    </xf>
    <xf numFmtId="0" fontId="15" fillId="8" borderId="0" xfId="0" applyFont="1" applyFill="1"/>
    <xf numFmtId="0" fontId="33" fillId="8" borderId="0" xfId="12" applyFont="1" applyFill="1" applyAlignment="1">
      <alignment horizontal="right"/>
    </xf>
    <xf numFmtId="0" fontId="3" fillId="6" borderId="2" xfId="0" applyFont="1" applyFill="1" applyBorder="1" applyAlignment="1">
      <alignment horizontal="right" vertical="center" wrapText="1"/>
    </xf>
    <xf numFmtId="0" fontId="25" fillId="6" borderId="19" xfId="0" applyFont="1" applyFill="1" applyBorder="1"/>
    <xf numFmtId="0" fontId="25" fillId="6" borderId="32" xfId="0" applyFont="1" applyFill="1" applyBorder="1"/>
    <xf numFmtId="0" fontId="25" fillId="6" borderId="20" xfId="0" applyFont="1" applyFill="1" applyBorder="1"/>
    <xf numFmtId="0" fontId="27" fillId="6" borderId="2" xfId="0" applyFont="1" applyFill="1" applyBorder="1" applyAlignment="1">
      <alignment vertical="top" wrapText="1"/>
    </xf>
    <xf numFmtId="0" fontId="27" fillId="6" borderId="3" xfId="0" applyFont="1" applyFill="1" applyBorder="1" applyAlignment="1">
      <alignment vertical="top" wrapText="1"/>
    </xf>
    <xf numFmtId="0" fontId="27" fillId="6" borderId="22" xfId="0" applyFont="1" applyFill="1" applyBorder="1" applyAlignment="1">
      <alignment vertical="top" wrapText="1"/>
    </xf>
    <xf numFmtId="0" fontId="14" fillId="6" borderId="0" xfId="12" applyFont="1" applyFill="1" applyAlignment="1">
      <alignment horizontal="center" vertical="center" wrapText="1"/>
    </xf>
    <xf numFmtId="0" fontId="29" fillId="8" borderId="37" xfId="12" applyFont="1" applyFill="1" applyBorder="1"/>
    <xf numFmtId="0" fontId="27" fillId="6" borderId="12" xfId="12" applyFont="1" applyFill="1" applyBorder="1" applyAlignment="1">
      <alignment vertical="top"/>
    </xf>
    <xf numFmtId="0" fontId="27" fillId="6" borderId="16" xfId="12" applyFont="1" applyFill="1" applyBorder="1" applyAlignment="1">
      <alignment vertical="top"/>
    </xf>
    <xf numFmtId="0" fontId="27" fillId="6" borderId="16" xfId="0" applyFont="1" applyFill="1" applyBorder="1" applyAlignment="1">
      <alignment vertical="top"/>
    </xf>
    <xf numFmtId="0" fontId="27" fillId="6" borderId="13" xfId="0" applyFont="1" applyFill="1" applyBorder="1" applyAlignment="1">
      <alignment vertical="top"/>
    </xf>
    <xf numFmtId="0" fontId="9" fillId="6" borderId="15" xfId="0" applyFont="1" applyFill="1" applyBorder="1"/>
    <xf numFmtId="0" fontId="9" fillId="6" borderId="11" xfId="0" applyFont="1" applyFill="1" applyBorder="1"/>
    <xf numFmtId="0" fontId="11" fillId="6" borderId="16" xfId="0" applyFont="1" applyFill="1" applyBorder="1" applyAlignment="1">
      <alignment vertical="top"/>
    </xf>
    <xf numFmtId="0" fontId="11" fillId="6" borderId="13" xfId="0" applyFont="1" applyFill="1" applyBorder="1" applyAlignment="1">
      <alignment vertical="top"/>
    </xf>
    <xf numFmtId="2" fontId="29" fillId="8" borderId="0" xfId="12" applyNumberFormat="1" applyFont="1" applyFill="1"/>
    <xf numFmtId="0" fontId="2" fillId="8" borderId="2" xfId="0" quotePrefix="1" applyFont="1" applyFill="1" applyBorder="1" applyAlignment="1">
      <alignment horizontal="left" wrapText="1"/>
    </xf>
    <xf numFmtId="0" fontId="2" fillId="8" borderId="0" xfId="0" applyFont="1" applyFill="1" applyAlignment="1">
      <alignment horizontal="center"/>
    </xf>
    <xf numFmtId="0" fontId="2" fillId="8" borderId="0" xfId="0" applyFont="1" applyFill="1"/>
    <xf numFmtId="0" fontId="2" fillId="8" borderId="2" xfId="20" applyFont="1" applyFill="1" applyBorder="1" applyAlignment="1">
      <alignment vertical="center"/>
    </xf>
    <xf numFmtId="14" fontId="2" fillId="8" borderId="2" xfId="20" applyNumberFormat="1" applyFont="1" applyFill="1" applyBorder="1" applyAlignment="1">
      <alignment horizontal="left" vertical="center"/>
    </xf>
    <xf numFmtId="0" fontId="2" fillId="8" borderId="2" xfId="20" applyFont="1" applyFill="1" applyBorder="1" applyAlignment="1">
      <alignment horizontal="left" vertical="center"/>
    </xf>
    <xf numFmtId="0" fontId="2" fillId="8" borderId="2" xfId="20" quotePrefix="1" applyFont="1" applyFill="1" applyBorder="1" applyAlignment="1">
      <alignment vertical="center" wrapText="1"/>
    </xf>
    <xf numFmtId="0" fontId="2" fillId="8" borderId="2" xfId="20" applyFont="1" applyFill="1" applyBorder="1"/>
    <xf numFmtId="14" fontId="2" fillId="8" borderId="2" xfId="20" applyNumberFormat="1" applyFont="1" applyFill="1" applyBorder="1" applyAlignment="1">
      <alignment horizontal="left"/>
    </xf>
    <xf numFmtId="0" fontId="2" fillId="8" borderId="2" xfId="20" quotePrefix="1" applyFont="1" applyFill="1" applyBorder="1" applyAlignment="1">
      <alignment wrapText="1"/>
    </xf>
    <xf numFmtId="0" fontId="2" fillId="8" borderId="2" xfId="0" applyFont="1" applyFill="1" applyBorder="1"/>
    <xf numFmtId="0" fontId="2" fillId="8" borderId="2" xfId="0" quotePrefix="1" applyFont="1" applyFill="1" applyBorder="1"/>
    <xf numFmtId="0" fontId="2" fillId="8" borderId="2" xfId="0" applyFont="1" applyFill="1" applyBorder="1" applyAlignment="1">
      <alignment horizontal="left" vertical="center"/>
    </xf>
    <xf numFmtId="14" fontId="2" fillId="8" borderId="2" xfId="0" applyNumberFormat="1" applyFont="1" applyFill="1" applyBorder="1" applyAlignment="1">
      <alignment horizontal="left" vertical="center"/>
    </xf>
    <xf numFmtId="0" fontId="2" fillId="8" borderId="2" xfId="0" quotePrefix="1" applyFont="1" applyFill="1" applyBorder="1" applyAlignment="1">
      <alignment wrapText="1"/>
    </xf>
    <xf numFmtId="0" fontId="2" fillId="0" borderId="0" xfId="0" applyFont="1"/>
    <xf numFmtId="0" fontId="14" fillId="6" borderId="2" xfId="0" applyFont="1" applyFill="1" applyBorder="1" applyAlignment="1">
      <alignment horizontal="center" vertical="center" wrapText="1"/>
    </xf>
    <xf numFmtId="0" fontId="1" fillId="8" borderId="2" xfId="0" quotePrefix="1" applyFont="1" applyFill="1" applyBorder="1" applyAlignment="1">
      <alignment horizontal="left" wrapText="1"/>
    </xf>
    <xf numFmtId="0" fontId="19" fillId="16" borderId="3" xfId="12" applyFont="1" applyFill="1" applyBorder="1" applyAlignment="1">
      <alignment horizontal="left" wrapText="1"/>
    </xf>
    <xf numFmtId="0" fontId="19" fillId="16" borderId="4" xfId="12" applyFont="1" applyFill="1" applyBorder="1" applyAlignment="1">
      <alignment horizontal="left" wrapText="1"/>
    </xf>
    <xf numFmtId="0" fontId="19" fillId="16" borderId="5" xfId="12" applyFont="1" applyFill="1" applyBorder="1" applyAlignment="1">
      <alignment horizontal="left" wrapText="1"/>
    </xf>
    <xf numFmtId="0" fontId="5" fillId="20" borderId="6" xfId="12" applyFont="1" applyFill="1" applyBorder="1" applyAlignment="1">
      <alignment horizontal="left" wrapText="1"/>
    </xf>
    <xf numFmtId="0" fontId="5" fillId="20" borderId="7" xfId="12" applyFont="1" applyFill="1" applyBorder="1" applyAlignment="1">
      <alignment horizontal="left"/>
    </xf>
    <xf numFmtId="0" fontId="5" fillId="20" borderId="8" xfId="12" applyFont="1" applyFill="1" applyBorder="1" applyAlignment="1">
      <alignment horizontal="left"/>
    </xf>
    <xf numFmtId="0" fontId="5" fillId="19" borderId="6" xfId="12" applyFont="1" applyFill="1" applyBorder="1" applyAlignment="1">
      <alignment horizontal="center" vertical="center" wrapText="1"/>
    </xf>
    <xf numFmtId="0" fontId="5" fillId="19" borderId="7" xfId="12" applyFont="1" applyFill="1" applyBorder="1" applyAlignment="1">
      <alignment horizontal="center" vertical="center" wrapText="1"/>
    </xf>
    <xf numFmtId="0" fontId="5" fillId="19" borderId="8" xfId="12" applyFont="1" applyFill="1" applyBorder="1" applyAlignment="1">
      <alignment horizontal="center" vertical="center" wrapText="1"/>
    </xf>
    <xf numFmtId="0" fontId="0" fillId="0" borderId="6" xfId="12" applyFont="1" applyBorder="1" applyAlignment="1">
      <alignment horizontal="left" vertical="center" wrapText="1"/>
    </xf>
    <xf numFmtId="0" fontId="0" fillId="0" borderId="7" xfId="12" applyFont="1" applyBorder="1" applyAlignment="1">
      <alignment horizontal="left" vertical="center" wrapText="1"/>
    </xf>
    <xf numFmtId="0" fontId="0" fillId="0" borderId="8" xfId="12" applyFont="1" applyBorder="1" applyAlignment="1">
      <alignment horizontal="left" vertical="center" wrapText="1"/>
    </xf>
    <xf numFmtId="0" fontId="5" fillId="7" borderId="10" xfId="12" applyFont="1" applyFill="1" applyBorder="1" applyAlignment="1">
      <alignment horizontal="left" vertical="center" wrapText="1"/>
    </xf>
    <xf numFmtId="0" fontId="5" fillId="7" borderId="15" xfId="12" applyFont="1" applyFill="1" applyBorder="1" applyAlignment="1">
      <alignment horizontal="left" vertical="center" wrapText="1"/>
    </xf>
    <xf numFmtId="0" fontId="5" fillId="7" borderId="11" xfId="12" applyFont="1" applyFill="1" applyBorder="1" applyAlignment="1">
      <alignment horizontal="left" vertical="center" wrapText="1"/>
    </xf>
    <xf numFmtId="0" fontId="5" fillId="7" borderId="9" xfId="12" applyFont="1" applyFill="1" applyBorder="1" applyAlignment="1">
      <alignment horizontal="left" vertical="center" wrapText="1"/>
    </xf>
    <xf numFmtId="0" fontId="5" fillId="7" borderId="0" xfId="12" applyFont="1" applyFill="1" applyAlignment="1">
      <alignment horizontal="left" vertical="center" wrapText="1"/>
    </xf>
    <xf numFmtId="0" fontId="5" fillId="7" borderId="17" xfId="12" applyFont="1" applyFill="1" applyBorder="1" applyAlignment="1">
      <alignment horizontal="left" vertical="center" wrapText="1"/>
    </xf>
    <xf numFmtId="0" fontId="5" fillId="7" borderId="12" xfId="12" applyFont="1" applyFill="1" applyBorder="1" applyAlignment="1">
      <alignment horizontal="left" vertical="center" wrapText="1"/>
    </xf>
    <xf numFmtId="0" fontId="5" fillId="7" borderId="16" xfId="12" applyFont="1" applyFill="1" applyBorder="1" applyAlignment="1">
      <alignment horizontal="left" vertical="center" wrapText="1"/>
    </xf>
    <xf numFmtId="0" fontId="5" fillId="7" borderId="13" xfId="12" applyFont="1" applyFill="1" applyBorder="1" applyAlignment="1">
      <alignment horizontal="left" vertical="center" wrapText="1"/>
    </xf>
    <xf numFmtId="0" fontId="0" fillId="8" borderId="0" xfId="12" applyFont="1" applyFill="1" applyAlignment="1">
      <alignment horizontal="left" wrapText="1"/>
    </xf>
    <xf numFmtId="0" fontId="3" fillId="8" borderId="0" xfId="12" applyFont="1" applyFill="1" applyAlignment="1">
      <alignment horizontal="left" wrapText="1"/>
    </xf>
    <xf numFmtId="0" fontId="0" fillId="0" borderId="0" xfId="12" applyFont="1" applyAlignment="1">
      <alignment horizontal="left" wrapText="1"/>
    </xf>
    <xf numFmtId="0" fontId="3" fillId="0" borderId="0" xfId="12" applyFont="1" applyAlignment="1">
      <alignment horizontal="left" wrapText="1"/>
    </xf>
    <xf numFmtId="0" fontId="0" fillId="8" borderId="0" xfId="0" applyFill="1" applyAlignment="1">
      <alignment horizontal="left" wrapText="1"/>
    </xf>
    <xf numFmtId="0" fontId="3" fillId="8" borderId="0" xfId="0" applyFont="1" applyFill="1" applyAlignment="1">
      <alignment horizontal="left" wrapText="1"/>
    </xf>
    <xf numFmtId="0" fontId="5" fillId="20" borderId="7" xfId="12" applyFont="1" applyFill="1" applyBorder="1" applyAlignment="1">
      <alignment horizontal="left" wrapText="1"/>
    </xf>
    <xf numFmtId="0" fontId="5" fillId="20" borderId="8" xfId="12" applyFont="1" applyFill="1" applyBorder="1" applyAlignment="1">
      <alignment horizontal="left" wrapText="1"/>
    </xf>
    <xf numFmtId="0" fontId="3" fillId="0" borderId="0" xfId="12" applyFont="1" applyAlignment="1">
      <alignment horizontal="center"/>
    </xf>
    <xf numFmtId="0" fontId="5" fillId="0" borderId="2" xfId="2" applyFont="1" applyBorder="1" applyAlignment="1">
      <alignment vertical="center" wrapText="1"/>
    </xf>
    <xf numFmtId="0" fontId="43" fillId="0" borderId="2" xfId="2" applyFont="1" applyBorder="1" applyAlignment="1">
      <alignment horizontal="center" vertical="center" wrapText="1"/>
    </xf>
    <xf numFmtId="0" fontId="5" fillId="0" borderId="2" xfId="2" applyFont="1" applyBorder="1" applyAlignment="1">
      <alignment horizontal="center" vertical="center" wrapText="1"/>
    </xf>
    <xf numFmtId="0" fontId="49" fillId="0" borderId="2" xfId="2" applyFont="1" applyBorder="1" applyAlignment="1">
      <alignment horizontal="center" vertical="center" wrapText="1"/>
    </xf>
    <xf numFmtId="0" fontId="14" fillId="4" borderId="0" xfId="12" applyFont="1" applyFill="1" applyAlignment="1">
      <alignment horizontal="left" wrapText="1"/>
    </xf>
    <xf numFmtId="0" fontId="49" fillId="8" borderId="2" xfId="2" applyFont="1" applyFill="1" applyBorder="1" applyAlignment="1">
      <alignment horizontal="center" vertical="center" wrapText="1"/>
    </xf>
    <xf numFmtId="0" fontId="5" fillId="8" borderId="2" xfId="2" applyFont="1" applyFill="1" applyBorder="1" applyAlignment="1">
      <alignment vertical="center" wrapText="1"/>
    </xf>
    <xf numFmtId="0" fontId="43" fillId="8" borderId="2" xfId="2" applyFont="1" applyFill="1" applyBorder="1" applyAlignment="1">
      <alignment horizontal="center" vertical="center" wrapText="1"/>
    </xf>
    <xf numFmtId="0" fontId="5" fillId="8" borderId="2" xfId="2" applyFont="1" applyFill="1" applyBorder="1" applyAlignment="1">
      <alignment horizontal="center" vertical="center" wrapText="1"/>
    </xf>
    <xf numFmtId="0" fontId="23" fillId="12" borderId="2" xfId="12" applyFont="1" applyFill="1" applyBorder="1" applyAlignment="1">
      <alignment vertical="center" wrapText="1"/>
    </xf>
    <xf numFmtId="0" fontId="25" fillId="6" borderId="10" xfId="12" applyFont="1" applyFill="1" applyBorder="1" applyAlignment="1">
      <alignment horizontal="left"/>
    </xf>
    <xf numFmtId="0" fontId="26" fillId="6" borderId="15" xfId="12" applyFont="1" applyFill="1" applyBorder="1" applyAlignment="1">
      <alignment horizontal="left"/>
    </xf>
    <xf numFmtId="0" fontId="26" fillId="6" borderId="11" xfId="12" applyFont="1" applyFill="1" applyBorder="1" applyAlignment="1">
      <alignment horizontal="left"/>
    </xf>
    <xf numFmtId="0" fontId="27" fillId="6" borderId="12" xfId="12" applyFont="1" applyFill="1" applyBorder="1" applyAlignment="1">
      <alignment horizontal="left" vertical="top" wrapText="1"/>
    </xf>
    <xf numFmtId="0" fontId="27" fillId="6" borderId="16" xfId="12" applyFont="1" applyFill="1" applyBorder="1" applyAlignment="1">
      <alignment horizontal="left" vertical="top" wrapText="1"/>
    </xf>
    <xf numFmtId="0" fontId="27" fillId="6" borderId="13" xfId="12" applyFont="1" applyFill="1" applyBorder="1" applyAlignment="1">
      <alignment horizontal="left" vertical="top" wrapText="1"/>
    </xf>
    <xf numFmtId="0" fontId="23" fillId="6" borderId="3" xfId="16" applyFont="1" applyFill="1" applyBorder="1" applyAlignment="1">
      <alignment horizontal="left" vertical="center"/>
    </xf>
    <xf numFmtId="0" fontId="14" fillId="6" borderId="6" xfId="12" applyFont="1" applyFill="1" applyBorder="1" applyAlignment="1">
      <alignment horizontal="center"/>
    </xf>
    <xf numFmtId="0" fontId="14" fillId="6" borderId="7" xfId="12" applyFont="1" applyFill="1" applyBorder="1" applyAlignment="1">
      <alignment horizontal="center"/>
    </xf>
    <xf numFmtId="0" fontId="14" fillId="6" borderId="2" xfId="0" applyFont="1" applyFill="1" applyBorder="1" applyAlignment="1">
      <alignment horizontal="center" vertical="center"/>
    </xf>
    <xf numFmtId="0" fontId="14" fillId="0" borderId="2" xfId="0" applyFont="1" applyBorder="1" applyAlignment="1">
      <alignment horizontal="left" vertical="center"/>
    </xf>
    <xf numFmtId="0" fontId="14" fillId="0" borderId="2" xfId="0" applyFont="1" applyBorder="1" applyAlignment="1">
      <alignment horizontal="left" vertical="center" wrapText="1"/>
    </xf>
    <xf numFmtId="0" fontId="25" fillId="6" borderId="10" xfId="0" applyFont="1" applyFill="1" applyBorder="1" applyAlignment="1">
      <alignment horizontal="left"/>
    </xf>
    <xf numFmtId="0" fontId="26" fillId="6" borderId="15" xfId="0" applyFont="1" applyFill="1" applyBorder="1" applyAlignment="1">
      <alignment horizontal="left"/>
    </xf>
    <xf numFmtId="0" fontId="26" fillId="6" borderId="11" xfId="0" applyFont="1" applyFill="1" applyBorder="1" applyAlignment="1">
      <alignment horizontal="left"/>
    </xf>
    <xf numFmtId="166" fontId="28" fillId="0" borderId="2" xfId="13" applyNumberFormat="1" applyFont="1" applyBorder="1" applyAlignment="1">
      <alignment horizontal="center" vertical="center" wrapText="1"/>
    </xf>
    <xf numFmtId="0" fontId="14" fillId="0" borderId="2" xfId="0" applyFont="1" applyBorder="1" applyAlignment="1">
      <alignment horizontal="center"/>
    </xf>
    <xf numFmtId="0" fontId="14" fillId="0" borderId="10" xfId="0" applyFont="1" applyBorder="1" applyAlignment="1">
      <alignment horizontal="center" vertical="center"/>
    </xf>
    <xf numFmtId="0" fontId="14" fillId="0" borderId="11" xfId="0" applyFont="1" applyBorder="1" applyAlignment="1">
      <alignment horizontal="center" vertical="center"/>
    </xf>
    <xf numFmtId="0" fontId="14" fillId="0" borderId="12" xfId="0" applyFont="1" applyBorder="1" applyAlignment="1">
      <alignment horizontal="center" vertical="center"/>
    </xf>
    <xf numFmtId="0" fontId="14" fillId="0" borderId="13" xfId="0" applyFont="1" applyBorder="1" applyAlignment="1">
      <alignment horizontal="center" vertical="center"/>
    </xf>
    <xf numFmtId="0" fontId="14" fillId="6" borderId="3" xfId="0" applyFont="1" applyFill="1" applyBorder="1" applyAlignment="1">
      <alignment horizontal="left" vertical="center"/>
    </xf>
    <xf numFmtId="0" fontId="14" fillId="6" borderId="4" xfId="0" applyFont="1" applyFill="1" applyBorder="1" applyAlignment="1">
      <alignment horizontal="left" vertical="center"/>
    </xf>
    <xf numFmtId="0" fontId="14" fillId="6" borderId="5" xfId="0" applyFont="1" applyFill="1" applyBorder="1" applyAlignment="1">
      <alignment horizontal="left" vertical="center"/>
    </xf>
    <xf numFmtId="0" fontId="14" fillId="6" borderId="2" xfId="0" applyFont="1" applyFill="1" applyBorder="1" applyAlignment="1">
      <alignment horizontal="left" vertical="center" wrapText="1"/>
    </xf>
    <xf numFmtId="0" fontId="14" fillId="6" borderId="2" xfId="0" applyFont="1" applyFill="1" applyBorder="1" applyAlignment="1">
      <alignment horizontal="center" vertical="center" wrapText="1"/>
    </xf>
    <xf numFmtId="0" fontId="23" fillId="6" borderId="2" xfId="15" applyFont="1" applyFill="1" applyBorder="1" applyAlignment="1">
      <alignment horizontal="left" vertical="center" wrapText="1"/>
    </xf>
    <xf numFmtId="0" fontId="14" fillId="6" borderId="6" xfId="0" applyFont="1" applyFill="1" applyBorder="1" applyAlignment="1">
      <alignment horizontal="left" vertical="center" wrapText="1"/>
    </xf>
    <xf numFmtId="0" fontId="14" fillId="6" borderId="7" xfId="0" applyFont="1" applyFill="1" applyBorder="1" applyAlignment="1">
      <alignment horizontal="left" vertical="center" wrapText="1"/>
    </xf>
    <xf numFmtId="0" fontId="14" fillId="6" borderId="8" xfId="0" applyFont="1" applyFill="1" applyBorder="1" applyAlignment="1">
      <alignment horizontal="left" vertical="center" wrapText="1"/>
    </xf>
    <xf numFmtId="0" fontId="14" fillId="0" borderId="6" xfId="0" applyFont="1" applyBorder="1" applyAlignment="1">
      <alignment horizontal="left" vertical="center" wrapText="1"/>
    </xf>
    <xf numFmtId="0" fontId="14" fillId="0" borderId="7" xfId="0" applyFont="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center" vertical="center"/>
    </xf>
    <xf numFmtId="0" fontId="14" fillId="4" borderId="0" xfId="0" applyFont="1" applyFill="1" applyAlignment="1">
      <alignment horizontal="left" vertical="top" wrapText="1"/>
    </xf>
    <xf numFmtId="0" fontId="27" fillId="6" borderId="12" xfId="15" applyFont="1" applyFill="1" applyBorder="1" applyAlignment="1">
      <alignment horizontal="left" vertical="top" wrapText="1"/>
    </xf>
    <xf numFmtId="0" fontId="27" fillId="6" borderId="16" xfId="15" applyFont="1" applyFill="1" applyBorder="1" applyAlignment="1">
      <alignment horizontal="left" vertical="top" wrapText="1"/>
    </xf>
    <xf numFmtId="0" fontId="27" fillId="6" borderId="13" xfId="15" applyFont="1" applyFill="1" applyBorder="1" applyAlignment="1">
      <alignment horizontal="left" vertical="top" wrapText="1"/>
    </xf>
    <xf numFmtId="0" fontId="24" fillId="22" borderId="3" xfId="0" applyFont="1" applyFill="1" applyBorder="1" applyAlignment="1">
      <alignment horizontal="left" vertical="center" wrapText="1"/>
    </xf>
    <xf numFmtId="0" fontId="24" fillId="22" borderId="4" xfId="0" applyFont="1" applyFill="1" applyBorder="1" applyAlignment="1">
      <alignment horizontal="left" vertical="center" wrapText="1"/>
    </xf>
    <xf numFmtId="0" fontId="24" fillId="22" borderId="5" xfId="0" applyFont="1" applyFill="1" applyBorder="1" applyAlignment="1">
      <alignment horizontal="left" vertical="center" wrapText="1"/>
    </xf>
    <xf numFmtId="166" fontId="28" fillId="0" borderId="2" xfId="13" applyNumberFormat="1" applyFont="1" applyBorder="1" applyAlignment="1">
      <alignment horizontal="center" vertical="center"/>
    </xf>
    <xf numFmtId="0" fontId="0" fillId="4" borderId="0" xfId="14" applyFont="1" applyFill="1" applyAlignment="1">
      <alignment horizontal="left" vertical="top" wrapText="1"/>
    </xf>
    <xf numFmtId="0" fontId="3" fillId="6" borderId="2" xfId="14" applyFill="1" applyBorder="1" applyAlignment="1">
      <alignment horizontal="left" vertical="center" wrapText="1"/>
    </xf>
    <xf numFmtId="0" fontId="7" fillId="6" borderId="2" xfId="15" applyFont="1" applyFill="1" applyBorder="1" applyAlignment="1">
      <alignment horizontal="left" vertical="center" wrapText="1"/>
    </xf>
    <xf numFmtId="0" fontId="3" fillId="6" borderId="2" xfId="14" applyFill="1" applyBorder="1" applyAlignment="1">
      <alignment horizontal="left" vertical="center"/>
    </xf>
    <xf numFmtId="0" fontId="3" fillId="6" borderId="2" xfId="14" applyFill="1" applyBorder="1" applyAlignment="1">
      <alignment horizontal="center"/>
    </xf>
    <xf numFmtId="0" fontId="9" fillId="6" borderId="10" xfId="14" applyFont="1" applyFill="1" applyBorder="1" applyAlignment="1">
      <alignment horizontal="left"/>
    </xf>
    <xf numFmtId="0" fontId="21" fillId="6" borderId="15" xfId="14" applyFont="1" applyFill="1" applyBorder="1" applyAlignment="1">
      <alignment horizontal="left"/>
    </xf>
    <xf numFmtId="0" fontId="21" fillId="6" borderId="11" xfId="14" applyFont="1" applyFill="1" applyBorder="1" applyAlignment="1">
      <alignment horizontal="left"/>
    </xf>
    <xf numFmtId="0" fontId="0" fillId="0" borderId="2" xfId="14" applyFont="1" applyBorder="1" applyAlignment="1">
      <alignment horizontal="left" vertical="center" wrapText="1"/>
    </xf>
    <xf numFmtId="0" fontId="3" fillId="0" borderId="2" xfId="14" applyBorder="1" applyAlignment="1">
      <alignment horizontal="left" vertical="center" wrapText="1"/>
    </xf>
    <xf numFmtId="0" fontId="3" fillId="0" borderId="2" xfId="14" applyBorder="1" applyAlignment="1">
      <alignment horizontal="left" vertical="center"/>
    </xf>
    <xf numFmtId="0" fontId="3" fillId="0" borderId="2" xfId="14" applyBorder="1" applyAlignment="1">
      <alignment horizontal="center" vertical="center"/>
    </xf>
    <xf numFmtId="0" fontId="0" fillId="0" borderId="6" xfId="14" applyFont="1" applyBorder="1" applyAlignment="1">
      <alignment horizontal="left" vertical="center" wrapText="1"/>
    </xf>
    <xf numFmtId="0" fontId="3" fillId="0" borderId="7" xfId="14" applyBorder="1" applyAlignment="1">
      <alignment horizontal="left" vertical="center" wrapText="1"/>
    </xf>
    <xf numFmtId="0" fontId="3" fillId="0" borderId="8" xfId="14" applyBorder="1" applyAlignment="1">
      <alignment horizontal="left" vertical="center" wrapText="1"/>
    </xf>
    <xf numFmtId="0" fontId="14" fillId="0" borderId="2" xfId="14" applyFont="1" applyBorder="1" applyAlignment="1">
      <alignment horizontal="center" vertical="center"/>
    </xf>
    <xf numFmtId="0" fontId="3" fillId="6" borderId="3" xfId="14" applyFill="1" applyBorder="1" applyAlignment="1">
      <alignment horizontal="left" vertical="center"/>
    </xf>
    <xf numFmtId="0" fontId="3" fillId="6" borderId="5" xfId="14" applyFill="1" applyBorder="1" applyAlignment="1">
      <alignment horizontal="left" vertical="center"/>
    </xf>
    <xf numFmtId="0" fontId="14" fillId="0" borderId="22" xfId="0" applyFont="1" applyBorder="1" applyAlignment="1">
      <alignment horizontal="center" vertical="center" wrapText="1"/>
    </xf>
    <xf numFmtId="0" fontId="14" fillId="0" borderId="19" xfId="0" applyFont="1" applyBorder="1" applyAlignment="1">
      <alignment horizontal="left" vertical="center" wrapText="1"/>
    </xf>
    <xf numFmtId="0" fontId="14" fillId="0" borderId="19"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20" xfId="0" applyFont="1" applyBorder="1" applyAlignment="1">
      <alignment horizontal="center" vertical="center" wrapText="1"/>
    </xf>
    <xf numFmtId="0" fontId="14" fillId="0" borderId="36" xfId="0" applyFont="1" applyBorder="1" applyAlignment="1">
      <alignment horizontal="center" vertical="center"/>
    </xf>
    <xf numFmtId="0" fontId="14" fillId="0" borderId="29" xfId="0" applyFont="1" applyBorder="1" applyAlignment="1">
      <alignment horizontal="center" vertical="center"/>
    </xf>
    <xf numFmtId="0" fontId="14" fillId="0" borderId="30" xfId="0" applyFont="1" applyBorder="1" applyAlignment="1">
      <alignment horizontal="center" vertical="center"/>
    </xf>
    <xf numFmtId="0" fontId="14" fillId="0" borderId="21" xfId="0" applyFont="1" applyBorder="1" applyAlignment="1">
      <alignment horizontal="left" vertical="center" wrapText="1"/>
    </xf>
    <xf numFmtId="0" fontId="14" fillId="0" borderId="18" xfId="0" applyFont="1" applyBorder="1" applyAlignment="1">
      <alignment horizontal="left" vertical="center" wrapText="1"/>
    </xf>
    <xf numFmtId="0" fontId="14" fillId="0" borderId="23" xfId="0" applyFont="1" applyBorder="1" applyAlignment="1">
      <alignment horizontal="left" vertical="center" wrapText="1"/>
    </xf>
    <xf numFmtId="0" fontId="14" fillId="0" borderId="24" xfId="0" applyFont="1" applyBorder="1" applyAlignment="1">
      <alignment horizontal="center" vertical="center" wrapText="1"/>
    </xf>
    <xf numFmtId="0" fontId="14" fillId="0" borderId="25" xfId="0" applyFont="1" applyBorder="1" applyAlignment="1">
      <alignment horizontal="center" vertical="center" wrapText="1"/>
    </xf>
    <xf numFmtId="0" fontId="14" fillId="6" borderId="19" xfId="0" applyFont="1" applyFill="1" applyBorder="1" applyAlignment="1">
      <alignment horizontal="center" vertical="center" wrapText="1"/>
    </xf>
    <xf numFmtId="0" fontId="14" fillId="6" borderId="6" xfId="0" applyFont="1" applyFill="1" applyBorder="1" applyAlignment="1">
      <alignment horizontal="center" vertical="center" wrapText="1"/>
    </xf>
    <xf numFmtId="0" fontId="20" fillId="4" borderId="0" xfId="0" applyFont="1" applyFill="1" applyAlignment="1">
      <alignment horizontal="left"/>
    </xf>
    <xf numFmtId="0" fontId="14" fillId="6" borderId="18" xfId="0" applyFont="1" applyFill="1" applyBorder="1" applyAlignment="1">
      <alignment horizontal="left" vertical="center" wrapText="1"/>
    </xf>
    <xf numFmtId="0" fontId="14" fillId="6" borderId="21" xfId="0" applyFont="1" applyFill="1" applyBorder="1" applyAlignment="1">
      <alignment horizontal="left" vertical="center" wrapText="1"/>
    </xf>
    <xf numFmtId="0" fontId="14" fillId="6" borderId="26" xfId="0" applyFont="1" applyFill="1" applyBorder="1" applyAlignment="1">
      <alignment horizontal="left" vertical="center" wrapText="1"/>
    </xf>
    <xf numFmtId="0" fontId="23" fillId="6" borderId="19" xfId="15" applyFont="1" applyFill="1" applyBorder="1" applyAlignment="1">
      <alignment horizontal="left" vertical="center" wrapText="1"/>
    </xf>
    <xf numFmtId="0" fontId="23" fillId="6" borderId="6" xfId="15" applyFont="1" applyFill="1" applyBorder="1" applyAlignment="1">
      <alignment horizontal="left" vertical="center" wrapText="1"/>
    </xf>
    <xf numFmtId="0" fontId="14" fillId="6" borderId="19" xfId="0" applyFont="1" applyFill="1" applyBorder="1" applyAlignment="1">
      <alignment horizontal="left" vertical="center" wrapText="1"/>
    </xf>
    <xf numFmtId="0" fontId="14" fillId="6" borderId="19" xfId="0" applyFont="1" applyFill="1" applyBorder="1" applyAlignment="1">
      <alignment horizontal="center" vertical="center"/>
    </xf>
    <xf numFmtId="0" fontId="25" fillId="6" borderId="19" xfId="0" applyFont="1" applyFill="1" applyBorder="1" applyAlignment="1">
      <alignment horizontal="left"/>
    </xf>
    <xf numFmtId="0" fontId="26" fillId="6" borderId="19" xfId="0" applyFont="1" applyFill="1" applyBorder="1" applyAlignment="1">
      <alignment horizontal="left"/>
    </xf>
    <xf numFmtId="0" fontId="27" fillId="6" borderId="2" xfId="12" applyFont="1" applyFill="1" applyBorder="1" applyAlignment="1">
      <alignment horizontal="left" vertical="top" wrapText="1"/>
    </xf>
    <xf numFmtId="0" fontId="0" fillId="0" borderId="18"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166" fontId="28" fillId="0" borderId="5" xfId="13" applyNumberFormat="1" applyFont="1" applyBorder="1" applyAlignment="1">
      <alignment horizontal="center" vertical="center" wrapText="1"/>
    </xf>
    <xf numFmtId="166" fontId="28" fillId="0" borderId="27" xfId="13" applyNumberFormat="1" applyFont="1" applyBorder="1" applyAlignment="1">
      <alignment horizontal="center" vertical="center" wrapText="1"/>
    </xf>
    <xf numFmtId="0" fontId="14" fillId="0" borderId="24" xfId="0" applyFont="1" applyBorder="1" applyAlignment="1">
      <alignment horizontal="center"/>
    </xf>
    <xf numFmtId="0" fontId="14" fillId="0" borderId="24" xfId="0" applyFont="1" applyBorder="1" applyAlignment="1">
      <alignment horizontal="left" vertical="center" wrapText="1"/>
    </xf>
    <xf numFmtId="0" fontId="0" fillId="4" borderId="0" xfId="14" applyFont="1" applyFill="1" applyAlignment="1">
      <alignment horizontal="left" wrapText="1"/>
    </xf>
    <xf numFmtId="0" fontId="3" fillId="4" borderId="0" xfId="14" applyFill="1" applyAlignment="1">
      <alignment horizontal="left" wrapText="1"/>
    </xf>
    <xf numFmtId="0" fontId="0" fillId="6" borderId="2" xfId="0" applyFill="1" applyBorder="1" applyAlignment="1">
      <alignment horizontal="left" vertical="center" wrapText="1"/>
    </xf>
    <xf numFmtId="0" fontId="7" fillId="6" borderId="2" xfId="12" applyFont="1" applyFill="1" applyBorder="1" applyAlignment="1">
      <alignment horizontal="left" vertical="center" wrapText="1"/>
    </xf>
    <xf numFmtId="0" fontId="0" fillId="6" borderId="2" xfId="0" applyFill="1" applyBorder="1" applyAlignment="1">
      <alignment horizontal="left" vertical="center"/>
    </xf>
    <xf numFmtId="0" fontId="0" fillId="6" borderId="2" xfId="0" applyFill="1" applyBorder="1" applyAlignment="1">
      <alignment horizont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2" xfId="0" applyBorder="1" applyAlignment="1">
      <alignment horizontal="left" vertical="center"/>
    </xf>
    <xf numFmtId="0" fontId="25" fillId="6" borderId="15" xfId="0" applyFont="1" applyFill="1" applyBorder="1" applyAlignment="1">
      <alignment horizontal="left"/>
    </xf>
    <xf numFmtId="0" fontId="25" fillId="6" borderId="11" xfId="0" applyFont="1" applyFill="1" applyBorder="1" applyAlignment="1">
      <alignment horizontal="left"/>
    </xf>
    <xf numFmtId="0" fontId="0" fillId="0" borderId="2" xfId="0" applyBorder="1" applyAlignment="1">
      <alignment horizontal="left"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vertical="center"/>
    </xf>
    <xf numFmtId="0" fontId="27" fillId="6" borderId="12" xfId="0" applyFont="1" applyFill="1" applyBorder="1" applyAlignment="1">
      <alignment horizontal="left" vertical="top" wrapText="1"/>
    </xf>
    <xf numFmtId="0" fontId="27" fillId="6" borderId="16" xfId="0" applyFont="1" applyFill="1" applyBorder="1" applyAlignment="1">
      <alignment horizontal="left" vertical="top" wrapText="1"/>
    </xf>
    <xf numFmtId="0" fontId="27" fillId="6" borderId="13" xfId="0" applyFont="1" applyFill="1" applyBorder="1" applyAlignment="1">
      <alignment horizontal="left" vertical="top" wrapText="1"/>
    </xf>
    <xf numFmtId="0" fontId="0" fillId="6" borderId="6" xfId="0" applyFill="1" applyBorder="1" applyAlignment="1">
      <alignment horizontal="center"/>
    </xf>
    <xf numFmtId="0" fontId="0" fillId="6" borderId="8" xfId="0" applyFill="1" applyBorder="1" applyAlignment="1">
      <alignment horizontal="center"/>
    </xf>
    <xf numFmtId="0" fontId="0" fillId="6" borderId="6" xfId="0" applyFill="1" applyBorder="1" applyAlignment="1">
      <alignment horizontal="left" vertical="center"/>
    </xf>
    <xf numFmtId="0" fontId="0" fillId="6" borderId="7" xfId="0" applyFill="1" applyBorder="1" applyAlignment="1">
      <alignment horizontal="left" vertical="center"/>
    </xf>
    <xf numFmtId="0" fontId="0" fillId="6" borderId="8" xfId="0" applyFill="1"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14" fillId="4" borderId="0" xfId="0" applyFont="1" applyFill="1" applyAlignment="1">
      <alignment horizontal="left"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6" xfId="0" applyFont="1" applyBorder="1" applyAlignment="1">
      <alignment vertical="center"/>
    </xf>
    <xf numFmtId="0" fontId="14" fillId="0" borderId="7" xfId="0" applyFont="1" applyBorder="1" applyAlignment="1">
      <alignment vertical="center"/>
    </xf>
    <xf numFmtId="0" fontId="14" fillId="0" borderId="8" xfId="0" applyFont="1" applyBorder="1" applyAlignment="1">
      <alignment vertical="center"/>
    </xf>
    <xf numFmtId="0" fontId="23" fillId="12" borderId="2" xfId="0" applyFont="1" applyFill="1" applyBorder="1" applyAlignment="1">
      <alignment vertical="center" wrapText="1"/>
    </xf>
    <xf numFmtId="0" fontId="23" fillId="12" borderId="6" xfId="0" applyFont="1" applyFill="1" applyBorder="1" applyAlignment="1">
      <alignment vertical="center" wrapText="1"/>
    </xf>
    <xf numFmtId="0" fontId="23" fillId="12" borderId="7" xfId="0" applyFont="1" applyFill="1" applyBorder="1" applyAlignment="1">
      <alignment vertical="center" wrapText="1"/>
    </xf>
    <xf numFmtId="0" fontId="23" fillId="12" borderId="8" xfId="0" applyFont="1" applyFill="1" applyBorder="1" applyAlignment="1">
      <alignment vertical="center" wrapText="1"/>
    </xf>
    <xf numFmtId="0" fontId="23" fillId="12" borderId="2" xfId="0" applyFont="1" applyFill="1" applyBorder="1" applyAlignment="1">
      <alignment horizontal="left" vertical="center" wrapText="1"/>
    </xf>
    <xf numFmtId="0" fontId="14" fillId="6" borderId="6" xfId="0" applyFont="1" applyFill="1" applyBorder="1" applyAlignment="1">
      <alignment horizontal="center"/>
    </xf>
    <xf numFmtId="0" fontId="14" fillId="6" borderId="7" xfId="0" applyFont="1" applyFill="1" applyBorder="1" applyAlignment="1">
      <alignment horizontal="center"/>
    </xf>
    <xf numFmtId="0" fontId="14" fillId="8" borderId="6" xfId="0" applyFont="1" applyFill="1" applyBorder="1" applyAlignment="1">
      <alignment horizontal="center" vertical="top"/>
    </xf>
    <xf numFmtId="0" fontId="14" fillId="8" borderId="7" xfId="0" applyFont="1" applyFill="1" applyBorder="1" applyAlignment="1">
      <alignment horizontal="center" vertical="top"/>
    </xf>
    <xf numFmtId="0" fontId="14" fillId="8" borderId="8" xfId="0" applyFont="1" applyFill="1" applyBorder="1" applyAlignment="1">
      <alignment horizontal="center" vertical="top"/>
    </xf>
    <xf numFmtId="0" fontId="14" fillId="0" borderId="3" xfId="0" applyFont="1" applyBorder="1" applyAlignment="1">
      <alignment horizontal="left" vertical="center"/>
    </xf>
    <xf numFmtId="0" fontId="14" fillId="0" borderId="5" xfId="0" applyFont="1" applyBorder="1" applyAlignment="1">
      <alignment horizontal="left" vertical="center"/>
    </xf>
    <xf numFmtId="0" fontId="14" fillId="8" borderId="6" xfId="16" applyFont="1" applyFill="1" applyBorder="1" applyAlignment="1">
      <alignment horizontal="center" vertical="center"/>
    </xf>
    <xf numFmtId="0" fontId="14" fillId="8" borderId="7" xfId="16" applyFont="1" applyFill="1" applyBorder="1" applyAlignment="1">
      <alignment horizontal="center" vertical="center"/>
    </xf>
    <xf numFmtId="0" fontId="14" fillId="8" borderId="8" xfId="16" applyFont="1" applyFill="1" applyBorder="1" applyAlignment="1">
      <alignment horizontal="center" vertical="center"/>
    </xf>
    <xf numFmtId="0" fontId="30" fillId="17" borderId="9" xfId="0" applyFont="1" applyFill="1" applyBorder="1" applyAlignment="1">
      <alignment horizontal="left" vertical="center"/>
    </xf>
    <xf numFmtId="0" fontId="30" fillId="17" borderId="0" xfId="0" applyFont="1" applyFill="1" applyAlignment="1">
      <alignment horizontal="left" vertical="center"/>
    </xf>
    <xf numFmtId="0" fontId="30" fillId="17" borderId="28" xfId="0" applyFont="1" applyFill="1" applyBorder="1" applyAlignment="1">
      <alignment horizontal="left" vertical="center"/>
    </xf>
    <xf numFmtId="0" fontId="23" fillId="0" borderId="6" xfId="16" applyFont="1" applyBorder="1" applyAlignment="1">
      <alignment horizontal="left" vertical="center" wrapText="1"/>
    </xf>
    <xf numFmtId="0" fontId="23" fillId="0" borderId="7" xfId="16" applyFont="1" applyBorder="1" applyAlignment="1">
      <alignment horizontal="left" vertical="center" wrapText="1"/>
    </xf>
    <xf numFmtId="0" fontId="23" fillId="0" borderId="8" xfId="16" applyFont="1" applyBorder="1" applyAlignment="1">
      <alignment horizontal="left" vertical="center" wrapText="1"/>
    </xf>
    <xf numFmtId="0" fontId="14" fillId="8" borderId="6" xfId="0" applyFont="1" applyFill="1" applyBorder="1" applyAlignment="1">
      <alignment horizontal="center"/>
    </xf>
    <xf numFmtId="0" fontId="14" fillId="8" borderId="7" xfId="0" applyFont="1" applyFill="1" applyBorder="1" applyAlignment="1">
      <alignment horizontal="center"/>
    </xf>
    <xf numFmtId="0" fontId="14" fillId="8" borderId="8" xfId="0" applyFont="1" applyFill="1" applyBorder="1" applyAlignment="1">
      <alignment horizontal="center"/>
    </xf>
    <xf numFmtId="0" fontId="23" fillId="8" borderId="6" xfId="16" applyFont="1" applyFill="1" applyBorder="1" applyAlignment="1">
      <alignment horizontal="left" vertical="center" wrapText="1"/>
    </xf>
    <xf numFmtId="0" fontId="23" fillId="8" borderId="7" xfId="16" applyFont="1" applyFill="1" applyBorder="1" applyAlignment="1">
      <alignment horizontal="left" vertical="center" wrapText="1"/>
    </xf>
    <xf numFmtId="0" fontId="23" fillId="8" borderId="8" xfId="16" applyFont="1" applyFill="1" applyBorder="1" applyAlignment="1">
      <alignment horizontal="left" vertical="center" wrapText="1"/>
    </xf>
    <xf numFmtId="0" fontId="27" fillId="6" borderId="12" xfId="16" applyFont="1" applyFill="1" applyBorder="1" applyAlignment="1">
      <alignment horizontal="left" vertical="top" wrapText="1"/>
    </xf>
    <xf numFmtId="0" fontId="27" fillId="6" borderId="16" xfId="16" applyFont="1" applyFill="1" applyBorder="1" applyAlignment="1">
      <alignment horizontal="left" vertical="top" wrapText="1"/>
    </xf>
    <xf numFmtId="0" fontId="27" fillId="6" borderId="13" xfId="16" applyFont="1" applyFill="1" applyBorder="1" applyAlignment="1">
      <alignment horizontal="left" vertical="top" wrapText="1"/>
    </xf>
    <xf numFmtId="0" fontId="0" fillId="4" borderId="0" xfId="0" applyFill="1" applyAlignment="1">
      <alignment horizontal="left" vertical="top" wrapText="1"/>
    </xf>
    <xf numFmtId="0" fontId="23" fillId="6" borderId="2" xfId="11" applyFont="1" applyFill="1" applyBorder="1" applyAlignment="1">
      <alignment horizontal="right"/>
    </xf>
    <xf numFmtId="0" fontId="6" fillId="8" borderId="2" xfId="19" applyFill="1" applyBorder="1" applyAlignment="1">
      <alignment horizontal="left" wrapText="1"/>
    </xf>
    <xf numFmtId="0" fontId="23" fillId="8" borderId="2" xfId="11" applyFont="1" applyFill="1" applyBorder="1" applyAlignment="1">
      <alignment horizontal="left" wrapText="1"/>
    </xf>
    <xf numFmtId="0" fontId="23" fillId="8" borderId="2" xfId="11" applyFont="1" applyFill="1" applyBorder="1" applyAlignment="1">
      <alignment vertical="center" wrapText="1"/>
    </xf>
    <xf numFmtId="0" fontId="3" fillId="8" borderId="6" xfId="0" applyFont="1" applyFill="1" applyBorder="1" applyAlignment="1">
      <alignment horizontal="center"/>
    </xf>
    <xf numFmtId="0" fontId="3" fillId="8" borderId="8" xfId="0" applyFont="1" applyFill="1" applyBorder="1" applyAlignment="1">
      <alignment horizontal="center"/>
    </xf>
    <xf numFmtId="164" fontId="3" fillId="8" borderId="2" xfId="0" applyNumberFormat="1" applyFont="1" applyFill="1" applyBorder="1" applyAlignment="1">
      <alignment horizontal="center"/>
    </xf>
    <xf numFmtId="0" fontId="3" fillId="6" borderId="6" xfId="0" applyFont="1" applyFill="1" applyBorder="1" applyAlignment="1">
      <alignment horizontal="center" vertical="center"/>
    </xf>
    <xf numFmtId="0" fontId="3" fillId="6" borderId="8" xfId="0" applyFont="1" applyFill="1" applyBorder="1" applyAlignment="1">
      <alignment horizontal="center" vertical="center"/>
    </xf>
    <xf numFmtId="0" fontId="3" fillId="6" borderId="3"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0" fillId="8" borderId="6" xfId="0" applyFill="1" applyBorder="1" applyAlignment="1">
      <alignment horizontal="left" vertical="center"/>
    </xf>
    <xf numFmtId="0" fontId="3" fillId="8" borderId="8" xfId="0" applyFont="1" applyFill="1" applyBorder="1" applyAlignment="1">
      <alignment horizontal="left" vertical="center"/>
    </xf>
    <xf numFmtId="0" fontId="3" fillId="8" borderId="6" xfId="0" applyFont="1" applyFill="1" applyBorder="1" applyAlignment="1">
      <alignment horizontal="left" vertical="center"/>
    </xf>
    <xf numFmtId="164" fontId="3" fillId="8" borderId="10" xfId="0" applyNumberFormat="1" applyFont="1" applyFill="1" applyBorder="1" applyAlignment="1">
      <alignment horizontal="center"/>
    </xf>
    <xf numFmtId="164" fontId="3" fillId="8" borderId="15" xfId="0" applyNumberFormat="1" applyFont="1" applyFill="1" applyBorder="1" applyAlignment="1">
      <alignment horizontal="center"/>
    </xf>
    <xf numFmtId="164" fontId="3" fillId="8" borderId="11" xfId="0" applyNumberFormat="1" applyFont="1" applyFill="1" applyBorder="1" applyAlignment="1">
      <alignment horizontal="center"/>
    </xf>
    <xf numFmtId="164" fontId="3" fillId="8" borderId="9" xfId="0" applyNumberFormat="1" applyFont="1" applyFill="1" applyBorder="1" applyAlignment="1">
      <alignment horizontal="center"/>
    </xf>
    <xf numFmtId="164" fontId="3" fillId="8" borderId="0" xfId="0" applyNumberFormat="1" applyFont="1" applyFill="1" applyAlignment="1">
      <alignment horizontal="center"/>
    </xf>
    <xf numFmtId="164" fontId="3" fillId="8" borderId="17" xfId="0" applyNumberFormat="1" applyFont="1" applyFill="1" applyBorder="1" applyAlignment="1">
      <alignment horizontal="center"/>
    </xf>
    <xf numFmtId="0" fontId="3" fillId="0" borderId="6" xfId="0" applyFont="1" applyBorder="1" applyAlignment="1">
      <alignment horizontal="left" vertical="center" wrapText="1"/>
    </xf>
    <xf numFmtId="0" fontId="3" fillId="0" borderId="8" xfId="0" applyFont="1" applyBorder="1" applyAlignment="1">
      <alignment horizontal="left" vertical="center" wrapText="1"/>
    </xf>
    <xf numFmtId="0" fontId="3" fillId="8" borderId="6" xfId="0" applyFont="1" applyFill="1" applyBorder="1" applyAlignment="1">
      <alignment horizontal="left" vertical="center" wrapText="1"/>
    </xf>
    <xf numFmtId="0" fontId="3" fillId="8" borderId="8" xfId="0" applyFont="1" applyFill="1" applyBorder="1" applyAlignment="1">
      <alignment horizontal="left" vertical="center" wrapText="1"/>
    </xf>
    <xf numFmtId="0" fontId="3" fillId="4" borderId="0" xfId="0" applyFont="1" applyFill="1" applyAlignment="1">
      <alignment horizontal="left" wrapText="1"/>
    </xf>
    <xf numFmtId="0" fontId="3" fillId="6" borderId="2" xfId="0" applyFont="1" applyFill="1" applyBorder="1" applyAlignment="1">
      <alignment horizontal="left" vertical="center"/>
    </xf>
    <xf numFmtId="0" fontId="3" fillId="6" borderId="7" xfId="0" applyFont="1" applyFill="1" applyBorder="1" applyAlignment="1">
      <alignment horizontal="center" vertical="center"/>
    </xf>
    <xf numFmtId="0" fontId="3" fillId="6" borderId="2" xfId="0" applyFont="1" applyFill="1" applyBorder="1" applyAlignment="1">
      <alignment horizontal="center" vertical="center"/>
    </xf>
    <xf numFmtId="0" fontId="5" fillId="6" borderId="10" xfId="0" applyFont="1" applyFill="1" applyBorder="1" applyAlignment="1">
      <alignment horizontal="left"/>
    </xf>
    <xf numFmtId="0" fontId="5" fillId="6" borderId="15" xfId="0" applyFont="1" applyFill="1" applyBorder="1" applyAlignment="1">
      <alignment horizontal="left"/>
    </xf>
    <xf numFmtId="0" fontId="5" fillId="6" borderId="11" xfId="0" applyFont="1" applyFill="1" applyBorder="1" applyAlignment="1">
      <alignment horizontal="left"/>
    </xf>
    <xf numFmtId="0" fontId="15" fillId="6" borderId="12" xfId="0" applyFont="1" applyFill="1" applyBorder="1" applyAlignment="1">
      <alignment horizontal="left" wrapText="1"/>
    </xf>
    <xf numFmtId="0" fontId="15" fillId="6" borderId="16" xfId="0" applyFont="1" applyFill="1" applyBorder="1" applyAlignment="1">
      <alignment horizontal="left" wrapText="1"/>
    </xf>
    <xf numFmtId="0" fontId="15" fillId="6" borderId="13" xfId="0" applyFont="1" applyFill="1" applyBorder="1" applyAlignment="1">
      <alignment horizontal="left" wrapText="1"/>
    </xf>
    <xf numFmtId="0" fontId="0" fillId="6" borderId="6" xfId="0" applyFill="1" applyBorder="1" applyAlignment="1">
      <alignment horizontal="center"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8" borderId="7" xfId="0" applyFont="1" applyFill="1" applyBorder="1" applyAlignment="1">
      <alignment horizontal="left" vertical="center"/>
    </xf>
  </cellXfs>
  <cellStyles count="26">
    <cellStyle name="Calculation 2" xfId="6" xr:uid="{00000000-0005-0000-0000-000000000000}"/>
    <cellStyle name="Comma" xfId="1" builtinId="3"/>
    <cellStyle name="Comma 14" xfId="9" xr:uid="{00000000-0005-0000-0000-000002000000}"/>
    <cellStyle name="Comma 2" xfId="5" xr:uid="{00000000-0005-0000-0000-000003000000}"/>
    <cellStyle name="Comma 3" xfId="10" xr:uid="{00000000-0005-0000-0000-000004000000}"/>
    <cellStyle name="Comma 4" xfId="17" xr:uid="{00000000-0005-0000-0000-000005000000}"/>
    <cellStyle name="Explanatory Text 2" xfId="4" xr:uid="{00000000-0005-0000-0000-000006000000}"/>
    <cellStyle name="Hyperlink" xfId="19" builtinId="8"/>
    <cellStyle name="Hyperlink 6" xfId="8" xr:uid="{00000000-0005-0000-0000-000008000000}"/>
    <cellStyle name="Input 2" xfId="3" xr:uid="{00000000-0005-0000-0000-000009000000}"/>
    <cellStyle name="Normal" xfId="0" builtinId="0"/>
    <cellStyle name="Normal 10 2" xfId="12" xr:uid="{00000000-0005-0000-0000-00000B000000}"/>
    <cellStyle name="Normal 10 2 2" xfId="13" xr:uid="{00000000-0005-0000-0000-00000C000000}"/>
    <cellStyle name="Normal 10 2 3" xfId="16" xr:uid="{00000000-0005-0000-0000-00000D000000}"/>
    <cellStyle name="Normal 10 2 4" xfId="15" xr:uid="{00000000-0005-0000-0000-00000E000000}"/>
    <cellStyle name="Normal 2" xfId="2" xr:uid="{00000000-0005-0000-0000-00000F000000}"/>
    <cellStyle name="Normal 2 2" xfId="20" xr:uid="{00000000-0005-0000-0000-000010000000}"/>
    <cellStyle name="Normal 3" xfId="11" xr:uid="{00000000-0005-0000-0000-000011000000}"/>
    <cellStyle name="Normal 4" xfId="18" xr:uid="{00000000-0005-0000-0000-000012000000}"/>
    <cellStyle name="Normal 5" xfId="22" xr:uid="{00000000-0005-0000-0000-000013000000}"/>
    <cellStyle name="Normal 57" xfId="7" xr:uid="{00000000-0005-0000-0000-000014000000}"/>
    <cellStyle name="Normal 58" xfId="14" xr:uid="{00000000-0005-0000-0000-000015000000}"/>
    <cellStyle name="Normal 6" xfId="23" xr:uid="{00000000-0005-0000-0000-000016000000}"/>
    <cellStyle name="Normal 7" xfId="24" xr:uid="{00000000-0005-0000-0000-000017000000}"/>
    <cellStyle name="Normal 8" xfId="25" xr:uid="{6E17B2AC-C724-424E-A406-147A7444674E}"/>
    <cellStyle name="Percent" xfId="21" builtinId="5"/>
  </cellStyles>
  <dxfs count="0"/>
  <tableStyles count="0" defaultTableStyle="TableStyleMedium2" defaultPivotStyle="PivotStyleLight16"/>
  <colors>
    <mruColors>
      <color rgb="FFFDE3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5.xml"/><Relationship Id="rId47" Type="http://schemas.openxmlformats.org/officeDocument/2006/relationships/theme" Target="theme/theme1.xml"/><Relationship Id="rId50" Type="http://schemas.openxmlformats.org/officeDocument/2006/relationships/calcChain" Target="calcChain.xml"/><Relationship Id="rId55"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3.xml"/><Relationship Id="rId45" Type="http://schemas.openxmlformats.org/officeDocument/2006/relationships/externalLink" Target="externalLinks/externalLink8.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7.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6.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 Id="rId46" Type="http://schemas.openxmlformats.org/officeDocument/2006/relationships/externalLink" Target="externalLinks/externalLink9.xml"/><Relationship Id="rId20" Type="http://schemas.openxmlformats.org/officeDocument/2006/relationships/worksheet" Target="worksheets/sheet20.xml"/><Relationship Id="rId41" Type="http://schemas.openxmlformats.org/officeDocument/2006/relationships/externalLink" Target="externalLinks/externalLink4.xml"/><Relationship Id="rId54"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460014</xdr:colOff>
      <xdr:row>1</xdr:row>
      <xdr:rowOff>2184</xdr:rowOff>
    </xdr:to>
    <xdr:pic>
      <xdr:nvPicPr>
        <xdr:cNvPr id="2" name="Picture 1" descr="Ofgem logo&#10;&#10;Strapline: making a positive difference for energy consumers">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2994187" cy="7165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757239</xdr:colOff>
      <xdr:row>83</xdr:row>
      <xdr:rowOff>23813</xdr:rowOff>
    </xdr:from>
    <xdr:to>
      <xdr:col>3</xdr:col>
      <xdr:colOff>2628901</xdr:colOff>
      <xdr:row>85</xdr:row>
      <xdr:rowOff>52388</xdr:rowOff>
    </xdr:to>
    <xdr:sp macro="" textlink="">
      <xdr:nvSpPr>
        <xdr:cNvPr id="31" name="Left Arrow 30">
          <a:extLst>
            <a:ext uri="{FF2B5EF4-FFF2-40B4-BE49-F238E27FC236}">
              <a16:creationId xmlns:a16="http://schemas.microsoft.com/office/drawing/2014/main" id="{00000000-0008-0000-0100-00001F000000}"/>
            </a:ext>
          </a:extLst>
        </xdr:cNvPr>
        <xdr:cNvSpPr/>
      </xdr:nvSpPr>
      <xdr:spPr>
        <a:xfrm>
          <a:off x="3367089" y="13730288"/>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747714</xdr:colOff>
      <xdr:row>76</xdr:row>
      <xdr:rowOff>133350</xdr:rowOff>
    </xdr:from>
    <xdr:to>
      <xdr:col>3</xdr:col>
      <xdr:colOff>2619376</xdr:colOff>
      <xdr:row>79</xdr:row>
      <xdr:rowOff>4763</xdr:rowOff>
    </xdr:to>
    <xdr:sp macro="" textlink="">
      <xdr:nvSpPr>
        <xdr:cNvPr id="30" name="Left Arrow 29">
          <a:extLst>
            <a:ext uri="{FF2B5EF4-FFF2-40B4-BE49-F238E27FC236}">
              <a16:creationId xmlns:a16="http://schemas.microsoft.com/office/drawing/2014/main" id="{00000000-0008-0000-0100-00001E000000}"/>
            </a:ext>
          </a:extLst>
        </xdr:cNvPr>
        <xdr:cNvSpPr/>
      </xdr:nvSpPr>
      <xdr:spPr>
        <a:xfrm>
          <a:off x="3357564" y="12739688"/>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766763</xdr:colOff>
      <xdr:row>71</xdr:row>
      <xdr:rowOff>42863</xdr:rowOff>
    </xdr:from>
    <xdr:to>
      <xdr:col>3</xdr:col>
      <xdr:colOff>2638425</xdr:colOff>
      <xdr:row>73</xdr:row>
      <xdr:rowOff>71438</xdr:rowOff>
    </xdr:to>
    <xdr:sp macro="" textlink="">
      <xdr:nvSpPr>
        <xdr:cNvPr id="29" name="Left Arrow 28">
          <a:extLst>
            <a:ext uri="{FF2B5EF4-FFF2-40B4-BE49-F238E27FC236}">
              <a16:creationId xmlns:a16="http://schemas.microsoft.com/office/drawing/2014/main" id="{00000000-0008-0000-0100-00001D000000}"/>
            </a:ext>
          </a:extLst>
        </xdr:cNvPr>
        <xdr:cNvSpPr/>
      </xdr:nvSpPr>
      <xdr:spPr>
        <a:xfrm>
          <a:off x="3376613" y="11863388"/>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776288</xdr:colOff>
      <xdr:row>66</xdr:row>
      <xdr:rowOff>19050</xdr:rowOff>
    </xdr:from>
    <xdr:to>
      <xdr:col>3</xdr:col>
      <xdr:colOff>2647950</xdr:colOff>
      <xdr:row>68</xdr:row>
      <xdr:rowOff>47625</xdr:rowOff>
    </xdr:to>
    <xdr:sp macro="" textlink="">
      <xdr:nvSpPr>
        <xdr:cNvPr id="28" name="Left Arrow 27">
          <a:extLst>
            <a:ext uri="{FF2B5EF4-FFF2-40B4-BE49-F238E27FC236}">
              <a16:creationId xmlns:a16="http://schemas.microsoft.com/office/drawing/2014/main" id="{00000000-0008-0000-0100-00001C000000}"/>
            </a:ext>
          </a:extLst>
        </xdr:cNvPr>
        <xdr:cNvSpPr/>
      </xdr:nvSpPr>
      <xdr:spPr>
        <a:xfrm>
          <a:off x="3386138" y="11053763"/>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757238</xdr:colOff>
      <xdr:row>61</xdr:row>
      <xdr:rowOff>138113</xdr:rowOff>
    </xdr:from>
    <xdr:to>
      <xdr:col>3</xdr:col>
      <xdr:colOff>2628900</xdr:colOff>
      <xdr:row>64</xdr:row>
      <xdr:rowOff>9525</xdr:rowOff>
    </xdr:to>
    <xdr:sp macro="" textlink="">
      <xdr:nvSpPr>
        <xdr:cNvPr id="27" name="Left Arrow 26">
          <a:extLst>
            <a:ext uri="{FF2B5EF4-FFF2-40B4-BE49-F238E27FC236}">
              <a16:creationId xmlns:a16="http://schemas.microsoft.com/office/drawing/2014/main" id="{00000000-0008-0000-0100-00001B000000}"/>
            </a:ext>
          </a:extLst>
        </xdr:cNvPr>
        <xdr:cNvSpPr/>
      </xdr:nvSpPr>
      <xdr:spPr>
        <a:xfrm>
          <a:off x="3367088" y="10387013"/>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776288</xdr:colOff>
      <xdr:row>55</xdr:row>
      <xdr:rowOff>128588</xdr:rowOff>
    </xdr:from>
    <xdr:to>
      <xdr:col>3</xdr:col>
      <xdr:colOff>2647950</xdr:colOff>
      <xdr:row>58</xdr:row>
      <xdr:rowOff>0</xdr:rowOff>
    </xdr:to>
    <xdr:sp macro="" textlink="">
      <xdr:nvSpPr>
        <xdr:cNvPr id="7" name="Left Arrow 6">
          <a:extLst>
            <a:ext uri="{FF2B5EF4-FFF2-40B4-BE49-F238E27FC236}">
              <a16:creationId xmlns:a16="http://schemas.microsoft.com/office/drawing/2014/main" id="{00000000-0008-0000-0100-000007000000}"/>
            </a:ext>
            <a:ext uri="{147F2762-F138-4A5C-976F-8EAC2B608ADB}">
              <a16:predDERef xmlns:a16="http://schemas.microsoft.com/office/drawing/2014/main" pred="{00000000-0008-0000-0100-00001B000000}"/>
            </a:ext>
          </a:extLst>
        </xdr:cNvPr>
        <xdr:cNvSpPr/>
      </xdr:nvSpPr>
      <xdr:spPr>
        <a:xfrm>
          <a:off x="3386138" y="9434513"/>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2</xdr:col>
      <xdr:colOff>414618</xdr:colOff>
      <xdr:row>22</xdr:row>
      <xdr:rowOff>78441</xdr:rowOff>
    </xdr:from>
    <xdr:to>
      <xdr:col>2</xdr:col>
      <xdr:colOff>1143000</xdr:colOff>
      <xdr:row>46</xdr:row>
      <xdr:rowOff>71438</xdr:rowOff>
    </xdr:to>
    <xdr:sp macro="" textlink="">
      <xdr:nvSpPr>
        <xdr:cNvPr id="12" name="Left Brace 11">
          <a:extLst>
            <a:ext uri="{FF2B5EF4-FFF2-40B4-BE49-F238E27FC236}">
              <a16:creationId xmlns:a16="http://schemas.microsoft.com/office/drawing/2014/main" id="{00000000-0008-0000-0100-00000C000000}"/>
            </a:ext>
          </a:extLst>
        </xdr:cNvPr>
        <xdr:cNvSpPr/>
      </xdr:nvSpPr>
      <xdr:spPr>
        <a:xfrm>
          <a:off x="3024468" y="4150379"/>
          <a:ext cx="728382" cy="413160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4</xdr:col>
      <xdr:colOff>112059</xdr:colOff>
      <xdr:row>27</xdr:row>
      <xdr:rowOff>0</xdr:rowOff>
    </xdr:from>
    <xdr:to>
      <xdr:col>5</xdr:col>
      <xdr:colOff>593911</xdr:colOff>
      <xdr:row>31</xdr:row>
      <xdr:rowOff>67236</xdr:rowOff>
    </xdr:to>
    <xdr:cxnSp macro="">
      <xdr:nvCxnSpPr>
        <xdr:cNvPr id="14" name="Straight Arrow Connector 13">
          <a:extLst>
            <a:ext uri="{FF2B5EF4-FFF2-40B4-BE49-F238E27FC236}">
              <a16:creationId xmlns:a16="http://schemas.microsoft.com/office/drawing/2014/main" id="{00000000-0008-0000-0100-00000E000000}"/>
            </a:ext>
          </a:extLst>
        </xdr:cNvPr>
        <xdr:cNvCxnSpPr/>
      </xdr:nvCxnSpPr>
      <xdr:spPr>
        <a:xfrm flipH="1" flipV="1">
          <a:off x="10006853" y="4235824"/>
          <a:ext cx="1165411" cy="6947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112059</xdr:colOff>
      <xdr:row>30</xdr:row>
      <xdr:rowOff>134470</xdr:rowOff>
    </xdr:from>
    <xdr:to>
      <xdr:col>5</xdr:col>
      <xdr:colOff>582705</xdr:colOff>
      <xdr:row>32</xdr:row>
      <xdr:rowOff>112059</xdr:rowOff>
    </xdr:to>
    <xdr:cxnSp macro="">
      <xdr:nvCxnSpPr>
        <xdr:cNvPr id="15" name="Straight Arrow Connector 14">
          <a:extLst>
            <a:ext uri="{FF2B5EF4-FFF2-40B4-BE49-F238E27FC236}">
              <a16:creationId xmlns:a16="http://schemas.microsoft.com/office/drawing/2014/main" id="{00000000-0008-0000-0100-00000F000000}"/>
            </a:ext>
          </a:extLst>
        </xdr:cNvPr>
        <xdr:cNvCxnSpPr/>
      </xdr:nvCxnSpPr>
      <xdr:spPr>
        <a:xfrm flipH="1" flipV="1">
          <a:off x="10006853" y="4840941"/>
          <a:ext cx="1154205" cy="2913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123265</xdr:colOff>
      <xdr:row>33</xdr:row>
      <xdr:rowOff>123264</xdr:rowOff>
    </xdr:from>
    <xdr:to>
      <xdr:col>5</xdr:col>
      <xdr:colOff>582707</xdr:colOff>
      <xdr:row>38</xdr:row>
      <xdr:rowOff>78442</xdr:rowOff>
    </xdr:to>
    <xdr:cxnSp macro="">
      <xdr:nvCxnSpPr>
        <xdr:cNvPr id="19" name="Straight Arrow Connector 18">
          <a:extLst>
            <a:ext uri="{FF2B5EF4-FFF2-40B4-BE49-F238E27FC236}">
              <a16:creationId xmlns:a16="http://schemas.microsoft.com/office/drawing/2014/main" id="{00000000-0008-0000-0100-000013000000}"/>
            </a:ext>
          </a:extLst>
        </xdr:cNvPr>
        <xdr:cNvCxnSpPr/>
      </xdr:nvCxnSpPr>
      <xdr:spPr>
        <a:xfrm flipH="1">
          <a:off x="10018059" y="5300382"/>
          <a:ext cx="1143001" cy="7395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9526</xdr:colOff>
      <xdr:row>53</xdr:row>
      <xdr:rowOff>19051</xdr:rowOff>
    </xdr:from>
    <xdr:to>
      <xdr:col>2</xdr:col>
      <xdr:colOff>700088</xdr:colOff>
      <xdr:row>87</xdr:row>
      <xdr:rowOff>19050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38189" y="9010651"/>
          <a:ext cx="2571749" cy="5343524"/>
        </a:xfrm>
        <a:prstGeom prst="rect">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latin typeface="Verdana" panose="020B0604030504040204" pitchFamily="34" charset="0"/>
              <a:ea typeface="Verdana" panose="020B0604030504040204" pitchFamily="34" charset="0"/>
              <a:cs typeface="Verdana" panose="020B0604030504040204" pitchFamily="34" charset="0"/>
            </a:rPr>
            <a:t>There is a calculation tab for each combination of fuel, Benchmark Metering Arrangement,</a:t>
          </a:r>
          <a:r>
            <a:rPr lang="en-GB" sz="1000" baseline="0">
              <a:latin typeface="Verdana" panose="020B0604030504040204" pitchFamily="34" charset="0"/>
              <a:ea typeface="Verdana" panose="020B0604030504040204" pitchFamily="34" charset="0"/>
              <a:cs typeface="Verdana" panose="020B0604030504040204" pitchFamily="34" charset="0"/>
            </a:rPr>
            <a:t> Benchmark Annual Consumption Level and Payment Method.</a:t>
          </a:r>
        </a:p>
        <a:p>
          <a:pPr algn="ctr"/>
          <a:endParaRPr lang="en-GB" sz="1000" baseline="0">
            <a:latin typeface="Verdana" panose="020B0604030504040204" pitchFamily="34" charset="0"/>
            <a:ea typeface="Verdana" panose="020B0604030504040204" pitchFamily="34" charset="0"/>
            <a:cs typeface="Verdana" panose="020B0604030504040204" pitchFamily="34" charset="0"/>
          </a:endParaRPr>
        </a:p>
        <a:p>
          <a:pPr algn="ctr"/>
          <a:r>
            <a:rPr lang="en-GB" sz="1000" baseline="0">
              <a:latin typeface="Verdana" panose="020B0604030504040204" pitchFamily="34" charset="0"/>
              <a:ea typeface="Verdana" panose="020B0604030504040204" pitchFamily="34" charset="0"/>
              <a:cs typeface="Verdana" panose="020B0604030504040204" pitchFamily="34" charset="0"/>
            </a:rPr>
            <a:t>There are 12 calculation tabs in total.</a:t>
          </a:r>
        </a:p>
        <a:p>
          <a:pPr algn="ctr"/>
          <a:endParaRPr lang="en-GB" sz="1000" baseline="0">
            <a:latin typeface="Verdana" panose="020B0604030504040204" pitchFamily="34" charset="0"/>
            <a:ea typeface="Verdana" panose="020B0604030504040204" pitchFamily="34" charset="0"/>
            <a:cs typeface="Verdana" panose="020B0604030504040204" pitchFamily="34" charset="0"/>
          </a:endParaRPr>
        </a:p>
        <a:p>
          <a:pPr algn="ctr"/>
          <a:r>
            <a:rPr lang="en-GB" sz="1000" baseline="0">
              <a:latin typeface="Verdana" panose="020B0604030504040204" pitchFamily="34" charset="0"/>
              <a:ea typeface="Verdana" panose="020B0604030504040204" pitchFamily="34" charset="0"/>
              <a:cs typeface="Verdana" panose="020B0604030504040204" pitchFamily="34" charset="0"/>
            </a:rPr>
            <a:t>These calculate the total cap level in each 28AD Charge Restriction Period (for the given combination). This is based on the sum of the components on the right.</a:t>
          </a:r>
          <a:endParaRPr lang="en-GB" sz="1000">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1390643</xdr:colOff>
      <xdr:row>53</xdr:row>
      <xdr:rowOff>4763</xdr:rowOff>
    </xdr:from>
    <xdr:to>
      <xdr:col>3</xdr:col>
      <xdr:colOff>2243130</xdr:colOff>
      <xdr:row>60</xdr:row>
      <xdr:rowOff>28575</xdr:rowOff>
    </xdr:to>
    <xdr:sp macro="" textlink="">
      <xdr:nvSpPr>
        <xdr:cNvPr id="6" name="Rectangle 5">
          <a:extLst>
            <a:ext uri="{FF2B5EF4-FFF2-40B4-BE49-F238E27FC236}">
              <a16:creationId xmlns:a16="http://schemas.microsoft.com/office/drawing/2014/main" id="{00000000-0008-0000-0100-000006000000}"/>
            </a:ext>
          </a:extLst>
        </xdr:cNvPr>
        <xdr:cNvSpPr/>
      </xdr:nvSpPr>
      <xdr:spPr>
        <a:xfrm>
          <a:off x="4000493" y="8996363"/>
          <a:ext cx="2371725" cy="1123950"/>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Takes</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updated values directly from the input tabs, as calculated in the licence condition annexes</a:t>
          </a:r>
        </a:p>
      </xdr:txBody>
    </xdr:sp>
    <xdr:clientData/>
  </xdr:twoCellAnchor>
  <xdr:twoCellAnchor>
    <xdr:from>
      <xdr:col>3</xdr:col>
      <xdr:colOff>2743199</xdr:colOff>
      <xdr:row>52</xdr:row>
      <xdr:rowOff>42862</xdr:rowOff>
    </xdr:from>
    <xdr:to>
      <xdr:col>5</xdr:col>
      <xdr:colOff>95250</xdr:colOff>
      <xdr:row>60</xdr:row>
      <xdr:rowOff>119062</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6872287" y="9505950"/>
          <a:ext cx="4457701" cy="1333500"/>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Direct Fuel</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Cost Component (</a:t>
          </a: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3a</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DF)</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Capacity Market Cost Component (3b CM)</a:t>
          </a:r>
        </a:p>
        <a:p>
          <a:pPr marL="171450" indent="-171450" algn="l">
            <a:buFont typeface="Arial" panose="020B0604020202020204" pitchFamily="34" charset="0"/>
            <a:buChar char="•"/>
          </a:pPr>
          <a:r>
            <a:rPr lang="en-GB" sz="1000" b="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Adjustment Allowance  (3c AA)</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Policy Cost Allowance (3d PC)</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Network Cost Allowance for electricity (3e NC-Elec)</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Network Cost Allowance for gas (3f NC-Gas)</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Smart Metering Net Cost Change (3i SMNCC)</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1381118</xdr:colOff>
      <xdr:row>65</xdr:row>
      <xdr:rowOff>71446</xdr:rowOff>
    </xdr:from>
    <xdr:to>
      <xdr:col>3</xdr:col>
      <xdr:colOff>2233605</xdr:colOff>
      <xdr:row>69</xdr:row>
      <xdr:rowOff>14288</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3838568" y="11187121"/>
          <a:ext cx="2281237" cy="590542"/>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Multiply</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sum of previous components by Baseline Value of the Payment Method Adjustment Percentage</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3</xdr:col>
      <xdr:colOff>2733674</xdr:colOff>
      <xdr:row>65</xdr:row>
      <xdr:rowOff>80971</xdr:rowOff>
    </xdr:from>
    <xdr:to>
      <xdr:col>5</xdr:col>
      <xdr:colOff>85725</xdr:colOff>
      <xdr:row>69</xdr:row>
      <xdr:rowOff>33338</xdr:rowOff>
    </xdr:to>
    <xdr:sp macro="" textlink="">
      <xdr:nvSpPr>
        <xdr:cNvPr id="16" name="Rectangle 15">
          <a:extLst>
            <a:ext uri="{FF2B5EF4-FFF2-40B4-BE49-F238E27FC236}">
              <a16:creationId xmlns:a16="http://schemas.microsoft.com/office/drawing/2014/main" id="{00000000-0008-0000-0100-000010000000}"/>
            </a:ext>
          </a:extLst>
        </xdr:cNvPr>
        <xdr:cNvSpPr/>
      </xdr:nvSpPr>
      <xdr:spPr>
        <a:xfrm>
          <a:off x="6862762" y="10958521"/>
          <a:ext cx="4457701" cy="581017"/>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Payment Method Adjustment</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a:t>
          </a: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Percentage</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(3j PAAC PAP)</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1371593</xdr:colOff>
      <xdr:row>69</xdr:row>
      <xdr:rowOff>147646</xdr:rowOff>
    </xdr:from>
    <xdr:to>
      <xdr:col>3</xdr:col>
      <xdr:colOff>2224080</xdr:colOff>
      <xdr:row>74</xdr:row>
      <xdr:rowOff>104775</xdr:rowOff>
    </xdr:to>
    <xdr:sp macro="" textlink="">
      <xdr:nvSpPr>
        <xdr:cNvPr id="17" name="Rectangle 16">
          <a:extLst>
            <a:ext uri="{FF2B5EF4-FFF2-40B4-BE49-F238E27FC236}">
              <a16:creationId xmlns:a16="http://schemas.microsoft.com/office/drawing/2014/main" id="{00000000-0008-0000-0100-000011000000}"/>
            </a:ext>
          </a:extLst>
        </xdr:cNvPr>
        <xdr:cNvSpPr/>
      </xdr:nvSpPr>
      <xdr:spPr>
        <a:xfrm>
          <a:off x="3981443" y="11653846"/>
          <a:ext cx="2371725" cy="742942"/>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Take</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Baseline Value for P</a:t>
          </a: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ayment Method Additional Administrative Cost</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and </a:t>
          </a: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index</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using CPIH</a:t>
          </a: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a:t>
          </a:r>
        </a:p>
      </xdr:txBody>
    </xdr:sp>
    <xdr:clientData/>
  </xdr:twoCellAnchor>
  <xdr:twoCellAnchor>
    <xdr:from>
      <xdr:col>3</xdr:col>
      <xdr:colOff>2724149</xdr:colOff>
      <xdr:row>70</xdr:row>
      <xdr:rowOff>8</xdr:rowOff>
    </xdr:from>
    <xdr:to>
      <xdr:col>5</xdr:col>
      <xdr:colOff>85724</xdr:colOff>
      <xdr:row>74</xdr:row>
      <xdr:rowOff>104775</xdr:rowOff>
    </xdr:to>
    <xdr:sp macro="" textlink="">
      <xdr:nvSpPr>
        <xdr:cNvPr id="18" name="Rectangle 17">
          <a:extLst>
            <a:ext uri="{FF2B5EF4-FFF2-40B4-BE49-F238E27FC236}">
              <a16:creationId xmlns:a16="http://schemas.microsoft.com/office/drawing/2014/main" id="{00000000-0008-0000-0100-000012000000}"/>
            </a:ext>
          </a:extLst>
        </xdr:cNvPr>
        <xdr:cNvSpPr/>
      </xdr:nvSpPr>
      <xdr:spPr>
        <a:xfrm>
          <a:off x="6853237" y="11663371"/>
          <a:ext cx="4467225" cy="733417"/>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a:solidFill>
                <a:sysClr val="windowText" lastClr="000000"/>
              </a:solidFill>
              <a:effectLst/>
              <a:latin typeface="Verdana" panose="020B0604030504040204" pitchFamily="34" charset="0"/>
              <a:ea typeface="Verdana" panose="020B0604030504040204" pitchFamily="34" charset="0"/>
              <a:cs typeface="Verdana" panose="020B0604030504040204" pitchFamily="34" charset="0"/>
            </a:rPr>
            <a:t>Payment Method</a:t>
          </a:r>
          <a:r>
            <a:rPr lang="en-GB" sz="1000" baseline="0">
              <a:solidFill>
                <a:sysClr val="windowText" lastClr="000000"/>
              </a:solidFill>
              <a:effectLst/>
              <a:latin typeface="Verdana" panose="020B0604030504040204" pitchFamily="34" charset="0"/>
              <a:ea typeface="Verdana" panose="020B0604030504040204" pitchFamily="34" charset="0"/>
              <a:cs typeface="Verdana" panose="020B0604030504040204" pitchFamily="34" charset="0"/>
            </a:rPr>
            <a:t> Additional Administrative </a:t>
          </a:r>
          <a:r>
            <a:rPr lang="en-GB" sz="1000">
              <a:solidFill>
                <a:sysClr val="windowText" lastClr="000000"/>
              </a:solidFill>
              <a:effectLst/>
              <a:latin typeface="Verdana" panose="020B0604030504040204" pitchFamily="34" charset="0"/>
              <a:ea typeface="Verdana" panose="020B0604030504040204" pitchFamily="34" charset="0"/>
              <a:cs typeface="Verdana" panose="020B0604030504040204" pitchFamily="34" charset="0"/>
            </a:rPr>
            <a:t>Cost (3j PAAC PAP)</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a:p>
          <a:pPr marL="171450" indent="-171450" algn="l">
            <a:buFont typeface="Arial" panose="020B0604020202020204" pitchFamily="34" charset="0"/>
            <a:buChar char="•"/>
          </a:pP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CPIH (3g CPIH)</a:t>
          </a:r>
        </a:p>
      </xdr:txBody>
    </xdr:sp>
    <xdr:clientData/>
  </xdr:twoCellAnchor>
  <xdr:twoCellAnchor>
    <xdr:from>
      <xdr:col>2</xdr:col>
      <xdr:colOff>1390643</xdr:colOff>
      <xdr:row>60</xdr:row>
      <xdr:rowOff>152408</xdr:rowOff>
    </xdr:from>
    <xdr:to>
      <xdr:col>3</xdr:col>
      <xdr:colOff>2243130</xdr:colOff>
      <xdr:row>64</xdr:row>
      <xdr:rowOff>114300</xdr:rowOff>
    </xdr:to>
    <xdr:sp macro="" textlink="">
      <xdr:nvSpPr>
        <xdr:cNvPr id="20" name="Rectangle 19">
          <a:extLst>
            <a:ext uri="{FF2B5EF4-FFF2-40B4-BE49-F238E27FC236}">
              <a16:creationId xmlns:a16="http://schemas.microsoft.com/office/drawing/2014/main" id="{00000000-0008-0000-0100-000014000000}"/>
            </a:ext>
          </a:extLst>
        </xdr:cNvPr>
        <xdr:cNvSpPr/>
      </xdr:nvSpPr>
      <xdr:spPr>
        <a:xfrm>
          <a:off x="4000493" y="10244146"/>
          <a:ext cx="2371725" cy="590542"/>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Take Baseline</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Value for Operating Cost Allowance and index using CPIH</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3</xdr:col>
      <xdr:colOff>2733674</xdr:colOff>
      <xdr:row>61</xdr:row>
      <xdr:rowOff>4771</xdr:rowOff>
    </xdr:from>
    <xdr:to>
      <xdr:col>5</xdr:col>
      <xdr:colOff>104775</xdr:colOff>
      <xdr:row>64</xdr:row>
      <xdr:rowOff>114300</xdr:rowOff>
    </xdr:to>
    <xdr:sp macro="" textlink="">
      <xdr:nvSpPr>
        <xdr:cNvPr id="21" name="Rectangle 20">
          <a:extLst>
            <a:ext uri="{FF2B5EF4-FFF2-40B4-BE49-F238E27FC236}">
              <a16:creationId xmlns:a16="http://schemas.microsoft.com/office/drawing/2014/main" id="{00000000-0008-0000-0100-000015000000}"/>
            </a:ext>
          </a:extLst>
        </xdr:cNvPr>
        <xdr:cNvSpPr/>
      </xdr:nvSpPr>
      <xdr:spPr>
        <a:xfrm>
          <a:off x="6862762" y="10253671"/>
          <a:ext cx="4476751" cy="581017"/>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Operating Cost Allowance (3h OC)</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CPIH (3g CPIH)</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1371593</xdr:colOff>
      <xdr:row>75</xdr:row>
      <xdr:rowOff>90496</xdr:rowOff>
    </xdr:from>
    <xdr:to>
      <xdr:col>3</xdr:col>
      <xdr:colOff>2224080</xdr:colOff>
      <xdr:row>80</xdr:row>
      <xdr:rowOff>47625</xdr:rowOff>
    </xdr:to>
    <xdr:sp macro="" textlink="">
      <xdr:nvSpPr>
        <xdr:cNvPr id="22" name="Rectangle 21">
          <a:extLst>
            <a:ext uri="{FF2B5EF4-FFF2-40B4-BE49-F238E27FC236}">
              <a16:creationId xmlns:a16="http://schemas.microsoft.com/office/drawing/2014/main" id="{00000000-0008-0000-0100-000016000000}"/>
            </a:ext>
          </a:extLst>
        </xdr:cNvPr>
        <xdr:cNvSpPr/>
      </xdr:nvSpPr>
      <xdr:spPr>
        <a:xfrm>
          <a:off x="3981443" y="12539671"/>
          <a:ext cx="2371725" cy="742942"/>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Multiply sum</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of all previous components by Baseline Value of the EBIT Margin Percentage</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3</xdr:col>
      <xdr:colOff>2724150</xdr:colOff>
      <xdr:row>75</xdr:row>
      <xdr:rowOff>109546</xdr:rowOff>
    </xdr:from>
    <xdr:to>
      <xdr:col>5</xdr:col>
      <xdr:colOff>76200</xdr:colOff>
      <xdr:row>80</xdr:row>
      <xdr:rowOff>57150</xdr:rowOff>
    </xdr:to>
    <xdr:sp macro="" textlink="">
      <xdr:nvSpPr>
        <xdr:cNvPr id="23" name="Rectangle 22">
          <a:extLst>
            <a:ext uri="{FF2B5EF4-FFF2-40B4-BE49-F238E27FC236}">
              <a16:creationId xmlns:a16="http://schemas.microsoft.com/office/drawing/2014/main" id="{00000000-0008-0000-0100-000017000000}"/>
            </a:ext>
          </a:extLst>
        </xdr:cNvPr>
        <xdr:cNvSpPr/>
      </xdr:nvSpPr>
      <xdr:spPr>
        <a:xfrm>
          <a:off x="6853238" y="12558721"/>
          <a:ext cx="4457700" cy="733417"/>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a:solidFill>
                <a:sysClr val="windowText" lastClr="000000"/>
              </a:solidFill>
              <a:effectLst/>
              <a:latin typeface="Verdana" panose="020B0604030504040204" pitchFamily="34" charset="0"/>
              <a:ea typeface="Verdana" panose="020B0604030504040204" pitchFamily="34" charset="0"/>
              <a:cs typeface="Verdana" panose="020B0604030504040204" pitchFamily="34" charset="0"/>
            </a:rPr>
            <a:t>EBIT Margin Percentage (3k EBIT)</a:t>
          </a:r>
          <a:endParaRPr lang="en-GB" sz="8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1362071</xdr:colOff>
      <xdr:row>81</xdr:row>
      <xdr:rowOff>61921</xdr:rowOff>
    </xdr:from>
    <xdr:to>
      <xdr:col>3</xdr:col>
      <xdr:colOff>2214558</xdr:colOff>
      <xdr:row>87</xdr:row>
      <xdr:rowOff>0</xdr:rowOff>
    </xdr:to>
    <xdr:sp macro="" textlink="">
      <xdr:nvSpPr>
        <xdr:cNvPr id="24" name="Rectangle 23">
          <a:extLst>
            <a:ext uri="{FF2B5EF4-FFF2-40B4-BE49-F238E27FC236}">
              <a16:creationId xmlns:a16="http://schemas.microsoft.com/office/drawing/2014/main" id="{00000000-0008-0000-0100-000018000000}"/>
            </a:ext>
          </a:extLst>
        </xdr:cNvPr>
        <xdr:cNvSpPr/>
      </xdr:nvSpPr>
      <xdr:spPr>
        <a:xfrm>
          <a:off x="3971921" y="13454071"/>
          <a:ext cx="2371725" cy="881054"/>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Multiply sum</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of all previous components, except the Network Cost Allowance, by Baseline Value of the Headroom Allowance Percentage</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3</xdr:col>
      <xdr:colOff>2705100</xdr:colOff>
      <xdr:row>81</xdr:row>
      <xdr:rowOff>71446</xdr:rowOff>
    </xdr:from>
    <xdr:to>
      <xdr:col>5</xdr:col>
      <xdr:colOff>95250</xdr:colOff>
      <xdr:row>87</xdr:row>
      <xdr:rowOff>0</xdr:rowOff>
    </xdr:to>
    <xdr:sp macro="" textlink="">
      <xdr:nvSpPr>
        <xdr:cNvPr id="25" name="Rectangle 24">
          <a:extLst>
            <a:ext uri="{FF2B5EF4-FFF2-40B4-BE49-F238E27FC236}">
              <a16:creationId xmlns:a16="http://schemas.microsoft.com/office/drawing/2014/main" id="{00000000-0008-0000-0100-000019000000}"/>
            </a:ext>
          </a:extLst>
        </xdr:cNvPr>
        <xdr:cNvSpPr/>
      </xdr:nvSpPr>
      <xdr:spPr>
        <a:xfrm>
          <a:off x="6834188" y="13463596"/>
          <a:ext cx="4495800" cy="871529"/>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Headroom Allowance Percentage (3l HAP)</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0</xdr:col>
      <xdr:colOff>719138</xdr:colOff>
      <xdr:row>92</xdr:row>
      <xdr:rowOff>109545</xdr:rowOff>
    </xdr:from>
    <xdr:to>
      <xdr:col>2</xdr:col>
      <xdr:colOff>690563</xdr:colOff>
      <xdr:row>99</xdr:row>
      <xdr:rowOff>76208</xdr:rowOff>
    </xdr:to>
    <xdr:sp macro="" textlink="">
      <xdr:nvSpPr>
        <xdr:cNvPr id="8" name="Rectangle 7">
          <a:extLst>
            <a:ext uri="{FF2B5EF4-FFF2-40B4-BE49-F238E27FC236}">
              <a16:creationId xmlns:a16="http://schemas.microsoft.com/office/drawing/2014/main" id="{00000000-0008-0000-0100-000008000000}"/>
            </a:ext>
          </a:extLst>
        </xdr:cNvPr>
        <xdr:cNvSpPr/>
      </xdr:nvSpPr>
      <xdr:spPr>
        <a:xfrm>
          <a:off x="719138" y="15230483"/>
          <a:ext cx="2581275" cy="1066800"/>
        </a:xfrm>
        <a:prstGeom prst="rect">
          <a:avLst/>
        </a:prstGeom>
        <a:solidFill>
          <a:schemeClr val="accent2"/>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latin typeface="Verdana" panose="020B0604030504040204" pitchFamily="34" charset="0"/>
              <a:ea typeface="Verdana" panose="020B0604030504040204" pitchFamily="34" charset="0"/>
              <a:cs typeface="Verdana" panose="020B0604030504040204" pitchFamily="34" charset="0"/>
            </a:rPr>
            <a:t>Outputs</a:t>
          </a:r>
          <a:r>
            <a:rPr lang="en-GB" sz="1000" baseline="0">
              <a:latin typeface="Verdana" panose="020B0604030504040204" pitchFamily="34" charset="0"/>
              <a:ea typeface="Verdana" panose="020B0604030504040204" pitchFamily="34" charset="0"/>
              <a:cs typeface="Verdana" panose="020B0604030504040204" pitchFamily="34" charset="0"/>
            </a:rPr>
            <a:t> summarised on sheet '1a Default tariff cap'</a:t>
          </a:r>
        </a:p>
        <a:p>
          <a:pPr algn="ctr"/>
          <a:endParaRPr lang="en-GB" sz="1000" b="1" baseline="0">
            <a:latin typeface="Verdana" panose="020B0604030504040204" pitchFamily="34" charset="0"/>
            <a:ea typeface="Verdana" panose="020B0604030504040204" pitchFamily="34" charset="0"/>
            <a:cs typeface="Verdana" panose="020B0604030504040204" pitchFamily="34" charset="0"/>
          </a:endParaRPr>
        </a:p>
        <a:p>
          <a:pPr algn="ctr"/>
          <a:r>
            <a:rPr lang="en-GB" sz="1000" b="1" baseline="0">
              <a:latin typeface="Verdana" panose="020B0604030504040204" pitchFamily="34" charset="0"/>
              <a:ea typeface="Verdana" panose="020B0604030504040204" pitchFamily="34" charset="0"/>
              <a:cs typeface="Verdana" panose="020B0604030504040204" pitchFamily="34" charset="0"/>
            </a:rPr>
            <a:t>This shows the levels of the default tariff cap</a:t>
          </a:r>
          <a:endParaRPr lang="en-GB" sz="1000" b="1">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1</xdr:col>
      <xdr:colOff>1119187</xdr:colOff>
      <xdr:row>87</xdr:row>
      <xdr:rowOff>71437</xdr:rowOff>
    </xdr:from>
    <xdr:to>
      <xdr:col>1</xdr:col>
      <xdr:colOff>1462087</xdr:colOff>
      <xdr:row>92</xdr:row>
      <xdr:rowOff>33337</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rot="16200000">
          <a:off x="1645443" y="14608969"/>
          <a:ext cx="747713"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1157288</xdr:colOff>
      <xdr:row>92</xdr:row>
      <xdr:rowOff>90495</xdr:rowOff>
    </xdr:from>
    <xdr:to>
      <xdr:col>3</xdr:col>
      <xdr:colOff>2219325</xdr:colOff>
      <xdr:row>99</xdr:row>
      <xdr:rowOff>57158</xdr:rowOff>
    </xdr:to>
    <xdr:sp macro="" textlink="">
      <xdr:nvSpPr>
        <xdr:cNvPr id="33" name="Rectangle 32">
          <a:extLst>
            <a:ext uri="{FF2B5EF4-FFF2-40B4-BE49-F238E27FC236}">
              <a16:creationId xmlns:a16="http://schemas.microsoft.com/office/drawing/2014/main" id="{00000000-0008-0000-0100-000021000000}"/>
            </a:ext>
          </a:extLst>
        </xdr:cNvPr>
        <xdr:cNvSpPr/>
      </xdr:nvSpPr>
      <xdr:spPr>
        <a:xfrm>
          <a:off x="3767138" y="15211433"/>
          <a:ext cx="2581275" cy="1066800"/>
        </a:xfrm>
        <a:prstGeom prst="rect">
          <a:avLst/>
        </a:prstGeom>
        <a:solidFill>
          <a:schemeClr val="accent2">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Additional tables</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of historical information in sheet '1b Historical level tables'</a:t>
          </a:r>
        </a:p>
        <a:p>
          <a:pPr algn="ctr"/>
          <a:endPar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a:p>
          <a:pPr algn="ct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This is not used to set the default tariff cap</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742951</xdr:colOff>
      <xdr:row>87</xdr:row>
      <xdr:rowOff>33337</xdr:rowOff>
    </xdr:from>
    <xdr:to>
      <xdr:col>2</xdr:col>
      <xdr:colOff>1085851</xdr:colOff>
      <xdr:row>91</xdr:row>
      <xdr:rowOff>152400</xdr:rowOff>
    </xdr:to>
    <xdr:sp macro="" textlink="">
      <xdr:nvSpPr>
        <xdr:cNvPr id="34" name="Left Arrow 33">
          <a:extLst>
            <a:ext uri="{FF2B5EF4-FFF2-40B4-BE49-F238E27FC236}">
              <a16:creationId xmlns:a16="http://schemas.microsoft.com/office/drawing/2014/main" id="{00000000-0008-0000-0100-000022000000}"/>
            </a:ext>
          </a:extLst>
        </xdr:cNvPr>
        <xdr:cNvSpPr/>
      </xdr:nvSpPr>
      <xdr:spPr>
        <a:xfrm rot="14112388">
          <a:off x="3150394" y="14570869"/>
          <a:ext cx="747713"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COMMON\99I2K\Group3\forecast\Pre%20Budget%20Reports\PBR%202006\Summer%20changes\CTPBR06L_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windows\temp\PROF99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2013/forecast/hist20/CHSPD1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BM\Forecast\Bud05\PostBudget05_reconcil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harepoint2013/forecast/hist20/HIS19FI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Research-camb\mresearch\RPW\Winter%2004-05\Margins\MRGWinter04-05.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asisdata7\homedirs\Program%20Files\FileNET\IDM\Cache\2003012410152300001\all%20the%20chart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rkyv\CheckOut\Long-term%20model%202009%7bdb5-doc3966101-ma1-mi14%7d.xls" TargetMode="External"/></Relationships>
</file>

<file path=xl/externalLinks/_rels/externalLink9.xml.rels><?xml version="1.0" encoding="UTF-8" standalone="yes"?>
<Relationships xmlns="http://schemas.openxmlformats.org/package/2006/relationships"><Relationship Id="rId2" Type="http://schemas.microsoft.com/office/2019/04/relationships/externalLinkLongPath" Target="http://sharepoint2013/sites/ProjectDaisy/Shared%20Documents/General/012.%20Retail%20CRT/03_WS3_Price%20Cap%20Response/Wholesale%20risk%20allowance%20consultation%20&amp;%20decision/Models%20&amp;%20Analysis/PC%20Modelling%20&amp;%20Backwardation/NEW%20Annex%202%20Forecast%20master/UK99?37ABABEF" TargetMode="External"/><Relationship Id="rId1" Type="http://schemas.openxmlformats.org/officeDocument/2006/relationships/externalLinkPath" Target="file:///\\37ABABEF\UK99"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inputs"/>
      <sheetName val="Determinant analysis"/>
      <sheetName val="Model output"/>
      <sheetName val="CTA output"/>
      <sheetName val="Model growth rates"/>
      <sheetName val="HIC Total"/>
      <sheetName val="FIN Total"/>
      <sheetName val="Main calcs"/>
      <sheetName val="Summary"/>
      <sheetName val="Diagnostics"/>
      <sheetName val="CT on gains"/>
      <sheetName val="A9 summary"/>
      <sheetName val="GR regressions"/>
      <sheetName val="L-P regressions"/>
      <sheetName val="Chart 3.11"/>
      <sheetName val="Exec Summary"/>
      <sheetName val="Sheet2"/>
      <sheetName val="Model_inputs"/>
      <sheetName val="Determinant_analysis"/>
      <sheetName val="Model_output"/>
      <sheetName val="CTA_output"/>
      <sheetName val="Model_growth_rates"/>
      <sheetName val="HIC_Total"/>
      <sheetName val="FIN_Total"/>
      <sheetName val="Main_calcs"/>
      <sheetName val="CT_on_gains"/>
      <sheetName val="A9_summary"/>
      <sheetName val="GR_regressions"/>
      <sheetName val="L-P_regressions"/>
      <sheetName val="Chart_3_11"/>
      <sheetName val="Exec_Summary"/>
      <sheetName val="Model_inputs1"/>
      <sheetName val="Determinant_analysis1"/>
      <sheetName val="Model_output1"/>
      <sheetName val="CTA_output1"/>
      <sheetName val="Model_growth_rates1"/>
      <sheetName val="HIC_Total1"/>
      <sheetName val="FIN_Total1"/>
      <sheetName val="Main_calcs1"/>
      <sheetName val="CT_on_gains1"/>
      <sheetName val="A9_summary1"/>
      <sheetName val="GR_regressions1"/>
      <sheetName val="L-P_regressions1"/>
      <sheetName val="Chart_3_111"/>
      <sheetName val="Exec_Summary1"/>
      <sheetName val="BigChart"/>
      <sheetName val="Model_inputs2"/>
      <sheetName val="Determinant_analysis2"/>
      <sheetName val="Model_output2"/>
      <sheetName val="CTA_output2"/>
      <sheetName val="Model_growth_rates2"/>
      <sheetName val="HIC_Total2"/>
      <sheetName val="FIN_Total2"/>
      <sheetName val="Main_calcs2"/>
      <sheetName val="CT_on_gains2"/>
      <sheetName val="A9_summary2"/>
      <sheetName val="GR_regressions2"/>
      <sheetName val="L-P_regressions2"/>
      <sheetName val="Chart_3_112"/>
      <sheetName val="Exec_Summary2"/>
      <sheetName val="Buget Reconciliation page"/>
      <sheetName val="Model_inputs3"/>
      <sheetName val="Determinant_analysis3"/>
      <sheetName val="Model_output3"/>
      <sheetName val="CTA_output3"/>
      <sheetName val="Model_growth_rates3"/>
      <sheetName val="HIC_Total3"/>
      <sheetName val="FIN_Total3"/>
      <sheetName val="Main_calcs3"/>
      <sheetName val="CT_on_gains3"/>
      <sheetName val="A9_summary3"/>
      <sheetName val="GR_regressions3"/>
      <sheetName val="L-P_regressions3"/>
      <sheetName val="Chart_3_113"/>
      <sheetName val="Exec_Summary3"/>
      <sheetName val="Buget_Reconciliation_page"/>
      <sheetName val="Model_inputs4"/>
      <sheetName val="Determinant_analysis4"/>
      <sheetName val="Model_output4"/>
      <sheetName val="CTA_output4"/>
      <sheetName val="Model_growth_rates4"/>
      <sheetName val="HIC_Total4"/>
      <sheetName val="FIN_Total4"/>
      <sheetName val="Main_calcs4"/>
      <sheetName val="CT_on_gains4"/>
      <sheetName val="A9_summary4"/>
      <sheetName val="GR_regressions4"/>
      <sheetName val="L-P_regressions4"/>
      <sheetName val="Chart_3_114"/>
      <sheetName val="Exec_Summary4"/>
      <sheetName val="Buget_Reconciliation_page1"/>
      <sheetName val="Data Variables"/>
      <sheetName val="Savings Uplifts"/>
      <sheetName val="Look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cast data"/>
      <sheetName val="Intro - read first"/>
      <sheetName val="Imp VAT"/>
      <sheetName val="Home VAT"/>
      <sheetName val="VATgraph"/>
      <sheetName val="Tobacco"/>
      <sheetName val="Spirits"/>
      <sheetName val="Beer"/>
      <sheetName val="Wine"/>
      <sheetName val="Cider"/>
      <sheetName val="B&amp;G"/>
      <sheetName val="Customs"/>
      <sheetName val="APD"/>
      <sheetName val="IPT"/>
      <sheetName val="Landfill"/>
      <sheetName val="Reb oils"/>
      <sheetName val="Petrol"/>
      <sheetName val="Derv"/>
      <sheetName val="Oilgraph"/>
      <sheetName val="Tables 1 &amp; 2"/>
      <sheetName val="April"/>
      <sheetName val="Daily (2)"/>
      <sheetName val="Proportions"/>
      <sheetName val="Comparison"/>
      <sheetName val="CGBR table"/>
      <sheetName val="BIS table"/>
      <sheetName val="Tob accs"/>
      <sheetName val="Accruals"/>
      <sheetName val="Acc adj"/>
      <sheetName val="Data validation"/>
      <sheetName val="Forecast_data"/>
      <sheetName val="Intro_-_read_first"/>
      <sheetName val="Imp_VAT"/>
      <sheetName val="Home_VAT"/>
      <sheetName val="Reb_oils"/>
      <sheetName val="Tables_1_&amp;_2"/>
      <sheetName val="Daily_(2)"/>
      <sheetName val="CGBR_table"/>
      <sheetName val="BIS_table"/>
      <sheetName val="Tob_accs"/>
      <sheetName val="Acc_adj"/>
      <sheetName val="Forecast_data1"/>
      <sheetName val="Intro_-_read_first1"/>
      <sheetName val="Imp_VAT1"/>
      <sheetName val="Home_VAT1"/>
      <sheetName val="Reb_oils1"/>
      <sheetName val="Tables_1_&amp;_21"/>
      <sheetName val="Daily_(2)1"/>
      <sheetName val="CGBR_table1"/>
      <sheetName val="BIS_table1"/>
      <sheetName val="Tob_accs1"/>
      <sheetName val="Acc_adj1"/>
      <sheetName val="Data_valid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GSPD19.FIN"/>
    </sheetNames>
    <sheetDataSet>
      <sheetData sheetId="0" refreshError="1">
        <row r="10">
          <cell r="A10">
            <v>1982</v>
          </cell>
          <cell r="B10">
            <v>5084</v>
          </cell>
          <cell r="H10">
            <v>5241.2908349754507</v>
          </cell>
        </row>
        <row r="11">
          <cell r="A11">
            <v>1983</v>
          </cell>
          <cell r="B11">
            <v>4554</v>
          </cell>
          <cell r="E11">
            <v>-10.424862313139261</v>
          </cell>
          <cell r="H11">
            <v>4722.0067399498357</v>
          </cell>
          <cell r="I11">
            <v>-9.907561159560176</v>
          </cell>
        </row>
        <row r="12">
          <cell r="A12">
            <v>1984</v>
          </cell>
          <cell r="B12">
            <v>5130</v>
          </cell>
          <cell r="E12">
            <v>12.648221343873518</v>
          </cell>
          <cell r="H12">
            <v>5475.2539986683105</v>
          </cell>
          <cell r="I12">
            <v>15.951846327234954</v>
          </cell>
        </row>
        <row r="13">
          <cell r="A13">
            <v>1985</v>
          </cell>
          <cell r="B13">
            <v>6391</v>
          </cell>
          <cell r="E13">
            <v>24.580896686159846</v>
          </cell>
          <cell r="H13">
            <v>6756.7525816828584</v>
          </cell>
          <cell r="I13">
            <v>23.40528098470379</v>
          </cell>
        </row>
        <row r="14">
          <cell r="A14">
            <v>1986</v>
          </cell>
          <cell r="B14">
            <v>5848</v>
          </cell>
          <cell r="E14">
            <v>-8.4963229541542802</v>
          </cell>
          <cell r="H14">
            <v>6745.3397444295488</v>
          </cell>
          <cell r="I14">
            <v>-0.16891009572037743</v>
          </cell>
        </row>
        <row r="15">
          <cell r="A15">
            <v>1987</v>
          </cell>
          <cell r="B15">
            <v>5980</v>
          </cell>
          <cell r="E15">
            <v>2.2571819425444595</v>
          </cell>
          <cell r="H15">
            <v>7026.5846624575506</v>
          </cell>
          <cell r="I15">
            <v>4.1694700146165378</v>
          </cell>
        </row>
        <row r="16">
          <cell r="A16">
            <v>1988</v>
          </cell>
          <cell r="B16">
            <v>9292.2999999999993</v>
          </cell>
          <cell r="E16">
            <v>55.389632107023402</v>
          </cell>
          <cell r="H16">
            <v>9521.9200076277339</v>
          </cell>
          <cell r="I16">
            <v>35.512777046614829</v>
          </cell>
        </row>
        <row r="17">
          <cell r="A17">
            <v>1989</v>
          </cell>
          <cell r="B17">
            <v>13887.5</v>
          </cell>
          <cell r="E17">
            <v>49.45169656597399</v>
          </cell>
          <cell r="H17">
            <v>16931.29699300892</v>
          </cell>
          <cell r="I17">
            <v>77.813896561258119</v>
          </cell>
        </row>
        <row r="18">
          <cell r="A18">
            <v>1990</v>
          </cell>
          <cell r="B18">
            <v>18208</v>
          </cell>
          <cell r="E18">
            <v>31.110711071107112</v>
          </cell>
          <cell r="H18">
            <v>21405.129196306531</v>
          </cell>
          <cell r="I18">
            <v>26.423446503507051</v>
          </cell>
        </row>
        <row r="19">
          <cell r="A19">
            <v>1991</v>
          </cell>
          <cell r="B19">
            <v>20553.400000000001</v>
          </cell>
          <cell r="E19">
            <v>12.881151142355016</v>
          </cell>
          <cell r="H19">
            <v>19019.031007703743</v>
          </cell>
          <cell r="I19">
            <v>-11.147319722856475</v>
          </cell>
        </row>
        <row r="20">
          <cell r="A20">
            <v>1992</v>
          </cell>
          <cell r="B20">
            <v>19974.599999999999</v>
          </cell>
          <cell r="E20">
            <v>-2.8160790915371803</v>
          </cell>
          <cell r="H20">
            <v>16626.411197813348</v>
          </cell>
          <cell r="I20">
            <v>-12.580135175768175</v>
          </cell>
        </row>
        <row r="21">
          <cell r="A21">
            <v>1993</v>
          </cell>
          <cell r="H21">
            <v>12410.183035376172</v>
          </cell>
          <cell r="I21">
            <v>-25.358618358913681</v>
          </cell>
        </row>
        <row r="22">
          <cell r="A22">
            <v>1994</v>
          </cell>
          <cell r="H22">
            <v>12000.136096917955</v>
          </cell>
          <cell r="I22">
            <v>-3.3041167667660289</v>
          </cell>
        </row>
        <row r="23">
          <cell r="A23">
            <v>1995</v>
          </cell>
          <cell r="H23">
            <v>13460.164062680713</v>
          </cell>
          <cell r="I23">
            <v>12.166761726458612</v>
          </cell>
        </row>
        <row r="24">
          <cell r="A24">
            <v>1996</v>
          </cell>
          <cell r="H24">
            <v>13230.39919269175</v>
          </cell>
          <cell r="I24">
            <v>-1.7069990300192783</v>
          </cell>
        </row>
        <row r="25">
          <cell r="A25">
            <v>1997</v>
          </cell>
          <cell r="H25">
            <v>13887.648186056666</v>
          </cell>
          <cell r="I25">
            <v>4.9677185381373006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External Inputs"/>
      <sheetName val="FAS Page 1"/>
      <sheetName val="FIN L-P regression"/>
      <sheetName val="HIC L-P regression"/>
      <sheetName val="FIN Rates"/>
      <sheetName val="Building Societies"/>
      <sheetName val="Rest of FIN"/>
      <sheetName val="FIN Total"/>
      <sheetName val="HIC Rates"/>
      <sheetName val="HIC Total"/>
      <sheetName val="FC Page 1"/>
      <sheetName val="T3 Page 1"/>
      <sheetName val="diff with last"/>
      <sheetName val="Repayments"/>
      <sheetName val="Budget 2005 measures"/>
      <sheetName val="PBR 2004 measures"/>
      <sheetName val="Previous Measures"/>
      <sheetName val="quarterly"/>
      <sheetName val="NG DATA"/>
      <sheetName val="NG HIC R7.3"/>
      <sheetName val="NG HIC R9.3"/>
      <sheetName val="NG FIN RA.3"/>
      <sheetName val="NG FIN RC.3"/>
      <sheetName val="External_Inputs"/>
      <sheetName val="FAS_Page_1"/>
      <sheetName val="FIN_L-P_regression"/>
      <sheetName val="HIC_L-P_regression"/>
      <sheetName val="FIN_Rates"/>
      <sheetName val="Building_Societies"/>
      <sheetName val="Rest_of_FIN"/>
      <sheetName val="FIN_Total"/>
      <sheetName val="HIC_Rates"/>
      <sheetName val="HIC_Total"/>
      <sheetName val="FC_Page_1"/>
      <sheetName val="T3_Page_1"/>
      <sheetName val="diff_with_last"/>
      <sheetName val="Budget_2005_measures"/>
      <sheetName val="PBR_2004_measures"/>
      <sheetName val="Previous_Measures"/>
      <sheetName val="NG_DATA"/>
      <sheetName val="NG_HIC_R7_3"/>
      <sheetName val="NG_HIC_R9_3"/>
      <sheetName val="NG_FIN_RA_3"/>
      <sheetName val="NG_FIN_RC_3"/>
      <sheetName val="CHGSPD19.FIN"/>
      <sheetName val="External_Inputs1"/>
      <sheetName val="FAS_Page_11"/>
      <sheetName val="FIN_L-P_regression1"/>
      <sheetName val="HIC_L-P_regression1"/>
      <sheetName val="FIN_Rates1"/>
      <sheetName val="Building_Societies1"/>
      <sheetName val="Rest_of_FIN1"/>
      <sheetName val="FIN_Total1"/>
      <sheetName val="HIC_Rates1"/>
      <sheetName val="HIC_Total1"/>
      <sheetName val="FC_Page_11"/>
      <sheetName val="T3_Page_11"/>
      <sheetName val="diff_with_last1"/>
      <sheetName val="Budget_2005_measures1"/>
      <sheetName val="PBR_2004_measures1"/>
      <sheetName val="Previous_Measures1"/>
      <sheetName val="NG_DATA1"/>
      <sheetName val="NG_HIC_R7_31"/>
      <sheetName val="NG_HIC_R9_31"/>
      <sheetName val="NG_FIN_RA_31"/>
      <sheetName val="NG_FIN_RC_31"/>
      <sheetName val="External_Inputs2"/>
      <sheetName val="FAS_Page_12"/>
      <sheetName val="FIN_L-P_regression2"/>
      <sheetName val="HIC_L-P_regression2"/>
      <sheetName val="FIN_Rates2"/>
      <sheetName val="Building_Societies2"/>
      <sheetName val="Rest_of_FIN2"/>
      <sheetName val="FIN_Total2"/>
      <sheetName val="HIC_Rates2"/>
      <sheetName val="HIC_Total2"/>
      <sheetName val="FC_Page_12"/>
      <sheetName val="T3_Page_12"/>
      <sheetName val="diff_with_last2"/>
      <sheetName val="Budget_2005_measures2"/>
      <sheetName val="PBR_2004_measures2"/>
      <sheetName val="Previous_Measures2"/>
      <sheetName val="NG_DATA2"/>
      <sheetName val="NG_HIC_R7_32"/>
      <sheetName val="NG_HIC_R9_32"/>
      <sheetName val="NG_FIN_RA_32"/>
      <sheetName val="NG_FIN_RC_32"/>
      <sheetName val="CHGSPD19_FIN"/>
      <sheetName val="External_Inputs3"/>
      <sheetName val="FAS_Page_13"/>
      <sheetName val="FIN_L-P_regression3"/>
      <sheetName val="HIC_L-P_regression3"/>
      <sheetName val="FIN_Rates3"/>
      <sheetName val="Building_Societies3"/>
      <sheetName val="Rest_of_FIN3"/>
      <sheetName val="FIN_Total3"/>
      <sheetName val="HIC_Rates3"/>
      <sheetName val="HIC_Total3"/>
      <sheetName val="FC_Page_13"/>
      <sheetName val="T3_Page_13"/>
      <sheetName val="diff_with_last3"/>
      <sheetName val="Budget_2005_measures3"/>
      <sheetName val="PBR_2004_measures3"/>
      <sheetName val="Previous_Measures3"/>
      <sheetName val="NG_DATA3"/>
      <sheetName val="NG_HIC_R7_33"/>
      <sheetName val="NG_HIC_R9_33"/>
      <sheetName val="NG_FIN_RA_33"/>
      <sheetName val="NG_FIN_RC_33"/>
      <sheetName val="CHGSPD19_FIN1"/>
      <sheetName val="External_Inputs4"/>
      <sheetName val="FAS_Page_14"/>
      <sheetName val="FIN_L-P_regression4"/>
      <sheetName val="HIC_L-P_regression4"/>
      <sheetName val="FIN_Rates4"/>
      <sheetName val="Building_Societies4"/>
      <sheetName val="Rest_of_FIN4"/>
      <sheetName val="FIN_Total4"/>
      <sheetName val="HIC_Rates4"/>
      <sheetName val="HIC_Total4"/>
      <sheetName val="FC_Page_14"/>
      <sheetName val="T3_Page_14"/>
      <sheetName val="diff_with_last4"/>
      <sheetName val="Budget_2005_measures4"/>
      <sheetName val="PBR_2004_measures4"/>
      <sheetName val="Previous_Measures4"/>
      <sheetName val="NG_DATA4"/>
      <sheetName val="NG_HIC_R7_34"/>
      <sheetName val="NG_HIC_R9_34"/>
      <sheetName val="NG_FIN_RA_34"/>
      <sheetName val="NG_FIN_RC_34"/>
      <sheetName val="CHGSPD19_FIN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19FIN(A)"/>
    </sheetNames>
    <sheetDataSet>
      <sheetData sheetId="0" refreshError="1">
        <row r="59">
          <cell r="D59">
            <v>49896</v>
          </cell>
          <cell r="E59">
            <v>50276</v>
          </cell>
          <cell r="F59">
            <v>45966</v>
          </cell>
          <cell r="G59">
            <v>41788</v>
          </cell>
          <cell r="H59">
            <v>41669</v>
          </cell>
          <cell r="I59">
            <v>50498</v>
          </cell>
          <cell r="J59">
            <v>56928</v>
          </cell>
          <cell r="K59">
            <v>13990</v>
          </cell>
          <cell r="L59">
            <v>14858</v>
          </cell>
          <cell r="M59">
            <v>12645</v>
          </cell>
          <cell r="N59">
            <v>11496</v>
          </cell>
          <cell r="O59">
            <v>12551</v>
          </cell>
          <cell r="P59">
            <v>23608</v>
          </cell>
          <cell r="Q59">
            <v>22770</v>
          </cell>
        </row>
        <row r="61">
          <cell r="D61">
            <v>8.6439794773128104E-2</v>
          </cell>
          <cell r="E61">
            <v>6.6950433606492166E-2</v>
          </cell>
          <cell r="F61">
            <v>6.128442762041509E-2</v>
          </cell>
          <cell r="G61">
            <v>4.8052072365272328E-2</v>
          </cell>
          <cell r="H61">
            <v>5.1957090402937438E-2</v>
          </cell>
          <cell r="I61">
            <v>5.8358746881064599E-2</v>
          </cell>
          <cell r="J61">
            <v>5.4823636874648682E-2</v>
          </cell>
          <cell r="K61">
            <v>2.8377412437455327E-2</v>
          </cell>
          <cell r="L61">
            <v>3.0825144703190199E-2</v>
          </cell>
          <cell r="M61">
            <v>3.0525899565045471E-2</v>
          </cell>
          <cell r="N61">
            <v>4.0535838552540011E-2</v>
          </cell>
          <cell r="O61">
            <v>8.6287945183650711E-2</v>
          </cell>
          <cell r="P61">
            <v>9.3358183666553712E-2</v>
          </cell>
          <cell r="Q61">
            <v>3.1971892841458058E-2</v>
          </cell>
        </row>
        <row r="79">
          <cell r="D79">
            <v>8220</v>
          </cell>
          <cell r="E79">
            <v>11605</v>
          </cell>
          <cell r="F79">
            <v>15772</v>
          </cell>
          <cell r="G79">
            <v>18872</v>
          </cell>
          <cell r="H79">
            <v>17851</v>
          </cell>
          <cell r="I79">
            <v>16599</v>
          </cell>
        </row>
        <row r="83">
          <cell r="D83">
            <v>324.3</v>
          </cell>
          <cell r="E83">
            <v>1191.4000000000001</v>
          </cell>
          <cell r="F83">
            <v>1472</v>
          </cell>
          <cell r="G83">
            <v>4711.5</v>
          </cell>
          <cell r="H83">
            <v>3826.9</v>
          </cell>
          <cell r="I83">
            <v>3647</v>
          </cell>
        </row>
        <row r="95">
          <cell r="D95">
            <v>9.5466571891166127E-2</v>
          </cell>
          <cell r="E95">
            <v>0.11145074065365625</v>
          </cell>
          <cell r="F95">
            <v>0.12864093847897087</v>
          </cell>
          <cell r="G95">
            <v>0.14350581052307534</v>
          </cell>
          <cell r="H95">
            <v>0.1542719106920894</v>
          </cell>
          <cell r="I95">
            <v>0.10921389095108472</v>
          </cell>
          <cell r="J95">
            <v>8.9755851092625002E-2</v>
          </cell>
          <cell r="K95">
            <v>0.14001163128816516</v>
          </cell>
          <cell r="L95">
            <v>7.0516096065406236E-2</v>
          </cell>
          <cell r="M95">
            <v>6.7059965648569933E-2</v>
          </cell>
          <cell r="N95">
            <v>8.5541450115020873E-2</v>
          </cell>
          <cell r="O95">
            <v>8.6534902657487603E-2</v>
          </cell>
          <cell r="P95">
            <v>5.0708785439271965E-2</v>
          </cell>
          <cell r="Q95">
            <v>4.9075245988649818E-2</v>
          </cell>
        </row>
        <row r="97">
          <cell r="D97">
            <v>91.003102378490169</v>
          </cell>
          <cell r="E97">
            <v>83.509142053445856</v>
          </cell>
          <cell r="F97">
            <v>75.993091537132983</v>
          </cell>
          <cell r="G97">
            <v>75.080443332141584</v>
          </cell>
          <cell r="H97">
            <v>66.889632107023417</v>
          </cell>
          <cell r="I97">
            <v>96.299093655589118</v>
          </cell>
          <cell r="J97">
            <v>90.470446320868518</v>
          </cell>
          <cell r="K97">
            <v>14.122533748701974</v>
          </cell>
          <cell r="L97">
            <v>52.536231884057969</v>
          </cell>
          <cell r="M97">
            <v>63.028953229398667</v>
          </cell>
          <cell r="N97">
            <v>59.760956175298809</v>
          </cell>
          <cell r="O97">
            <v>51.32591958939264</v>
          </cell>
          <cell r="P97">
            <v>51.768766177739437</v>
          </cell>
          <cell r="Q97">
            <v>49.916805324459233</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Differences"/>
      <sheetName val="margus"/>
      <sheetName val="margasia"/>
      <sheetName val="margeur"/>
      <sheetName val="Graphics"/>
      <sheetName val="RPW Graphics"/>
      <sheetName val="USGC Chart 2"/>
      <sheetName val="USGC Chart 3"/>
      <sheetName val="USGC Chart"/>
      <sheetName val="Singapore Chart"/>
      <sheetName val="Rott - ARA Chart"/>
      <sheetName val="NYHB Resid vs Gas"/>
      <sheetName val="USGC Resid vs Gas"/>
      <sheetName val="Notional Cracking Margins Chart"/>
      <sheetName val="Comparison Graphs"/>
      <sheetName val="RPW Annual"/>
      <sheetName val="Chart3"/>
      <sheetName val="USGC"/>
      <sheetName val="NYHB"/>
      <sheetName val="Singapore"/>
      <sheetName val="Rotterdam - ARA Barges"/>
      <sheetName val="Prices in 3 Markets "/>
      <sheetName val="Price Comparison Charts"/>
      <sheetName val="Inter-Product in 3 Markets"/>
      <sheetName val="Crude Forecast"/>
      <sheetName val="FOB Med"/>
      <sheetName val="Chart1"/>
      <sheetName val="Y-T-D"/>
      <sheetName val="Y-T-D Daily"/>
      <sheetName val="Prices"/>
      <sheetName val="Mogas-Dist Margins"/>
      <sheetName val="NGLs"/>
      <sheetName val="Maya2"/>
      <sheetName val="Q5"/>
      <sheetName val="SUMMARY TABLE"/>
      <sheetName val="RPW_Graphics"/>
      <sheetName val="USGC_Chart_2"/>
      <sheetName val="USGC_Chart_3"/>
      <sheetName val="USGC_Chart"/>
      <sheetName val="Singapore_Chart"/>
      <sheetName val="Rott_-_ARA_Chart"/>
      <sheetName val="NYHB_Resid_vs_Gas"/>
      <sheetName val="USGC_Resid_vs_Gas"/>
      <sheetName val="Notional_Cracking_Margins_Chart"/>
      <sheetName val="Comparison_Graphs"/>
      <sheetName val="RPW_Annual"/>
      <sheetName val="Rotterdam_-_ARA_Barges"/>
      <sheetName val="Prices_in_3_Markets_"/>
      <sheetName val="Price_Comparison_Charts"/>
      <sheetName val="Inter-Product_in_3_Markets"/>
      <sheetName val="Crude_Forecast"/>
      <sheetName val="FOB_Med"/>
      <sheetName val="Y-T-D_Daily"/>
      <sheetName val="Mogas-Dist_Margins"/>
      <sheetName val="RPW_Graphics1"/>
      <sheetName val="USGC_Chart_21"/>
      <sheetName val="USGC_Chart_31"/>
      <sheetName val="USGC_Chart1"/>
      <sheetName val="Singapore_Chart1"/>
      <sheetName val="Rott_-_ARA_Chart1"/>
      <sheetName val="NYHB_Resid_vs_Gas1"/>
      <sheetName val="USGC_Resid_vs_Gas1"/>
      <sheetName val="Notional_Cracking_Margins_Char1"/>
      <sheetName val="Comparison_Graphs1"/>
      <sheetName val="RPW_Annual1"/>
      <sheetName val="Rotterdam_-_ARA_Barges1"/>
      <sheetName val="Prices_in_3_Markets_1"/>
      <sheetName val="Price_Comparison_Charts1"/>
      <sheetName val="Inter-Product_in_3_Markets1"/>
      <sheetName val="Crude_Forecast1"/>
      <sheetName val="FOB_Med1"/>
      <sheetName val="Y-T-D_Daily1"/>
      <sheetName val="Mogas-Dist_Margins1"/>
      <sheetName val="RPW_Graphics2"/>
      <sheetName val="USGC_Chart_22"/>
      <sheetName val="USGC_Chart_32"/>
      <sheetName val="USGC_Chart2"/>
      <sheetName val="Singapore_Chart2"/>
      <sheetName val="Rott_-_ARA_Chart2"/>
      <sheetName val="NYHB_Resid_vs_Gas2"/>
      <sheetName val="USGC_Resid_vs_Gas2"/>
      <sheetName val="Notional_Cracking_Margins_Char2"/>
      <sheetName val="Comparison_Graphs2"/>
      <sheetName val="RPW_Annual2"/>
      <sheetName val="Rotterdam_-_ARA_Barges2"/>
      <sheetName val="Prices_in_3_Markets_2"/>
      <sheetName val="Price_Comparison_Charts2"/>
      <sheetName val="Inter-Product_in_3_Markets2"/>
      <sheetName val="Crude_Forecast2"/>
      <sheetName val="FOB_Med2"/>
      <sheetName val="Y-T-D_Daily2"/>
      <sheetName val="Mogas-Dist_Margins2"/>
      <sheetName val="RPW_Graphics3"/>
      <sheetName val="USGC_Chart_23"/>
      <sheetName val="USGC_Chart_33"/>
      <sheetName val="USGC_Chart3"/>
      <sheetName val="Singapore_Chart3"/>
      <sheetName val="Rott_-_ARA_Chart3"/>
      <sheetName val="NYHB_Resid_vs_Gas3"/>
      <sheetName val="USGC_Resid_vs_Gas3"/>
      <sheetName val="Notional_Cracking_Margins_Char3"/>
      <sheetName val="Comparison_Graphs3"/>
      <sheetName val="RPW_Annual3"/>
      <sheetName val="Rotterdam_-_ARA_Barges3"/>
      <sheetName val="Prices_in_3_Markets_3"/>
      <sheetName val="Price_Comparison_Charts3"/>
      <sheetName val="Inter-Product_in_3_Markets3"/>
      <sheetName val="Crude_Forecast3"/>
      <sheetName val="FOB_Med3"/>
      <sheetName val="Y-T-D_Daily3"/>
      <sheetName val="Mogas-Dist_Margins3"/>
      <sheetName val="Accuracy Calc"/>
      <sheetName val="Accuracy_Calc"/>
      <sheetName val="RPW_Graphics4"/>
      <sheetName val="USGC_Chart_24"/>
      <sheetName val="USGC_Chart_34"/>
      <sheetName val="USGC_Chart4"/>
      <sheetName val="Singapore_Chart4"/>
      <sheetName val="Rott_-_ARA_Chart4"/>
      <sheetName val="NYHB_Resid_vs_Gas4"/>
      <sheetName val="USGC_Resid_vs_Gas4"/>
      <sheetName val="Notional_Cracking_Margins_Char4"/>
      <sheetName val="Comparison_Graphs4"/>
      <sheetName val="RPW_Annual4"/>
      <sheetName val="Rotterdam_-_ARA_Barges4"/>
      <sheetName val="Prices_in_3_Markets_4"/>
      <sheetName val="Price_Comparison_Charts4"/>
      <sheetName val="Inter-Product_in_3_Markets4"/>
      <sheetName val="Crude_Forecast4"/>
      <sheetName val="FOB_Med4"/>
      <sheetName val="Y-T-D_Daily4"/>
      <sheetName val="Mogas-Dist_Margins4"/>
      <sheetName val="SUMMARY_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4">
          <cell r="AJ4" t="str">
            <v>LS</v>
          </cell>
        </row>
        <row r="34">
          <cell r="A34" t="str">
            <v>Q1 93</v>
          </cell>
          <cell r="C34">
            <v>2.46</v>
          </cell>
          <cell r="F34">
            <v>3.1</v>
          </cell>
          <cell r="L34">
            <v>2.4</v>
          </cell>
          <cell r="O34">
            <v>-6.16</v>
          </cell>
          <cell r="R34">
            <v>-8.82</v>
          </cell>
        </row>
        <row r="35">
          <cell r="A35" t="str">
            <v>Q2 93</v>
          </cell>
          <cell r="C35">
            <v>4.3600000000000003</v>
          </cell>
          <cell r="F35">
            <v>2.89</v>
          </cell>
          <cell r="L35">
            <v>2.08</v>
          </cell>
          <cell r="O35">
            <v>-5.0599999999999996</v>
          </cell>
          <cell r="R35">
            <v>-9.01</v>
          </cell>
        </row>
        <row r="36">
          <cell r="A36" t="str">
            <v>Q3 93</v>
          </cell>
          <cell r="C36">
            <v>3.15</v>
          </cell>
          <cell r="F36">
            <v>3.59</v>
          </cell>
          <cell r="L36">
            <v>2.7</v>
          </cell>
          <cell r="O36">
            <v>-4.67</v>
          </cell>
          <cell r="R36">
            <v>-8.06</v>
          </cell>
        </row>
        <row r="37">
          <cell r="A37" t="str">
            <v>Q4 93</v>
          </cell>
          <cell r="C37">
            <v>1.1200000000000001</v>
          </cell>
          <cell r="F37">
            <v>4.91</v>
          </cell>
          <cell r="L37">
            <v>3.17</v>
          </cell>
          <cell r="O37">
            <v>-4.79</v>
          </cell>
          <cell r="R37">
            <v>-8</v>
          </cell>
        </row>
        <row r="38">
          <cell r="A38" t="str">
            <v>Q1 94</v>
          </cell>
          <cell r="C38">
            <v>3.6</v>
          </cell>
          <cell r="F38">
            <v>5.59</v>
          </cell>
          <cell r="L38">
            <v>3.98</v>
          </cell>
          <cell r="O38">
            <v>-2.82</v>
          </cell>
          <cell r="R38">
            <v>-5.55</v>
          </cell>
        </row>
        <row r="39">
          <cell r="A39" t="str">
            <v>Q2 94</v>
          </cell>
          <cell r="C39">
            <v>3.49</v>
          </cell>
          <cell r="F39">
            <v>2.37</v>
          </cell>
          <cell r="L39">
            <v>1.47</v>
          </cell>
          <cell r="O39">
            <v>-4.22</v>
          </cell>
          <cell r="R39">
            <v>-6.01</v>
          </cell>
        </row>
        <row r="40">
          <cell r="A40" t="str">
            <v>Q3 94</v>
          </cell>
          <cell r="C40">
            <v>2.93</v>
          </cell>
          <cell r="F40">
            <v>2.46</v>
          </cell>
          <cell r="L40">
            <v>1.21</v>
          </cell>
          <cell r="O40">
            <v>-4.43</v>
          </cell>
          <cell r="R40">
            <v>-6.05</v>
          </cell>
        </row>
        <row r="41">
          <cell r="A41" t="str">
            <v>Q4 94</v>
          </cell>
          <cell r="C41">
            <v>1.55</v>
          </cell>
          <cell r="F41">
            <v>3.35</v>
          </cell>
          <cell r="L41">
            <v>1.86</v>
          </cell>
          <cell r="O41">
            <v>-3.6</v>
          </cell>
          <cell r="R41">
            <v>-4.4800000000000004</v>
          </cell>
        </row>
        <row r="42">
          <cell r="A42" t="str">
            <v>Q1 95</v>
          </cell>
          <cell r="C42">
            <v>2.14</v>
          </cell>
          <cell r="F42">
            <v>0.99</v>
          </cell>
          <cell r="L42">
            <v>0.44</v>
          </cell>
          <cell r="O42">
            <v>-3.9</v>
          </cell>
          <cell r="R42">
            <v>-4.47</v>
          </cell>
        </row>
        <row r="43">
          <cell r="A43" t="str">
            <v>Q2 95</v>
          </cell>
          <cell r="C43">
            <v>5.3</v>
          </cell>
          <cell r="F43">
            <v>1.42</v>
          </cell>
          <cell r="L43">
            <v>0.77</v>
          </cell>
          <cell r="O43">
            <v>-3.43</v>
          </cell>
          <cell r="R43">
            <v>-4.18</v>
          </cell>
        </row>
        <row r="44">
          <cell r="A44" t="str">
            <v>Q3 95</v>
          </cell>
          <cell r="C44">
            <v>3.44</v>
          </cell>
          <cell r="F44">
            <v>3.34</v>
          </cell>
          <cell r="L44">
            <v>2.25</v>
          </cell>
          <cell r="O44">
            <v>-4.04</v>
          </cell>
          <cell r="R44">
            <v>-5.19</v>
          </cell>
        </row>
        <row r="45">
          <cell r="A45" t="str">
            <v>Q4 95</v>
          </cell>
          <cell r="C45">
            <v>1.1599999999999999</v>
          </cell>
          <cell r="F45">
            <v>3.91</v>
          </cell>
          <cell r="L45">
            <v>2.76</v>
          </cell>
          <cell r="O45">
            <v>-3.65</v>
          </cell>
          <cell r="R45">
            <v>-4.82</v>
          </cell>
        </row>
        <row r="46">
          <cell r="A46" t="str">
            <v>Q1 96</v>
          </cell>
          <cell r="C46">
            <v>2.5299999999999998</v>
          </cell>
          <cell r="F46">
            <v>3.51</v>
          </cell>
          <cell r="L46">
            <v>2.74</v>
          </cell>
          <cell r="O46">
            <v>-3.35</v>
          </cell>
          <cell r="R46">
            <v>-5.24</v>
          </cell>
        </row>
        <row r="47">
          <cell r="A47" t="str">
            <v>Q2 96</v>
          </cell>
          <cell r="C47">
            <v>3.98</v>
          </cell>
          <cell r="F47">
            <v>1.49</v>
          </cell>
          <cell r="L47">
            <v>0.55000000000000004</v>
          </cell>
          <cell r="O47">
            <v>-4.62</v>
          </cell>
          <cell r="R47">
            <v>-7</v>
          </cell>
        </row>
        <row r="48">
          <cell r="A48" t="str">
            <v>Q3 96</v>
          </cell>
          <cell r="C48">
            <v>2.2400000000000002</v>
          </cell>
          <cell r="F48">
            <v>3.98</v>
          </cell>
          <cell r="L48">
            <v>3.13</v>
          </cell>
          <cell r="O48">
            <v>-5.45</v>
          </cell>
          <cell r="R48">
            <v>-7.22</v>
          </cell>
        </row>
        <row r="49">
          <cell r="A49" t="str">
            <v>Q4 96</v>
          </cell>
          <cell r="C49">
            <v>2.46</v>
          </cell>
          <cell r="F49">
            <v>4.29</v>
          </cell>
          <cell r="L49">
            <v>3.53</v>
          </cell>
          <cell r="O49">
            <v>-5.88</v>
          </cell>
          <cell r="R49">
            <v>-7.22</v>
          </cell>
        </row>
        <row r="50">
          <cell r="A50" t="str">
            <v>Q1 97</v>
          </cell>
          <cell r="C50">
            <v>3.8</v>
          </cell>
          <cell r="F50">
            <v>3.28</v>
          </cell>
          <cell r="L50">
            <v>2.04</v>
          </cell>
          <cell r="O50">
            <v>-7.38</v>
          </cell>
          <cell r="R50">
            <v>-9.26</v>
          </cell>
        </row>
        <row r="51">
          <cell r="A51" t="str">
            <v>Q2 97</v>
          </cell>
          <cell r="C51">
            <v>4.159230769230768</v>
          </cell>
          <cell r="F51">
            <v>2.3984615384615373</v>
          </cell>
          <cell r="L51">
            <v>1.841153846153845</v>
          </cell>
          <cell r="O51">
            <v>-4.7346153846153847</v>
          </cell>
          <cell r="R51">
            <v>-6.411538461538461</v>
          </cell>
        </row>
        <row r="52">
          <cell r="A52" t="str">
            <v>Q3 97</v>
          </cell>
          <cell r="C52">
            <v>5.4119230769230757</v>
          </cell>
          <cell r="F52">
            <v>3.1099999999999994</v>
          </cell>
          <cell r="L52">
            <v>1.9873076923076918</v>
          </cell>
          <cell r="O52">
            <v>-3.7192307692307689</v>
          </cell>
          <cell r="R52">
            <v>-4.8346153846153843</v>
          </cell>
        </row>
        <row r="53">
          <cell r="A53" t="str">
            <v>Q4 97</v>
          </cell>
          <cell r="C53">
            <v>1.9378571428571427</v>
          </cell>
          <cell r="F53">
            <v>2.485357142857143</v>
          </cell>
          <cell r="L53">
            <v>2.1553571428571421</v>
          </cell>
          <cell r="O53">
            <v>-3.0128571428571425</v>
          </cell>
          <cell r="R53">
            <v>-5.366428571428572</v>
          </cell>
        </row>
      </sheetData>
      <sheetData sheetId="19" refreshError="1"/>
      <sheetData sheetId="20"/>
      <sheetData sheetId="21"/>
      <sheetData sheetId="22"/>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1.1"/>
      <sheetName val="Frameworks comparison 2.1 2.2"/>
      <sheetName val="Figures 3.1 3.2"/>
      <sheetName val="Table 3.1"/>
      <sheetName val="3.1 Inflation expectations"/>
      <sheetName val="3.2 Taylor rules"/>
      <sheetName val="3.3 UK Taylor rule"/>
      <sheetName val="Chart 3.4"/>
      <sheetName val="3.5 10 years ahead"/>
      <sheetName val="3.6 M3 growth"/>
      <sheetName val="Box D Red triangle"/>
      <sheetName val="Figure 4.1 UK fiscal fwork"/>
      <sheetName val="Table 4.1"/>
      <sheetName val="Box D table"/>
      <sheetName val="4.1 UK"/>
      <sheetName val="4.3.and 4.4"/>
      <sheetName val="4.5 deficit and interest rate"/>
      <sheetName val="4.6 ten year bonds"/>
      <sheetName val="5.1 share of gdp"/>
      <sheetName val="Sheet1"/>
      <sheetName val="Figure 6.1"/>
      <sheetName val="Table 6.1 Bank Supervisors"/>
      <sheetName val="Figure_1_1"/>
      <sheetName val="Frameworks_comparison_2_1_2_2"/>
      <sheetName val="Figures_3_1_3_2"/>
      <sheetName val="Table_3_1"/>
      <sheetName val="3_1_Inflation_expectations"/>
      <sheetName val="3_2_Taylor_rules"/>
      <sheetName val="3_3_UK_Taylor_rule"/>
      <sheetName val="Chart_3_4"/>
      <sheetName val="3_5_10_years_ahead"/>
      <sheetName val="3_6_M3_growth"/>
      <sheetName val="Box_D_Red_triangle"/>
      <sheetName val="Figure_4_1_UK_fiscal_fwork"/>
      <sheetName val="Table_4_1"/>
      <sheetName val="Box_D_table"/>
      <sheetName val="4_1_UK"/>
      <sheetName val="4_3_and_4_4"/>
      <sheetName val="4_5_deficit_and_interest_rate"/>
      <sheetName val="4_6_ten_year_bonds"/>
      <sheetName val="5_1_share_of_gdp"/>
      <sheetName val="Figure_6_1"/>
      <sheetName val="Table_6_1_Bank_Supervisors"/>
      <sheetName val="Figure_1_11"/>
      <sheetName val="Frameworks_comparison_2_1_2_21"/>
      <sheetName val="Figures_3_1_3_21"/>
      <sheetName val="Table_3_11"/>
      <sheetName val="3_1_Inflation_expectations1"/>
      <sheetName val="3_2_Taylor_rules1"/>
      <sheetName val="3_3_UK_Taylor_rule1"/>
      <sheetName val="Chart_3_41"/>
      <sheetName val="3_5_10_years_ahead1"/>
      <sheetName val="3_6_M3_growth1"/>
      <sheetName val="Box_D_Red_triangle1"/>
      <sheetName val="Figure_4_1_UK_fiscal_fwork1"/>
      <sheetName val="Table_4_11"/>
      <sheetName val="Box_D_table1"/>
      <sheetName val="4_1_UK1"/>
      <sheetName val="4_3_and_4_41"/>
      <sheetName val="4_5_deficit_and_interest_rate1"/>
      <sheetName val="4_6_ten_year_bonds1"/>
      <sheetName val="5_1_share_of_gdp1"/>
      <sheetName val="Figure_6_11"/>
      <sheetName val="Table_6_1_Bank_Supervisors1"/>
      <sheetName val="Figure_1_12"/>
      <sheetName val="Frameworks_comparison_2_1_2_22"/>
      <sheetName val="Figures_3_1_3_22"/>
      <sheetName val="Table_3_12"/>
      <sheetName val="3_1_Inflation_expectations2"/>
      <sheetName val="3_2_Taylor_rules2"/>
      <sheetName val="3_3_UK_Taylor_rule2"/>
      <sheetName val="Chart_3_42"/>
      <sheetName val="3_5_10_years_ahead2"/>
      <sheetName val="3_6_M3_growth2"/>
      <sheetName val="Box_D_Red_triangle2"/>
      <sheetName val="Figure_4_1_UK_fiscal_fwork2"/>
      <sheetName val="Table_4_12"/>
      <sheetName val="Box_D_table2"/>
      <sheetName val="4_1_UK2"/>
      <sheetName val="4_3_and_4_42"/>
      <sheetName val="4_5_deficit_and_interest_rate2"/>
      <sheetName val="4_6_ten_year_bonds2"/>
      <sheetName val="5_1_share_of_gdp2"/>
      <sheetName val="Figure_6_12"/>
      <sheetName val="Table_6_1_Bank_Supervisors2"/>
      <sheetName val="USGC"/>
      <sheetName val="Carbon Price Floor"/>
      <sheetName val="Baseline results"/>
      <sheetName val="DECC Summary"/>
      <sheetName val="Figure_1_13"/>
      <sheetName val="Frameworks_comparison_2_1_2_23"/>
      <sheetName val="Figures_3_1_3_23"/>
      <sheetName val="Table_3_13"/>
      <sheetName val="3_1_Inflation_expectations3"/>
      <sheetName val="3_2_Taylor_rules3"/>
      <sheetName val="3_3_UK_Taylor_rule3"/>
      <sheetName val="Chart_3_43"/>
      <sheetName val="3_5_10_years_ahead3"/>
      <sheetName val="3_6_M3_growth3"/>
      <sheetName val="Box_D_Red_triangle3"/>
      <sheetName val="Figure_4_1_UK_fiscal_fwork3"/>
      <sheetName val="Table_4_13"/>
      <sheetName val="Box_D_table3"/>
      <sheetName val="4_1_UK3"/>
      <sheetName val="4_3_and_4_43"/>
      <sheetName val="4_5_deficit_and_interest_rate3"/>
      <sheetName val="4_6_ten_year_bonds3"/>
      <sheetName val="5_1_share_of_gdp3"/>
      <sheetName val="Figure_6_13"/>
      <sheetName val="Table_6_1_Bank_Supervisors3"/>
      <sheetName val="Carbon_Price_Floor"/>
      <sheetName val="Baseline_results"/>
      <sheetName val="DECC_Summary"/>
      <sheetName val="Figure_1_14"/>
      <sheetName val="Frameworks_comparison_2_1_2_24"/>
      <sheetName val="Figures_3_1_3_24"/>
      <sheetName val="Table_3_14"/>
      <sheetName val="3_1_Inflation_expectations4"/>
      <sheetName val="3_2_Taylor_rules4"/>
      <sheetName val="3_3_UK_Taylor_rule4"/>
      <sheetName val="Chart_3_44"/>
      <sheetName val="3_5_10_years_ahead4"/>
      <sheetName val="3_6_M3_growth4"/>
      <sheetName val="Box_D_Red_triangle4"/>
      <sheetName val="Figure_4_1_UK_fiscal_fwork4"/>
      <sheetName val="Table_4_14"/>
      <sheetName val="Box_D_table4"/>
      <sheetName val="4_1_UK4"/>
      <sheetName val="4_3_and_4_44"/>
      <sheetName val="4_5_deficit_and_interest_rate4"/>
      <sheetName val="4_6_ten_year_bonds4"/>
      <sheetName val="5_1_share_of_gdp4"/>
      <sheetName val="Figure_6_14"/>
      <sheetName val="Table_6_1_Bank_Supervisors4"/>
      <sheetName val="Carbon_Price_Floor1"/>
      <sheetName val="Baseline_results1"/>
      <sheetName val="DECC_Summary1"/>
      <sheetName val="CASHFLOW Gen Income"/>
      <sheetName val="model inpu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4">
          <cell r="A4">
            <v>35877</v>
          </cell>
          <cell r="D4">
            <v>33091</v>
          </cell>
          <cell r="G4">
            <v>33092</v>
          </cell>
          <cell r="J4">
            <v>33973</v>
          </cell>
          <cell r="M4">
            <v>34096</v>
          </cell>
        </row>
      </sheetData>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4">
          <cell r="A4">
            <v>35877</v>
          </cell>
        </row>
      </sheetData>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ow r="4">
          <cell r="A4">
            <v>35877</v>
          </cell>
        </row>
      </sheetData>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ow r="4">
          <cell r="A4">
            <v>35877</v>
          </cell>
        </row>
      </sheetData>
      <sheetData sheetId="82"/>
      <sheetData sheetId="83"/>
      <sheetData sheetId="84"/>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ow r="4">
          <cell r="A4">
            <v>35877</v>
          </cell>
        </row>
      </sheetData>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ow r="4">
          <cell r="A4">
            <v>35877</v>
          </cell>
        </row>
      </sheetData>
      <sheetData sheetId="131"/>
      <sheetData sheetId="132"/>
      <sheetData sheetId="133"/>
      <sheetData sheetId="134"/>
      <sheetData sheetId="135"/>
      <sheetData sheetId="136"/>
      <sheetData sheetId="137" refreshError="1"/>
      <sheetData sheetId="13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 09"/>
      <sheetName val="Charts"/>
      <sheetName val="Scenarios"/>
      <sheetName val="Projections"/>
      <sheetName val="Calculation"/>
      <sheetName val="Latest"/>
      <sheetName val="Latest check"/>
      <sheetName val="PSF"/>
      <sheetName val="Nom. Input"/>
      <sheetName val="Profiles"/>
      <sheetName val="Population"/>
      <sheetName val="Social sec &amp; TC"/>
      <sheetName val="Pub.sec.pensions"/>
      <sheetName val="Health"/>
      <sheetName val="Death"/>
      <sheetName val="Education"/>
      <sheetName val="TREND"/>
      <sheetName val="RESULT 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K99"/>
      <sheetName val="PSF"/>
      <sheetName val="QsYs"/>
      <sheetName val="Dis master"/>
      <sheetName val="Ranges"/>
      <sheetName val="Dis_master1"/>
      <sheetName val="Population"/>
      <sheetName val="A2_Log"/>
      <sheetName val="headroom"/>
      <sheetName val="Price x Volume Calcs"/>
      <sheetName val="C_TOC Capex"/>
      <sheetName val="C_Working Cap"/>
      <sheetName val="C_Funding"/>
      <sheetName val="I_Calcs"/>
      <sheetName val="Financial Calcs"/>
      <sheetName val="Indices &amp; Rates"/>
      <sheetName val="D8_Lockup_calc"/>
      <sheetName val="A5_User Manual &amp; Ass"/>
      <sheetName val="Template Control"/>
      <sheetName val="B3 _Ass Yr-Yr"/>
      <sheetName val="Price &amp; Volume T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2.bin"/><Relationship Id="rId1" Type="http://schemas.openxmlformats.org/officeDocument/2006/relationships/hyperlink" Target="https://www.ons.gov.uk/economy/inflationandpriceindices/timeseries/l522/mm23" TargetMode="External"/><Relationship Id="rId4" Type="http://schemas.openxmlformats.org/officeDocument/2006/relationships/comments" Target="../comments1.x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pageSetUpPr autoPageBreaks="0"/>
  </sheetPr>
  <dimension ref="A1:G20"/>
  <sheetViews>
    <sheetView tabSelected="1" zoomScale="80" zoomScaleNormal="80" workbookViewId="0"/>
  </sheetViews>
  <sheetFormatPr defaultColWidth="0" defaultRowHeight="15.75" customHeight="1" zeroHeight="1" x14ac:dyDescent="0.2"/>
  <cols>
    <col min="1" max="3" width="15.625" customWidth="1"/>
    <col min="4" max="4" width="136.5" customWidth="1"/>
    <col min="5" max="5" width="9" customWidth="1"/>
    <col min="6" max="7" width="0" hidden="1" customWidth="1"/>
    <col min="8" max="16384" width="9" hidden="1"/>
  </cols>
  <sheetData>
    <row r="1" spans="1:7" ht="56.85" customHeight="1" x14ac:dyDescent="0.2">
      <c r="C1" s="5"/>
      <c r="D1" s="5"/>
      <c r="E1" s="5"/>
      <c r="F1" s="5"/>
      <c r="G1" s="5"/>
    </row>
    <row r="2" spans="1:7" s="200" customFormat="1" ht="12.75" x14ac:dyDescent="0.2"/>
    <row r="3" spans="1:7" s="200" customFormat="1" ht="18" x14ac:dyDescent="0.25">
      <c r="B3" s="270" t="s">
        <v>0</v>
      </c>
    </row>
    <row r="4" spans="1:7" s="200" customFormat="1" ht="15" x14ac:dyDescent="0.25">
      <c r="A4" s="382"/>
      <c r="B4" s="382"/>
      <c r="C4" s="382"/>
      <c r="D4" s="382"/>
      <c r="E4" s="382"/>
      <c r="F4" s="382"/>
      <c r="G4" s="382"/>
    </row>
    <row r="5" spans="1:7" s="5" customFormat="1" ht="15" x14ac:dyDescent="0.25">
      <c r="A5" s="383"/>
      <c r="B5" s="271" t="s">
        <v>1</v>
      </c>
      <c r="C5" s="271" t="s">
        <v>2</v>
      </c>
      <c r="D5" s="271" t="s">
        <v>3</v>
      </c>
      <c r="E5" s="383"/>
      <c r="F5" s="383"/>
      <c r="G5" s="383"/>
    </row>
    <row r="6" spans="1:7" s="5" customFormat="1" ht="15" x14ac:dyDescent="0.25">
      <c r="A6" s="383"/>
      <c r="B6" s="384" t="s">
        <v>4</v>
      </c>
      <c r="C6" s="385">
        <v>43349</v>
      </c>
      <c r="D6" s="386" t="s">
        <v>5</v>
      </c>
      <c r="E6" s="383"/>
      <c r="F6" s="383"/>
      <c r="G6" s="383"/>
    </row>
    <row r="7" spans="1:7" s="5" customFormat="1" ht="123" customHeight="1" x14ac:dyDescent="0.25">
      <c r="A7" s="383"/>
      <c r="B7" s="384" t="s">
        <v>6</v>
      </c>
      <c r="C7" s="385">
        <v>43410</v>
      </c>
      <c r="D7" s="387" t="s">
        <v>7</v>
      </c>
      <c r="E7" s="383"/>
      <c r="F7" s="383"/>
      <c r="G7" s="383"/>
    </row>
    <row r="8" spans="1:7" s="5" customFormat="1" ht="15" x14ac:dyDescent="0.25">
      <c r="A8" s="383"/>
      <c r="B8" s="388" t="s">
        <v>8</v>
      </c>
      <c r="C8" s="389">
        <v>43503</v>
      </c>
      <c r="D8" s="390" t="s">
        <v>9</v>
      </c>
      <c r="E8" s="383"/>
      <c r="F8" s="383"/>
      <c r="G8" s="383"/>
    </row>
    <row r="9" spans="1:7" s="5" customFormat="1" ht="15" x14ac:dyDescent="0.25">
      <c r="A9" s="383"/>
      <c r="B9" s="391" t="s">
        <v>10</v>
      </c>
      <c r="C9" s="389">
        <v>43684</v>
      </c>
      <c r="D9" s="392" t="s">
        <v>9</v>
      </c>
      <c r="E9" s="383"/>
      <c r="F9" s="383"/>
      <c r="G9" s="383"/>
    </row>
    <row r="10" spans="1:7" s="5" customFormat="1" ht="15" x14ac:dyDescent="0.25">
      <c r="A10" s="383"/>
      <c r="B10" s="391" t="s">
        <v>11</v>
      </c>
      <c r="C10" s="389">
        <v>43868</v>
      </c>
      <c r="D10" s="392" t="s">
        <v>9</v>
      </c>
      <c r="E10" s="383"/>
      <c r="F10" s="383"/>
      <c r="G10" s="383"/>
    </row>
    <row r="11" spans="1:7" s="5" customFormat="1" ht="60" x14ac:dyDescent="0.25">
      <c r="A11" s="383"/>
      <c r="B11" s="393" t="s">
        <v>12</v>
      </c>
      <c r="C11" s="394">
        <v>43969</v>
      </c>
      <c r="D11" s="395" t="s">
        <v>13</v>
      </c>
      <c r="E11" s="383"/>
      <c r="F11" s="383"/>
      <c r="G11" s="383"/>
    </row>
    <row r="12" spans="1:7" s="5" customFormat="1" ht="15" x14ac:dyDescent="0.25">
      <c r="A12" s="383"/>
      <c r="B12" s="393" t="s">
        <v>14</v>
      </c>
      <c r="C12" s="394">
        <v>44048</v>
      </c>
      <c r="D12" s="395" t="s">
        <v>15</v>
      </c>
      <c r="E12" s="383"/>
      <c r="F12" s="383"/>
      <c r="G12" s="383"/>
    </row>
    <row r="13" spans="1:7" s="5" customFormat="1" ht="15.75" customHeight="1" x14ac:dyDescent="0.25">
      <c r="A13" s="383"/>
      <c r="B13" s="393" t="s">
        <v>16</v>
      </c>
      <c r="C13" s="394">
        <v>44050</v>
      </c>
      <c r="D13" s="395" t="s">
        <v>17</v>
      </c>
      <c r="E13" s="383"/>
      <c r="F13" s="383"/>
      <c r="G13" s="383"/>
    </row>
    <row r="14" spans="1:7" s="5" customFormat="1" ht="15.75" customHeight="1" x14ac:dyDescent="0.25">
      <c r="A14" s="383"/>
      <c r="B14" s="393" t="s">
        <v>18</v>
      </c>
      <c r="C14" s="394">
        <v>44232</v>
      </c>
      <c r="D14" s="395" t="s">
        <v>17</v>
      </c>
      <c r="E14" s="383"/>
      <c r="F14" s="383"/>
      <c r="G14" s="383"/>
    </row>
    <row r="15" spans="1:7" ht="15" x14ac:dyDescent="0.25">
      <c r="A15" s="396"/>
      <c r="B15" s="393" t="s">
        <v>19</v>
      </c>
      <c r="C15" s="394">
        <v>44414</v>
      </c>
      <c r="D15" s="395" t="s">
        <v>17</v>
      </c>
      <c r="E15" s="396"/>
      <c r="F15" s="396"/>
      <c r="G15" s="396"/>
    </row>
    <row r="16" spans="1:7" s="5" customFormat="1" ht="45" x14ac:dyDescent="0.25">
      <c r="A16" s="383"/>
      <c r="B16" s="393" t="s">
        <v>20</v>
      </c>
      <c r="C16" s="394">
        <v>44596</v>
      </c>
      <c r="D16" s="381" t="s">
        <v>21</v>
      </c>
      <c r="E16" s="383"/>
      <c r="F16" s="383"/>
      <c r="G16" s="383"/>
    </row>
    <row r="17" spans="1:7" s="5" customFormat="1" ht="90" x14ac:dyDescent="0.25">
      <c r="A17" s="383"/>
      <c r="B17" s="393" t="s">
        <v>22</v>
      </c>
      <c r="C17" s="394">
        <v>44693</v>
      </c>
      <c r="D17" s="381" t="s">
        <v>23</v>
      </c>
      <c r="E17" s="383"/>
      <c r="F17" s="383"/>
      <c r="G17" s="383"/>
    </row>
    <row r="18" spans="1:7" s="5" customFormat="1" ht="30" x14ac:dyDescent="0.25">
      <c r="A18" s="383"/>
      <c r="B18" s="393" t="s">
        <v>688</v>
      </c>
      <c r="C18" s="394">
        <v>44777</v>
      </c>
      <c r="D18" s="381" t="s">
        <v>687</v>
      </c>
      <c r="E18" s="383"/>
      <c r="F18" s="383"/>
      <c r="G18" s="383"/>
    </row>
    <row r="19" spans="1:7" s="171" customFormat="1" ht="15.75" customHeight="1" x14ac:dyDescent="0.25">
      <c r="B19" s="393" t="s">
        <v>689</v>
      </c>
      <c r="C19" s="394">
        <v>44799</v>
      </c>
      <c r="D19" s="398" t="s">
        <v>17</v>
      </c>
    </row>
    <row r="20" spans="1:7" ht="15.75" customHeight="1" x14ac:dyDescent="0.2"/>
  </sheetData>
  <phoneticPr fontId="55" type="noConversion"/>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9" tint="0.79998168889431442"/>
    <pageSetUpPr autoPageBreaks="0"/>
  </sheetPr>
  <dimension ref="A1:AD459"/>
  <sheetViews>
    <sheetView zoomScaleNormal="100" workbookViewId="0"/>
  </sheetViews>
  <sheetFormatPr defaultColWidth="0" defaultRowHeight="14.25" zeroHeight="1" x14ac:dyDescent="0.2"/>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x14ac:dyDescent="0.2">
      <c r="A1" s="205"/>
    </row>
    <row r="2" spans="1:30" s="64" customFormat="1" ht="18.600000000000001" customHeight="1" x14ac:dyDescent="0.25">
      <c r="A2" s="205"/>
      <c r="B2" s="24" t="s">
        <v>194</v>
      </c>
      <c r="C2" s="24"/>
      <c r="D2" s="24"/>
    </row>
    <row r="3" spans="1:30" s="64" customFormat="1" ht="24.6" customHeight="1" x14ac:dyDescent="0.2">
      <c r="A3" s="205"/>
      <c r="B3" s="433" t="s">
        <v>195</v>
      </c>
      <c r="C3" s="433"/>
      <c r="D3" s="433"/>
      <c r="E3" s="433"/>
      <c r="F3" s="433"/>
      <c r="G3" s="433"/>
      <c r="H3" s="433"/>
      <c r="I3" s="66"/>
      <c r="J3" s="66"/>
      <c r="K3" s="66"/>
      <c r="L3" s="66"/>
      <c r="M3" s="66"/>
      <c r="N3" s="66"/>
      <c r="O3" s="66"/>
      <c r="P3" s="66"/>
      <c r="Q3" s="66"/>
      <c r="X3" s="66"/>
    </row>
    <row r="4" spans="1:30" s="64" customFormat="1" ht="16.350000000000001" customHeight="1" x14ac:dyDescent="0.2">
      <c r="A4" s="205"/>
      <c r="B4" s="140"/>
      <c r="C4" s="140"/>
      <c r="D4" s="140"/>
      <c r="E4" s="140"/>
      <c r="F4" s="65"/>
      <c r="G4" s="65"/>
      <c r="I4" s="66"/>
      <c r="J4" s="66"/>
      <c r="K4" s="66"/>
      <c r="L4" s="66"/>
      <c r="M4" s="66"/>
      <c r="N4" s="66"/>
      <c r="O4" s="66"/>
      <c r="P4" s="66"/>
      <c r="Q4" s="66"/>
      <c r="X4" s="66"/>
    </row>
    <row r="5" spans="1:30" ht="16.350000000000001" customHeight="1" x14ac:dyDescent="0.2">
      <c r="B5" s="69"/>
      <c r="C5" s="69"/>
      <c r="D5" s="69"/>
      <c r="E5" s="69"/>
      <c r="F5" s="69"/>
      <c r="G5" s="69"/>
      <c r="I5" s="70"/>
      <c r="J5" s="70"/>
      <c r="K5" s="70"/>
      <c r="L5" s="70"/>
      <c r="M5" s="70"/>
      <c r="N5" s="70"/>
      <c r="O5" s="70"/>
      <c r="P5" s="70"/>
      <c r="Q5" s="70"/>
      <c r="X5" s="70"/>
    </row>
    <row r="6" spans="1:30" ht="23.25" x14ac:dyDescent="0.2">
      <c r="B6" s="72" t="s">
        <v>196</v>
      </c>
      <c r="C6" s="74" t="s">
        <v>115</v>
      </c>
      <c r="D6" s="69"/>
      <c r="E6" s="69"/>
      <c r="F6" s="69"/>
    </row>
    <row r="7" spans="1:30" ht="14.85" customHeight="1" x14ac:dyDescent="0.2">
      <c r="B7" s="72" t="s">
        <v>198</v>
      </c>
      <c r="C7" s="74" t="s">
        <v>254</v>
      </c>
      <c r="D7" s="69"/>
      <c r="E7" s="69"/>
      <c r="F7" s="69"/>
      <c r="G7" s="69"/>
      <c r="I7" s="70"/>
      <c r="J7" s="70"/>
      <c r="K7" s="70"/>
      <c r="L7" s="70"/>
      <c r="M7" s="70"/>
      <c r="N7" s="70"/>
      <c r="O7" s="70"/>
      <c r="P7" s="70"/>
      <c r="Q7" s="70"/>
      <c r="X7" s="70"/>
    </row>
    <row r="8" spans="1:30" ht="12.6" customHeight="1" x14ac:dyDescent="0.2">
      <c r="B8" s="73" t="s">
        <v>200</v>
      </c>
      <c r="C8" s="75" t="s">
        <v>138</v>
      </c>
    </row>
    <row r="9" spans="1:30" s="25" customFormat="1" ht="11.25" x14ac:dyDescent="0.15">
      <c r="A9" s="207"/>
    </row>
    <row r="10" spans="1:30" s="26" customFormat="1" ht="11.25" customHeight="1" x14ac:dyDescent="0.15">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x14ac:dyDescent="0.15">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x14ac:dyDescent="0.15">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x14ac:dyDescent="0.15">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x14ac:dyDescent="0.15">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x14ac:dyDescent="0.15">
      <c r="A15" s="207"/>
      <c r="B15" s="123" t="s">
        <v>244</v>
      </c>
      <c r="C15" s="123" t="s">
        <v>180</v>
      </c>
      <c r="D15" s="116" t="s">
        <v>131</v>
      </c>
      <c r="E15" s="75"/>
      <c r="F15" s="27"/>
      <c r="G15" s="35">
        <f>IF('3a DF'!H$147="-","-",'3a DF'!H$147)</f>
        <v>253.15</v>
      </c>
      <c r="H15" s="35">
        <f>IF('3a DF'!I$147="-","-",'3a DF'!I$147)</f>
        <v>213.57</v>
      </c>
      <c r="I15" s="35">
        <f>IF('3a DF'!J$147="-","-",'3a DF'!J$147)</f>
        <v>174.75</v>
      </c>
      <c r="J15" s="35">
        <f>IF('3a DF'!K$147="-","-",'3a DF'!K$147)</f>
        <v>160.27000000000001</v>
      </c>
      <c r="K15" s="35">
        <f>IF('3a DF'!L$147="-","-",'3a DF'!L$147)</f>
        <v>200.75</v>
      </c>
      <c r="L15" s="35">
        <f>IF('3a DF'!M$147="-","-",'3a DF'!M$147)</f>
        <v>199.06</v>
      </c>
      <c r="M15" s="35">
        <f>IF('3a DF'!N$147="-","-",'3a DF'!N$147)</f>
        <v>215.77</v>
      </c>
      <c r="N15" s="35">
        <f>IF('3a DF'!O$147="-","-",'3a DF'!O$147)</f>
        <v>243.36</v>
      </c>
      <c r="O15" s="27"/>
      <c r="P15" s="35">
        <f>IF('3a DF'!Q$147="-","-",'3a DF'!Q$147)</f>
        <v>243.36</v>
      </c>
      <c r="Q15" s="35">
        <f>IF('3a DF'!R$147="-","-",'3a DF'!R$147)</f>
        <v>281.18</v>
      </c>
      <c r="R15" s="35">
        <f>IF('3a DF'!S$147="-","-",'3a DF'!S$147)</f>
        <v>230.78</v>
      </c>
      <c r="S15" s="35">
        <f>IF('3a DF'!T$147="-","-",'3a DF'!T$147)</f>
        <v>206.32</v>
      </c>
      <c r="T15" s="35">
        <f>IF('3a DF'!U$147="-","-",'3a DF'!U$147)</f>
        <v>145.13</v>
      </c>
      <c r="U15" s="35">
        <f>IF('3a DF'!V$147="-","-",'3a DF'!V$147)</f>
        <v>187.07</v>
      </c>
      <c r="V15" s="35">
        <f>IF('3a DF'!W$147="-","-",'3a DF'!W$147)</f>
        <v>276.51</v>
      </c>
      <c r="W15" s="35">
        <f>IF('3a DF'!X$147="-","-",'3a DF'!X$147)</f>
        <v>586.80999999999995</v>
      </c>
      <c r="X15" s="27"/>
      <c r="Y15" s="35">
        <f>IF('3a DF'!Z$147="-","-",'3a DF'!Z$147)</f>
        <v>1376.8009245311077</v>
      </c>
      <c r="Z15" s="35" t="str">
        <f>IF('3a DF'!AA$147="-","-",'3a DF'!AA$147)</f>
        <v>-</v>
      </c>
      <c r="AA15" s="35" t="str">
        <f>IF('3a DF'!AB$147="-","-",'3a DF'!AB$147)</f>
        <v>-</v>
      </c>
      <c r="AB15" s="35" t="str">
        <f>IF('3a DF'!AC$147="-","-",'3a DF'!AC$147)</f>
        <v>-</v>
      </c>
      <c r="AC15" s="35" t="str">
        <f>IF('3a DF'!AD$147="-","-",'3a DF'!AD$147)</f>
        <v>-</v>
      </c>
      <c r="AD15" s="25"/>
    </row>
    <row r="16" spans="1:30" s="26" customFormat="1" ht="11.25" customHeight="1" x14ac:dyDescent="0.15">
      <c r="A16" s="207"/>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x14ac:dyDescent="0.15">
      <c r="A17" s="207"/>
      <c r="B17" s="123" t="s">
        <v>245</v>
      </c>
      <c r="C17" s="123" t="s">
        <v>182</v>
      </c>
      <c r="D17" s="116" t="s">
        <v>131</v>
      </c>
      <c r="E17" s="75"/>
      <c r="F17" s="27"/>
      <c r="G17" s="35" t="str">
        <f>IF('3c AA'!J195="-","-",'3c AA'!J195)</f>
        <v>-</v>
      </c>
      <c r="H17" s="35" t="str">
        <f>IF('3c AA'!K195="-","-",'3c AA'!K195)</f>
        <v>-</v>
      </c>
      <c r="I17" s="35" t="str">
        <f>IF('3c AA'!L195="-","-",'3c AA'!L195)</f>
        <v>-</v>
      </c>
      <c r="J17" s="35" t="str">
        <f>IF('3c AA'!M195="-","-",'3c AA'!M195)</f>
        <v>-</v>
      </c>
      <c r="K17" s="35" t="str">
        <f>IF('3c AA'!N195="-","-",'3c AA'!N195)</f>
        <v>-</v>
      </c>
      <c r="L17" s="35" t="str">
        <f>IF('3c AA'!O195="-","-",'3c AA'!O195)</f>
        <v>-</v>
      </c>
      <c r="M17" s="35" t="str">
        <f>IF('3c AA'!P195="-","-",'3c AA'!P195)</f>
        <v>-</v>
      </c>
      <c r="N17" s="35" t="str">
        <f>IF('3c AA'!Q195="-","-",'3c AA'!Q195)</f>
        <v>-</v>
      </c>
      <c r="O17" s="27"/>
      <c r="P17" s="35" t="str">
        <f>IF('3c AA'!S195="-","-",'3c AA'!S195)</f>
        <v>-</v>
      </c>
      <c r="Q17" s="35" t="str">
        <f>IF('3c AA'!T195="-","-",'3c AA'!T195)</f>
        <v>-</v>
      </c>
      <c r="R17" s="35" t="str">
        <f>IF('3c AA'!U195="-","-",'3c AA'!U195)</f>
        <v>-</v>
      </c>
      <c r="S17" s="35" t="str">
        <f>IF('3c AA'!V195="-","-",'3c AA'!V195)</f>
        <v>-</v>
      </c>
      <c r="T17" s="35">
        <f>IF('3c AA'!W195="-","-",'3c AA'!W195)</f>
        <v>10.705717509101307</v>
      </c>
      <c r="U17" s="35">
        <f>IF('3c AA'!X195="-","-",'3c AA'!X195)</f>
        <v>13.71215092385904</v>
      </c>
      <c r="V17" s="35">
        <f>IF('3c AA'!Y195="-","-",'3c AA'!Y195)</f>
        <v>4.43</v>
      </c>
      <c r="W17" s="35" t="str">
        <f>IF('3c AA'!Z195="-","-",'3c AA'!Z195)</f>
        <v>-</v>
      </c>
      <c r="X17" s="27"/>
      <c r="Y17" s="35">
        <f>IF('3c AA'!AB195="-","-",'3c AA'!AB195)</f>
        <v>26.679544917909343</v>
      </c>
      <c r="Z17" s="35" t="str">
        <f>IF('3c AA'!AC195="-","-",'3c AA'!AC195)</f>
        <v>-</v>
      </c>
      <c r="AA17" s="35" t="str">
        <f>IF('3c AA'!AD195="-","-",'3c AA'!AD195)</f>
        <v>-</v>
      </c>
      <c r="AB17" s="35" t="str">
        <f>IF('3c AA'!AE195="-","-",'3c AA'!AE195)</f>
        <v>-</v>
      </c>
      <c r="AC17" s="35" t="str">
        <f>IF('3c AA'!AF195="-","-",'3c AA'!AF195)</f>
        <v>-</v>
      </c>
      <c r="AD17" s="25"/>
    </row>
    <row r="18" spans="1:30" s="26" customFormat="1" ht="11.25" customHeight="1" x14ac:dyDescent="0.15">
      <c r="A18" s="207"/>
      <c r="B18" s="123" t="s">
        <v>246</v>
      </c>
      <c r="C18" s="123" t="s">
        <v>183</v>
      </c>
      <c r="D18" s="116" t="s">
        <v>131</v>
      </c>
      <c r="E18" s="75"/>
      <c r="F18" s="27"/>
      <c r="G18" s="35">
        <f>IF('3d PC'!G$43="-","-",'3d PC'!G$43)</f>
        <v>21.926269106402124</v>
      </c>
      <c r="H18" s="35">
        <f>IF('3d PC'!H$43="-","-",'3d PC'!H$43)</f>
        <v>21.926269106402124</v>
      </c>
      <c r="I18" s="35">
        <f>IF('3d PC'!I$43="-","-",'3d PC'!I$43)</f>
        <v>22.64764819235609</v>
      </c>
      <c r="J18" s="35">
        <f>IF('3d PC'!J$43="-","-",'3d PC'!J$43)</f>
        <v>22.505107470829557</v>
      </c>
      <c r="K18" s="35">
        <f>IF('3d PC'!K$43="-","-",'3d PC'!K$43)</f>
        <v>19.106297226763825</v>
      </c>
      <c r="L18" s="35">
        <f>IF('3d PC'!L$43="-","-",'3d PC'!L$43)</f>
        <v>19.106297226763825</v>
      </c>
      <c r="M18" s="35">
        <f>IF('3d PC'!M$43="-","-",'3d PC'!M$43)</f>
        <v>20.852393125569616</v>
      </c>
      <c r="N18" s="35">
        <f>IF('3d PC'!N$43="-","-",'3d PC'!N$43)</f>
        <v>20.849370287873604</v>
      </c>
      <c r="O18" s="27"/>
      <c r="P18" s="35">
        <f>IF('3d PC'!P$43="-","-",'3d PC'!P$43)</f>
        <v>20.849370287873604</v>
      </c>
      <c r="Q18" s="35">
        <f>IF('3d PC'!Q$43="-","-",'3d PC'!Q$43)</f>
        <v>21.503193401206047</v>
      </c>
      <c r="R18" s="35">
        <f>IF('3d PC'!R$43="-","-",'3d PC'!R$43)</f>
        <v>21.819481548965161</v>
      </c>
      <c r="S18" s="35">
        <f>IF('3d PC'!S$43="-","-",'3d PC'!S$43)</f>
        <v>25.256715910577427</v>
      </c>
      <c r="T18" s="35">
        <f>IF('3d PC'!T$43="-","-",'3d PC'!T$43)</f>
        <v>24.167303215101221</v>
      </c>
      <c r="U18" s="35">
        <f>IF('3d PC'!U$43="-","-",'3d PC'!U$43)</f>
        <v>23.962512789411701</v>
      </c>
      <c r="V18" s="35">
        <f>IF('3d PC'!V$43="-","-",'3d PC'!V$43)</f>
        <v>23.858648398084732</v>
      </c>
      <c r="W18" s="35">
        <f>IF('3d PC'!W$43="-","-",'3d PC'!W$43)</f>
        <v>33.366817904048837</v>
      </c>
      <c r="X18" s="27"/>
      <c r="Y18" s="35">
        <f>IF('3d PC'!Y$43="-","-",'3d PC'!Y$43)</f>
        <v>33.475871166766694</v>
      </c>
      <c r="Z18" s="35" t="str">
        <f>IF('3d PC'!Z$43="-","-",'3d PC'!Z$43)</f>
        <v>-</v>
      </c>
      <c r="AA18" s="35" t="str">
        <f>IF('3d PC'!AA$43="-","-",'3d PC'!AA$43)</f>
        <v>-</v>
      </c>
      <c r="AB18" s="35" t="str">
        <f>IF('3d PC'!AB$43="-","-",'3d PC'!AB$43)</f>
        <v>-</v>
      </c>
      <c r="AC18" s="35" t="str">
        <f>IF('3d PC'!AC$43="-","-",'3d PC'!AC$43)</f>
        <v>-</v>
      </c>
      <c r="AD18" s="25"/>
    </row>
    <row r="19" spans="1:30" s="26" customFormat="1" ht="11.25" customHeight="1" x14ac:dyDescent="0.15">
      <c r="A19" s="207"/>
      <c r="B19" s="123" t="s">
        <v>247</v>
      </c>
      <c r="C19" s="123" t="s">
        <v>184</v>
      </c>
      <c r="D19" s="116" t="s">
        <v>131</v>
      </c>
      <c r="E19" s="75"/>
      <c r="F19" s="27"/>
      <c r="G19" s="35">
        <f>IF('3f NC-Gas'!F45="-","-",'3f NC-Gas'!F45)</f>
        <v>122.92606294287481</v>
      </c>
      <c r="H19" s="35">
        <f>IF('3f NC-Gas'!G45="-","-",'3f NC-Gas'!G45)</f>
        <v>122.80606294058597</v>
      </c>
      <c r="I19" s="35">
        <f>IF('3f NC-Gas'!H45="-","-",'3f NC-Gas'!H45)</f>
        <v>119.11310513845872</v>
      </c>
      <c r="J19" s="35">
        <f>IF('3f NC-Gas'!I45="-","-",'3f NC-Gas'!I45)</f>
        <v>118.76510513182116</v>
      </c>
      <c r="K19" s="35">
        <f>IF('3f NC-Gas'!J45="-","-",'3f NC-Gas'!J45)</f>
        <v>118.84904344104548</v>
      </c>
      <c r="L19" s="35">
        <f>IF('3f NC-Gas'!K45="-","-",'3f NC-Gas'!K45)</f>
        <v>118.87304344150324</v>
      </c>
      <c r="M19" s="35">
        <f>IF('3f NC-Gas'!L45="-","-",'3f NC-Gas'!L45)</f>
        <v>122.22659483103664</v>
      </c>
      <c r="N19" s="35">
        <f>IF('3f NC-Gas'!M45="-","-",'3f NC-Gas'!M45)</f>
        <v>122.29859483240992</v>
      </c>
      <c r="O19" s="27"/>
      <c r="P19" s="35">
        <f>IF('3f NC-Gas'!O45="-","-",'3f NC-Gas'!O45)</f>
        <v>122.29859483240992</v>
      </c>
      <c r="Q19" s="35">
        <f>IF('3f NC-Gas'!P45="-","-",'3f NC-Gas'!P45)</f>
        <v>124.98284395407399</v>
      </c>
      <c r="R19" s="35">
        <f>IF('3f NC-Gas'!Q45="-","-",'3f NC-Gas'!Q45)</f>
        <v>124.53884394560535</v>
      </c>
      <c r="S19" s="35">
        <f>IF('3f NC-Gas'!R45="-","-",'3f NC-Gas'!R45)</f>
        <v>124.38335679735634</v>
      </c>
      <c r="T19" s="35">
        <f>IF('3f NC-Gas'!S45="-","-",'3f NC-Gas'!S45)</f>
        <v>121.71935674654456</v>
      </c>
      <c r="U19" s="35">
        <f>IF('3f NC-Gas'!T45="-","-",'3f NC-Gas'!T45)</f>
        <v>122.4395384114551</v>
      </c>
      <c r="V19" s="35">
        <f>IF('3f NC-Gas'!U45="-","-",'3f NC-Gas'!U45)</f>
        <v>122.00753840321536</v>
      </c>
      <c r="W19" s="35">
        <f>IF('3f NC-Gas'!V45="-","-",'3f NC-Gas'!V45)</f>
        <v>174.47664583896426</v>
      </c>
      <c r="X19" s="27"/>
      <c r="Y19" s="35">
        <f>IF('3f NC-Gas'!X45="-","-",'3f NC-Gas'!X45)</f>
        <v>170.06714499181476</v>
      </c>
      <c r="Z19" s="35" t="str">
        <f>IF('3f NC-Gas'!Y45="-","-",'3f NC-Gas'!Y45)</f>
        <v>-</v>
      </c>
      <c r="AA19" s="35" t="str">
        <f>IF('3f NC-Gas'!Z45="-","-",'3f NC-Gas'!Z45)</f>
        <v>-</v>
      </c>
      <c r="AB19" s="35" t="str">
        <f>IF('3f NC-Gas'!AA45="-","-",'3f NC-Gas'!AA45)</f>
        <v>-</v>
      </c>
      <c r="AC19" s="35" t="str">
        <f>IF('3f NC-Gas'!AB45="-","-",'3f NC-Gas'!AB45)</f>
        <v>-</v>
      </c>
      <c r="AD19" s="25"/>
    </row>
    <row r="20" spans="1:30" s="26" customFormat="1" ht="11.25" customHeight="1" x14ac:dyDescent="0.15">
      <c r="A20" s="207"/>
      <c r="B20" s="123" t="s">
        <v>248</v>
      </c>
      <c r="C20" s="123" t="s">
        <v>185</v>
      </c>
      <c r="D20" s="116" t="s">
        <v>131</v>
      </c>
      <c r="E20" s="75"/>
      <c r="F20" s="27"/>
      <c r="G20" s="35">
        <f>IF('3g CPIH'!C$17="-","-",'3h OC '!$E$12*('3g CPIH'!C$17/'3g CPIH'!$G$17))</f>
        <v>87.194616340508801</v>
      </c>
      <c r="H20" s="35">
        <f>IF('3g CPIH'!D$17="-","-",'3h OC '!$E$12*('3g CPIH'!D$17/'3g CPIH'!$G$17))</f>
        <v>87.369180136986301</v>
      </c>
      <c r="I20" s="35">
        <f>IF('3g CPIH'!E$17="-","-",'3h OC '!$E$12*('3g CPIH'!E$17/'3g CPIH'!$G$17))</f>
        <v>87.631025831702544</v>
      </c>
      <c r="J20" s="35">
        <f>IF('3g CPIH'!F$17="-","-",'3h OC '!$E$12*('3g CPIH'!F$17/'3g CPIH'!$G$17))</f>
        <v>88.15471722113503</v>
      </c>
      <c r="K20" s="35">
        <f>IF('3g CPIH'!G$17="-","-",'3h OC '!$E$12*('3g CPIH'!G$17/'3g CPIH'!$G$17))</f>
        <v>89.202100000000002</v>
      </c>
      <c r="L20" s="35">
        <f>IF('3g CPIH'!H$17="-","-",'3h OC '!$E$12*('3g CPIH'!H$17/'3g CPIH'!$G$17))</f>
        <v>90.33676467710373</v>
      </c>
      <c r="M20" s="35">
        <f>IF('3g CPIH'!I$17="-","-",'3h OC '!$E$12*('3g CPIH'!I$17/'3g CPIH'!$G$17))</f>
        <v>91.645993150684916</v>
      </c>
      <c r="N20" s="35">
        <f>IF('3g CPIH'!J$17="-","-",'3h OC '!$E$12*('3g CPIH'!J$17/'3g CPIH'!$G$17))</f>
        <v>92.431530234833673</v>
      </c>
      <c r="O20" s="27"/>
      <c r="P20" s="35">
        <f>IF('3g CPIH'!L$17="-","-",'3h OC '!$E$12*('3g CPIH'!L$17/'3g CPIH'!$G$17))</f>
        <v>92.431530234833673</v>
      </c>
      <c r="Q20" s="35">
        <f>IF('3g CPIH'!M$17="-","-",'3h OC '!$E$12*('3g CPIH'!M$17/'3g CPIH'!$G$17))</f>
        <v>93.47891301369863</v>
      </c>
      <c r="R20" s="35">
        <f>IF('3g CPIH'!N$17="-","-",'3h OC '!$E$12*('3g CPIH'!N$17/'3g CPIH'!$G$17))</f>
        <v>94.177168199608616</v>
      </c>
      <c r="S20" s="35">
        <f>IF('3g CPIH'!O$17="-","-",'3h OC '!$E$12*('3g CPIH'!O$17/'3g CPIH'!$G$17))</f>
        <v>94.700859589041102</v>
      </c>
      <c r="T20" s="35">
        <f>IF('3g CPIH'!P$17="-","-",'3h OC '!$E$12*('3g CPIH'!P$17/'3g CPIH'!$G$17))</f>
        <v>94.96270528375733</v>
      </c>
      <c r="U20" s="35">
        <f>IF('3g CPIH'!Q$17="-","-",'3h OC '!$E$12*('3g CPIH'!Q$17/'3g CPIH'!$G$17))</f>
        <v>95.48639667318983</v>
      </c>
      <c r="V20" s="35">
        <f>IF('3g CPIH'!R$17="-","-",'3h OC '!$E$12*('3g CPIH'!R$17/'3g CPIH'!$G$17))</f>
        <v>97.232034637964787</v>
      </c>
      <c r="W20" s="35">
        <f>IF('3g CPIH'!S$17="-","-",'3h OC '!$E$12*('3g CPIH'!S$17/'3g CPIH'!$G$17))</f>
        <v>100.11233727984346</v>
      </c>
      <c r="X20" s="27"/>
      <c r="Y20" s="35">
        <f>IF('3g CPIH'!U$17="-","-",'3h OC '!$E$12*('3g CPIH'!U$17/'3g CPIH'!$G$17))</f>
        <v>105.1746873776908</v>
      </c>
      <c r="Z20" s="35" t="str">
        <f>IF('3g CPIH'!V$17="-","-",'3h OC '!$E$12*('3g CPIH'!V$17/'3g CPIH'!$G$17))</f>
        <v>-</v>
      </c>
      <c r="AA20" s="35" t="str">
        <f>IF('3g CPIH'!W$17="-","-",'3h OC '!$E$12*('3g CPIH'!W$17/'3g CPIH'!$G$17))</f>
        <v>-</v>
      </c>
      <c r="AB20" s="35" t="str">
        <f>IF('3g CPIH'!X$17="-","-",'3h OC '!$E$12*('3g CPIH'!X$17/'3g CPIH'!$G$17))</f>
        <v>-</v>
      </c>
      <c r="AC20" s="35" t="str">
        <f>IF('3g CPIH'!Y$17="-","-",'3h OC '!$E$12*('3g CPIH'!Y$17/'3g CPIH'!$G$17))</f>
        <v>-</v>
      </c>
      <c r="AD20" s="25"/>
    </row>
    <row r="21" spans="1:30" s="26" customFormat="1" ht="11.25" customHeight="1" x14ac:dyDescent="0.15">
      <c r="A21" s="207"/>
      <c r="B21" s="123" t="s">
        <v>248</v>
      </c>
      <c r="C21" s="123" t="s">
        <v>186</v>
      </c>
      <c r="D21" s="116" t="s">
        <v>131</v>
      </c>
      <c r="E21" s="75"/>
      <c r="F21" s="27"/>
      <c r="G21" s="35" t="s">
        <v>249</v>
      </c>
      <c r="H21" s="35" t="s">
        <v>249</v>
      </c>
      <c r="I21" s="35" t="s">
        <v>249</v>
      </c>
      <c r="J21" s="35" t="s">
        <v>249</v>
      </c>
      <c r="K21" s="35">
        <f>IF('3i SMNCC'!G$51="-","-",'3i SMNCC'!G$51)</f>
        <v>0</v>
      </c>
      <c r="L21" s="35">
        <f>IF('3i SMNCC'!H$51="-","-",'3i SMNCC'!H$51)</f>
        <v>-0.14839729644435984</v>
      </c>
      <c r="M21" s="35">
        <f>IF('3i SMNCC'!I$51="-","-",'3i SMNCC'!I$51)</f>
        <v>1.899695256253338</v>
      </c>
      <c r="N21" s="35">
        <f>IF('3i SMNCC'!J$51="-","-",'3i SMNCC'!J$51)</f>
        <v>12.665365920990935</v>
      </c>
      <c r="O21" s="27"/>
      <c r="P21" s="35">
        <f>IF('3i SMNCC'!L$51="-","-",'3i SMNCC'!L$51)</f>
        <v>12.665365920990935</v>
      </c>
      <c r="Q21" s="35">
        <f>IF('3i SMNCC'!M$51="-","-",'3i SMNCC'!M$51)</f>
        <v>14.640709693750988</v>
      </c>
      <c r="R21" s="35">
        <f>IF('3i SMNCC'!N$51="-","-",'3i SMNCC'!N$51)</f>
        <v>14.927787132222536</v>
      </c>
      <c r="S21" s="35">
        <f>IF('3i SMNCC'!O$51="-","-",'3i SMNCC'!O$51)</f>
        <v>17.170757060355506</v>
      </c>
      <c r="T21" s="35">
        <f>IF('3i SMNCC'!P$51="-","-",'3i SMNCC'!P$51)</f>
        <v>11.164989866554468</v>
      </c>
      <c r="U21" s="35">
        <f>IF('3i SMNCC'!Q$51="-","-",'3i SMNCC'!Q$51)</f>
        <v>10.900121345430581</v>
      </c>
      <c r="V21" s="35">
        <f>IF('3i SMNCC'!R$51="-","-",'3i SMNCC'!R$51)</f>
        <v>7.9767627265742567</v>
      </c>
      <c r="W21" s="35">
        <f>IF('3i SMNCC'!S$51="-","-",'3i SMNCC'!S$51)</f>
        <v>3.3826300925037529</v>
      </c>
      <c r="X21" s="27"/>
      <c r="Y21" s="35">
        <f>IF('3i SMNCC'!U$51="-","-",'3i SMNCC'!U$51)</f>
        <v>3.4563122415280967</v>
      </c>
      <c r="Z21" s="35" t="str">
        <f>IF('3i SMNCC'!V$51="-","-",'3i SMNCC'!V$51)</f>
        <v>-</v>
      </c>
      <c r="AA21" s="35" t="str">
        <f>IF('3i SMNCC'!W$51="-","-",'3i SMNCC'!W$51)</f>
        <v>-</v>
      </c>
      <c r="AB21" s="35" t="str">
        <f>IF('3i SMNCC'!X$51="-","-",'3i SMNCC'!X$51)</f>
        <v>-</v>
      </c>
      <c r="AC21" s="35" t="str">
        <f>IF('3i SMNCC'!Y$51="-","-",'3i SMNCC'!Y$51)</f>
        <v>-</v>
      </c>
      <c r="AD21" s="25"/>
    </row>
    <row r="22" spans="1:30" s="26" customFormat="1" ht="11.25" customHeight="1" x14ac:dyDescent="0.15">
      <c r="A22" s="207"/>
      <c r="B22" s="123" t="s">
        <v>248</v>
      </c>
      <c r="C22" s="123" t="s">
        <v>187</v>
      </c>
      <c r="D22" s="116" t="s">
        <v>131</v>
      </c>
      <c r="E22" s="75"/>
      <c r="F22" s="27"/>
      <c r="G22" s="35">
        <f>IF('3g CPIH'!C$17="-","-",'3j PAAC PAP'!$G$20*('3g CPIH'!C$17/'3g CPIH'!$G$17))</f>
        <v>13.137827495107633</v>
      </c>
      <c r="H22" s="35">
        <f>IF('3g CPIH'!D$17="-","-",'3j PAAC PAP'!$G$20*('3g CPIH'!D$17/'3g CPIH'!$G$17))</f>
        <v>13.164129452054794</v>
      </c>
      <c r="I22" s="35">
        <f>IF('3g CPIH'!E$17="-","-",'3j PAAC PAP'!$G$20*('3g CPIH'!E$17/'3g CPIH'!$G$17))</f>
        <v>13.203582387475539</v>
      </c>
      <c r="J22" s="35">
        <f>IF('3g CPIH'!F$17="-","-",'3j PAAC PAP'!$G$20*('3g CPIH'!F$17/'3g CPIH'!$G$17))</f>
        <v>13.282488258317025</v>
      </c>
      <c r="K22" s="35">
        <f>IF('3g CPIH'!G$17="-","-",'3j PAAC PAP'!$G$20*('3g CPIH'!G$17/'3g CPIH'!$G$17))</f>
        <v>13.440300000000001</v>
      </c>
      <c r="L22" s="35">
        <f>IF('3g CPIH'!H$17="-","-",'3j PAAC PAP'!$G$20*('3g CPIH'!H$17/'3g CPIH'!$G$17))</f>
        <v>13.611262720156557</v>
      </c>
      <c r="M22" s="35">
        <f>IF('3g CPIH'!I$17="-","-",'3j PAAC PAP'!$G$20*('3g CPIH'!I$17/'3g CPIH'!$G$17))</f>
        <v>13.808527397260272</v>
      </c>
      <c r="N22" s="35">
        <f>IF('3g CPIH'!J$17="-","-",'3j PAAC PAP'!$G$20*('3g CPIH'!J$17/'3g CPIH'!$G$17))</f>
        <v>13.926886203522507</v>
      </c>
      <c r="O22" s="27"/>
      <c r="P22" s="35">
        <f>IF('3g CPIH'!L$17="-","-",'3j PAAC PAP'!$G$20*('3g CPIH'!L$17/'3g CPIH'!$G$17))</f>
        <v>13.926886203522507</v>
      </c>
      <c r="Q22" s="35">
        <f>IF('3g CPIH'!M$17="-","-",'3j PAAC PAP'!$G$20*('3g CPIH'!M$17/'3g CPIH'!$G$17))</f>
        <v>14.08469794520548</v>
      </c>
      <c r="R22" s="35">
        <f>IF('3g CPIH'!N$17="-","-",'3j PAAC PAP'!$G$20*('3g CPIH'!N$17/'3g CPIH'!$G$17))</f>
        <v>14.189905772994129</v>
      </c>
      <c r="S22" s="35">
        <f>IF('3g CPIH'!O$17="-","-",'3j PAAC PAP'!$G$20*('3g CPIH'!O$17/'3g CPIH'!$G$17))</f>
        <v>14.268811643835617</v>
      </c>
      <c r="T22" s="35">
        <f>IF('3g CPIH'!P$17="-","-",'3j PAAC PAP'!$G$20*('3g CPIH'!P$17/'3g CPIH'!$G$17))</f>
        <v>14.30826457925636</v>
      </c>
      <c r="U22" s="35">
        <f>IF('3g CPIH'!Q$17="-","-",'3j PAAC PAP'!$G$20*('3g CPIH'!Q$17/'3g CPIH'!$G$17))</f>
        <v>14.387170450097848</v>
      </c>
      <c r="V22" s="35">
        <f>IF('3g CPIH'!R$17="-","-",'3j PAAC PAP'!$G$20*('3g CPIH'!R$17/'3g CPIH'!$G$17))</f>
        <v>14.650190019569473</v>
      </c>
      <c r="W22" s="35">
        <f>IF('3g CPIH'!S$17="-","-",'3j PAAC PAP'!$G$20*('3g CPIH'!S$17/'3g CPIH'!$G$17))</f>
        <v>15.084172309197653</v>
      </c>
      <c r="X22" s="27"/>
      <c r="Y22" s="35">
        <f>IF('3g CPIH'!U$17="-","-",'3j PAAC PAP'!$G$20*('3g CPIH'!U$17/'3g CPIH'!$G$17))</f>
        <v>15.846929060665364</v>
      </c>
      <c r="Z22" s="35" t="str">
        <f>IF('3g CPIH'!V$17="-","-",'3j PAAC PAP'!$G$20*('3g CPIH'!V$17/'3g CPIH'!$G$17))</f>
        <v>-</v>
      </c>
      <c r="AA22" s="35" t="str">
        <f>IF('3g CPIH'!W$17="-","-",'3j PAAC PAP'!$G$20*('3g CPIH'!W$17/'3g CPIH'!$G$17))</f>
        <v>-</v>
      </c>
      <c r="AB22" s="35" t="str">
        <f>IF('3g CPIH'!X$17="-","-",'3j PAAC PAP'!$G$20*('3g CPIH'!X$17/'3g CPIH'!$G$17))</f>
        <v>-</v>
      </c>
      <c r="AC22" s="35" t="str">
        <f>IF('3g CPIH'!Y$17="-","-",'3j PAAC PAP'!$G$20*('3g CPIH'!Y$17/'3g CPIH'!$G$17))</f>
        <v>-</v>
      </c>
      <c r="AD22" s="25"/>
    </row>
    <row r="23" spans="1:30" s="26" customFormat="1" ht="11.25" x14ac:dyDescent="0.15">
      <c r="A23" s="207"/>
      <c r="B23" s="123" t="s">
        <v>248</v>
      </c>
      <c r="C23" s="123" t="s">
        <v>188</v>
      </c>
      <c r="D23" s="116" t="s">
        <v>131</v>
      </c>
      <c r="E23" s="75"/>
      <c r="F23" s="27"/>
      <c r="G23" s="35">
        <f>IF(G15="-","-",SUM(G15:G21)*'3j PAAC PAP'!$G$38)</f>
        <v>27.911439653070815</v>
      </c>
      <c r="H23" s="35">
        <f>IF(H15="-","-",SUM(H15:H21)*'3j PAAC PAP'!$G$38)</f>
        <v>25.637699409895312</v>
      </c>
      <c r="I23" s="35">
        <f>IF(I15="-","-",SUM(I15:I21)*'3j PAAC PAP'!$G$38)</f>
        <v>23.248659988102972</v>
      </c>
      <c r="J23" s="35">
        <f>IF(J15="-","-",SUM(J15:J21)*'3j PAAC PAP'!$G$38)</f>
        <v>22.4175905330431</v>
      </c>
      <c r="K23" s="35">
        <f>IF(K15="-","-",SUM(K15:K21)*'3j PAAC PAP'!$G$38)</f>
        <v>24.615803431856396</v>
      </c>
      <c r="L23" s="35">
        <f>IF(L15="-","-",SUM(L15:L21)*'3j PAAC PAP'!$G$38)</f>
        <v>24.576701133222539</v>
      </c>
      <c r="M23" s="35">
        <f>IF(M15="-","-",SUM(M15:M21)*'3j PAAC PAP'!$G$38)</f>
        <v>26.024456152489265</v>
      </c>
      <c r="N23" s="35">
        <f>IF(N15="-","-",SUM(N15:N21)*'3j PAAC PAP'!$G$38)</f>
        <v>28.280061249769396</v>
      </c>
      <c r="O23" s="27"/>
      <c r="P23" s="35">
        <f>IF(P15="-","-",SUM(P15:P21)*'3j PAAC PAP'!$G$38)</f>
        <v>28.280061249769396</v>
      </c>
      <c r="Q23" s="35">
        <f>IF(Q15="-","-",SUM(Q15:Q21)*'3j PAAC PAP'!$G$38)</f>
        <v>30.821605880768587</v>
      </c>
      <c r="R23" s="35">
        <f>IF(R15="-","-",SUM(R15:R21)*'3j PAAC PAP'!$G$38)</f>
        <v>27.971630972819582</v>
      </c>
      <c r="S23" s="35">
        <f>IF(S15="-","-",SUM(S15:S21)*'3j PAAC PAP'!$G$38)</f>
        <v>26.912485761969787</v>
      </c>
      <c r="T23" s="35">
        <f>IF(T15="-","-",SUM(T15:T21)*'3j PAAC PAP'!$G$38)</f>
        <v>23.461983277599032</v>
      </c>
      <c r="U23" s="35">
        <f>IF(U15="-","-",SUM(U15:U21)*'3j PAAC PAP'!$G$38)</f>
        <v>26.092109246966135</v>
      </c>
      <c r="V23" s="35">
        <f>IF(V15="-","-",SUM(V15:V21)*'3j PAAC PAP'!$G$38)</f>
        <v>30.604693979124068</v>
      </c>
      <c r="W23" s="35">
        <f>IF(W15="-","-",SUM(W15:W21)*'3j PAAC PAP'!$G$38)</f>
        <v>51.666886648342214</v>
      </c>
      <c r="X23" s="27"/>
      <c r="Y23" s="35">
        <f>IF(Y15="-","-",SUM(Y15:Y21)*'3j PAAC PAP'!$G$38)</f>
        <v>98.694739917157904</v>
      </c>
      <c r="Z23" s="35" t="str">
        <f>IF(Z15="-","-",SUM(Z15:Z21)*'3j PAAC PAP'!$G$38)</f>
        <v>-</v>
      </c>
      <c r="AA23" s="35" t="str">
        <f>IF(AA15="-","-",SUM(AA15:AA21)*'3j PAAC PAP'!$G$38)</f>
        <v>-</v>
      </c>
      <c r="AB23" s="35" t="str">
        <f>IF(AB15="-","-",SUM(AB15:AB21)*'3j PAAC PAP'!$G$38)</f>
        <v>-</v>
      </c>
      <c r="AC23" s="35" t="str">
        <f>IF(AC15="-","-",SUM(AC15:AC21)*'3j PAAC PAP'!$G$38)</f>
        <v>-</v>
      </c>
      <c r="AD23" s="25"/>
    </row>
    <row r="24" spans="1:30" s="26" customFormat="1" ht="11.25" x14ac:dyDescent="0.15">
      <c r="A24" s="207"/>
      <c r="B24" s="123" t="s">
        <v>189</v>
      </c>
      <c r="C24" s="123" t="s">
        <v>250</v>
      </c>
      <c r="D24" s="116" t="s">
        <v>131</v>
      </c>
      <c r="E24" s="75"/>
      <c r="F24" s="27"/>
      <c r="G24" s="35">
        <f>IF(G18="-","-",SUM(G15:G23)*'3k EBIT'!$E$12)</f>
        <v>10.19233670253929</v>
      </c>
      <c r="H24" s="35">
        <f>IF(H18="-","-",SUM(H15:H23)*'3k EBIT'!$E$12)</f>
        <v>9.3832796693774672</v>
      </c>
      <c r="I24" s="35">
        <f>IF(I18="-","-",SUM(I15:I23)*'3k EBIT'!$E$12)</f>
        <v>8.5334250091498394</v>
      </c>
      <c r="J24" s="35">
        <f>IF(J18="-","-",SUM(J15:J23)*'3k EBIT'!$E$12)</f>
        <v>8.2390505268581453</v>
      </c>
      <c r="K24" s="35">
        <f>IF(K18="-","-",SUM(K15:K23)*'3k EBIT'!$E$12)</f>
        <v>9.0247819221223242</v>
      </c>
      <c r="L24" s="35">
        <f>IF(L18="-","-",SUM(L15:L23)*'3k EBIT'!$E$12)</f>
        <v>9.0141707334038514</v>
      </c>
      <c r="M24" s="35">
        <f>IF(M18="-","-",SUM(M15:M23)*'3k EBIT'!$E$12)</f>
        <v>9.5334653172006796</v>
      </c>
      <c r="N24" s="35">
        <f>IF(N18="-","-",SUM(N15:N23)*'3k EBIT'!$E$12)</f>
        <v>10.33886711147102</v>
      </c>
      <c r="O24" s="27"/>
      <c r="P24" s="35">
        <f>IF(P18="-","-",SUM(P15:P23)*'3k EBIT'!$E$12)</f>
        <v>10.33886711147102</v>
      </c>
      <c r="Q24" s="35">
        <f>IF(Q18="-","-",SUM(Q15:Q23)*'3k EBIT'!$E$12)</f>
        <v>11.246841956596414</v>
      </c>
      <c r="R24" s="35">
        <f>IF(R18="-","-",SUM(R15:R23)*'3k EBIT'!$E$12)</f>
        <v>10.234144506738666</v>
      </c>
      <c r="S24" s="35">
        <f>IF(S18="-","-",SUM(S15:S23)*'3k EBIT'!$E$12)</f>
        <v>9.858563527628414</v>
      </c>
      <c r="T24" s="35">
        <f>IF(T18="-","-",SUM(T15:T23)*'3k EBIT'!$E$12)</f>
        <v>8.6307743670162438</v>
      </c>
      <c r="U24" s="35">
        <f>IF(U18="-","-",SUM(U15:U23)*'3k EBIT'!$E$12)</f>
        <v>9.5687603969090649</v>
      </c>
      <c r="V24" s="35">
        <f>IF(V18="-","-",SUM(V15:V23)*'3k EBIT'!$E$12)</f>
        <v>11.180562806610668</v>
      </c>
      <c r="W24" s="35">
        <f>IF(W18="-","-",SUM(W15:W23)*'3k EBIT'!$E$12)</f>
        <v>18.688173323731931</v>
      </c>
      <c r="X24" s="27"/>
      <c r="Y24" s="35">
        <f>IF(Y18="-","-",SUM(Y15:Y23)*'3k EBIT'!$E$12)</f>
        <v>35.447239114635487</v>
      </c>
      <c r="Z24" s="35" t="str">
        <f>IF(Z18="-","-",SUM(Z15:Z23)*'3k EBIT'!$E$12)</f>
        <v>-</v>
      </c>
      <c r="AA24" s="35" t="str">
        <f>IF(AA18="-","-",SUM(AA15:AA23)*'3k EBIT'!$E$12)</f>
        <v>-</v>
      </c>
      <c r="AB24" s="35" t="str">
        <f>IF(AB18="-","-",SUM(AB15:AB23)*'3k EBIT'!$E$12)</f>
        <v>-</v>
      </c>
      <c r="AC24" s="35" t="str">
        <f>IF(AC18="-","-",SUM(AC15:AC23)*'3k EBIT'!$E$12)</f>
        <v>-</v>
      </c>
      <c r="AD24" s="25"/>
    </row>
    <row r="25" spans="1:30" s="26" customFormat="1" ht="11.25" x14ac:dyDescent="0.15">
      <c r="A25" s="207"/>
      <c r="B25" s="123" t="s">
        <v>251</v>
      </c>
      <c r="C25" s="158" t="s">
        <v>252</v>
      </c>
      <c r="D25" s="116" t="s">
        <v>131</v>
      </c>
      <c r="E25" s="116"/>
      <c r="F25" s="27"/>
      <c r="G25" s="35">
        <f>IF(G20="-","-",SUM(G15:G18,G20:G24)*'3l HAP'!$E$13)</f>
        <v>6.054236355806581</v>
      </c>
      <c r="H25" s="35">
        <f>IF(H20="-","-",SUM(H15:H18,H20:H24)*'3l HAP'!$E$13)</f>
        <v>5.4325512163796175</v>
      </c>
      <c r="I25" s="35">
        <f>IF(I20="-","-",SUM(I15:I18,I20:I24)*'3l HAP'!$E$13)</f>
        <v>4.8317399725660506</v>
      </c>
      <c r="J25" s="35">
        <f>IF(J20="-","-",SUM(J15:J18,J20:J24)*'3l HAP'!$E$13)</f>
        <v>4.6099963556630872</v>
      </c>
      <c r="K25" s="35">
        <f>IF(K20="-","-",SUM(K15:K18,K20:K24)*'3l HAP'!$E$13)</f>
        <v>5.2142352362646509</v>
      </c>
      <c r="L25" s="35">
        <f>IF(L20="-","-",SUM(L15:L18,L20:L24)*'3l HAP'!$E$13)</f>
        <v>5.2057070970023709</v>
      </c>
      <c r="M25" s="35">
        <f>IF(M20="-","-",SUM(M15:M18,M20:M24)*'3l HAP'!$E$13)</f>
        <v>5.5567650595784661</v>
      </c>
      <c r="N25" s="35">
        <f>IF(N20="-","-",SUM(N15:N18,N20:N24)*'3l HAP'!$E$13)</f>
        <v>6.1763363180448794</v>
      </c>
      <c r="O25" s="27"/>
      <c r="P25" s="35">
        <f>IF(P20="-","-",SUM(P15:P18,P20:P24)*'3l HAP'!$E$13)</f>
        <v>6.1763363180448794</v>
      </c>
      <c r="Q25" s="35">
        <f>IF(Q20="-","-",SUM(Q15:Q18,Q20:Q24)*'3l HAP'!$E$13)</f>
        <v>6.8367022380494413</v>
      </c>
      <c r="R25" s="35">
        <f>IF(R20="-","-",SUM(R15:R18,R20:R24)*'3l HAP'!$E$13)</f>
        <v>6.0628398295903585</v>
      </c>
      <c r="S25" s="35">
        <f>IF(S20="-","-",SUM(S15:S18,S20:S24)*'3l HAP'!$E$13)</f>
        <v>5.7757016409369841</v>
      </c>
      <c r="T25" s="35">
        <f>IF(T20="-","-",SUM(T15:T18,T20:T24)*'3l HAP'!$E$13)</f>
        <v>4.8685971774984687</v>
      </c>
      <c r="U25" s="35">
        <f>IF(U20="-","-",SUM(U15:U18,U20:U24)*'3l HAP'!$E$13)</f>
        <v>5.5808449867524779</v>
      </c>
      <c r="V25" s="35">
        <f>IF(V20="-","-",SUM(V15:V18,V20:V24)*'3l HAP'!$E$13)</f>
        <v>6.8291903900870334</v>
      </c>
      <c r="W25" s="35">
        <f>IF(W20="-","-",SUM(W15:W18,W20:W24)*'3l HAP'!$E$13)</f>
        <v>11.846194408061814</v>
      </c>
      <c r="X25" s="27"/>
      <c r="Y25" s="35">
        <f>IF(Y20="-","-",SUM(Y15:Y18,Y20:Y24)*'3l HAP'!$E$13)</f>
        <v>24.824931851762365</v>
      </c>
      <c r="Z25" s="35" t="str">
        <f>IF(Z20="-","-",SUM(Z15:Z18,Z20:Z24)*'3l HAP'!$E$13)</f>
        <v>-</v>
      </c>
      <c r="AA25" s="35" t="str">
        <f>IF(AA20="-","-",SUM(AA15:AA18,AA20:AA24)*'3l HAP'!$E$13)</f>
        <v>-</v>
      </c>
      <c r="AB25" s="35" t="str">
        <f>IF(AB20="-","-",SUM(AB15:AB18,AB20:AB24)*'3l HAP'!$E$13)</f>
        <v>-</v>
      </c>
      <c r="AC25" s="35" t="str">
        <f>IF(AC20="-","-",SUM(AC15:AC18,AC20:AC24)*'3l HAP'!$E$13)</f>
        <v>-</v>
      </c>
      <c r="AD25" s="25"/>
    </row>
    <row r="26" spans="1:30" s="26" customFormat="1" ht="11.25" customHeight="1" x14ac:dyDescent="0.15">
      <c r="A26" s="207"/>
      <c r="B26" s="123" t="s">
        <v>253</v>
      </c>
      <c r="C26" s="123" t="str">
        <f>B26&amp;"_"&amp;D26</f>
        <v>Total_Eastern</v>
      </c>
      <c r="D26" s="116" t="s">
        <v>131</v>
      </c>
      <c r="E26" s="75"/>
      <c r="F26" s="27"/>
      <c r="G26" s="35">
        <f t="shared" ref="G26:N26" si="0">IF(G15="-","-",SUM(G15:G25))</f>
        <v>542.49278859630999</v>
      </c>
      <c r="H26" s="35">
        <f t="shared" si="0"/>
        <v>499.28917193168166</v>
      </c>
      <c r="I26" s="35">
        <f t="shared" si="0"/>
        <v>453.95918651981168</v>
      </c>
      <c r="J26" s="35">
        <f t="shared" si="0"/>
        <v>438.24405549766709</v>
      </c>
      <c r="K26" s="35">
        <f t="shared" si="0"/>
        <v>480.20256125805264</v>
      </c>
      <c r="L26" s="35">
        <f t="shared" si="0"/>
        <v>479.63554973271164</v>
      </c>
      <c r="M26" s="35">
        <f t="shared" si="0"/>
        <v>507.31789029007325</v>
      </c>
      <c r="N26" s="35">
        <f t="shared" si="0"/>
        <v>550.32701215891586</v>
      </c>
      <c r="O26" s="27"/>
      <c r="P26" s="35">
        <f t="shared" ref="P26:W26" si="1">IF(P15="-","-",SUM(P15:P25))</f>
        <v>550.32701215891586</v>
      </c>
      <c r="Q26" s="35">
        <f t="shared" si="1"/>
        <v>598.77550808334968</v>
      </c>
      <c r="R26" s="35">
        <f t="shared" si="1"/>
        <v>544.70180190854421</v>
      </c>
      <c r="S26" s="35">
        <f t="shared" si="1"/>
        <v>524.64725193170113</v>
      </c>
      <c r="T26" s="35">
        <f t="shared" si="1"/>
        <v>459.11969202242904</v>
      </c>
      <c r="U26" s="35">
        <f t="shared" si="1"/>
        <v>509.19960522407177</v>
      </c>
      <c r="V26" s="35">
        <f t="shared" si="1"/>
        <v>595.27962136123028</v>
      </c>
      <c r="W26" s="35">
        <f t="shared" si="1"/>
        <v>995.43385780469396</v>
      </c>
      <c r="X26" s="27"/>
      <c r="Y26" s="35">
        <f t="shared" ref="Y26:AC26" si="2">IF(Y15="-","-",SUM(Y15:Y25))</f>
        <v>1890.4683251710387</v>
      </c>
      <c r="Z26" s="35" t="str">
        <f t="shared" si="2"/>
        <v>-</v>
      </c>
      <c r="AA26" s="35" t="str">
        <f t="shared" si="2"/>
        <v>-</v>
      </c>
      <c r="AB26" s="35" t="str">
        <f t="shared" si="2"/>
        <v>-</v>
      </c>
      <c r="AC26" s="35" t="str">
        <f t="shared" si="2"/>
        <v>-</v>
      </c>
      <c r="AD26" s="25"/>
    </row>
    <row r="27" spans="1:30" s="26" customFormat="1" ht="11.25" customHeight="1" x14ac:dyDescent="0.15">
      <c r="A27" s="207"/>
      <c r="B27" s="120" t="s">
        <v>244</v>
      </c>
      <c r="C27" s="120" t="s">
        <v>180</v>
      </c>
      <c r="D27" s="118" t="s">
        <v>132</v>
      </c>
      <c r="E27" s="119"/>
      <c r="F27" s="27"/>
      <c r="G27" s="117">
        <f>IF('3a DF'!H$147="-","-",'3a DF'!H$147)</f>
        <v>253.15</v>
      </c>
      <c r="H27" s="117">
        <f>IF('3a DF'!I$147="-","-",'3a DF'!I$147)</f>
        <v>213.57</v>
      </c>
      <c r="I27" s="117">
        <f>IF('3a DF'!J$147="-","-",'3a DF'!J$147)</f>
        <v>174.75</v>
      </c>
      <c r="J27" s="117">
        <f>IF('3a DF'!K$147="-","-",'3a DF'!K$147)</f>
        <v>160.27000000000001</v>
      </c>
      <c r="K27" s="117">
        <f>IF('3a DF'!L$147="-","-",'3a DF'!L$147)</f>
        <v>200.75</v>
      </c>
      <c r="L27" s="117">
        <f>IF('3a DF'!M$147="-","-",'3a DF'!M$147)</f>
        <v>199.06</v>
      </c>
      <c r="M27" s="117">
        <f>IF('3a DF'!N$147="-","-",'3a DF'!N$147)</f>
        <v>215.77</v>
      </c>
      <c r="N27" s="117">
        <f>IF('3a DF'!O$147="-","-",'3a DF'!O$147)</f>
        <v>243.36</v>
      </c>
      <c r="O27" s="27"/>
      <c r="P27" s="117">
        <f>IF('3a DF'!Q$147="-","-",'3a DF'!Q$147)</f>
        <v>243.36</v>
      </c>
      <c r="Q27" s="117">
        <f>IF('3a DF'!R$147="-","-",'3a DF'!R$147)</f>
        <v>281.18</v>
      </c>
      <c r="R27" s="117">
        <f>IF('3a DF'!S$147="-","-",'3a DF'!S$147)</f>
        <v>230.78</v>
      </c>
      <c r="S27" s="117">
        <f>IF('3a DF'!T$147="-","-",'3a DF'!T$147)</f>
        <v>206.32</v>
      </c>
      <c r="T27" s="117">
        <f>IF('3a DF'!U$147="-","-",'3a DF'!U$147)</f>
        <v>145.13</v>
      </c>
      <c r="U27" s="117">
        <f>IF('3a DF'!V$147="-","-",'3a DF'!V$147)</f>
        <v>187.07</v>
      </c>
      <c r="V27" s="117">
        <f>IF('3a DF'!W$147="-","-",'3a DF'!W$147)</f>
        <v>276.51</v>
      </c>
      <c r="W27" s="117">
        <f>IF('3a DF'!X$147="-","-",'3a DF'!X$147)</f>
        <v>586.80999999999995</v>
      </c>
      <c r="X27" s="27"/>
      <c r="Y27" s="117">
        <f>IF('3a DF'!Z$147="-","-",'3a DF'!Z$147)</f>
        <v>1376.8009245311077</v>
      </c>
      <c r="Z27" s="117" t="str">
        <f>IF('3a DF'!AA$147="-","-",'3a DF'!AA$147)</f>
        <v>-</v>
      </c>
      <c r="AA27" s="117" t="str">
        <f>IF('3a DF'!AB$147="-","-",'3a DF'!AB$147)</f>
        <v>-</v>
      </c>
      <c r="AB27" s="117" t="str">
        <f>IF('3a DF'!AC$147="-","-",'3a DF'!AC$147)</f>
        <v>-</v>
      </c>
      <c r="AC27" s="117" t="str">
        <f>IF('3a DF'!AD$147="-","-",'3a DF'!AD$147)</f>
        <v>-</v>
      </c>
      <c r="AD27" s="25"/>
    </row>
    <row r="28" spans="1:30" s="26" customFormat="1" ht="11.25" customHeight="1" x14ac:dyDescent="0.15">
      <c r="A28" s="207"/>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x14ac:dyDescent="0.15">
      <c r="A29" s="207"/>
      <c r="B29" s="120" t="s">
        <v>245</v>
      </c>
      <c r="C29" s="120" t="s">
        <v>182</v>
      </c>
      <c r="D29" s="118" t="s">
        <v>132</v>
      </c>
      <c r="E29" s="119"/>
      <c r="F29" s="27"/>
      <c r="G29" s="117" t="str">
        <f>IF('3c AA'!J196="-","-",'3c AA'!J196)</f>
        <v>-</v>
      </c>
      <c r="H29" s="117" t="str">
        <f>IF('3c AA'!K196="-","-",'3c AA'!K196)</f>
        <v>-</v>
      </c>
      <c r="I29" s="117" t="str">
        <f>IF('3c AA'!L196="-","-",'3c AA'!L196)</f>
        <v>-</v>
      </c>
      <c r="J29" s="117" t="str">
        <f>IF('3c AA'!M196="-","-",'3c AA'!M196)</f>
        <v>-</v>
      </c>
      <c r="K29" s="117" t="str">
        <f>IF('3c AA'!N196="-","-",'3c AA'!N196)</f>
        <v>-</v>
      </c>
      <c r="L29" s="117" t="str">
        <f>IF('3c AA'!O196="-","-",'3c AA'!O196)</f>
        <v>-</v>
      </c>
      <c r="M29" s="117" t="str">
        <f>IF('3c AA'!P196="-","-",'3c AA'!P196)</f>
        <v>-</v>
      </c>
      <c r="N29" s="117" t="str">
        <f>IF('3c AA'!Q196="-","-",'3c AA'!Q196)</f>
        <v>-</v>
      </c>
      <c r="O29" s="27"/>
      <c r="P29" s="117" t="str">
        <f>IF('3c AA'!S196="-","-",'3c AA'!S196)</f>
        <v>-</v>
      </c>
      <c r="Q29" s="117" t="str">
        <f>IF('3c AA'!T196="-","-",'3c AA'!T196)</f>
        <v>-</v>
      </c>
      <c r="R29" s="117" t="str">
        <f>IF('3c AA'!U196="-","-",'3c AA'!U196)</f>
        <v>-</v>
      </c>
      <c r="S29" s="117" t="str">
        <f>IF('3c AA'!V196="-","-",'3c AA'!V196)</f>
        <v>-</v>
      </c>
      <c r="T29" s="117">
        <f>IF('3c AA'!W196="-","-",'3c AA'!W196)</f>
        <v>10.705717509101307</v>
      </c>
      <c r="U29" s="117">
        <f>IF('3c AA'!X196="-","-",'3c AA'!X196)</f>
        <v>13.71215092385904</v>
      </c>
      <c r="V29" s="117">
        <f>IF('3c AA'!Y196="-","-",'3c AA'!Y196)</f>
        <v>4.43</v>
      </c>
      <c r="W29" s="117" t="str">
        <f>IF('3c AA'!Z196="-","-",'3c AA'!Z196)</f>
        <v>-</v>
      </c>
      <c r="X29" s="27"/>
      <c r="Y29" s="117">
        <f>IF('3c AA'!AB196="-","-",'3c AA'!AB196)</f>
        <v>26.679544917909343</v>
      </c>
      <c r="Z29" s="117" t="str">
        <f>IF('3c AA'!AC196="-","-",'3c AA'!AC196)</f>
        <v>-</v>
      </c>
      <c r="AA29" s="117" t="str">
        <f>IF('3c AA'!AD196="-","-",'3c AA'!AD196)</f>
        <v>-</v>
      </c>
      <c r="AB29" s="117" t="str">
        <f>IF('3c AA'!AE196="-","-",'3c AA'!AE196)</f>
        <v>-</v>
      </c>
      <c r="AC29" s="117" t="str">
        <f>IF('3c AA'!AF196="-","-",'3c AA'!AF196)</f>
        <v>-</v>
      </c>
      <c r="AD29" s="25"/>
    </row>
    <row r="30" spans="1:30" s="26" customFormat="1" ht="12.6" customHeight="1" x14ac:dyDescent="0.15">
      <c r="A30" s="207"/>
      <c r="B30" s="120" t="s">
        <v>246</v>
      </c>
      <c r="C30" s="120" t="s">
        <v>183</v>
      </c>
      <c r="D30" s="118" t="s">
        <v>132</v>
      </c>
      <c r="E30" s="119"/>
      <c r="F30" s="27"/>
      <c r="G30" s="117">
        <f>IF('3d PC'!G$43="-","-",'3d PC'!G$43)</f>
        <v>21.926269106402124</v>
      </c>
      <c r="H30" s="117">
        <f>IF('3d PC'!H$43="-","-",'3d PC'!H$43)</f>
        <v>21.926269106402124</v>
      </c>
      <c r="I30" s="117">
        <f>IF('3d PC'!I$43="-","-",'3d PC'!I$43)</f>
        <v>22.64764819235609</v>
      </c>
      <c r="J30" s="117">
        <f>IF('3d PC'!J$43="-","-",'3d PC'!J$43)</f>
        <v>22.505107470829557</v>
      </c>
      <c r="K30" s="117">
        <f>IF('3d PC'!K$43="-","-",'3d PC'!K$43)</f>
        <v>19.106297226763825</v>
      </c>
      <c r="L30" s="117">
        <f>IF('3d PC'!L$43="-","-",'3d PC'!L$43)</f>
        <v>19.106297226763825</v>
      </c>
      <c r="M30" s="117">
        <f>IF('3d PC'!M$43="-","-",'3d PC'!M$43)</f>
        <v>20.852393125569616</v>
      </c>
      <c r="N30" s="117">
        <f>IF('3d PC'!N$43="-","-",'3d PC'!N$43)</f>
        <v>20.849370287873604</v>
      </c>
      <c r="O30" s="27"/>
      <c r="P30" s="117">
        <f>IF('3d PC'!P$43="-","-",'3d PC'!P$43)</f>
        <v>20.849370287873604</v>
      </c>
      <c r="Q30" s="117">
        <f>IF('3d PC'!Q$43="-","-",'3d PC'!Q$43)</f>
        <v>21.503193401206047</v>
      </c>
      <c r="R30" s="117">
        <f>IF('3d PC'!R$43="-","-",'3d PC'!R$43)</f>
        <v>21.819481548965161</v>
      </c>
      <c r="S30" s="117">
        <f>IF('3d PC'!S$43="-","-",'3d PC'!S$43)</f>
        <v>25.256715910577427</v>
      </c>
      <c r="T30" s="117">
        <f>IF('3d PC'!T$43="-","-",'3d PC'!T$43)</f>
        <v>24.167303215101221</v>
      </c>
      <c r="U30" s="117">
        <f>IF('3d PC'!U$43="-","-",'3d PC'!U$43)</f>
        <v>23.962512789411701</v>
      </c>
      <c r="V30" s="117">
        <f>IF('3d PC'!V$43="-","-",'3d PC'!V$43)</f>
        <v>23.858648398084732</v>
      </c>
      <c r="W30" s="117">
        <f>IF('3d PC'!W$43="-","-",'3d PC'!W$43)</f>
        <v>33.366817904048837</v>
      </c>
      <c r="X30" s="27"/>
      <c r="Y30" s="117">
        <f>IF('3d PC'!Y$43="-","-",'3d PC'!Y$43)</f>
        <v>33.475871166766694</v>
      </c>
      <c r="Z30" s="117" t="str">
        <f>IF('3d PC'!Z$43="-","-",'3d PC'!Z$43)</f>
        <v>-</v>
      </c>
      <c r="AA30" s="117" t="str">
        <f>IF('3d PC'!AA$43="-","-",'3d PC'!AA$43)</f>
        <v>-</v>
      </c>
      <c r="AB30" s="117" t="str">
        <f>IF('3d PC'!AB$43="-","-",'3d PC'!AB$43)</f>
        <v>-</v>
      </c>
      <c r="AC30" s="117" t="str">
        <f>IF('3d PC'!AC$43="-","-",'3d PC'!AC$43)</f>
        <v>-</v>
      </c>
      <c r="AD30" s="25"/>
    </row>
    <row r="31" spans="1:30" s="26" customFormat="1" ht="11.25" customHeight="1" x14ac:dyDescent="0.15">
      <c r="A31" s="207"/>
      <c r="B31" s="120" t="s">
        <v>247</v>
      </c>
      <c r="C31" s="120" t="s">
        <v>184</v>
      </c>
      <c r="D31" s="118" t="s">
        <v>132</v>
      </c>
      <c r="E31" s="119"/>
      <c r="F31" s="27"/>
      <c r="G31" s="117">
        <f>IF('3f NC-Gas'!F46="-","-",'3f NC-Gas'!F46)</f>
        <v>114.22216973903926</v>
      </c>
      <c r="H31" s="117">
        <f>IF('3f NC-Gas'!G46="-","-",'3f NC-Gas'!G46)</f>
        <v>114.10216973889621</v>
      </c>
      <c r="I31" s="117">
        <f>IF('3f NC-Gas'!H46="-","-",'3f NC-Gas'!H46)</f>
        <v>111.57868109024282</v>
      </c>
      <c r="J31" s="117">
        <f>IF('3f NC-Gas'!I46="-","-",'3f NC-Gas'!I46)</f>
        <v>111.23068108982798</v>
      </c>
      <c r="K31" s="117">
        <f>IF('3f NC-Gas'!J46="-","-",'3f NC-Gas'!J46)</f>
        <v>114.15671534102684</v>
      </c>
      <c r="L31" s="117">
        <f>IF('3f NC-Gas'!K46="-","-",'3f NC-Gas'!K46)</f>
        <v>114.18071534105545</v>
      </c>
      <c r="M31" s="117">
        <f>IF('3f NC-Gas'!L46="-","-",'3f NC-Gas'!L46)</f>
        <v>117.87067745578749</v>
      </c>
      <c r="N31" s="117">
        <f>IF('3f NC-Gas'!M46="-","-",'3f NC-Gas'!M46)</f>
        <v>117.94267745587331</v>
      </c>
      <c r="O31" s="27"/>
      <c r="P31" s="117">
        <f>IF('3f NC-Gas'!O46="-","-",'3f NC-Gas'!O46)</f>
        <v>117.94267745587331</v>
      </c>
      <c r="Q31" s="117">
        <f>IF('3f NC-Gas'!P46="-","-",'3f NC-Gas'!P46)</f>
        <v>118.99587434009605</v>
      </c>
      <c r="R31" s="117">
        <f>IF('3f NC-Gas'!Q46="-","-",'3f NC-Gas'!Q46)</f>
        <v>118.55187433956675</v>
      </c>
      <c r="S31" s="117">
        <f>IF('3f NC-Gas'!R46="-","-",'3f NC-Gas'!R46)</f>
        <v>118.06617531126528</v>
      </c>
      <c r="T31" s="117">
        <f>IF('3f NC-Gas'!S46="-","-",'3f NC-Gas'!S46)</f>
        <v>115.40217530808954</v>
      </c>
      <c r="U31" s="117">
        <f>IF('3f NC-Gas'!T46="-","-",'3f NC-Gas'!T46)</f>
        <v>114.79642864771901</v>
      </c>
      <c r="V31" s="117">
        <f>IF('3f NC-Gas'!U46="-","-",'3f NC-Gas'!U46)</f>
        <v>114.36442864720404</v>
      </c>
      <c r="W31" s="117">
        <f>IF('3f NC-Gas'!V46="-","-",'3f NC-Gas'!V46)</f>
        <v>167.61506585905434</v>
      </c>
      <c r="X31" s="27"/>
      <c r="Y31" s="117">
        <f>IF('3f NC-Gas'!X46="-","-",'3f NC-Gas'!X46)</f>
        <v>161.99684173765627</v>
      </c>
      <c r="Z31" s="117" t="str">
        <f>IF('3f NC-Gas'!Y46="-","-",'3f NC-Gas'!Y46)</f>
        <v>-</v>
      </c>
      <c r="AA31" s="117" t="str">
        <f>IF('3f NC-Gas'!Z46="-","-",'3f NC-Gas'!Z46)</f>
        <v>-</v>
      </c>
      <c r="AB31" s="117" t="str">
        <f>IF('3f NC-Gas'!AA46="-","-",'3f NC-Gas'!AA46)</f>
        <v>-</v>
      </c>
      <c r="AC31" s="117" t="str">
        <f>IF('3f NC-Gas'!AB46="-","-",'3f NC-Gas'!AB46)</f>
        <v>-</v>
      </c>
      <c r="AD31" s="25"/>
    </row>
    <row r="32" spans="1:30" s="26" customFormat="1" ht="11.25" customHeight="1" x14ac:dyDescent="0.15">
      <c r="A32" s="207"/>
      <c r="B32" s="120" t="s">
        <v>248</v>
      </c>
      <c r="C32" s="120" t="s">
        <v>185</v>
      </c>
      <c r="D32" s="118" t="s">
        <v>132</v>
      </c>
      <c r="E32" s="119"/>
      <c r="F32" s="27"/>
      <c r="G32" s="117">
        <f>IF('3g CPIH'!C$17="-","-",'3h OC '!$E$12*('3g CPIH'!C$17/'3g CPIH'!$G$17))</f>
        <v>87.194616340508801</v>
      </c>
      <c r="H32" s="117">
        <f>IF('3g CPIH'!D$17="-","-",'3h OC '!$E$12*('3g CPIH'!D$17/'3g CPIH'!$G$17))</f>
        <v>87.369180136986301</v>
      </c>
      <c r="I32" s="117">
        <f>IF('3g CPIH'!E$17="-","-",'3h OC '!$E$12*('3g CPIH'!E$17/'3g CPIH'!$G$17))</f>
        <v>87.631025831702544</v>
      </c>
      <c r="J32" s="117">
        <f>IF('3g CPIH'!F$17="-","-",'3h OC '!$E$12*('3g CPIH'!F$17/'3g CPIH'!$G$17))</f>
        <v>88.15471722113503</v>
      </c>
      <c r="K32" s="117">
        <f>IF('3g CPIH'!G$17="-","-",'3h OC '!$E$12*('3g CPIH'!G$17/'3g CPIH'!$G$17))</f>
        <v>89.202100000000002</v>
      </c>
      <c r="L32" s="117">
        <f>IF('3g CPIH'!H$17="-","-",'3h OC '!$E$12*('3g CPIH'!H$17/'3g CPIH'!$G$17))</f>
        <v>90.33676467710373</v>
      </c>
      <c r="M32" s="117">
        <f>IF('3g CPIH'!I$17="-","-",'3h OC '!$E$12*('3g CPIH'!I$17/'3g CPIH'!$G$17))</f>
        <v>91.645993150684916</v>
      </c>
      <c r="N32" s="117">
        <f>IF('3g CPIH'!J$17="-","-",'3h OC '!$E$12*('3g CPIH'!J$17/'3g CPIH'!$G$17))</f>
        <v>92.431530234833673</v>
      </c>
      <c r="O32" s="27"/>
      <c r="P32" s="117">
        <f>IF('3g CPIH'!L$17="-","-",'3h OC '!$E$12*('3g CPIH'!L$17/'3g CPIH'!$G$17))</f>
        <v>92.431530234833673</v>
      </c>
      <c r="Q32" s="117">
        <f>IF('3g CPIH'!M$17="-","-",'3h OC '!$E$12*('3g CPIH'!M$17/'3g CPIH'!$G$17))</f>
        <v>93.47891301369863</v>
      </c>
      <c r="R32" s="117">
        <f>IF('3g CPIH'!N$17="-","-",'3h OC '!$E$12*('3g CPIH'!N$17/'3g CPIH'!$G$17))</f>
        <v>94.177168199608616</v>
      </c>
      <c r="S32" s="117">
        <f>IF('3g CPIH'!O$17="-","-",'3h OC '!$E$12*('3g CPIH'!O$17/'3g CPIH'!$G$17))</f>
        <v>94.700859589041102</v>
      </c>
      <c r="T32" s="117">
        <f>IF('3g CPIH'!P$17="-","-",'3h OC '!$E$12*('3g CPIH'!P$17/'3g CPIH'!$G$17))</f>
        <v>94.96270528375733</v>
      </c>
      <c r="U32" s="117">
        <f>IF('3g CPIH'!Q$17="-","-",'3h OC '!$E$12*('3g CPIH'!Q$17/'3g CPIH'!$G$17))</f>
        <v>95.48639667318983</v>
      </c>
      <c r="V32" s="117">
        <f>IF('3g CPIH'!R$17="-","-",'3h OC '!$E$12*('3g CPIH'!R$17/'3g CPIH'!$G$17))</f>
        <v>97.232034637964787</v>
      </c>
      <c r="W32" s="117">
        <f>IF('3g CPIH'!S$17="-","-",'3h OC '!$E$12*('3g CPIH'!S$17/'3g CPIH'!$G$17))</f>
        <v>100.11233727984346</v>
      </c>
      <c r="X32" s="27"/>
      <c r="Y32" s="117">
        <f>IF('3g CPIH'!U$17="-","-",'3h OC '!$E$12*('3g CPIH'!U$17/'3g CPIH'!$G$17))</f>
        <v>105.1746873776908</v>
      </c>
      <c r="Z32" s="117" t="str">
        <f>IF('3g CPIH'!V$17="-","-",'3h OC '!$E$12*('3g CPIH'!V$17/'3g CPIH'!$G$17))</f>
        <v>-</v>
      </c>
      <c r="AA32" s="117" t="str">
        <f>IF('3g CPIH'!W$17="-","-",'3h OC '!$E$12*('3g CPIH'!W$17/'3g CPIH'!$G$17))</f>
        <v>-</v>
      </c>
      <c r="AB32" s="117" t="str">
        <f>IF('3g CPIH'!X$17="-","-",'3h OC '!$E$12*('3g CPIH'!X$17/'3g CPIH'!$G$17))</f>
        <v>-</v>
      </c>
      <c r="AC32" s="117" t="str">
        <f>IF('3g CPIH'!Y$17="-","-",'3h OC '!$E$12*('3g CPIH'!Y$17/'3g CPIH'!$G$17))</f>
        <v>-</v>
      </c>
      <c r="AD32" s="25"/>
    </row>
    <row r="33" spans="1:30" s="26" customFormat="1" ht="11.25" customHeight="1" x14ac:dyDescent="0.15">
      <c r="A33" s="207"/>
      <c r="B33" s="120" t="s">
        <v>248</v>
      </c>
      <c r="C33" s="120" t="s">
        <v>186</v>
      </c>
      <c r="D33" s="118" t="s">
        <v>132</v>
      </c>
      <c r="E33" s="119"/>
      <c r="F33" s="27"/>
      <c r="G33" s="117" t="s">
        <v>249</v>
      </c>
      <c r="H33" s="117" t="s">
        <v>249</v>
      </c>
      <c r="I33" s="117" t="s">
        <v>249</v>
      </c>
      <c r="J33" s="117" t="s">
        <v>249</v>
      </c>
      <c r="K33" s="117">
        <f>IF('3i SMNCC'!G$51="-","-",'3i SMNCC'!G$51)</f>
        <v>0</v>
      </c>
      <c r="L33" s="117">
        <f>IF('3i SMNCC'!H$51="-","-",'3i SMNCC'!H$51)</f>
        <v>-0.14839729644435984</v>
      </c>
      <c r="M33" s="117">
        <f>IF('3i SMNCC'!I$51="-","-",'3i SMNCC'!I$51)</f>
        <v>1.899695256253338</v>
      </c>
      <c r="N33" s="117">
        <f>IF('3i SMNCC'!J$51="-","-",'3i SMNCC'!J$51)</f>
        <v>12.665365920990935</v>
      </c>
      <c r="O33" s="27"/>
      <c r="P33" s="117">
        <f>IF('3i SMNCC'!L$51="-","-",'3i SMNCC'!L$51)</f>
        <v>12.665365920990935</v>
      </c>
      <c r="Q33" s="117">
        <f>IF('3i SMNCC'!M$51="-","-",'3i SMNCC'!M$51)</f>
        <v>14.640709693750988</v>
      </c>
      <c r="R33" s="117">
        <f>IF('3i SMNCC'!N$51="-","-",'3i SMNCC'!N$51)</f>
        <v>14.927787132222536</v>
      </c>
      <c r="S33" s="117">
        <f>IF('3i SMNCC'!O$51="-","-",'3i SMNCC'!O$51)</f>
        <v>17.170757060355506</v>
      </c>
      <c r="T33" s="117">
        <f>IF('3i SMNCC'!P$51="-","-",'3i SMNCC'!P$51)</f>
        <v>11.164989866554468</v>
      </c>
      <c r="U33" s="117">
        <f>IF('3i SMNCC'!Q$51="-","-",'3i SMNCC'!Q$51)</f>
        <v>10.900121345430581</v>
      </c>
      <c r="V33" s="117">
        <f>IF('3i SMNCC'!R$51="-","-",'3i SMNCC'!R$51)</f>
        <v>7.9767627265742567</v>
      </c>
      <c r="W33" s="117">
        <f>IF('3i SMNCC'!S$51="-","-",'3i SMNCC'!S$51)</f>
        <v>3.3826300925037529</v>
      </c>
      <c r="X33" s="27"/>
      <c r="Y33" s="117">
        <f>IF('3i SMNCC'!U$51="-","-",'3i SMNCC'!U$51)</f>
        <v>3.4563122415280967</v>
      </c>
      <c r="Z33" s="117" t="str">
        <f>IF('3i SMNCC'!V$51="-","-",'3i SMNCC'!V$51)</f>
        <v>-</v>
      </c>
      <c r="AA33" s="117" t="str">
        <f>IF('3i SMNCC'!W$51="-","-",'3i SMNCC'!W$51)</f>
        <v>-</v>
      </c>
      <c r="AB33" s="117" t="str">
        <f>IF('3i SMNCC'!X$51="-","-",'3i SMNCC'!X$51)</f>
        <v>-</v>
      </c>
      <c r="AC33" s="117" t="str">
        <f>IF('3i SMNCC'!Y$51="-","-",'3i SMNCC'!Y$51)</f>
        <v>-</v>
      </c>
      <c r="AD33" s="25"/>
    </row>
    <row r="34" spans="1:30" s="26" customFormat="1" ht="11.25" x14ac:dyDescent="0.15">
      <c r="A34" s="207"/>
      <c r="B34" s="120" t="s">
        <v>248</v>
      </c>
      <c r="C34" s="120" t="s">
        <v>187</v>
      </c>
      <c r="D34" s="118" t="s">
        <v>132</v>
      </c>
      <c r="E34" s="119"/>
      <c r="F34" s="27"/>
      <c r="G34" s="117">
        <f>IF('3g CPIH'!C$17="-","-",'3j PAAC PAP'!$G$20*('3g CPIH'!C$17/'3g CPIH'!$G$17))</f>
        <v>13.137827495107633</v>
      </c>
      <c r="H34" s="117">
        <f>IF('3g CPIH'!D$17="-","-",'3j PAAC PAP'!$G$20*('3g CPIH'!D$17/'3g CPIH'!$G$17))</f>
        <v>13.164129452054794</v>
      </c>
      <c r="I34" s="117">
        <f>IF('3g CPIH'!E$17="-","-",'3j PAAC PAP'!$G$20*('3g CPIH'!E$17/'3g CPIH'!$G$17))</f>
        <v>13.203582387475539</v>
      </c>
      <c r="J34" s="117">
        <f>IF('3g CPIH'!F$17="-","-",'3j PAAC PAP'!$G$20*('3g CPIH'!F$17/'3g CPIH'!$G$17))</f>
        <v>13.282488258317025</v>
      </c>
      <c r="K34" s="117">
        <f>IF('3g CPIH'!G$17="-","-",'3j PAAC PAP'!$G$20*('3g CPIH'!G$17/'3g CPIH'!$G$17))</f>
        <v>13.440300000000001</v>
      </c>
      <c r="L34" s="117">
        <f>IF('3g CPIH'!H$17="-","-",'3j PAAC PAP'!$G$20*('3g CPIH'!H$17/'3g CPIH'!$G$17))</f>
        <v>13.611262720156557</v>
      </c>
      <c r="M34" s="117">
        <f>IF('3g CPIH'!I$17="-","-",'3j PAAC PAP'!$G$20*('3g CPIH'!I$17/'3g CPIH'!$G$17))</f>
        <v>13.808527397260272</v>
      </c>
      <c r="N34" s="117">
        <f>IF('3g CPIH'!J$17="-","-",'3j PAAC PAP'!$G$20*('3g CPIH'!J$17/'3g CPIH'!$G$17))</f>
        <v>13.926886203522507</v>
      </c>
      <c r="O34" s="27"/>
      <c r="P34" s="117">
        <f>IF('3g CPIH'!L$17="-","-",'3j PAAC PAP'!$G$20*('3g CPIH'!L$17/'3g CPIH'!$G$17))</f>
        <v>13.926886203522507</v>
      </c>
      <c r="Q34" s="117">
        <f>IF('3g CPIH'!M$17="-","-",'3j PAAC PAP'!$G$20*('3g CPIH'!M$17/'3g CPIH'!$G$17))</f>
        <v>14.08469794520548</v>
      </c>
      <c r="R34" s="117">
        <f>IF('3g CPIH'!N$17="-","-",'3j PAAC PAP'!$G$20*('3g CPIH'!N$17/'3g CPIH'!$G$17))</f>
        <v>14.189905772994129</v>
      </c>
      <c r="S34" s="117">
        <f>IF('3g CPIH'!O$17="-","-",'3j PAAC PAP'!$G$20*('3g CPIH'!O$17/'3g CPIH'!$G$17))</f>
        <v>14.268811643835617</v>
      </c>
      <c r="T34" s="117">
        <f>IF('3g CPIH'!P$17="-","-",'3j PAAC PAP'!$G$20*('3g CPIH'!P$17/'3g CPIH'!$G$17))</f>
        <v>14.30826457925636</v>
      </c>
      <c r="U34" s="117">
        <f>IF('3g CPIH'!Q$17="-","-",'3j PAAC PAP'!$G$20*('3g CPIH'!Q$17/'3g CPIH'!$G$17))</f>
        <v>14.387170450097848</v>
      </c>
      <c r="V34" s="117">
        <f>IF('3g CPIH'!R$17="-","-",'3j PAAC PAP'!$G$20*('3g CPIH'!R$17/'3g CPIH'!$G$17))</f>
        <v>14.650190019569473</v>
      </c>
      <c r="W34" s="117">
        <f>IF('3g CPIH'!S$17="-","-",'3j PAAC PAP'!$G$20*('3g CPIH'!S$17/'3g CPIH'!$G$17))</f>
        <v>15.084172309197653</v>
      </c>
      <c r="X34" s="27"/>
      <c r="Y34" s="117">
        <f>IF('3g CPIH'!U$17="-","-",'3j PAAC PAP'!$G$20*('3g CPIH'!U$17/'3g CPIH'!$G$17))</f>
        <v>15.846929060665364</v>
      </c>
      <c r="Z34" s="117" t="str">
        <f>IF('3g CPIH'!V$17="-","-",'3j PAAC PAP'!$G$20*('3g CPIH'!V$17/'3g CPIH'!$G$17))</f>
        <v>-</v>
      </c>
      <c r="AA34" s="117" t="str">
        <f>IF('3g CPIH'!W$17="-","-",'3j PAAC PAP'!$G$20*('3g CPIH'!W$17/'3g CPIH'!$G$17))</f>
        <v>-</v>
      </c>
      <c r="AB34" s="117" t="str">
        <f>IF('3g CPIH'!X$17="-","-",'3j PAAC PAP'!$G$20*('3g CPIH'!X$17/'3g CPIH'!$G$17))</f>
        <v>-</v>
      </c>
      <c r="AC34" s="117" t="str">
        <f>IF('3g CPIH'!Y$17="-","-",'3j PAAC PAP'!$G$20*('3g CPIH'!Y$17/'3g CPIH'!$G$17))</f>
        <v>-</v>
      </c>
      <c r="AD34" s="25"/>
    </row>
    <row r="35" spans="1:30" s="26" customFormat="1" ht="11.25" x14ac:dyDescent="0.15">
      <c r="A35" s="207"/>
      <c r="B35" s="120" t="s">
        <v>248</v>
      </c>
      <c r="C35" s="120" t="s">
        <v>188</v>
      </c>
      <c r="D35" s="118" t="s">
        <v>132</v>
      </c>
      <c r="E35" s="119"/>
      <c r="F35" s="27"/>
      <c r="G35" s="117">
        <f>IF(G27="-","-",SUM(G27:G33)*'3j PAAC PAP'!$G$38)</f>
        <v>27.41073949262697</v>
      </c>
      <c r="H35" s="117">
        <f>IF(H27="-","-",SUM(H27:H33)*'3j PAAC PAP'!$G$38)</f>
        <v>25.136999249574906</v>
      </c>
      <c r="I35" s="117">
        <f>IF(I27="-","-",SUM(I27:I33)*'3j PAAC PAP'!$G$38)</f>
        <v>22.815234710305305</v>
      </c>
      <c r="J35" s="117">
        <f>IF(J27="-","-",SUM(J27:J33)*'3j PAAC PAP'!$G$38)</f>
        <v>21.984165255603401</v>
      </c>
      <c r="K35" s="117">
        <f>IF(K27="-","-",SUM(K27:K33)*'3j PAAC PAP'!$G$38)</f>
        <v>24.345872565574727</v>
      </c>
      <c r="L35" s="117">
        <f>IF(L27="-","-",SUM(L27:L33)*'3j PAAC PAP'!$G$38)</f>
        <v>24.306770266916182</v>
      </c>
      <c r="M35" s="117">
        <f>IF(M27="-","-",SUM(M27:M33)*'3j PAAC PAP'!$G$38)</f>
        <v>25.773877649560678</v>
      </c>
      <c r="N35" s="117">
        <f>IF(N27="-","-",SUM(N27:N33)*'3j PAAC PAP'!$G$38)</f>
        <v>28.029482746766753</v>
      </c>
      <c r="O35" s="27"/>
      <c r="P35" s="117">
        <f>IF(P27="-","-",SUM(P27:P33)*'3j PAAC PAP'!$G$38)</f>
        <v>28.029482746766753</v>
      </c>
      <c r="Q35" s="117">
        <f>IF(Q27="-","-",SUM(Q27:Q33)*'3j PAAC PAP'!$G$38)</f>
        <v>30.47719946675489</v>
      </c>
      <c r="R35" s="117">
        <f>IF(R27="-","-",SUM(R27:R33)*'3j PAAC PAP'!$G$38)</f>
        <v>27.627224559262608</v>
      </c>
      <c r="S35" s="117">
        <f>IF(S27="-","-",SUM(S27:S33)*'3j PAAC PAP'!$G$38)</f>
        <v>26.549083579800914</v>
      </c>
      <c r="T35" s="117">
        <f>IF(T27="-","-",SUM(T27:T33)*'3j PAAC PAP'!$G$38)</f>
        <v>23.09858109817047</v>
      </c>
      <c r="U35" s="117">
        <f>IF(U27="-","-",SUM(U27:U33)*'3j PAAC PAP'!$G$38)</f>
        <v>25.652431714697453</v>
      </c>
      <c r="V35" s="117">
        <f>IF(V27="-","-",SUM(V27:V33)*'3j PAAC PAP'!$G$38)</f>
        <v>30.165016447299756</v>
      </c>
      <c r="W35" s="117">
        <f>IF(W27="-","-",SUM(W27:W33)*'3j PAAC PAP'!$G$38)</f>
        <v>51.272167398417913</v>
      </c>
      <c r="X35" s="27"/>
      <c r="Y35" s="117">
        <f>IF(Y27="-","-",SUM(Y27:Y33)*'3j PAAC PAP'!$G$38)</f>
        <v>98.230487652159184</v>
      </c>
      <c r="Z35" s="117" t="str">
        <f>IF(Z27="-","-",SUM(Z27:Z33)*'3j PAAC PAP'!$G$38)</f>
        <v>-</v>
      </c>
      <c r="AA35" s="117" t="str">
        <f>IF(AA27="-","-",SUM(AA27:AA33)*'3j PAAC PAP'!$G$38)</f>
        <v>-</v>
      </c>
      <c r="AB35" s="117" t="str">
        <f>IF(AB27="-","-",SUM(AB27:AB33)*'3j PAAC PAP'!$G$38)</f>
        <v>-</v>
      </c>
      <c r="AC35" s="117" t="str">
        <f>IF(AC27="-","-",SUM(AC27:AC33)*'3j PAAC PAP'!$G$38)</f>
        <v>-</v>
      </c>
      <c r="AD35" s="25"/>
    </row>
    <row r="36" spans="1:30" s="26" customFormat="1" ht="11.25" x14ac:dyDescent="0.15">
      <c r="A36" s="207"/>
      <c r="B36" s="120" t="s">
        <v>189</v>
      </c>
      <c r="C36" s="120" t="s">
        <v>250</v>
      </c>
      <c r="D36" s="118" t="s">
        <v>132</v>
      </c>
      <c r="E36" s="119"/>
      <c r="F36" s="27"/>
      <c r="G36" s="117">
        <f>IF(G30="-","-",SUM(G27:G35)*'3k EBIT'!$E$12)</f>
        <v>10.014062138259927</v>
      </c>
      <c r="H36" s="117">
        <f>IF(H30="-","-",SUM(H27:H35)*'3k EBIT'!$E$12)</f>
        <v>9.2050051051420532</v>
      </c>
      <c r="I36" s="117">
        <f>IF(I30="-","-",SUM(I27:I35)*'3k EBIT'!$E$12)</f>
        <v>8.379103703403608</v>
      </c>
      <c r="J36" s="117">
        <f>IF(J30="-","-",SUM(J27:J35)*'3k EBIT'!$E$12)</f>
        <v>8.0847292212393693</v>
      </c>
      <c r="K36" s="117">
        <f>IF(K30="-","-",SUM(K27:K35)*'3k EBIT'!$E$12)</f>
        <v>8.9286728904630213</v>
      </c>
      <c r="L36" s="117">
        <f>IF(L30="-","-",SUM(L27:L35)*'3k EBIT'!$E$12)</f>
        <v>8.9180617017357591</v>
      </c>
      <c r="M36" s="117">
        <f>IF(M30="-","-",SUM(M27:M35)*'3k EBIT'!$E$12)</f>
        <v>9.4442467050321319</v>
      </c>
      <c r="N36" s="117">
        <f>IF(N30="-","-",SUM(N27:N35)*'3k EBIT'!$E$12)</f>
        <v>10.249648499276104</v>
      </c>
      <c r="O36" s="27"/>
      <c r="P36" s="117">
        <f>IF(P30="-","-",SUM(P27:P35)*'3k EBIT'!$E$12)</f>
        <v>10.249648499276104</v>
      </c>
      <c r="Q36" s="117">
        <f>IF(Q30="-","-",SUM(Q27:Q35)*'3k EBIT'!$E$12)</f>
        <v>11.124215865686271</v>
      </c>
      <c r="R36" s="117">
        <f>IF(R30="-","-",SUM(R27:R35)*'3k EBIT'!$E$12)</f>
        <v>10.11151841599114</v>
      </c>
      <c r="S36" s="117">
        <f>IF(S30="-","-",SUM(S27:S35)*'3k EBIT'!$E$12)</f>
        <v>9.7291739831415551</v>
      </c>
      <c r="T36" s="117">
        <f>IF(T30="-","-",SUM(T27:T35)*'3k EBIT'!$E$12)</f>
        <v>8.5013848235050755</v>
      </c>
      <c r="U36" s="117">
        <f>IF(U30="-","-",SUM(U27:U35)*'3k EBIT'!$E$12)</f>
        <v>9.4122129725600452</v>
      </c>
      <c r="V36" s="117">
        <f>IF(V30="-","-",SUM(V27:V35)*'3k EBIT'!$E$12)</f>
        <v>11.024015382419867</v>
      </c>
      <c r="W36" s="117">
        <f>IF(W30="-","-",SUM(W27:W35)*'3k EBIT'!$E$12)</f>
        <v>18.547633320248501</v>
      </c>
      <c r="X36" s="27"/>
      <c r="Y36" s="117">
        <f>IF(Y30="-","-",SUM(Y27:Y35)*'3k EBIT'!$E$12)</f>
        <v>35.281941843340448</v>
      </c>
      <c r="Z36" s="117" t="str">
        <f>IF(Z30="-","-",SUM(Z27:Z35)*'3k EBIT'!$E$12)</f>
        <v>-</v>
      </c>
      <c r="AA36" s="117" t="str">
        <f>IF(AA30="-","-",SUM(AA27:AA35)*'3k EBIT'!$E$12)</f>
        <v>-</v>
      </c>
      <c r="AB36" s="117" t="str">
        <f>IF(AB30="-","-",SUM(AB27:AB35)*'3k EBIT'!$E$12)</f>
        <v>-</v>
      </c>
      <c r="AC36" s="117" t="str">
        <f>IF(AC30="-","-",SUM(AC27:AC35)*'3k EBIT'!$E$12)</f>
        <v>-</v>
      </c>
      <c r="AD36" s="25"/>
    </row>
    <row r="37" spans="1:30" s="26" customFormat="1" ht="11.25" customHeight="1" x14ac:dyDescent="0.15">
      <c r="A37" s="207"/>
      <c r="B37" s="120" t="s">
        <v>251</v>
      </c>
      <c r="C37" s="156" t="s">
        <v>252</v>
      </c>
      <c r="D37" s="118" t="s">
        <v>132</v>
      </c>
      <c r="E37" s="118"/>
      <c r="F37" s="27"/>
      <c r="G37" s="117">
        <f>IF(G32="-","-",SUM(G27:G30,G32:G36)*'3l HAP'!$E$13)</f>
        <v>6.044295486861909</v>
      </c>
      <c r="H37" s="117">
        <f>IF(H32="-","-",SUM(H27:H30,H32:H36)*'3l HAP'!$E$13)</f>
        <v>5.422610347437395</v>
      </c>
      <c r="I37" s="117">
        <f>IF(I32="-","-",SUM(I27:I30,I32:I36)*'3l HAP'!$E$13)</f>
        <v>4.8231347748363831</v>
      </c>
      <c r="J37" s="117">
        <f>IF(J32="-","-",SUM(J27:J30,J32:J36)*'3l HAP'!$E$13)</f>
        <v>4.6013911579405278</v>
      </c>
      <c r="K37" s="117">
        <f>IF(K32="-","-",SUM(K27:K30,K32:K36)*'3l HAP'!$E$13)</f>
        <v>5.2088760461188972</v>
      </c>
      <c r="L37" s="117">
        <f>IF(L32="-","-",SUM(L27:L30,L32:L36)*'3l HAP'!$E$13)</f>
        <v>5.2003479068561278</v>
      </c>
      <c r="M37" s="117">
        <f>IF(M32="-","-",SUM(M27:M30,M32:M36)*'3l HAP'!$E$13)</f>
        <v>5.5517900900163282</v>
      </c>
      <c r="N37" s="117">
        <f>IF(N32="-","-",SUM(N27:N30,N32:N36)*'3l HAP'!$E$13)</f>
        <v>6.1713613484812715</v>
      </c>
      <c r="O37" s="27"/>
      <c r="P37" s="117">
        <f>IF(P32="-","-",SUM(P27:P30,P32:P36)*'3l HAP'!$E$13)</f>
        <v>6.1713613484812715</v>
      </c>
      <c r="Q37" s="117">
        <f>IF(Q32="-","-",SUM(Q27:Q30,Q32:Q36)*'3l HAP'!$E$13)</f>
        <v>6.8298644151448515</v>
      </c>
      <c r="R37" s="117">
        <f>IF(R32="-","-",SUM(R27:R30,R32:R36)*'3l HAP'!$E$13)</f>
        <v>6.0560020066948361</v>
      </c>
      <c r="S37" s="117">
        <f>IF(S32="-","-",SUM(S27:S30,S32:S36)*'3l HAP'!$E$13)</f>
        <v>5.7684866772670178</v>
      </c>
      <c r="T37" s="117">
        <f>IF(T32="-","-",SUM(T27:T30,T32:T36)*'3l HAP'!$E$13)</f>
        <v>4.8613822138829086</v>
      </c>
      <c r="U37" s="117">
        <f>IF(U32="-","-",SUM(U27:U30,U32:U36)*'3l HAP'!$E$13)</f>
        <v>5.5721156571626382</v>
      </c>
      <c r="V37" s="117">
        <f>IF(V32="-","-",SUM(V27:V30,V32:V36)*'3l HAP'!$E$13)</f>
        <v>6.8204610605060152</v>
      </c>
      <c r="W37" s="117">
        <f>IF(W32="-","-",SUM(W27:W30,W32:W36)*'3l HAP'!$E$13)</f>
        <v>11.83835767733267</v>
      </c>
      <c r="X37" s="27"/>
      <c r="Y37" s="117">
        <f>IF(Y32="-","-",SUM(Y27:Y30,Y32:Y36)*'3l HAP'!$E$13)</f>
        <v>24.815714617001486</v>
      </c>
      <c r="Z37" s="117" t="str">
        <f>IF(Z32="-","-",SUM(Z27:Z30,Z32:Z36)*'3l HAP'!$E$13)</f>
        <v>-</v>
      </c>
      <c r="AA37" s="117" t="str">
        <f>IF(AA32="-","-",SUM(AA27:AA30,AA32:AA36)*'3l HAP'!$E$13)</f>
        <v>-</v>
      </c>
      <c r="AB37" s="117" t="str">
        <f>IF(AB32="-","-",SUM(AB27:AB30,AB32:AB36)*'3l HAP'!$E$13)</f>
        <v>-</v>
      </c>
      <c r="AC37" s="117" t="str">
        <f>IF(AC32="-","-",SUM(AC27:AC30,AC32:AC36)*'3l HAP'!$E$13)</f>
        <v>-</v>
      </c>
      <c r="AD37" s="25"/>
    </row>
    <row r="38" spans="1:30" s="26" customFormat="1" ht="11.25" customHeight="1" x14ac:dyDescent="0.15">
      <c r="A38" s="207"/>
      <c r="B38" s="120" t="s">
        <v>253</v>
      </c>
      <c r="C38" s="120" t="str">
        <f>B38&amp;"_"&amp;D38</f>
        <v>Total_East Midlands</v>
      </c>
      <c r="D38" s="118" t="s">
        <v>132</v>
      </c>
      <c r="E38" s="119"/>
      <c r="F38" s="27"/>
      <c r="G38" s="117">
        <f t="shared" ref="G38:N38" si="3">IF(G27="-","-",SUM(G27:G37))</f>
        <v>533.09997979880654</v>
      </c>
      <c r="H38" s="117">
        <f t="shared" si="3"/>
        <v>489.89636313649379</v>
      </c>
      <c r="I38" s="117">
        <f t="shared" si="3"/>
        <v>445.82841069032219</v>
      </c>
      <c r="J38" s="117">
        <f t="shared" si="3"/>
        <v>430.11327967489291</v>
      </c>
      <c r="K38" s="117">
        <f t="shared" si="3"/>
        <v>475.13883406994734</v>
      </c>
      <c r="L38" s="117">
        <f t="shared" si="3"/>
        <v>474.57182254414329</v>
      </c>
      <c r="M38" s="117">
        <f t="shared" si="3"/>
        <v>502.61720083016473</v>
      </c>
      <c r="N38" s="117">
        <f t="shared" si="3"/>
        <v>545.62632269761809</v>
      </c>
      <c r="O38" s="27"/>
      <c r="P38" s="117">
        <f t="shared" ref="P38:W38" si="4">IF(P27="-","-",SUM(P27:P37))</f>
        <v>545.62632269761809</v>
      </c>
      <c r="Q38" s="117">
        <f t="shared" si="4"/>
        <v>592.31466814154317</v>
      </c>
      <c r="R38" s="117">
        <f t="shared" si="4"/>
        <v>538.24096197530571</v>
      </c>
      <c r="S38" s="117">
        <f t="shared" si="4"/>
        <v>517.83006375528441</v>
      </c>
      <c r="T38" s="117">
        <f t="shared" si="4"/>
        <v>452.30250389741872</v>
      </c>
      <c r="U38" s="117">
        <f t="shared" si="4"/>
        <v>500.95154117412812</v>
      </c>
      <c r="V38" s="117">
        <f t="shared" si="4"/>
        <v>587.03155731962283</v>
      </c>
      <c r="W38" s="117">
        <f t="shared" si="4"/>
        <v>988.02918184064697</v>
      </c>
      <c r="X38" s="27"/>
      <c r="Y38" s="117">
        <f t="shared" ref="Y38:AC38" si="5">IF(Y27="-","-",SUM(Y27:Y37))</f>
        <v>1881.7592551458256</v>
      </c>
      <c r="Z38" s="117" t="str">
        <f t="shared" si="5"/>
        <v>-</v>
      </c>
      <c r="AA38" s="117" t="str">
        <f t="shared" si="5"/>
        <v>-</v>
      </c>
      <c r="AB38" s="117" t="str">
        <f t="shared" si="5"/>
        <v>-</v>
      </c>
      <c r="AC38" s="117" t="str">
        <f t="shared" si="5"/>
        <v>-</v>
      </c>
      <c r="AD38" s="25"/>
    </row>
    <row r="39" spans="1:30" s="26" customFormat="1" ht="11.25" customHeight="1" x14ac:dyDescent="0.15">
      <c r="A39" s="207"/>
      <c r="B39" s="123" t="s">
        <v>244</v>
      </c>
      <c r="C39" s="123" t="s">
        <v>180</v>
      </c>
      <c r="D39" s="116" t="s">
        <v>129</v>
      </c>
      <c r="E39" s="75"/>
      <c r="F39" s="27"/>
      <c r="G39" s="35">
        <f>IF('3a DF'!H$147="-","-",'3a DF'!H$147)</f>
        <v>253.15</v>
      </c>
      <c r="H39" s="35">
        <f>IF('3a DF'!I$147="-","-",'3a DF'!I$147)</f>
        <v>213.57</v>
      </c>
      <c r="I39" s="35">
        <f>IF('3a DF'!J$147="-","-",'3a DF'!J$147)</f>
        <v>174.75</v>
      </c>
      <c r="J39" s="35">
        <f>IF('3a DF'!K$147="-","-",'3a DF'!K$147)</f>
        <v>160.27000000000001</v>
      </c>
      <c r="K39" s="35">
        <f>IF('3a DF'!L$147="-","-",'3a DF'!L$147)</f>
        <v>200.75</v>
      </c>
      <c r="L39" s="35">
        <f>IF('3a DF'!M$147="-","-",'3a DF'!M$147)</f>
        <v>199.06</v>
      </c>
      <c r="M39" s="35">
        <f>IF('3a DF'!N$147="-","-",'3a DF'!N$147)</f>
        <v>215.77</v>
      </c>
      <c r="N39" s="35">
        <f>IF('3a DF'!O$147="-","-",'3a DF'!O$147)</f>
        <v>243.36</v>
      </c>
      <c r="O39" s="27"/>
      <c r="P39" s="35">
        <f>IF('3a DF'!Q$147="-","-",'3a DF'!Q$147)</f>
        <v>243.36</v>
      </c>
      <c r="Q39" s="35">
        <f>IF('3a DF'!R$147="-","-",'3a DF'!R$147)</f>
        <v>281.18</v>
      </c>
      <c r="R39" s="35">
        <f>IF('3a DF'!S$147="-","-",'3a DF'!S$147)</f>
        <v>230.78</v>
      </c>
      <c r="S39" s="35">
        <f>IF('3a DF'!T$147="-","-",'3a DF'!T$147)</f>
        <v>206.32</v>
      </c>
      <c r="T39" s="35">
        <f>IF('3a DF'!U$147="-","-",'3a DF'!U$147)</f>
        <v>145.13</v>
      </c>
      <c r="U39" s="35">
        <f>IF('3a DF'!V$147="-","-",'3a DF'!V$147)</f>
        <v>187.07</v>
      </c>
      <c r="V39" s="35">
        <f>IF('3a DF'!W$147="-","-",'3a DF'!W$147)</f>
        <v>276.51</v>
      </c>
      <c r="W39" s="35">
        <f>IF('3a DF'!X$147="-","-",'3a DF'!X$147)</f>
        <v>586.80999999999995</v>
      </c>
      <c r="X39" s="27"/>
      <c r="Y39" s="35">
        <f>IF('3a DF'!Z$147="-","-",'3a DF'!Z$147)</f>
        <v>1376.8009245311077</v>
      </c>
      <c r="Z39" s="35" t="str">
        <f>IF('3a DF'!AA$147="-","-",'3a DF'!AA$147)</f>
        <v>-</v>
      </c>
      <c r="AA39" s="35" t="str">
        <f>IF('3a DF'!AB$147="-","-",'3a DF'!AB$147)</f>
        <v>-</v>
      </c>
      <c r="AB39" s="35" t="str">
        <f>IF('3a DF'!AC$147="-","-",'3a DF'!AC$147)</f>
        <v>-</v>
      </c>
      <c r="AC39" s="35" t="str">
        <f>IF('3a DF'!AD$147="-","-",'3a DF'!AD$147)</f>
        <v>-</v>
      </c>
      <c r="AD39" s="25"/>
    </row>
    <row r="40" spans="1:30" s="26" customFormat="1" ht="11.25" customHeight="1" x14ac:dyDescent="0.15">
      <c r="A40" s="207"/>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x14ac:dyDescent="0.15">
      <c r="A41" s="207"/>
      <c r="B41" s="123" t="s">
        <v>245</v>
      </c>
      <c r="C41" s="123" t="s">
        <v>182</v>
      </c>
      <c r="D41" s="116" t="s">
        <v>129</v>
      </c>
      <c r="E41" s="75"/>
      <c r="F41" s="27"/>
      <c r="G41" s="35" t="str">
        <f>IF('3c AA'!J197="-","-",'3c AA'!J197)</f>
        <v>-</v>
      </c>
      <c r="H41" s="35" t="str">
        <f>IF('3c AA'!K197="-","-",'3c AA'!K197)</f>
        <v>-</v>
      </c>
      <c r="I41" s="35" t="str">
        <f>IF('3c AA'!L197="-","-",'3c AA'!L197)</f>
        <v>-</v>
      </c>
      <c r="J41" s="35" t="str">
        <f>IF('3c AA'!M197="-","-",'3c AA'!M197)</f>
        <v>-</v>
      </c>
      <c r="K41" s="35" t="str">
        <f>IF('3c AA'!N197="-","-",'3c AA'!N197)</f>
        <v>-</v>
      </c>
      <c r="L41" s="35" t="str">
        <f>IF('3c AA'!O197="-","-",'3c AA'!O197)</f>
        <v>-</v>
      </c>
      <c r="M41" s="35" t="str">
        <f>IF('3c AA'!P197="-","-",'3c AA'!P197)</f>
        <v>-</v>
      </c>
      <c r="N41" s="35" t="str">
        <f>IF('3c AA'!Q197="-","-",'3c AA'!Q197)</f>
        <v>-</v>
      </c>
      <c r="O41" s="27"/>
      <c r="P41" s="35" t="str">
        <f>IF('3c AA'!S197="-","-",'3c AA'!S197)</f>
        <v>-</v>
      </c>
      <c r="Q41" s="35" t="str">
        <f>IF('3c AA'!T197="-","-",'3c AA'!T197)</f>
        <v>-</v>
      </c>
      <c r="R41" s="35" t="str">
        <f>IF('3c AA'!U197="-","-",'3c AA'!U197)</f>
        <v>-</v>
      </c>
      <c r="S41" s="35" t="str">
        <f>IF('3c AA'!V197="-","-",'3c AA'!V197)</f>
        <v>-</v>
      </c>
      <c r="T41" s="35">
        <f>IF('3c AA'!W197="-","-",'3c AA'!W197)</f>
        <v>10.705717509101307</v>
      </c>
      <c r="U41" s="35">
        <f>IF('3c AA'!X197="-","-",'3c AA'!X197)</f>
        <v>13.71215092385904</v>
      </c>
      <c r="V41" s="35">
        <f>IF('3c AA'!Y197="-","-",'3c AA'!Y197)</f>
        <v>4.43</v>
      </c>
      <c r="W41" s="35" t="str">
        <f>IF('3c AA'!Z197="-","-",'3c AA'!Z197)</f>
        <v>-</v>
      </c>
      <c r="X41" s="27"/>
      <c r="Y41" s="35">
        <f>IF('3c AA'!AB197="-","-",'3c AA'!AB197)</f>
        <v>26.679544917909343</v>
      </c>
      <c r="Z41" s="35" t="str">
        <f>IF('3c AA'!AC197="-","-",'3c AA'!AC197)</f>
        <v>-</v>
      </c>
      <c r="AA41" s="35" t="str">
        <f>IF('3c AA'!AD197="-","-",'3c AA'!AD197)</f>
        <v>-</v>
      </c>
      <c r="AB41" s="35" t="str">
        <f>IF('3c AA'!AE197="-","-",'3c AA'!AE197)</f>
        <v>-</v>
      </c>
      <c r="AC41" s="35" t="str">
        <f>IF('3c AA'!AF197="-","-",'3c AA'!AF197)</f>
        <v>-</v>
      </c>
      <c r="AD41" s="25"/>
    </row>
    <row r="42" spans="1:30" s="26" customFormat="1" ht="11.25" customHeight="1" x14ac:dyDescent="0.15">
      <c r="A42" s="207"/>
      <c r="B42" s="123" t="s">
        <v>246</v>
      </c>
      <c r="C42" s="123" t="s">
        <v>183</v>
      </c>
      <c r="D42" s="116" t="s">
        <v>129</v>
      </c>
      <c r="E42" s="75"/>
      <c r="F42" s="27"/>
      <c r="G42" s="35">
        <f>IF('3d PC'!G$43="-","-",'3d PC'!G$43)</f>
        <v>21.926269106402124</v>
      </c>
      <c r="H42" s="35">
        <f>IF('3d PC'!H$43="-","-",'3d PC'!H$43)</f>
        <v>21.926269106402124</v>
      </c>
      <c r="I42" s="35">
        <f>IF('3d PC'!I$43="-","-",'3d PC'!I$43)</f>
        <v>22.64764819235609</v>
      </c>
      <c r="J42" s="35">
        <f>IF('3d PC'!J$43="-","-",'3d PC'!J$43)</f>
        <v>22.505107470829557</v>
      </c>
      <c r="K42" s="35">
        <f>IF('3d PC'!K$43="-","-",'3d PC'!K$43)</f>
        <v>19.106297226763825</v>
      </c>
      <c r="L42" s="35">
        <f>IF('3d PC'!L$43="-","-",'3d PC'!L$43)</f>
        <v>19.106297226763825</v>
      </c>
      <c r="M42" s="35">
        <f>IF('3d PC'!M$43="-","-",'3d PC'!M$43)</f>
        <v>20.852393125569616</v>
      </c>
      <c r="N42" s="35">
        <f>IF('3d PC'!N$43="-","-",'3d PC'!N$43)</f>
        <v>20.849370287873604</v>
      </c>
      <c r="O42" s="27"/>
      <c r="P42" s="35">
        <f>IF('3d PC'!P$43="-","-",'3d PC'!P$43)</f>
        <v>20.849370287873604</v>
      </c>
      <c r="Q42" s="35">
        <f>IF('3d PC'!Q$43="-","-",'3d PC'!Q$43)</f>
        <v>21.503193401206047</v>
      </c>
      <c r="R42" s="35">
        <f>IF('3d PC'!R$43="-","-",'3d PC'!R$43)</f>
        <v>21.819481548965161</v>
      </c>
      <c r="S42" s="35">
        <f>IF('3d PC'!S$43="-","-",'3d PC'!S$43)</f>
        <v>25.256715910577427</v>
      </c>
      <c r="T42" s="35">
        <f>IF('3d PC'!T$43="-","-",'3d PC'!T$43)</f>
        <v>24.167303215101221</v>
      </c>
      <c r="U42" s="35">
        <f>IF('3d PC'!U$43="-","-",'3d PC'!U$43)</f>
        <v>23.962512789411701</v>
      </c>
      <c r="V42" s="35">
        <f>IF('3d PC'!V$43="-","-",'3d PC'!V$43)</f>
        <v>23.858648398084732</v>
      </c>
      <c r="W42" s="35">
        <f>IF('3d PC'!W$43="-","-",'3d PC'!W$43)</f>
        <v>33.366817904048837</v>
      </c>
      <c r="X42" s="27"/>
      <c r="Y42" s="35">
        <f>IF('3d PC'!Y$43="-","-",'3d PC'!Y$43)</f>
        <v>33.475871166766694</v>
      </c>
      <c r="Z42" s="35" t="str">
        <f>IF('3d PC'!Z$43="-","-",'3d PC'!Z$43)</f>
        <v>-</v>
      </c>
      <c r="AA42" s="35" t="str">
        <f>IF('3d PC'!AA$43="-","-",'3d PC'!AA$43)</f>
        <v>-</v>
      </c>
      <c r="AB42" s="35" t="str">
        <f>IF('3d PC'!AB$43="-","-",'3d PC'!AB$43)</f>
        <v>-</v>
      </c>
      <c r="AC42" s="35" t="str">
        <f>IF('3d PC'!AC$43="-","-",'3d PC'!AC$43)</f>
        <v>-</v>
      </c>
      <c r="AD42" s="25"/>
    </row>
    <row r="43" spans="1:30" s="26" customFormat="1" ht="11.25" customHeight="1" x14ac:dyDescent="0.15">
      <c r="A43" s="207"/>
      <c r="B43" s="123" t="s">
        <v>247</v>
      </c>
      <c r="C43" s="123" t="s">
        <v>184</v>
      </c>
      <c r="D43" s="116" t="s">
        <v>129</v>
      </c>
      <c r="E43" s="75"/>
      <c r="F43" s="27"/>
      <c r="G43" s="35">
        <f>IF('3f NC-Gas'!F47="-","-",'3f NC-Gas'!F47)</f>
        <v>134.42796169637757</v>
      </c>
      <c r="H43" s="35">
        <f>IF('3f NC-Gas'!G47="-","-",'3f NC-Gas'!G47)</f>
        <v>134.3079617029311</v>
      </c>
      <c r="I43" s="35">
        <f>IF('3f NC-Gas'!H47="-","-",'3f NC-Gas'!H47)</f>
        <v>136.01413156004517</v>
      </c>
      <c r="J43" s="35">
        <f>IF('3f NC-Gas'!I47="-","-",'3f NC-Gas'!I47)</f>
        <v>135.66613157905041</v>
      </c>
      <c r="K43" s="35">
        <f>IF('3f NC-Gas'!J47="-","-",'3f NC-Gas'!J47)</f>
        <v>131.33897376654295</v>
      </c>
      <c r="L43" s="35">
        <f>IF('3f NC-Gas'!K47="-","-",'3f NC-Gas'!K47)</f>
        <v>131.36297376523225</v>
      </c>
      <c r="M43" s="35">
        <f>IF('3f NC-Gas'!L47="-","-",'3f NC-Gas'!L47)</f>
        <v>136.4264001474786</v>
      </c>
      <c r="N43" s="35">
        <f>IF('3f NC-Gas'!M47="-","-",'3f NC-Gas'!M47)</f>
        <v>136.49840014354649</v>
      </c>
      <c r="O43" s="27"/>
      <c r="P43" s="35">
        <f>IF('3f NC-Gas'!O47="-","-",'3f NC-Gas'!O47)</f>
        <v>136.49840014354649</v>
      </c>
      <c r="Q43" s="35">
        <f>IF('3f NC-Gas'!P47="-","-",'3f NC-Gas'!P47)</f>
        <v>143.82679144338769</v>
      </c>
      <c r="R43" s="35">
        <f>IF('3f NC-Gas'!Q47="-","-",'3f NC-Gas'!Q47)</f>
        <v>143.38279146763577</v>
      </c>
      <c r="S43" s="35">
        <f>IF('3f NC-Gas'!R47="-","-",'3f NC-Gas'!R47)</f>
        <v>143.97192263725503</v>
      </c>
      <c r="T43" s="35">
        <f>IF('3f NC-Gas'!S47="-","-",'3f NC-Gas'!S47)</f>
        <v>141.30792278274342</v>
      </c>
      <c r="U43" s="35">
        <f>IF('3f NC-Gas'!T47="-","-",'3f NC-Gas'!T47)</f>
        <v>137.10011798842874</v>
      </c>
      <c r="V43" s="35">
        <f>IF('3f NC-Gas'!U47="-","-",'3f NC-Gas'!U47)</f>
        <v>136.66811801202144</v>
      </c>
      <c r="W43" s="35">
        <f>IF('3f NC-Gas'!V47="-","-",'3f NC-Gas'!V47)</f>
        <v>193.82353176775823</v>
      </c>
      <c r="X43" s="27"/>
      <c r="Y43" s="35">
        <f>IF('3f NC-Gas'!X47="-","-",'3f NC-Gas'!X47)</f>
        <v>192.41016885255056</v>
      </c>
      <c r="Z43" s="35" t="str">
        <f>IF('3f NC-Gas'!Y47="-","-",'3f NC-Gas'!Y47)</f>
        <v>-</v>
      </c>
      <c r="AA43" s="35" t="str">
        <f>IF('3f NC-Gas'!Z47="-","-",'3f NC-Gas'!Z47)</f>
        <v>-</v>
      </c>
      <c r="AB43" s="35" t="str">
        <f>IF('3f NC-Gas'!AA47="-","-",'3f NC-Gas'!AA47)</f>
        <v>-</v>
      </c>
      <c r="AC43" s="35" t="str">
        <f>IF('3f NC-Gas'!AB47="-","-",'3f NC-Gas'!AB47)</f>
        <v>-</v>
      </c>
      <c r="AD43" s="25"/>
    </row>
    <row r="44" spans="1:30" s="26" customFormat="1" ht="12.6" customHeight="1" x14ac:dyDescent="0.15">
      <c r="A44" s="207"/>
      <c r="B44" s="123" t="s">
        <v>248</v>
      </c>
      <c r="C44" s="123" t="s">
        <v>185</v>
      </c>
      <c r="D44" s="116" t="s">
        <v>129</v>
      </c>
      <c r="E44" s="75"/>
      <c r="F44" s="27"/>
      <c r="G44" s="35">
        <f>IF('3g CPIH'!C$17="-","-",'3h OC '!$E$12*('3g CPIH'!C$17/'3g CPIH'!$G$17))</f>
        <v>87.194616340508801</v>
      </c>
      <c r="H44" s="35">
        <f>IF('3g CPIH'!D$17="-","-",'3h OC '!$E$12*('3g CPIH'!D$17/'3g CPIH'!$G$17))</f>
        <v>87.369180136986301</v>
      </c>
      <c r="I44" s="35">
        <f>IF('3g CPIH'!E$17="-","-",'3h OC '!$E$12*('3g CPIH'!E$17/'3g CPIH'!$G$17))</f>
        <v>87.631025831702544</v>
      </c>
      <c r="J44" s="35">
        <f>IF('3g CPIH'!F$17="-","-",'3h OC '!$E$12*('3g CPIH'!F$17/'3g CPIH'!$G$17))</f>
        <v>88.15471722113503</v>
      </c>
      <c r="K44" s="35">
        <f>IF('3g CPIH'!G$17="-","-",'3h OC '!$E$12*('3g CPIH'!G$17/'3g CPIH'!$G$17))</f>
        <v>89.202100000000002</v>
      </c>
      <c r="L44" s="35">
        <f>IF('3g CPIH'!H$17="-","-",'3h OC '!$E$12*('3g CPIH'!H$17/'3g CPIH'!$G$17))</f>
        <v>90.33676467710373</v>
      </c>
      <c r="M44" s="35">
        <f>IF('3g CPIH'!I$17="-","-",'3h OC '!$E$12*('3g CPIH'!I$17/'3g CPIH'!$G$17))</f>
        <v>91.645993150684916</v>
      </c>
      <c r="N44" s="35">
        <f>IF('3g CPIH'!J$17="-","-",'3h OC '!$E$12*('3g CPIH'!J$17/'3g CPIH'!$G$17))</f>
        <v>92.431530234833673</v>
      </c>
      <c r="O44" s="27"/>
      <c r="P44" s="35">
        <f>IF('3g CPIH'!L$17="-","-",'3h OC '!$E$12*('3g CPIH'!L$17/'3g CPIH'!$G$17))</f>
        <v>92.431530234833673</v>
      </c>
      <c r="Q44" s="35">
        <f>IF('3g CPIH'!M$17="-","-",'3h OC '!$E$12*('3g CPIH'!M$17/'3g CPIH'!$G$17))</f>
        <v>93.47891301369863</v>
      </c>
      <c r="R44" s="35">
        <f>IF('3g CPIH'!N$17="-","-",'3h OC '!$E$12*('3g CPIH'!N$17/'3g CPIH'!$G$17))</f>
        <v>94.177168199608616</v>
      </c>
      <c r="S44" s="35">
        <f>IF('3g CPIH'!O$17="-","-",'3h OC '!$E$12*('3g CPIH'!O$17/'3g CPIH'!$G$17))</f>
        <v>94.700859589041102</v>
      </c>
      <c r="T44" s="35">
        <f>IF('3g CPIH'!P$17="-","-",'3h OC '!$E$12*('3g CPIH'!P$17/'3g CPIH'!$G$17))</f>
        <v>94.96270528375733</v>
      </c>
      <c r="U44" s="35">
        <f>IF('3g CPIH'!Q$17="-","-",'3h OC '!$E$12*('3g CPIH'!Q$17/'3g CPIH'!$G$17))</f>
        <v>95.48639667318983</v>
      </c>
      <c r="V44" s="35">
        <f>IF('3g CPIH'!R$17="-","-",'3h OC '!$E$12*('3g CPIH'!R$17/'3g CPIH'!$G$17))</f>
        <v>97.232034637964787</v>
      </c>
      <c r="W44" s="35">
        <f>IF('3g CPIH'!S$17="-","-",'3h OC '!$E$12*('3g CPIH'!S$17/'3g CPIH'!$G$17))</f>
        <v>100.11233727984346</v>
      </c>
      <c r="X44" s="27"/>
      <c r="Y44" s="35">
        <f>IF('3g CPIH'!U$17="-","-",'3h OC '!$E$12*('3g CPIH'!U$17/'3g CPIH'!$G$17))</f>
        <v>105.1746873776908</v>
      </c>
      <c r="Z44" s="35" t="str">
        <f>IF('3g CPIH'!V$17="-","-",'3h OC '!$E$12*('3g CPIH'!V$17/'3g CPIH'!$G$17))</f>
        <v>-</v>
      </c>
      <c r="AA44" s="35" t="str">
        <f>IF('3g CPIH'!W$17="-","-",'3h OC '!$E$12*('3g CPIH'!W$17/'3g CPIH'!$G$17))</f>
        <v>-</v>
      </c>
      <c r="AB44" s="35" t="str">
        <f>IF('3g CPIH'!X$17="-","-",'3h OC '!$E$12*('3g CPIH'!X$17/'3g CPIH'!$G$17))</f>
        <v>-</v>
      </c>
      <c r="AC44" s="35" t="str">
        <f>IF('3g CPIH'!Y$17="-","-",'3h OC '!$E$12*('3g CPIH'!Y$17/'3g CPIH'!$G$17))</f>
        <v>-</v>
      </c>
      <c r="AD44" s="25"/>
    </row>
    <row r="45" spans="1:30" s="26" customFormat="1" ht="11.25" x14ac:dyDescent="0.15">
      <c r="A45" s="207"/>
      <c r="B45" s="123" t="s">
        <v>248</v>
      </c>
      <c r="C45" s="123" t="s">
        <v>186</v>
      </c>
      <c r="D45" s="116" t="s">
        <v>129</v>
      </c>
      <c r="E45" s="75"/>
      <c r="F45" s="27"/>
      <c r="G45" s="35" t="s">
        <v>249</v>
      </c>
      <c r="H45" s="35" t="s">
        <v>249</v>
      </c>
      <c r="I45" s="35" t="s">
        <v>249</v>
      </c>
      <c r="J45" s="35" t="s">
        <v>249</v>
      </c>
      <c r="K45" s="35">
        <f>IF('3i SMNCC'!G$51="-","-",'3i SMNCC'!G$51)</f>
        <v>0</v>
      </c>
      <c r="L45" s="35">
        <f>IF('3i SMNCC'!H$51="-","-",'3i SMNCC'!H$51)</f>
        <v>-0.14839729644435984</v>
      </c>
      <c r="M45" s="35">
        <f>IF('3i SMNCC'!I$51="-","-",'3i SMNCC'!I$51)</f>
        <v>1.899695256253338</v>
      </c>
      <c r="N45" s="35">
        <f>IF('3i SMNCC'!J$51="-","-",'3i SMNCC'!J$51)</f>
        <v>12.665365920990935</v>
      </c>
      <c r="O45" s="27"/>
      <c r="P45" s="35">
        <f>IF('3i SMNCC'!L$51="-","-",'3i SMNCC'!L$51)</f>
        <v>12.665365920990935</v>
      </c>
      <c r="Q45" s="35">
        <f>IF('3i SMNCC'!M$51="-","-",'3i SMNCC'!M$51)</f>
        <v>14.640709693750988</v>
      </c>
      <c r="R45" s="35">
        <f>IF('3i SMNCC'!N$51="-","-",'3i SMNCC'!N$51)</f>
        <v>14.927787132222536</v>
      </c>
      <c r="S45" s="35">
        <f>IF('3i SMNCC'!O$51="-","-",'3i SMNCC'!O$51)</f>
        <v>17.170757060355506</v>
      </c>
      <c r="T45" s="35">
        <f>IF('3i SMNCC'!P$51="-","-",'3i SMNCC'!P$51)</f>
        <v>11.164989866554468</v>
      </c>
      <c r="U45" s="35">
        <f>IF('3i SMNCC'!Q$51="-","-",'3i SMNCC'!Q$51)</f>
        <v>10.900121345430581</v>
      </c>
      <c r="V45" s="35">
        <f>IF('3i SMNCC'!R$51="-","-",'3i SMNCC'!R$51)</f>
        <v>7.9767627265742567</v>
      </c>
      <c r="W45" s="35">
        <f>IF('3i SMNCC'!S$51="-","-",'3i SMNCC'!S$51)</f>
        <v>3.3826300925037529</v>
      </c>
      <c r="X45" s="27"/>
      <c r="Y45" s="35">
        <f>IF('3i SMNCC'!U$51="-","-",'3i SMNCC'!U$51)</f>
        <v>3.4563122415280967</v>
      </c>
      <c r="Z45" s="35" t="str">
        <f>IF('3i SMNCC'!V$51="-","-",'3i SMNCC'!V$51)</f>
        <v>-</v>
      </c>
      <c r="AA45" s="35" t="str">
        <f>IF('3i SMNCC'!W$51="-","-",'3i SMNCC'!W$51)</f>
        <v>-</v>
      </c>
      <c r="AB45" s="35" t="str">
        <f>IF('3i SMNCC'!X$51="-","-",'3i SMNCC'!X$51)</f>
        <v>-</v>
      </c>
      <c r="AC45" s="35" t="str">
        <f>IF('3i SMNCC'!Y$51="-","-",'3i SMNCC'!Y$51)</f>
        <v>-</v>
      </c>
      <c r="AD45" s="25"/>
    </row>
    <row r="46" spans="1:30" s="26" customFormat="1" ht="11.25" x14ac:dyDescent="0.15">
      <c r="A46" s="207"/>
      <c r="B46" s="123" t="s">
        <v>248</v>
      </c>
      <c r="C46" s="123" t="s">
        <v>187</v>
      </c>
      <c r="D46" s="116" t="s">
        <v>129</v>
      </c>
      <c r="E46" s="75"/>
      <c r="F46" s="27"/>
      <c r="G46" s="35">
        <f>IF('3g CPIH'!C$17="-","-",'3j PAAC PAP'!$G$20*('3g CPIH'!C$17/'3g CPIH'!$G$17))</f>
        <v>13.137827495107633</v>
      </c>
      <c r="H46" s="35">
        <f>IF('3g CPIH'!D$17="-","-",'3j PAAC PAP'!$G$20*('3g CPIH'!D$17/'3g CPIH'!$G$17))</f>
        <v>13.164129452054794</v>
      </c>
      <c r="I46" s="35">
        <f>IF('3g CPIH'!E$17="-","-",'3j PAAC PAP'!$G$20*('3g CPIH'!E$17/'3g CPIH'!$G$17))</f>
        <v>13.203582387475539</v>
      </c>
      <c r="J46" s="35">
        <f>IF('3g CPIH'!F$17="-","-",'3j PAAC PAP'!$G$20*('3g CPIH'!F$17/'3g CPIH'!$G$17))</f>
        <v>13.282488258317025</v>
      </c>
      <c r="K46" s="35">
        <f>IF('3g CPIH'!G$17="-","-",'3j PAAC PAP'!$G$20*('3g CPIH'!G$17/'3g CPIH'!$G$17))</f>
        <v>13.440300000000001</v>
      </c>
      <c r="L46" s="35">
        <f>IF('3g CPIH'!H$17="-","-",'3j PAAC PAP'!$G$20*('3g CPIH'!H$17/'3g CPIH'!$G$17))</f>
        <v>13.611262720156557</v>
      </c>
      <c r="M46" s="35">
        <f>IF('3g CPIH'!I$17="-","-",'3j PAAC PAP'!$G$20*('3g CPIH'!I$17/'3g CPIH'!$G$17))</f>
        <v>13.808527397260272</v>
      </c>
      <c r="N46" s="35">
        <f>IF('3g CPIH'!J$17="-","-",'3j PAAC PAP'!$G$20*('3g CPIH'!J$17/'3g CPIH'!$G$17))</f>
        <v>13.926886203522507</v>
      </c>
      <c r="O46" s="27"/>
      <c r="P46" s="35">
        <f>IF('3g CPIH'!L$17="-","-",'3j PAAC PAP'!$G$20*('3g CPIH'!L$17/'3g CPIH'!$G$17))</f>
        <v>13.926886203522507</v>
      </c>
      <c r="Q46" s="35">
        <f>IF('3g CPIH'!M$17="-","-",'3j PAAC PAP'!$G$20*('3g CPIH'!M$17/'3g CPIH'!$G$17))</f>
        <v>14.08469794520548</v>
      </c>
      <c r="R46" s="35">
        <f>IF('3g CPIH'!N$17="-","-",'3j PAAC PAP'!$G$20*('3g CPIH'!N$17/'3g CPIH'!$G$17))</f>
        <v>14.189905772994129</v>
      </c>
      <c r="S46" s="35">
        <f>IF('3g CPIH'!O$17="-","-",'3j PAAC PAP'!$G$20*('3g CPIH'!O$17/'3g CPIH'!$G$17))</f>
        <v>14.268811643835617</v>
      </c>
      <c r="T46" s="35">
        <f>IF('3g CPIH'!P$17="-","-",'3j PAAC PAP'!$G$20*('3g CPIH'!P$17/'3g CPIH'!$G$17))</f>
        <v>14.30826457925636</v>
      </c>
      <c r="U46" s="35">
        <f>IF('3g CPIH'!Q$17="-","-",'3j PAAC PAP'!$G$20*('3g CPIH'!Q$17/'3g CPIH'!$G$17))</f>
        <v>14.387170450097848</v>
      </c>
      <c r="V46" s="35">
        <f>IF('3g CPIH'!R$17="-","-",'3j PAAC PAP'!$G$20*('3g CPIH'!R$17/'3g CPIH'!$G$17))</f>
        <v>14.650190019569473</v>
      </c>
      <c r="W46" s="35">
        <f>IF('3g CPIH'!S$17="-","-",'3j PAAC PAP'!$G$20*('3g CPIH'!S$17/'3g CPIH'!$G$17))</f>
        <v>15.084172309197653</v>
      </c>
      <c r="X46" s="27"/>
      <c r="Y46" s="35">
        <f>IF('3g CPIH'!U$17="-","-",'3j PAAC PAP'!$G$20*('3g CPIH'!U$17/'3g CPIH'!$G$17))</f>
        <v>15.846929060665364</v>
      </c>
      <c r="Z46" s="35" t="str">
        <f>IF('3g CPIH'!V$17="-","-",'3j PAAC PAP'!$G$20*('3g CPIH'!V$17/'3g CPIH'!$G$17))</f>
        <v>-</v>
      </c>
      <c r="AA46" s="35" t="str">
        <f>IF('3g CPIH'!W$17="-","-",'3j PAAC PAP'!$G$20*('3g CPIH'!W$17/'3g CPIH'!$G$17))</f>
        <v>-</v>
      </c>
      <c r="AB46" s="35" t="str">
        <f>IF('3g CPIH'!X$17="-","-",'3j PAAC PAP'!$G$20*('3g CPIH'!X$17/'3g CPIH'!$G$17))</f>
        <v>-</v>
      </c>
      <c r="AC46" s="35" t="str">
        <f>IF('3g CPIH'!Y$17="-","-",'3j PAAC PAP'!$G$20*('3g CPIH'!Y$17/'3g CPIH'!$G$17))</f>
        <v>-</v>
      </c>
      <c r="AD46" s="25"/>
    </row>
    <row r="47" spans="1:30" s="26" customFormat="1" ht="11.25" x14ac:dyDescent="0.15">
      <c r="A47" s="207"/>
      <c r="B47" s="123" t="s">
        <v>248</v>
      </c>
      <c r="C47" s="123" t="s">
        <v>188</v>
      </c>
      <c r="D47" s="116" t="s">
        <v>129</v>
      </c>
      <c r="E47" s="75"/>
      <c r="F47" s="27"/>
      <c r="G47" s="35">
        <f>IF(G39="-","-",SUM(G39:G45)*'3j PAAC PAP'!$G$38)</f>
        <v>28.573097880764816</v>
      </c>
      <c r="H47" s="35">
        <f>IF(H39="-","-",SUM(H39:H45)*'3j PAAC PAP'!$G$38)</f>
        <v>26.299357638097977</v>
      </c>
      <c r="I47" s="35">
        <f>IF(I39="-","-",SUM(I39:I45)*'3j PAAC PAP'!$G$38)</f>
        <v>24.220908434031156</v>
      </c>
      <c r="J47" s="35">
        <f>IF(J39="-","-",SUM(J39:J45)*'3j PAAC PAP'!$G$38)</f>
        <v>23.38983898044641</v>
      </c>
      <c r="K47" s="35">
        <f>IF(K39="-","-",SUM(K39:K45)*'3j PAAC PAP'!$G$38)</f>
        <v>25.334299163760964</v>
      </c>
      <c r="L47" s="35">
        <f>IF(L39="-","-",SUM(L39:L45)*'3j PAAC PAP'!$G$38)</f>
        <v>25.295196865025375</v>
      </c>
      <c r="M47" s="35">
        <f>IF(M39="-","-",SUM(M39:M45)*'3j PAAC PAP'!$G$38)</f>
        <v>26.841314153122902</v>
      </c>
      <c r="N47" s="35">
        <f>IF(N39="-","-",SUM(N39:N45)*'3j PAAC PAP'!$G$38)</f>
        <v>29.096919250097841</v>
      </c>
      <c r="O47" s="27"/>
      <c r="P47" s="35">
        <f>IF(P39="-","-",SUM(P39:P45)*'3j PAAC PAP'!$G$38)</f>
        <v>29.096919250097841</v>
      </c>
      <c r="Q47" s="35">
        <f>IF(Q39="-","-",SUM(Q39:Q45)*'3j PAAC PAP'!$G$38)</f>
        <v>31.905622804038845</v>
      </c>
      <c r="R47" s="35">
        <f>IF(R39="-","-",SUM(R39:R45)*'3j PAAC PAP'!$G$38)</f>
        <v>29.055647897971905</v>
      </c>
      <c r="S47" s="35">
        <f>IF(S39="-","-",SUM(S39:S45)*'3j PAAC PAP'!$G$38)</f>
        <v>28.0393376004758</v>
      </c>
      <c r="T47" s="35">
        <f>IF(T39="-","-",SUM(T39:T45)*'3j PAAC PAP'!$G$38)</f>
        <v>24.58883512739741</v>
      </c>
      <c r="U47" s="35">
        <f>IF(U39="-","-",SUM(U39:U45)*'3j PAAC PAP'!$G$38)</f>
        <v>26.935473747711121</v>
      </c>
      <c r="V47" s="35">
        <f>IF(V39="-","-",SUM(V39:V45)*'3j PAAC PAP'!$G$38)</f>
        <v>31.448058481700247</v>
      </c>
      <c r="W47" s="35">
        <f>IF(W39="-","-",SUM(W39:W45)*'3j PAAC PAP'!$G$38)</f>
        <v>52.779835608282021</v>
      </c>
      <c r="X47" s="27"/>
      <c r="Y47" s="35">
        <f>IF(Y39="-","-",SUM(Y39:Y45)*'3j PAAC PAP'!$G$38)</f>
        <v>99.980044707770588</v>
      </c>
      <c r="Z47" s="35" t="str">
        <f>IF(Z39="-","-",SUM(Z39:Z45)*'3j PAAC PAP'!$G$38)</f>
        <v>-</v>
      </c>
      <c r="AA47" s="35" t="str">
        <f>IF(AA39="-","-",SUM(AA39:AA45)*'3j PAAC PAP'!$G$38)</f>
        <v>-</v>
      </c>
      <c r="AB47" s="35" t="str">
        <f>IF(AB39="-","-",SUM(AB39:AB45)*'3j PAAC PAP'!$G$38)</f>
        <v>-</v>
      </c>
      <c r="AC47" s="35" t="str">
        <f>IF(AC39="-","-",SUM(AC39:AC45)*'3j PAAC PAP'!$G$38)</f>
        <v>-</v>
      </c>
      <c r="AD47" s="25"/>
    </row>
    <row r="48" spans="1:30" s="26" customFormat="1" ht="11.25" customHeight="1" x14ac:dyDescent="0.15">
      <c r="A48" s="207"/>
      <c r="B48" s="123" t="s">
        <v>189</v>
      </c>
      <c r="C48" s="123" t="s">
        <v>250</v>
      </c>
      <c r="D48" s="121" t="s">
        <v>129</v>
      </c>
      <c r="E48" s="75"/>
      <c r="F48" s="27"/>
      <c r="G48" s="35">
        <f>IF(G42="-","-",SUM(G39:G47)*'3k EBIT'!$E$12)</f>
        <v>10.427920474151108</v>
      </c>
      <c r="H48" s="35">
        <f>IF(H42="-","-",SUM(H39:H47)*'3k EBIT'!$E$12)</f>
        <v>9.6188634411703955</v>
      </c>
      <c r="I48" s="35">
        <f>IF(I42="-","-",SUM(I39:I47)*'3k EBIT'!$E$12)</f>
        <v>8.8795945967838641</v>
      </c>
      <c r="J48" s="35">
        <f>IF(J42="-","-",SUM(J39:J47)*'3k EBIT'!$E$12)</f>
        <v>8.585220115017389</v>
      </c>
      <c r="K48" s="35">
        <f>IF(K42="-","-",SUM(K39:K47)*'3k EBIT'!$E$12)</f>
        <v>9.2806027180020862</v>
      </c>
      <c r="L48" s="35">
        <f>IF(L42="-","-",SUM(L39:L47)*'3k EBIT'!$E$12)</f>
        <v>9.2699915292473936</v>
      </c>
      <c r="M48" s="35">
        <f>IF(M42="-","-",SUM(M39:M47)*'3k EBIT'!$E$12)</f>
        <v>9.8243080523257991</v>
      </c>
      <c r="N48" s="35">
        <f>IF(N42="-","-",SUM(N39:N47)*'3k EBIT'!$E$12)</f>
        <v>10.629709846487476</v>
      </c>
      <c r="O48" s="27"/>
      <c r="P48" s="35">
        <f>IF(P42="-","-",SUM(P39:P47)*'3k EBIT'!$E$12)</f>
        <v>10.629709846487476</v>
      </c>
      <c r="Q48" s="35">
        <f>IF(Q42="-","-",SUM(Q39:Q47)*'3k EBIT'!$E$12)</f>
        <v>11.632806771339339</v>
      </c>
      <c r="R48" s="35">
        <f>IF(R42="-","-",SUM(R39:R47)*'3k EBIT'!$E$12)</f>
        <v>10.620109322151702</v>
      </c>
      <c r="S48" s="35">
        <f>IF(S42="-","-",SUM(S39:S47)*'3k EBIT'!$E$12)</f>
        <v>10.259779737223758</v>
      </c>
      <c r="T48" s="35">
        <f>IF(T42="-","-",SUM(T39:T47)*'3k EBIT'!$E$12)</f>
        <v>9.0319905806322378</v>
      </c>
      <c r="U48" s="35">
        <f>IF(U42="-","-",SUM(U39:U47)*'3k EBIT'!$E$12)</f>
        <v>9.8690407858063196</v>
      </c>
      <c r="V48" s="35">
        <f>IF(V42="-","-",SUM(V39:V47)*'3k EBIT'!$E$12)</f>
        <v>11.480843196159922</v>
      </c>
      <c r="W48" s="35">
        <f>IF(W42="-","-",SUM(W39:W47)*'3k EBIT'!$E$12)</f>
        <v>19.084439405856926</v>
      </c>
      <c r="X48" s="27"/>
      <c r="Y48" s="35">
        <f>IF(Y42="-","-",SUM(Y39:Y47)*'3k EBIT'!$E$12)</f>
        <v>35.904872583954798</v>
      </c>
      <c r="Z48" s="35" t="str">
        <f>IF(Z42="-","-",SUM(Z39:Z47)*'3k EBIT'!$E$12)</f>
        <v>-</v>
      </c>
      <c r="AA48" s="35" t="str">
        <f>IF(AA42="-","-",SUM(AA39:AA47)*'3k EBIT'!$E$12)</f>
        <v>-</v>
      </c>
      <c r="AB48" s="35" t="str">
        <f>IF(AB42="-","-",SUM(AB39:AB47)*'3k EBIT'!$E$12)</f>
        <v>-</v>
      </c>
      <c r="AC48" s="35" t="str">
        <f>IF(AC42="-","-",SUM(AC39:AC47)*'3k EBIT'!$E$12)</f>
        <v>-</v>
      </c>
      <c r="AD48" s="25"/>
    </row>
    <row r="49" spans="1:30" s="26" customFormat="1" ht="11.25" customHeight="1" x14ac:dyDescent="0.15">
      <c r="A49" s="207"/>
      <c r="B49" s="123" t="s">
        <v>251</v>
      </c>
      <c r="C49" s="158" t="s">
        <v>252</v>
      </c>
      <c r="D49" s="121" t="s">
        <v>129</v>
      </c>
      <c r="E49" s="116"/>
      <c r="F49" s="27"/>
      <c r="G49" s="35">
        <f>IF(G44="-","-",SUM(G39:G42,G44:G48)*'3l HAP'!$E$13)</f>
        <v>6.0673728759184176</v>
      </c>
      <c r="H49" s="35">
        <f>IF(H44="-","-",SUM(H39:H42,H44:H48)*'3l HAP'!$E$13)</f>
        <v>5.4456877365015526</v>
      </c>
      <c r="I49" s="35">
        <f>IF(I44="-","-",SUM(I39:I42,I44:I48)*'3l HAP'!$E$13)</f>
        <v>4.851042930995435</v>
      </c>
      <c r="J49" s="35">
        <f>IF(J44="-","-",SUM(J39:J42,J44:J48)*'3l HAP'!$E$13)</f>
        <v>4.6292993141217584</v>
      </c>
      <c r="K49" s="35">
        <f>IF(K44="-","-",SUM(K39:K42,K44:K48)*'3l HAP'!$E$13)</f>
        <v>5.2285002045479416</v>
      </c>
      <c r="L49" s="35">
        <f>IF(L44="-","-",SUM(L39:L42,L44:L48)*'3l HAP'!$E$13)</f>
        <v>5.2199720652836428</v>
      </c>
      <c r="M49" s="35">
        <f>IF(M44="-","-",SUM(M39:M42,M44:M48)*'3l HAP'!$E$13)</f>
        <v>5.5729829060507097</v>
      </c>
      <c r="N49" s="35">
        <f>IF(N44="-","-",SUM(N39:N42,N44:N48)*'3l HAP'!$E$13)</f>
        <v>6.1925541645110638</v>
      </c>
      <c r="O49" s="27"/>
      <c r="P49" s="35">
        <f>IF(P44="-","-",SUM(P39:P42,P44:P48)*'3l HAP'!$E$13)</f>
        <v>6.1925541645110638</v>
      </c>
      <c r="Q49" s="35">
        <f>IF(Q44="-","-",SUM(Q39:Q42,Q44:Q48)*'3l HAP'!$E$13)</f>
        <v>6.8582242406756926</v>
      </c>
      <c r="R49" s="35">
        <f>IF(R44="-","-",SUM(R39:R42,R44:R48)*'3l HAP'!$E$13)</f>
        <v>6.0843618322539745</v>
      </c>
      <c r="S49" s="35">
        <f>IF(S44="-","-",SUM(S39:S42,S44:S48)*'3l HAP'!$E$13)</f>
        <v>5.7980740852292358</v>
      </c>
      <c r="T49" s="35">
        <f>IF(T44="-","-",SUM(T39:T42,T44:T48)*'3l HAP'!$E$13)</f>
        <v>4.8909696220149188</v>
      </c>
      <c r="U49" s="35">
        <f>IF(U44="-","-",SUM(U39:U42,U44:U48)*'3l HAP'!$E$13)</f>
        <v>5.5975890915817299</v>
      </c>
      <c r="V49" s="35">
        <f>IF(V44="-","-",SUM(V39:V42,V44:V48)*'3l HAP'!$E$13)</f>
        <v>6.8459344949526413</v>
      </c>
      <c r="W49" s="35">
        <f>IF(W44="-","-",SUM(W39:W42,W44:W48)*'3l HAP'!$E$13)</f>
        <v>11.868290825492684</v>
      </c>
      <c r="X49" s="27"/>
      <c r="Y49" s="35">
        <f>IF(Y44="-","-",SUM(Y39:Y42,Y44:Y48)*'3l HAP'!$E$13)</f>
        <v>24.850450210826025</v>
      </c>
      <c r="Z49" s="35" t="str">
        <f>IF(Z44="-","-",SUM(Z39:Z42,Z44:Z48)*'3l HAP'!$E$13)</f>
        <v>-</v>
      </c>
      <c r="AA49" s="35" t="str">
        <f>IF(AA44="-","-",SUM(AA39:AA42,AA44:AA48)*'3l HAP'!$E$13)</f>
        <v>-</v>
      </c>
      <c r="AB49" s="35" t="str">
        <f>IF(AB44="-","-",SUM(AB39:AB42,AB44:AB48)*'3l HAP'!$E$13)</f>
        <v>-</v>
      </c>
      <c r="AC49" s="35" t="str">
        <f>IF(AC44="-","-",SUM(AC39:AC42,AC44:AC48)*'3l HAP'!$E$13)</f>
        <v>-</v>
      </c>
      <c r="AD49" s="25"/>
    </row>
    <row r="50" spans="1:30" s="26" customFormat="1" ht="11.25" customHeight="1" x14ac:dyDescent="0.15">
      <c r="A50" s="207"/>
      <c r="B50" s="123" t="s">
        <v>253</v>
      </c>
      <c r="C50" s="123" t="str">
        <f>B50&amp;"_"&amp;D50</f>
        <v>Total_London</v>
      </c>
      <c r="D50" s="121" t="s">
        <v>129</v>
      </c>
      <c r="E50" s="75"/>
      <c r="F50" s="27"/>
      <c r="G50" s="35">
        <f t="shared" ref="G50:N50" si="6">IF(G39="-","-",SUM(G39:G49))</f>
        <v>554.90506586923038</v>
      </c>
      <c r="H50" s="35">
        <f t="shared" si="6"/>
        <v>511.70144921414425</v>
      </c>
      <c r="I50" s="35">
        <f t="shared" si="6"/>
        <v>472.19793393338983</v>
      </c>
      <c r="J50" s="35">
        <f t="shared" si="6"/>
        <v>456.48280293891753</v>
      </c>
      <c r="K50" s="35">
        <f t="shared" si="6"/>
        <v>493.6810730796177</v>
      </c>
      <c r="L50" s="35">
        <f t="shared" si="6"/>
        <v>493.11406155236841</v>
      </c>
      <c r="M50" s="35">
        <f t="shared" si="6"/>
        <v>522.64161418874608</v>
      </c>
      <c r="N50" s="35">
        <f t="shared" si="6"/>
        <v>565.65073605186365</v>
      </c>
      <c r="O50" s="27"/>
      <c r="P50" s="35">
        <f t="shared" ref="P50:W50" si="7">IF(P39="-","-",SUM(P39:P49))</f>
        <v>565.65073605186365</v>
      </c>
      <c r="Q50" s="35">
        <f t="shared" si="7"/>
        <v>619.11095931330271</v>
      </c>
      <c r="R50" s="35">
        <f t="shared" si="7"/>
        <v>565.03725317380383</v>
      </c>
      <c r="S50" s="35">
        <f t="shared" si="7"/>
        <v>545.78625826399355</v>
      </c>
      <c r="T50" s="35">
        <f t="shared" si="7"/>
        <v>480.25869856655862</v>
      </c>
      <c r="U50" s="35">
        <f t="shared" si="7"/>
        <v>525.02057379551695</v>
      </c>
      <c r="V50" s="35">
        <f t="shared" si="7"/>
        <v>611.10058996702753</v>
      </c>
      <c r="W50" s="35">
        <f t="shared" si="7"/>
        <v>1016.3120551929836</v>
      </c>
      <c r="X50" s="27"/>
      <c r="Y50" s="35">
        <f t="shared" ref="Y50:AC50" si="8">IF(Y39="-","-",SUM(Y39:Y49))</f>
        <v>1914.5798056507699</v>
      </c>
      <c r="Z50" s="35" t="str">
        <f t="shared" si="8"/>
        <v>-</v>
      </c>
      <c r="AA50" s="35" t="str">
        <f t="shared" si="8"/>
        <v>-</v>
      </c>
      <c r="AB50" s="35" t="str">
        <f t="shared" si="8"/>
        <v>-</v>
      </c>
      <c r="AC50" s="35" t="str">
        <f t="shared" si="8"/>
        <v>-</v>
      </c>
      <c r="AD50" s="25"/>
    </row>
    <row r="51" spans="1:30" s="26" customFormat="1" ht="11.25" customHeight="1" x14ac:dyDescent="0.15">
      <c r="A51" s="207"/>
      <c r="B51" s="120" t="s">
        <v>244</v>
      </c>
      <c r="C51" s="120" t="s">
        <v>180</v>
      </c>
      <c r="D51" s="122" t="s">
        <v>128</v>
      </c>
      <c r="E51" s="119"/>
      <c r="F51" s="27"/>
      <c r="G51" s="117">
        <f>IF('3a DF'!H$147="-","-",'3a DF'!H$147)</f>
        <v>253.15</v>
      </c>
      <c r="H51" s="117">
        <f>IF('3a DF'!I$147="-","-",'3a DF'!I$147)</f>
        <v>213.57</v>
      </c>
      <c r="I51" s="117">
        <f>IF('3a DF'!J$147="-","-",'3a DF'!J$147)</f>
        <v>174.75</v>
      </c>
      <c r="J51" s="117">
        <f>IF('3a DF'!K$147="-","-",'3a DF'!K$147)</f>
        <v>160.27000000000001</v>
      </c>
      <c r="K51" s="117">
        <f>IF('3a DF'!L$147="-","-",'3a DF'!L$147)</f>
        <v>200.75</v>
      </c>
      <c r="L51" s="117">
        <f>IF('3a DF'!M$147="-","-",'3a DF'!M$147)</f>
        <v>199.06</v>
      </c>
      <c r="M51" s="117">
        <f>IF('3a DF'!N$147="-","-",'3a DF'!N$147)</f>
        <v>215.77</v>
      </c>
      <c r="N51" s="117">
        <f>IF('3a DF'!O$147="-","-",'3a DF'!O$147)</f>
        <v>243.36</v>
      </c>
      <c r="O51" s="27"/>
      <c r="P51" s="117">
        <f>IF('3a DF'!Q$147="-","-",'3a DF'!Q$147)</f>
        <v>243.36</v>
      </c>
      <c r="Q51" s="117">
        <f>IF('3a DF'!R$147="-","-",'3a DF'!R$147)</f>
        <v>281.18</v>
      </c>
      <c r="R51" s="117">
        <f>IF('3a DF'!S$147="-","-",'3a DF'!S$147)</f>
        <v>230.78</v>
      </c>
      <c r="S51" s="117">
        <f>IF('3a DF'!T$147="-","-",'3a DF'!T$147)</f>
        <v>206.32</v>
      </c>
      <c r="T51" s="117">
        <f>IF('3a DF'!U$147="-","-",'3a DF'!U$147)</f>
        <v>145.13</v>
      </c>
      <c r="U51" s="117">
        <f>IF('3a DF'!V$147="-","-",'3a DF'!V$147)</f>
        <v>187.07</v>
      </c>
      <c r="V51" s="117">
        <f>IF('3a DF'!W$147="-","-",'3a DF'!W$147)</f>
        <v>276.51</v>
      </c>
      <c r="W51" s="117">
        <f>IF('3a DF'!X$147="-","-",'3a DF'!X$147)</f>
        <v>586.80999999999995</v>
      </c>
      <c r="X51" s="27"/>
      <c r="Y51" s="117">
        <f>IF('3a DF'!Z$147="-","-",'3a DF'!Z$147)</f>
        <v>1376.8009245311077</v>
      </c>
      <c r="Z51" s="117" t="str">
        <f>IF('3a DF'!AA$147="-","-",'3a DF'!AA$147)</f>
        <v>-</v>
      </c>
      <c r="AA51" s="117" t="str">
        <f>IF('3a DF'!AB$147="-","-",'3a DF'!AB$147)</f>
        <v>-</v>
      </c>
      <c r="AB51" s="117" t="str">
        <f>IF('3a DF'!AC$147="-","-",'3a DF'!AC$147)</f>
        <v>-</v>
      </c>
      <c r="AC51" s="117" t="str">
        <f>IF('3a DF'!AD$147="-","-",'3a DF'!AD$147)</f>
        <v>-</v>
      </c>
      <c r="AD51" s="25"/>
    </row>
    <row r="52" spans="1:30" s="26" customFormat="1" ht="11.25" customHeight="1" x14ac:dyDescent="0.15">
      <c r="A52" s="207"/>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x14ac:dyDescent="0.15">
      <c r="A53" s="207"/>
      <c r="B53" s="120" t="s">
        <v>245</v>
      </c>
      <c r="C53" s="120" t="s">
        <v>182</v>
      </c>
      <c r="D53" s="122" t="s">
        <v>128</v>
      </c>
      <c r="E53" s="119"/>
      <c r="F53" s="27"/>
      <c r="G53" s="117" t="str">
        <f>IF('3c AA'!J198="-","-",'3c AA'!J198)</f>
        <v>-</v>
      </c>
      <c r="H53" s="117" t="str">
        <f>IF('3c AA'!K198="-","-",'3c AA'!K198)</f>
        <v>-</v>
      </c>
      <c r="I53" s="117" t="str">
        <f>IF('3c AA'!L198="-","-",'3c AA'!L198)</f>
        <v>-</v>
      </c>
      <c r="J53" s="117" t="str">
        <f>IF('3c AA'!M198="-","-",'3c AA'!M198)</f>
        <v>-</v>
      </c>
      <c r="K53" s="117" t="str">
        <f>IF('3c AA'!N198="-","-",'3c AA'!N198)</f>
        <v>-</v>
      </c>
      <c r="L53" s="117" t="str">
        <f>IF('3c AA'!O198="-","-",'3c AA'!O198)</f>
        <v>-</v>
      </c>
      <c r="M53" s="117" t="str">
        <f>IF('3c AA'!P198="-","-",'3c AA'!P198)</f>
        <v>-</v>
      </c>
      <c r="N53" s="117" t="str">
        <f>IF('3c AA'!Q198="-","-",'3c AA'!Q198)</f>
        <v>-</v>
      </c>
      <c r="O53" s="27"/>
      <c r="P53" s="117" t="str">
        <f>IF('3c AA'!S198="-","-",'3c AA'!S198)</f>
        <v>-</v>
      </c>
      <c r="Q53" s="117" t="str">
        <f>IF('3c AA'!T198="-","-",'3c AA'!T198)</f>
        <v>-</v>
      </c>
      <c r="R53" s="117" t="str">
        <f>IF('3c AA'!U198="-","-",'3c AA'!U198)</f>
        <v>-</v>
      </c>
      <c r="S53" s="117" t="str">
        <f>IF('3c AA'!V198="-","-",'3c AA'!V198)</f>
        <v>-</v>
      </c>
      <c r="T53" s="117">
        <f>IF('3c AA'!W198="-","-",'3c AA'!W198)</f>
        <v>10.705717509101307</v>
      </c>
      <c r="U53" s="117">
        <f>IF('3c AA'!X198="-","-",'3c AA'!X198)</f>
        <v>13.71215092385904</v>
      </c>
      <c r="V53" s="117">
        <f>IF('3c AA'!Y198="-","-",'3c AA'!Y198)</f>
        <v>4.43</v>
      </c>
      <c r="W53" s="117" t="str">
        <f>IF('3c AA'!Z198="-","-",'3c AA'!Z198)</f>
        <v>-</v>
      </c>
      <c r="X53" s="27"/>
      <c r="Y53" s="117">
        <f>IF('3c AA'!AB198="-","-",'3c AA'!AB198)</f>
        <v>26.679544917909343</v>
      </c>
      <c r="Z53" s="117" t="str">
        <f>IF('3c AA'!AC198="-","-",'3c AA'!AC198)</f>
        <v>-</v>
      </c>
      <c r="AA53" s="117" t="str">
        <f>IF('3c AA'!AD198="-","-",'3c AA'!AD198)</f>
        <v>-</v>
      </c>
      <c r="AB53" s="117" t="str">
        <f>IF('3c AA'!AE198="-","-",'3c AA'!AE198)</f>
        <v>-</v>
      </c>
      <c r="AC53" s="117" t="str">
        <f>IF('3c AA'!AF198="-","-",'3c AA'!AF198)</f>
        <v>-</v>
      </c>
      <c r="AD53" s="25"/>
    </row>
    <row r="54" spans="1:30" s="26" customFormat="1" ht="11.25" customHeight="1" x14ac:dyDescent="0.15">
      <c r="A54" s="207"/>
      <c r="B54" s="120" t="s">
        <v>246</v>
      </c>
      <c r="C54" s="120" t="s">
        <v>183</v>
      </c>
      <c r="D54" s="122" t="s">
        <v>128</v>
      </c>
      <c r="E54" s="119"/>
      <c r="F54" s="27"/>
      <c r="G54" s="117">
        <f>IF('3d PC'!G$43="-","-",'3d PC'!G$43)</f>
        <v>21.926269106402124</v>
      </c>
      <c r="H54" s="117">
        <f>IF('3d PC'!H$43="-","-",'3d PC'!H$43)</f>
        <v>21.926269106402124</v>
      </c>
      <c r="I54" s="117">
        <f>IF('3d PC'!I$43="-","-",'3d PC'!I$43)</f>
        <v>22.64764819235609</v>
      </c>
      <c r="J54" s="117">
        <f>IF('3d PC'!J$43="-","-",'3d PC'!J$43)</f>
        <v>22.505107470829557</v>
      </c>
      <c r="K54" s="117">
        <f>IF('3d PC'!K$43="-","-",'3d PC'!K$43)</f>
        <v>19.106297226763825</v>
      </c>
      <c r="L54" s="117">
        <f>IF('3d PC'!L$43="-","-",'3d PC'!L$43)</f>
        <v>19.106297226763825</v>
      </c>
      <c r="M54" s="117">
        <f>IF('3d PC'!M$43="-","-",'3d PC'!M$43)</f>
        <v>20.852393125569616</v>
      </c>
      <c r="N54" s="117">
        <f>IF('3d PC'!N$43="-","-",'3d PC'!N$43)</f>
        <v>20.849370287873604</v>
      </c>
      <c r="O54" s="27"/>
      <c r="P54" s="117">
        <f>IF('3d PC'!P$43="-","-",'3d PC'!P$43)</f>
        <v>20.849370287873604</v>
      </c>
      <c r="Q54" s="117">
        <f>IF('3d PC'!Q$43="-","-",'3d PC'!Q$43)</f>
        <v>21.503193401206047</v>
      </c>
      <c r="R54" s="117">
        <f>IF('3d PC'!R$43="-","-",'3d PC'!R$43)</f>
        <v>21.819481548965161</v>
      </c>
      <c r="S54" s="117">
        <f>IF('3d PC'!S$43="-","-",'3d PC'!S$43)</f>
        <v>25.256715910577427</v>
      </c>
      <c r="T54" s="117">
        <f>IF('3d PC'!T$43="-","-",'3d PC'!T$43)</f>
        <v>24.167303215101221</v>
      </c>
      <c r="U54" s="117">
        <f>IF('3d PC'!U$43="-","-",'3d PC'!U$43)</f>
        <v>23.962512789411701</v>
      </c>
      <c r="V54" s="117">
        <f>IF('3d PC'!V$43="-","-",'3d PC'!V$43)</f>
        <v>23.858648398084732</v>
      </c>
      <c r="W54" s="117">
        <f>IF('3d PC'!W$43="-","-",'3d PC'!W$43)</f>
        <v>33.366817904048837</v>
      </c>
      <c r="X54" s="27"/>
      <c r="Y54" s="117">
        <f>IF('3d PC'!Y$43="-","-",'3d PC'!Y$43)</f>
        <v>33.475871166766694</v>
      </c>
      <c r="Z54" s="117" t="str">
        <f>IF('3d PC'!Z$43="-","-",'3d PC'!Z$43)</f>
        <v>-</v>
      </c>
      <c r="AA54" s="117" t="str">
        <f>IF('3d PC'!AA$43="-","-",'3d PC'!AA$43)</f>
        <v>-</v>
      </c>
      <c r="AB54" s="117" t="str">
        <f>IF('3d PC'!AB$43="-","-",'3d PC'!AB$43)</f>
        <v>-</v>
      </c>
      <c r="AC54" s="117" t="str">
        <f>IF('3d PC'!AC$43="-","-",'3d PC'!AC$43)</f>
        <v>-</v>
      </c>
      <c r="AD54" s="25"/>
    </row>
    <row r="55" spans="1:30" s="26" customFormat="1" ht="11.25" customHeight="1" x14ac:dyDescent="0.15">
      <c r="A55" s="207"/>
      <c r="B55" s="120" t="s">
        <v>247</v>
      </c>
      <c r="C55" s="120" t="s">
        <v>184</v>
      </c>
      <c r="D55" s="122" t="s">
        <v>128</v>
      </c>
      <c r="E55" s="119"/>
      <c r="F55" s="27"/>
      <c r="G55" s="117">
        <f>IF('3f NC-Gas'!F48="-","-",'3f NC-Gas'!F48)</f>
        <v>122.99212443422789</v>
      </c>
      <c r="H55" s="117">
        <f>IF('3f NC-Gas'!G48="-","-",'3f NC-Gas'!G48)</f>
        <v>122.87212443243976</v>
      </c>
      <c r="I55" s="117">
        <f>IF('3f NC-Gas'!H48="-","-",'3f NC-Gas'!H48)</f>
        <v>127.01512339606452</v>
      </c>
      <c r="J55" s="117">
        <f>IF('3f NC-Gas'!I48="-","-",'3f NC-Gas'!I48)</f>
        <v>126.66712339087893</v>
      </c>
      <c r="K55" s="117">
        <f>IF('3f NC-Gas'!J48="-","-",'3f NC-Gas'!J48)</f>
        <v>122.67142956032195</v>
      </c>
      <c r="L55" s="117">
        <f>IF('3f NC-Gas'!K48="-","-",'3f NC-Gas'!K48)</f>
        <v>122.69542956067959</v>
      </c>
      <c r="M55" s="117">
        <f>IF('3f NC-Gas'!L48="-","-",'3f NC-Gas'!L48)</f>
        <v>126.47670472145521</v>
      </c>
      <c r="N55" s="117">
        <f>IF('3f NC-Gas'!M48="-","-",'3f NC-Gas'!M48)</f>
        <v>126.54870472252809</v>
      </c>
      <c r="O55" s="27"/>
      <c r="P55" s="117">
        <f>IF('3f NC-Gas'!O48="-","-",'3f NC-Gas'!O48)</f>
        <v>126.54870472252809</v>
      </c>
      <c r="Q55" s="117">
        <f>IF('3f NC-Gas'!P48="-","-",'3f NC-Gas'!P48)</f>
        <v>133.92510482284666</v>
      </c>
      <c r="R55" s="117">
        <f>IF('3f NC-Gas'!Q48="-","-",'3f NC-Gas'!Q48)</f>
        <v>133.48110481623056</v>
      </c>
      <c r="S55" s="117">
        <f>IF('3f NC-Gas'!R48="-","-",'3f NC-Gas'!R48)</f>
        <v>133.46260491701702</v>
      </c>
      <c r="T55" s="117">
        <f>IF('3f NC-Gas'!S48="-","-",'3f NC-Gas'!S48)</f>
        <v>130.79860487732032</v>
      </c>
      <c r="U55" s="117">
        <f>IF('3f NC-Gas'!T48="-","-",'3f NC-Gas'!T48)</f>
        <v>123.5205609513242</v>
      </c>
      <c r="V55" s="117">
        <f>IF('3f NC-Gas'!U48="-","-",'3f NC-Gas'!U48)</f>
        <v>123.08856094488691</v>
      </c>
      <c r="W55" s="117">
        <f>IF('3f NC-Gas'!V48="-","-",'3f NC-Gas'!V48)</f>
        <v>176.87529028944815</v>
      </c>
      <c r="X55" s="27"/>
      <c r="Y55" s="117">
        <f>IF('3f NC-Gas'!X48="-","-",'3f NC-Gas'!X48)</f>
        <v>173.8415552627836</v>
      </c>
      <c r="Z55" s="117" t="str">
        <f>IF('3f NC-Gas'!Y48="-","-",'3f NC-Gas'!Y48)</f>
        <v>-</v>
      </c>
      <c r="AA55" s="117" t="str">
        <f>IF('3f NC-Gas'!Z48="-","-",'3f NC-Gas'!Z48)</f>
        <v>-</v>
      </c>
      <c r="AB55" s="117" t="str">
        <f>IF('3f NC-Gas'!AA48="-","-",'3f NC-Gas'!AA48)</f>
        <v>-</v>
      </c>
      <c r="AC55" s="117" t="str">
        <f>IF('3f NC-Gas'!AB48="-","-",'3f NC-Gas'!AB48)</f>
        <v>-</v>
      </c>
      <c r="AD55" s="25"/>
    </row>
    <row r="56" spans="1:30" s="26" customFormat="1" ht="11.25" x14ac:dyDescent="0.15">
      <c r="A56" s="207"/>
      <c r="B56" s="120" t="s">
        <v>248</v>
      </c>
      <c r="C56" s="120" t="s">
        <v>185</v>
      </c>
      <c r="D56" s="122" t="s">
        <v>128</v>
      </c>
      <c r="E56" s="119"/>
      <c r="F56" s="27"/>
      <c r="G56" s="117">
        <f>IF('3g CPIH'!C$17="-","-",'3h OC '!$E$12*('3g CPIH'!C$17/'3g CPIH'!$G$17))</f>
        <v>87.194616340508801</v>
      </c>
      <c r="H56" s="117">
        <f>IF('3g CPIH'!D$17="-","-",'3h OC '!$E$12*('3g CPIH'!D$17/'3g CPIH'!$G$17))</f>
        <v>87.369180136986301</v>
      </c>
      <c r="I56" s="117">
        <f>IF('3g CPIH'!E$17="-","-",'3h OC '!$E$12*('3g CPIH'!E$17/'3g CPIH'!$G$17))</f>
        <v>87.631025831702544</v>
      </c>
      <c r="J56" s="117">
        <f>IF('3g CPIH'!F$17="-","-",'3h OC '!$E$12*('3g CPIH'!F$17/'3g CPIH'!$G$17))</f>
        <v>88.15471722113503</v>
      </c>
      <c r="K56" s="117">
        <f>IF('3g CPIH'!G$17="-","-",'3h OC '!$E$12*('3g CPIH'!G$17/'3g CPIH'!$G$17))</f>
        <v>89.202100000000002</v>
      </c>
      <c r="L56" s="117">
        <f>IF('3g CPIH'!H$17="-","-",'3h OC '!$E$12*('3g CPIH'!H$17/'3g CPIH'!$G$17))</f>
        <v>90.33676467710373</v>
      </c>
      <c r="M56" s="117">
        <f>IF('3g CPIH'!I$17="-","-",'3h OC '!$E$12*('3g CPIH'!I$17/'3g CPIH'!$G$17))</f>
        <v>91.645993150684916</v>
      </c>
      <c r="N56" s="117">
        <f>IF('3g CPIH'!J$17="-","-",'3h OC '!$E$12*('3g CPIH'!J$17/'3g CPIH'!$G$17))</f>
        <v>92.431530234833673</v>
      </c>
      <c r="O56" s="27"/>
      <c r="P56" s="117">
        <f>IF('3g CPIH'!L$17="-","-",'3h OC '!$E$12*('3g CPIH'!L$17/'3g CPIH'!$G$17))</f>
        <v>92.431530234833673</v>
      </c>
      <c r="Q56" s="117">
        <f>IF('3g CPIH'!M$17="-","-",'3h OC '!$E$12*('3g CPIH'!M$17/'3g CPIH'!$G$17))</f>
        <v>93.47891301369863</v>
      </c>
      <c r="R56" s="117">
        <f>IF('3g CPIH'!N$17="-","-",'3h OC '!$E$12*('3g CPIH'!N$17/'3g CPIH'!$G$17))</f>
        <v>94.177168199608616</v>
      </c>
      <c r="S56" s="117">
        <f>IF('3g CPIH'!O$17="-","-",'3h OC '!$E$12*('3g CPIH'!O$17/'3g CPIH'!$G$17))</f>
        <v>94.700859589041102</v>
      </c>
      <c r="T56" s="117">
        <f>IF('3g CPIH'!P$17="-","-",'3h OC '!$E$12*('3g CPIH'!P$17/'3g CPIH'!$G$17))</f>
        <v>94.96270528375733</v>
      </c>
      <c r="U56" s="117">
        <f>IF('3g CPIH'!Q$17="-","-",'3h OC '!$E$12*('3g CPIH'!Q$17/'3g CPIH'!$G$17))</f>
        <v>95.48639667318983</v>
      </c>
      <c r="V56" s="117">
        <f>IF('3g CPIH'!R$17="-","-",'3h OC '!$E$12*('3g CPIH'!R$17/'3g CPIH'!$G$17))</f>
        <v>97.232034637964787</v>
      </c>
      <c r="W56" s="117">
        <f>IF('3g CPIH'!S$17="-","-",'3h OC '!$E$12*('3g CPIH'!S$17/'3g CPIH'!$G$17))</f>
        <v>100.11233727984346</v>
      </c>
      <c r="X56" s="27"/>
      <c r="Y56" s="117">
        <f>IF('3g CPIH'!U$17="-","-",'3h OC '!$E$12*('3g CPIH'!U$17/'3g CPIH'!$G$17))</f>
        <v>105.1746873776908</v>
      </c>
      <c r="Z56" s="117" t="str">
        <f>IF('3g CPIH'!V$17="-","-",'3h OC '!$E$12*('3g CPIH'!V$17/'3g CPIH'!$G$17))</f>
        <v>-</v>
      </c>
      <c r="AA56" s="117" t="str">
        <f>IF('3g CPIH'!W$17="-","-",'3h OC '!$E$12*('3g CPIH'!W$17/'3g CPIH'!$G$17))</f>
        <v>-</v>
      </c>
      <c r="AB56" s="117" t="str">
        <f>IF('3g CPIH'!X$17="-","-",'3h OC '!$E$12*('3g CPIH'!X$17/'3g CPIH'!$G$17))</f>
        <v>-</v>
      </c>
      <c r="AC56" s="117" t="str">
        <f>IF('3g CPIH'!Y$17="-","-",'3h OC '!$E$12*('3g CPIH'!Y$17/'3g CPIH'!$G$17))</f>
        <v>-</v>
      </c>
      <c r="AD56" s="25"/>
    </row>
    <row r="57" spans="1:30" s="26" customFormat="1" ht="11.25" x14ac:dyDescent="0.15">
      <c r="A57" s="207"/>
      <c r="B57" s="120" t="s">
        <v>248</v>
      </c>
      <c r="C57" s="120" t="s">
        <v>186</v>
      </c>
      <c r="D57" s="122" t="s">
        <v>128</v>
      </c>
      <c r="E57" s="119"/>
      <c r="F57" s="27"/>
      <c r="G57" s="117" t="s">
        <v>249</v>
      </c>
      <c r="H57" s="117" t="s">
        <v>249</v>
      </c>
      <c r="I57" s="117" t="s">
        <v>249</v>
      </c>
      <c r="J57" s="117" t="s">
        <v>249</v>
      </c>
      <c r="K57" s="117">
        <f>IF('3i SMNCC'!G$51="-","-",'3i SMNCC'!G$51)</f>
        <v>0</v>
      </c>
      <c r="L57" s="117">
        <f>IF('3i SMNCC'!H$51="-","-",'3i SMNCC'!H$51)</f>
        <v>-0.14839729644435984</v>
      </c>
      <c r="M57" s="117">
        <f>IF('3i SMNCC'!I$51="-","-",'3i SMNCC'!I$51)</f>
        <v>1.899695256253338</v>
      </c>
      <c r="N57" s="117">
        <f>IF('3i SMNCC'!J$51="-","-",'3i SMNCC'!J$51)</f>
        <v>12.665365920990935</v>
      </c>
      <c r="O57" s="27"/>
      <c r="P57" s="117">
        <f>IF('3i SMNCC'!L$51="-","-",'3i SMNCC'!L$51)</f>
        <v>12.665365920990935</v>
      </c>
      <c r="Q57" s="117">
        <f>IF('3i SMNCC'!M$51="-","-",'3i SMNCC'!M$51)</f>
        <v>14.640709693750988</v>
      </c>
      <c r="R57" s="117">
        <f>IF('3i SMNCC'!N$51="-","-",'3i SMNCC'!N$51)</f>
        <v>14.927787132222536</v>
      </c>
      <c r="S57" s="117">
        <f>IF('3i SMNCC'!O$51="-","-",'3i SMNCC'!O$51)</f>
        <v>17.170757060355506</v>
      </c>
      <c r="T57" s="117">
        <f>IF('3i SMNCC'!P$51="-","-",'3i SMNCC'!P$51)</f>
        <v>11.164989866554468</v>
      </c>
      <c r="U57" s="117">
        <f>IF('3i SMNCC'!Q$51="-","-",'3i SMNCC'!Q$51)</f>
        <v>10.900121345430581</v>
      </c>
      <c r="V57" s="117">
        <f>IF('3i SMNCC'!R$51="-","-",'3i SMNCC'!R$51)</f>
        <v>7.9767627265742567</v>
      </c>
      <c r="W57" s="117">
        <f>IF('3i SMNCC'!S$51="-","-",'3i SMNCC'!S$51)</f>
        <v>3.3826300925037529</v>
      </c>
      <c r="X57" s="27"/>
      <c r="Y57" s="117">
        <f>IF('3i SMNCC'!U$51="-","-",'3i SMNCC'!U$51)</f>
        <v>3.4563122415280967</v>
      </c>
      <c r="Z57" s="117" t="str">
        <f>IF('3i SMNCC'!V$51="-","-",'3i SMNCC'!V$51)</f>
        <v>-</v>
      </c>
      <c r="AA57" s="117" t="str">
        <f>IF('3i SMNCC'!W$51="-","-",'3i SMNCC'!W$51)</f>
        <v>-</v>
      </c>
      <c r="AB57" s="117" t="str">
        <f>IF('3i SMNCC'!X$51="-","-",'3i SMNCC'!X$51)</f>
        <v>-</v>
      </c>
      <c r="AC57" s="117" t="str">
        <f>IF('3i SMNCC'!Y$51="-","-",'3i SMNCC'!Y$51)</f>
        <v>-</v>
      </c>
      <c r="AD57" s="25"/>
    </row>
    <row r="58" spans="1:30" s="26" customFormat="1" ht="12.6" customHeight="1" x14ac:dyDescent="0.15">
      <c r="A58" s="207"/>
      <c r="B58" s="120" t="s">
        <v>248</v>
      </c>
      <c r="C58" s="120" t="s">
        <v>187</v>
      </c>
      <c r="D58" s="122" t="s">
        <v>128</v>
      </c>
      <c r="E58" s="119"/>
      <c r="F58" s="27"/>
      <c r="G58" s="117">
        <f>IF('3g CPIH'!C$17="-","-",'3j PAAC PAP'!$G$20*('3g CPIH'!C$17/'3g CPIH'!$G$17))</f>
        <v>13.137827495107633</v>
      </c>
      <c r="H58" s="117">
        <f>IF('3g CPIH'!D$17="-","-",'3j PAAC PAP'!$G$20*('3g CPIH'!D$17/'3g CPIH'!$G$17))</f>
        <v>13.164129452054794</v>
      </c>
      <c r="I58" s="117">
        <f>IF('3g CPIH'!E$17="-","-",'3j PAAC PAP'!$G$20*('3g CPIH'!E$17/'3g CPIH'!$G$17))</f>
        <v>13.203582387475539</v>
      </c>
      <c r="J58" s="117">
        <f>IF('3g CPIH'!F$17="-","-",'3j PAAC PAP'!$G$20*('3g CPIH'!F$17/'3g CPIH'!$G$17))</f>
        <v>13.282488258317025</v>
      </c>
      <c r="K58" s="117">
        <f>IF('3g CPIH'!G$17="-","-",'3j PAAC PAP'!$G$20*('3g CPIH'!G$17/'3g CPIH'!$G$17))</f>
        <v>13.440300000000001</v>
      </c>
      <c r="L58" s="117">
        <f>IF('3g CPIH'!H$17="-","-",'3j PAAC PAP'!$G$20*('3g CPIH'!H$17/'3g CPIH'!$G$17))</f>
        <v>13.611262720156557</v>
      </c>
      <c r="M58" s="117">
        <f>IF('3g CPIH'!I$17="-","-",'3j PAAC PAP'!$G$20*('3g CPIH'!I$17/'3g CPIH'!$G$17))</f>
        <v>13.808527397260272</v>
      </c>
      <c r="N58" s="117">
        <f>IF('3g CPIH'!J$17="-","-",'3j PAAC PAP'!$G$20*('3g CPIH'!J$17/'3g CPIH'!$G$17))</f>
        <v>13.926886203522507</v>
      </c>
      <c r="O58" s="27"/>
      <c r="P58" s="117">
        <f>IF('3g CPIH'!L$17="-","-",'3j PAAC PAP'!$G$20*('3g CPIH'!L$17/'3g CPIH'!$G$17))</f>
        <v>13.926886203522507</v>
      </c>
      <c r="Q58" s="117">
        <f>IF('3g CPIH'!M$17="-","-",'3j PAAC PAP'!$G$20*('3g CPIH'!M$17/'3g CPIH'!$G$17))</f>
        <v>14.08469794520548</v>
      </c>
      <c r="R58" s="117">
        <f>IF('3g CPIH'!N$17="-","-",'3j PAAC PAP'!$G$20*('3g CPIH'!N$17/'3g CPIH'!$G$17))</f>
        <v>14.189905772994129</v>
      </c>
      <c r="S58" s="117">
        <f>IF('3g CPIH'!O$17="-","-",'3j PAAC PAP'!$G$20*('3g CPIH'!O$17/'3g CPIH'!$G$17))</f>
        <v>14.268811643835617</v>
      </c>
      <c r="T58" s="117">
        <f>IF('3g CPIH'!P$17="-","-",'3j PAAC PAP'!$G$20*('3g CPIH'!P$17/'3g CPIH'!$G$17))</f>
        <v>14.30826457925636</v>
      </c>
      <c r="U58" s="117">
        <f>IF('3g CPIH'!Q$17="-","-",'3j PAAC PAP'!$G$20*('3g CPIH'!Q$17/'3g CPIH'!$G$17))</f>
        <v>14.387170450097848</v>
      </c>
      <c r="V58" s="117">
        <f>IF('3g CPIH'!R$17="-","-",'3j PAAC PAP'!$G$20*('3g CPIH'!R$17/'3g CPIH'!$G$17))</f>
        <v>14.650190019569473</v>
      </c>
      <c r="W58" s="117">
        <f>IF('3g CPIH'!S$17="-","-",'3j PAAC PAP'!$G$20*('3g CPIH'!S$17/'3g CPIH'!$G$17))</f>
        <v>15.084172309197653</v>
      </c>
      <c r="X58" s="27"/>
      <c r="Y58" s="117">
        <f>IF('3g CPIH'!U$17="-","-",'3j PAAC PAP'!$G$20*('3g CPIH'!U$17/'3g CPIH'!$G$17))</f>
        <v>15.846929060665364</v>
      </c>
      <c r="Z58" s="117" t="str">
        <f>IF('3g CPIH'!V$17="-","-",'3j PAAC PAP'!$G$20*('3g CPIH'!V$17/'3g CPIH'!$G$17))</f>
        <v>-</v>
      </c>
      <c r="AA58" s="117" t="str">
        <f>IF('3g CPIH'!W$17="-","-",'3j PAAC PAP'!$G$20*('3g CPIH'!W$17/'3g CPIH'!$G$17))</f>
        <v>-</v>
      </c>
      <c r="AB58" s="117" t="str">
        <f>IF('3g CPIH'!X$17="-","-",'3j PAAC PAP'!$G$20*('3g CPIH'!X$17/'3g CPIH'!$G$17))</f>
        <v>-</v>
      </c>
      <c r="AC58" s="117" t="str">
        <f>IF('3g CPIH'!Y$17="-","-",'3j PAAC PAP'!$G$20*('3g CPIH'!Y$17/'3g CPIH'!$G$17))</f>
        <v>-</v>
      </c>
      <c r="AD58" s="25"/>
    </row>
    <row r="59" spans="1:30" s="26" customFormat="1" ht="11.25" x14ac:dyDescent="0.15">
      <c r="A59" s="207"/>
      <c r="B59" s="120" t="s">
        <v>248</v>
      </c>
      <c r="C59" s="120" t="s">
        <v>188</v>
      </c>
      <c r="D59" s="122" t="s">
        <v>128</v>
      </c>
      <c r="E59" s="119"/>
      <c r="F59" s="27"/>
      <c r="G59" s="117">
        <f>IF(G51="-","-",SUM(G51:G57)*'3j PAAC PAP'!$G$38)</f>
        <v>27.915239906422393</v>
      </c>
      <c r="H59" s="117">
        <f>IF(H51="-","-",SUM(H51:H57)*'3j PAAC PAP'!$G$38)</f>
        <v>25.641499663275692</v>
      </c>
      <c r="I59" s="117">
        <f>IF(I51="-","-",SUM(I51:I57)*'3j PAAC PAP'!$G$38)</f>
        <v>23.703231490390007</v>
      </c>
      <c r="J59" s="117">
        <f>IF(J51="-","-",SUM(J51:J57)*'3j PAAC PAP'!$G$38)</f>
        <v>22.872162035413655</v>
      </c>
      <c r="K59" s="117">
        <f>IF(K51="-","-",SUM(K51:K57)*'3j PAAC PAP'!$G$38)</f>
        <v>24.835690015753897</v>
      </c>
      <c r="L59" s="117">
        <f>IF(L51="-","-",SUM(L51:L57)*'3j PAAC PAP'!$G$38)</f>
        <v>24.796587717114281</v>
      </c>
      <c r="M59" s="117">
        <f>IF(M51="-","-",SUM(M51:M57)*'3j PAAC PAP'!$G$38)</f>
        <v>26.268947974045481</v>
      </c>
      <c r="N59" s="117">
        <f>IF(N51="-","-",SUM(N51:N57)*'3j PAAC PAP'!$G$38)</f>
        <v>28.524553071308336</v>
      </c>
      <c r="O59" s="27"/>
      <c r="P59" s="117">
        <f>IF(P51="-","-",SUM(P51:P57)*'3j PAAC PAP'!$G$38)</f>
        <v>28.524553071308336</v>
      </c>
      <c r="Q59" s="117">
        <f>IF(Q51="-","-",SUM(Q51:Q57)*'3j PAAC PAP'!$G$38)</f>
        <v>31.336018379505603</v>
      </c>
      <c r="R59" s="117">
        <f>IF(R51="-","-",SUM(R51:R57)*'3j PAAC PAP'!$G$38)</f>
        <v>28.486043471663166</v>
      </c>
      <c r="S59" s="117">
        <f>IF(S51="-","-",SUM(S51:S57)*'3j PAAC PAP'!$G$38)</f>
        <v>27.434778589301388</v>
      </c>
      <c r="T59" s="117">
        <f>IF(T51="-","-",SUM(T51:T57)*'3j PAAC PAP'!$G$38)</f>
        <v>23.984276105570039</v>
      </c>
      <c r="U59" s="117">
        <f>IF(U51="-","-",SUM(U51:U57)*'3j PAAC PAP'!$G$38)</f>
        <v>26.154296149594646</v>
      </c>
      <c r="V59" s="117">
        <f>IF(V51="-","-",SUM(V51:V57)*'3j PAAC PAP'!$G$38)</f>
        <v>30.666880881856262</v>
      </c>
      <c r="W59" s="117">
        <f>IF(W51="-","-",SUM(W51:W57)*'3j PAAC PAP'!$G$38)</f>
        <v>51.804871069000747</v>
      </c>
      <c r="X59" s="27"/>
      <c r="Y59" s="117">
        <f>IF(Y51="-","-",SUM(Y51:Y57)*'3j PAAC PAP'!$G$38)</f>
        <v>98.91186664240567</v>
      </c>
      <c r="Z59" s="117" t="str">
        <f>IF(Z51="-","-",SUM(Z51:Z57)*'3j PAAC PAP'!$G$38)</f>
        <v>-</v>
      </c>
      <c r="AA59" s="117" t="str">
        <f>IF(AA51="-","-",SUM(AA51:AA57)*'3j PAAC PAP'!$G$38)</f>
        <v>-</v>
      </c>
      <c r="AB59" s="117" t="str">
        <f>IF(AB51="-","-",SUM(AB51:AB57)*'3j PAAC PAP'!$G$38)</f>
        <v>-</v>
      </c>
      <c r="AC59" s="117" t="str">
        <f>IF(AC51="-","-",SUM(AC51:AC57)*'3j PAAC PAP'!$G$38)</f>
        <v>-</v>
      </c>
      <c r="AD59" s="25"/>
    </row>
    <row r="60" spans="1:30" s="26" customFormat="1" ht="11.25" customHeight="1" x14ac:dyDescent="0.15">
      <c r="A60" s="207"/>
      <c r="B60" s="120" t="s">
        <v>189</v>
      </c>
      <c r="C60" s="120" t="s">
        <v>250</v>
      </c>
      <c r="D60" s="122" t="s">
        <v>128</v>
      </c>
      <c r="E60" s="119"/>
      <c r="F60" s="27"/>
      <c r="G60" s="117">
        <f>IF(G54="-","-",SUM(G51:G59)*'3k EBIT'!$E$12)</f>
        <v>10.193689784810731</v>
      </c>
      <c r="H60" s="117">
        <f>IF(H54="-","-",SUM(H51:H59)*'3k EBIT'!$E$12)</f>
        <v>9.3846327516591614</v>
      </c>
      <c r="I60" s="117">
        <f>IF(I54="-","-",SUM(I51:I59)*'3k EBIT'!$E$12)</f>
        <v>8.6952754396194454</v>
      </c>
      <c r="J60" s="117">
        <f>IF(J54="-","-",SUM(J51:J59)*'3k EBIT'!$E$12)</f>
        <v>8.4009009573574893</v>
      </c>
      <c r="K60" s="117">
        <f>IF(K54="-","-",SUM(K51:K59)*'3k EBIT'!$E$12)</f>
        <v>9.1030726598373999</v>
      </c>
      <c r="L60" s="117">
        <f>IF(L54="-","-",SUM(L51:L59)*'3k EBIT'!$E$12)</f>
        <v>9.0924614711168754</v>
      </c>
      <c r="M60" s="117">
        <f>IF(M54="-","-",SUM(M51:M59)*'3k EBIT'!$E$12)</f>
        <v>9.6205167631582071</v>
      </c>
      <c r="N60" s="117">
        <f>IF(N54="-","-",SUM(N51:N59)*'3k EBIT'!$E$12)</f>
        <v>10.425918557422396</v>
      </c>
      <c r="O60" s="27"/>
      <c r="P60" s="117">
        <f>IF(P54="-","-",SUM(P51:P59)*'3k EBIT'!$E$12)</f>
        <v>10.425918557422396</v>
      </c>
      <c r="Q60" s="117">
        <f>IF(Q54="-","-",SUM(Q51:Q59)*'3k EBIT'!$E$12)</f>
        <v>11.429998806378341</v>
      </c>
      <c r="R60" s="117">
        <f>IF(R54="-","-",SUM(R51:R59)*'3k EBIT'!$E$12)</f>
        <v>10.417301356558538</v>
      </c>
      <c r="S60" s="117">
        <f>IF(S54="-","-",SUM(S51:S59)*'3k EBIT'!$E$12)</f>
        <v>10.044526172689761</v>
      </c>
      <c r="T60" s="117">
        <f>IF(T54="-","-",SUM(T51:T59)*'3k EBIT'!$E$12)</f>
        <v>8.81673701230525</v>
      </c>
      <c r="U60" s="117">
        <f>IF(U54="-","-",SUM(U51:U59)*'3k EBIT'!$E$12)</f>
        <v>9.5909020773913589</v>
      </c>
      <c r="V60" s="117">
        <f>IF(V54="-","-",SUM(V51:V59)*'3k EBIT'!$E$12)</f>
        <v>11.20270448712988</v>
      </c>
      <c r="W60" s="117">
        <f>IF(W54="-","-",SUM(W51:W59)*'3k EBIT'!$E$12)</f>
        <v>18.737302751708217</v>
      </c>
      <c r="X60" s="27"/>
      <c r="Y60" s="117">
        <f>IF(Y54="-","-",SUM(Y51:Y59)*'3k EBIT'!$E$12)</f>
        <v>35.524547203178209</v>
      </c>
      <c r="Z60" s="117" t="str">
        <f>IF(Z54="-","-",SUM(Z51:Z59)*'3k EBIT'!$E$12)</f>
        <v>-</v>
      </c>
      <c r="AA60" s="117" t="str">
        <f>IF(AA54="-","-",SUM(AA51:AA59)*'3k EBIT'!$E$12)</f>
        <v>-</v>
      </c>
      <c r="AB60" s="117" t="str">
        <f>IF(AB54="-","-",SUM(AB51:AB59)*'3k EBIT'!$E$12)</f>
        <v>-</v>
      </c>
      <c r="AC60" s="117" t="str">
        <f>IF(AC54="-","-",SUM(AC51:AC59)*'3k EBIT'!$E$12)</f>
        <v>-</v>
      </c>
      <c r="AD60" s="25"/>
    </row>
    <row r="61" spans="1:30" s="26" customFormat="1" ht="11.25" customHeight="1" x14ac:dyDescent="0.15">
      <c r="A61" s="207"/>
      <c r="B61" s="120" t="s">
        <v>251</v>
      </c>
      <c r="C61" s="156" t="s">
        <v>252</v>
      </c>
      <c r="D61" s="122" t="s">
        <v>128</v>
      </c>
      <c r="E61" s="118"/>
      <c r="F61" s="27"/>
      <c r="G61" s="117">
        <f>IF(G56="-","-",SUM(G51:G54,G56:G60)*'3l HAP'!$E$13)</f>
        <v>6.0543118057934375</v>
      </c>
      <c r="H61" s="117">
        <f>IF(H56="-","-",SUM(H51:H54,H56:H60)*'3l HAP'!$E$13)</f>
        <v>5.4326266663670451</v>
      </c>
      <c r="I61" s="117">
        <f>IF(I56="-","-",SUM(I51:I54,I56:I60)*'3l HAP'!$E$13)</f>
        <v>4.8407650060835401</v>
      </c>
      <c r="J61" s="117">
        <f>IF(J56="-","-",SUM(J51:J54,J56:J60)*'3l HAP'!$E$13)</f>
        <v>4.6190213891822349</v>
      </c>
      <c r="K61" s="117">
        <f>IF(K56="-","-",SUM(K51:K54,K56:K60)*'3l HAP'!$E$13)</f>
        <v>5.2186008504303798</v>
      </c>
      <c r="L61" s="117">
        <f>IF(L56="-","-",SUM(L51:L54,L56:L60)*'3l HAP'!$E$13)</f>
        <v>5.2100727111679861</v>
      </c>
      <c r="M61" s="117">
        <f>IF(M56="-","-",SUM(M51:M54,M56:M60)*'3l HAP'!$E$13)</f>
        <v>5.5616191845581344</v>
      </c>
      <c r="N61" s="117">
        <f>IF(N56="-","-",SUM(N51:N54,N56:N60)*'3l HAP'!$E$13)</f>
        <v>6.1811904430242048</v>
      </c>
      <c r="O61" s="27"/>
      <c r="P61" s="117">
        <f>IF(P56="-","-",SUM(P51:P54,P56:P60)*'3l HAP'!$E$13)</f>
        <v>6.1811904430242048</v>
      </c>
      <c r="Q61" s="117">
        <f>IF(Q56="-","-",SUM(Q51:Q54,Q56:Q60)*'3l HAP'!$E$13)</f>
        <v>6.8469153508811083</v>
      </c>
      <c r="R61" s="117">
        <f>IF(R56="-","-",SUM(R51:R54,R56:R60)*'3l HAP'!$E$13)</f>
        <v>6.0730529424241393</v>
      </c>
      <c r="S61" s="117">
        <f>IF(S56="-","-",SUM(S51:S54,S56:S60)*'3l HAP'!$E$13)</f>
        <v>5.7860712093082896</v>
      </c>
      <c r="T61" s="117">
        <f>IF(T56="-","-",SUM(T51:T54,T56:T60)*'3l HAP'!$E$13)</f>
        <v>4.8789667458824679</v>
      </c>
      <c r="U61" s="117">
        <f>IF(U56="-","-",SUM(U51:U54,U56:U60)*'3l HAP'!$E$13)</f>
        <v>5.5820796415378036</v>
      </c>
      <c r="V61" s="117">
        <f>IF(V56="-","-",SUM(V51:V54,V56:V60)*'3l HAP'!$E$13)</f>
        <v>6.830425044874417</v>
      </c>
      <c r="W61" s="117">
        <f>IF(W56="-","-",SUM(W51:W54,W56:W60)*'3l HAP'!$E$13)</f>
        <v>11.848933941919677</v>
      </c>
      <c r="X61" s="27"/>
      <c r="Y61" s="117">
        <f>IF(Y56="-","-",SUM(Y51:Y54,Y56:Y60)*'3l HAP'!$E$13)</f>
        <v>24.829242671871068</v>
      </c>
      <c r="Z61" s="117" t="str">
        <f>IF(Z56="-","-",SUM(Z51:Z54,Z56:Z60)*'3l HAP'!$E$13)</f>
        <v>-</v>
      </c>
      <c r="AA61" s="117" t="str">
        <f>IF(AA56="-","-",SUM(AA51:AA54,AA56:AA60)*'3l HAP'!$E$13)</f>
        <v>-</v>
      </c>
      <c r="AB61" s="117" t="str">
        <f>IF(AB56="-","-",SUM(AB51:AB54,AB56:AB60)*'3l HAP'!$E$13)</f>
        <v>-</v>
      </c>
      <c r="AC61" s="117" t="str">
        <f>IF(AC56="-","-",SUM(AC51:AC54,AC56:AC60)*'3l HAP'!$E$13)</f>
        <v>-</v>
      </c>
      <c r="AD61" s="25"/>
    </row>
    <row r="62" spans="1:30" s="26" customFormat="1" ht="11.25" customHeight="1" x14ac:dyDescent="0.15">
      <c r="A62" s="207"/>
      <c r="B62" s="120" t="s">
        <v>253</v>
      </c>
      <c r="C62" s="120" t="str">
        <f>B62&amp;"_"&amp;D62</f>
        <v>Total_N Wales and Mersey</v>
      </c>
      <c r="D62" s="122" t="s">
        <v>128</v>
      </c>
      <c r="E62" s="119"/>
      <c r="F62" s="27"/>
      <c r="G62" s="117">
        <f t="shared" ref="G62:N62" si="9">IF(G51="-","-",SUM(G51:G61))</f>
        <v>542.56407887327305</v>
      </c>
      <c r="H62" s="117">
        <f t="shared" si="9"/>
        <v>499.3604622091849</v>
      </c>
      <c r="I62" s="117">
        <f t="shared" si="9"/>
        <v>462.48665174369165</v>
      </c>
      <c r="J62" s="117">
        <f t="shared" si="9"/>
        <v>446.77152072311389</v>
      </c>
      <c r="K62" s="117">
        <f t="shared" si="9"/>
        <v>484.32749031310749</v>
      </c>
      <c r="L62" s="117">
        <f t="shared" si="9"/>
        <v>483.76047878765843</v>
      </c>
      <c r="M62" s="117">
        <f t="shared" si="9"/>
        <v>511.9043975729852</v>
      </c>
      <c r="N62" s="117">
        <f t="shared" si="9"/>
        <v>554.91351944150381</v>
      </c>
      <c r="O62" s="27"/>
      <c r="P62" s="117">
        <f t="shared" ref="P62:W62" si="10">IF(P51="-","-",SUM(P51:P61))</f>
        <v>554.91351944150381</v>
      </c>
      <c r="Q62" s="117">
        <f t="shared" si="10"/>
        <v>608.42555141347282</v>
      </c>
      <c r="R62" s="117">
        <f t="shared" si="10"/>
        <v>554.35184524066676</v>
      </c>
      <c r="S62" s="117">
        <f t="shared" si="10"/>
        <v>534.44512509212609</v>
      </c>
      <c r="T62" s="117">
        <f t="shared" si="10"/>
        <v>468.91756519484863</v>
      </c>
      <c r="U62" s="117">
        <f t="shared" si="10"/>
        <v>510.36619100183702</v>
      </c>
      <c r="V62" s="117">
        <f t="shared" si="10"/>
        <v>596.44620714094071</v>
      </c>
      <c r="W62" s="117">
        <f t="shared" si="10"/>
        <v>998.02235563767044</v>
      </c>
      <c r="X62" s="27"/>
      <c r="Y62" s="117">
        <f t="shared" ref="Y62:AC62" si="11">IF(Y51="-","-",SUM(Y51:Y61))</f>
        <v>1894.5414810759066</v>
      </c>
      <c r="Z62" s="117" t="str">
        <f t="shared" si="11"/>
        <v>-</v>
      </c>
      <c r="AA62" s="117" t="str">
        <f t="shared" si="11"/>
        <v>-</v>
      </c>
      <c r="AB62" s="117" t="str">
        <f t="shared" si="11"/>
        <v>-</v>
      </c>
      <c r="AC62" s="117" t="str">
        <f t="shared" si="11"/>
        <v>-</v>
      </c>
      <c r="AD62" s="25"/>
    </row>
    <row r="63" spans="1:30" s="26" customFormat="1" ht="11.25" customHeight="1" x14ac:dyDescent="0.15">
      <c r="A63" s="207"/>
      <c r="B63" s="123" t="s">
        <v>244</v>
      </c>
      <c r="C63" s="123" t="s">
        <v>180</v>
      </c>
      <c r="D63" s="121" t="s">
        <v>133</v>
      </c>
      <c r="E63" s="75"/>
      <c r="F63" s="27"/>
      <c r="G63" s="35">
        <f>IF('3a DF'!H$147="-","-",'3a DF'!H$147)</f>
        <v>253.15</v>
      </c>
      <c r="H63" s="35">
        <f>IF('3a DF'!I$147="-","-",'3a DF'!I$147)</f>
        <v>213.57</v>
      </c>
      <c r="I63" s="35">
        <f>IF('3a DF'!J$147="-","-",'3a DF'!J$147)</f>
        <v>174.75</v>
      </c>
      <c r="J63" s="35">
        <f>IF('3a DF'!K$147="-","-",'3a DF'!K$147)</f>
        <v>160.27000000000001</v>
      </c>
      <c r="K63" s="35">
        <f>IF('3a DF'!L$147="-","-",'3a DF'!L$147)</f>
        <v>200.75</v>
      </c>
      <c r="L63" s="35">
        <f>IF('3a DF'!M$147="-","-",'3a DF'!M$147)</f>
        <v>199.06</v>
      </c>
      <c r="M63" s="35">
        <f>IF('3a DF'!N$147="-","-",'3a DF'!N$147)</f>
        <v>215.77</v>
      </c>
      <c r="N63" s="35">
        <f>IF('3a DF'!O$147="-","-",'3a DF'!O$147)</f>
        <v>243.36</v>
      </c>
      <c r="O63" s="27"/>
      <c r="P63" s="35">
        <f>IF('3a DF'!Q$147="-","-",'3a DF'!Q$147)</f>
        <v>243.36</v>
      </c>
      <c r="Q63" s="35">
        <f>IF('3a DF'!R$147="-","-",'3a DF'!R$147)</f>
        <v>281.18</v>
      </c>
      <c r="R63" s="35">
        <f>IF('3a DF'!S$147="-","-",'3a DF'!S$147)</f>
        <v>230.78</v>
      </c>
      <c r="S63" s="35">
        <f>IF('3a DF'!T$147="-","-",'3a DF'!T$147)</f>
        <v>206.32</v>
      </c>
      <c r="T63" s="35">
        <f>IF('3a DF'!U$147="-","-",'3a DF'!U$147)</f>
        <v>145.13</v>
      </c>
      <c r="U63" s="35">
        <f>IF('3a DF'!V$147="-","-",'3a DF'!V$147)</f>
        <v>187.07</v>
      </c>
      <c r="V63" s="35">
        <f>IF('3a DF'!W$147="-","-",'3a DF'!W$147)</f>
        <v>276.51</v>
      </c>
      <c r="W63" s="35">
        <f>IF('3a DF'!X$147="-","-",'3a DF'!X$147)</f>
        <v>586.80999999999995</v>
      </c>
      <c r="X63" s="27"/>
      <c r="Y63" s="35">
        <f>IF('3a DF'!Z$147="-","-",'3a DF'!Z$147)</f>
        <v>1376.8009245311077</v>
      </c>
      <c r="Z63" s="35" t="str">
        <f>IF('3a DF'!AA$147="-","-",'3a DF'!AA$147)</f>
        <v>-</v>
      </c>
      <c r="AA63" s="35" t="str">
        <f>IF('3a DF'!AB$147="-","-",'3a DF'!AB$147)</f>
        <v>-</v>
      </c>
      <c r="AB63" s="35" t="str">
        <f>IF('3a DF'!AC$147="-","-",'3a DF'!AC$147)</f>
        <v>-</v>
      </c>
      <c r="AC63" s="35" t="str">
        <f>IF('3a DF'!AD$147="-","-",'3a DF'!AD$147)</f>
        <v>-</v>
      </c>
      <c r="AD63" s="25"/>
    </row>
    <row r="64" spans="1:30" s="26" customFormat="1" ht="11.25" customHeight="1" x14ac:dyDescent="0.15">
      <c r="A64" s="207"/>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x14ac:dyDescent="0.15">
      <c r="A65" s="207"/>
      <c r="B65" s="123" t="s">
        <v>245</v>
      </c>
      <c r="C65" s="123" t="s">
        <v>182</v>
      </c>
      <c r="D65" s="121" t="s">
        <v>133</v>
      </c>
      <c r="E65" s="75"/>
      <c r="F65" s="27"/>
      <c r="G65" s="35" t="str">
        <f>IF('3c AA'!J199="-","-",'3c AA'!J199)</f>
        <v>-</v>
      </c>
      <c r="H65" s="35" t="str">
        <f>IF('3c AA'!K199="-","-",'3c AA'!K199)</f>
        <v>-</v>
      </c>
      <c r="I65" s="35" t="str">
        <f>IF('3c AA'!L199="-","-",'3c AA'!L199)</f>
        <v>-</v>
      </c>
      <c r="J65" s="35" t="str">
        <f>IF('3c AA'!M199="-","-",'3c AA'!M199)</f>
        <v>-</v>
      </c>
      <c r="K65" s="35" t="str">
        <f>IF('3c AA'!N199="-","-",'3c AA'!N199)</f>
        <v>-</v>
      </c>
      <c r="L65" s="35" t="str">
        <f>IF('3c AA'!O199="-","-",'3c AA'!O199)</f>
        <v>-</v>
      </c>
      <c r="M65" s="35" t="str">
        <f>IF('3c AA'!P199="-","-",'3c AA'!P199)</f>
        <v>-</v>
      </c>
      <c r="N65" s="35" t="str">
        <f>IF('3c AA'!Q199="-","-",'3c AA'!Q199)</f>
        <v>-</v>
      </c>
      <c r="O65" s="27"/>
      <c r="P65" s="35" t="str">
        <f>IF('3c AA'!S199="-","-",'3c AA'!S199)</f>
        <v>-</v>
      </c>
      <c r="Q65" s="35" t="str">
        <f>IF('3c AA'!T199="-","-",'3c AA'!T199)</f>
        <v>-</v>
      </c>
      <c r="R65" s="35" t="str">
        <f>IF('3c AA'!U199="-","-",'3c AA'!U199)</f>
        <v>-</v>
      </c>
      <c r="S65" s="35" t="str">
        <f>IF('3c AA'!V199="-","-",'3c AA'!V199)</f>
        <v>-</v>
      </c>
      <c r="T65" s="35">
        <f>IF('3c AA'!W199="-","-",'3c AA'!W199)</f>
        <v>10.705717509101307</v>
      </c>
      <c r="U65" s="35">
        <f>IF('3c AA'!X199="-","-",'3c AA'!X199)</f>
        <v>13.71215092385904</v>
      </c>
      <c r="V65" s="35">
        <f>IF('3c AA'!Y199="-","-",'3c AA'!Y199)</f>
        <v>4.43</v>
      </c>
      <c r="W65" s="35" t="str">
        <f>IF('3c AA'!Z199="-","-",'3c AA'!Z199)</f>
        <v>-</v>
      </c>
      <c r="X65" s="27"/>
      <c r="Y65" s="35">
        <f>IF('3c AA'!AB199="-","-",'3c AA'!AB199)</f>
        <v>26.679544917909343</v>
      </c>
      <c r="Z65" s="35" t="str">
        <f>IF('3c AA'!AC199="-","-",'3c AA'!AC199)</f>
        <v>-</v>
      </c>
      <c r="AA65" s="35" t="str">
        <f>IF('3c AA'!AD199="-","-",'3c AA'!AD199)</f>
        <v>-</v>
      </c>
      <c r="AB65" s="35" t="str">
        <f>IF('3c AA'!AE199="-","-",'3c AA'!AE199)</f>
        <v>-</v>
      </c>
      <c r="AC65" s="35" t="str">
        <f>IF('3c AA'!AF199="-","-",'3c AA'!AF199)</f>
        <v>-</v>
      </c>
      <c r="AD65" s="25"/>
    </row>
    <row r="66" spans="1:30" s="26" customFormat="1" ht="11.25" customHeight="1" x14ac:dyDescent="0.15">
      <c r="A66" s="207"/>
      <c r="B66" s="123" t="s">
        <v>246</v>
      </c>
      <c r="C66" s="123" t="s">
        <v>183</v>
      </c>
      <c r="D66" s="121" t="s">
        <v>133</v>
      </c>
      <c r="E66" s="75"/>
      <c r="F66" s="27"/>
      <c r="G66" s="35">
        <f>IF('3d PC'!G$43="-","-",'3d PC'!G$43)</f>
        <v>21.926269106402124</v>
      </c>
      <c r="H66" s="35">
        <f>IF('3d PC'!H$43="-","-",'3d PC'!H$43)</f>
        <v>21.926269106402124</v>
      </c>
      <c r="I66" s="35">
        <f>IF('3d PC'!I$43="-","-",'3d PC'!I$43)</f>
        <v>22.64764819235609</v>
      </c>
      <c r="J66" s="35">
        <f>IF('3d PC'!J$43="-","-",'3d PC'!J$43)</f>
        <v>22.505107470829557</v>
      </c>
      <c r="K66" s="35">
        <f>IF('3d PC'!K$43="-","-",'3d PC'!K$43)</f>
        <v>19.106297226763825</v>
      </c>
      <c r="L66" s="35">
        <f>IF('3d PC'!L$43="-","-",'3d PC'!L$43)</f>
        <v>19.106297226763825</v>
      </c>
      <c r="M66" s="35">
        <f>IF('3d PC'!M$43="-","-",'3d PC'!M$43)</f>
        <v>20.852393125569616</v>
      </c>
      <c r="N66" s="35">
        <f>IF('3d PC'!N$43="-","-",'3d PC'!N$43)</f>
        <v>20.849370287873604</v>
      </c>
      <c r="O66" s="27"/>
      <c r="P66" s="35">
        <f>IF('3d PC'!P$43="-","-",'3d PC'!P$43)</f>
        <v>20.849370287873604</v>
      </c>
      <c r="Q66" s="35">
        <f>IF('3d PC'!Q$43="-","-",'3d PC'!Q$43)</f>
        <v>21.503193401206047</v>
      </c>
      <c r="R66" s="35">
        <f>IF('3d PC'!R$43="-","-",'3d PC'!R$43)</f>
        <v>21.819481548965161</v>
      </c>
      <c r="S66" s="35">
        <f>IF('3d PC'!S$43="-","-",'3d PC'!S$43)</f>
        <v>25.256715910577427</v>
      </c>
      <c r="T66" s="35">
        <f>IF('3d PC'!T$43="-","-",'3d PC'!T$43)</f>
        <v>24.167303215101221</v>
      </c>
      <c r="U66" s="35">
        <f>IF('3d PC'!U$43="-","-",'3d PC'!U$43)</f>
        <v>23.962512789411701</v>
      </c>
      <c r="V66" s="35">
        <f>IF('3d PC'!V$43="-","-",'3d PC'!V$43)</f>
        <v>23.858648398084732</v>
      </c>
      <c r="W66" s="35">
        <f>IF('3d PC'!W$43="-","-",'3d PC'!W$43)</f>
        <v>33.366817904048837</v>
      </c>
      <c r="X66" s="27"/>
      <c r="Y66" s="35">
        <f>IF('3d PC'!Y$43="-","-",'3d PC'!Y$43)</f>
        <v>33.475871166766694</v>
      </c>
      <c r="Z66" s="35" t="str">
        <f>IF('3d PC'!Z$43="-","-",'3d PC'!Z$43)</f>
        <v>-</v>
      </c>
      <c r="AA66" s="35" t="str">
        <f>IF('3d PC'!AA$43="-","-",'3d PC'!AA$43)</f>
        <v>-</v>
      </c>
      <c r="AB66" s="35" t="str">
        <f>IF('3d PC'!AB$43="-","-",'3d PC'!AB$43)</f>
        <v>-</v>
      </c>
      <c r="AC66" s="35" t="str">
        <f>IF('3d PC'!AC$43="-","-",'3d PC'!AC$43)</f>
        <v>-</v>
      </c>
      <c r="AD66" s="25"/>
    </row>
    <row r="67" spans="1:30" s="26" customFormat="1" ht="11.25" x14ac:dyDescent="0.15">
      <c r="A67" s="207"/>
      <c r="B67" s="123" t="s">
        <v>247</v>
      </c>
      <c r="C67" s="123" t="s">
        <v>184</v>
      </c>
      <c r="D67" s="121" t="s">
        <v>133</v>
      </c>
      <c r="E67" s="75"/>
      <c r="F67" s="27"/>
      <c r="G67" s="35">
        <f>IF('3f NC-Gas'!F49="-","-",'3f NC-Gas'!F49)</f>
        <v>121.65097677363647</v>
      </c>
      <c r="H67" s="35">
        <f>IF('3f NC-Gas'!G49="-","-",'3f NC-Gas'!G49)</f>
        <v>121.53097677344201</v>
      </c>
      <c r="I67" s="35">
        <f>IF('3f NC-Gas'!H49="-","-",'3f NC-Gas'!H49)</f>
        <v>121.41399080369646</v>
      </c>
      <c r="J67" s="35">
        <f>IF('3f NC-Gas'!I49="-","-",'3f NC-Gas'!I49)</f>
        <v>121.06599080313252</v>
      </c>
      <c r="K67" s="35">
        <f>IF('3f NC-Gas'!J49="-","-",'3f NC-Gas'!J49)</f>
        <v>121.93376744124076</v>
      </c>
      <c r="L67" s="35">
        <f>IF('3f NC-Gas'!K49="-","-",'3f NC-Gas'!K49)</f>
        <v>121.95776744127966</v>
      </c>
      <c r="M67" s="35">
        <f>IF('3f NC-Gas'!L49="-","-",'3f NC-Gas'!L49)</f>
        <v>125.68745668211915</v>
      </c>
      <c r="N67" s="35">
        <f>IF('3f NC-Gas'!M49="-","-",'3f NC-Gas'!M49)</f>
        <v>125.75945668223582</v>
      </c>
      <c r="O67" s="27"/>
      <c r="P67" s="35">
        <f>IF('3f NC-Gas'!O49="-","-",'3f NC-Gas'!O49)</f>
        <v>125.75945668223582</v>
      </c>
      <c r="Q67" s="35">
        <f>IF('3f NC-Gas'!P49="-","-",'3f NC-Gas'!P49)</f>
        <v>130.25607066891573</v>
      </c>
      <c r="R67" s="35">
        <f>IF('3f NC-Gas'!Q49="-","-",'3f NC-Gas'!Q49)</f>
        <v>129.81207066819624</v>
      </c>
      <c r="S67" s="35">
        <f>IF('3f NC-Gas'!R49="-","-",'3f NC-Gas'!R49)</f>
        <v>128.72722259193819</v>
      </c>
      <c r="T67" s="35">
        <f>IF('3f NC-Gas'!S49="-","-",'3f NC-Gas'!S49)</f>
        <v>126.06322258762115</v>
      </c>
      <c r="U67" s="35">
        <f>IF('3f NC-Gas'!T49="-","-",'3f NC-Gas'!T49)</f>
        <v>121.44005478738279</v>
      </c>
      <c r="V67" s="35">
        <f>IF('3f NC-Gas'!U49="-","-",'3f NC-Gas'!U49)</f>
        <v>121.00805478668275</v>
      </c>
      <c r="W67" s="35">
        <f>IF('3f NC-Gas'!V49="-","-",'3f NC-Gas'!V49)</f>
        <v>177.07854471363339</v>
      </c>
      <c r="X67" s="27"/>
      <c r="Y67" s="35">
        <f>IF('3f NC-Gas'!X49="-","-",'3f NC-Gas'!X49)</f>
        <v>172.81223164660418</v>
      </c>
      <c r="Z67" s="35" t="str">
        <f>IF('3f NC-Gas'!Y49="-","-",'3f NC-Gas'!Y49)</f>
        <v>-</v>
      </c>
      <c r="AA67" s="35" t="str">
        <f>IF('3f NC-Gas'!Z49="-","-",'3f NC-Gas'!Z49)</f>
        <v>-</v>
      </c>
      <c r="AB67" s="35" t="str">
        <f>IF('3f NC-Gas'!AA49="-","-",'3f NC-Gas'!AA49)</f>
        <v>-</v>
      </c>
      <c r="AC67" s="35" t="str">
        <f>IF('3f NC-Gas'!AB49="-","-",'3f NC-Gas'!AB49)</f>
        <v>-</v>
      </c>
      <c r="AD67" s="25"/>
    </row>
    <row r="68" spans="1:30" s="26" customFormat="1" ht="11.25" x14ac:dyDescent="0.15">
      <c r="A68" s="207"/>
      <c r="B68" s="123" t="s">
        <v>248</v>
      </c>
      <c r="C68" s="123" t="s">
        <v>185</v>
      </c>
      <c r="D68" s="121" t="s">
        <v>133</v>
      </c>
      <c r="E68" s="75"/>
      <c r="F68" s="27"/>
      <c r="G68" s="35">
        <f>IF('3g CPIH'!C$17="-","-",'3h OC '!$E$12*('3g CPIH'!C$17/'3g CPIH'!$G$17))</f>
        <v>87.194616340508801</v>
      </c>
      <c r="H68" s="35">
        <f>IF('3g CPIH'!D$17="-","-",'3h OC '!$E$12*('3g CPIH'!D$17/'3g CPIH'!$G$17))</f>
        <v>87.369180136986301</v>
      </c>
      <c r="I68" s="35">
        <f>IF('3g CPIH'!E$17="-","-",'3h OC '!$E$12*('3g CPIH'!E$17/'3g CPIH'!$G$17))</f>
        <v>87.631025831702544</v>
      </c>
      <c r="J68" s="35">
        <f>IF('3g CPIH'!F$17="-","-",'3h OC '!$E$12*('3g CPIH'!F$17/'3g CPIH'!$G$17))</f>
        <v>88.15471722113503</v>
      </c>
      <c r="K68" s="35">
        <f>IF('3g CPIH'!G$17="-","-",'3h OC '!$E$12*('3g CPIH'!G$17/'3g CPIH'!$G$17))</f>
        <v>89.202100000000002</v>
      </c>
      <c r="L68" s="35">
        <f>IF('3g CPIH'!H$17="-","-",'3h OC '!$E$12*('3g CPIH'!H$17/'3g CPIH'!$G$17))</f>
        <v>90.33676467710373</v>
      </c>
      <c r="M68" s="35">
        <f>IF('3g CPIH'!I$17="-","-",'3h OC '!$E$12*('3g CPIH'!I$17/'3g CPIH'!$G$17))</f>
        <v>91.645993150684916</v>
      </c>
      <c r="N68" s="35">
        <f>IF('3g CPIH'!J$17="-","-",'3h OC '!$E$12*('3g CPIH'!J$17/'3g CPIH'!$G$17))</f>
        <v>92.431530234833673</v>
      </c>
      <c r="O68" s="27"/>
      <c r="P68" s="35">
        <f>IF('3g CPIH'!L$17="-","-",'3h OC '!$E$12*('3g CPIH'!L$17/'3g CPIH'!$G$17))</f>
        <v>92.431530234833673</v>
      </c>
      <c r="Q68" s="35">
        <f>IF('3g CPIH'!M$17="-","-",'3h OC '!$E$12*('3g CPIH'!M$17/'3g CPIH'!$G$17))</f>
        <v>93.47891301369863</v>
      </c>
      <c r="R68" s="35">
        <f>IF('3g CPIH'!N$17="-","-",'3h OC '!$E$12*('3g CPIH'!N$17/'3g CPIH'!$G$17))</f>
        <v>94.177168199608616</v>
      </c>
      <c r="S68" s="35">
        <f>IF('3g CPIH'!O$17="-","-",'3h OC '!$E$12*('3g CPIH'!O$17/'3g CPIH'!$G$17))</f>
        <v>94.700859589041102</v>
      </c>
      <c r="T68" s="35">
        <f>IF('3g CPIH'!P$17="-","-",'3h OC '!$E$12*('3g CPIH'!P$17/'3g CPIH'!$G$17))</f>
        <v>94.96270528375733</v>
      </c>
      <c r="U68" s="35">
        <f>IF('3g CPIH'!Q$17="-","-",'3h OC '!$E$12*('3g CPIH'!Q$17/'3g CPIH'!$G$17))</f>
        <v>95.48639667318983</v>
      </c>
      <c r="V68" s="35">
        <f>IF('3g CPIH'!R$17="-","-",'3h OC '!$E$12*('3g CPIH'!R$17/'3g CPIH'!$G$17))</f>
        <v>97.232034637964787</v>
      </c>
      <c r="W68" s="35">
        <f>IF('3g CPIH'!S$17="-","-",'3h OC '!$E$12*('3g CPIH'!S$17/'3g CPIH'!$G$17))</f>
        <v>100.11233727984346</v>
      </c>
      <c r="X68" s="27"/>
      <c r="Y68" s="35">
        <f>IF('3g CPIH'!U$17="-","-",'3h OC '!$E$12*('3g CPIH'!U$17/'3g CPIH'!$G$17))</f>
        <v>105.1746873776908</v>
      </c>
      <c r="Z68" s="35" t="str">
        <f>IF('3g CPIH'!V$17="-","-",'3h OC '!$E$12*('3g CPIH'!V$17/'3g CPIH'!$G$17))</f>
        <v>-</v>
      </c>
      <c r="AA68" s="35" t="str">
        <f>IF('3g CPIH'!W$17="-","-",'3h OC '!$E$12*('3g CPIH'!W$17/'3g CPIH'!$G$17))</f>
        <v>-</v>
      </c>
      <c r="AB68" s="35" t="str">
        <f>IF('3g CPIH'!X$17="-","-",'3h OC '!$E$12*('3g CPIH'!X$17/'3g CPIH'!$G$17))</f>
        <v>-</v>
      </c>
      <c r="AC68" s="35" t="str">
        <f>IF('3g CPIH'!Y$17="-","-",'3h OC '!$E$12*('3g CPIH'!Y$17/'3g CPIH'!$G$17))</f>
        <v>-</v>
      </c>
      <c r="AD68" s="25"/>
    </row>
    <row r="69" spans="1:30" s="26" customFormat="1" ht="11.25" x14ac:dyDescent="0.15">
      <c r="A69" s="207"/>
      <c r="B69" s="123" t="s">
        <v>248</v>
      </c>
      <c r="C69" s="123" t="s">
        <v>186</v>
      </c>
      <c r="D69" s="121" t="s">
        <v>133</v>
      </c>
      <c r="E69" s="75"/>
      <c r="F69" s="27"/>
      <c r="G69" s="35" t="s">
        <v>249</v>
      </c>
      <c r="H69" s="35" t="s">
        <v>249</v>
      </c>
      <c r="I69" s="35" t="s">
        <v>249</v>
      </c>
      <c r="J69" s="35" t="s">
        <v>249</v>
      </c>
      <c r="K69" s="35">
        <f>IF('3i SMNCC'!G$51="-","-",'3i SMNCC'!G$51)</f>
        <v>0</v>
      </c>
      <c r="L69" s="35">
        <f>IF('3i SMNCC'!H$51="-","-",'3i SMNCC'!H$51)</f>
        <v>-0.14839729644435984</v>
      </c>
      <c r="M69" s="35">
        <f>IF('3i SMNCC'!I$51="-","-",'3i SMNCC'!I$51)</f>
        <v>1.899695256253338</v>
      </c>
      <c r="N69" s="35">
        <f>IF('3i SMNCC'!J$51="-","-",'3i SMNCC'!J$51)</f>
        <v>12.665365920990935</v>
      </c>
      <c r="O69" s="27"/>
      <c r="P69" s="35">
        <f>IF('3i SMNCC'!L$51="-","-",'3i SMNCC'!L$51)</f>
        <v>12.665365920990935</v>
      </c>
      <c r="Q69" s="35">
        <f>IF('3i SMNCC'!M$51="-","-",'3i SMNCC'!M$51)</f>
        <v>14.640709693750988</v>
      </c>
      <c r="R69" s="35">
        <f>IF('3i SMNCC'!N$51="-","-",'3i SMNCC'!N$51)</f>
        <v>14.927787132222536</v>
      </c>
      <c r="S69" s="35">
        <f>IF('3i SMNCC'!O$51="-","-",'3i SMNCC'!O$51)</f>
        <v>17.170757060355506</v>
      </c>
      <c r="T69" s="35">
        <f>IF('3i SMNCC'!P$51="-","-",'3i SMNCC'!P$51)</f>
        <v>11.164989866554468</v>
      </c>
      <c r="U69" s="35">
        <f>IF('3i SMNCC'!Q$51="-","-",'3i SMNCC'!Q$51)</f>
        <v>10.900121345430581</v>
      </c>
      <c r="V69" s="35">
        <f>IF('3i SMNCC'!R$51="-","-",'3i SMNCC'!R$51)</f>
        <v>7.9767627265742567</v>
      </c>
      <c r="W69" s="35">
        <f>IF('3i SMNCC'!S$51="-","-",'3i SMNCC'!S$51)</f>
        <v>3.3826300925037529</v>
      </c>
      <c r="X69" s="27"/>
      <c r="Y69" s="35">
        <f>IF('3i SMNCC'!U$51="-","-",'3i SMNCC'!U$51)</f>
        <v>3.4563122415280967</v>
      </c>
      <c r="Z69" s="35" t="str">
        <f>IF('3i SMNCC'!V$51="-","-",'3i SMNCC'!V$51)</f>
        <v>-</v>
      </c>
      <c r="AA69" s="35" t="str">
        <f>IF('3i SMNCC'!W$51="-","-",'3i SMNCC'!W$51)</f>
        <v>-</v>
      </c>
      <c r="AB69" s="35" t="str">
        <f>IF('3i SMNCC'!X$51="-","-",'3i SMNCC'!X$51)</f>
        <v>-</v>
      </c>
      <c r="AC69" s="35" t="str">
        <f>IF('3i SMNCC'!Y$51="-","-",'3i SMNCC'!Y$51)</f>
        <v>-</v>
      </c>
      <c r="AD69" s="25"/>
    </row>
    <row r="70" spans="1:30" s="26" customFormat="1" ht="11.25" x14ac:dyDescent="0.15">
      <c r="A70" s="207"/>
      <c r="B70" s="123" t="s">
        <v>248</v>
      </c>
      <c r="C70" s="123" t="s">
        <v>187</v>
      </c>
      <c r="D70" s="121" t="s">
        <v>133</v>
      </c>
      <c r="E70" s="75"/>
      <c r="F70" s="27"/>
      <c r="G70" s="35">
        <f>IF('3g CPIH'!C$17="-","-",'3j PAAC PAP'!$G$20*('3g CPIH'!C$17/'3g CPIH'!$G$17))</f>
        <v>13.137827495107633</v>
      </c>
      <c r="H70" s="35">
        <f>IF('3g CPIH'!D$17="-","-",'3j PAAC PAP'!$G$20*('3g CPIH'!D$17/'3g CPIH'!$G$17))</f>
        <v>13.164129452054794</v>
      </c>
      <c r="I70" s="35">
        <f>IF('3g CPIH'!E$17="-","-",'3j PAAC PAP'!$G$20*('3g CPIH'!E$17/'3g CPIH'!$G$17))</f>
        <v>13.203582387475539</v>
      </c>
      <c r="J70" s="35">
        <f>IF('3g CPIH'!F$17="-","-",'3j PAAC PAP'!$G$20*('3g CPIH'!F$17/'3g CPIH'!$G$17))</f>
        <v>13.282488258317025</v>
      </c>
      <c r="K70" s="35">
        <f>IF('3g CPIH'!G$17="-","-",'3j PAAC PAP'!$G$20*('3g CPIH'!G$17/'3g CPIH'!$G$17))</f>
        <v>13.440300000000001</v>
      </c>
      <c r="L70" s="35">
        <f>IF('3g CPIH'!H$17="-","-",'3j PAAC PAP'!$G$20*('3g CPIH'!H$17/'3g CPIH'!$G$17))</f>
        <v>13.611262720156557</v>
      </c>
      <c r="M70" s="35">
        <f>IF('3g CPIH'!I$17="-","-",'3j PAAC PAP'!$G$20*('3g CPIH'!I$17/'3g CPIH'!$G$17))</f>
        <v>13.808527397260272</v>
      </c>
      <c r="N70" s="35">
        <f>IF('3g CPIH'!J$17="-","-",'3j PAAC PAP'!$G$20*('3g CPIH'!J$17/'3g CPIH'!$G$17))</f>
        <v>13.926886203522507</v>
      </c>
      <c r="O70" s="27"/>
      <c r="P70" s="35">
        <f>IF('3g CPIH'!L$17="-","-",'3j PAAC PAP'!$G$20*('3g CPIH'!L$17/'3g CPIH'!$G$17))</f>
        <v>13.926886203522507</v>
      </c>
      <c r="Q70" s="35">
        <f>IF('3g CPIH'!M$17="-","-",'3j PAAC PAP'!$G$20*('3g CPIH'!M$17/'3g CPIH'!$G$17))</f>
        <v>14.08469794520548</v>
      </c>
      <c r="R70" s="35">
        <f>IF('3g CPIH'!N$17="-","-",'3j PAAC PAP'!$G$20*('3g CPIH'!N$17/'3g CPIH'!$G$17))</f>
        <v>14.189905772994129</v>
      </c>
      <c r="S70" s="35">
        <f>IF('3g CPIH'!O$17="-","-",'3j PAAC PAP'!$G$20*('3g CPIH'!O$17/'3g CPIH'!$G$17))</f>
        <v>14.268811643835617</v>
      </c>
      <c r="T70" s="35">
        <f>IF('3g CPIH'!P$17="-","-",'3j PAAC PAP'!$G$20*('3g CPIH'!P$17/'3g CPIH'!$G$17))</f>
        <v>14.30826457925636</v>
      </c>
      <c r="U70" s="35">
        <f>IF('3g CPIH'!Q$17="-","-",'3j PAAC PAP'!$G$20*('3g CPIH'!Q$17/'3g CPIH'!$G$17))</f>
        <v>14.387170450097848</v>
      </c>
      <c r="V70" s="35">
        <f>IF('3g CPIH'!R$17="-","-",'3j PAAC PAP'!$G$20*('3g CPIH'!R$17/'3g CPIH'!$G$17))</f>
        <v>14.650190019569473</v>
      </c>
      <c r="W70" s="35">
        <f>IF('3g CPIH'!S$17="-","-",'3j PAAC PAP'!$G$20*('3g CPIH'!S$17/'3g CPIH'!$G$17))</f>
        <v>15.084172309197653</v>
      </c>
      <c r="X70" s="27"/>
      <c r="Y70" s="35">
        <f>IF('3g CPIH'!U$17="-","-",'3j PAAC PAP'!$G$20*('3g CPIH'!U$17/'3g CPIH'!$G$17))</f>
        <v>15.846929060665364</v>
      </c>
      <c r="Z70" s="35" t="str">
        <f>IF('3g CPIH'!V$17="-","-",'3j PAAC PAP'!$G$20*('3g CPIH'!V$17/'3g CPIH'!$G$17))</f>
        <v>-</v>
      </c>
      <c r="AA70" s="35" t="str">
        <f>IF('3g CPIH'!W$17="-","-",'3j PAAC PAP'!$G$20*('3g CPIH'!W$17/'3g CPIH'!$G$17))</f>
        <v>-</v>
      </c>
      <c r="AB70" s="35" t="str">
        <f>IF('3g CPIH'!X$17="-","-",'3j PAAC PAP'!$G$20*('3g CPIH'!X$17/'3g CPIH'!$G$17))</f>
        <v>-</v>
      </c>
      <c r="AC70" s="35" t="str">
        <f>IF('3g CPIH'!Y$17="-","-",'3j PAAC PAP'!$G$20*('3g CPIH'!Y$17/'3g CPIH'!$G$17))</f>
        <v>-</v>
      </c>
      <c r="AD70" s="25"/>
    </row>
    <row r="71" spans="1:30" s="26" customFormat="1" ht="11.25" customHeight="1" x14ac:dyDescent="0.15">
      <c r="A71" s="207"/>
      <c r="B71" s="123" t="s">
        <v>248</v>
      </c>
      <c r="C71" s="123" t="s">
        <v>188</v>
      </c>
      <c r="D71" s="121" t="s">
        <v>133</v>
      </c>
      <c r="E71" s="75"/>
      <c r="F71" s="27"/>
      <c r="G71" s="35">
        <f>IF(G63="-","-",SUM(G63:G69)*'3j PAAC PAP'!$G$38)</f>
        <v>27.83808904609921</v>
      </c>
      <c r="H71" s="35">
        <f>IF(H63="-","-",SUM(H63:H69)*'3j PAAC PAP'!$G$38)</f>
        <v>25.56434880304419</v>
      </c>
      <c r="I71" s="35">
        <f>IF(I63="-","-",SUM(I63:I69)*'3j PAAC PAP'!$G$38)</f>
        <v>23.381020736881442</v>
      </c>
      <c r="J71" s="35">
        <f>IF(J63="-","-",SUM(J63:J69)*'3j PAAC PAP'!$G$38)</f>
        <v>22.549951282170955</v>
      </c>
      <c r="K71" s="35">
        <f>IF(K63="-","-",SUM(K63:K69)*'3j PAAC PAP'!$G$38)</f>
        <v>24.793255264691631</v>
      </c>
      <c r="L71" s="35">
        <f>IF(L63="-","-",SUM(L63:L69)*'3j PAAC PAP'!$G$38)</f>
        <v>24.754152966033679</v>
      </c>
      <c r="M71" s="35">
        <f>IF(M63="-","-",SUM(M63:M69)*'3j PAAC PAP'!$G$38)</f>
        <v>26.223545691334639</v>
      </c>
      <c r="N71" s="35">
        <f>IF(N63="-","-",SUM(N63:N69)*'3j PAAC PAP'!$G$38)</f>
        <v>28.479150788542483</v>
      </c>
      <c r="O71" s="27"/>
      <c r="P71" s="35">
        <f>IF(P63="-","-",SUM(P63:P69)*'3j PAAC PAP'!$G$38)</f>
        <v>28.479150788542483</v>
      </c>
      <c r="Q71" s="35">
        <f>IF(Q63="-","-",SUM(Q63:Q69)*'3j PAAC PAP'!$G$38)</f>
        <v>31.124953520766571</v>
      </c>
      <c r="R71" s="35">
        <f>IF(R63="-","-",SUM(R63:R69)*'3j PAAC PAP'!$G$38)</f>
        <v>28.274978613263347</v>
      </c>
      <c r="S71" s="35">
        <f>IF(S63="-","-",SUM(S63:S69)*'3j PAAC PAP'!$G$38)</f>
        <v>27.162370985668904</v>
      </c>
      <c r="T71" s="35">
        <f>IF(T63="-","-",SUM(T63:T69)*'3j PAAC PAP'!$G$38)</f>
        <v>23.711868503972806</v>
      </c>
      <c r="U71" s="35">
        <f>IF(U63="-","-",SUM(U63:U69)*'3j PAAC PAP'!$G$38)</f>
        <v>26.034612952007752</v>
      </c>
      <c r="V71" s="35">
        <f>IF(V63="-","-",SUM(V63:V69)*'3j PAAC PAP'!$G$38)</f>
        <v>30.547197684599411</v>
      </c>
      <c r="W71" s="35">
        <f>IF(W63="-","-",SUM(W63:W69)*'3j PAAC PAP'!$G$38)</f>
        <v>51.816563483006433</v>
      </c>
      <c r="X71" s="27"/>
      <c r="Y71" s="35">
        <f>IF(Y63="-","-",SUM(Y63:Y69)*'3j PAAC PAP'!$G$38)</f>
        <v>98.852653772061331</v>
      </c>
      <c r="Z71" s="35" t="str">
        <f>IF(Z63="-","-",SUM(Z63:Z69)*'3j PAAC PAP'!$G$38)</f>
        <v>-</v>
      </c>
      <c r="AA71" s="35" t="str">
        <f>IF(AA63="-","-",SUM(AA63:AA69)*'3j PAAC PAP'!$G$38)</f>
        <v>-</v>
      </c>
      <c r="AB71" s="35" t="str">
        <f>IF(AB63="-","-",SUM(AB63:AB69)*'3j PAAC PAP'!$G$38)</f>
        <v>-</v>
      </c>
      <c r="AC71" s="35" t="str">
        <f>IF(AC63="-","-",SUM(AC63:AC69)*'3j PAAC PAP'!$G$38)</f>
        <v>-</v>
      </c>
      <c r="AD71" s="25"/>
    </row>
    <row r="72" spans="1:30" s="26" customFormat="1" ht="11.25" customHeight="1" x14ac:dyDescent="0.15">
      <c r="A72" s="207"/>
      <c r="B72" s="123" t="s">
        <v>189</v>
      </c>
      <c r="C72" s="123" t="s">
        <v>250</v>
      </c>
      <c r="D72" s="121" t="s">
        <v>133</v>
      </c>
      <c r="E72" s="75"/>
      <c r="F72" s="27"/>
      <c r="G72" s="35">
        <f>IF(G66="-","-",SUM(G63:G71)*'3k EBIT'!$E$12)</f>
        <v>10.166220179057657</v>
      </c>
      <c r="H72" s="35">
        <f>IF(H66="-","-",SUM(H63:H71)*'3k EBIT'!$E$12)</f>
        <v>9.3571631459387294</v>
      </c>
      <c r="I72" s="35">
        <f>IF(I66="-","-",SUM(I63:I71)*'3k EBIT'!$E$12)</f>
        <v>8.5805521256965083</v>
      </c>
      <c r="J72" s="35">
        <f>IF(J66="-","-",SUM(J63:J71)*'3k EBIT'!$E$12)</f>
        <v>8.2861776435292125</v>
      </c>
      <c r="K72" s="35">
        <f>IF(K66="-","-",SUM(K63:K71)*'3k EBIT'!$E$12)</f>
        <v>9.0879637436564593</v>
      </c>
      <c r="L72" s="35">
        <f>IF(L66="-","-",SUM(L63:L71)*'3k EBIT'!$E$12)</f>
        <v>9.0773525549294085</v>
      </c>
      <c r="M72" s="35">
        <f>IF(M66="-","-",SUM(M63:M71)*'3k EBIT'!$E$12)</f>
        <v>9.6043512557208039</v>
      </c>
      <c r="N72" s="35">
        <f>IF(N66="-","-",SUM(N63:N71)*'3k EBIT'!$E$12)</f>
        <v>10.409753049965406</v>
      </c>
      <c r="O72" s="27"/>
      <c r="P72" s="35">
        <f>IF(P66="-","-",SUM(P63:P71)*'3k EBIT'!$E$12)</f>
        <v>10.409753049965406</v>
      </c>
      <c r="Q72" s="35">
        <f>IF(Q66="-","-",SUM(Q63:Q71)*'3k EBIT'!$E$12)</f>
        <v>11.354849048700949</v>
      </c>
      <c r="R72" s="35">
        <f>IF(R66="-","-",SUM(R63:R71)*'3k EBIT'!$E$12)</f>
        <v>10.342151599001923</v>
      </c>
      <c r="S72" s="35">
        <f>IF(S66="-","-",SUM(S63:S71)*'3k EBIT'!$E$12)</f>
        <v>9.9475352973504805</v>
      </c>
      <c r="T72" s="35">
        <f>IF(T66="-","-",SUM(T63:T71)*'3k EBIT'!$E$12)</f>
        <v>8.7197461376906222</v>
      </c>
      <c r="U72" s="35">
        <f>IF(U66="-","-",SUM(U63:U71)*'3k EBIT'!$E$12)</f>
        <v>9.5482888098372793</v>
      </c>
      <c r="V72" s="35">
        <f>IF(V66="-","-",SUM(V63:V71)*'3k EBIT'!$E$12)</f>
        <v>11.160091219693312</v>
      </c>
      <c r="W72" s="35">
        <f>IF(W66="-","-",SUM(W63:W71)*'3k EBIT'!$E$12)</f>
        <v>18.741465842070298</v>
      </c>
      <c r="X72" s="27"/>
      <c r="Y72" s="35">
        <f>IF(Y66="-","-",SUM(Y63:Y71)*'3k EBIT'!$E$12)</f>
        <v>35.503464428507215</v>
      </c>
      <c r="Z72" s="35" t="str">
        <f>IF(Z66="-","-",SUM(Z63:Z71)*'3k EBIT'!$E$12)</f>
        <v>-</v>
      </c>
      <c r="AA72" s="35" t="str">
        <f>IF(AA66="-","-",SUM(AA63:AA71)*'3k EBIT'!$E$12)</f>
        <v>-</v>
      </c>
      <c r="AB72" s="35" t="str">
        <f>IF(AB66="-","-",SUM(AB63:AB71)*'3k EBIT'!$E$12)</f>
        <v>-</v>
      </c>
      <c r="AC72" s="35" t="str">
        <f>IF(AC66="-","-",SUM(AC63:AC71)*'3k EBIT'!$E$12)</f>
        <v>-</v>
      </c>
      <c r="AD72" s="25"/>
    </row>
    <row r="73" spans="1:30" s="26" customFormat="1" ht="11.25" customHeight="1" x14ac:dyDescent="0.15">
      <c r="A73" s="207"/>
      <c r="B73" s="123" t="s">
        <v>251</v>
      </c>
      <c r="C73" s="158" t="s">
        <v>252</v>
      </c>
      <c r="D73" s="121" t="s">
        <v>133</v>
      </c>
      <c r="E73" s="116"/>
      <c r="F73" s="27"/>
      <c r="G73" s="35">
        <f>IF(G68="-","-",SUM(G63:G66,G68:G72)*'3l HAP'!$E$13)</f>
        <v>6.0527800575496142</v>
      </c>
      <c r="H73" s="35">
        <f>IF(H68="-","-",SUM(H63:H66,H68:H72)*'3l HAP'!$E$13)</f>
        <v>5.4310949181250425</v>
      </c>
      <c r="I73" s="35">
        <f>IF(I68="-","-",SUM(I63:I66,I68:I72)*'3l HAP'!$E$13)</f>
        <v>4.8343678544022755</v>
      </c>
      <c r="J73" s="35">
        <f>IF(J68="-","-",SUM(J63:J66,J68:J72)*'3l HAP'!$E$13)</f>
        <v>4.6126242375062487</v>
      </c>
      <c r="K73" s="35">
        <f>IF(K68="-","-",SUM(K63:K66,K68:K72)*'3l HAP'!$E$13)</f>
        <v>5.2177583535982732</v>
      </c>
      <c r="L73" s="35">
        <f>IF(L68="-","-",SUM(L63:L66,L68:L72)*'3l HAP'!$E$13)</f>
        <v>5.2092302143355154</v>
      </c>
      <c r="M73" s="35">
        <f>IF(M68="-","-",SUM(M63:M66,M68:M72)*'3l HAP'!$E$13)</f>
        <v>5.5607177705425741</v>
      </c>
      <c r="N73" s="35">
        <f>IF(N68="-","-",SUM(N63:N66,N68:N72)*'3l HAP'!$E$13)</f>
        <v>6.1802890290075521</v>
      </c>
      <c r="O73" s="27"/>
      <c r="P73" s="35">
        <f>IF(P68="-","-",SUM(P63:P66,P68:P72)*'3l HAP'!$E$13)</f>
        <v>6.1802890290075521</v>
      </c>
      <c r="Q73" s="35">
        <f>IF(Q68="-","-",SUM(Q63:Q66,Q68:Q72)*'3l HAP'!$E$13)</f>
        <v>6.8427248826821545</v>
      </c>
      <c r="R73" s="35">
        <f>IF(R68="-","-",SUM(R63:R66,R68:R72)*'3l HAP'!$E$13)</f>
        <v>6.0688624742319206</v>
      </c>
      <c r="S73" s="35">
        <f>IF(S68="-","-",SUM(S63:S66,S68:S72)*'3l HAP'!$E$13)</f>
        <v>5.7806628461776643</v>
      </c>
      <c r="T73" s="35">
        <f>IF(T68="-","-",SUM(T63:T66,T68:T72)*'3l HAP'!$E$13)</f>
        <v>4.8735583827922504</v>
      </c>
      <c r="U73" s="35">
        <f>IF(U68="-","-",SUM(U63:U66,U68:U72)*'3l HAP'!$E$13)</f>
        <v>5.5797034589916743</v>
      </c>
      <c r="V73" s="35">
        <f>IF(V68="-","-",SUM(V63:V66,V68:V72)*'3l HAP'!$E$13)</f>
        <v>6.8280488623348399</v>
      </c>
      <c r="W73" s="35">
        <f>IF(W68="-","-",SUM(W63:W66,W68:W72)*'3l HAP'!$E$13)</f>
        <v>11.849166082359126</v>
      </c>
      <c r="X73" s="27"/>
      <c r="Y73" s="35">
        <f>IF(Y68="-","-",SUM(Y63:Y66,Y68:Y72)*'3l HAP'!$E$13)</f>
        <v>24.828067063332401</v>
      </c>
      <c r="Z73" s="35" t="str">
        <f>IF(Z68="-","-",SUM(Z63:Z66,Z68:Z72)*'3l HAP'!$E$13)</f>
        <v>-</v>
      </c>
      <c r="AA73" s="35" t="str">
        <f>IF(AA68="-","-",SUM(AA63:AA66,AA68:AA72)*'3l HAP'!$E$13)</f>
        <v>-</v>
      </c>
      <c r="AB73" s="35" t="str">
        <f>IF(AB68="-","-",SUM(AB63:AB66,AB68:AB72)*'3l HAP'!$E$13)</f>
        <v>-</v>
      </c>
      <c r="AC73" s="35" t="str">
        <f>IF(AC68="-","-",SUM(AC63:AC66,AC68:AC72)*'3l HAP'!$E$13)</f>
        <v>-</v>
      </c>
      <c r="AD73" s="25"/>
    </row>
    <row r="74" spans="1:30" s="26" customFormat="1" ht="11.25" customHeight="1" x14ac:dyDescent="0.15">
      <c r="A74" s="207"/>
      <c r="B74" s="123" t="s">
        <v>253</v>
      </c>
      <c r="C74" s="123" t="str">
        <f>B74&amp;"_"&amp;D74</f>
        <v>Total_Midlands</v>
      </c>
      <c r="D74" s="121" t="s">
        <v>133</v>
      </c>
      <c r="E74" s="75"/>
      <c r="F74" s="27"/>
      <c r="G74" s="35">
        <f t="shared" ref="G74:N74" si="12">IF(G63="-","-",SUM(G63:G73))</f>
        <v>541.1167789983615</v>
      </c>
      <c r="H74" s="35">
        <f t="shared" si="12"/>
        <v>497.91316233599321</v>
      </c>
      <c r="I74" s="35">
        <f t="shared" si="12"/>
        <v>456.44218793221091</v>
      </c>
      <c r="J74" s="35">
        <f t="shared" si="12"/>
        <v>440.72705691662048</v>
      </c>
      <c r="K74" s="35">
        <f t="shared" si="12"/>
        <v>483.53144202995094</v>
      </c>
      <c r="L74" s="35">
        <f t="shared" si="12"/>
        <v>482.96443050415797</v>
      </c>
      <c r="M74" s="35">
        <f t="shared" si="12"/>
        <v>511.05268032948538</v>
      </c>
      <c r="N74" s="35">
        <f t="shared" si="12"/>
        <v>554.06180219697205</v>
      </c>
      <c r="O74" s="27"/>
      <c r="P74" s="35">
        <f t="shared" ref="P74:W74" si="13">IF(P63="-","-",SUM(P63:P73))</f>
        <v>554.06180219697205</v>
      </c>
      <c r="Q74" s="35">
        <f t="shared" si="13"/>
        <v>604.46611217492659</v>
      </c>
      <c r="R74" s="35">
        <f t="shared" si="13"/>
        <v>550.39240600848382</v>
      </c>
      <c r="S74" s="35">
        <f t="shared" si="13"/>
        <v>529.33493592494483</v>
      </c>
      <c r="T74" s="35">
        <f t="shared" si="13"/>
        <v>463.80737606584745</v>
      </c>
      <c r="U74" s="35">
        <f t="shared" si="13"/>
        <v>508.12101219020849</v>
      </c>
      <c r="V74" s="35">
        <f t="shared" si="13"/>
        <v>594.20102833550357</v>
      </c>
      <c r="W74" s="35">
        <f t="shared" si="13"/>
        <v>998.24169770666299</v>
      </c>
      <c r="X74" s="27"/>
      <c r="Y74" s="35">
        <f t="shared" ref="Y74:AC74" si="14">IF(Y63="-","-",SUM(Y63:Y73))</f>
        <v>1893.4306862061733</v>
      </c>
      <c r="Z74" s="35" t="str">
        <f t="shared" si="14"/>
        <v>-</v>
      </c>
      <c r="AA74" s="35" t="str">
        <f t="shared" si="14"/>
        <v>-</v>
      </c>
      <c r="AB74" s="35" t="str">
        <f t="shared" si="14"/>
        <v>-</v>
      </c>
      <c r="AC74" s="35" t="str">
        <f t="shared" si="14"/>
        <v>-</v>
      </c>
      <c r="AD74" s="25"/>
    </row>
    <row r="75" spans="1:30" s="26" customFormat="1" ht="11.25" customHeight="1" x14ac:dyDescent="0.15">
      <c r="A75" s="207"/>
      <c r="B75" s="120" t="s">
        <v>244</v>
      </c>
      <c r="C75" s="120" t="s">
        <v>180</v>
      </c>
      <c r="D75" s="122" t="s">
        <v>123</v>
      </c>
      <c r="E75" s="119"/>
      <c r="F75" s="27"/>
      <c r="G75" s="117">
        <f>IF('3a DF'!H$147="-","-",'3a DF'!H$147)</f>
        <v>253.15</v>
      </c>
      <c r="H75" s="117">
        <f>IF('3a DF'!I$147="-","-",'3a DF'!I$147)</f>
        <v>213.57</v>
      </c>
      <c r="I75" s="117">
        <f>IF('3a DF'!J$147="-","-",'3a DF'!J$147)</f>
        <v>174.75</v>
      </c>
      <c r="J75" s="117">
        <f>IF('3a DF'!K$147="-","-",'3a DF'!K$147)</f>
        <v>160.27000000000001</v>
      </c>
      <c r="K75" s="117">
        <f>IF('3a DF'!L$147="-","-",'3a DF'!L$147)</f>
        <v>200.75</v>
      </c>
      <c r="L75" s="117">
        <f>IF('3a DF'!M$147="-","-",'3a DF'!M$147)</f>
        <v>199.06</v>
      </c>
      <c r="M75" s="117">
        <f>IF('3a DF'!N$147="-","-",'3a DF'!N$147)</f>
        <v>215.77</v>
      </c>
      <c r="N75" s="117">
        <f>IF('3a DF'!O$147="-","-",'3a DF'!O$147)</f>
        <v>243.36</v>
      </c>
      <c r="O75" s="27"/>
      <c r="P75" s="117">
        <f>IF('3a DF'!Q$147="-","-",'3a DF'!Q$147)</f>
        <v>243.36</v>
      </c>
      <c r="Q75" s="117">
        <f>IF('3a DF'!R$147="-","-",'3a DF'!R$147)</f>
        <v>281.18</v>
      </c>
      <c r="R75" s="117">
        <f>IF('3a DF'!S$147="-","-",'3a DF'!S$147)</f>
        <v>230.78</v>
      </c>
      <c r="S75" s="117">
        <f>IF('3a DF'!T$147="-","-",'3a DF'!T$147)</f>
        <v>206.32</v>
      </c>
      <c r="T75" s="117">
        <f>IF('3a DF'!U$147="-","-",'3a DF'!U$147)</f>
        <v>145.13</v>
      </c>
      <c r="U75" s="117">
        <f>IF('3a DF'!V$147="-","-",'3a DF'!V$147)</f>
        <v>187.07</v>
      </c>
      <c r="V75" s="117">
        <f>IF('3a DF'!W$147="-","-",'3a DF'!W$147)</f>
        <v>276.51</v>
      </c>
      <c r="W75" s="117">
        <f>IF('3a DF'!X$147="-","-",'3a DF'!X$147)</f>
        <v>586.80999999999995</v>
      </c>
      <c r="X75" s="27"/>
      <c r="Y75" s="117">
        <f>IF('3a DF'!Z$147="-","-",'3a DF'!Z$147)</f>
        <v>1376.8009245311077</v>
      </c>
      <c r="Z75" s="117" t="str">
        <f>IF('3a DF'!AA$147="-","-",'3a DF'!AA$147)</f>
        <v>-</v>
      </c>
      <c r="AA75" s="117" t="str">
        <f>IF('3a DF'!AB$147="-","-",'3a DF'!AB$147)</f>
        <v>-</v>
      </c>
      <c r="AB75" s="117" t="str">
        <f>IF('3a DF'!AC$147="-","-",'3a DF'!AC$147)</f>
        <v>-</v>
      </c>
      <c r="AC75" s="117" t="str">
        <f>IF('3a DF'!AD$147="-","-",'3a DF'!AD$147)</f>
        <v>-</v>
      </c>
      <c r="AD75" s="25"/>
    </row>
    <row r="76" spans="1:30" s="26" customFormat="1" ht="11.25" customHeight="1" x14ac:dyDescent="0.15">
      <c r="A76" s="207"/>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x14ac:dyDescent="0.15">
      <c r="A77" s="207"/>
      <c r="B77" s="120" t="s">
        <v>245</v>
      </c>
      <c r="C77" s="120" t="s">
        <v>182</v>
      </c>
      <c r="D77" s="122" t="s">
        <v>123</v>
      </c>
      <c r="E77" s="119"/>
      <c r="F77" s="27"/>
      <c r="G77" s="117" t="str">
        <f>IF('3c AA'!J200="-","-",'3c AA'!J200)</f>
        <v>-</v>
      </c>
      <c r="H77" s="117" t="str">
        <f>IF('3c AA'!K200="-","-",'3c AA'!K200)</f>
        <v>-</v>
      </c>
      <c r="I77" s="117" t="str">
        <f>IF('3c AA'!L200="-","-",'3c AA'!L200)</f>
        <v>-</v>
      </c>
      <c r="J77" s="117" t="str">
        <f>IF('3c AA'!M200="-","-",'3c AA'!M200)</f>
        <v>-</v>
      </c>
      <c r="K77" s="117" t="str">
        <f>IF('3c AA'!N200="-","-",'3c AA'!N200)</f>
        <v>-</v>
      </c>
      <c r="L77" s="117" t="str">
        <f>IF('3c AA'!O200="-","-",'3c AA'!O200)</f>
        <v>-</v>
      </c>
      <c r="M77" s="117" t="str">
        <f>IF('3c AA'!P200="-","-",'3c AA'!P200)</f>
        <v>-</v>
      </c>
      <c r="N77" s="117" t="str">
        <f>IF('3c AA'!Q200="-","-",'3c AA'!Q200)</f>
        <v>-</v>
      </c>
      <c r="O77" s="27"/>
      <c r="P77" s="117" t="str">
        <f>IF('3c AA'!S200="-","-",'3c AA'!S200)</f>
        <v>-</v>
      </c>
      <c r="Q77" s="117" t="str">
        <f>IF('3c AA'!T200="-","-",'3c AA'!T200)</f>
        <v>-</v>
      </c>
      <c r="R77" s="117" t="str">
        <f>IF('3c AA'!U200="-","-",'3c AA'!U200)</f>
        <v>-</v>
      </c>
      <c r="S77" s="117" t="str">
        <f>IF('3c AA'!V200="-","-",'3c AA'!V200)</f>
        <v>-</v>
      </c>
      <c r="T77" s="117">
        <f>IF('3c AA'!W200="-","-",'3c AA'!W200)</f>
        <v>10.705717509101307</v>
      </c>
      <c r="U77" s="117">
        <f>IF('3c AA'!X200="-","-",'3c AA'!X200)</f>
        <v>13.71215092385904</v>
      </c>
      <c r="V77" s="117">
        <f>IF('3c AA'!Y200="-","-",'3c AA'!Y200)</f>
        <v>4.43</v>
      </c>
      <c r="W77" s="117" t="str">
        <f>IF('3c AA'!Z200="-","-",'3c AA'!Z200)</f>
        <v>-</v>
      </c>
      <c r="X77" s="27"/>
      <c r="Y77" s="117">
        <f>IF('3c AA'!AB200="-","-",'3c AA'!AB200)</f>
        <v>26.679544917909343</v>
      </c>
      <c r="Z77" s="117" t="str">
        <f>IF('3c AA'!AC200="-","-",'3c AA'!AC200)</f>
        <v>-</v>
      </c>
      <c r="AA77" s="117" t="str">
        <f>IF('3c AA'!AD200="-","-",'3c AA'!AD200)</f>
        <v>-</v>
      </c>
      <c r="AB77" s="117" t="str">
        <f>IF('3c AA'!AE200="-","-",'3c AA'!AE200)</f>
        <v>-</v>
      </c>
      <c r="AC77" s="117" t="str">
        <f>IF('3c AA'!AF200="-","-",'3c AA'!AF200)</f>
        <v>-</v>
      </c>
      <c r="AD77" s="25"/>
    </row>
    <row r="78" spans="1:30" s="26" customFormat="1" ht="11.25" x14ac:dyDescent="0.15">
      <c r="A78" s="207"/>
      <c r="B78" s="120" t="s">
        <v>246</v>
      </c>
      <c r="C78" s="120" t="s">
        <v>183</v>
      </c>
      <c r="D78" s="122" t="s">
        <v>123</v>
      </c>
      <c r="E78" s="119"/>
      <c r="F78" s="27"/>
      <c r="G78" s="117">
        <f>IF('3d PC'!G$43="-","-",'3d PC'!G$43)</f>
        <v>21.926269106402124</v>
      </c>
      <c r="H78" s="117">
        <f>IF('3d PC'!H$43="-","-",'3d PC'!H$43)</f>
        <v>21.926269106402124</v>
      </c>
      <c r="I78" s="117">
        <f>IF('3d PC'!I$43="-","-",'3d PC'!I$43)</f>
        <v>22.64764819235609</v>
      </c>
      <c r="J78" s="117">
        <f>IF('3d PC'!J$43="-","-",'3d PC'!J$43)</f>
        <v>22.505107470829557</v>
      </c>
      <c r="K78" s="117">
        <f>IF('3d PC'!K$43="-","-",'3d PC'!K$43)</f>
        <v>19.106297226763825</v>
      </c>
      <c r="L78" s="117">
        <f>IF('3d PC'!L$43="-","-",'3d PC'!L$43)</f>
        <v>19.106297226763825</v>
      </c>
      <c r="M78" s="117">
        <f>IF('3d PC'!M$43="-","-",'3d PC'!M$43)</f>
        <v>20.852393125569616</v>
      </c>
      <c r="N78" s="117">
        <f>IF('3d PC'!N$43="-","-",'3d PC'!N$43)</f>
        <v>20.849370287873604</v>
      </c>
      <c r="O78" s="27"/>
      <c r="P78" s="117">
        <f>IF('3d PC'!P$43="-","-",'3d PC'!P$43)</f>
        <v>20.849370287873604</v>
      </c>
      <c r="Q78" s="117">
        <f>IF('3d PC'!Q$43="-","-",'3d PC'!Q$43)</f>
        <v>21.503193401206047</v>
      </c>
      <c r="R78" s="117">
        <f>IF('3d PC'!R$43="-","-",'3d PC'!R$43)</f>
        <v>21.819481548965161</v>
      </c>
      <c r="S78" s="117">
        <f>IF('3d PC'!S$43="-","-",'3d PC'!S$43)</f>
        <v>25.256715910577427</v>
      </c>
      <c r="T78" s="117">
        <f>IF('3d PC'!T$43="-","-",'3d PC'!T$43)</f>
        <v>24.167303215101221</v>
      </c>
      <c r="U78" s="117">
        <f>IF('3d PC'!U$43="-","-",'3d PC'!U$43)</f>
        <v>23.962512789411701</v>
      </c>
      <c r="V78" s="117">
        <f>IF('3d PC'!V$43="-","-",'3d PC'!V$43)</f>
        <v>23.858648398084732</v>
      </c>
      <c r="W78" s="117">
        <f>IF('3d PC'!W$43="-","-",'3d PC'!W$43)</f>
        <v>33.366817904048837</v>
      </c>
      <c r="X78" s="27"/>
      <c r="Y78" s="117">
        <f>IF('3d PC'!Y$43="-","-",'3d PC'!Y$43)</f>
        <v>33.475871166766694</v>
      </c>
      <c r="Z78" s="117" t="str">
        <f>IF('3d PC'!Z$43="-","-",'3d PC'!Z$43)</f>
        <v>-</v>
      </c>
      <c r="AA78" s="117" t="str">
        <f>IF('3d PC'!AA$43="-","-",'3d PC'!AA$43)</f>
        <v>-</v>
      </c>
      <c r="AB78" s="117" t="str">
        <f>IF('3d PC'!AB$43="-","-",'3d PC'!AB$43)</f>
        <v>-</v>
      </c>
      <c r="AC78" s="117" t="str">
        <f>IF('3d PC'!AC$43="-","-",'3d PC'!AC$43)</f>
        <v>-</v>
      </c>
      <c r="AD78" s="25"/>
    </row>
    <row r="79" spans="1:30" s="26" customFormat="1" ht="11.25" x14ac:dyDescent="0.15">
      <c r="A79" s="207"/>
      <c r="B79" s="120" t="s">
        <v>247</v>
      </c>
      <c r="C79" s="120" t="s">
        <v>184</v>
      </c>
      <c r="D79" s="122" t="s">
        <v>123</v>
      </c>
      <c r="E79" s="119"/>
      <c r="F79" s="27"/>
      <c r="G79" s="117">
        <f>IF('3f NC-Gas'!F50="-","-",'3f NC-Gas'!F50)</f>
        <v>123.21530141639572</v>
      </c>
      <c r="H79" s="117">
        <f>IF('3f NC-Gas'!G50="-","-",'3f NC-Gas'!G50)</f>
        <v>123.09530141639571</v>
      </c>
      <c r="I79" s="117">
        <f>IF('3f NC-Gas'!H50="-","-",'3f NC-Gas'!H50)</f>
        <v>118.32634141586192</v>
      </c>
      <c r="J79" s="117">
        <f>IF('3f NC-Gas'!I50="-","-",'3f NC-Gas'!I50)</f>
        <v>117.97834141586192</v>
      </c>
      <c r="K79" s="117">
        <f>IF('3f NC-Gas'!J50="-","-",'3f NC-Gas'!J50)</f>
        <v>115.52791571060008</v>
      </c>
      <c r="L79" s="117">
        <f>IF('3f NC-Gas'!K50="-","-",'3f NC-Gas'!K50)</f>
        <v>115.55191571060008</v>
      </c>
      <c r="M79" s="117">
        <f>IF('3f NC-Gas'!L50="-","-",'3f NC-Gas'!L50)</f>
        <v>114.00248669728555</v>
      </c>
      <c r="N79" s="117">
        <f>IF('3f NC-Gas'!M50="-","-",'3f NC-Gas'!M50)</f>
        <v>114.07448669728555</v>
      </c>
      <c r="O79" s="27"/>
      <c r="P79" s="117">
        <f>IF('3f NC-Gas'!O50="-","-",'3f NC-Gas'!O50)</f>
        <v>114.07448669728555</v>
      </c>
      <c r="Q79" s="117">
        <f>IF('3f NC-Gas'!P50="-","-",'3f NC-Gas'!P50)</f>
        <v>122.66333492872354</v>
      </c>
      <c r="R79" s="117">
        <f>IF('3f NC-Gas'!Q50="-","-",'3f NC-Gas'!Q50)</f>
        <v>122.21933492872355</v>
      </c>
      <c r="S79" s="117">
        <f>IF('3f NC-Gas'!R50="-","-",'3f NC-Gas'!R50)</f>
        <v>122.61854888546891</v>
      </c>
      <c r="T79" s="117">
        <f>IF('3f NC-Gas'!S50="-","-",'3f NC-Gas'!S50)</f>
        <v>119.95454888546891</v>
      </c>
      <c r="U79" s="117">
        <f>IF('3f NC-Gas'!T50="-","-",'3f NC-Gas'!T50)</f>
        <v>111.15514265073047</v>
      </c>
      <c r="V79" s="117">
        <f>IF('3f NC-Gas'!U50="-","-",'3f NC-Gas'!U50)</f>
        <v>110.72314265073047</v>
      </c>
      <c r="W79" s="117">
        <f>IF('3f NC-Gas'!V50="-","-",'3f NC-Gas'!V50)</f>
        <v>161.30736867056936</v>
      </c>
      <c r="X79" s="27"/>
      <c r="Y79" s="117">
        <f>IF('3f NC-Gas'!X50="-","-",'3f NC-Gas'!X50)</f>
        <v>157.85296844470182</v>
      </c>
      <c r="Z79" s="117" t="str">
        <f>IF('3f NC-Gas'!Y50="-","-",'3f NC-Gas'!Y50)</f>
        <v>-</v>
      </c>
      <c r="AA79" s="117" t="str">
        <f>IF('3f NC-Gas'!Z50="-","-",'3f NC-Gas'!Z50)</f>
        <v>-</v>
      </c>
      <c r="AB79" s="117" t="str">
        <f>IF('3f NC-Gas'!AA50="-","-",'3f NC-Gas'!AA50)</f>
        <v>-</v>
      </c>
      <c r="AC79" s="117" t="str">
        <f>IF('3f NC-Gas'!AB50="-","-",'3f NC-Gas'!AB50)</f>
        <v>-</v>
      </c>
      <c r="AD79" s="25"/>
    </row>
    <row r="80" spans="1:30" s="26" customFormat="1" ht="11.25" x14ac:dyDescent="0.15">
      <c r="A80" s="207"/>
      <c r="B80" s="120" t="s">
        <v>248</v>
      </c>
      <c r="C80" s="120" t="s">
        <v>185</v>
      </c>
      <c r="D80" s="122" t="s">
        <v>123</v>
      </c>
      <c r="E80" s="119"/>
      <c r="F80" s="27"/>
      <c r="G80" s="117">
        <f>IF('3g CPIH'!C$17="-","-",'3h OC '!$E$12*('3g CPIH'!C$17/'3g CPIH'!$G$17))</f>
        <v>87.194616340508801</v>
      </c>
      <c r="H80" s="117">
        <f>IF('3g CPIH'!D$17="-","-",'3h OC '!$E$12*('3g CPIH'!D$17/'3g CPIH'!$G$17))</f>
        <v>87.369180136986301</v>
      </c>
      <c r="I80" s="117">
        <f>IF('3g CPIH'!E$17="-","-",'3h OC '!$E$12*('3g CPIH'!E$17/'3g CPIH'!$G$17))</f>
        <v>87.631025831702544</v>
      </c>
      <c r="J80" s="117">
        <f>IF('3g CPIH'!F$17="-","-",'3h OC '!$E$12*('3g CPIH'!F$17/'3g CPIH'!$G$17))</f>
        <v>88.15471722113503</v>
      </c>
      <c r="K80" s="117">
        <f>IF('3g CPIH'!G$17="-","-",'3h OC '!$E$12*('3g CPIH'!G$17/'3g CPIH'!$G$17))</f>
        <v>89.202100000000002</v>
      </c>
      <c r="L80" s="117">
        <f>IF('3g CPIH'!H$17="-","-",'3h OC '!$E$12*('3g CPIH'!H$17/'3g CPIH'!$G$17))</f>
        <v>90.33676467710373</v>
      </c>
      <c r="M80" s="117">
        <f>IF('3g CPIH'!I$17="-","-",'3h OC '!$E$12*('3g CPIH'!I$17/'3g CPIH'!$G$17))</f>
        <v>91.645993150684916</v>
      </c>
      <c r="N80" s="117">
        <f>IF('3g CPIH'!J$17="-","-",'3h OC '!$E$12*('3g CPIH'!J$17/'3g CPIH'!$G$17))</f>
        <v>92.431530234833673</v>
      </c>
      <c r="O80" s="27"/>
      <c r="P80" s="117">
        <f>IF('3g CPIH'!L$17="-","-",'3h OC '!$E$12*('3g CPIH'!L$17/'3g CPIH'!$G$17))</f>
        <v>92.431530234833673</v>
      </c>
      <c r="Q80" s="117">
        <f>IF('3g CPIH'!M$17="-","-",'3h OC '!$E$12*('3g CPIH'!M$17/'3g CPIH'!$G$17))</f>
        <v>93.47891301369863</v>
      </c>
      <c r="R80" s="117">
        <f>IF('3g CPIH'!N$17="-","-",'3h OC '!$E$12*('3g CPIH'!N$17/'3g CPIH'!$G$17))</f>
        <v>94.177168199608616</v>
      </c>
      <c r="S80" s="117">
        <f>IF('3g CPIH'!O$17="-","-",'3h OC '!$E$12*('3g CPIH'!O$17/'3g CPIH'!$G$17))</f>
        <v>94.700859589041102</v>
      </c>
      <c r="T80" s="117">
        <f>IF('3g CPIH'!P$17="-","-",'3h OC '!$E$12*('3g CPIH'!P$17/'3g CPIH'!$G$17))</f>
        <v>94.96270528375733</v>
      </c>
      <c r="U80" s="117">
        <f>IF('3g CPIH'!Q$17="-","-",'3h OC '!$E$12*('3g CPIH'!Q$17/'3g CPIH'!$G$17))</f>
        <v>95.48639667318983</v>
      </c>
      <c r="V80" s="117">
        <f>IF('3g CPIH'!R$17="-","-",'3h OC '!$E$12*('3g CPIH'!R$17/'3g CPIH'!$G$17))</f>
        <v>97.232034637964787</v>
      </c>
      <c r="W80" s="117">
        <f>IF('3g CPIH'!S$17="-","-",'3h OC '!$E$12*('3g CPIH'!S$17/'3g CPIH'!$G$17))</f>
        <v>100.11233727984346</v>
      </c>
      <c r="X80" s="27"/>
      <c r="Y80" s="117">
        <f>IF('3g CPIH'!U$17="-","-",'3h OC '!$E$12*('3g CPIH'!U$17/'3g CPIH'!$G$17))</f>
        <v>105.1746873776908</v>
      </c>
      <c r="Z80" s="117" t="str">
        <f>IF('3g CPIH'!V$17="-","-",'3h OC '!$E$12*('3g CPIH'!V$17/'3g CPIH'!$G$17))</f>
        <v>-</v>
      </c>
      <c r="AA80" s="117" t="str">
        <f>IF('3g CPIH'!W$17="-","-",'3h OC '!$E$12*('3g CPIH'!W$17/'3g CPIH'!$G$17))</f>
        <v>-</v>
      </c>
      <c r="AB80" s="117" t="str">
        <f>IF('3g CPIH'!X$17="-","-",'3h OC '!$E$12*('3g CPIH'!X$17/'3g CPIH'!$G$17))</f>
        <v>-</v>
      </c>
      <c r="AC80" s="117" t="str">
        <f>IF('3g CPIH'!Y$17="-","-",'3h OC '!$E$12*('3g CPIH'!Y$17/'3g CPIH'!$G$17))</f>
        <v>-</v>
      </c>
      <c r="AD80" s="25"/>
    </row>
    <row r="81" spans="1:30" s="26" customFormat="1" ht="11.25" x14ac:dyDescent="0.15">
      <c r="A81" s="207"/>
      <c r="B81" s="120" t="s">
        <v>248</v>
      </c>
      <c r="C81" s="120" t="s">
        <v>186</v>
      </c>
      <c r="D81" s="122" t="s">
        <v>123</v>
      </c>
      <c r="E81" s="119"/>
      <c r="F81" s="27"/>
      <c r="G81" s="117" t="s">
        <v>249</v>
      </c>
      <c r="H81" s="117" t="s">
        <v>249</v>
      </c>
      <c r="I81" s="117" t="s">
        <v>249</v>
      </c>
      <c r="J81" s="117" t="s">
        <v>249</v>
      </c>
      <c r="K81" s="117">
        <f>IF('3i SMNCC'!G$51="-","-",'3i SMNCC'!G$51)</f>
        <v>0</v>
      </c>
      <c r="L81" s="117">
        <f>IF('3i SMNCC'!H$51="-","-",'3i SMNCC'!H$51)</f>
        <v>-0.14839729644435984</v>
      </c>
      <c r="M81" s="117">
        <f>IF('3i SMNCC'!I$51="-","-",'3i SMNCC'!I$51)</f>
        <v>1.899695256253338</v>
      </c>
      <c r="N81" s="117">
        <f>IF('3i SMNCC'!J$51="-","-",'3i SMNCC'!J$51)</f>
        <v>12.665365920990935</v>
      </c>
      <c r="O81" s="27"/>
      <c r="P81" s="117">
        <f>IF('3i SMNCC'!L$51="-","-",'3i SMNCC'!L$51)</f>
        <v>12.665365920990935</v>
      </c>
      <c r="Q81" s="117">
        <f>IF('3i SMNCC'!M$51="-","-",'3i SMNCC'!M$51)</f>
        <v>14.640709693750988</v>
      </c>
      <c r="R81" s="117">
        <f>IF('3i SMNCC'!N$51="-","-",'3i SMNCC'!N$51)</f>
        <v>14.927787132222536</v>
      </c>
      <c r="S81" s="117">
        <f>IF('3i SMNCC'!O$51="-","-",'3i SMNCC'!O$51)</f>
        <v>17.170757060355506</v>
      </c>
      <c r="T81" s="117">
        <f>IF('3i SMNCC'!P$51="-","-",'3i SMNCC'!P$51)</f>
        <v>11.164989866554468</v>
      </c>
      <c r="U81" s="117">
        <f>IF('3i SMNCC'!Q$51="-","-",'3i SMNCC'!Q$51)</f>
        <v>10.900121345430581</v>
      </c>
      <c r="V81" s="117">
        <f>IF('3i SMNCC'!R$51="-","-",'3i SMNCC'!R$51)</f>
        <v>7.9767627265742567</v>
      </c>
      <c r="W81" s="117">
        <f>IF('3i SMNCC'!S$51="-","-",'3i SMNCC'!S$51)</f>
        <v>3.3826300925037529</v>
      </c>
      <c r="X81" s="27"/>
      <c r="Y81" s="117">
        <f>IF('3i SMNCC'!U$51="-","-",'3i SMNCC'!U$51)</f>
        <v>3.4563122415280967</v>
      </c>
      <c r="Z81" s="117" t="str">
        <f>IF('3i SMNCC'!V$51="-","-",'3i SMNCC'!V$51)</f>
        <v>-</v>
      </c>
      <c r="AA81" s="117" t="str">
        <f>IF('3i SMNCC'!W$51="-","-",'3i SMNCC'!W$51)</f>
        <v>-</v>
      </c>
      <c r="AB81" s="117" t="str">
        <f>IF('3i SMNCC'!X$51="-","-",'3i SMNCC'!X$51)</f>
        <v>-</v>
      </c>
      <c r="AC81" s="117" t="str">
        <f>IF('3i SMNCC'!Y$51="-","-",'3i SMNCC'!Y$51)</f>
        <v>-</v>
      </c>
      <c r="AD81" s="25"/>
    </row>
    <row r="82" spans="1:30" s="26" customFormat="1" ht="11.25" customHeight="1" x14ac:dyDescent="0.15">
      <c r="A82" s="207"/>
      <c r="B82" s="120" t="s">
        <v>248</v>
      </c>
      <c r="C82" s="120" t="s">
        <v>187</v>
      </c>
      <c r="D82" s="122" t="s">
        <v>123</v>
      </c>
      <c r="E82" s="119"/>
      <c r="F82" s="27"/>
      <c r="G82" s="117">
        <f>IF('3g CPIH'!C$17="-","-",'3j PAAC PAP'!$G$20*('3g CPIH'!C$17/'3g CPIH'!$G$17))</f>
        <v>13.137827495107633</v>
      </c>
      <c r="H82" s="117">
        <f>IF('3g CPIH'!D$17="-","-",'3j PAAC PAP'!$G$20*('3g CPIH'!D$17/'3g CPIH'!$G$17))</f>
        <v>13.164129452054794</v>
      </c>
      <c r="I82" s="117">
        <f>IF('3g CPIH'!E$17="-","-",'3j PAAC PAP'!$G$20*('3g CPIH'!E$17/'3g CPIH'!$G$17))</f>
        <v>13.203582387475539</v>
      </c>
      <c r="J82" s="117">
        <f>IF('3g CPIH'!F$17="-","-",'3j PAAC PAP'!$G$20*('3g CPIH'!F$17/'3g CPIH'!$G$17))</f>
        <v>13.282488258317025</v>
      </c>
      <c r="K82" s="117">
        <f>IF('3g CPIH'!G$17="-","-",'3j PAAC PAP'!$G$20*('3g CPIH'!G$17/'3g CPIH'!$G$17))</f>
        <v>13.440300000000001</v>
      </c>
      <c r="L82" s="117">
        <f>IF('3g CPIH'!H$17="-","-",'3j PAAC PAP'!$G$20*('3g CPIH'!H$17/'3g CPIH'!$G$17))</f>
        <v>13.611262720156557</v>
      </c>
      <c r="M82" s="117">
        <f>IF('3g CPIH'!I$17="-","-",'3j PAAC PAP'!$G$20*('3g CPIH'!I$17/'3g CPIH'!$G$17))</f>
        <v>13.808527397260272</v>
      </c>
      <c r="N82" s="117">
        <f>IF('3g CPIH'!J$17="-","-",'3j PAAC PAP'!$G$20*('3g CPIH'!J$17/'3g CPIH'!$G$17))</f>
        <v>13.926886203522507</v>
      </c>
      <c r="O82" s="27"/>
      <c r="P82" s="117">
        <f>IF('3g CPIH'!L$17="-","-",'3j PAAC PAP'!$G$20*('3g CPIH'!L$17/'3g CPIH'!$G$17))</f>
        <v>13.926886203522507</v>
      </c>
      <c r="Q82" s="117">
        <f>IF('3g CPIH'!M$17="-","-",'3j PAAC PAP'!$G$20*('3g CPIH'!M$17/'3g CPIH'!$G$17))</f>
        <v>14.08469794520548</v>
      </c>
      <c r="R82" s="117">
        <f>IF('3g CPIH'!N$17="-","-",'3j PAAC PAP'!$G$20*('3g CPIH'!N$17/'3g CPIH'!$G$17))</f>
        <v>14.189905772994129</v>
      </c>
      <c r="S82" s="117">
        <f>IF('3g CPIH'!O$17="-","-",'3j PAAC PAP'!$G$20*('3g CPIH'!O$17/'3g CPIH'!$G$17))</f>
        <v>14.268811643835617</v>
      </c>
      <c r="T82" s="117">
        <f>IF('3g CPIH'!P$17="-","-",'3j PAAC PAP'!$G$20*('3g CPIH'!P$17/'3g CPIH'!$G$17))</f>
        <v>14.30826457925636</v>
      </c>
      <c r="U82" s="117">
        <f>IF('3g CPIH'!Q$17="-","-",'3j PAAC PAP'!$G$20*('3g CPIH'!Q$17/'3g CPIH'!$G$17))</f>
        <v>14.387170450097848</v>
      </c>
      <c r="V82" s="117">
        <f>IF('3g CPIH'!R$17="-","-",'3j PAAC PAP'!$G$20*('3g CPIH'!R$17/'3g CPIH'!$G$17))</f>
        <v>14.650190019569473</v>
      </c>
      <c r="W82" s="117">
        <f>IF('3g CPIH'!S$17="-","-",'3j PAAC PAP'!$G$20*('3g CPIH'!S$17/'3g CPIH'!$G$17))</f>
        <v>15.084172309197653</v>
      </c>
      <c r="X82" s="27"/>
      <c r="Y82" s="117">
        <f>IF('3g CPIH'!U$17="-","-",'3j PAAC PAP'!$G$20*('3g CPIH'!U$17/'3g CPIH'!$G$17))</f>
        <v>15.846929060665364</v>
      </c>
      <c r="Z82" s="117" t="str">
        <f>IF('3g CPIH'!V$17="-","-",'3j PAAC PAP'!$G$20*('3g CPIH'!V$17/'3g CPIH'!$G$17))</f>
        <v>-</v>
      </c>
      <c r="AA82" s="117" t="str">
        <f>IF('3g CPIH'!W$17="-","-",'3j PAAC PAP'!$G$20*('3g CPIH'!W$17/'3g CPIH'!$G$17))</f>
        <v>-</v>
      </c>
      <c r="AB82" s="117" t="str">
        <f>IF('3g CPIH'!X$17="-","-",'3j PAAC PAP'!$G$20*('3g CPIH'!X$17/'3g CPIH'!$G$17))</f>
        <v>-</v>
      </c>
      <c r="AC82" s="117" t="str">
        <f>IF('3g CPIH'!Y$17="-","-",'3j PAAC PAP'!$G$20*('3g CPIH'!Y$17/'3g CPIH'!$G$17))</f>
        <v>-</v>
      </c>
      <c r="AD82" s="25"/>
    </row>
    <row r="83" spans="1:30" s="26" customFormat="1" ht="11.25" customHeight="1" x14ac:dyDescent="0.15">
      <c r="A83" s="207"/>
      <c r="B83" s="120" t="s">
        <v>248</v>
      </c>
      <c r="C83" s="120" t="s">
        <v>188</v>
      </c>
      <c r="D83" s="122" t="s">
        <v>123</v>
      </c>
      <c r="E83" s="119"/>
      <c r="F83" s="27"/>
      <c r="G83" s="117">
        <f>IF(G75="-","-",SUM(G75:G81)*'3j PAAC PAP'!$G$38)</f>
        <v>27.92807838549858</v>
      </c>
      <c r="H83" s="117">
        <f>IF(H75="-","-",SUM(H75:H81)*'3j PAAC PAP'!$G$38)</f>
        <v>25.654338142454744</v>
      </c>
      <c r="I83" s="117">
        <f>IF(I75="-","-",SUM(I75:I81)*'3j PAAC PAP'!$G$38)</f>
        <v>23.20340061819687</v>
      </c>
      <c r="J83" s="117">
        <f>IF(J75="-","-",SUM(J75:J81)*'3j PAAC PAP'!$G$38)</f>
        <v>22.37233116351883</v>
      </c>
      <c r="K83" s="117">
        <f>IF(K75="-","-",SUM(K75:K81)*'3j PAAC PAP'!$G$38)</f>
        <v>24.424752238034795</v>
      </c>
      <c r="L83" s="117">
        <f>IF(L75="-","-",SUM(L75:L81)*'3j PAAC PAP'!$G$38)</f>
        <v>24.385649939374602</v>
      </c>
      <c r="M83" s="117">
        <f>IF(M75="-","-",SUM(M75:M81)*'3j PAAC PAP'!$G$38)</f>
        <v>25.551356107987097</v>
      </c>
      <c r="N83" s="117">
        <f>IF(N75="-","-",SUM(N75:N81)*'3j PAAC PAP'!$G$38)</f>
        <v>27.806961205188234</v>
      </c>
      <c r="O83" s="27"/>
      <c r="P83" s="117">
        <f>IF(P75="-","-",SUM(P75:P81)*'3j PAAC PAP'!$G$38)</f>
        <v>27.806961205188234</v>
      </c>
      <c r="Q83" s="117">
        <f>IF(Q75="-","-",SUM(Q75:Q81)*'3j PAAC PAP'!$G$38)</f>
        <v>30.688173804576277</v>
      </c>
      <c r="R83" s="117">
        <f>IF(R75="-","-",SUM(R75:R81)*'3j PAAC PAP'!$G$38)</f>
        <v>27.838198897114442</v>
      </c>
      <c r="S83" s="117">
        <f>IF(S75="-","-",SUM(S75:S81)*'3j PAAC PAP'!$G$38)</f>
        <v>26.810963422030554</v>
      </c>
      <c r="T83" s="117">
        <f>IF(T75="-","-",SUM(T75:T81)*'3j PAAC PAP'!$G$38)</f>
        <v>23.360460940582794</v>
      </c>
      <c r="U83" s="117">
        <f>IF(U75="-","-",SUM(U75:U81)*'3j PAAC PAP'!$G$38)</f>
        <v>25.442963096434696</v>
      </c>
      <c r="V83" s="117">
        <f>IF(V75="-","-",SUM(V75:V81)*'3j PAAC PAP'!$G$38)</f>
        <v>29.955547829066621</v>
      </c>
      <c r="W83" s="117">
        <f>IF(W75="-","-",SUM(W75:W81)*'3j PAAC PAP'!$G$38)</f>
        <v>50.909310809953134</v>
      </c>
      <c r="X83" s="27"/>
      <c r="Y83" s="117">
        <f>IF(Y75="-","-",SUM(Y75:Y81)*'3j PAAC PAP'!$G$38)</f>
        <v>97.992107197108695</v>
      </c>
      <c r="Z83" s="117" t="str">
        <f>IF(Z75="-","-",SUM(Z75:Z81)*'3j PAAC PAP'!$G$38)</f>
        <v>-</v>
      </c>
      <c r="AA83" s="117" t="str">
        <f>IF(AA75="-","-",SUM(AA75:AA81)*'3j PAAC PAP'!$G$38)</f>
        <v>-</v>
      </c>
      <c r="AB83" s="117" t="str">
        <f>IF(AB75="-","-",SUM(AB75:AB81)*'3j PAAC PAP'!$G$38)</f>
        <v>-</v>
      </c>
      <c r="AC83" s="117" t="str">
        <f>IF(AC75="-","-",SUM(AC75:AC81)*'3j PAAC PAP'!$G$38)</f>
        <v>-</v>
      </c>
      <c r="AD83" s="25"/>
    </row>
    <row r="84" spans="1:30" s="26" customFormat="1" ht="11.25" customHeight="1" x14ac:dyDescent="0.15">
      <c r="A84" s="207"/>
      <c r="B84" s="120" t="s">
        <v>189</v>
      </c>
      <c r="C84" s="120" t="s">
        <v>250</v>
      </c>
      <c r="D84" s="122" t="s">
        <v>123</v>
      </c>
      <c r="E84" s="119"/>
      <c r="F84" s="27"/>
      <c r="G84" s="117">
        <f>IF(G78="-","-",SUM(G75:G83)*'3k EBIT'!$E$12)</f>
        <v>10.198260932264105</v>
      </c>
      <c r="H84" s="117">
        <f>IF(H78="-","-",SUM(H75:H83)*'3k EBIT'!$E$12)</f>
        <v>9.3892038991491589</v>
      </c>
      <c r="I84" s="117">
        <f>IF(I78="-","-",SUM(I75:I83)*'3k EBIT'!$E$12)</f>
        <v>8.5173103858942447</v>
      </c>
      <c r="J84" s="117">
        <f>IF(J78="-","-",SUM(J75:J83)*'3k EBIT'!$E$12)</f>
        <v>8.2229359037385006</v>
      </c>
      <c r="K84" s="117">
        <f>IF(K78="-","-",SUM(K75:K83)*'3k EBIT'!$E$12)</f>
        <v>8.956758040717121</v>
      </c>
      <c r="L84" s="117">
        <f>IF(L78="-","-",SUM(L75:L83)*'3k EBIT'!$E$12)</f>
        <v>8.9461468519892726</v>
      </c>
      <c r="M84" s="117">
        <f>IF(M78="-","-",SUM(M75:M83)*'3k EBIT'!$E$12)</f>
        <v>9.3650177892042699</v>
      </c>
      <c r="N84" s="117">
        <f>IF(N78="-","-",SUM(N75:N83)*'3k EBIT'!$E$12)</f>
        <v>10.170419583446483</v>
      </c>
      <c r="O84" s="27"/>
      <c r="P84" s="117">
        <f>IF(P78="-","-",SUM(P75:P83)*'3k EBIT'!$E$12)</f>
        <v>10.170419583446483</v>
      </c>
      <c r="Q84" s="117">
        <f>IF(Q78="-","-",SUM(Q75:Q83)*'3k EBIT'!$E$12)</f>
        <v>11.199333393341734</v>
      </c>
      <c r="R84" s="117">
        <f>IF(R78="-","-",SUM(R75:R83)*'3k EBIT'!$E$12)</f>
        <v>10.186635943657445</v>
      </c>
      <c r="S84" s="117">
        <f>IF(S78="-","-",SUM(S75:S83)*'3k EBIT'!$E$12)</f>
        <v>9.8224164433110346</v>
      </c>
      <c r="T84" s="117">
        <f>IF(T78="-","-",SUM(T75:T83)*'3k EBIT'!$E$12)</f>
        <v>8.5946272837395998</v>
      </c>
      <c r="U84" s="117">
        <f>IF(U78="-","-",SUM(U75:U83)*'3k EBIT'!$E$12)</f>
        <v>9.3376315571718589</v>
      </c>
      <c r="V84" s="117">
        <f>IF(V78="-","-",SUM(V75:V83)*'3k EBIT'!$E$12)</f>
        <v>10.94943396704223</v>
      </c>
      <c r="W84" s="117">
        <f>IF(W78="-","-",SUM(W75:W83)*'3k EBIT'!$E$12)</f>
        <v>18.418438034696539</v>
      </c>
      <c r="X84" s="27"/>
      <c r="Y84" s="117">
        <f>IF(Y78="-","-",SUM(Y75:Y83)*'3k EBIT'!$E$12)</f>
        <v>35.19706635274909</v>
      </c>
      <c r="Z84" s="117" t="str">
        <f>IF(Z78="-","-",SUM(Z75:Z83)*'3k EBIT'!$E$12)</f>
        <v>-</v>
      </c>
      <c r="AA84" s="117" t="str">
        <f>IF(AA78="-","-",SUM(AA75:AA83)*'3k EBIT'!$E$12)</f>
        <v>-</v>
      </c>
      <c r="AB84" s="117" t="str">
        <f>IF(AB78="-","-",SUM(AB75:AB83)*'3k EBIT'!$E$12)</f>
        <v>-</v>
      </c>
      <c r="AC84" s="117" t="str">
        <f>IF(AC78="-","-",SUM(AC75:AC83)*'3k EBIT'!$E$12)</f>
        <v>-</v>
      </c>
      <c r="AD84" s="25"/>
    </row>
    <row r="85" spans="1:30" s="26" customFormat="1" ht="12.6" customHeight="1" x14ac:dyDescent="0.15">
      <c r="A85" s="207"/>
      <c r="B85" s="120" t="s">
        <v>251</v>
      </c>
      <c r="C85" s="156" t="s">
        <v>252</v>
      </c>
      <c r="D85" s="122" t="s">
        <v>123</v>
      </c>
      <c r="E85" s="118"/>
      <c r="F85" s="27"/>
      <c r="G85" s="117">
        <f>IF(G80="-","-",SUM(G75:G78,G80:G84)*'3l HAP'!$E$13)</f>
        <v>6.0545667001354566</v>
      </c>
      <c r="H85" s="117">
        <f>IF(H80="-","-",SUM(H75:H78,H80:H84)*'3l HAP'!$E$13)</f>
        <v>5.4328815607111061</v>
      </c>
      <c r="I85" s="117">
        <f>IF(I80="-","-",SUM(I75:I78,I80:I84)*'3l HAP'!$E$13)</f>
        <v>4.8308413959321701</v>
      </c>
      <c r="J85" s="117">
        <f>IF(J80="-","-",SUM(J75:J78,J80:J84)*'3l HAP'!$E$13)</f>
        <v>4.6090977790367873</v>
      </c>
      <c r="K85" s="117">
        <f>IF(K80="-","-",SUM(K75:K78,K80:K84)*'3l HAP'!$E$13)</f>
        <v>5.2104421180882552</v>
      </c>
      <c r="L85" s="117">
        <f>IF(L80="-","-",SUM(L75:L78,L80:L84)*'3l HAP'!$E$13)</f>
        <v>5.2019139788254529</v>
      </c>
      <c r="M85" s="117">
        <f>IF(M80="-","-",SUM(M75:M78,M80:M84)*'3l HAP'!$E$13)</f>
        <v>5.5473721615695135</v>
      </c>
      <c r="N85" s="117">
        <f>IF(N80="-","-",SUM(N75:N78,N80:N84)*'3l HAP'!$E$13)</f>
        <v>6.1669434200343591</v>
      </c>
      <c r="O85" s="27"/>
      <c r="P85" s="117">
        <f>IF(P80="-","-",SUM(P75:P78,P80:P84)*'3l HAP'!$E$13)</f>
        <v>6.1669434200343591</v>
      </c>
      <c r="Q85" s="117">
        <f>IF(Q80="-","-",SUM(Q75:Q78,Q80:Q84)*'3l HAP'!$E$13)</f>
        <v>6.8340530861472981</v>
      </c>
      <c r="R85" s="117">
        <f>IF(R80="-","-",SUM(R75:R78,R80:R84)*'3l HAP'!$E$13)</f>
        <v>6.0601906776978876</v>
      </c>
      <c r="S85" s="117">
        <f>IF(S80="-","-",SUM(S75:S78,S80:S84)*'3l HAP'!$E$13)</f>
        <v>5.7736860228964435</v>
      </c>
      <c r="T85" s="117">
        <f>IF(T80="-","-",SUM(T75:T78,T80:T84)*'3l HAP'!$E$13)</f>
        <v>4.8665815595159607</v>
      </c>
      <c r="U85" s="117">
        <f>IF(U80="-","-",SUM(U75:U78,U80:U84)*'3l HAP'!$E$13)</f>
        <v>5.5679568806199544</v>
      </c>
      <c r="V85" s="117">
        <f>IF(V80="-","-",SUM(V75:V78,V80:V84)*'3l HAP'!$E$13)</f>
        <v>6.8163022839639202</v>
      </c>
      <c r="W85" s="117">
        <f>IF(W80="-","-",SUM(W75:W78,W80:W84)*'3l HAP'!$E$13)</f>
        <v>11.831153545845194</v>
      </c>
      <c r="X85" s="27"/>
      <c r="Y85" s="117">
        <f>IF(Y80="-","-",SUM(Y75:Y78,Y80:Y84)*'3l HAP'!$E$13)</f>
        <v>24.810981826701344</v>
      </c>
      <c r="Z85" s="117" t="str">
        <f>IF(Z80="-","-",SUM(Z75:Z78,Z80:Z84)*'3l HAP'!$E$13)</f>
        <v>-</v>
      </c>
      <c r="AA85" s="117" t="str">
        <f>IF(AA80="-","-",SUM(AA75:AA78,AA80:AA84)*'3l HAP'!$E$13)</f>
        <v>-</v>
      </c>
      <c r="AB85" s="117" t="str">
        <f>IF(AB80="-","-",SUM(AB75:AB78,AB80:AB84)*'3l HAP'!$E$13)</f>
        <v>-</v>
      </c>
      <c r="AC85" s="117" t="str">
        <f>IF(AC80="-","-",SUM(AC75:AC78,AC80:AC84)*'3l HAP'!$E$13)</f>
        <v>-</v>
      </c>
      <c r="AD85" s="25"/>
    </row>
    <row r="86" spans="1:30" s="26" customFormat="1" ht="11.25" customHeight="1" x14ac:dyDescent="0.15">
      <c r="A86" s="207"/>
      <c r="B86" s="120" t="s">
        <v>253</v>
      </c>
      <c r="C86" s="120" t="str">
        <f>B86&amp;"_"&amp;D86</f>
        <v>Total_Northern</v>
      </c>
      <c r="D86" s="122" t="s">
        <v>123</v>
      </c>
      <c r="E86" s="119"/>
      <c r="F86" s="27"/>
      <c r="G86" s="117">
        <f t="shared" ref="G86:N86" si="15">IF(G75="-","-",SUM(G75:G85))</f>
        <v>542.80492037631245</v>
      </c>
      <c r="H86" s="117">
        <f t="shared" si="15"/>
        <v>499.60130371415391</v>
      </c>
      <c r="I86" s="117">
        <f t="shared" si="15"/>
        <v>453.11015022741935</v>
      </c>
      <c r="J86" s="117">
        <f t="shared" si="15"/>
        <v>437.39501921243772</v>
      </c>
      <c r="K86" s="117">
        <f t="shared" si="15"/>
        <v>476.61856533420411</v>
      </c>
      <c r="L86" s="117">
        <f t="shared" si="15"/>
        <v>476.05155380836914</v>
      </c>
      <c r="M86" s="117">
        <f t="shared" si="15"/>
        <v>498.44284168581459</v>
      </c>
      <c r="N86" s="117">
        <f t="shared" si="15"/>
        <v>541.45196355317535</v>
      </c>
      <c r="O86" s="27"/>
      <c r="P86" s="117">
        <f t="shared" ref="P86:W86" si="16">IF(P75="-","-",SUM(P75:P85))</f>
        <v>541.45196355317535</v>
      </c>
      <c r="Q86" s="117">
        <f t="shared" si="16"/>
        <v>596.2724092666499</v>
      </c>
      <c r="R86" s="117">
        <f t="shared" si="16"/>
        <v>542.19870310098372</v>
      </c>
      <c r="S86" s="117">
        <f t="shared" si="16"/>
        <v>522.74275897751659</v>
      </c>
      <c r="T86" s="117">
        <f t="shared" si="16"/>
        <v>457.21519912307792</v>
      </c>
      <c r="U86" s="117">
        <f t="shared" si="16"/>
        <v>497.02204636694603</v>
      </c>
      <c r="V86" s="117">
        <f t="shared" si="16"/>
        <v>583.10206251299644</v>
      </c>
      <c r="W86" s="117">
        <f t="shared" si="16"/>
        <v>981.22222864665798</v>
      </c>
      <c r="X86" s="27"/>
      <c r="Y86" s="117">
        <f t="shared" ref="Y86:AC86" si="17">IF(Y75="-","-",SUM(Y75:Y85))</f>
        <v>1877.2873931169293</v>
      </c>
      <c r="Z86" s="117" t="str">
        <f t="shared" si="17"/>
        <v>-</v>
      </c>
      <c r="AA86" s="117" t="str">
        <f t="shared" si="17"/>
        <v>-</v>
      </c>
      <c r="AB86" s="117" t="str">
        <f t="shared" si="17"/>
        <v>-</v>
      </c>
      <c r="AC86" s="117" t="str">
        <f t="shared" si="17"/>
        <v>-</v>
      </c>
      <c r="AD86" s="25"/>
    </row>
    <row r="87" spans="1:30" s="26" customFormat="1" ht="11.25" customHeight="1" x14ac:dyDescent="0.15">
      <c r="A87" s="207"/>
      <c r="B87" s="123" t="s">
        <v>244</v>
      </c>
      <c r="C87" s="123" t="s">
        <v>180</v>
      </c>
      <c r="D87" s="121" t="s">
        <v>122</v>
      </c>
      <c r="E87" s="75"/>
      <c r="F87" s="27"/>
      <c r="G87" s="35">
        <f>IF('3a DF'!H$147="-","-",'3a DF'!H$147)</f>
        <v>253.15</v>
      </c>
      <c r="H87" s="35">
        <f>IF('3a DF'!I$147="-","-",'3a DF'!I$147)</f>
        <v>213.57</v>
      </c>
      <c r="I87" s="35">
        <f>IF('3a DF'!J$147="-","-",'3a DF'!J$147)</f>
        <v>174.75</v>
      </c>
      <c r="J87" s="35">
        <f>IF('3a DF'!K$147="-","-",'3a DF'!K$147)</f>
        <v>160.27000000000001</v>
      </c>
      <c r="K87" s="35">
        <f>IF('3a DF'!L$147="-","-",'3a DF'!L$147)</f>
        <v>200.75</v>
      </c>
      <c r="L87" s="35">
        <f>IF('3a DF'!M$147="-","-",'3a DF'!M$147)</f>
        <v>199.06</v>
      </c>
      <c r="M87" s="35">
        <f>IF('3a DF'!N$147="-","-",'3a DF'!N$147)</f>
        <v>215.77</v>
      </c>
      <c r="N87" s="35">
        <f>IF('3a DF'!O$147="-","-",'3a DF'!O$147)</f>
        <v>243.36</v>
      </c>
      <c r="O87" s="27"/>
      <c r="P87" s="35">
        <f>IF('3a DF'!Q$147="-","-",'3a DF'!Q$147)</f>
        <v>243.36</v>
      </c>
      <c r="Q87" s="35">
        <f>IF('3a DF'!R$147="-","-",'3a DF'!R$147)</f>
        <v>281.18</v>
      </c>
      <c r="R87" s="35">
        <f>IF('3a DF'!S$147="-","-",'3a DF'!S$147)</f>
        <v>230.78</v>
      </c>
      <c r="S87" s="35">
        <f>IF('3a DF'!T$147="-","-",'3a DF'!T$147)</f>
        <v>206.32</v>
      </c>
      <c r="T87" s="35">
        <f>IF('3a DF'!U$147="-","-",'3a DF'!U$147)</f>
        <v>145.13</v>
      </c>
      <c r="U87" s="35">
        <f>IF('3a DF'!V$147="-","-",'3a DF'!V$147)</f>
        <v>187.07</v>
      </c>
      <c r="V87" s="35">
        <f>IF('3a DF'!W$147="-","-",'3a DF'!W$147)</f>
        <v>276.51</v>
      </c>
      <c r="W87" s="35">
        <f>IF('3a DF'!X$147="-","-",'3a DF'!X$147)</f>
        <v>586.80999999999995</v>
      </c>
      <c r="X87" s="27"/>
      <c r="Y87" s="35">
        <f>IF('3a DF'!Z$147="-","-",'3a DF'!Z$147)</f>
        <v>1376.8009245311077</v>
      </c>
      <c r="Z87" s="35" t="str">
        <f>IF('3a DF'!AA$147="-","-",'3a DF'!AA$147)</f>
        <v>-</v>
      </c>
      <c r="AA87" s="35" t="str">
        <f>IF('3a DF'!AB$147="-","-",'3a DF'!AB$147)</f>
        <v>-</v>
      </c>
      <c r="AB87" s="35" t="str">
        <f>IF('3a DF'!AC$147="-","-",'3a DF'!AC$147)</f>
        <v>-</v>
      </c>
      <c r="AC87" s="35" t="str">
        <f>IF('3a DF'!AD$147="-","-",'3a DF'!AD$147)</f>
        <v>-</v>
      </c>
      <c r="AD87" s="25"/>
    </row>
    <row r="88" spans="1:30" s="26" customFormat="1" ht="11.25" x14ac:dyDescent="0.15">
      <c r="A88" s="207"/>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x14ac:dyDescent="0.15">
      <c r="A89" s="207"/>
      <c r="B89" s="123" t="s">
        <v>245</v>
      </c>
      <c r="C89" s="123" t="s">
        <v>182</v>
      </c>
      <c r="D89" s="121" t="s">
        <v>122</v>
      </c>
      <c r="E89" s="75"/>
      <c r="F89" s="27"/>
      <c r="G89" s="35" t="str">
        <f>IF('3c AA'!J201="-","-",'3c AA'!J201)</f>
        <v>-</v>
      </c>
      <c r="H89" s="35" t="str">
        <f>IF('3c AA'!K201="-","-",'3c AA'!K201)</f>
        <v>-</v>
      </c>
      <c r="I89" s="35" t="str">
        <f>IF('3c AA'!L201="-","-",'3c AA'!L201)</f>
        <v>-</v>
      </c>
      <c r="J89" s="35" t="str">
        <f>IF('3c AA'!M201="-","-",'3c AA'!M201)</f>
        <v>-</v>
      </c>
      <c r="K89" s="35" t="str">
        <f>IF('3c AA'!N201="-","-",'3c AA'!N201)</f>
        <v>-</v>
      </c>
      <c r="L89" s="35" t="str">
        <f>IF('3c AA'!O201="-","-",'3c AA'!O201)</f>
        <v>-</v>
      </c>
      <c r="M89" s="35" t="str">
        <f>IF('3c AA'!P201="-","-",'3c AA'!P201)</f>
        <v>-</v>
      </c>
      <c r="N89" s="35" t="str">
        <f>IF('3c AA'!Q201="-","-",'3c AA'!Q201)</f>
        <v>-</v>
      </c>
      <c r="O89" s="27"/>
      <c r="P89" s="35" t="str">
        <f>IF('3c AA'!S201="-","-",'3c AA'!S201)</f>
        <v>-</v>
      </c>
      <c r="Q89" s="35" t="str">
        <f>IF('3c AA'!T201="-","-",'3c AA'!T201)</f>
        <v>-</v>
      </c>
      <c r="R89" s="35" t="str">
        <f>IF('3c AA'!U201="-","-",'3c AA'!U201)</f>
        <v>-</v>
      </c>
      <c r="S89" s="35" t="str">
        <f>IF('3c AA'!V201="-","-",'3c AA'!V201)</f>
        <v>-</v>
      </c>
      <c r="T89" s="35">
        <f>IF('3c AA'!W201="-","-",'3c AA'!W201)</f>
        <v>10.705717509101307</v>
      </c>
      <c r="U89" s="35">
        <f>IF('3c AA'!X201="-","-",'3c AA'!X201)</f>
        <v>13.71215092385904</v>
      </c>
      <c r="V89" s="35">
        <f>IF('3c AA'!Y201="-","-",'3c AA'!Y201)</f>
        <v>4.43</v>
      </c>
      <c r="W89" s="35" t="str">
        <f>IF('3c AA'!Z201="-","-",'3c AA'!Z201)</f>
        <v>-</v>
      </c>
      <c r="X89" s="27"/>
      <c r="Y89" s="35">
        <f>IF('3c AA'!AB201="-","-",'3c AA'!AB201)</f>
        <v>26.679544917909343</v>
      </c>
      <c r="Z89" s="35" t="str">
        <f>IF('3c AA'!AC201="-","-",'3c AA'!AC201)</f>
        <v>-</v>
      </c>
      <c r="AA89" s="35" t="str">
        <f>IF('3c AA'!AD201="-","-",'3c AA'!AD201)</f>
        <v>-</v>
      </c>
      <c r="AB89" s="35" t="str">
        <f>IF('3c AA'!AE201="-","-",'3c AA'!AE201)</f>
        <v>-</v>
      </c>
      <c r="AC89" s="35" t="str">
        <f>IF('3c AA'!AF201="-","-",'3c AA'!AF201)</f>
        <v>-</v>
      </c>
      <c r="AD89" s="25"/>
    </row>
    <row r="90" spans="1:30" s="26" customFormat="1" ht="11.25" x14ac:dyDescent="0.15">
      <c r="A90" s="207"/>
      <c r="B90" s="123" t="s">
        <v>246</v>
      </c>
      <c r="C90" s="123" t="s">
        <v>183</v>
      </c>
      <c r="D90" s="121" t="s">
        <v>122</v>
      </c>
      <c r="E90" s="75"/>
      <c r="F90" s="27"/>
      <c r="G90" s="35">
        <f>IF('3d PC'!G$43="-","-",'3d PC'!G$43)</f>
        <v>21.926269106402124</v>
      </c>
      <c r="H90" s="35">
        <f>IF('3d PC'!H$43="-","-",'3d PC'!H$43)</f>
        <v>21.926269106402124</v>
      </c>
      <c r="I90" s="35">
        <f>IF('3d PC'!I$43="-","-",'3d PC'!I$43)</f>
        <v>22.64764819235609</v>
      </c>
      <c r="J90" s="35">
        <f>IF('3d PC'!J$43="-","-",'3d PC'!J$43)</f>
        <v>22.505107470829557</v>
      </c>
      <c r="K90" s="35">
        <f>IF('3d PC'!K$43="-","-",'3d PC'!K$43)</f>
        <v>19.106297226763825</v>
      </c>
      <c r="L90" s="35">
        <f>IF('3d PC'!L$43="-","-",'3d PC'!L$43)</f>
        <v>19.106297226763825</v>
      </c>
      <c r="M90" s="35">
        <f>IF('3d PC'!M$43="-","-",'3d PC'!M$43)</f>
        <v>20.852393125569616</v>
      </c>
      <c r="N90" s="35">
        <f>IF('3d PC'!N$43="-","-",'3d PC'!N$43)</f>
        <v>20.849370287873604</v>
      </c>
      <c r="O90" s="27"/>
      <c r="P90" s="35">
        <f>IF('3d PC'!P$43="-","-",'3d PC'!P$43)</f>
        <v>20.849370287873604</v>
      </c>
      <c r="Q90" s="35">
        <f>IF('3d PC'!Q$43="-","-",'3d PC'!Q$43)</f>
        <v>21.503193401206047</v>
      </c>
      <c r="R90" s="35">
        <f>IF('3d PC'!R$43="-","-",'3d PC'!R$43)</f>
        <v>21.819481548965161</v>
      </c>
      <c r="S90" s="35">
        <f>IF('3d PC'!S$43="-","-",'3d PC'!S$43)</f>
        <v>25.256715910577427</v>
      </c>
      <c r="T90" s="35">
        <f>IF('3d PC'!T$43="-","-",'3d PC'!T$43)</f>
        <v>24.167303215101221</v>
      </c>
      <c r="U90" s="35">
        <f>IF('3d PC'!U$43="-","-",'3d PC'!U$43)</f>
        <v>23.962512789411701</v>
      </c>
      <c r="V90" s="35">
        <f>IF('3d PC'!V$43="-","-",'3d PC'!V$43)</f>
        <v>23.858648398084732</v>
      </c>
      <c r="W90" s="35">
        <f>IF('3d PC'!W$43="-","-",'3d PC'!W$43)</f>
        <v>33.366817904048837</v>
      </c>
      <c r="X90" s="27"/>
      <c r="Y90" s="35">
        <f>IF('3d PC'!Y$43="-","-",'3d PC'!Y$43)</f>
        <v>33.475871166766694</v>
      </c>
      <c r="Z90" s="35" t="str">
        <f>IF('3d PC'!Z$43="-","-",'3d PC'!Z$43)</f>
        <v>-</v>
      </c>
      <c r="AA90" s="35" t="str">
        <f>IF('3d PC'!AA$43="-","-",'3d PC'!AA$43)</f>
        <v>-</v>
      </c>
      <c r="AB90" s="35" t="str">
        <f>IF('3d PC'!AB$43="-","-",'3d PC'!AB$43)</f>
        <v>-</v>
      </c>
      <c r="AC90" s="35" t="str">
        <f>IF('3d PC'!AC$43="-","-",'3d PC'!AC$43)</f>
        <v>-</v>
      </c>
      <c r="AD90" s="25"/>
    </row>
    <row r="91" spans="1:30" s="26" customFormat="1" ht="11.25" x14ac:dyDescent="0.15">
      <c r="A91" s="207"/>
      <c r="B91" s="123" t="s">
        <v>247</v>
      </c>
      <c r="C91" s="123" t="s">
        <v>184</v>
      </c>
      <c r="D91" s="121" t="s">
        <v>122</v>
      </c>
      <c r="E91" s="75"/>
      <c r="F91" s="27"/>
      <c r="G91" s="35">
        <f>IF('3f NC-Gas'!F51="-","-",'3f NC-Gas'!F51)</f>
        <v>124.55450199845689</v>
      </c>
      <c r="H91" s="35">
        <f>IF('3f NC-Gas'!G51="-","-",'3f NC-Gas'!G51)</f>
        <v>124.43450200375649</v>
      </c>
      <c r="I91" s="35">
        <f>IF('3f NC-Gas'!H51="-","-",'3f NC-Gas'!H51)</f>
        <v>126.69989052402468</v>
      </c>
      <c r="J91" s="35">
        <f>IF('3f NC-Gas'!I51="-","-",'3f NC-Gas'!I51)</f>
        <v>126.35189053939352</v>
      </c>
      <c r="K91" s="35">
        <f>IF('3f NC-Gas'!J51="-","-",'3f NC-Gas'!J51)</f>
        <v>122.00953552208036</v>
      </c>
      <c r="L91" s="35">
        <f>IF('3f NC-Gas'!K51="-","-",'3f NC-Gas'!K51)</f>
        <v>122.03353552102044</v>
      </c>
      <c r="M91" s="35">
        <f>IF('3f NC-Gas'!L51="-","-",'3f NC-Gas'!L51)</f>
        <v>124.85616486669934</v>
      </c>
      <c r="N91" s="35">
        <f>IF('3f NC-Gas'!M51="-","-",'3f NC-Gas'!M51)</f>
        <v>124.92816486351958</v>
      </c>
      <c r="O91" s="27"/>
      <c r="P91" s="35">
        <f>IF('3f NC-Gas'!O51="-","-",'3f NC-Gas'!O51)</f>
        <v>124.92816486351958</v>
      </c>
      <c r="Q91" s="35">
        <f>IF('3f NC-Gas'!P51="-","-",'3f NC-Gas'!P51)</f>
        <v>130.3743170994253</v>
      </c>
      <c r="R91" s="35">
        <f>IF('3f NC-Gas'!Q51="-","-",'3f NC-Gas'!Q51)</f>
        <v>129.93031711903382</v>
      </c>
      <c r="S91" s="35">
        <f>IF('3f NC-Gas'!R51="-","-",'3f NC-Gas'!R51)</f>
        <v>131.66552691870848</v>
      </c>
      <c r="T91" s="35">
        <f>IF('3f NC-Gas'!S51="-","-",'3f NC-Gas'!S51)</f>
        <v>129.00152703635956</v>
      </c>
      <c r="U91" s="35">
        <f>IF('3f NC-Gas'!T51="-","-",'3f NC-Gas'!T51)</f>
        <v>121.04857775819487</v>
      </c>
      <c r="V91" s="35">
        <f>IF('3f NC-Gas'!U51="-","-",'3f NC-Gas'!U51)</f>
        <v>120.61657777727342</v>
      </c>
      <c r="W91" s="35">
        <f>IF('3f NC-Gas'!V51="-","-",'3f NC-Gas'!V51)</f>
        <v>174.34033574074124</v>
      </c>
      <c r="X91" s="27"/>
      <c r="Y91" s="35">
        <f>IF('3f NC-Gas'!X51="-","-",'3f NC-Gas'!X51)</f>
        <v>172.0480199069778</v>
      </c>
      <c r="Z91" s="35" t="str">
        <f>IF('3f NC-Gas'!Y51="-","-",'3f NC-Gas'!Y51)</f>
        <v>-</v>
      </c>
      <c r="AA91" s="35" t="str">
        <f>IF('3f NC-Gas'!Z51="-","-",'3f NC-Gas'!Z51)</f>
        <v>-</v>
      </c>
      <c r="AB91" s="35" t="str">
        <f>IF('3f NC-Gas'!AA51="-","-",'3f NC-Gas'!AA51)</f>
        <v>-</v>
      </c>
      <c r="AC91" s="35" t="str">
        <f>IF('3f NC-Gas'!AB51="-","-",'3f NC-Gas'!AB51)</f>
        <v>-</v>
      </c>
      <c r="AD91" s="25"/>
    </row>
    <row r="92" spans="1:30" s="26" customFormat="1" ht="11.25" x14ac:dyDescent="0.15">
      <c r="A92" s="207"/>
      <c r="B92" s="123" t="s">
        <v>248</v>
      </c>
      <c r="C92" s="123" t="s">
        <v>185</v>
      </c>
      <c r="D92" s="121" t="s">
        <v>122</v>
      </c>
      <c r="E92" s="75"/>
      <c r="F92" s="27"/>
      <c r="G92" s="35">
        <f>IF('3g CPIH'!C$17="-","-",'3h OC '!$E$12*('3g CPIH'!C$17/'3g CPIH'!$G$17))</f>
        <v>87.194616340508801</v>
      </c>
      <c r="H92" s="35">
        <f>IF('3g CPIH'!D$17="-","-",'3h OC '!$E$12*('3g CPIH'!D$17/'3g CPIH'!$G$17))</f>
        <v>87.369180136986301</v>
      </c>
      <c r="I92" s="35">
        <f>IF('3g CPIH'!E$17="-","-",'3h OC '!$E$12*('3g CPIH'!E$17/'3g CPIH'!$G$17))</f>
        <v>87.631025831702544</v>
      </c>
      <c r="J92" s="35">
        <f>IF('3g CPIH'!F$17="-","-",'3h OC '!$E$12*('3g CPIH'!F$17/'3g CPIH'!$G$17))</f>
        <v>88.15471722113503</v>
      </c>
      <c r="K92" s="35">
        <f>IF('3g CPIH'!G$17="-","-",'3h OC '!$E$12*('3g CPIH'!G$17/'3g CPIH'!$G$17))</f>
        <v>89.202100000000002</v>
      </c>
      <c r="L92" s="35">
        <f>IF('3g CPIH'!H$17="-","-",'3h OC '!$E$12*('3g CPIH'!H$17/'3g CPIH'!$G$17))</f>
        <v>90.33676467710373</v>
      </c>
      <c r="M92" s="35">
        <f>IF('3g CPIH'!I$17="-","-",'3h OC '!$E$12*('3g CPIH'!I$17/'3g CPIH'!$G$17))</f>
        <v>91.645993150684916</v>
      </c>
      <c r="N92" s="35">
        <f>IF('3g CPIH'!J$17="-","-",'3h OC '!$E$12*('3g CPIH'!J$17/'3g CPIH'!$G$17))</f>
        <v>92.431530234833673</v>
      </c>
      <c r="O92" s="27"/>
      <c r="P92" s="35">
        <f>IF('3g CPIH'!L$17="-","-",'3h OC '!$E$12*('3g CPIH'!L$17/'3g CPIH'!$G$17))</f>
        <v>92.431530234833673</v>
      </c>
      <c r="Q92" s="35">
        <f>IF('3g CPIH'!M$17="-","-",'3h OC '!$E$12*('3g CPIH'!M$17/'3g CPIH'!$G$17))</f>
        <v>93.47891301369863</v>
      </c>
      <c r="R92" s="35">
        <f>IF('3g CPIH'!N$17="-","-",'3h OC '!$E$12*('3g CPIH'!N$17/'3g CPIH'!$G$17))</f>
        <v>94.177168199608616</v>
      </c>
      <c r="S92" s="35">
        <f>IF('3g CPIH'!O$17="-","-",'3h OC '!$E$12*('3g CPIH'!O$17/'3g CPIH'!$G$17))</f>
        <v>94.700859589041102</v>
      </c>
      <c r="T92" s="35">
        <f>IF('3g CPIH'!P$17="-","-",'3h OC '!$E$12*('3g CPIH'!P$17/'3g CPIH'!$G$17))</f>
        <v>94.96270528375733</v>
      </c>
      <c r="U92" s="35">
        <f>IF('3g CPIH'!Q$17="-","-",'3h OC '!$E$12*('3g CPIH'!Q$17/'3g CPIH'!$G$17))</f>
        <v>95.48639667318983</v>
      </c>
      <c r="V92" s="35">
        <f>IF('3g CPIH'!R$17="-","-",'3h OC '!$E$12*('3g CPIH'!R$17/'3g CPIH'!$G$17))</f>
        <v>97.232034637964787</v>
      </c>
      <c r="W92" s="35">
        <f>IF('3g CPIH'!S$17="-","-",'3h OC '!$E$12*('3g CPIH'!S$17/'3g CPIH'!$G$17))</f>
        <v>100.11233727984346</v>
      </c>
      <c r="X92" s="27"/>
      <c r="Y92" s="35">
        <f>IF('3g CPIH'!U$17="-","-",'3h OC '!$E$12*('3g CPIH'!U$17/'3g CPIH'!$G$17))</f>
        <v>105.1746873776908</v>
      </c>
      <c r="Z92" s="35" t="str">
        <f>IF('3g CPIH'!V$17="-","-",'3h OC '!$E$12*('3g CPIH'!V$17/'3g CPIH'!$G$17))</f>
        <v>-</v>
      </c>
      <c r="AA92" s="35" t="str">
        <f>IF('3g CPIH'!W$17="-","-",'3h OC '!$E$12*('3g CPIH'!W$17/'3g CPIH'!$G$17))</f>
        <v>-</v>
      </c>
      <c r="AB92" s="35" t="str">
        <f>IF('3g CPIH'!X$17="-","-",'3h OC '!$E$12*('3g CPIH'!X$17/'3g CPIH'!$G$17))</f>
        <v>-</v>
      </c>
      <c r="AC92" s="35" t="str">
        <f>IF('3g CPIH'!Y$17="-","-",'3h OC '!$E$12*('3g CPIH'!Y$17/'3g CPIH'!$G$17))</f>
        <v>-</v>
      </c>
      <c r="AD92" s="25"/>
    </row>
    <row r="93" spans="1:30" s="26" customFormat="1" ht="11.25" customHeight="1" x14ac:dyDescent="0.15">
      <c r="A93" s="207"/>
      <c r="B93" s="123" t="s">
        <v>248</v>
      </c>
      <c r="C93" s="123" t="s">
        <v>186</v>
      </c>
      <c r="D93" s="121" t="s">
        <v>122</v>
      </c>
      <c r="E93" s="75"/>
      <c r="F93" s="27"/>
      <c r="G93" s="35" t="s">
        <v>249</v>
      </c>
      <c r="H93" s="35" t="s">
        <v>249</v>
      </c>
      <c r="I93" s="35" t="s">
        <v>249</v>
      </c>
      <c r="J93" s="35" t="s">
        <v>249</v>
      </c>
      <c r="K93" s="35">
        <f>IF('3i SMNCC'!G$51="-","-",'3i SMNCC'!G$51)</f>
        <v>0</v>
      </c>
      <c r="L93" s="35">
        <f>IF('3i SMNCC'!H$51="-","-",'3i SMNCC'!H$51)</f>
        <v>-0.14839729644435984</v>
      </c>
      <c r="M93" s="35">
        <f>IF('3i SMNCC'!I$51="-","-",'3i SMNCC'!I$51)</f>
        <v>1.899695256253338</v>
      </c>
      <c r="N93" s="35">
        <f>IF('3i SMNCC'!J$51="-","-",'3i SMNCC'!J$51)</f>
        <v>12.665365920990935</v>
      </c>
      <c r="O93" s="27"/>
      <c r="P93" s="35">
        <f>IF('3i SMNCC'!L$51="-","-",'3i SMNCC'!L$51)</f>
        <v>12.665365920990935</v>
      </c>
      <c r="Q93" s="35">
        <f>IF('3i SMNCC'!M$51="-","-",'3i SMNCC'!M$51)</f>
        <v>14.640709693750988</v>
      </c>
      <c r="R93" s="35">
        <f>IF('3i SMNCC'!N$51="-","-",'3i SMNCC'!N$51)</f>
        <v>14.927787132222536</v>
      </c>
      <c r="S93" s="35">
        <f>IF('3i SMNCC'!O$51="-","-",'3i SMNCC'!O$51)</f>
        <v>17.170757060355506</v>
      </c>
      <c r="T93" s="35">
        <f>IF('3i SMNCC'!P$51="-","-",'3i SMNCC'!P$51)</f>
        <v>11.164989866554468</v>
      </c>
      <c r="U93" s="35">
        <f>IF('3i SMNCC'!Q$51="-","-",'3i SMNCC'!Q$51)</f>
        <v>10.900121345430581</v>
      </c>
      <c r="V93" s="35">
        <f>IF('3i SMNCC'!R$51="-","-",'3i SMNCC'!R$51)</f>
        <v>7.9767627265742567</v>
      </c>
      <c r="W93" s="35">
        <f>IF('3i SMNCC'!S$51="-","-",'3i SMNCC'!S$51)</f>
        <v>3.3826300925037529</v>
      </c>
      <c r="X93" s="27"/>
      <c r="Y93" s="35">
        <f>IF('3i SMNCC'!U$51="-","-",'3i SMNCC'!U$51)</f>
        <v>3.4563122415280967</v>
      </c>
      <c r="Z93" s="35" t="str">
        <f>IF('3i SMNCC'!V$51="-","-",'3i SMNCC'!V$51)</f>
        <v>-</v>
      </c>
      <c r="AA93" s="35" t="str">
        <f>IF('3i SMNCC'!W$51="-","-",'3i SMNCC'!W$51)</f>
        <v>-</v>
      </c>
      <c r="AB93" s="35" t="str">
        <f>IF('3i SMNCC'!X$51="-","-",'3i SMNCC'!X$51)</f>
        <v>-</v>
      </c>
      <c r="AC93" s="35" t="str">
        <f>IF('3i SMNCC'!Y$51="-","-",'3i SMNCC'!Y$51)</f>
        <v>-</v>
      </c>
      <c r="AD93" s="25"/>
    </row>
    <row r="94" spans="1:30" s="26" customFormat="1" ht="11.25" customHeight="1" x14ac:dyDescent="0.15">
      <c r="A94" s="207"/>
      <c r="B94" s="123" t="s">
        <v>248</v>
      </c>
      <c r="C94" s="123" t="s">
        <v>187</v>
      </c>
      <c r="D94" s="121" t="s">
        <v>122</v>
      </c>
      <c r="E94" s="75"/>
      <c r="F94" s="27"/>
      <c r="G94" s="35">
        <f>IF('3g CPIH'!C$17="-","-",'3j PAAC PAP'!$G$20*('3g CPIH'!C$17/'3g CPIH'!$G$17))</f>
        <v>13.137827495107633</v>
      </c>
      <c r="H94" s="35">
        <f>IF('3g CPIH'!D$17="-","-",'3j PAAC PAP'!$G$20*('3g CPIH'!D$17/'3g CPIH'!$G$17))</f>
        <v>13.164129452054794</v>
      </c>
      <c r="I94" s="35">
        <f>IF('3g CPIH'!E$17="-","-",'3j PAAC PAP'!$G$20*('3g CPIH'!E$17/'3g CPIH'!$G$17))</f>
        <v>13.203582387475539</v>
      </c>
      <c r="J94" s="35">
        <f>IF('3g CPIH'!F$17="-","-",'3j PAAC PAP'!$G$20*('3g CPIH'!F$17/'3g CPIH'!$G$17))</f>
        <v>13.282488258317025</v>
      </c>
      <c r="K94" s="35">
        <f>IF('3g CPIH'!G$17="-","-",'3j PAAC PAP'!$G$20*('3g CPIH'!G$17/'3g CPIH'!$G$17))</f>
        <v>13.440300000000001</v>
      </c>
      <c r="L94" s="35">
        <f>IF('3g CPIH'!H$17="-","-",'3j PAAC PAP'!$G$20*('3g CPIH'!H$17/'3g CPIH'!$G$17))</f>
        <v>13.611262720156557</v>
      </c>
      <c r="M94" s="35">
        <f>IF('3g CPIH'!I$17="-","-",'3j PAAC PAP'!$G$20*('3g CPIH'!I$17/'3g CPIH'!$G$17))</f>
        <v>13.808527397260272</v>
      </c>
      <c r="N94" s="35">
        <f>IF('3g CPIH'!J$17="-","-",'3j PAAC PAP'!$G$20*('3g CPIH'!J$17/'3g CPIH'!$G$17))</f>
        <v>13.926886203522507</v>
      </c>
      <c r="O94" s="27"/>
      <c r="P94" s="35">
        <f>IF('3g CPIH'!L$17="-","-",'3j PAAC PAP'!$G$20*('3g CPIH'!L$17/'3g CPIH'!$G$17))</f>
        <v>13.926886203522507</v>
      </c>
      <c r="Q94" s="35">
        <f>IF('3g CPIH'!M$17="-","-",'3j PAAC PAP'!$G$20*('3g CPIH'!M$17/'3g CPIH'!$G$17))</f>
        <v>14.08469794520548</v>
      </c>
      <c r="R94" s="35">
        <f>IF('3g CPIH'!N$17="-","-",'3j PAAC PAP'!$G$20*('3g CPIH'!N$17/'3g CPIH'!$G$17))</f>
        <v>14.189905772994129</v>
      </c>
      <c r="S94" s="35">
        <f>IF('3g CPIH'!O$17="-","-",'3j PAAC PAP'!$G$20*('3g CPIH'!O$17/'3g CPIH'!$G$17))</f>
        <v>14.268811643835617</v>
      </c>
      <c r="T94" s="35">
        <f>IF('3g CPIH'!P$17="-","-",'3j PAAC PAP'!$G$20*('3g CPIH'!P$17/'3g CPIH'!$G$17))</f>
        <v>14.30826457925636</v>
      </c>
      <c r="U94" s="35">
        <f>IF('3g CPIH'!Q$17="-","-",'3j PAAC PAP'!$G$20*('3g CPIH'!Q$17/'3g CPIH'!$G$17))</f>
        <v>14.387170450097848</v>
      </c>
      <c r="V94" s="35">
        <f>IF('3g CPIH'!R$17="-","-",'3j PAAC PAP'!$G$20*('3g CPIH'!R$17/'3g CPIH'!$G$17))</f>
        <v>14.650190019569473</v>
      </c>
      <c r="W94" s="35">
        <f>IF('3g CPIH'!S$17="-","-",'3j PAAC PAP'!$G$20*('3g CPIH'!S$17/'3g CPIH'!$G$17))</f>
        <v>15.084172309197653</v>
      </c>
      <c r="X94" s="27"/>
      <c r="Y94" s="35">
        <f>IF('3g CPIH'!U$17="-","-",'3j PAAC PAP'!$G$20*('3g CPIH'!U$17/'3g CPIH'!$G$17))</f>
        <v>15.846929060665364</v>
      </c>
      <c r="Z94" s="35" t="str">
        <f>IF('3g CPIH'!V$17="-","-",'3j PAAC PAP'!$G$20*('3g CPIH'!V$17/'3g CPIH'!$G$17))</f>
        <v>-</v>
      </c>
      <c r="AA94" s="35" t="str">
        <f>IF('3g CPIH'!W$17="-","-",'3j PAAC PAP'!$G$20*('3g CPIH'!W$17/'3g CPIH'!$G$17))</f>
        <v>-</v>
      </c>
      <c r="AB94" s="35" t="str">
        <f>IF('3g CPIH'!X$17="-","-",'3j PAAC PAP'!$G$20*('3g CPIH'!X$17/'3g CPIH'!$G$17))</f>
        <v>-</v>
      </c>
      <c r="AC94" s="35" t="str">
        <f>IF('3g CPIH'!Y$17="-","-",'3j PAAC PAP'!$G$20*('3g CPIH'!Y$17/'3g CPIH'!$G$17))</f>
        <v>-</v>
      </c>
      <c r="AD94" s="25"/>
    </row>
    <row r="95" spans="1:30" s="26" customFormat="1" ht="11.25" customHeight="1" x14ac:dyDescent="0.15">
      <c r="A95" s="207"/>
      <c r="B95" s="123" t="s">
        <v>248</v>
      </c>
      <c r="C95" s="123" t="s">
        <v>188</v>
      </c>
      <c r="D95" s="121" t="s">
        <v>122</v>
      </c>
      <c r="E95" s="75"/>
      <c r="F95" s="27"/>
      <c r="G95" s="35">
        <f>IF(G87="-","-",SUM(G87:G93)*'3j PAAC PAP'!$G$38)</f>
        <v>28.00511723818223</v>
      </c>
      <c r="H95" s="35">
        <f>IF(H87="-","-",SUM(H87:H93)*'3j PAAC PAP'!$G$38)</f>
        <v>25.731376995443259</v>
      </c>
      <c r="I95" s="35">
        <f>IF(I87="-","-",SUM(I87:I93)*'3j PAAC PAP'!$G$38)</f>
        <v>23.685097404193044</v>
      </c>
      <c r="J95" s="35">
        <f>IF(J87="-","-",SUM(J87:J93)*'3j PAAC PAP'!$G$38)</f>
        <v>22.854027950399107</v>
      </c>
      <c r="K95" s="35">
        <f>IF(K87="-","-",SUM(K87:K93)*'3j PAAC PAP'!$G$38)</f>
        <v>24.797613899310011</v>
      </c>
      <c r="L95" s="35">
        <f>IF(L87="-","-",SUM(L87:L93)*'3j PAAC PAP'!$G$38)</f>
        <v>24.758511600588847</v>
      </c>
      <c r="M95" s="35">
        <f>IF(M87="-","-",SUM(M87:M93)*'3j PAAC PAP'!$G$38)</f>
        <v>26.175724798360797</v>
      </c>
      <c r="N95" s="35">
        <f>IF(N87="-","-",SUM(N87:N93)*'3j PAAC PAP'!$G$38)</f>
        <v>28.431329895379012</v>
      </c>
      <c r="O95" s="27"/>
      <c r="P95" s="35">
        <f>IF(P87="-","-",SUM(P87:P93)*'3j PAAC PAP'!$G$38)</f>
        <v>28.431329895379012</v>
      </c>
      <c r="Q95" s="35">
        <f>IF(Q87="-","-",SUM(Q87:Q93)*'3j PAAC PAP'!$G$38)</f>
        <v>31.131755764928066</v>
      </c>
      <c r="R95" s="35">
        <f>IF(R87="-","-",SUM(R87:R93)*'3j PAAC PAP'!$G$38)</f>
        <v>28.281780858594228</v>
      </c>
      <c r="S95" s="35">
        <f>IF(S87="-","-",SUM(S87:S93)*'3j PAAC PAP'!$G$38)</f>
        <v>27.331399880370693</v>
      </c>
      <c r="T95" s="35">
        <f>IF(T87="-","-",SUM(T87:T93)*'3j PAAC PAP'!$G$38)</f>
        <v>23.880897405690934</v>
      </c>
      <c r="U95" s="35">
        <f>IF(U87="-","-",SUM(U87:U93)*'3j PAAC PAP'!$G$38)</f>
        <v>26.012092844426689</v>
      </c>
      <c r="V95" s="35">
        <f>IF(V87="-","-",SUM(V87:V93)*'3j PAAC PAP'!$G$38)</f>
        <v>30.52467757815613</v>
      </c>
      <c r="W95" s="35">
        <f>IF(W87="-","-",SUM(W87:W93)*'3j PAAC PAP'!$G$38)</f>
        <v>51.65904527363184</v>
      </c>
      <c r="X95" s="27"/>
      <c r="Y95" s="35">
        <f>IF(Y87="-","-",SUM(Y87:Y93)*'3j PAAC PAP'!$G$38)</f>
        <v>98.808691727527574</v>
      </c>
      <c r="Z95" s="35" t="str">
        <f>IF(Z87="-","-",SUM(Z87:Z93)*'3j PAAC PAP'!$G$38)</f>
        <v>-</v>
      </c>
      <c r="AA95" s="35" t="str">
        <f>IF(AA87="-","-",SUM(AA87:AA93)*'3j PAAC PAP'!$G$38)</f>
        <v>-</v>
      </c>
      <c r="AB95" s="35" t="str">
        <f>IF(AB87="-","-",SUM(AB87:AB93)*'3j PAAC PAP'!$G$38)</f>
        <v>-</v>
      </c>
      <c r="AC95" s="35" t="str">
        <f>IF(AC87="-","-",SUM(AC87:AC93)*'3j PAAC PAP'!$G$38)</f>
        <v>-</v>
      </c>
      <c r="AD95" s="25"/>
    </row>
    <row r="96" spans="1:30" s="26" customFormat="1" ht="11.25" customHeight="1" x14ac:dyDescent="0.15">
      <c r="A96" s="207"/>
      <c r="B96" s="123" t="s">
        <v>189</v>
      </c>
      <c r="C96" s="123" t="s">
        <v>250</v>
      </c>
      <c r="D96" s="121" t="s">
        <v>122</v>
      </c>
      <c r="E96" s="75"/>
      <c r="F96" s="27"/>
      <c r="G96" s="35">
        <f>IF(G90="-","-",SUM(G87:G95)*'3k EBIT'!$E$12)</f>
        <v>10.225690657636241</v>
      </c>
      <c r="H96" s="35">
        <f>IF(H90="-","-",SUM(H87:H95)*'3k EBIT'!$E$12)</f>
        <v>9.4166336246298457</v>
      </c>
      <c r="I96" s="35">
        <f>IF(I90="-","-",SUM(I87:I95)*'3k EBIT'!$E$12)</f>
        <v>8.6888187883723145</v>
      </c>
      <c r="J96" s="35">
        <f>IF(J90="-","-",SUM(J87:J95)*'3k EBIT'!$E$12)</f>
        <v>8.3944443065313585</v>
      </c>
      <c r="K96" s="35">
        <f>IF(K90="-","-",SUM(K87:K95)*'3k EBIT'!$E$12)</f>
        <v>9.0895156378814512</v>
      </c>
      <c r="L96" s="35">
        <f>IF(L90="-","-",SUM(L87:L95)*'3k EBIT'!$E$12)</f>
        <v>9.0789044491318922</v>
      </c>
      <c r="M96" s="35">
        <f>IF(M90="-","-",SUM(M87:M95)*'3k EBIT'!$E$12)</f>
        <v>9.5873246007846351</v>
      </c>
      <c r="N96" s="35">
        <f>IF(N90="-","-",SUM(N87:N95)*'3k EBIT'!$E$12)</f>
        <v>10.39272639496172</v>
      </c>
      <c r="O96" s="27"/>
      <c r="P96" s="35">
        <f>IF(P90="-","-",SUM(P87:P95)*'3k EBIT'!$E$12)</f>
        <v>10.39272639496172</v>
      </c>
      <c r="Q96" s="35">
        <f>IF(Q90="-","-",SUM(Q87:Q95)*'3k EBIT'!$E$12)</f>
        <v>11.357270991431976</v>
      </c>
      <c r="R96" s="35">
        <f>IF(R90="-","-",SUM(R87:R95)*'3k EBIT'!$E$12)</f>
        <v>10.344573542149313</v>
      </c>
      <c r="S96" s="35">
        <f>IF(S90="-","-",SUM(S87:S95)*'3k EBIT'!$E$12)</f>
        <v>10.007718127183951</v>
      </c>
      <c r="T96" s="35">
        <f>IF(T90="-","-",SUM(T87:T95)*'3k EBIT'!$E$12)</f>
        <v>8.7799289700222634</v>
      </c>
      <c r="U96" s="35">
        <f>IF(U90="-","-",SUM(U87:U95)*'3k EBIT'!$E$12)</f>
        <v>9.540270513292338</v>
      </c>
      <c r="V96" s="35">
        <f>IF(V90="-","-",SUM(V87:V95)*'3k EBIT'!$E$12)</f>
        <v>11.152072923553479</v>
      </c>
      <c r="W96" s="35">
        <f>IF(W90="-","-",SUM(W87:W95)*'3k EBIT'!$E$12)</f>
        <v>18.685381398004157</v>
      </c>
      <c r="X96" s="27"/>
      <c r="Y96" s="35">
        <f>IF(Y90="-","-",SUM(Y87:Y95)*'3k EBIT'!$E$12)</f>
        <v>35.4878117186556</v>
      </c>
      <c r="Z96" s="35" t="str">
        <f>IF(Z90="-","-",SUM(Z87:Z95)*'3k EBIT'!$E$12)</f>
        <v>-</v>
      </c>
      <c r="AA96" s="35" t="str">
        <f>IF(AA90="-","-",SUM(AA87:AA95)*'3k EBIT'!$E$12)</f>
        <v>-</v>
      </c>
      <c r="AB96" s="35" t="str">
        <f>IF(AB90="-","-",SUM(AB87:AB95)*'3k EBIT'!$E$12)</f>
        <v>-</v>
      </c>
      <c r="AC96" s="35" t="str">
        <f>IF(AC90="-","-",SUM(AC87:AC95)*'3k EBIT'!$E$12)</f>
        <v>-</v>
      </c>
      <c r="AD96" s="25"/>
    </row>
    <row r="97" spans="1:30" s="26" customFormat="1" ht="11.25" customHeight="1" x14ac:dyDescent="0.15">
      <c r="A97" s="207"/>
      <c r="B97" s="123" t="s">
        <v>251</v>
      </c>
      <c r="C97" s="158" t="s">
        <v>252</v>
      </c>
      <c r="D97" s="121" t="s">
        <v>122</v>
      </c>
      <c r="E97" s="116"/>
      <c r="F97" s="27"/>
      <c r="G97" s="35">
        <f>IF(G92="-","-",SUM(G87:G90,G92:G96)*'3l HAP'!$E$13)</f>
        <v>6.0560962245867707</v>
      </c>
      <c r="H97" s="35">
        <f>IF(H92="-","-",SUM(H87:H90,H92:H96)*'3l HAP'!$E$13)</f>
        <v>5.4344110851684748</v>
      </c>
      <c r="I97" s="35">
        <f>IF(I92="-","-",SUM(I87:I90,I92:I96)*'3l HAP'!$E$13)</f>
        <v>4.8404049730966214</v>
      </c>
      <c r="J97" s="35">
        <f>IF(J92="-","-",SUM(J87:J90,J92:J96)*'3l HAP'!$E$13)</f>
        <v>4.6186613562187917</v>
      </c>
      <c r="K97" s="35">
        <f>IF(K92="-","-",SUM(K87:K90,K92:K96)*'3l HAP'!$E$13)</f>
        <v>5.2178448896510687</v>
      </c>
      <c r="L97" s="35">
        <f>IF(L92="-","-",SUM(L87:L90,L92:L96)*'3l HAP'!$E$13)</f>
        <v>5.2093167503870559</v>
      </c>
      <c r="M97" s="35">
        <f>IF(M92="-","-",SUM(M87:M90,M92:M96)*'3l HAP'!$E$13)</f>
        <v>5.5597683375936242</v>
      </c>
      <c r="N97" s="35">
        <f>IF(N92="-","-",SUM(N87:N90,N92:N96)*'3l HAP'!$E$13)</f>
        <v>6.1793395960548363</v>
      </c>
      <c r="O97" s="27"/>
      <c r="P97" s="35">
        <f>IF(P92="-","-",SUM(P87:P90,P92:P96)*'3l HAP'!$E$13)</f>
        <v>6.1793395960548363</v>
      </c>
      <c r="Q97" s="35">
        <f>IF(Q92="-","-",SUM(Q87:Q90,Q92:Q96)*'3l HAP'!$E$13)</f>
        <v>6.8428599340024476</v>
      </c>
      <c r="R97" s="35">
        <f>IF(R92="-","-",SUM(R87:R90,R92:R96)*'3l HAP'!$E$13)</f>
        <v>6.0689975255754316</v>
      </c>
      <c r="S97" s="35">
        <f>IF(S92="-","-",SUM(S87:S90,S92:S96)*'3l HAP'!$E$13)</f>
        <v>5.7840187350365841</v>
      </c>
      <c r="T97" s="35">
        <f>IF(T92="-","-",SUM(T87:T90,T92:T96)*'3l HAP'!$E$13)</f>
        <v>4.876914271790473</v>
      </c>
      <c r="U97" s="35">
        <f>IF(U92="-","-",SUM(U87:U90,U92:U96)*'3l HAP'!$E$13)</f>
        <v>5.5792563462168649</v>
      </c>
      <c r="V97" s="35">
        <f>IF(V92="-","-",SUM(V87:V90,V92:V96)*'3l HAP'!$E$13)</f>
        <v>6.8276017495826204</v>
      </c>
      <c r="W97" s="35">
        <f>IF(W92="-","-",SUM(W87:W90,W92:W96)*'3l HAP'!$E$13)</f>
        <v>11.8460387259101</v>
      </c>
      <c r="X97" s="27"/>
      <c r="Y97" s="35">
        <f>IF(Y92="-","-",SUM(Y87:Y90,Y92:Y96)*'3l HAP'!$E$13)</f>
        <v>24.827194243713443</v>
      </c>
      <c r="Z97" s="35" t="str">
        <f>IF(Z92="-","-",SUM(Z87:Z90,Z92:Z96)*'3l HAP'!$E$13)</f>
        <v>-</v>
      </c>
      <c r="AA97" s="35" t="str">
        <f>IF(AA92="-","-",SUM(AA87:AA90,AA92:AA96)*'3l HAP'!$E$13)</f>
        <v>-</v>
      </c>
      <c r="AB97" s="35" t="str">
        <f>IF(AB92="-","-",SUM(AB87:AB90,AB92:AB96)*'3l HAP'!$E$13)</f>
        <v>-</v>
      </c>
      <c r="AC97" s="35" t="str">
        <f>IF(AC92="-","-",SUM(AC87:AC90,AC92:AC96)*'3l HAP'!$E$13)</f>
        <v>-</v>
      </c>
      <c r="AD97" s="25"/>
    </row>
    <row r="98" spans="1:30" s="26" customFormat="1" ht="11.25" customHeight="1" x14ac:dyDescent="0.15">
      <c r="A98" s="207"/>
      <c r="B98" s="123" t="s">
        <v>253</v>
      </c>
      <c r="C98" s="123" t="str">
        <f>B98&amp;"_"&amp;D98</f>
        <v>Total_North West</v>
      </c>
      <c r="D98" s="121" t="s">
        <v>122</v>
      </c>
      <c r="E98" s="75"/>
      <c r="F98" s="27"/>
      <c r="G98" s="35">
        <f t="shared" ref="G98:N98" si="18">IF(G87="-","-",SUM(G87:G97))</f>
        <v>544.25011906088071</v>
      </c>
      <c r="H98" s="35">
        <f t="shared" si="18"/>
        <v>501.0465024044413</v>
      </c>
      <c r="I98" s="35">
        <f t="shared" si="18"/>
        <v>462.14646810122082</v>
      </c>
      <c r="J98" s="35">
        <f t="shared" si="18"/>
        <v>446.43133710282439</v>
      </c>
      <c r="K98" s="35">
        <f t="shared" si="18"/>
        <v>483.61320717568674</v>
      </c>
      <c r="L98" s="35">
        <f t="shared" si="18"/>
        <v>483.04619564870796</v>
      </c>
      <c r="M98" s="35">
        <f t="shared" si="18"/>
        <v>510.15559153320658</v>
      </c>
      <c r="N98" s="35">
        <f t="shared" si="18"/>
        <v>553.16471339713598</v>
      </c>
      <c r="O98" s="27"/>
      <c r="P98" s="35">
        <f t="shared" ref="P98:W98" si="19">IF(P87="-","-",SUM(P87:P97))</f>
        <v>553.16471339713598</v>
      </c>
      <c r="Q98" s="35">
        <f t="shared" si="19"/>
        <v>604.59371784364885</v>
      </c>
      <c r="R98" s="35">
        <f t="shared" si="19"/>
        <v>550.5200116991432</v>
      </c>
      <c r="S98" s="35">
        <f t="shared" si="19"/>
        <v>532.50580786510943</v>
      </c>
      <c r="T98" s="35">
        <f t="shared" si="19"/>
        <v>466.9782481376339</v>
      </c>
      <c r="U98" s="35">
        <f t="shared" si="19"/>
        <v>507.69854964411985</v>
      </c>
      <c r="V98" s="35">
        <f t="shared" si="19"/>
        <v>593.77856581075901</v>
      </c>
      <c r="W98" s="35">
        <f t="shared" si="19"/>
        <v>995.28675872388112</v>
      </c>
      <c r="X98" s="27"/>
      <c r="Y98" s="35">
        <f t="shared" ref="Y98:AC98" si="20">IF(Y87="-","-",SUM(Y87:Y97))</f>
        <v>1892.6059868925424</v>
      </c>
      <c r="Z98" s="35" t="str">
        <f t="shared" si="20"/>
        <v>-</v>
      </c>
      <c r="AA98" s="35" t="str">
        <f t="shared" si="20"/>
        <v>-</v>
      </c>
      <c r="AB98" s="35" t="str">
        <f t="shared" si="20"/>
        <v>-</v>
      </c>
      <c r="AC98" s="35" t="str">
        <f t="shared" si="20"/>
        <v>-</v>
      </c>
      <c r="AD98" s="25"/>
    </row>
    <row r="99" spans="1:30" s="26" customFormat="1" ht="12.6" customHeight="1" x14ac:dyDescent="0.15">
      <c r="A99" s="207"/>
      <c r="B99" s="120" t="s">
        <v>244</v>
      </c>
      <c r="C99" s="120" t="s">
        <v>180</v>
      </c>
      <c r="D99" s="122" t="s">
        <v>126</v>
      </c>
      <c r="E99" s="119"/>
      <c r="F99" s="27"/>
      <c r="G99" s="117">
        <f>IF('3a DF'!H$147="-","-",'3a DF'!H$147)</f>
        <v>253.15</v>
      </c>
      <c r="H99" s="117">
        <f>IF('3a DF'!I$147="-","-",'3a DF'!I$147)</f>
        <v>213.57</v>
      </c>
      <c r="I99" s="117">
        <f>IF('3a DF'!J$147="-","-",'3a DF'!J$147)</f>
        <v>174.75</v>
      </c>
      <c r="J99" s="117">
        <f>IF('3a DF'!K$147="-","-",'3a DF'!K$147)</f>
        <v>160.27000000000001</v>
      </c>
      <c r="K99" s="117">
        <f>IF('3a DF'!L$147="-","-",'3a DF'!L$147)</f>
        <v>200.75</v>
      </c>
      <c r="L99" s="117">
        <f>IF('3a DF'!M$147="-","-",'3a DF'!M$147)</f>
        <v>199.06</v>
      </c>
      <c r="M99" s="117">
        <f>IF('3a DF'!N$147="-","-",'3a DF'!N$147)</f>
        <v>215.77</v>
      </c>
      <c r="N99" s="117">
        <f>IF('3a DF'!O$147="-","-",'3a DF'!O$147)</f>
        <v>243.36</v>
      </c>
      <c r="O99" s="27"/>
      <c r="P99" s="117">
        <f>IF('3a DF'!Q$147="-","-",'3a DF'!Q$147)</f>
        <v>243.36</v>
      </c>
      <c r="Q99" s="117">
        <f>IF('3a DF'!R$147="-","-",'3a DF'!R$147)</f>
        <v>281.18</v>
      </c>
      <c r="R99" s="117">
        <f>IF('3a DF'!S$147="-","-",'3a DF'!S$147)</f>
        <v>230.78</v>
      </c>
      <c r="S99" s="117">
        <f>IF('3a DF'!T$147="-","-",'3a DF'!T$147)</f>
        <v>206.32</v>
      </c>
      <c r="T99" s="117">
        <f>IF('3a DF'!U$147="-","-",'3a DF'!U$147)</f>
        <v>145.13</v>
      </c>
      <c r="U99" s="117">
        <f>IF('3a DF'!V$147="-","-",'3a DF'!V$147)</f>
        <v>187.07</v>
      </c>
      <c r="V99" s="117">
        <f>IF('3a DF'!W$147="-","-",'3a DF'!W$147)</f>
        <v>276.51</v>
      </c>
      <c r="W99" s="117">
        <f>IF('3a DF'!X$147="-","-",'3a DF'!X$147)</f>
        <v>586.80999999999995</v>
      </c>
      <c r="X99" s="27"/>
      <c r="Y99" s="117">
        <f>IF('3a DF'!Z$147="-","-",'3a DF'!Z$147)</f>
        <v>1376.8009245311077</v>
      </c>
      <c r="Z99" s="117" t="str">
        <f>IF('3a DF'!AA$147="-","-",'3a DF'!AA$147)</f>
        <v>-</v>
      </c>
      <c r="AA99" s="117" t="str">
        <f>IF('3a DF'!AB$147="-","-",'3a DF'!AB$147)</f>
        <v>-</v>
      </c>
      <c r="AB99" s="117" t="str">
        <f>IF('3a DF'!AC$147="-","-",'3a DF'!AC$147)</f>
        <v>-</v>
      </c>
      <c r="AC99" s="117" t="str">
        <f>IF('3a DF'!AD$147="-","-",'3a DF'!AD$147)</f>
        <v>-</v>
      </c>
      <c r="AD99" s="25"/>
    </row>
    <row r="100" spans="1:30" s="26" customFormat="1" ht="11.25" x14ac:dyDescent="0.15">
      <c r="A100" s="207"/>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x14ac:dyDescent="0.15">
      <c r="A101" s="207"/>
      <c r="B101" s="120" t="s">
        <v>245</v>
      </c>
      <c r="C101" s="120" t="s">
        <v>182</v>
      </c>
      <c r="D101" s="122" t="s">
        <v>126</v>
      </c>
      <c r="E101" s="119"/>
      <c r="F101" s="27"/>
      <c r="G101" s="117" t="str">
        <f>IF('3c AA'!J202="-","-",'3c AA'!J202)</f>
        <v>-</v>
      </c>
      <c r="H101" s="117" t="str">
        <f>IF('3c AA'!K202="-","-",'3c AA'!K202)</f>
        <v>-</v>
      </c>
      <c r="I101" s="117" t="str">
        <f>IF('3c AA'!L202="-","-",'3c AA'!L202)</f>
        <v>-</v>
      </c>
      <c r="J101" s="117" t="str">
        <f>IF('3c AA'!M202="-","-",'3c AA'!M202)</f>
        <v>-</v>
      </c>
      <c r="K101" s="117" t="str">
        <f>IF('3c AA'!N202="-","-",'3c AA'!N202)</f>
        <v>-</v>
      </c>
      <c r="L101" s="117" t="str">
        <f>IF('3c AA'!O202="-","-",'3c AA'!O202)</f>
        <v>-</v>
      </c>
      <c r="M101" s="117" t="str">
        <f>IF('3c AA'!P202="-","-",'3c AA'!P202)</f>
        <v>-</v>
      </c>
      <c r="N101" s="117" t="str">
        <f>IF('3c AA'!Q202="-","-",'3c AA'!Q202)</f>
        <v>-</v>
      </c>
      <c r="O101" s="27"/>
      <c r="P101" s="117" t="str">
        <f>IF('3c AA'!S202="-","-",'3c AA'!S202)</f>
        <v>-</v>
      </c>
      <c r="Q101" s="117" t="str">
        <f>IF('3c AA'!T202="-","-",'3c AA'!T202)</f>
        <v>-</v>
      </c>
      <c r="R101" s="117" t="str">
        <f>IF('3c AA'!U202="-","-",'3c AA'!U202)</f>
        <v>-</v>
      </c>
      <c r="S101" s="117" t="str">
        <f>IF('3c AA'!V202="-","-",'3c AA'!V202)</f>
        <v>-</v>
      </c>
      <c r="T101" s="117">
        <f>IF('3c AA'!W202="-","-",'3c AA'!W202)</f>
        <v>10.705717509101307</v>
      </c>
      <c r="U101" s="117">
        <f>IF('3c AA'!X202="-","-",'3c AA'!X202)</f>
        <v>13.71215092385904</v>
      </c>
      <c r="V101" s="117">
        <f>IF('3c AA'!Y202="-","-",'3c AA'!Y202)</f>
        <v>4.43</v>
      </c>
      <c r="W101" s="117" t="str">
        <f>IF('3c AA'!Z202="-","-",'3c AA'!Z202)</f>
        <v>-</v>
      </c>
      <c r="X101" s="27"/>
      <c r="Y101" s="117">
        <f>IF('3c AA'!AB202="-","-",'3c AA'!AB202)</f>
        <v>26.679544917909343</v>
      </c>
      <c r="Z101" s="117" t="str">
        <f>IF('3c AA'!AC202="-","-",'3c AA'!AC202)</f>
        <v>-</v>
      </c>
      <c r="AA101" s="117" t="str">
        <f>IF('3c AA'!AD202="-","-",'3c AA'!AD202)</f>
        <v>-</v>
      </c>
      <c r="AB101" s="117" t="str">
        <f>IF('3c AA'!AE202="-","-",'3c AA'!AE202)</f>
        <v>-</v>
      </c>
      <c r="AC101" s="117" t="str">
        <f>IF('3c AA'!AF202="-","-",'3c AA'!AF202)</f>
        <v>-</v>
      </c>
      <c r="AD101" s="25"/>
    </row>
    <row r="102" spans="1:30" s="26" customFormat="1" ht="11.25" x14ac:dyDescent="0.15">
      <c r="A102" s="207"/>
      <c r="B102" s="120" t="s">
        <v>246</v>
      </c>
      <c r="C102" s="120" t="s">
        <v>183</v>
      </c>
      <c r="D102" s="122" t="s">
        <v>126</v>
      </c>
      <c r="E102" s="119"/>
      <c r="F102" s="27"/>
      <c r="G102" s="117">
        <f>IF('3d PC'!G$43="-","-",'3d PC'!G$43)</f>
        <v>21.926269106402124</v>
      </c>
      <c r="H102" s="117">
        <f>IF('3d PC'!H$43="-","-",'3d PC'!H$43)</f>
        <v>21.926269106402124</v>
      </c>
      <c r="I102" s="117">
        <f>IF('3d PC'!I$43="-","-",'3d PC'!I$43)</f>
        <v>22.64764819235609</v>
      </c>
      <c r="J102" s="117">
        <f>IF('3d PC'!J$43="-","-",'3d PC'!J$43)</f>
        <v>22.505107470829557</v>
      </c>
      <c r="K102" s="117">
        <f>IF('3d PC'!K$43="-","-",'3d PC'!K$43)</f>
        <v>19.106297226763825</v>
      </c>
      <c r="L102" s="117">
        <f>IF('3d PC'!L$43="-","-",'3d PC'!L$43)</f>
        <v>19.106297226763825</v>
      </c>
      <c r="M102" s="117">
        <f>IF('3d PC'!M$43="-","-",'3d PC'!M$43)</f>
        <v>20.852393125569616</v>
      </c>
      <c r="N102" s="117">
        <f>IF('3d PC'!N$43="-","-",'3d PC'!N$43)</f>
        <v>20.849370287873604</v>
      </c>
      <c r="O102" s="27"/>
      <c r="P102" s="117">
        <f>IF('3d PC'!P$43="-","-",'3d PC'!P$43)</f>
        <v>20.849370287873604</v>
      </c>
      <c r="Q102" s="117">
        <f>IF('3d PC'!Q$43="-","-",'3d PC'!Q$43)</f>
        <v>21.503193401206047</v>
      </c>
      <c r="R102" s="117">
        <f>IF('3d PC'!R$43="-","-",'3d PC'!R$43)</f>
        <v>21.819481548965161</v>
      </c>
      <c r="S102" s="117">
        <f>IF('3d PC'!S$43="-","-",'3d PC'!S$43)</f>
        <v>25.256715910577427</v>
      </c>
      <c r="T102" s="117">
        <f>IF('3d PC'!T$43="-","-",'3d PC'!T$43)</f>
        <v>24.167303215101221</v>
      </c>
      <c r="U102" s="117">
        <f>IF('3d PC'!U$43="-","-",'3d PC'!U$43)</f>
        <v>23.962512789411701</v>
      </c>
      <c r="V102" s="117">
        <f>IF('3d PC'!V$43="-","-",'3d PC'!V$43)</f>
        <v>23.858648398084732</v>
      </c>
      <c r="W102" s="117">
        <f>IF('3d PC'!W$43="-","-",'3d PC'!W$43)</f>
        <v>33.366817904048837</v>
      </c>
      <c r="X102" s="27"/>
      <c r="Y102" s="117">
        <f>IF('3d PC'!Y$43="-","-",'3d PC'!Y$43)</f>
        <v>33.475871166766694</v>
      </c>
      <c r="Z102" s="117" t="str">
        <f>IF('3d PC'!Z$43="-","-",'3d PC'!Z$43)</f>
        <v>-</v>
      </c>
      <c r="AA102" s="117" t="str">
        <f>IF('3d PC'!AA$43="-","-",'3d PC'!AA$43)</f>
        <v>-</v>
      </c>
      <c r="AB102" s="117" t="str">
        <f>IF('3d PC'!AB$43="-","-",'3d PC'!AB$43)</f>
        <v>-</v>
      </c>
      <c r="AC102" s="117" t="str">
        <f>IF('3d PC'!AC$43="-","-",'3d PC'!AC$43)</f>
        <v>-</v>
      </c>
      <c r="AD102" s="25"/>
    </row>
    <row r="103" spans="1:30" s="26" customFormat="1" ht="11.25" x14ac:dyDescent="0.15">
      <c r="A103" s="207"/>
      <c r="B103" s="120" t="s">
        <v>247</v>
      </c>
      <c r="C103" s="120" t="s">
        <v>184</v>
      </c>
      <c r="D103" s="122" t="s">
        <v>126</v>
      </c>
      <c r="E103" s="119"/>
      <c r="F103" s="27"/>
      <c r="G103" s="117">
        <f>IF('3f NC-Gas'!F52="-","-",'3f NC-Gas'!F52)</f>
        <v>137.46522368866408</v>
      </c>
      <c r="H103" s="117">
        <f>IF('3f NC-Gas'!G52="-","-",'3f NC-Gas'!G52)</f>
        <v>137.34522368837796</v>
      </c>
      <c r="I103" s="117">
        <f>IF('3f NC-Gas'!H52="-","-",'3f NC-Gas'!H52)</f>
        <v>137.17207637429522</v>
      </c>
      <c r="J103" s="117">
        <f>IF('3f NC-Gas'!I52="-","-",'3f NC-Gas'!I52)</f>
        <v>136.82407637346552</v>
      </c>
      <c r="K103" s="117">
        <f>IF('3f NC-Gas'!J52="-","-",'3f NC-Gas'!J52)</f>
        <v>133.63288526126215</v>
      </c>
      <c r="L103" s="117">
        <f>IF('3f NC-Gas'!K52="-","-",'3f NC-Gas'!K52)</f>
        <v>133.65688526131936</v>
      </c>
      <c r="M103" s="117">
        <f>IF('3f NC-Gas'!L52="-","-",'3f NC-Gas'!L52)</f>
        <v>139.85820031131738</v>
      </c>
      <c r="N103" s="117">
        <f>IF('3f NC-Gas'!M52="-","-",'3f NC-Gas'!M52)</f>
        <v>139.93020031148905</v>
      </c>
      <c r="O103" s="27"/>
      <c r="P103" s="117">
        <f>IF('3f NC-Gas'!O52="-","-",'3f NC-Gas'!O52)</f>
        <v>139.93020031148905</v>
      </c>
      <c r="Q103" s="117">
        <f>IF('3f NC-Gas'!P52="-","-",'3f NC-Gas'!P52)</f>
        <v>147.55778196828953</v>
      </c>
      <c r="R103" s="117">
        <f>IF('3f NC-Gas'!Q52="-","-",'3f NC-Gas'!Q52)</f>
        <v>147.11378196723095</v>
      </c>
      <c r="S103" s="117">
        <f>IF('3f NC-Gas'!R52="-","-",'3f NC-Gas'!R52)</f>
        <v>146.38670058799391</v>
      </c>
      <c r="T103" s="117">
        <f>IF('3f NC-Gas'!S52="-","-",'3f NC-Gas'!S52)</f>
        <v>143.72270058164244</v>
      </c>
      <c r="U103" s="117">
        <f>IF('3f NC-Gas'!T52="-","-",'3f NC-Gas'!T52)</f>
        <v>135.00206945426558</v>
      </c>
      <c r="V103" s="117">
        <f>IF('3f NC-Gas'!U52="-","-",'3f NC-Gas'!U52)</f>
        <v>134.57006945323562</v>
      </c>
      <c r="W103" s="117">
        <f>IF('3f NC-Gas'!V52="-","-",'3f NC-Gas'!V52)</f>
        <v>189.64658384619739</v>
      </c>
      <c r="X103" s="27"/>
      <c r="Y103" s="117">
        <f>IF('3f NC-Gas'!X52="-","-",'3f NC-Gas'!X52)</f>
        <v>186.5666054409462</v>
      </c>
      <c r="Z103" s="117" t="str">
        <f>IF('3f NC-Gas'!Y52="-","-",'3f NC-Gas'!Y52)</f>
        <v>-</v>
      </c>
      <c r="AA103" s="117" t="str">
        <f>IF('3f NC-Gas'!Z52="-","-",'3f NC-Gas'!Z52)</f>
        <v>-</v>
      </c>
      <c r="AB103" s="117" t="str">
        <f>IF('3f NC-Gas'!AA52="-","-",'3f NC-Gas'!AA52)</f>
        <v>-</v>
      </c>
      <c r="AC103" s="117" t="str">
        <f>IF('3f NC-Gas'!AB52="-","-",'3f NC-Gas'!AB52)</f>
        <v>-</v>
      </c>
      <c r="AD103" s="25"/>
    </row>
    <row r="104" spans="1:30" s="26" customFormat="1" ht="11.25" customHeight="1" x14ac:dyDescent="0.15">
      <c r="A104" s="207"/>
      <c r="B104" s="120" t="s">
        <v>248</v>
      </c>
      <c r="C104" s="120" t="s">
        <v>185</v>
      </c>
      <c r="D104" s="122" t="s">
        <v>126</v>
      </c>
      <c r="E104" s="119"/>
      <c r="F104" s="27"/>
      <c r="G104" s="117">
        <f>IF('3g CPIH'!C$17="-","-",'3h OC '!$E$12*('3g CPIH'!C$17/'3g CPIH'!$G$17))</f>
        <v>87.194616340508801</v>
      </c>
      <c r="H104" s="117">
        <f>IF('3g CPIH'!D$17="-","-",'3h OC '!$E$12*('3g CPIH'!D$17/'3g CPIH'!$G$17))</f>
        <v>87.369180136986301</v>
      </c>
      <c r="I104" s="117">
        <f>IF('3g CPIH'!E$17="-","-",'3h OC '!$E$12*('3g CPIH'!E$17/'3g CPIH'!$G$17))</f>
        <v>87.631025831702544</v>
      </c>
      <c r="J104" s="117">
        <f>IF('3g CPIH'!F$17="-","-",'3h OC '!$E$12*('3g CPIH'!F$17/'3g CPIH'!$G$17))</f>
        <v>88.15471722113503</v>
      </c>
      <c r="K104" s="117">
        <f>IF('3g CPIH'!G$17="-","-",'3h OC '!$E$12*('3g CPIH'!G$17/'3g CPIH'!$G$17))</f>
        <v>89.202100000000002</v>
      </c>
      <c r="L104" s="117">
        <f>IF('3g CPIH'!H$17="-","-",'3h OC '!$E$12*('3g CPIH'!H$17/'3g CPIH'!$G$17))</f>
        <v>90.33676467710373</v>
      </c>
      <c r="M104" s="117">
        <f>IF('3g CPIH'!I$17="-","-",'3h OC '!$E$12*('3g CPIH'!I$17/'3g CPIH'!$G$17))</f>
        <v>91.645993150684916</v>
      </c>
      <c r="N104" s="117">
        <f>IF('3g CPIH'!J$17="-","-",'3h OC '!$E$12*('3g CPIH'!J$17/'3g CPIH'!$G$17))</f>
        <v>92.431530234833673</v>
      </c>
      <c r="O104" s="27"/>
      <c r="P104" s="117">
        <f>IF('3g CPIH'!L$17="-","-",'3h OC '!$E$12*('3g CPIH'!L$17/'3g CPIH'!$G$17))</f>
        <v>92.431530234833673</v>
      </c>
      <c r="Q104" s="117">
        <f>IF('3g CPIH'!M$17="-","-",'3h OC '!$E$12*('3g CPIH'!M$17/'3g CPIH'!$G$17))</f>
        <v>93.47891301369863</v>
      </c>
      <c r="R104" s="117">
        <f>IF('3g CPIH'!N$17="-","-",'3h OC '!$E$12*('3g CPIH'!N$17/'3g CPIH'!$G$17))</f>
        <v>94.177168199608616</v>
      </c>
      <c r="S104" s="117">
        <f>IF('3g CPIH'!O$17="-","-",'3h OC '!$E$12*('3g CPIH'!O$17/'3g CPIH'!$G$17))</f>
        <v>94.700859589041102</v>
      </c>
      <c r="T104" s="117">
        <f>IF('3g CPIH'!P$17="-","-",'3h OC '!$E$12*('3g CPIH'!P$17/'3g CPIH'!$G$17))</f>
        <v>94.96270528375733</v>
      </c>
      <c r="U104" s="117">
        <f>IF('3g CPIH'!Q$17="-","-",'3h OC '!$E$12*('3g CPIH'!Q$17/'3g CPIH'!$G$17))</f>
        <v>95.48639667318983</v>
      </c>
      <c r="V104" s="117">
        <f>IF('3g CPIH'!R$17="-","-",'3h OC '!$E$12*('3g CPIH'!R$17/'3g CPIH'!$G$17))</f>
        <v>97.232034637964787</v>
      </c>
      <c r="W104" s="117">
        <f>IF('3g CPIH'!S$17="-","-",'3h OC '!$E$12*('3g CPIH'!S$17/'3g CPIH'!$G$17))</f>
        <v>100.11233727984346</v>
      </c>
      <c r="X104" s="27"/>
      <c r="Y104" s="117">
        <f>IF('3g CPIH'!U$17="-","-",'3h OC '!$E$12*('3g CPIH'!U$17/'3g CPIH'!$G$17))</f>
        <v>105.1746873776908</v>
      </c>
      <c r="Z104" s="117" t="str">
        <f>IF('3g CPIH'!V$17="-","-",'3h OC '!$E$12*('3g CPIH'!V$17/'3g CPIH'!$G$17))</f>
        <v>-</v>
      </c>
      <c r="AA104" s="117" t="str">
        <f>IF('3g CPIH'!W$17="-","-",'3h OC '!$E$12*('3g CPIH'!W$17/'3g CPIH'!$G$17))</f>
        <v>-</v>
      </c>
      <c r="AB104" s="117" t="str">
        <f>IF('3g CPIH'!X$17="-","-",'3h OC '!$E$12*('3g CPIH'!X$17/'3g CPIH'!$G$17))</f>
        <v>-</v>
      </c>
      <c r="AC104" s="117" t="str">
        <f>IF('3g CPIH'!Y$17="-","-",'3h OC '!$E$12*('3g CPIH'!Y$17/'3g CPIH'!$G$17))</f>
        <v>-</v>
      </c>
      <c r="AD104" s="25"/>
    </row>
    <row r="105" spans="1:30" s="26" customFormat="1" ht="11.25" customHeight="1" x14ac:dyDescent="0.15">
      <c r="A105" s="207"/>
      <c r="B105" s="120" t="s">
        <v>248</v>
      </c>
      <c r="C105" s="120" t="s">
        <v>186</v>
      </c>
      <c r="D105" s="122" t="s">
        <v>126</v>
      </c>
      <c r="E105" s="119"/>
      <c r="F105" s="27"/>
      <c r="G105" s="117" t="s">
        <v>249</v>
      </c>
      <c r="H105" s="117" t="s">
        <v>249</v>
      </c>
      <c r="I105" s="117" t="s">
        <v>249</v>
      </c>
      <c r="J105" s="117" t="s">
        <v>249</v>
      </c>
      <c r="K105" s="117">
        <f>IF('3i SMNCC'!G$51="-","-",'3i SMNCC'!G$51)</f>
        <v>0</v>
      </c>
      <c r="L105" s="117">
        <f>IF('3i SMNCC'!H$51="-","-",'3i SMNCC'!H$51)</f>
        <v>-0.14839729644435984</v>
      </c>
      <c r="M105" s="117">
        <f>IF('3i SMNCC'!I$51="-","-",'3i SMNCC'!I$51)</f>
        <v>1.899695256253338</v>
      </c>
      <c r="N105" s="117">
        <f>IF('3i SMNCC'!J$51="-","-",'3i SMNCC'!J$51)</f>
        <v>12.665365920990935</v>
      </c>
      <c r="O105" s="27"/>
      <c r="P105" s="117">
        <f>IF('3i SMNCC'!L$51="-","-",'3i SMNCC'!L$51)</f>
        <v>12.665365920990935</v>
      </c>
      <c r="Q105" s="117">
        <f>IF('3i SMNCC'!M$51="-","-",'3i SMNCC'!M$51)</f>
        <v>14.640709693750988</v>
      </c>
      <c r="R105" s="117">
        <f>IF('3i SMNCC'!N$51="-","-",'3i SMNCC'!N$51)</f>
        <v>14.927787132222536</v>
      </c>
      <c r="S105" s="117">
        <f>IF('3i SMNCC'!O$51="-","-",'3i SMNCC'!O$51)</f>
        <v>17.170757060355506</v>
      </c>
      <c r="T105" s="117">
        <f>IF('3i SMNCC'!P$51="-","-",'3i SMNCC'!P$51)</f>
        <v>11.164989866554468</v>
      </c>
      <c r="U105" s="117">
        <f>IF('3i SMNCC'!Q$51="-","-",'3i SMNCC'!Q$51)</f>
        <v>10.900121345430581</v>
      </c>
      <c r="V105" s="117">
        <f>IF('3i SMNCC'!R$51="-","-",'3i SMNCC'!R$51)</f>
        <v>7.9767627265742567</v>
      </c>
      <c r="W105" s="117">
        <f>IF('3i SMNCC'!S$51="-","-",'3i SMNCC'!S$51)</f>
        <v>3.3826300925037529</v>
      </c>
      <c r="X105" s="27"/>
      <c r="Y105" s="117">
        <f>IF('3i SMNCC'!U$51="-","-",'3i SMNCC'!U$51)</f>
        <v>3.4563122415280967</v>
      </c>
      <c r="Z105" s="117" t="str">
        <f>IF('3i SMNCC'!V$51="-","-",'3i SMNCC'!V$51)</f>
        <v>-</v>
      </c>
      <c r="AA105" s="117" t="str">
        <f>IF('3i SMNCC'!W$51="-","-",'3i SMNCC'!W$51)</f>
        <v>-</v>
      </c>
      <c r="AB105" s="117" t="str">
        <f>IF('3i SMNCC'!X$51="-","-",'3i SMNCC'!X$51)</f>
        <v>-</v>
      </c>
      <c r="AC105" s="117" t="str">
        <f>IF('3i SMNCC'!Y$51="-","-",'3i SMNCC'!Y$51)</f>
        <v>-</v>
      </c>
      <c r="AD105" s="25"/>
    </row>
    <row r="106" spans="1:30" s="26" customFormat="1" ht="11.25" customHeight="1" x14ac:dyDescent="0.15">
      <c r="A106" s="207"/>
      <c r="B106" s="120" t="s">
        <v>248</v>
      </c>
      <c r="C106" s="120" t="s">
        <v>187</v>
      </c>
      <c r="D106" s="122" t="s">
        <v>126</v>
      </c>
      <c r="E106" s="119"/>
      <c r="F106" s="27"/>
      <c r="G106" s="117">
        <f>IF('3g CPIH'!C$17="-","-",'3j PAAC PAP'!$G$20*('3g CPIH'!C$17/'3g CPIH'!$G$17))</f>
        <v>13.137827495107633</v>
      </c>
      <c r="H106" s="117">
        <f>IF('3g CPIH'!D$17="-","-",'3j PAAC PAP'!$G$20*('3g CPIH'!D$17/'3g CPIH'!$G$17))</f>
        <v>13.164129452054794</v>
      </c>
      <c r="I106" s="117">
        <f>IF('3g CPIH'!E$17="-","-",'3j PAAC PAP'!$G$20*('3g CPIH'!E$17/'3g CPIH'!$G$17))</f>
        <v>13.203582387475539</v>
      </c>
      <c r="J106" s="117">
        <f>IF('3g CPIH'!F$17="-","-",'3j PAAC PAP'!$G$20*('3g CPIH'!F$17/'3g CPIH'!$G$17))</f>
        <v>13.282488258317025</v>
      </c>
      <c r="K106" s="117">
        <f>IF('3g CPIH'!G$17="-","-",'3j PAAC PAP'!$G$20*('3g CPIH'!G$17/'3g CPIH'!$G$17))</f>
        <v>13.440300000000001</v>
      </c>
      <c r="L106" s="117">
        <f>IF('3g CPIH'!H$17="-","-",'3j PAAC PAP'!$G$20*('3g CPIH'!H$17/'3g CPIH'!$G$17))</f>
        <v>13.611262720156557</v>
      </c>
      <c r="M106" s="117">
        <f>IF('3g CPIH'!I$17="-","-",'3j PAAC PAP'!$G$20*('3g CPIH'!I$17/'3g CPIH'!$G$17))</f>
        <v>13.808527397260272</v>
      </c>
      <c r="N106" s="117">
        <f>IF('3g CPIH'!J$17="-","-",'3j PAAC PAP'!$G$20*('3g CPIH'!J$17/'3g CPIH'!$G$17))</f>
        <v>13.926886203522507</v>
      </c>
      <c r="O106" s="27"/>
      <c r="P106" s="117">
        <f>IF('3g CPIH'!L$17="-","-",'3j PAAC PAP'!$G$20*('3g CPIH'!L$17/'3g CPIH'!$G$17))</f>
        <v>13.926886203522507</v>
      </c>
      <c r="Q106" s="117">
        <f>IF('3g CPIH'!M$17="-","-",'3j PAAC PAP'!$G$20*('3g CPIH'!M$17/'3g CPIH'!$G$17))</f>
        <v>14.08469794520548</v>
      </c>
      <c r="R106" s="117">
        <f>IF('3g CPIH'!N$17="-","-",'3j PAAC PAP'!$G$20*('3g CPIH'!N$17/'3g CPIH'!$G$17))</f>
        <v>14.189905772994129</v>
      </c>
      <c r="S106" s="117">
        <f>IF('3g CPIH'!O$17="-","-",'3j PAAC PAP'!$G$20*('3g CPIH'!O$17/'3g CPIH'!$G$17))</f>
        <v>14.268811643835617</v>
      </c>
      <c r="T106" s="117">
        <f>IF('3g CPIH'!P$17="-","-",'3j PAAC PAP'!$G$20*('3g CPIH'!P$17/'3g CPIH'!$G$17))</f>
        <v>14.30826457925636</v>
      </c>
      <c r="U106" s="117">
        <f>IF('3g CPIH'!Q$17="-","-",'3j PAAC PAP'!$G$20*('3g CPIH'!Q$17/'3g CPIH'!$G$17))</f>
        <v>14.387170450097848</v>
      </c>
      <c r="V106" s="117">
        <f>IF('3g CPIH'!R$17="-","-",'3j PAAC PAP'!$G$20*('3g CPIH'!R$17/'3g CPIH'!$G$17))</f>
        <v>14.650190019569473</v>
      </c>
      <c r="W106" s="117">
        <f>IF('3g CPIH'!S$17="-","-",'3j PAAC PAP'!$G$20*('3g CPIH'!S$17/'3g CPIH'!$G$17))</f>
        <v>15.084172309197653</v>
      </c>
      <c r="X106" s="27"/>
      <c r="Y106" s="117">
        <f>IF('3g CPIH'!U$17="-","-",'3j PAAC PAP'!$G$20*('3g CPIH'!U$17/'3g CPIH'!$G$17))</f>
        <v>15.846929060665364</v>
      </c>
      <c r="Z106" s="117" t="str">
        <f>IF('3g CPIH'!V$17="-","-",'3j PAAC PAP'!$G$20*('3g CPIH'!V$17/'3g CPIH'!$G$17))</f>
        <v>-</v>
      </c>
      <c r="AA106" s="117" t="str">
        <f>IF('3g CPIH'!W$17="-","-",'3j PAAC PAP'!$G$20*('3g CPIH'!W$17/'3g CPIH'!$G$17))</f>
        <v>-</v>
      </c>
      <c r="AB106" s="117" t="str">
        <f>IF('3g CPIH'!X$17="-","-",'3j PAAC PAP'!$G$20*('3g CPIH'!X$17/'3g CPIH'!$G$17))</f>
        <v>-</v>
      </c>
      <c r="AC106" s="117" t="str">
        <f>IF('3g CPIH'!Y$17="-","-",'3j PAAC PAP'!$G$20*('3g CPIH'!Y$17/'3g CPIH'!$G$17))</f>
        <v>-</v>
      </c>
      <c r="AD106" s="25"/>
    </row>
    <row r="107" spans="1:30" s="26" customFormat="1" ht="11.25" customHeight="1" x14ac:dyDescent="0.15">
      <c r="A107" s="207"/>
      <c r="B107" s="120" t="s">
        <v>248</v>
      </c>
      <c r="C107" s="120" t="s">
        <v>188</v>
      </c>
      <c r="D107" s="122" t="s">
        <v>126</v>
      </c>
      <c r="E107" s="119"/>
      <c r="F107" s="27"/>
      <c r="G107" s="117">
        <f>IF(G99="-","-",SUM(G99:G105)*'3j PAAC PAP'!$G$38)</f>
        <v>28.74781941413309</v>
      </c>
      <c r="H107" s="117">
        <f>IF(H99="-","-",SUM(H99:H105)*'3j PAAC PAP'!$G$38)</f>
        <v>26.474079171072791</v>
      </c>
      <c r="I107" s="117">
        <f>IF(I99="-","-",SUM(I99:I105)*'3j PAAC PAP'!$G$38)</f>
        <v>24.287520367415706</v>
      </c>
      <c r="J107" s="117">
        <f>IF(J99="-","-",SUM(J99:J105)*'3j PAAC PAP'!$G$38)</f>
        <v>23.456450912689935</v>
      </c>
      <c r="K107" s="117">
        <f>IF(K99="-","-",SUM(K99:K105)*'3j PAAC PAP'!$G$38)</f>
        <v>25.466258716406184</v>
      </c>
      <c r="L107" s="117">
        <f>IF(L99="-","-",SUM(L99:L105)*'3j PAAC PAP'!$G$38)</f>
        <v>25.427156417749281</v>
      </c>
      <c r="M107" s="117">
        <f>IF(M99="-","-",SUM(M99:M105)*'3j PAAC PAP'!$G$38)</f>
        <v>27.038731889347893</v>
      </c>
      <c r="N107" s="117">
        <f>IF(N99="-","-",SUM(N99:N105)*'3j PAAC PAP'!$G$38)</f>
        <v>29.294336986558907</v>
      </c>
      <c r="O107" s="27"/>
      <c r="P107" s="117">
        <f>IF(P99="-","-",SUM(P99:P105)*'3j PAAC PAP'!$G$38)</f>
        <v>29.294336986558907</v>
      </c>
      <c r="Q107" s="117">
        <f>IF(Q99="-","-",SUM(Q99:Q105)*'3j PAAC PAP'!$G$38)</f>
        <v>32.120251764974348</v>
      </c>
      <c r="R107" s="117">
        <f>IF(R99="-","-",SUM(R99:R105)*'3j PAAC PAP'!$G$38)</f>
        <v>29.270276857451616</v>
      </c>
      <c r="S107" s="117">
        <f>IF(S99="-","-",SUM(S99:S105)*'3j PAAC PAP'!$G$38)</f>
        <v>28.178250116870007</v>
      </c>
      <c r="T107" s="117">
        <f>IF(T99="-","-",SUM(T99:T105)*'3j PAAC PAP'!$G$38)</f>
        <v>24.727747635056875</v>
      </c>
      <c r="U107" s="117">
        <f>IF(U99="-","-",SUM(U99:U105)*'3j PAAC PAP'!$G$38)</f>
        <v>26.814781407734856</v>
      </c>
      <c r="V107" s="117">
        <f>IF(V99="-","-",SUM(V99:V105)*'3j PAAC PAP'!$G$38)</f>
        <v>31.327366140307529</v>
      </c>
      <c r="W107" s="117">
        <f>IF(W99="-","-",SUM(W99:W105)*'3j PAAC PAP'!$G$38)</f>
        <v>52.539552502146307</v>
      </c>
      <c r="X107" s="27"/>
      <c r="Y107" s="117">
        <f>IF(Y99="-","-",SUM(Y99:Y105)*'3j PAAC PAP'!$G$38)</f>
        <v>99.643887878954644</v>
      </c>
      <c r="Z107" s="117" t="str">
        <f>IF(Z99="-","-",SUM(Z99:Z105)*'3j PAAC PAP'!$G$38)</f>
        <v>-</v>
      </c>
      <c r="AA107" s="117" t="str">
        <f>IF(AA99="-","-",SUM(AA99:AA105)*'3j PAAC PAP'!$G$38)</f>
        <v>-</v>
      </c>
      <c r="AB107" s="117" t="str">
        <f>IF(AB99="-","-",SUM(AB99:AB105)*'3j PAAC PAP'!$G$38)</f>
        <v>-</v>
      </c>
      <c r="AC107" s="117" t="str">
        <f>IF(AC99="-","-",SUM(AC99:AC105)*'3j PAAC PAP'!$G$38)</f>
        <v>-</v>
      </c>
      <c r="AD107" s="25"/>
    </row>
    <row r="108" spans="1:30" s="26" customFormat="1" ht="11.25" customHeight="1" x14ac:dyDescent="0.15">
      <c r="A108" s="207"/>
      <c r="B108" s="120" t="s">
        <v>189</v>
      </c>
      <c r="C108" s="120" t="s">
        <v>250</v>
      </c>
      <c r="D108" s="122" t="s">
        <v>126</v>
      </c>
      <c r="E108" s="119"/>
      <c r="F108" s="27"/>
      <c r="G108" s="117">
        <f>IF(G102="-","-",SUM(G99:G107)*'3k EBIT'!$E$12)</f>
        <v>10.490130171075993</v>
      </c>
      <c r="H108" s="117">
        <f>IF(H102="-","-",SUM(H99:H107)*'3k EBIT'!$E$12)</f>
        <v>9.6810731379551846</v>
      </c>
      <c r="I108" s="117">
        <f>IF(I102="-","-",SUM(I99:I107)*'3k EBIT'!$E$12)</f>
        <v>8.9033118118720509</v>
      </c>
      <c r="J108" s="117">
        <f>IF(J102="-","-",SUM(J99:J107)*'3k EBIT'!$E$12)</f>
        <v>8.6089373296993124</v>
      </c>
      <c r="K108" s="117">
        <f>IF(K102="-","-",SUM(K99:K107)*'3k EBIT'!$E$12)</f>
        <v>9.3275869884474414</v>
      </c>
      <c r="L108" s="117">
        <f>IF(L102="-","-",SUM(L99:L107)*'3k EBIT'!$E$12)</f>
        <v>9.3169757997207654</v>
      </c>
      <c r="M108" s="117">
        <f>IF(M102="-","-",SUM(M99:M107)*'3k EBIT'!$E$12)</f>
        <v>9.8945987446142354</v>
      </c>
      <c r="N108" s="117">
        <f>IF(N102="-","-",SUM(N99:N107)*'3k EBIT'!$E$12)</f>
        <v>10.700000538859967</v>
      </c>
      <c r="O108" s="27"/>
      <c r="P108" s="117">
        <f>IF(P102="-","-",SUM(P99:P107)*'3k EBIT'!$E$12)</f>
        <v>10.700000538859967</v>
      </c>
      <c r="Q108" s="117">
        <f>IF(Q102="-","-",SUM(Q99:Q107)*'3k EBIT'!$E$12)</f>
        <v>11.709225529541037</v>
      </c>
      <c r="R108" s="117">
        <f>IF(R102="-","-",SUM(R99:R107)*'3k EBIT'!$E$12)</f>
        <v>10.696528079835064</v>
      </c>
      <c r="S108" s="117">
        <f>IF(S102="-","-",SUM(S99:S107)*'3k EBIT'!$E$12)</f>
        <v>10.30923961419119</v>
      </c>
      <c r="T108" s="117">
        <f>IF(T102="-","-",SUM(T99:T107)*'3k EBIT'!$E$12)</f>
        <v>9.0814504544896639</v>
      </c>
      <c r="U108" s="117">
        <f>IF(U102="-","-",SUM(U99:U107)*'3k EBIT'!$E$12)</f>
        <v>9.8260682125559882</v>
      </c>
      <c r="V108" s="117">
        <f>IF(V102="-","-",SUM(V99:V107)*'3k EBIT'!$E$12)</f>
        <v>11.437870622405262</v>
      </c>
      <c r="W108" s="117">
        <f>IF(W102="-","-",SUM(W99:W107)*'3k EBIT'!$E$12)</f>
        <v>18.998886475312499</v>
      </c>
      <c r="X108" s="27"/>
      <c r="Y108" s="117">
        <f>IF(Y102="-","-",SUM(Y99:Y107)*'3k EBIT'!$E$12)</f>
        <v>35.785183762338342</v>
      </c>
      <c r="Z108" s="117" t="str">
        <f>IF(Z102="-","-",SUM(Z99:Z107)*'3k EBIT'!$E$12)</f>
        <v>-</v>
      </c>
      <c r="AA108" s="117" t="str">
        <f>IF(AA102="-","-",SUM(AA99:AA107)*'3k EBIT'!$E$12)</f>
        <v>-</v>
      </c>
      <c r="AB108" s="117" t="str">
        <f>IF(AB102="-","-",SUM(AB99:AB107)*'3k EBIT'!$E$12)</f>
        <v>-</v>
      </c>
      <c r="AC108" s="117" t="str">
        <f>IF(AC102="-","-",SUM(AC99:AC107)*'3k EBIT'!$E$12)</f>
        <v>-</v>
      </c>
      <c r="AD108" s="25"/>
    </row>
    <row r="109" spans="1:30" s="26" customFormat="1" ht="11.25" customHeight="1" x14ac:dyDescent="0.15">
      <c r="A109" s="207"/>
      <c r="B109" s="120" t="s">
        <v>251</v>
      </c>
      <c r="C109" s="156" t="s">
        <v>252</v>
      </c>
      <c r="D109" s="122" t="s">
        <v>126</v>
      </c>
      <c r="E109" s="118"/>
      <c r="F109" s="27"/>
      <c r="G109" s="117">
        <f>IF(G104="-","-",SUM(G99:G102,G104:G108)*'3l HAP'!$E$13)</f>
        <v>6.0708417860611386</v>
      </c>
      <c r="H109" s="117">
        <f>IF(H104="-","-",SUM(H99:H102,H104:H108)*'3l HAP'!$E$13)</f>
        <v>5.4491566466364629</v>
      </c>
      <c r="I109" s="117">
        <f>IF(I104="-","-",SUM(I99:I102,I104:I108)*'3l HAP'!$E$13)</f>
        <v>4.8523654400582243</v>
      </c>
      <c r="J109" s="117">
        <f>IF(J104="-","-",SUM(J99:J102,J104:J108)*'3l HAP'!$E$13)</f>
        <v>4.6306218231618939</v>
      </c>
      <c r="K109" s="117">
        <f>IF(K104="-","-",SUM(K99:K102,K104:K108)*'3l HAP'!$E$13)</f>
        <v>5.2311201210618101</v>
      </c>
      <c r="L109" s="117">
        <f>IF(L104="-","-",SUM(L99:L102,L104:L108)*'3l HAP'!$E$13)</f>
        <v>5.2225919817990736</v>
      </c>
      <c r="M109" s="117">
        <f>IF(M104="-","-",SUM(M99:M102,M104:M108)*'3l HAP'!$E$13)</f>
        <v>5.5769024251525749</v>
      </c>
      <c r="N109" s="117">
        <f>IF(N104="-","-",SUM(N99:N102,N104:N108)*'3l HAP'!$E$13)</f>
        <v>6.196473683617616</v>
      </c>
      <c r="O109" s="27"/>
      <c r="P109" s="117">
        <f>IF(P104="-","-",SUM(P99:P102,P104:P108)*'3l HAP'!$E$13)</f>
        <v>6.196473683617616</v>
      </c>
      <c r="Q109" s="117">
        <f>IF(Q104="-","-",SUM(Q99:Q102,Q104:Q108)*'3l HAP'!$E$13)</f>
        <v>6.8624854703315803</v>
      </c>
      <c r="R109" s="117">
        <f>IF(R104="-","-",SUM(R99:R102,R104:R108)*'3l HAP'!$E$13)</f>
        <v>6.08862306188096</v>
      </c>
      <c r="S109" s="117">
        <f>IF(S104="-","-",SUM(S99:S102,S104:S108)*'3l HAP'!$E$13)</f>
        <v>5.8008320454404441</v>
      </c>
      <c r="T109" s="117">
        <f>IF(T104="-","-",SUM(T99:T102,T104:T108)*'3l HAP'!$E$13)</f>
        <v>4.8937275820527066</v>
      </c>
      <c r="U109" s="117">
        <f>IF(U104="-","-",SUM(U99:U102,U104:U108)*'3l HAP'!$E$13)</f>
        <v>5.5951928735871794</v>
      </c>
      <c r="V109" s="117">
        <f>IF(V104="-","-",SUM(V99:V102,V104:V108)*'3l HAP'!$E$13)</f>
        <v>6.8435382769299684</v>
      </c>
      <c r="W109" s="117">
        <f>IF(W104="-","-",SUM(W99:W102,W104:W108)*'3l HAP'!$E$13)</f>
        <v>11.863520260079651</v>
      </c>
      <c r="X109" s="27"/>
      <c r="Y109" s="117">
        <f>IF(Y104="-","-",SUM(Y99:Y102,Y104:Y108)*'3l HAP'!$E$13)</f>
        <v>24.84377617465805</v>
      </c>
      <c r="Z109" s="117" t="str">
        <f>IF(Z104="-","-",SUM(Z99:Z102,Z104:Z108)*'3l HAP'!$E$13)</f>
        <v>-</v>
      </c>
      <c r="AA109" s="117" t="str">
        <f>IF(AA104="-","-",SUM(AA99:AA102,AA104:AA108)*'3l HAP'!$E$13)</f>
        <v>-</v>
      </c>
      <c r="AB109" s="117" t="str">
        <f>IF(AB104="-","-",SUM(AB99:AB102,AB104:AB108)*'3l HAP'!$E$13)</f>
        <v>-</v>
      </c>
      <c r="AC109" s="117" t="str">
        <f>IF(AC104="-","-",SUM(AC99:AC102,AC104:AC108)*'3l HAP'!$E$13)</f>
        <v>-</v>
      </c>
      <c r="AD109" s="25"/>
    </row>
    <row r="110" spans="1:30" s="26" customFormat="1" ht="11.25" x14ac:dyDescent="0.15">
      <c r="A110" s="207"/>
      <c r="B110" s="120" t="s">
        <v>253</v>
      </c>
      <c r="C110" s="120" t="str">
        <f>B110&amp;"_"&amp;D110</f>
        <v>Total_Southern</v>
      </c>
      <c r="D110" s="122" t="s">
        <v>126</v>
      </c>
      <c r="E110" s="119"/>
      <c r="F110" s="27"/>
      <c r="G110" s="117">
        <f t="shared" ref="G110:N110" si="21">IF(G99="-","-",SUM(G99:G109))</f>
        <v>558.18272800195291</v>
      </c>
      <c r="H110" s="117">
        <f t="shared" si="21"/>
        <v>514.9791113394856</v>
      </c>
      <c r="I110" s="117">
        <f t="shared" si="21"/>
        <v>473.44753040517543</v>
      </c>
      <c r="J110" s="117">
        <f t="shared" si="21"/>
        <v>457.73239938929828</v>
      </c>
      <c r="K110" s="117">
        <f t="shared" si="21"/>
        <v>496.15654831394136</v>
      </c>
      <c r="L110" s="117">
        <f t="shared" si="21"/>
        <v>495.58953678816818</v>
      </c>
      <c r="M110" s="117">
        <f t="shared" si="21"/>
        <v>526.34504230020025</v>
      </c>
      <c r="N110" s="117">
        <f t="shared" si="21"/>
        <v>569.35416416774638</v>
      </c>
      <c r="O110" s="27"/>
      <c r="P110" s="117">
        <f t="shared" ref="P110:W110" si="22">IF(P99="-","-",SUM(P99:P109))</f>
        <v>569.35416416774638</v>
      </c>
      <c r="Q110" s="117">
        <f t="shared" si="22"/>
        <v>623.13725878699756</v>
      </c>
      <c r="R110" s="117">
        <f t="shared" si="22"/>
        <v>569.06355262018894</v>
      </c>
      <c r="S110" s="117">
        <f t="shared" si="22"/>
        <v>548.39216656830513</v>
      </c>
      <c r="T110" s="117">
        <f t="shared" si="22"/>
        <v>482.86460670701234</v>
      </c>
      <c r="U110" s="117">
        <f t="shared" si="22"/>
        <v>522.75646413013271</v>
      </c>
      <c r="V110" s="117">
        <f t="shared" si="22"/>
        <v>608.83648027507161</v>
      </c>
      <c r="W110" s="117">
        <f t="shared" si="22"/>
        <v>1011.8045006693295</v>
      </c>
      <c r="X110" s="27"/>
      <c r="Y110" s="117">
        <f t="shared" ref="Y110:AC110" si="23">IF(Y99="-","-",SUM(Y99:Y109))</f>
        <v>1908.2737225525657</v>
      </c>
      <c r="Z110" s="117" t="str">
        <f t="shared" si="23"/>
        <v>-</v>
      </c>
      <c r="AA110" s="117" t="str">
        <f t="shared" si="23"/>
        <v>-</v>
      </c>
      <c r="AB110" s="117" t="str">
        <f t="shared" si="23"/>
        <v>-</v>
      </c>
      <c r="AC110" s="117" t="str">
        <f t="shared" si="23"/>
        <v>-</v>
      </c>
      <c r="AD110" s="25"/>
    </row>
    <row r="111" spans="1:30" s="26" customFormat="1" ht="11.25" x14ac:dyDescent="0.15">
      <c r="A111" s="207"/>
      <c r="B111" s="123" t="s">
        <v>244</v>
      </c>
      <c r="C111" s="123" t="s">
        <v>180</v>
      </c>
      <c r="D111" s="121" t="s">
        <v>130</v>
      </c>
      <c r="E111" s="75"/>
      <c r="F111" s="27"/>
      <c r="G111" s="35">
        <f>IF('3a DF'!H$147="-","-",'3a DF'!H$147)</f>
        <v>253.15</v>
      </c>
      <c r="H111" s="35">
        <f>IF('3a DF'!I$147="-","-",'3a DF'!I$147)</f>
        <v>213.57</v>
      </c>
      <c r="I111" s="35">
        <f>IF('3a DF'!J$147="-","-",'3a DF'!J$147)</f>
        <v>174.75</v>
      </c>
      <c r="J111" s="35">
        <f>IF('3a DF'!K$147="-","-",'3a DF'!K$147)</f>
        <v>160.27000000000001</v>
      </c>
      <c r="K111" s="35">
        <f>IF('3a DF'!L$147="-","-",'3a DF'!L$147)</f>
        <v>200.75</v>
      </c>
      <c r="L111" s="35">
        <f>IF('3a DF'!M$147="-","-",'3a DF'!M$147)</f>
        <v>199.06</v>
      </c>
      <c r="M111" s="35">
        <f>IF('3a DF'!N$147="-","-",'3a DF'!N$147)</f>
        <v>215.77</v>
      </c>
      <c r="N111" s="35">
        <f>IF('3a DF'!O$147="-","-",'3a DF'!O$147)</f>
        <v>243.36</v>
      </c>
      <c r="O111" s="27"/>
      <c r="P111" s="35">
        <f>IF('3a DF'!Q$147="-","-",'3a DF'!Q$147)</f>
        <v>243.36</v>
      </c>
      <c r="Q111" s="35">
        <f>IF('3a DF'!R$147="-","-",'3a DF'!R$147)</f>
        <v>281.18</v>
      </c>
      <c r="R111" s="35">
        <f>IF('3a DF'!S$147="-","-",'3a DF'!S$147)</f>
        <v>230.78</v>
      </c>
      <c r="S111" s="35">
        <f>IF('3a DF'!T$147="-","-",'3a DF'!T$147)</f>
        <v>206.32</v>
      </c>
      <c r="T111" s="35">
        <f>IF('3a DF'!U$147="-","-",'3a DF'!U$147)</f>
        <v>145.13</v>
      </c>
      <c r="U111" s="35">
        <f>IF('3a DF'!V$147="-","-",'3a DF'!V$147)</f>
        <v>187.07</v>
      </c>
      <c r="V111" s="35">
        <f>IF('3a DF'!W$147="-","-",'3a DF'!W$147)</f>
        <v>276.51</v>
      </c>
      <c r="W111" s="35">
        <f>IF('3a DF'!X$147="-","-",'3a DF'!X$147)</f>
        <v>586.80999999999995</v>
      </c>
      <c r="X111" s="27"/>
      <c r="Y111" s="35">
        <f>IF('3a DF'!Z$147="-","-",'3a DF'!Z$147)</f>
        <v>1376.8009245311077</v>
      </c>
      <c r="Z111" s="35" t="str">
        <f>IF('3a DF'!AA$147="-","-",'3a DF'!AA$147)</f>
        <v>-</v>
      </c>
      <c r="AA111" s="35" t="str">
        <f>IF('3a DF'!AB$147="-","-",'3a DF'!AB$147)</f>
        <v>-</v>
      </c>
      <c r="AB111" s="35" t="str">
        <f>IF('3a DF'!AC$147="-","-",'3a DF'!AC$147)</f>
        <v>-</v>
      </c>
      <c r="AC111" s="35" t="str">
        <f>IF('3a DF'!AD$147="-","-",'3a DF'!AD$147)</f>
        <v>-</v>
      </c>
      <c r="AD111" s="25"/>
    </row>
    <row r="112" spans="1:30" s="26" customFormat="1" ht="11.25" x14ac:dyDescent="0.15">
      <c r="A112" s="207"/>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x14ac:dyDescent="0.15">
      <c r="A113" s="207"/>
      <c r="B113" s="123" t="s">
        <v>245</v>
      </c>
      <c r="C113" s="123" t="s">
        <v>182</v>
      </c>
      <c r="D113" s="121" t="s">
        <v>130</v>
      </c>
      <c r="E113" s="75"/>
      <c r="F113" s="27"/>
      <c r="G113" s="35" t="str">
        <f>IF('3c AA'!J203="-","-",'3c AA'!J203)</f>
        <v>-</v>
      </c>
      <c r="H113" s="35" t="str">
        <f>IF('3c AA'!K203="-","-",'3c AA'!K203)</f>
        <v>-</v>
      </c>
      <c r="I113" s="35" t="str">
        <f>IF('3c AA'!L203="-","-",'3c AA'!L203)</f>
        <v>-</v>
      </c>
      <c r="J113" s="35" t="str">
        <f>IF('3c AA'!M203="-","-",'3c AA'!M203)</f>
        <v>-</v>
      </c>
      <c r="K113" s="35" t="str">
        <f>IF('3c AA'!N203="-","-",'3c AA'!N203)</f>
        <v>-</v>
      </c>
      <c r="L113" s="35" t="str">
        <f>IF('3c AA'!O203="-","-",'3c AA'!O203)</f>
        <v>-</v>
      </c>
      <c r="M113" s="35" t="str">
        <f>IF('3c AA'!P203="-","-",'3c AA'!P203)</f>
        <v>-</v>
      </c>
      <c r="N113" s="35" t="str">
        <f>IF('3c AA'!Q203="-","-",'3c AA'!Q203)</f>
        <v>-</v>
      </c>
      <c r="O113" s="27"/>
      <c r="P113" s="35" t="str">
        <f>IF('3c AA'!S203="-","-",'3c AA'!S203)</f>
        <v>-</v>
      </c>
      <c r="Q113" s="35" t="str">
        <f>IF('3c AA'!T203="-","-",'3c AA'!T203)</f>
        <v>-</v>
      </c>
      <c r="R113" s="35" t="str">
        <f>IF('3c AA'!U203="-","-",'3c AA'!U203)</f>
        <v>-</v>
      </c>
      <c r="S113" s="35" t="str">
        <f>IF('3c AA'!V203="-","-",'3c AA'!V203)</f>
        <v>-</v>
      </c>
      <c r="T113" s="35">
        <f>IF('3c AA'!W203="-","-",'3c AA'!W203)</f>
        <v>10.705717509101307</v>
      </c>
      <c r="U113" s="35">
        <f>IF('3c AA'!X203="-","-",'3c AA'!X203)</f>
        <v>13.71215092385904</v>
      </c>
      <c r="V113" s="35">
        <f>IF('3c AA'!Y203="-","-",'3c AA'!Y203)</f>
        <v>4.43</v>
      </c>
      <c r="W113" s="35" t="str">
        <f>IF('3c AA'!Z203="-","-",'3c AA'!Z203)</f>
        <v>-</v>
      </c>
      <c r="X113" s="27"/>
      <c r="Y113" s="35">
        <f>IF('3c AA'!AB203="-","-",'3c AA'!AB203)</f>
        <v>26.679544917909343</v>
      </c>
      <c r="Z113" s="35" t="str">
        <f>IF('3c AA'!AC203="-","-",'3c AA'!AC203)</f>
        <v>-</v>
      </c>
      <c r="AA113" s="35" t="str">
        <f>IF('3c AA'!AD203="-","-",'3c AA'!AD203)</f>
        <v>-</v>
      </c>
      <c r="AB113" s="35" t="str">
        <f>IF('3c AA'!AE203="-","-",'3c AA'!AE203)</f>
        <v>-</v>
      </c>
      <c r="AC113" s="35" t="str">
        <f>IF('3c AA'!AF203="-","-",'3c AA'!AF203)</f>
        <v>-</v>
      </c>
      <c r="AD113" s="25"/>
    </row>
    <row r="114" spans="1:30" s="26" customFormat="1" ht="12.6" customHeight="1" x14ac:dyDescent="0.15">
      <c r="A114" s="207"/>
      <c r="B114" s="123" t="s">
        <v>246</v>
      </c>
      <c r="C114" s="123" t="s">
        <v>183</v>
      </c>
      <c r="D114" s="121" t="s">
        <v>130</v>
      </c>
      <c r="E114" s="75"/>
      <c r="F114" s="27"/>
      <c r="G114" s="35">
        <f>IF('3d PC'!G$43="-","-",'3d PC'!G$43)</f>
        <v>21.926269106402124</v>
      </c>
      <c r="H114" s="35">
        <f>IF('3d PC'!H$43="-","-",'3d PC'!H$43)</f>
        <v>21.926269106402124</v>
      </c>
      <c r="I114" s="35">
        <f>IF('3d PC'!I$43="-","-",'3d PC'!I$43)</f>
        <v>22.64764819235609</v>
      </c>
      <c r="J114" s="35">
        <f>IF('3d PC'!J$43="-","-",'3d PC'!J$43)</f>
        <v>22.505107470829557</v>
      </c>
      <c r="K114" s="35">
        <f>IF('3d PC'!K$43="-","-",'3d PC'!K$43)</f>
        <v>19.106297226763825</v>
      </c>
      <c r="L114" s="35">
        <f>IF('3d PC'!L$43="-","-",'3d PC'!L$43)</f>
        <v>19.106297226763825</v>
      </c>
      <c r="M114" s="35">
        <f>IF('3d PC'!M$43="-","-",'3d PC'!M$43)</f>
        <v>20.852393125569616</v>
      </c>
      <c r="N114" s="35">
        <f>IF('3d PC'!N$43="-","-",'3d PC'!N$43)</f>
        <v>20.849370287873604</v>
      </c>
      <c r="O114" s="27"/>
      <c r="P114" s="35">
        <f>IF('3d PC'!P$43="-","-",'3d PC'!P$43)</f>
        <v>20.849370287873604</v>
      </c>
      <c r="Q114" s="35">
        <f>IF('3d PC'!Q$43="-","-",'3d PC'!Q$43)</f>
        <v>21.503193401206047</v>
      </c>
      <c r="R114" s="35">
        <f>IF('3d PC'!R$43="-","-",'3d PC'!R$43)</f>
        <v>21.819481548965161</v>
      </c>
      <c r="S114" s="35">
        <f>IF('3d PC'!S$43="-","-",'3d PC'!S$43)</f>
        <v>25.256715910577427</v>
      </c>
      <c r="T114" s="35">
        <f>IF('3d PC'!T$43="-","-",'3d PC'!T$43)</f>
        <v>24.167303215101221</v>
      </c>
      <c r="U114" s="35">
        <f>IF('3d PC'!U$43="-","-",'3d PC'!U$43)</f>
        <v>23.962512789411701</v>
      </c>
      <c r="V114" s="35">
        <f>IF('3d PC'!V$43="-","-",'3d PC'!V$43)</f>
        <v>23.858648398084732</v>
      </c>
      <c r="W114" s="35">
        <f>IF('3d PC'!W$43="-","-",'3d PC'!W$43)</f>
        <v>33.366817904048837</v>
      </c>
      <c r="X114" s="27"/>
      <c r="Y114" s="35">
        <f>IF('3d PC'!Y$43="-","-",'3d PC'!Y$43)</f>
        <v>33.475871166766694</v>
      </c>
      <c r="Z114" s="35" t="str">
        <f>IF('3d PC'!Z$43="-","-",'3d PC'!Z$43)</f>
        <v>-</v>
      </c>
      <c r="AA114" s="35" t="str">
        <f>IF('3d PC'!AA$43="-","-",'3d PC'!AA$43)</f>
        <v>-</v>
      </c>
      <c r="AB114" s="35" t="str">
        <f>IF('3d PC'!AB$43="-","-",'3d PC'!AB$43)</f>
        <v>-</v>
      </c>
      <c r="AC114" s="35" t="str">
        <f>IF('3d PC'!AC$43="-","-",'3d PC'!AC$43)</f>
        <v>-</v>
      </c>
      <c r="AD114" s="25"/>
    </row>
    <row r="115" spans="1:30" s="26" customFormat="1" ht="11.25" customHeight="1" x14ac:dyDescent="0.15">
      <c r="A115" s="207"/>
      <c r="B115" s="123" t="s">
        <v>247</v>
      </c>
      <c r="C115" s="123" t="s">
        <v>184</v>
      </c>
      <c r="D115" s="121" t="s">
        <v>130</v>
      </c>
      <c r="E115" s="75"/>
      <c r="F115" s="27"/>
      <c r="G115" s="35">
        <f>IF('3f NC-Gas'!F53="-","-",'3f NC-Gas'!F53)</f>
        <v>128.26455915916478</v>
      </c>
      <c r="H115" s="35">
        <f>IF('3f NC-Gas'!G53="-","-",'3f NC-Gas'!G53)</f>
        <v>128.14455915824388</v>
      </c>
      <c r="I115" s="35">
        <f>IF('3f NC-Gas'!H53="-","-",'3f NC-Gas'!H53)</f>
        <v>135.60814189994264</v>
      </c>
      <c r="J115" s="35">
        <f>IF('3f NC-Gas'!I53="-","-",'3f NC-Gas'!I53)</f>
        <v>135.26014189727204</v>
      </c>
      <c r="K115" s="35">
        <f>IF('3f NC-Gas'!J53="-","-",'3f NC-Gas'!J53)</f>
        <v>132.52066043685861</v>
      </c>
      <c r="L115" s="35">
        <f>IF('3f NC-Gas'!K53="-","-",'3f NC-Gas'!K53)</f>
        <v>132.54466043704281</v>
      </c>
      <c r="M115" s="35">
        <f>IF('3f NC-Gas'!L53="-","-",'3f NC-Gas'!L53)</f>
        <v>140.09940757171941</v>
      </c>
      <c r="N115" s="35">
        <f>IF('3f NC-Gas'!M53="-","-",'3f NC-Gas'!M53)</f>
        <v>140.17140757227193</v>
      </c>
      <c r="O115" s="27"/>
      <c r="P115" s="35">
        <f>IF('3f NC-Gas'!O53="-","-",'3f NC-Gas'!O53)</f>
        <v>140.17140757227193</v>
      </c>
      <c r="Q115" s="35">
        <f>IF('3f NC-Gas'!P53="-","-",'3f NC-Gas'!P53)</f>
        <v>141.96531913399983</v>
      </c>
      <c r="R115" s="35">
        <f>IF('3f NC-Gas'!Q53="-","-",'3f NC-Gas'!Q53)</f>
        <v>141.52131913059253</v>
      </c>
      <c r="S115" s="35">
        <f>IF('3f NC-Gas'!R53="-","-",'3f NC-Gas'!R53)</f>
        <v>142.27338876596374</v>
      </c>
      <c r="T115" s="35">
        <f>IF('3f NC-Gas'!S53="-","-",'3f NC-Gas'!S53)</f>
        <v>139.60938874551994</v>
      </c>
      <c r="U115" s="35">
        <f>IF('3f NC-Gas'!T53="-","-",'3f NC-Gas'!T53)</f>
        <v>122.12537685853026</v>
      </c>
      <c r="V115" s="35">
        <f>IF('3f NC-Gas'!U53="-","-",'3f NC-Gas'!U53)</f>
        <v>121.69337685521504</v>
      </c>
      <c r="W115" s="35">
        <f>IF('3f NC-Gas'!V53="-","-",'3f NC-Gas'!V53)</f>
        <v>171.74149232481679</v>
      </c>
      <c r="X115" s="27"/>
      <c r="Y115" s="35">
        <f>IF('3f NC-Gas'!X53="-","-",'3f NC-Gas'!X53)</f>
        <v>168.48134843106394</v>
      </c>
      <c r="Z115" s="35" t="str">
        <f>IF('3f NC-Gas'!Y53="-","-",'3f NC-Gas'!Y53)</f>
        <v>-</v>
      </c>
      <c r="AA115" s="35" t="str">
        <f>IF('3f NC-Gas'!Z53="-","-",'3f NC-Gas'!Z53)</f>
        <v>-</v>
      </c>
      <c r="AB115" s="35" t="str">
        <f>IF('3f NC-Gas'!AA53="-","-",'3f NC-Gas'!AA53)</f>
        <v>-</v>
      </c>
      <c r="AC115" s="35" t="str">
        <f>IF('3f NC-Gas'!AB53="-","-",'3f NC-Gas'!AB53)</f>
        <v>-</v>
      </c>
      <c r="AD115" s="25"/>
    </row>
    <row r="116" spans="1:30" s="26" customFormat="1" ht="11.25" customHeight="1" x14ac:dyDescent="0.15">
      <c r="A116" s="207"/>
      <c r="B116" s="123" t="s">
        <v>248</v>
      </c>
      <c r="C116" s="123" t="s">
        <v>185</v>
      </c>
      <c r="D116" s="121" t="s">
        <v>130</v>
      </c>
      <c r="E116" s="75"/>
      <c r="F116" s="27"/>
      <c r="G116" s="35">
        <f>IF('3g CPIH'!C$17="-","-",'3h OC '!$E$12*('3g CPIH'!C$17/'3g CPIH'!$G$17))</f>
        <v>87.194616340508801</v>
      </c>
      <c r="H116" s="35">
        <f>IF('3g CPIH'!D$17="-","-",'3h OC '!$E$12*('3g CPIH'!D$17/'3g CPIH'!$G$17))</f>
        <v>87.369180136986301</v>
      </c>
      <c r="I116" s="35">
        <f>IF('3g CPIH'!E$17="-","-",'3h OC '!$E$12*('3g CPIH'!E$17/'3g CPIH'!$G$17))</f>
        <v>87.631025831702544</v>
      </c>
      <c r="J116" s="35">
        <f>IF('3g CPIH'!F$17="-","-",'3h OC '!$E$12*('3g CPIH'!F$17/'3g CPIH'!$G$17))</f>
        <v>88.15471722113503</v>
      </c>
      <c r="K116" s="35">
        <f>IF('3g CPIH'!G$17="-","-",'3h OC '!$E$12*('3g CPIH'!G$17/'3g CPIH'!$G$17))</f>
        <v>89.202100000000002</v>
      </c>
      <c r="L116" s="35">
        <f>IF('3g CPIH'!H$17="-","-",'3h OC '!$E$12*('3g CPIH'!H$17/'3g CPIH'!$G$17))</f>
        <v>90.33676467710373</v>
      </c>
      <c r="M116" s="35">
        <f>IF('3g CPIH'!I$17="-","-",'3h OC '!$E$12*('3g CPIH'!I$17/'3g CPIH'!$G$17))</f>
        <v>91.645993150684916</v>
      </c>
      <c r="N116" s="35">
        <f>IF('3g CPIH'!J$17="-","-",'3h OC '!$E$12*('3g CPIH'!J$17/'3g CPIH'!$G$17))</f>
        <v>92.431530234833673</v>
      </c>
      <c r="O116" s="27"/>
      <c r="P116" s="35">
        <f>IF('3g CPIH'!L$17="-","-",'3h OC '!$E$12*('3g CPIH'!L$17/'3g CPIH'!$G$17))</f>
        <v>92.431530234833673</v>
      </c>
      <c r="Q116" s="35">
        <f>IF('3g CPIH'!M$17="-","-",'3h OC '!$E$12*('3g CPIH'!M$17/'3g CPIH'!$G$17))</f>
        <v>93.47891301369863</v>
      </c>
      <c r="R116" s="35">
        <f>IF('3g CPIH'!N$17="-","-",'3h OC '!$E$12*('3g CPIH'!N$17/'3g CPIH'!$G$17))</f>
        <v>94.177168199608616</v>
      </c>
      <c r="S116" s="35">
        <f>IF('3g CPIH'!O$17="-","-",'3h OC '!$E$12*('3g CPIH'!O$17/'3g CPIH'!$G$17))</f>
        <v>94.700859589041102</v>
      </c>
      <c r="T116" s="35">
        <f>IF('3g CPIH'!P$17="-","-",'3h OC '!$E$12*('3g CPIH'!P$17/'3g CPIH'!$G$17))</f>
        <v>94.96270528375733</v>
      </c>
      <c r="U116" s="35">
        <f>IF('3g CPIH'!Q$17="-","-",'3h OC '!$E$12*('3g CPIH'!Q$17/'3g CPIH'!$G$17))</f>
        <v>95.48639667318983</v>
      </c>
      <c r="V116" s="35">
        <f>IF('3g CPIH'!R$17="-","-",'3h OC '!$E$12*('3g CPIH'!R$17/'3g CPIH'!$G$17))</f>
        <v>97.232034637964787</v>
      </c>
      <c r="W116" s="35">
        <f>IF('3g CPIH'!S$17="-","-",'3h OC '!$E$12*('3g CPIH'!S$17/'3g CPIH'!$G$17))</f>
        <v>100.11233727984346</v>
      </c>
      <c r="X116" s="27"/>
      <c r="Y116" s="35">
        <f>IF('3g CPIH'!U$17="-","-",'3h OC '!$E$12*('3g CPIH'!U$17/'3g CPIH'!$G$17))</f>
        <v>105.1746873776908</v>
      </c>
      <c r="Z116" s="35" t="str">
        <f>IF('3g CPIH'!V$17="-","-",'3h OC '!$E$12*('3g CPIH'!V$17/'3g CPIH'!$G$17))</f>
        <v>-</v>
      </c>
      <c r="AA116" s="35" t="str">
        <f>IF('3g CPIH'!W$17="-","-",'3h OC '!$E$12*('3g CPIH'!W$17/'3g CPIH'!$G$17))</f>
        <v>-</v>
      </c>
      <c r="AB116" s="35" t="str">
        <f>IF('3g CPIH'!X$17="-","-",'3h OC '!$E$12*('3g CPIH'!X$17/'3g CPIH'!$G$17))</f>
        <v>-</v>
      </c>
      <c r="AC116" s="35" t="str">
        <f>IF('3g CPIH'!Y$17="-","-",'3h OC '!$E$12*('3g CPIH'!Y$17/'3g CPIH'!$G$17))</f>
        <v>-</v>
      </c>
      <c r="AD116" s="25"/>
    </row>
    <row r="117" spans="1:30" s="26" customFormat="1" ht="11.25" customHeight="1" x14ac:dyDescent="0.15">
      <c r="A117" s="207"/>
      <c r="B117" s="123" t="s">
        <v>248</v>
      </c>
      <c r="C117" s="123" t="s">
        <v>186</v>
      </c>
      <c r="D117" s="121" t="s">
        <v>130</v>
      </c>
      <c r="E117" s="75"/>
      <c r="F117" s="27"/>
      <c r="G117" s="35" t="s">
        <v>249</v>
      </c>
      <c r="H117" s="35" t="s">
        <v>249</v>
      </c>
      <c r="I117" s="35" t="s">
        <v>249</v>
      </c>
      <c r="J117" s="35" t="s">
        <v>249</v>
      </c>
      <c r="K117" s="35">
        <f>IF('3i SMNCC'!G$51="-","-",'3i SMNCC'!G$51)</f>
        <v>0</v>
      </c>
      <c r="L117" s="35">
        <f>IF('3i SMNCC'!H$51="-","-",'3i SMNCC'!H$51)</f>
        <v>-0.14839729644435984</v>
      </c>
      <c r="M117" s="35">
        <f>IF('3i SMNCC'!I$51="-","-",'3i SMNCC'!I$51)</f>
        <v>1.899695256253338</v>
      </c>
      <c r="N117" s="35">
        <f>IF('3i SMNCC'!J$51="-","-",'3i SMNCC'!J$51)</f>
        <v>12.665365920990935</v>
      </c>
      <c r="O117" s="27"/>
      <c r="P117" s="35">
        <f>IF('3i SMNCC'!L$51="-","-",'3i SMNCC'!L$51)</f>
        <v>12.665365920990935</v>
      </c>
      <c r="Q117" s="35">
        <f>IF('3i SMNCC'!M$51="-","-",'3i SMNCC'!M$51)</f>
        <v>14.640709693750988</v>
      </c>
      <c r="R117" s="35">
        <f>IF('3i SMNCC'!N$51="-","-",'3i SMNCC'!N$51)</f>
        <v>14.927787132222536</v>
      </c>
      <c r="S117" s="35">
        <f>IF('3i SMNCC'!O$51="-","-",'3i SMNCC'!O$51)</f>
        <v>17.170757060355506</v>
      </c>
      <c r="T117" s="35">
        <f>IF('3i SMNCC'!P$51="-","-",'3i SMNCC'!P$51)</f>
        <v>11.164989866554468</v>
      </c>
      <c r="U117" s="35">
        <f>IF('3i SMNCC'!Q$51="-","-",'3i SMNCC'!Q$51)</f>
        <v>10.900121345430581</v>
      </c>
      <c r="V117" s="35">
        <f>IF('3i SMNCC'!R$51="-","-",'3i SMNCC'!R$51)</f>
        <v>7.9767627265742567</v>
      </c>
      <c r="W117" s="35">
        <f>IF('3i SMNCC'!S$51="-","-",'3i SMNCC'!S$51)</f>
        <v>3.3826300925037529</v>
      </c>
      <c r="X117" s="27"/>
      <c r="Y117" s="35">
        <f>IF('3i SMNCC'!U$51="-","-",'3i SMNCC'!U$51)</f>
        <v>3.4563122415280967</v>
      </c>
      <c r="Z117" s="35" t="str">
        <f>IF('3i SMNCC'!V$51="-","-",'3i SMNCC'!V$51)</f>
        <v>-</v>
      </c>
      <c r="AA117" s="35" t="str">
        <f>IF('3i SMNCC'!W$51="-","-",'3i SMNCC'!W$51)</f>
        <v>-</v>
      </c>
      <c r="AB117" s="35" t="str">
        <f>IF('3i SMNCC'!X$51="-","-",'3i SMNCC'!X$51)</f>
        <v>-</v>
      </c>
      <c r="AC117" s="35" t="str">
        <f>IF('3i SMNCC'!Y$51="-","-",'3i SMNCC'!Y$51)</f>
        <v>-</v>
      </c>
      <c r="AD117" s="25"/>
    </row>
    <row r="118" spans="1:30" s="26" customFormat="1" ht="11.25" customHeight="1" x14ac:dyDescent="0.15">
      <c r="A118" s="207"/>
      <c r="B118" s="123" t="s">
        <v>248</v>
      </c>
      <c r="C118" s="123" t="s">
        <v>187</v>
      </c>
      <c r="D118" s="121" t="s">
        <v>130</v>
      </c>
      <c r="E118" s="75"/>
      <c r="F118" s="27"/>
      <c r="G118" s="35">
        <f>IF('3g CPIH'!C$17="-","-",'3j PAAC PAP'!$G$20*('3g CPIH'!C$17/'3g CPIH'!$G$17))</f>
        <v>13.137827495107633</v>
      </c>
      <c r="H118" s="35">
        <f>IF('3g CPIH'!D$17="-","-",'3j PAAC PAP'!$G$20*('3g CPIH'!D$17/'3g CPIH'!$G$17))</f>
        <v>13.164129452054794</v>
      </c>
      <c r="I118" s="35">
        <f>IF('3g CPIH'!E$17="-","-",'3j PAAC PAP'!$G$20*('3g CPIH'!E$17/'3g CPIH'!$G$17))</f>
        <v>13.203582387475539</v>
      </c>
      <c r="J118" s="35">
        <f>IF('3g CPIH'!F$17="-","-",'3j PAAC PAP'!$G$20*('3g CPIH'!F$17/'3g CPIH'!$G$17))</f>
        <v>13.282488258317025</v>
      </c>
      <c r="K118" s="35">
        <f>IF('3g CPIH'!G$17="-","-",'3j PAAC PAP'!$G$20*('3g CPIH'!G$17/'3g CPIH'!$G$17))</f>
        <v>13.440300000000001</v>
      </c>
      <c r="L118" s="35">
        <f>IF('3g CPIH'!H$17="-","-",'3j PAAC PAP'!$G$20*('3g CPIH'!H$17/'3g CPIH'!$G$17))</f>
        <v>13.611262720156557</v>
      </c>
      <c r="M118" s="35">
        <f>IF('3g CPIH'!I$17="-","-",'3j PAAC PAP'!$G$20*('3g CPIH'!I$17/'3g CPIH'!$G$17))</f>
        <v>13.808527397260272</v>
      </c>
      <c r="N118" s="35">
        <f>IF('3g CPIH'!J$17="-","-",'3j PAAC PAP'!$G$20*('3g CPIH'!J$17/'3g CPIH'!$G$17))</f>
        <v>13.926886203522507</v>
      </c>
      <c r="O118" s="27"/>
      <c r="P118" s="35">
        <f>IF('3g CPIH'!L$17="-","-",'3j PAAC PAP'!$G$20*('3g CPIH'!L$17/'3g CPIH'!$G$17))</f>
        <v>13.926886203522507</v>
      </c>
      <c r="Q118" s="35">
        <f>IF('3g CPIH'!M$17="-","-",'3j PAAC PAP'!$G$20*('3g CPIH'!M$17/'3g CPIH'!$G$17))</f>
        <v>14.08469794520548</v>
      </c>
      <c r="R118" s="35">
        <f>IF('3g CPIH'!N$17="-","-",'3j PAAC PAP'!$G$20*('3g CPIH'!N$17/'3g CPIH'!$G$17))</f>
        <v>14.189905772994129</v>
      </c>
      <c r="S118" s="35">
        <f>IF('3g CPIH'!O$17="-","-",'3j PAAC PAP'!$G$20*('3g CPIH'!O$17/'3g CPIH'!$G$17))</f>
        <v>14.268811643835617</v>
      </c>
      <c r="T118" s="35">
        <f>IF('3g CPIH'!P$17="-","-",'3j PAAC PAP'!$G$20*('3g CPIH'!P$17/'3g CPIH'!$G$17))</f>
        <v>14.30826457925636</v>
      </c>
      <c r="U118" s="35">
        <f>IF('3g CPIH'!Q$17="-","-",'3j PAAC PAP'!$G$20*('3g CPIH'!Q$17/'3g CPIH'!$G$17))</f>
        <v>14.387170450097848</v>
      </c>
      <c r="V118" s="35">
        <f>IF('3g CPIH'!R$17="-","-",'3j PAAC PAP'!$G$20*('3g CPIH'!R$17/'3g CPIH'!$G$17))</f>
        <v>14.650190019569473</v>
      </c>
      <c r="W118" s="35">
        <f>IF('3g CPIH'!S$17="-","-",'3j PAAC PAP'!$G$20*('3g CPIH'!S$17/'3g CPIH'!$G$17))</f>
        <v>15.084172309197653</v>
      </c>
      <c r="X118" s="27"/>
      <c r="Y118" s="35">
        <f>IF('3g CPIH'!U$17="-","-",'3j PAAC PAP'!$G$20*('3g CPIH'!U$17/'3g CPIH'!$G$17))</f>
        <v>15.846929060665364</v>
      </c>
      <c r="Z118" s="35" t="str">
        <f>IF('3g CPIH'!V$17="-","-",'3j PAAC PAP'!$G$20*('3g CPIH'!V$17/'3g CPIH'!$G$17))</f>
        <v>-</v>
      </c>
      <c r="AA118" s="35" t="str">
        <f>IF('3g CPIH'!W$17="-","-",'3j PAAC PAP'!$G$20*('3g CPIH'!W$17/'3g CPIH'!$G$17))</f>
        <v>-</v>
      </c>
      <c r="AB118" s="35" t="str">
        <f>IF('3g CPIH'!X$17="-","-",'3j PAAC PAP'!$G$20*('3g CPIH'!X$17/'3g CPIH'!$G$17))</f>
        <v>-</v>
      </c>
      <c r="AC118" s="35" t="str">
        <f>IF('3g CPIH'!Y$17="-","-",'3j PAAC PAP'!$G$20*('3g CPIH'!Y$17/'3g CPIH'!$G$17))</f>
        <v>-</v>
      </c>
      <c r="AD118" s="25"/>
    </row>
    <row r="119" spans="1:30" s="26" customFormat="1" ht="11.25" customHeight="1" x14ac:dyDescent="0.15">
      <c r="A119" s="207"/>
      <c r="B119" s="123" t="s">
        <v>248</v>
      </c>
      <c r="C119" s="123" t="s">
        <v>188</v>
      </c>
      <c r="D119" s="121" t="s">
        <v>130</v>
      </c>
      <c r="E119" s="75"/>
      <c r="F119" s="27"/>
      <c r="G119" s="35">
        <f>IF(G111="-","-",SUM(G111:G117)*'3j PAAC PAP'!$G$38)</f>
        <v>28.218541986409111</v>
      </c>
      <c r="H119" s="35">
        <f>IF(H111="-","-",SUM(H111:H117)*'3j PAAC PAP'!$G$38)</f>
        <v>25.944801743312297</v>
      </c>
      <c r="I119" s="35">
        <f>IF(I111="-","-",SUM(I111:I117)*'3j PAAC PAP'!$G$38)</f>
        <v>24.197553472844099</v>
      </c>
      <c r="J119" s="35">
        <f>IF(J111="-","-",SUM(J111:J117)*'3j PAAC PAP'!$G$38)</f>
        <v>23.366484018012425</v>
      </c>
      <c r="K119" s="35">
        <f>IF(K111="-","-",SUM(K111:K117)*'3j PAAC PAP'!$G$38)</f>
        <v>25.402276871157543</v>
      </c>
      <c r="L119" s="35">
        <f>IF(L111="-","-",SUM(L111:L117)*'3j PAAC PAP'!$G$38)</f>
        <v>25.363174572507951</v>
      </c>
      <c r="M119" s="35">
        <f>IF(M111="-","-",SUM(M111:M117)*'3j PAAC PAP'!$G$38)</f>
        <v>27.052607578209781</v>
      </c>
      <c r="N119" s="35">
        <f>IF(N111="-","-",SUM(N111:N117)*'3j PAAC PAP'!$G$38)</f>
        <v>29.3082126754427</v>
      </c>
      <c r="O119" s="27"/>
      <c r="P119" s="35">
        <f>IF(P111="-","-",SUM(P111:P117)*'3j PAAC PAP'!$G$38)</f>
        <v>29.3082126754427</v>
      </c>
      <c r="Q119" s="35">
        <f>IF(Q111="-","-",SUM(Q111:Q117)*'3j PAAC PAP'!$G$38)</f>
        <v>31.798539747968999</v>
      </c>
      <c r="R119" s="35">
        <f>IF(R111="-","-",SUM(R111:R117)*'3j PAAC PAP'!$G$38)</f>
        <v>28.948564840311157</v>
      </c>
      <c r="S119" s="35">
        <f>IF(S111="-","-",SUM(S111:S117)*'3j PAAC PAP'!$G$38)</f>
        <v>27.941627740995898</v>
      </c>
      <c r="T119" s="35">
        <f>IF(T111="-","-",SUM(T111:T117)*'3j PAAC PAP'!$G$38)</f>
        <v>24.491125258372094</v>
      </c>
      <c r="U119" s="35">
        <f>IF(U111="-","-",SUM(U111:U117)*'3j PAAC PAP'!$G$38)</f>
        <v>26.074036789472583</v>
      </c>
      <c r="V119" s="35">
        <f>IF(V111="-","-",SUM(V111:V117)*'3j PAAC PAP'!$G$38)</f>
        <v>30.586621521913798</v>
      </c>
      <c r="W119" s="35">
        <f>IF(W111="-","-",SUM(W111:W117)*'3j PAAC PAP'!$G$38)</f>
        <v>51.509544207287369</v>
      </c>
      <c r="X119" s="27"/>
      <c r="Y119" s="35">
        <f>IF(Y111="-","-",SUM(Y111:Y117)*'3j PAAC PAP'!$G$38)</f>
        <v>98.603515384204158</v>
      </c>
      <c r="Z119" s="35" t="str">
        <f>IF(Z111="-","-",SUM(Z111:Z117)*'3j PAAC PAP'!$G$38)</f>
        <v>-</v>
      </c>
      <c r="AA119" s="35" t="str">
        <f>IF(AA111="-","-",SUM(AA111:AA117)*'3j PAAC PAP'!$G$38)</f>
        <v>-</v>
      </c>
      <c r="AB119" s="35" t="str">
        <f>IF(AB111="-","-",SUM(AB111:AB117)*'3j PAAC PAP'!$G$38)</f>
        <v>-</v>
      </c>
      <c r="AC119" s="35" t="str">
        <f>IF(AC111="-","-",SUM(AC111:AC117)*'3j PAAC PAP'!$G$38)</f>
        <v>-</v>
      </c>
      <c r="AD119" s="25"/>
    </row>
    <row r="120" spans="1:30" s="26" customFormat="1" ht="11.25" customHeight="1" x14ac:dyDescent="0.15">
      <c r="A120" s="207"/>
      <c r="B120" s="123" t="s">
        <v>189</v>
      </c>
      <c r="C120" s="123" t="s">
        <v>250</v>
      </c>
      <c r="D120" s="121" t="s">
        <v>130</v>
      </c>
      <c r="E120" s="75"/>
      <c r="F120" s="27"/>
      <c r="G120" s="35">
        <f>IF(G114="-","-",SUM(G111:G119)*'3k EBIT'!$E$12)</f>
        <v>10.301680655248491</v>
      </c>
      <c r="H120" s="35">
        <f>IF(H114="-","-",SUM(H111:H119)*'3k EBIT'!$E$12)</f>
        <v>9.4926236221146834</v>
      </c>
      <c r="I120" s="35">
        <f>IF(I114="-","-",SUM(I111:I119)*'3k EBIT'!$E$12)</f>
        <v>8.8712790501587282</v>
      </c>
      <c r="J120" s="35">
        <f>IF(J114="-","-",SUM(J111:J119)*'3k EBIT'!$E$12)</f>
        <v>8.5769045679482847</v>
      </c>
      <c r="K120" s="35">
        <f>IF(K114="-","-",SUM(K111:K119)*'3k EBIT'!$E$12)</f>
        <v>9.3048062176696167</v>
      </c>
      <c r="L120" s="35">
        <f>IF(L114="-","-",SUM(L111:L119)*'3k EBIT'!$E$12)</f>
        <v>9.2941950289455431</v>
      </c>
      <c r="M120" s="35">
        <f>IF(M114="-","-",SUM(M111:M119)*'3k EBIT'!$E$12)</f>
        <v>9.8995391911755792</v>
      </c>
      <c r="N120" s="35">
        <f>IF(N114="-","-",SUM(N111:N119)*'3k EBIT'!$E$12)</f>
        <v>10.70494098542911</v>
      </c>
      <c r="O120" s="27"/>
      <c r="P120" s="35">
        <f>IF(P114="-","-",SUM(P111:P119)*'3k EBIT'!$E$12)</f>
        <v>10.70494098542911</v>
      </c>
      <c r="Q120" s="35">
        <f>IF(Q114="-","-",SUM(Q111:Q119)*'3k EBIT'!$E$12)</f>
        <v>11.594679791021154</v>
      </c>
      <c r="R120" s="35">
        <f>IF(R114="-","-",SUM(R111:R119)*'3k EBIT'!$E$12)</f>
        <v>10.581982341267077</v>
      </c>
      <c r="S120" s="35">
        <f>IF(S114="-","-",SUM(S111:S119)*'3k EBIT'!$E$12)</f>
        <v>10.224990088646178</v>
      </c>
      <c r="T120" s="35">
        <f>IF(T114="-","-",SUM(T111:T119)*'3k EBIT'!$E$12)</f>
        <v>8.997200928656012</v>
      </c>
      <c r="U120" s="35">
        <f>IF(U114="-","-",SUM(U111:U119)*'3k EBIT'!$E$12)</f>
        <v>9.5623256885952834</v>
      </c>
      <c r="V120" s="35">
        <f>IF(V114="-","-",SUM(V111:V119)*'3k EBIT'!$E$12)</f>
        <v>11.17412809839775</v>
      </c>
      <c r="W120" s="35">
        <f>IF(W114="-","-",SUM(W111:W119)*'3k EBIT'!$E$12)</f>
        <v>18.632151462071572</v>
      </c>
      <c r="X120" s="27"/>
      <c r="Y120" s="35">
        <f>IF(Y114="-","-",SUM(Y111:Y119)*'3k EBIT'!$E$12)</f>
        <v>35.414758570092616</v>
      </c>
      <c r="Z120" s="35" t="str">
        <f>IF(Z114="-","-",SUM(Z111:Z119)*'3k EBIT'!$E$12)</f>
        <v>-</v>
      </c>
      <c r="AA120" s="35" t="str">
        <f>IF(AA114="-","-",SUM(AA111:AA119)*'3k EBIT'!$E$12)</f>
        <v>-</v>
      </c>
      <c r="AB120" s="35" t="str">
        <f>IF(AB114="-","-",SUM(AB111:AB119)*'3k EBIT'!$E$12)</f>
        <v>-</v>
      </c>
      <c r="AC120" s="35" t="str">
        <f>IF(AC114="-","-",SUM(AC111:AC119)*'3k EBIT'!$E$12)</f>
        <v>-</v>
      </c>
      <c r="AD120" s="25"/>
    </row>
    <row r="121" spans="1:30" s="26" customFormat="1" ht="11.25" x14ac:dyDescent="0.15">
      <c r="A121" s="207"/>
      <c r="B121" s="123" t="s">
        <v>251</v>
      </c>
      <c r="C121" s="158" t="s">
        <v>252</v>
      </c>
      <c r="D121" s="121" t="s">
        <v>130</v>
      </c>
      <c r="E121" s="116"/>
      <c r="F121" s="27"/>
      <c r="G121" s="35">
        <f>IF(G116="-","-",SUM(G111:G114,G116:G120)*'3l HAP'!$E$13)</f>
        <v>6.060333545880602</v>
      </c>
      <c r="H121" s="35">
        <f>IF(H116="-","-",SUM(H111:H114,H116:H120)*'3l HAP'!$E$13)</f>
        <v>5.4386484064551999</v>
      </c>
      <c r="I121" s="35">
        <f>IF(I116="-","-",SUM(I111:I114,I116:I120)*'3l HAP'!$E$13)</f>
        <v>4.8505792430905563</v>
      </c>
      <c r="J121" s="35">
        <f>IF(J116="-","-",SUM(J111:J114,J116:J120)*'3l HAP'!$E$13)</f>
        <v>4.6288356261921244</v>
      </c>
      <c r="K121" s="35">
        <f>IF(K116="-","-",SUM(K111:K114,K116:K120)*'3l HAP'!$E$13)</f>
        <v>5.2298498296005675</v>
      </c>
      <c r="L121" s="35">
        <f>IF(L116="-","-",SUM(L111:L114,L116:L120)*'3l HAP'!$E$13)</f>
        <v>5.2213216903379749</v>
      </c>
      <c r="M121" s="35">
        <f>IF(M116="-","-",SUM(M111:M114,M116:M120)*'3l HAP'!$E$13)</f>
        <v>5.5771779121913063</v>
      </c>
      <c r="N121" s="35">
        <f>IF(N116="-","-",SUM(N111:N114,N116:N120)*'3l HAP'!$E$13)</f>
        <v>6.1967491706567825</v>
      </c>
      <c r="O121" s="27"/>
      <c r="P121" s="35">
        <f>IF(P116="-","-",SUM(P111:P114,P116:P120)*'3l HAP'!$E$13)</f>
        <v>6.1967491706567825</v>
      </c>
      <c r="Q121" s="35">
        <f>IF(Q116="-","-",SUM(Q111:Q114,Q116:Q120)*'3l HAP'!$E$13)</f>
        <v>6.8560982205329362</v>
      </c>
      <c r="R121" s="35">
        <f>IF(R116="-","-",SUM(R111:R114,R116:R120)*'3l HAP'!$E$13)</f>
        <v>6.0822358120796327</v>
      </c>
      <c r="S121" s="35">
        <f>IF(S116="-","-",SUM(S111:S114,S116:S120)*'3l HAP'!$E$13)</f>
        <v>5.796134159931766</v>
      </c>
      <c r="T121" s="35">
        <f>IF(T116="-","-",SUM(T111:T114,T116:T120)*'3l HAP'!$E$13)</f>
        <v>4.8890296965279347</v>
      </c>
      <c r="U121" s="35">
        <f>IF(U116="-","-",SUM(U111:U114,U116:U120)*'3l HAP'!$E$13)</f>
        <v>5.5804861773378933</v>
      </c>
      <c r="V121" s="35">
        <f>IF(V116="-","-",SUM(V111:V114,V116:V120)*'3l HAP'!$E$13)</f>
        <v>6.8288315806780719</v>
      </c>
      <c r="W121" s="35">
        <f>IF(W116="-","-",SUM(W111:W114,W116:W120)*'3l HAP'!$E$13)</f>
        <v>11.84307054130576</v>
      </c>
      <c r="X121" s="27"/>
      <c r="Y121" s="35">
        <f>IF(Y116="-","-",SUM(Y111:Y114,Y116:Y120)*'3l HAP'!$E$13)</f>
        <v>24.823120685722735</v>
      </c>
      <c r="Z121" s="35" t="str">
        <f>IF(Z116="-","-",SUM(Z111:Z114,Z116:Z120)*'3l HAP'!$E$13)</f>
        <v>-</v>
      </c>
      <c r="AA121" s="35" t="str">
        <f>IF(AA116="-","-",SUM(AA111:AA114,AA116:AA120)*'3l HAP'!$E$13)</f>
        <v>-</v>
      </c>
      <c r="AB121" s="35" t="str">
        <f>IF(AB116="-","-",SUM(AB111:AB114,AB116:AB120)*'3l HAP'!$E$13)</f>
        <v>-</v>
      </c>
      <c r="AC121" s="35" t="str">
        <f>IF(AC116="-","-",SUM(AC111:AC114,AC116:AC120)*'3l HAP'!$E$13)</f>
        <v>-</v>
      </c>
      <c r="AD121" s="25"/>
    </row>
    <row r="122" spans="1:30" s="26" customFormat="1" ht="11.25" x14ac:dyDescent="0.15">
      <c r="A122" s="207"/>
      <c r="B122" s="123" t="s">
        <v>253</v>
      </c>
      <c r="C122" s="123" t="str">
        <f>B122&amp;"_"&amp;D122</f>
        <v>Total_South East</v>
      </c>
      <c r="D122" s="121" t="s">
        <v>130</v>
      </c>
      <c r="E122" s="75"/>
      <c r="F122" s="27"/>
      <c r="G122" s="35">
        <f t="shared" ref="G122:N122" si="24">IF(G111="-","-",SUM(G111:G121))</f>
        <v>548.25382828872148</v>
      </c>
      <c r="H122" s="35">
        <f t="shared" si="24"/>
        <v>505.0502116255692</v>
      </c>
      <c r="I122" s="35">
        <f t="shared" si="24"/>
        <v>471.75981007757025</v>
      </c>
      <c r="J122" s="35">
        <f t="shared" si="24"/>
        <v>456.04467905970654</v>
      </c>
      <c r="K122" s="35">
        <f t="shared" si="24"/>
        <v>494.95629058205009</v>
      </c>
      <c r="L122" s="35">
        <f t="shared" si="24"/>
        <v>494.38927905641395</v>
      </c>
      <c r="M122" s="35">
        <f t="shared" si="24"/>
        <v>526.6053411830643</v>
      </c>
      <c r="N122" s="35">
        <f t="shared" si="24"/>
        <v>569.61446305102129</v>
      </c>
      <c r="O122" s="27"/>
      <c r="P122" s="35">
        <f t="shared" ref="P122:W122" si="25">IF(P111="-","-",SUM(P111:P121))</f>
        <v>569.61446305102129</v>
      </c>
      <c r="Q122" s="35">
        <f t="shared" si="25"/>
        <v>617.10215094738396</v>
      </c>
      <c r="R122" s="35">
        <f t="shared" si="25"/>
        <v>563.02844477804092</v>
      </c>
      <c r="S122" s="35">
        <f t="shared" si="25"/>
        <v>543.95328495934723</v>
      </c>
      <c r="T122" s="35">
        <f t="shared" si="25"/>
        <v>478.42572508284667</v>
      </c>
      <c r="U122" s="35">
        <f t="shared" si="25"/>
        <v>508.86057769592509</v>
      </c>
      <c r="V122" s="35">
        <f t="shared" si="25"/>
        <v>594.94059383839794</v>
      </c>
      <c r="W122" s="35">
        <f t="shared" si="25"/>
        <v>992.48221612107523</v>
      </c>
      <c r="X122" s="27"/>
      <c r="Y122" s="35">
        <f t="shared" ref="Y122:AC122" si="26">IF(Y111="-","-",SUM(Y111:Y121))</f>
        <v>1888.7570123667515</v>
      </c>
      <c r="Z122" s="35" t="str">
        <f t="shared" si="26"/>
        <v>-</v>
      </c>
      <c r="AA122" s="35" t="str">
        <f t="shared" si="26"/>
        <v>-</v>
      </c>
      <c r="AB122" s="35" t="str">
        <f t="shared" si="26"/>
        <v>-</v>
      </c>
      <c r="AC122" s="35" t="str">
        <f t="shared" si="26"/>
        <v>-</v>
      </c>
      <c r="AD122" s="25"/>
    </row>
    <row r="123" spans="1:30" s="26" customFormat="1" ht="11.25" x14ac:dyDescent="0.15">
      <c r="A123" s="207"/>
      <c r="B123" s="120" t="s">
        <v>244</v>
      </c>
      <c r="C123" s="120" t="s">
        <v>180</v>
      </c>
      <c r="D123" s="122" t="s">
        <v>135</v>
      </c>
      <c r="E123" s="119"/>
      <c r="F123" s="27"/>
      <c r="G123" s="117">
        <f>IF('3a DF'!H$147="-","-",'3a DF'!H$147)</f>
        <v>253.15</v>
      </c>
      <c r="H123" s="117">
        <f>IF('3a DF'!I$147="-","-",'3a DF'!I$147)</f>
        <v>213.57</v>
      </c>
      <c r="I123" s="117">
        <f>IF('3a DF'!J$147="-","-",'3a DF'!J$147)</f>
        <v>174.75</v>
      </c>
      <c r="J123" s="117">
        <f>IF('3a DF'!K$147="-","-",'3a DF'!K$147)</f>
        <v>160.27000000000001</v>
      </c>
      <c r="K123" s="117">
        <f>IF('3a DF'!L$147="-","-",'3a DF'!L$147)</f>
        <v>200.75</v>
      </c>
      <c r="L123" s="117">
        <f>IF('3a DF'!M$147="-","-",'3a DF'!M$147)</f>
        <v>199.06</v>
      </c>
      <c r="M123" s="117">
        <f>IF('3a DF'!N$147="-","-",'3a DF'!N$147)</f>
        <v>215.77</v>
      </c>
      <c r="N123" s="117">
        <f>IF('3a DF'!O$147="-","-",'3a DF'!O$147)</f>
        <v>243.36</v>
      </c>
      <c r="O123" s="27"/>
      <c r="P123" s="117">
        <f>IF('3a DF'!Q$147="-","-",'3a DF'!Q$147)</f>
        <v>243.36</v>
      </c>
      <c r="Q123" s="117">
        <f>IF('3a DF'!R$147="-","-",'3a DF'!R$147)</f>
        <v>281.18</v>
      </c>
      <c r="R123" s="117">
        <f>IF('3a DF'!S$147="-","-",'3a DF'!S$147)</f>
        <v>230.78</v>
      </c>
      <c r="S123" s="117">
        <f>IF('3a DF'!T$147="-","-",'3a DF'!T$147)</f>
        <v>206.32</v>
      </c>
      <c r="T123" s="117">
        <f>IF('3a DF'!U$147="-","-",'3a DF'!U$147)</f>
        <v>145.13</v>
      </c>
      <c r="U123" s="117">
        <f>IF('3a DF'!V$147="-","-",'3a DF'!V$147)</f>
        <v>187.07</v>
      </c>
      <c r="V123" s="117">
        <f>IF('3a DF'!W$147="-","-",'3a DF'!W$147)</f>
        <v>276.51</v>
      </c>
      <c r="W123" s="117">
        <f>IF('3a DF'!X$147="-","-",'3a DF'!X$147)</f>
        <v>586.80999999999995</v>
      </c>
      <c r="X123" s="27"/>
      <c r="Y123" s="117">
        <f>IF('3a DF'!Z$147="-","-",'3a DF'!Z$147)</f>
        <v>1376.8009245311077</v>
      </c>
      <c r="Z123" s="117" t="str">
        <f>IF('3a DF'!AA$147="-","-",'3a DF'!AA$147)</f>
        <v>-</v>
      </c>
      <c r="AA123" s="117" t="str">
        <f>IF('3a DF'!AB$147="-","-",'3a DF'!AB$147)</f>
        <v>-</v>
      </c>
      <c r="AB123" s="117" t="str">
        <f>IF('3a DF'!AC$147="-","-",'3a DF'!AC$147)</f>
        <v>-</v>
      </c>
      <c r="AC123" s="117" t="str">
        <f>IF('3a DF'!AD$147="-","-",'3a DF'!AD$147)</f>
        <v>-</v>
      </c>
      <c r="AD123" s="25"/>
    </row>
    <row r="124" spans="1:30" s="26" customFormat="1" ht="11.25" x14ac:dyDescent="0.15">
      <c r="A124" s="207"/>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x14ac:dyDescent="0.15">
      <c r="A125" s="207"/>
      <c r="B125" s="120" t="s">
        <v>245</v>
      </c>
      <c r="C125" s="120" t="s">
        <v>182</v>
      </c>
      <c r="D125" s="122" t="s">
        <v>135</v>
      </c>
      <c r="E125" s="119"/>
      <c r="F125" s="27"/>
      <c r="G125" s="117" t="str">
        <f>IF('3c AA'!J204="-","-",'3c AA'!J204)</f>
        <v>-</v>
      </c>
      <c r="H125" s="117" t="str">
        <f>IF('3c AA'!K204="-","-",'3c AA'!K204)</f>
        <v>-</v>
      </c>
      <c r="I125" s="117" t="str">
        <f>IF('3c AA'!L204="-","-",'3c AA'!L204)</f>
        <v>-</v>
      </c>
      <c r="J125" s="117" t="str">
        <f>IF('3c AA'!M204="-","-",'3c AA'!M204)</f>
        <v>-</v>
      </c>
      <c r="K125" s="117" t="str">
        <f>IF('3c AA'!N204="-","-",'3c AA'!N204)</f>
        <v>-</v>
      </c>
      <c r="L125" s="117" t="str">
        <f>IF('3c AA'!O204="-","-",'3c AA'!O204)</f>
        <v>-</v>
      </c>
      <c r="M125" s="117" t="str">
        <f>IF('3c AA'!P204="-","-",'3c AA'!P204)</f>
        <v>-</v>
      </c>
      <c r="N125" s="117" t="str">
        <f>IF('3c AA'!Q204="-","-",'3c AA'!Q204)</f>
        <v>-</v>
      </c>
      <c r="O125" s="27"/>
      <c r="P125" s="117" t="str">
        <f>IF('3c AA'!S204="-","-",'3c AA'!S204)</f>
        <v>-</v>
      </c>
      <c r="Q125" s="117" t="str">
        <f>IF('3c AA'!T204="-","-",'3c AA'!T204)</f>
        <v>-</v>
      </c>
      <c r="R125" s="117" t="str">
        <f>IF('3c AA'!U204="-","-",'3c AA'!U204)</f>
        <v>-</v>
      </c>
      <c r="S125" s="117" t="str">
        <f>IF('3c AA'!V204="-","-",'3c AA'!V204)</f>
        <v>-</v>
      </c>
      <c r="T125" s="117">
        <f>IF('3c AA'!W204="-","-",'3c AA'!W204)</f>
        <v>10.705717509101307</v>
      </c>
      <c r="U125" s="117">
        <f>IF('3c AA'!X204="-","-",'3c AA'!X204)</f>
        <v>13.71215092385904</v>
      </c>
      <c r="V125" s="117">
        <f>IF('3c AA'!Y204="-","-",'3c AA'!Y204)</f>
        <v>4.43</v>
      </c>
      <c r="W125" s="117" t="str">
        <f>IF('3c AA'!Z204="-","-",'3c AA'!Z204)</f>
        <v>-</v>
      </c>
      <c r="X125" s="27"/>
      <c r="Y125" s="117">
        <f>IF('3c AA'!AB204="-","-",'3c AA'!AB204)</f>
        <v>26.679544917909343</v>
      </c>
      <c r="Z125" s="117" t="str">
        <f>IF('3c AA'!AC204="-","-",'3c AA'!AC204)</f>
        <v>-</v>
      </c>
      <c r="AA125" s="117" t="str">
        <f>IF('3c AA'!AD204="-","-",'3c AA'!AD204)</f>
        <v>-</v>
      </c>
      <c r="AB125" s="117" t="str">
        <f>IF('3c AA'!AE204="-","-",'3c AA'!AE204)</f>
        <v>-</v>
      </c>
      <c r="AC125" s="117" t="str">
        <f>IF('3c AA'!AF204="-","-",'3c AA'!AF204)</f>
        <v>-</v>
      </c>
      <c r="AD125" s="25"/>
    </row>
    <row r="126" spans="1:30" s="26" customFormat="1" ht="11.25" customHeight="1" x14ac:dyDescent="0.15">
      <c r="A126" s="207"/>
      <c r="B126" s="120" t="s">
        <v>246</v>
      </c>
      <c r="C126" s="120" t="s">
        <v>183</v>
      </c>
      <c r="D126" s="122" t="s">
        <v>135</v>
      </c>
      <c r="E126" s="119"/>
      <c r="F126" s="27"/>
      <c r="G126" s="117">
        <f>IF('3d PC'!G$43="-","-",'3d PC'!G$43)</f>
        <v>21.926269106402124</v>
      </c>
      <c r="H126" s="117">
        <f>IF('3d PC'!H$43="-","-",'3d PC'!H$43)</f>
        <v>21.926269106402124</v>
      </c>
      <c r="I126" s="117">
        <f>IF('3d PC'!I$43="-","-",'3d PC'!I$43)</f>
        <v>22.64764819235609</v>
      </c>
      <c r="J126" s="117">
        <f>IF('3d PC'!J$43="-","-",'3d PC'!J$43)</f>
        <v>22.505107470829557</v>
      </c>
      <c r="K126" s="117">
        <f>IF('3d PC'!K$43="-","-",'3d PC'!K$43)</f>
        <v>19.106297226763825</v>
      </c>
      <c r="L126" s="117">
        <f>IF('3d PC'!L$43="-","-",'3d PC'!L$43)</f>
        <v>19.106297226763825</v>
      </c>
      <c r="M126" s="117">
        <f>IF('3d PC'!M$43="-","-",'3d PC'!M$43)</f>
        <v>20.852393125569616</v>
      </c>
      <c r="N126" s="117">
        <f>IF('3d PC'!N$43="-","-",'3d PC'!N$43)</f>
        <v>20.849370287873604</v>
      </c>
      <c r="O126" s="27"/>
      <c r="P126" s="117">
        <f>IF('3d PC'!P$43="-","-",'3d PC'!P$43)</f>
        <v>20.849370287873604</v>
      </c>
      <c r="Q126" s="117">
        <f>IF('3d PC'!Q$43="-","-",'3d PC'!Q$43)</f>
        <v>21.503193401206047</v>
      </c>
      <c r="R126" s="117">
        <f>IF('3d PC'!R$43="-","-",'3d PC'!R$43)</f>
        <v>21.819481548965161</v>
      </c>
      <c r="S126" s="117">
        <f>IF('3d PC'!S$43="-","-",'3d PC'!S$43)</f>
        <v>25.256715910577427</v>
      </c>
      <c r="T126" s="117">
        <f>IF('3d PC'!T$43="-","-",'3d PC'!T$43)</f>
        <v>24.167303215101221</v>
      </c>
      <c r="U126" s="117">
        <f>IF('3d PC'!U$43="-","-",'3d PC'!U$43)</f>
        <v>23.962512789411701</v>
      </c>
      <c r="V126" s="117">
        <f>IF('3d PC'!V$43="-","-",'3d PC'!V$43)</f>
        <v>23.858648398084732</v>
      </c>
      <c r="W126" s="117">
        <f>IF('3d PC'!W$43="-","-",'3d PC'!W$43)</f>
        <v>33.366817904048837</v>
      </c>
      <c r="X126" s="27"/>
      <c r="Y126" s="117">
        <f>IF('3d PC'!Y$43="-","-",'3d PC'!Y$43)</f>
        <v>33.475871166766694</v>
      </c>
      <c r="Z126" s="117" t="str">
        <f>IF('3d PC'!Z$43="-","-",'3d PC'!Z$43)</f>
        <v>-</v>
      </c>
      <c r="AA126" s="117" t="str">
        <f>IF('3d PC'!AA$43="-","-",'3d PC'!AA$43)</f>
        <v>-</v>
      </c>
      <c r="AB126" s="117" t="str">
        <f>IF('3d PC'!AB$43="-","-",'3d PC'!AB$43)</f>
        <v>-</v>
      </c>
      <c r="AC126" s="117" t="str">
        <f>IF('3d PC'!AC$43="-","-",'3d PC'!AC$43)</f>
        <v>-</v>
      </c>
      <c r="AD126" s="25"/>
    </row>
    <row r="127" spans="1:30" s="26" customFormat="1" ht="11.25" customHeight="1" x14ac:dyDescent="0.15">
      <c r="A127" s="207"/>
      <c r="B127" s="120" t="s">
        <v>247</v>
      </c>
      <c r="C127" s="120" t="s">
        <v>184</v>
      </c>
      <c r="D127" s="122" t="s">
        <v>135</v>
      </c>
      <c r="E127" s="119"/>
      <c r="F127" s="27"/>
      <c r="G127" s="117">
        <f>IF('3f NC-Gas'!F54="-","-",'3f NC-Gas'!F54)</f>
        <v>117.25912991101427</v>
      </c>
      <c r="H127" s="117">
        <f>IF('3f NC-Gas'!G54="-","-",'3f NC-Gas'!G54)</f>
        <v>117.13912991501969</v>
      </c>
      <c r="I127" s="117">
        <f>IF('3f NC-Gas'!H54="-","-",'3f NC-Gas'!H54)</f>
        <v>119.52683006717739</v>
      </c>
      <c r="J127" s="117">
        <f>IF('3f NC-Gas'!I54="-","-",'3f NC-Gas'!I54)</f>
        <v>119.17883007879314</v>
      </c>
      <c r="K127" s="117">
        <f>IF('3f NC-Gas'!J54="-","-",'3f NC-Gas'!J54)</f>
        <v>121.42513481279587</v>
      </c>
      <c r="L127" s="117">
        <f>IF('3f NC-Gas'!K54="-","-",'3f NC-Gas'!K54)</f>
        <v>121.44913481199478</v>
      </c>
      <c r="M127" s="117">
        <f>IF('3f NC-Gas'!L54="-","-",'3f NC-Gas'!L54)</f>
        <v>122.70618502036943</v>
      </c>
      <c r="N127" s="117">
        <f>IF('3f NC-Gas'!M54="-","-",'3f NC-Gas'!M54)</f>
        <v>122.77818501796618</v>
      </c>
      <c r="O127" s="27"/>
      <c r="P127" s="117">
        <f>IF('3f NC-Gas'!O54="-","-",'3f NC-Gas'!O54)</f>
        <v>122.77818501796618</v>
      </c>
      <c r="Q127" s="117">
        <f>IF('3f NC-Gas'!P54="-","-",'3f NC-Gas'!P54)</f>
        <v>129.08535083090231</v>
      </c>
      <c r="R127" s="117">
        <f>IF('3f NC-Gas'!Q54="-","-",'3f NC-Gas'!Q54)</f>
        <v>128.64135084572243</v>
      </c>
      <c r="S127" s="117">
        <f>IF('3f NC-Gas'!R54="-","-",'3f NC-Gas'!R54)</f>
        <v>127.49027461518759</v>
      </c>
      <c r="T127" s="117">
        <f>IF('3f NC-Gas'!S54="-","-",'3f NC-Gas'!S54)</f>
        <v>124.82627470410817</v>
      </c>
      <c r="U127" s="117">
        <f>IF('3f NC-Gas'!T54="-","-",'3f NC-Gas'!T54)</f>
        <v>135.64689009330851</v>
      </c>
      <c r="V127" s="117">
        <f>IF('3f NC-Gas'!U54="-","-",'3f NC-Gas'!U54)</f>
        <v>135.21489010772808</v>
      </c>
      <c r="W127" s="117">
        <f>IF('3f NC-Gas'!V54="-","-",'3f NC-Gas'!V54)</f>
        <v>185.63428955370102</v>
      </c>
      <c r="X127" s="27"/>
      <c r="Y127" s="117">
        <f>IF('3f NC-Gas'!X54="-","-",'3f NC-Gas'!X54)</f>
        <v>179.53770071655171</v>
      </c>
      <c r="Z127" s="117" t="str">
        <f>IF('3f NC-Gas'!Y54="-","-",'3f NC-Gas'!Y54)</f>
        <v>-</v>
      </c>
      <c r="AA127" s="117" t="str">
        <f>IF('3f NC-Gas'!Z54="-","-",'3f NC-Gas'!Z54)</f>
        <v>-</v>
      </c>
      <c r="AB127" s="117" t="str">
        <f>IF('3f NC-Gas'!AA54="-","-",'3f NC-Gas'!AA54)</f>
        <v>-</v>
      </c>
      <c r="AC127" s="117" t="str">
        <f>IF('3f NC-Gas'!AB54="-","-",'3f NC-Gas'!AB54)</f>
        <v>-</v>
      </c>
      <c r="AD127" s="25"/>
    </row>
    <row r="128" spans="1:30" s="26" customFormat="1" ht="12.6" customHeight="1" x14ac:dyDescent="0.15">
      <c r="A128" s="207"/>
      <c r="B128" s="120" t="s">
        <v>248</v>
      </c>
      <c r="C128" s="120" t="s">
        <v>185</v>
      </c>
      <c r="D128" s="122" t="s">
        <v>135</v>
      </c>
      <c r="E128" s="119"/>
      <c r="F128" s="27"/>
      <c r="G128" s="117">
        <f>IF('3g CPIH'!C$17="-","-",'3h OC '!$E$12*('3g CPIH'!C$17/'3g CPIH'!$G$17))</f>
        <v>87.194616340508801</v>
      </c>
      <c r="H128" s="117">
        <f>IF('3g CPIH'!D$17="-","-",'3h OC '!$E$12*('3g CPIH'!D$17/'3g CPIH'!$G$17))</f>
        <v>87.369180136986301</v>
      </c>
      <c r="I128" s="117">
        <f>IF('3g CPIH'!E$17="-","-",'3h OC '!$E$12*('3g CPIH'!E$17/'3g CPIH'!$G$17))</f>
        <v>87.631025831702544</v>
      </c>
      <c r="J128" s="117">
        <f>IF('3g CPIH'!F$17="-","-",'3h OC '!$E$12*('3g CPIH'!F$17/'3g CPIH'!$G$17))</f>
        <v>88.15471722113503</v>
      </c>
      <c r="K128" s="117">
        <f>IF('3g CPIH'!G$17="-","-",'3h OC '!$E$12*('3g CPIH'!G$17/'3g CPIH'!$G$17))</f>
        <v>89.202100000000002</v>
      </c>
      <c r="L128" s="117">
        <f>IF('3g CPIH'!H$17="-","-",'3h OC '!$E$12*('3g CPIH'!H$17/'3g CPIH'!$G$17))</f>
        <v>90.33676467710373</v>
      </c>
      <c r="M128" s="117">
        <f>IF('3g CPIH'!I$17="-","-",'3h OC '!$E$12*('3g CPIH'!I$17/'3g CPIH'!$G$17))</f>
        <v>91.645993150684916</v>
      </c>
      <c r="N128" s="117">
        <f>IF('3g CPIH'!J$17="-","-",'3h OC '!$E$12*('3g CPIH'!J$17/'3g CPIH'!$G$17))</f>
        <v>92.431530234833673</v>
      </c>
      <c r="O128" s="27"/>
      <c r="P128" s="117">
        <f>IF('3g CPIH'!L$17="-","-",'3h OC '!$E$12*('3g CPIH'!L$17/'3g CPIH'!$G$17))</f>
        <v>92.431530234833673</v>
      </c>
      <c r="Q128" s="117">
        <f>IF('3g CPIH'!M$17="-","-",'3h OC '!$E$12*('3g CPIH'!M$17/'3g CPIH'!$G$17))</f>
        <v>93.47891301369863</v>
      </c>
      <c r="R128" s="117">
        <f>IF('3g CPIH'!N$17="-","-",'3h OC '!$E$12*('3g CPIH'!N$17/'3g CPIH'!$G$17))</f>
        <v>94.177168199608616</v>
      </c>
      <c r="S128" s="117">
        <f>IF('3g CPIH'!O$17="-","-",'3h OC '!$E$12*('3g CPIH'!O$17/'3g CPIH'!$G$17))</f>
        <v>94.700859589041102</v>
      </c>
      <c r="T128" s="117">
        <f>IF('3g CPIH'!P$17="-","-",'3h OC '!$E$12*('3g CPIH'!P$17/'3g CPIH'!$G$17))</f>
        <v>94.96270528375733</v>
      </c>
      <c r="U128" s="117">
        <f>IF('3g CPIH'!Q$17="-","-",'3h OC '!$E$12*('3g CPIH'!Q$17/'3g CPIH'!$G$17))</f>
        <v>95.48639667318983</v>
      </c>
      <c r="V128" s="117">
        <f>IF('3g CPIH'!R$17="-","-",'3h OC '!$E$12*('3g CPIH'!R$17/'3g CPIH'!$G$17))</f>
        <v>97.232034637964787</v>
      </c>
      <c r="W128" s="117">
        <f>IF('3g CPIH'!S$17="-","-",'3h OC '!$E$12*('3g CPIH'!S$17/'3g CPIH'!$G$17))</f>
        <v>100.11233727984346</v>
      </c>
      <c r="X128" s="27"/>
      <c r="Y128" s="117">
        <f>IF('3g CPIH'!U$17="-","-",'3h OC '!$E$12*('3g CPIH'!U$17/'3g CPIH'!$G$17))</f>
        <v>105.1746873776908</v>
      </c>
      <c r="Z128" s="117" t="str">
        <f>IF('3g CPIH'!V$17="-","-",'3h OC '!$E$12*('3g CPIH'!V$17/'3g CPIH'!$G$17))</f>
        <v>-</v>
      </c>
      <c r="AA128" s="117" t="str">
        <f>IF('3g CPIH'!W$17="-","-",'3h OC '!$E$12*('3g CPIH'!W$17/'3g CPIH'!$G$17))</f>
        <v>-</v>
      </c>
      <c r="AB128" s="117" t="str">
        <f>IF('3g CPIH'!X$17="-","-",'3h OC '!$E$12*('3g CPIH'!X$17/'3g CPIH'!$G$17))</f>
        <v>-</v>
      </c>
      <c r="AC128" s="117" t="str">
        <f>IF('3g CPIH'!Y$17="-","-",'3h OC '!$E$12*('3g CPIH'!Y$17/'3g CPIH'!$G$17))</f>
        <v>-</v>
      </c>
      <c r="AD128" s="25"/>
    </row>
    <row r="129" spans="1:30" s="26" customFormat="1" ht="11.25" customHeight="1" x14ac:dyDescent="0.15">
      <c r="A129" s="207"/>
      <c r="B129" s="120" t="s">
        <v>248</v>
      </c>
      <c r="C129" s="120" t="s">
        <v>186</v>
      </c>
      <c r="D129" s="122" t="s">
        <v>135</v>
      </c>
      <c r="E129" s="119"/>
      <c r="F129" s="27"/>
      <c r="G129" s="117" t="s">
        <v>249</v>
      </c>
      <c r="H129" s="117" t="s">
        <v>249</v>
      </c>
      <c r="I129" s="117" t="s">
        <v>249</v>
      </c>
      <c r="J129" s="117" t="s">
        <v>249</v>
      </c>
      <c r="K129" s="117">
        <f>IF('3i SMNCC'!G$51="-","-",'3i SMNCC'!G$51)</f>
        <v>0</v>
      </c>
      <c r="L129" s="117">
        <f>IF('3i SMNCC'!H$51="-","-",'3i SMNCC'!H$51)</f>
        <v>-0.14839729644435984</v>
      </c>
      <c r="M129" s="117">
        <f>IF('3i SMNCC'!I$51="-","-",'3i SMNCC'!I$51)</f>
        <v>1.899695256253338</v>
      </c>
      <c r="N129" s="117">
        <f>IF('3i SMNCC'!J$51="-","-",'3i SMNCC'!J$51)</f>
        <v>12.665365920990935</v>
      </c>
      <c r="O129" s="27"/>
      <c r="P129" s="117">
        <f>IF('3i SMNCC'!L$51="-","-",'3i SMNCC'!L$51)</f>
        <v>12.665365920990935</v>
      </c>
      <c r="Q129" s="117">
        <f>IF('3i SMNCC'!M$51="-","-",'3i SMNCC'!M$51)</f>
        <v>14.640709693750988</v>
      </c>
      <c r="R129" s="117">
        <f>IF('3i SMNCC'!N$51="-","-",'3i SMNCC'!N$51)</f>
        <v>14.927787132222536</v>
      </c>
      <c r="S129" s="117">
        <f>IF('3i SMNCC'!O$51="-","-",'3i SMNCC'!O$51)</f>
        <v>17.170757060355506</v>
      </c>
      <c r="T129" s="117">
        <f>IF('3i SMNCC'!P$51="-","-",'3i SMNCC'!P$51)</f>
        <v>11.164989866554468</v>
      </c>
      <c r="U129" s="117">
        <f>IF('3i SMNCC'!Q$51="-","-",'3i SMNCC'!Q$51)</f>
        <v>10.900121345430581</v>
      </c>
      <c r="V129" s="117">
        <f>IF('3i SMNCC'!R$51="-","-",'3i SMNCC'!R$51)</f>
        <v>7.9767627265742567</v>
      </c>
      <c r="W129" s="117">
        <f>IF('3i SMNCC'!S$51="-","-",'3i SMNCC'!S$51)</f>
        <v>3.3826300925037529</v>
      </c>
      <c r="X129" s="27"/>
      <c r="Y129" s="117">
        <f>IF('3i SMNCC'!U$51="-","-",'3i SMNCC'!U$51)</f>
        <v>3.4563122415280967</v>
      </c>
      <c r="Z129" s="117" t="str">
        <f>IF('3i SMNCC'!V$51="-","-",'3i SMNCC'!V$51)</f>
        <v>-</v>
      </c>
      <c r="AA129" s="117" t="str">
        <f>IF('3i SMNCC'!W$51="-","-",'3i SMNCC'!W$51)</f>
        <v>-</v>
      </c>
      <c r="AB129" s="117" t="str">
        <f>IF('3i SMNCC'!X$51="-","-",'3i SMNCC'!X$51)</f>
        <v>-</v>
      </c>
      <c r="AC129" s="117" t="str">
        <f>IF('3i SMNCC'!Y$51="-","-",'3i SMNCC'!Y$51)</f>
        <v>-</v>
      </c>
      <c r="AD129" s="25"/>
    </row>
    <row r="130" spans="1:30" s="26" customFormat="1" ht="11.25" customHeight="1" x14ac:dyDescent="0.15">
      <c r="A130" s="207"/>
      <c r="B130" s="120" t="s">
        <v>248</v>
      </c>
      <c r="C130" s="120" t="s">
        <v>187</v>
      </c>
      <c r="D130" s="122" t="s">
        <v>135</v>
      </c>
      <c r="E130" s="119"/>
      <c r="F130" s="27"/>
      <c r="G130" s="117">
        <f>IF('3g CPIH'!C$17="-","-",'3j PAAC PAP'!$G$20*('3g CPIH'!C$17/'3g CPIH'!$G$17))</f>
        <v>13.137827495107633</v>
      </c>
      <c r="H130" s="117">
        <f>IF('3g CPIH'!D$17="-","-",'3j PAAC PAP'!$G$20*('3g CPIH'!D$17/'3g CPIH'!$G$17))</f>
        <v>13.164129452054794</v>
      </c>
      <c r="I130" s="117">
        <f>IF('3g CPIH'!E$17="-","-",'3j PAAC PAP'!$G$20*('3g CPIH'!E$17/'3g CPIH'!$G$17))</f>
        <v>13.203582387475539</v>
      </c>
      <c r="J130" s="117">
        <f>IF('3g CPIH'!F$17="-","-",'3j PAAC PAP'!$G$20*('3g CPIH'!F$17/'3g CPIH'!$G$17))</f>
        <v>13.282488258317025</v>
      </c>
      <c r="K130" s="117">
        <f>IF('3g CPIH'!G$17="-","-",'3j PAAC PAP'!$G$20*('3g CPIH'!G$17/'3g CPIH'!$G$17))</f>
        <v>13.440300000000001</v>
      </c>
      <c r="L130" s="117">
        <f>IF('3g CPIH'!H$17="-","-",'3j PAAC PAP'!$G$20*('3g CPIH'!H$17/'3g CPIH'!$G$17))</f>
        <v>13.611262720156557</v>
      </c>
      <c r="M130" s="117">
        <f>IF('3g CPIH'!I$17="-","-",'3j PAAC PAP'!$G$20*('3g CPIH'!I$17/'3g CPIH'!$G$17))</f>
        <v>13.808527397260272</v>
      </c>
      <c r="N130" s="117">
        <f>IF('3g CPIH'!J$17="-","-",'3j PAAC PAP'!$G$20*('3g CPIH'!J$17/'3g CPIH'!$G$17))</f>
        <v>13.926886203522507</v>
      </c>
      <c r="O130" s="27"/>
      <c r="P130" s="117">
        <f>IF('3g CPIH'!L$17="-","-",'3j PAAC PAP'!$G$20*('3g CPIH'!L$17/'3g CPIH'!$G$17))</f>
        <v>13.926886203522507</v>
      </c>
      <c r="Q130" s="117">
        <f>IF('3g CPIH'!M$17="-","-",'3j PAAC PAP'!$G$20*('3g CPIH'!M$17/'3g CPIH'!$G$17))</f>
        <v>14.08469794520548</v>
      </c>
      <c r="R130" s="117">
        <f>IF('3g CPIH'!N$17="-","-",'3j PAAC PAP'!$G$20*('3g CPIH'!N$17/'3g CPIH'!$G$17))</f>
        <v>14.189905772994129</v>
      </c>
      <c r="S130" s="117">
        <f>IF('3g CPIH'!O$17="-","-",'3j PAAC PAP'!$G$20*('3g CPIH'!O$17/'3g CPIH'!$G$17))</f>
        <v>14.268811643835617</v>
      </c>
      <c r="T130" s="117">
        <f>IF('3g CPIH'!P$17="-","-",'3j PAAC PAP'!$G$20*('3g CPIH'!P$17/'3g CPIH'!$G$17))</f>
        <v>14.30826457925636</v>
      </c>
      <c r="U130" s="117">
        <f>IF('3g CPIH'!Q$17="-","-",'3j PAAC PAP'!$G$20*('3g CPIH'!Q$17/'3g CPIH'!$G$17))</f>
        <v>14.387170450097848</v>
      </c>
      <c r="V130" s="117">
        <f>IF('3g CPIH'!R$17="-","-",'3j PAAC PAP'!$G$20*('3g CPIH'!R$17/'3g CPIH'!$G$17))</f>
        <v>14.650190019569473</v>
      </c>
      <c r="W130" s="117">
        <f>IF('3g CPIH'!S$17="-","-",'3j PAAC PAP'!$G$20*('3g CPIH'!S$17/'3g CPIH'!$G$17))</f>
        <v>15.084172309197653</v>
      </c>
      <c r="X130" s="27"/>
      <c r="Y130" s="117">
        <f>IF('3g CPIH'!U$17="-","-",'3j PAAC PAP'!$G$20*('3g CPIH'!U$17/'3g CPIH'!$G$17))</f>
        <v>15.846929060665364</v>
      </c>
      <c r="Z130" s="117" t="str">
        <f>IF('3g CPIH'!V$17="-","-",'3j PAAC PAP'!$G$20*('3g CPIH'!V$17/'3g CPIH'!$G$17))</f>
        <v>-</v>
      </c>
      <c r="AA130" s="117" t="str">
        <f>IF('3g CPIH'!W$17="-","-",'3j PAAC PAP'!$G$20*('3g CPIH'!W$17/'3g CPIH'!$G$17))</f>
        <v>-</v>
      </c>
      <c r="AB130" s="117" t="str">
        <f>IF('3g CPIH'!X$17="-","-",'3j PAAC PAP'!$G$20*('3g CPIH'!X$17/'3g CPIH'!$G$17))</f>
        <v>-</v>
      </c>
      <c r="AC130" s="117" t="str">
        <f>IF('3g CPIH'!Y$17="-","-",'3j PAAC PAP'!$G$20*('3g CPIH'!Y$17/'3g CPIH'!$G$17))</f>
        <v>-</v>
      </c>
      <c r="AD130" s="25"/>
    </row>
    <row r="131" spans="1:30" s="26" customFormat="1" ht="11.25" customHeight="1" x14ac:dyDescent="0.15">
      <c r="A131" s="207"/>
      <c r="B131" s="120" t="s">
        <v>248</v>
      </c>
      <c r="C131" s="120" t="s">
        <v>188</v>
      </c>
      <c r="D131" s="122" t="s">
        <v>135</v>
      </c>
      <c r="E131" s="119"/>
      <c r="F131" s="27"/>
      <c r="G131" s="117">
        <f>IF(G123="-","-",SUM(G123:G129)*'3j PAAC PAP'!$G$38)</f>
        <v>27.585443663480007</v>
      </c>
      <c r="H131" s="117">
        <f>IF(H123="-","-",SUM(H123:H129)*'3j PAAC PAP'!$G$38)</f>
        <v>25.311703420666586</v>
      </c>
      <c r="I131" s="117">
        <f>IF(I123="-","-",SUM(I123:I129)*'3j PAAC PAP'!$G$38)</f>
        <v>23.272459928352443</v>
      </c>
      <c r="J131" s="117">
        <f>IF(J123="-","-",SUM(J123:J129)*'3j PAAC PAP'!$G$38)</f>
        <v>22.441390474342612</v>
      </c>
      <c r="K131" s="117">
        <f>IF(K123="-","-",SUM(K123:K129)*'3j PAAC PAP'!$G$38)</f>
        <v>24.763995664107711</v>
      </c>
      <c r="L131" s="117">
        <f>IF(L123="-","-",SUM(L123:L129)*'3j PAAC PAP'!$G$38)</f>
        <v>24.724893365401435</v>
      </c>
      <c r="M131" s="117">
        <f>IF(M123="-","-",SUM(M123:M129)*'3j PAAC PAP'!$G$38)</f>
        <v>26.052045057720818</v>
      </c>
      <c r="N131" s="117">
        <f>IF(N123="-","-",SUM(N123:N129)*'3j PAAC PAP'!$G$38)</f>
        <v>28.307650154783708</v>
      </c>
      <c r="O131" s="27"/>
      <c r="P131" s="117">
        <f>IF(P123="-","-",SUM(P123:P129)*'3j PAAC PAP'!$G$38)</f>
        <v>28.307650154783708</v>
      </c>
      <c r="Q131" s="117">
        <f>IF(Q123="-","-",SUM(Q123:Q129)*'3j PAAC PAP'!$G$38)</f>
        <v>31.057606691365013</v>
      </c>
      <c r="R131" s="117">
        <f>IF(R123="-","-",SUM(R123:R129)*'3j PAAC PAP'!$G$38)</f>
        <v>28.207631784755716</v>
      </c>
      <c r="S131" s="117">
        <f>IF(S123="-","-",SUM(S123:S129)*'3j PAAC PAP'!$G$38)</f>
        <v>27.09121431635835</v>
      </c>
      <c r="T131" s="117">
        <f>IF(T123="-","-",SUM(T123:T129)*'3j PAAC PAP'!$G$38)</f>
        <v>23.640711840025837</v>
      </c>
      <c r="U131" s="117">
        <f>IF(U123="-","-",SUM(U123:U129)*'3j PAAC PAP'!$G$38)</f>
        <v>26.851875359816436</v>
      </c>
      <c r="V131" s="117">
        <f>IF(V123="-","-",SUM(V123:V129)*'3j PAAC PAP'!$G$38)</f>
        <v>31.364460093277863</v>
      </c>
      <c r="W131" s="117">
        <f>IF(W123="-","-",SUM(W123:W129)*'3j PAAC PAP'!$G$38)</f>
        <v>52.308741260676165</v>
      </c>
      <c r="X131" s="27"/>
      <c r="Y131" s="117">
        <f>IF(Y123="-","-",SUM(Y123:Y129)*'3j PAAC PAP'!$G$38)</f>
        <v>99.23954310577912</v>
      </c>
      <c r="Z131" s="117" t="str">
        <f>IF(Z123="-","-",SUM(Z123:Z129)*'3j PAAC PAP'!$G$38)</f>
        <v>-</v>
      </c>
      <c r="AA131" s="117" t="str">
        <f>IF(AA123="-","-",SUM(AA123:AA129)*'3j PAAC PAP'!$G$38)</f>
        <v>-</v>
      </c>
      <c r="AB131" s="117" t="str">
        <f>IF(AB123="-","-",SUM(AB123:AB129)*'3j PAAC PAP'!$G$38)</f>
        <v>-</v>
      </c>
      <c r="AC131" s="117" t="str">
        <f>IF(AC123="-","-",SUM(AC123:AC129)*'3j PAAC PAP'!$G$38)</f>
        <v>-</v>
      </c>
      <c r="AD131" s="25"/>
    </row>
    <row r="132" spans="1:30" s="26" customFormat="1" ht="11.25" x14ac:dyDescent="0.15">
      <c r="A132" s="207"/>
      <c r="B132" s="120" t="s">
        <v>189</v>
      </c>
      <c r="C132" s="120" t="s">
        <v>250</v>
      </c>
      <c r="D132" s="122" t="s">
        <v>135</v>
      </c>
      <c r="E132" s="119"/>
      <c r="F132" s="27"/>
      <c r="G132" s="117">
        <f>IF(G126="-","-",SUM(G123:G131)*'3k EBIT'!$E$12)</f>
        <v>10.07626565325182</v>
      </c>
      <c r="H132" s="117">
        <f>IF(H126="-","-",SUM(H123:H131)*'3k EBIT'!$E$12)</f>
        <v>9.2672086202189146</v>
      </c>
      <c r="I132" s="117">
        <f>IF(I126="-","-",SUM(I123:I131)*'3k EBIT'!$E$12)</f>
        <v>8.5418989908120153</v>
      </c>
      <c r="J132" s="117">
        <f>IF(J126="-","-",SUM(J123:J131)*'3k EBIT'!$E$12)</f>
        <v>8.2475245088941875</v>
      </c>
      <c r="K132" s="117">
        <f>IF(K126="-","-",SUM(K123:K131)*'3k EBIT'!$E$12)</f>
        <v>9.0775458469646289</v>
      </c>
      <c r="L132" s="117">
        <f>IF(L126="-","-",SUM(L123:L131)*'3k EBIT'!$E$12)</f>
        <v>9.066934658220374</v>
      </c>
      <c r="M132" s="117">
        <f>IF(M126="-","-",SUM(M123:M131)*'3k EBIT'!$E$12)</f>
        <v>9.5432883619041995</v>
      </c>
      <c r="N132" s="117">
        <f>IF(N126="-","-",SUM(N123:N131)*'3k EBIT'!$E$12)</f>
        <v>10.348690156097192</v>
      </c>
      <c r="O132" s="27"/>
      <c r="P132" s="117">
        <f>IF(P126="-","-",SUM(P123:P131)*'3k EBIT'!$E$12)</f>
        <v>10.348690156097192</v>
      </c>
      <c r="Q132" s="117">
        <f>IF(Q126="-","-",SUM(Q123:Q131)*'3k EBIT'!$E$12)</f>
        <v>11.330870173486455</v>
      </c>
      <c r="R132" s="117">
        <f>IF(R126="-","-",SUM(R123:R131)*'3k EBIT'!$E$12)</f>
        <v>10.318172724105713</v>
      </c>
      <c r="S132" s="117">
        <f>IF(S126="-","-",SUM(S123:S131)*'3k EBIT'!$E$12)</f>
        <v>9.9221999265655683</v>
      </c>
      <c r="T132" s="117">
        <f>IF(T126="-","-",SUM(T123:T131)*'3k EBIT'!$E$12)</f>
        <v>8.694410768815418</v>
      </c>
      <c r="U132" s="117">
        <f>IF(U126="-","-",SUM(U123:U131)*'3k EBIT'!$E$12)</f>
        <v>9.8392755343568883</v>
      </c>
      <c r="V132" s="117">
        <f>IF(V126="-","-",SUM(V123:V131)*'3k EBIT'!$E$12)</f>
        <v>11.451077944522602</v>
      </c>
      <c r="W132" s="117">
        <f>IF(W126="-","-",SUM(W123:W131)*'3k EBIT'!$E$12)</f>
        <v>18.916706007330635</v>
      </c>
      <c r="X132" s="27"/>
      <c r="Y132" s="117">
        <f>IF(Y126="-","-",SUM(Y123:Y131)*'3k EBIT'!$E$12)</f>
        <v>35.641216586069405</v>
      </c>
      <c r="Z132" s="117" t="str">
        <f>IF(Z126="-","-",SUM(Z123:Z131)*'3k EBIT'!$E$12)</f>
        <v>-</v>
      </c>
      <c r="AA132" s="117" t="str">
        <f>IF(AA126="-","-",SUM(AA123:AA131)*'3k EBIT'!$E$12)</f>
        <v>-</v>
      </c>
      <c r="AB132" s="117" t="str">
        <f>IF(AB126="-","-",SUM(AB123:AB131)*'3k EBIT'!$E$12)</f>
        <v>-</v>
      </c>
      <c r="AC132" s="117" t="str">
        <f>IF(AC126="-","-",SUM(AC123:AC131)*'3k EBIT'!$E$12)</f>
        <v>-</v>
      </c>
      <c r="AD132" s="25"/>
    </row>
    <row r="133" spans="1:30" s="26" customFormat="1" ht="11.25" x14ac:dyDescent="0.15">
      <c r="A133" s="207"/>
      <c r="B133" s="120" t="s">
        <v>251</v>
      </c>
      <c r="C133" s="156" t="s">
        <v>252</v>
      </c>
      <c r="D133" s="122" t="s">
        <v>135</v>
      </c>
      <c r="E133" s="118"/>
      <c r="F133" s="27"/>
      <c r="G133" s="117">
        <f>IF(G128="-","-",SUM(G123:G126,G128:G132)*'3l HAP'!$E$13)</f>
        <v>6.047764052290364</v>
      </c>
      <c r="H133" s="117">
        <f>IF(H128="-","-",SUM(H123:H126,H128:H132)*'3l HAP'!$E$13)</f>
        <v>5.4260789128705884</v>
      </c>
      <c r="I133" s="117">
        <f>IF(I128="-","-",SUM(I123:I126,I128:I132)*'3l HAP'!$E$13)</f>
        <v>4.8322124950567584</v>
      </c>
      <c r="J133" s="117">
        <f>IF(J128="-","-",SUM(J123:J126,J128:J132)*'3l HAP'!$E$13)</f>
        <v>4.6104688781746423</v>
      </c>
      <c r="K133" s="117">
        <f>IF(K128="-","-",SUM(K123:K126,K128:K132)*'3l HAP'!$E$13)</f>
        <v>5.217177435360659</v>
      </c>
      <c r="L133" s="117">
        <f>IF(L128="-","-",SUM(L123:L126,L128:L132)*'3l HAP'!$E$13)</f>
        <v>5.2086492960969411</v>
      </c>
      <c r="M133" s="117">
        <f>IF(M128="-","-",SUM(M123:M126,M128:M132)*'3l HAP'!$E$13)</f>
        <v>5.557312807937465</v>
      </c>
      <c r="N133" s="117">
        <f>IF(N128="-","-",SUM(N123:N126,N128:N132)*'3l HAP'!$E$13)</f>
        <v>6.1768840663995652</v>
      </c>
      <c r="O133" s="27"/>
      <c r="P133" s="117">
        <f>IF(P128="-","-",SUM(P123:P126,P128:P132)*'3l HAP'!$E$13)</f>
        <v>6.1768840663995652</v>
      </c>
      <c r="Q133" s="117">
        <f>IF(Q128="-","-",SUM(Q123:Q126,Q128:Q132)*'3l HAP'!$E$13)</f>
        <v>6.8413877830408714</v>
      </c>
      <c r="R133" s="117">
        <f>IF(R128="-","-",SUM(R123:R126,R128:R132)*'3l HAP'!$E$13)</f>
        <v>6.0675253746083859</v>
      </c>
      <c r="S133" s="117">
        <f>IF(S128="-","-",SUM(S123:S126,S128:S132)*'3l HAP'!$E$13)</f>
        <v>5.7792501062186252</v>
      </c>
      <c r="T133" s="117">
        <f>IF(T128="-","-",SUM(T123:T126,T128:T132)*'3l HAP'!$E$13)</f>
        <v>4.8721456429397021</v>
      </c>
      <c r="U133" s="117">
        <f>IF(U128="-","-",SUM(U123:U126,U128:U132)*'3l HAP'!$E$13)</f>
        <v>5.5959293345380932</v>
      </c>
      <c r="V133" s="117">
        <f>IF(V128="-","-",SUM(V123:V126,V128:V132)*'3l HAP'!$E$13)</f>
        <v>6.8442747378985267</v>
      </c>
      <c r="W133" s="117">
        <f>IF(W128="-","-",SUM(W123:W126,W128:W132)*'3l HAP'!$E$13)</f>
        <v>11.858937748461564</v>
      </c>
      <c r="X133" s="27"/>
      <c r="Y133" s="117">
        <f>IF(Y128="-","-",SUM(Y123:Y126,Y128:Y132)*'3l HAP'!$E$13)</f>
        <v>24.835748339406233</v>
      </c>
      <c r="Z133" s="117" t="str">
        <f>IF(Z128="-","-",SUM(Z123:Z126,Z128:Z132)*'3l HAP'!$E$13)</f>
        <v>-</v>
      </c>
      <c r="AA133" s="117" t="str">
        <f>IF(AA128="-","-",SUM(AA123:AA126,AA128:AA132)*'3l HAP'!$E$13)</f>
        <v>-</v>
      </c>
      <c r="AB133" s="117" t="str">
        <f>IF(AB128="-","-",SUM(AB123:AB126,AB128:AB132)*'3l HAP'!$E$13)</f>
        <v>-</v>
      </c>
      <c r="AC133" s="117" t="str">
        <f>IF(AC128="-","-",SUM(AC123:AC126,AC128:AC132)*'3l HAP'!$E$13)</f>
        <v>-</v>
      </c>
      <c r="AD133" s="25"/>
    </row>
    <row r="134" spans="1:30" s="26" customFormat="1" ht="11.25" x14ac:dyDescent="0.15">
      <c r="A134" s="207"/>
      <c r="B134" s="120" t="s">
        <v>253</v>
      </c>
      <c r="C134" s="120" t="str">
        <f>B134&amp;"_"&amp;D134</f>
        <v>Total_South Wales</v>
      </c>
      <c r="D134" s="122" t="s">
        <v>135</v>
      </c>
      <c r="E134" s="119"/>
      <c r="F134" s="27"/>
      <c r="G134" s="117">
        <f t="shared" ref="G134:N134" si="27">IF(G123="-","-",SUM(G123:G133))</f>
        <v>536.37731622205501</v>
      </c>
      <c r="H134" s="117">
        <f t="shared" si="27"/>
        <v>493.17369956421896</v>
      </c>
      <c r="I134" s="117">
        <f t="shared" si="27"/>
        <v>454.40565789293271</v>
      </c>
      <c r="J134" s="117">
        <f t="shared" si="27"/>
        <v>438.69052689048618</v>
      </c>
      <c r="K134" s="117">
        <f t="shared" si="27"/>
        <v>482.9825509859927</v>
      </c>
      <c r="L134" s="117">
        <f t="shared" si="27"/>
        <v>482.41553945929326</v>
      </c>
      <c r="M134" s="117">
        <f t="shared" si="27"/>
        <v>507.83544017770004</v>
      </c>
      <c r="N134" s="117">
        <f t="shared" si="27"/>
        <v>550.84456204246737</v>
      </c>
      <c r="O134" s="27"/>
      <c r="P134" s="117">
        <f t="shared" ref="P134:W134" si="28">IF(P123="-","-",SUM(P123:P133))</f>
        <v>550.84456204246737</v>
      </c>
      <c r="Q134" s="117">
        <f t="shared" si="28"/>
        <v>603.20272953265578</v>
      </c>
      <c r="R134" s="117">
        <f t="shared" si="28"/>
        <v>549.12902338298261</v>
      </c>
      <c r="S134" s="117">
        <f t="shared" si="28"/>
        <v>528.00008316813978</v>
      </c>
      <c r="T134" s="117">
        <f t="shared" si="28"/>
        <v>462.47252340965986</v>
      </c>
      <c r="U134" s="117">
        <f t="shared" si="28"/>
        <v>523.45232250400909</v>
      </c>
      <c r="V134" s="117">
        <f t="shared" si="28"/>
        <v>609.53233866562039</v>
      </c>
      <c r="W134" s="117">
        <f t="shared" si="28"/>
        <v>1007.4746321557631</v>
      </c>
      <c r="X134" s="27"/>
      <c r="Y134" s="117">
        <f t="shared" ref="Y134:AC134" si="29">IF(Y123="-","-",SUM(Y123:Y133))</f>
        <v>1900.6884780434748</v>
      </c>
      <c r="Z134" s="117" t="str">
        <f t="shared" si="29"/>
        <v>-</v>
      </c>
      <c r="AA134" s="117" t="str">
        <f t="shared" si="29"/>
        <v>-</v>
      </c>
      <c r="AB134" s="117" t="str">
        <f t="shared" si="29"/>
        <v>-</v>
      </c>
      <c r="AC134" s="117" t="str">
        <f t="shared" si="29"/>
        <v>-</v>
      </c>
      <c r="AD134" s="25"/>
    </row>
    <row r="135" spans="1:30" s="26" customFormat="1" ht="11.25" x14ac:dyDescent="0.15">
      <c r="A135" s="207"/>
      <c r="B135" s="123" t="s">
        <v>244</v>
      </c>
      <c r="C135" s="123" t="s">
        <v>180</v>
      </c>
      <c r="D135" s="121" t="s">
        <v>134</v>
      </c>
      <c r="E135" s="75"/>
      <c r="F135" s="27"/>
      <c r="G135" s="35">
        <f>IF('3a DF'!H$147="-","-",'3a DF'!H$147)</f>
        <v>253.15</v>
      </c>
      <c r="H135" s="35">
        <f>IF('3a DF'!I$147="-","-",'3a DF'!I$147)</f>
        <v>213.57</v>
      </c>
      <c r="I135" s="35">
        <f>IF('3a DF'!J$147="-","-",'3a DF'!J$147)</f>
        <v>174.75</v>
      </c>
      <c r="J135" s="35">
        <f>IF('3a DF'!K$147="-","-",'3a DF'!K$147)</f>
        <v>160.27000000000001</v>
      </c>
      <c r="K135" s="35">
        <f>IF('3a DF'!L$147="-","-",'3a DF'!L$147)</f>
        <v>200.75</v>
      </c>
      <c r="L135" s="35">
        <f>IF('3a DF'!M$147="-","-",'3a DF'!M$147)</f>
        <v>199.06</v>
      </c>
      <c r="M135" s="35">
        <f>IF('3a DF'!N$147="-","-",'3a DF'!N$147)</f>
        <v>215.77</v>
      </c>
      <c r="N135" s="35">
        <f>IF('3a DF'!O$147="-","-",'3a DF'!O$147)</f>
        <v>243.36</v>
      </c>
      <c r="O135" s="27"/>
      <c r="P135" s="35">
        <f>IF('3a DF'!Q$147="-","-",'3a DF'!Q$147)</f>
        <v>243.36</v>
      </c>
      <c r="Q135" s="35">
        <f>IF('3a DF'!R$147="-","-",'3a DF'!R$147)</f>
        <v>281.18</v>
      </c>
      <c r="R135" s="35">
        <f>IF('3a DF'!S$147="-","-",'3a DF'!S$147)</f>
        <v>230.78</v>
      </c>
      <c r="S135" s="35">
        <f>IF('3a DF'!T$147="-","-",'3a DF'!T$147)</f>
        <v>206.32</v>
      </c>
      <c r="T135" s="35">
        <f>IF('3a DF'!U$147="-","-",'3a DF'!U$147)</f>
        <v>145.13</v>
      </c>
      <c r="U135" s="35">
        <f>IF('3a DF'!V$147="-","-",'3a DF'!V$147)</f>
        <v>187.07</v>
      </c>
      <c r="V135" s="35">
        <f>IF('3a DF'!W$147="-","-",'3a DF'!W$147)</f>
        <v>276.51</v>
      </c>
      <c r="W135" s="35">
        <f>IF('3a DF'!X$147="-","-",'3a DF'!X$147)</f>
        <v>586.80999999999995</v>
      </c>
      <c r="X135" s="27"/>
      <c r="Y135" s="35">
        <f>IF('3a DF'!Z$147="-","-",'3a DF'!Z$147)</f>
        <v>1376.8009245311077</v>
      </c>
      <c r="Z135" s="35" t="str">
        <f>IF('3a DF'!AA$147="-","-",'3a DF'!AA$147)</f>
        <v>-</v>
      </c>
      <c r="AA135" s="35" t="str">
        <f>IF('3a DF'!AB$147="-","-",'3a DF'!AB$147)</f>
        <v>-</v>
      </c>
      <c r="AB135" s="35" t="str">
        <f>IF('3a DF'!AC$147="-","-",'3a DF'!AC$147)</f>
        <v>-</v>
      </c>
      <c r="AC135" s="35" t="str">
        <f>IF('3a DF'!AD$147="-","-",'3a DF'!AD$147)</f>
        <v>-</v>
      </c>
      <c r="AD135" s="25"/>
    </row>
    <row r="136" spans="1:30" s="26" customFormat="1" ht="11.25" customHeight="1" x14ac:dyDescent="0.15">
      <c r="A136" s="207"/>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x14ac:dyDescent="0.15">
      <c r="A137" s="207"/>
      <c r="B137" s="123" t="s">
        <v>245</v>
      </c>
      <c r="C137" s="123" t="s">
        <v>182</v>
      </c>
      <c r="D137" s="121" t="s">
        <v>134</v>
      </c>
      <c r="E137" s="75"/>
      <c r="F137" s="27"/>
      <c r="G137" s="35" t="str">
        <f>IF('3c AA'!J205="-","-",'3c AA'!J205)</f>
        <v>-</v>
      </c>
      <c r="H137" s="35" t="str">
        <f>IF('3c AA'!K205="-","-",'3c AA'!K205)</f>
        <v>-</v>
      </c>
      <c r="I137" s="35" t="str">
        <f>IF('3c AA'!L205="-","-",'3c AA'!L205)</f>
        <v>-</v>
      </c>
      <c r="J137" s="35" t="str">
        <f>IF('3c AA'!M205="-","-",'3c AA'!M205)</f>
        <v>-</v>
      </c>
      <c r="K137" s="35" t="str">
        <f>IF('3c AA'!N205="-","-",'3c AA'!N205)</f>
        <v>-</v>
      </c>
      <c r="L137" s="35" t="str">
        <f>IF('3c AA'!O205="-","-",'3c AA'!O205)</f>
        <v>-</v>
      </c>
      <c r="M137" s="35" t="str">
        <f>IF('3c AA'!P205="-","-",'3c AA'!P205)</f>
        <v>-</v>
      </c>
      <c r="N137" s="35" t="str">
        <f>IF('3c AA'!Q205="-","-",'3c AA'!Q205)</f>
        <v>-</v>
      </c>
      <c r="O137" s="27"/>
      <c r="P137" s="35" t="str">
        <f>IF('3c AA'!S205="-","-",'3c AA'!S205)</f>
        <v>-</v>
      </c>
      <c r="Q137" s="35" t="str">
        <f>IF('3c AA'!T205="-","-",'3c AA'!T205)</f>
        <v>-</v>
      </c>
      <c r="R137" s="35" t="str">
        <f>IF('3c AA'!U205="-","-",'3c AA'!U205)</f>
        <v>-</v>
      </c>
      <c r="S137" s="35" t="str">
        <f>IF('3c AA'!V205="-","-",'3c AA'!V205)</f>
        <v>-</v>
      </c>
      <c r="T137" s="35">
        <f>IF('3c AA'!W205="-","-",'3c AA'!W205)</f>
        <v>10.705717509101307</v>
      </c>
      <c r="U137" s="35">
        <f>IF('3c AA'!X205="-","-",'3c AA'!X205)</f>
        <v>13.71215092385904</v>
      </c>
      <c r="V137" s="35">
        <f>IF('3c AA'!Y205="-","-",'3c AA'!Y205)</f>
        <v>4.43</v>
      </c>
      <c r="W137" s="35" t="str">
        <f>IF('3c AA'!Z205="-","-",'3c AA'!Z205)</f>
        <v>-</v>
      </c>
      <c r="X137" s="27"/>
      <c r="Y137" s="35">
        <f>IF('3c AA'!AB205="-","-",'3c AA'!AB205)</f>
        <v>26.679544917909343</v>
      </c>
      <c r="Z137" s="35" t="str">
        <f>IF('3c AA'!AC205="-","-",'3c AA'!AC205)</f>
        <v>-</v>
      </c>
      <c r="AA137" s="35" t="str">
        <f>IF('3c AA'!AD205="-","-",'3c AA'!AD205)</f>
        <v>-</v>
      </c>
      <c r="AB137" s="35" t="str">
        <f>IF('3c AA'!AE205="-","-",'3c AA'!AE205)</f>
        <v>-</v>
      </c>
      <c r="AC137" s="35" t="str">
        <f>IF('3c AA'!AF205="-","-",'3c AA'!AF205)</f>
        <v>-</v>
      </c>
      <c r="AD137" s="25"/>
    </row>
    <row r="138" spans="1:30" s="26" customFormat="1" ht="11.25" customHeight="1" x14ac:dyDescent="0.15">
      <c r="A138" s="207"/>
      <c r="B138" s="123" t="s">
        <v>246</v>
      </c>
      <c r="C138" s="123" t="s">
        <v>183</v>
      </c>
      <c r="D138" s="121" t="s">
        <v>134</v>
      </c>
      <c r="E138" s="75"/>
      <c r="F138" s="27"/>
      <c r="G138" s="35">
        <f>IF('3d PC'!G$43="-","-",'3d PC'!G$43)</f>
        <v>21.926269106402124</v>
      </c>
      <c r="H138" s="35">
        <f>IF('3d PC'!H$43="-","-",'3d PC'!H$43)</f>
        <v>21.926269106402124</v>
      </c>
      <c r="I138" s="35">
        <f>IF('3d PC'!I$43="-","-",'3d PC'!I$43)</f>
        <v>22.64764819235609</v>
      </c>
      <c r="J138" s="35">
        <f>IF('3d PC'!J$43="-","-",'3d PC'!J$43)</f>
        <v>22.505107470829557</v>
      </c>
      <c r="K138" s="35">
        <f>IF('3d PC'!K$43="-","-",'3d PC'!K$43)</f>
        <v>19.106297226763825</v>
      </c>
      <c r="L138" s="35">
        <f>IF('3d PC'!L$43="-","-",'3d PC'!L$43)</f>
        <v>19.106297226763825</v>
      </c>
      <c r="M138" s="35">
        <f>IF('3d PC'!M$43="-","-",'3d PC'!M$43)</f>
        <v>20.852393125569616</v>
      </c>
      <c r="N138" s="35">
        <f>IF('3d PC'!N$43="-","-",'3d PC'!N$43)</f>
        <v>20.849370287873604</v>
      </c>
      <c r="O138" s="27"/>
      <c r="P138" s="35">
        <f>IF('3d PC'!P$43="-","-",'3d PC'!P$43)</f>
        <v>20.849370287873604</v>
      </c>
      <c r="Q138" s="35">
        <f>IF('3d PC'!Q$43="-","-",'3d PC'!Q$43)</f>
        <v>21.503193401206047</v>
      </c>
      <c r="R138" s="35">
        <f>IF('3d PC'!R$43="-","-",'3d PC'!R$43)</f>
        <v>21.819481548965161</v>
      </c>
      <c r="S138" s="35">
        <f>IF('3d PC'!S$43="-","-",'3d PC'!S$43)</f>
        <v>25.256715910577427</v>
      </c>
      <c r="T138" s="35">
        <f>IF('3d PC'!T$43="-","-",'3d PC'!T$43)</f>
        <v>24.167303215101221</v>
      </c>
      <c r="U138" s="35">
        <f>IF('3d PC'!U$43="-","-",'3d PC'!U$43)</f>
        <v>23.962512789411701</v>
      </c>
      <c r="V138" s="35">
        <f>IF('3d PC'!V$43="-","-",'3d PC'!V$43)</f>
        <v>23.858648398084732</v>
      </c>
      <c r="W138" s="35">
        <f>IF('3d PC'!W$43="-","-",'3d PC'!W$43)</f>
        <v>33.366817904048837</v>
      </c>
      <c r="X138" s="27"/>
      <c r="Y138" s="35">
        <f>IF('3d PC'!Y$43="-","-",'3d PC'!Y$43)</f>
        <v>33.475871166766694</v>
      </c>
      <c r="Z138" s="35" t="str">
        <f>IF('3d PC'!Z$43="-","-",'3d PC'!Z$43)</f>
        <v>-</v>
      </c>
      <c r="AA138" s="35" t="str">
        <f>IF('3d PC'!AA$43="-","-",'3d PC'!AA$43)</f>
        <v>-</v>
      </c>
      <c r="AB138" s="35" t="str">
        <f>IF('3d PC'!AB$43="-","-",'3d PC'!AB$43)</f>
        <v>-</v>
      </c>
      <c r="AC138" s="35" t="str">
        <f>IF('3d PC'!AC$43="-","-",'3d PC'!AC$43)</f>
        <v>-</v>
      </c>
      <c r="AD138" s="25"/>
    </row>
    <row r="139" spans="1:30" s="26" customFormat="1" ht="11.25" customHeight="1" x14ac:dyDescent="0.15">
      <c r="A139" s="207"/>
      <c r="B139" s="123" t="s">
        <v>247</v>
      </c>
      <c r="C139" s="123" t="s">
        <v>184</v>
      </c>
      <c r="D139" s="121" t="s">
        <v>134</v>
      </c>
      <c r="E139" s="75"/>
      <c r="F139" s="27"/>
      <c r="G139" s="35">
        <f>IF('3f NC-Gas'!F55="-","-",'3f NC-Gas'!F55)</f>
        <v>131.21426541432564</v>
      </c>
      <c r="H139" s="35">
        <f>IF('3f NC-Gas'!G55="-","-",'3f NC-Gas'!G55)</f>
        <v>131.09426542047683</v>
      </c>
      <c r="I139" s="35">
        <f>IF('3f NC-Gas'!H55="-","-",'3f NC-Gas'!H55)</f>
        <v>135.2478202516063</v>
      </c>
      <c r="J139" s="35">
        <f>IF('3f NC-Gas'!I55="-","-",'3f NC-Gas'!I55)</f>
        <v>134.89982026944477</v>
      </c>
      <c r="K139" s="35">
        <f>IF('3f NC-Gas'!J55="-","-",'3f NC-Gas'!J55)</f>
        <v>133.31609533843078</v>
      </c>
      <c r="L139" s="35">
        <f>IF('3f NC-Gas'!K55="-","-",'3f NC-Gas'!K55)</f>
        <v>133.34009533720052</v>
      </c>
      <c r="M139" s="35">
        <f>IF('3f NC-Gas'!L55="-","-",'3f NC-Gas'!L55)</f>
        <v>140.85566212422739</v>
      </c>
      <c r="N139" s="35">
        <f>IF('3f NC-Gas'!M55="-","-",'3f NC-Gas'!M55)</f>
        <v>140.9276621205367</v>
      </c>
      <c r="O139" s="27"/>
      <c r="P139" s="35">
        <f>IF('3f NC-Gas'!O55="-","-",'3f NC-Gas'!O55)</f>
        <v>140.9276621205367</v>
      </c>
      <c r="Q139" s="35">
        <f>IF('3f NC-Gas'!P55="-","-",'3f NC-Gas'!P55)</f>
        <v>150.79038998511555</v>
      </c>
      <c r="R139" s="35">
        <f>IF('3f NC-Gas'!Q55="-","-",'3f NC-Gas'!Q55)</f>
        <v>150.34639000787499</v>
      </c>
      <c r="S139" s="35">
        <f>IF('3f NC-Gas'!R55="-","-",'3f NC-Gas'!R55)</f>
        <v>142.51282308408926</v>
      </c>
      <c r="T139" s="35">
        <f>IF('3f NC-Gas'!S55="-","-",'3f NC-Gas'!S55)</f>
        <v>139.8488232206459</v>
      </c>
      <c r="U139" s="35">
        <f>IF('3f NC-Gas'!T55="-","-",'3f NC-Gas'!T55)</f>
        <v>138.18989605661486</v>
      </c>
      <c r="V139" s="35">
        <f>IF('3f NC-Gas'!U55="-","-",'3f NC-Gas'!U55)</f>
        <v>137.75789607875916</v>
      </c>
      <c r="W139" s="35">
        <f>IF('3f NC-Gas'!V55="-","-",'3f NC-Gas'!V55)</f>
        <v>189.26069021415259</v>
      </c>
      <c r="X139" s="27"/>
      <c r="Y139" s="35">
        <f>IF('3f NC-Gas'!X55="-","-",'3f NC-Gas'!X55)</f>
        <v>183.07456079319869</v>
      </c>
      <c r="Z139" s="35" t="str">
        <f>IF('3f NC-Gas'!Y55="-","-",'3f NC-Gas'!Y55)</f>
        <v>-</v>
      </c>
      <c r="AA139" s="35" t="str">
        <f>IF('3f NC-Gas'!Z55="-","-",'3f NC-Gas'!Z55)</f>
        <v>-</v>
      </c>
      <c r="AB139" s="35" t="str">
        <f>IF('3f NC-Gas'!AA55="-","-",'3f NC-Gas'!AA55)</f>
        <v>-</v>
      </c>
      <c r="AC139" s="35" t="str">
        <f>IF('3f NC-Gas'!AB55="-","-",'3f NC-Gas'!AB55)</f>
        <v>-</v>
      </c>
      <c r="AD139" s="25"/>
    </row>
    <row r="140" spans="1:30" s="26" customFormat="1" ht="11.25" customHeight="1" x14ac:dyDescent="0.15">
      <c r="A140" s="207"/>
      <c r="B140" s="123" t="s">
        <v>248</v>
      </c>
      <c r="C140" s="123" t="s">
        <v>185</v>
      </c>
      <c r="D140" s="121" t="s">
        <v>134</v>
      </c>
      <c r="E140" s="75"/>
      <c r="F140" s="27"/>
      <c r="G140" s="35">
        <f>IF('3g CPIH'!C$17="-","-",'3h OC '!$E$12*('3g CPIH'!C$17/'3g CPIH'!$G$17))</f>
        <v>87.194616340508801</v>
      </c>
      <c r="H140" s="35">
        <f>IF('3g CPIH'!D$17="-","-",'3h OC '!$E$12*('3g CPIH'!D$17/'3g CPIH'!$G$17))</f>
        <v>87.369180136986301</v>
      </c>
      <c r="I140" s="35">
        <f>IF('3g CPIH'!E$17="-","-",'3h OC '!$E$12*('3g CPIH'!E$17/'3g CPIH'!$G$17))</f>
        <v>87.631025831702544</v>
      </c>
      <c r="J140" s="35">
        <f>IF('3g CPIH'!F$17="-","-",'3h OC '!$E$12*('3g CPIH'!F$17/'3g CPIH'!$G$17))</f>
        <v>88.15471722113503</v>
      </c>
      <c r="K140" s="35">
        <f>IF('3g CPIH'!G$17="-","-",'3h OC '!$E$12*('3g CPIH'!G$17/'3g CPIH'!$G$17))</f>
        <v>89.202100000000002</v>
      </c>
      <c r="L140" s="35">
        <f>IF('3g CPIH'!H$17="-","-",'3h OC '!$E$12*('3g CPIH'!H$17/'3g CPIH'!$G$17))</f>
        <v>90.33676467710373</v>
      </c>
      <c r="M140" s="35">
        <f>IF('3g CPIH'!I$17="-","-",'3h OC '!$E$12*('3g CPIH'!I$17/'3g CPIH'!$G$17))</f>
        <v>91.645993150684916</v>
      </c>
      <c r="N140" s="35">
        <f>IF('3g CPIH'!J$17="-","-",'3h OC '!$E$12*('3g CPIH'!J$17/'3g CPIH'!$G$17))</f>
        <v>92.431530234833673</v>
      </c>
      <c r="O140" s="27"/>
      <c r="P140" s="35">
        <f>IF('3g CPIH'!L$17="-","-",'3h OC '!$E$12*('3g CPIH'!L$17/'3g CPIH'!$G$17))</f>
        <v>92.431530234833673</v>
      </c>
      <c r="Q140" s="35">
        <f>IF('3g CPIH'!M$17="-","-",'3h OC '!$E$12*('3g CPIH'!M$17/'3g CPIH'!$G$17))</f>
        <v>93.47891301369863</v>
      </c>
      <c r="R140" s="35">
        <f>IF('3g CPIH'!N$17="-","-",'3h OC '!$E$12*('3g CPIH'!N$17/'3g CPIH'!$G$17))</f>
        <v>94.177168199608616</v>
      </c>
      <c r="S140" s="35">
        <f>IF('3g CPIH'!O$17="-","-",'3h OC '!$E$12*('3g CPIH'!O$17/'3g CPIH'!$G$17))</f>
        <v>94.700859589041102</v>
      </c>
      <c r="T140" s="35">
        <f>IF('3g CPIH'!P$17="-","-",'3h OC '!$E$12*('3g CPIH'!P$17/'3g CPIH'!$G$17))</f>
        <v>94.96270528375733</v>
      </c>
      <c r="U140" s="35">
        <f>IF('3g CPIH'!Q$17="-","-",'3h OC '!$E$12*('3g CPIH'!Q$17/'3g CPIH'!$G$17))</f>
        <v>95.48639667318983</v>
      </c>
      <c r="V140" s="35">
        <f>IF('3g CPIH'!R$17="-","-",'3h OC '!$E$12*('3g CPIH'!R$17/'3g CPIH'!$G$17))</f>
        <v>97.232034637964787</v>
      </c>
      <c r="W140" s="35">
        <f>IF('3g CPIH'!S$17="-","-",'3h OC '!$E$12*('3g CPIH'!S$17/'3g CPIH'!$G$17))</f>
        <v>100.11233727984346</v>
      </c>
      <c r="X140" s="27"/>
      <c r="Y140" s="35">
        <f>IF('3g CPIH'!U$17="-","-",'3h OC '!$E$12*('3g CPIH'!U$17/'3g CPIH'!$G$17))</f>
        <v>105.1746873776908</v>
      </c>
      <c r="Z140" s="35" t="str">
        <f>IF('3g CPIH'!V$17="-","-",'3h OC '!$E$12*('3g CPIH'!V$17/'3g CPIH'!$G$17))</f>
        <v>-</v>
      </c>
      <c r="AA140" s="35" t="str">
        <f>IF('3g CPIH'!W$17="-","-",'3h OC '!$E$12*('3g CPIH'!W$17/'3g CPIH'!$G$17))</f>
        <v>-</v>
      </c>
      <c r="AB140" s="35" t="str">
        <f>IF('3g CPIH'!X$17="-","-",'3h OC '!$E$12*('3g CPIH'!X$17/'3g CPIH'!$G$17))</f>
        <v>-</v>
      </c>
      <c r="AC140" s="35" t="str">
        <f>IF('3g CPIH'!Y$17="-","-",'3h OC '!$E$12*('3g CPIH'!Y$17/'3g CPIH'!$G$17))</f>
        <v>-</v>
      </c>
      <c r="AD140" s="25"/>
    </row>
    <row r="141" spans="1:30" s="26" customFormat="1" ht="11.25" customHeight="1" x14ac:dyDescent="0.15">
      <c r="A141" s="207"/>
      <c r="B141" s="123" t="s">
        <v>248</v>
      </c>
      <c r="C141" s="123" t="s">
        <v>186</v>
      </c>
      <c r="D141" s="121" t="s">
        <v>134</v>
      </c>
      <c r="E141" s="75"/>
      <c r="F141" s="27"/>
      <c r="G141" s="35" t="s">
        <v>249</v>
      </c>
      <c r="H141" s="35" t="s">
        <v>249</v>
      </c>
      <c r="I141" s="35" t="s">
        <v>249</v>
      </c>
      <c r="J141" s="35" t="s">
        <v>249</v>
      </c>
      <c r="K141" s="35">
        <f>IF('3i SMNCC'!G$51="-","-",'3i SMNCC'!G$51)</f>
        <v>0</v>
      </c>
      <c r="L141" s="35">
        <f>IF('3i SMNCC'!H$51="-","-",'3i SMNCC'!H$51)</f>
        <v>-0.14839729644435984</v>
      </c>
      <c r="M141" s="35">
        <f>IF('3i SMNCC'!I$51="-","-",'3i SMNCC'!I$51)</f>
        <v>1.899695256253338</v>
      </c>
      <c r="N141" s="35">
        <f>IF('3i SMNCC'!J$51="-","-",'3i SMNCC'!J$51)</f>
        <v>12.665365920990935</v>
      </c>
      <c r="O141" s="27"/>
      <c r="P141" s="35">
        <f>IF('3i SMNCC'!L$51="-","-",'3i SMNCC'!L$51)</f>
        <v>12.665365920990935</v>
      </c>
      <c r="Q141" s="35">
        <f>IF('3i SMNCC'!M$51="-","-",'3i SMNCC'!M$51)</f>
        <v>14.640709693750988</v>
      </c>
      <c r="R141" s="35">
        <f>IF('3i SMNCC'!N$51="-","-",'3i SMNCC'!N$51)</f>
        <v>14.927787132222536</v>
      </c>
      <c r="S141" s="35">
        <f>IF('3i SMNCC'!O$51="-","-",'3i SMNCC'!O$51)</f>
        <v>17.170757060355506</v>
      </c>
      <c r="T141" s="35">
        <f>IF('3i SMNCC'!P$51="-","-",'3i SMNCC'!P$51)</f>
        <v>11.164989866554468</v>
      </c>
      <c r="U141" s="35">
        <f>IF('3i SMNCC'!Q$51="-","-",'3i SMNCC'!Q$51)</f>
        <v>10.900121345430581</v>
      </c>
      <c r="V141" s="35">
        <f>IF('3i SMNCC'!R$51="-","-",'3i SMNCC'!R$51)</f>
        <v>7.9767627265742567</v>
      </c>
      <c r="W141" s="35">
        <f>IF('3i SMNCC'!S$51="-","-",'3i SMNCC'!S$51)</f>
        <v>3.3826300925037529</v>
      </c>
      <c r="X141" s="27"/>
      <c r="Y141" s="35">
        <f>IF('3i SMNCC'!U$51="-","-",'3i SMNCC'!U$51)</f>
        <v>3.4563122415280967</v>
      </c>
      <c r="Z141" s="35" t="str">
        <f>IF('3i SMNCC'!V$51="-","-",'3i SMNCC'!V$51)</f>
        <v>-</v>
      </c>
      <c r="AA141" s="35" t="str">
        <f>IF('3i SMNCC'!W$51="-","-",'3i SMNCC'!W$51)</f>
        <v>-</v>
      </c>
      <c r="AB141" s="35" t="str">
        <f>IF('3i SMNCC'!X$51="-","-",'3i SMNCC'!X$51)</f>
        <v>-</v>
      </c>
      <c r="AC141" s="35" t="str">
        <f>IF('3i SMNCC'!Y$51="-","-",'3i SMNCC'!Y$51)</f>
        <v>-</v>
      </c>
      <c r="AD141" s="25"/>
    </row>
    <row r="142" spans="1:30" s="26" customFormat="1" ht="12.6" customHeight="1" x14ac:dyDescent="0.15">
      <c r="A142" s="207"/>
      <c r="B142" s="123" t="s">
        <v>248</v>
      </c>
      <c r="C142" s="123" t="s">
        <v>187</v>
      </c>
      <c r="D142" s="121" t="s">
        <v>134</v>
      </c>
      <c r="E142" s="75"/>
      <c r="F142" s="27"/>
      <c r="G142" s="35">
        <f>IF('3g CPIH'!C$17="-","-",'3j PAAC PAP'!$G$20*('3g CPIH'!C$17/'3g CPIH'!$G$17))</f>
        <v>13.137827495107633</v>
      </c>
      <c r="H142" s="35">
        <f>IF('3g CPIH'!D$17="-","-",'3j PAAC PAP'!$G$20*('3g CPIH'!D$17/'3g CPIH'!$G$17))</f>
        <v>13.164129452054794</v>
      </c>
      <c r="I142" s="35">
        <f>IF('3g CPIH'!E$17="-","-",'3j PAAC PAP'!$G$20*('3g CPIH'!E$17/'3g CPIH'!$G$17))</f>
        <v>13.203582387475539</v>
      </c>
      <c r="J142" s="35">
        <f>IF('3g CPIH'!F$17="-","-",'3j PAAC PAP'!$G$20*('3g CPIH'!F$17/'3g CPIH'!$G$17))</f>
        <v>13.282488258317025</v>
      </c>
      <c r="K142" s="35">
        <f>IF('3g CPIH'!G$17="-","-",'3j PAAC PAP'!$G$20*('3g CPIH'!G$17/'3g CPIH'!$G$17))</f>
        <v>13.440300000000001</v>
      </c>
      <c r="L142" s="35">
        <f>IF('3g CPIH'!H$17="-","-",'3j PAAC PAP'!$G$20*('3g CPIH'!H$17/'3g CPIH'!$G$17))</f>
        <v>13.611262720156557</v>
      </c>
      <c r="M142" s="35">
        <f>IF('3g CPIH'!I$17="-","-",'3j PAAC PAP'!$G$20*('3g CPIH'!I$17/'3g CPIH'!$G$17))</f>
        <v>13.808527397260272</v>
      </c>
      <c r="N142" s="35">
        <f>IF('3g CPIH'!J$17="-","-",'3j PAAC PAP'!$G$20*('3g CPIH'!J$17/'3g CPIH'!$G$17))</f>
        <v>13.926886203522507</v>
      </c>
      <c r="O142" s="27"/>
      <c r="P142" s="35">
        <f>IF('3g CPIH'!L$17="-","-",'3j PAAC PAP'!$G$20*('3g CPIH'!L$17/'3g CPIH'!$G$17))</f>
        <v>13.926886203522507</v>
      </c>
      <c r="Q142" s="35">
        <f>IF('3g CPIH'!M$17="-","-",'3j PAAC PAP'!$G$20*('3g CPIH'!M$17/'3g CPIH'!$G$17))</f>
        <v>14.08469794520548</v>
      </c>
      <c r="R142" s="35">
        <f>IF('3g CPIH'!N$17="-","-",'3j PAAC PAP'!$G$20*('3g CPIH'!N$17/'3g CPIH'!$G$17))</f>
        <v>14.189905772994129</v>
      </c>
      <c r="S142" s="35">
        <f>IF('3g CPIH'!O$17="-","-",'3j PAAC PAP'!$G$20*('3g CPIH'!O$17/'3g CPIH'!$G$17))</f>
        <v>14.268811643835617</v>
      </c>
      <c r="T142" s="35">
        <f>IF('3g CPIH'!P$17="-","-",'3j PAAC PAP'!$G$20*('3g CPIH'!P$17/'3g CPIH'!$G$17))</f>
        <v>14.30826457925636</v>
      </c>
      <c r="U142" s="35">
        <f>IF('3g CPIH'!Q$17="-","-",'3j PAAC PAP'!$G$20*('3g CPIH'!Q$17/'3g CPIH'!$G$17))</f>
        <v>14.387170450097848</v>
      </c>
      <c r="V142" s="35">
        <f>IF('3g CPIH'!R$17="-","-",'3j PAAC PAP'!$G$20*('3g CPIH'!R$17/'3g CPIH'!$G$17))</f>
        <v>14.650190019569473</v>
      </c>
      <c r="W142" s="35">
        <f>IF('3g CPIH'!S$17="-","-",'3j PAAC PAP'!$G$20*('3g CPIH'!S$17/'3g CPIH'!$G$17))</f>
        <v>15.084172309197653</v>
      </c>
      <c r="X142" s="27"/>
      <c r="Y142" s="35">
        <f>IF('3g CPIH'!U$17="-","-",'3j PAAC PAP'!$G$20*('3g CPIH'!U$17/'3g CPIH'!$G$17))</f>
        <v>15.846929060665364</v>
      </c>
      <c r="Z142" s="35" t="str">
        <f>IF('3g CPIH'!V$17="-","-",'3j PAAC PAP'!$G$20*('3g CPIH'!V$17/'3g CPIH'!$G$17))</f>
        <v>-</v>
      </c>
      <c r="AA142" s="35" t="str">
        <f>IF('3g CPIH'!W$17="-","-",'3j PAAC PAP'!$G$20*('3g CPIH'!W$17/'3g CPIH'!$G$17))</f>
        <v>-</v>
      </c>
      <c r="AB142" s="35" t="str">
        <f>IF('3g CPIH'!X$17="-","-",'3j PAAC PAP'!$G$20*('3g CPIH'!X$17/'3g CPIH'!$G$17))</f>
        <v>-</v>
      </c>
      <c r="AC142" s="35" t="str">
        <f>IF('3g CPIH'!Y$17="-","-",'3j PAAC PAP'!$G$20*('3g CPIH'!Y$17/'3g CPIH'!$G$17))</f>
        <v>-</v>
      </c>
      <c r="AD142" s="25"/>
    </row>
    <row r="143" spans="1:30" s="26" customFormat="1" ht="11.25" customHeight="1" x14ac:dyDescent="0.15">
      <c r="A143" s="207"/>
      <c r="B143" s="123" t="s">
        <v>248</v>
      </c>
      <c r="C143" s="123" t="s">
        <v>188</v>
      </c>
      <c r="D143" s="121" t="s">
        <v>134</v>
      </c>
      <c r="E143" s="75"/>
      <c r="F143" s="27"/>
      <c r="G143" s="35">
        <f>IF(G135="-","-",SUM(G135:G141)*'3j PAAC PAP'!$G$38)</f>
        <v>28.388226788443493</v>
      </c>
      <c r="H143" s="35">
        <f>IF(H135="-","-",SUM(H135:H141)*'3j PAAC PAP'!$G$38)</f>
        <v>26.114486545753515</v>
      </c>
      <c r="I143" s="35">
        <f>IF(I135="-","-",SUM(I135:I141)*'3j PAAC PAP'!$G$38)</f>
        <v>24.176825609701904</v>
      </c>
      <c r="J143" s="35">
        <f>IF(J135="-","-",SUM(J135:J141)*'3j PAAC PAP'!$G$38)</f>
        <v>23.345756156050037</v>
      </c>
      <c r="K143" s="35">
        <f>IF(K135="-","-",SUM(K135:K141)*'3j PAAC PAP'!$G$38)</f>
        <v>25.448035059305386</v>
      </c>
      <c r="L143" s="35">
        <f>IF(L135="-","-",SUM(L135:L141)*'3j PAAC PAP'!$G$38)</f>
        <v>25.408932760574423</v>
      </c>
      <c r="M143" s="35">
        <f>IF(M135="-","-",SUM(M135:M141)*'3j PAAC PAP'!$G$38)</f>
        <v>27.096111877597352</v>
      </c>
      <c r="N143" s="35">
        <f>IF(N135="-","-",SUM(N135:N141)*'3j PAAC PAP'!$G$38)</f>
        <v>29.351716974586182</v>
      </c>
      <c r="O143" s="27"/>
      <c r="P143" s="35">
        <f>IF(P135="-","-",SUM(P135:P141)*'3j PAAC PAP'!$G$38)</f>
        <v>29.351716974586182</v>
      </c>
      <c r="Q143" s="35">
        <f>IF(Q135="-","-",SUM(Q135:Q141)*'3j PAAC PAP'!$G$38)</f>
        <v>32.30621077375028</v>
      </c>
      <c r="R143" s="35">
        <f>IF(R135="-","-",SUM(R135:R141)*'3j PAAC PAP'!$G$38)</f>
        <v>29.456235867597712</v>
      </c>
      <c r="S143" s="35">
        <f>IF(S135="-","-",SUM(S135:S141)*'3j PAAC PAP'!$G$38)</f>
        <v>27.955401439580385</v>
      </c>
      <c r="T143" s="35">
        <f>IF(T135="-","-",SUM(T135:T141)*'3j PAAC PAP'!$G$38)</f>
        <v>24.504898965988186</v>
      </c>
      <c r="U143" s="35">
        <f>IF(U135="-","-",SUM(U135:U141)*'3j PAAC PAP'!$G$38)</f>
        <v>26.998164320861594</v>
      </c>
      <c r="V143" s="35">
        <f>IF(V135="-","-",SUM(V135:V141)*'3j PAAC PAP'!$G$38)</f>
        <v>31.510749054767398</v>
      </c>
      <c r="W143" s="35">
        <f>IF(W135="-","-",SUM(W135:W141)*'3j PAAC PAP'!$G$38)</f>
        <v>52.517353585069294</v>
      </c>
      <c r="X143" s="27"/>
      <c r="Y143" s="35">
        <f>IF(Y135="-","-",SUM(Y135:Y141)*'3j PAAC PAP'!$G$38)</f>
        <v>99.443004518548321</v>
      </c>
      <c r="Z143" s="35" t="str">
        <f>IF(Z135="-","-",SUM(Z135:Z141)*'3j PAAC PAP'!$G$38)</f>
        <v>-</v>
      </c>
      <c r="AA143" s="35" t="str">
        <f>IF(AA135="-","-",SUM(AA135:AA141)*'3j PAAC PAP'!$G$38)</f>
        <v>-</v>
      </c>
      <c r="AB143" s="35" t="str">
        <f>IF(AB135="-","-",SUM(AB135:AB141)*'3j PAAC PAP'!$G$38)</f>
        <v>-</v>
      </c>
      <c r="AC143" s="35" t="str">
        <f>IF(AC135="-","-",SUM(AC135:AC141)*'3j PAAC PAP'!$G$38)</f>
        <v>-</v>
      </c>
      <c r="AD143" s="25"/>
    </row>
    <row r="144" spans="1:30" s="26" customFormat="1" ht="11.25" x14ac:dyDescent="0.15">
      <c r="A144" s="207"/>
      <c r="B144" s="123" t="s">
        <v>189</v>
      </c>
      <c r="C144" s="123" t="s">
        <v>250</v>
      </c>
      <c r="D144" s="121" t="s">
        <v>134</v>
      </c>
      <c r="E144" s="75"/>
      <c r="F144" s="27"/>
      <c r="G144" s="35">
        <f>IF(G138="-","-",SUM(G135:G143)*'3k EBIT'!$E$12)</f>
        <v>10.362097021244248</v>
      </c>
      <c r="H144" s="35">
        <f>IF(H138="-","-",SUM(H135:H143)*'3k EBIT'!$E$12)</f>
        <v>9.5530399882552928</v>
      </c>
      <c r="I144" s="35">
        <f>IF(I138="-","-",SUM(I135:I143)*'3k EBIT'!$E$12)</f>
        <v>8.8638988832204113</v>
      </c>
      <c r="J144" s="35">
        <f>IF(J138="-","-",SUM(J135:J143)*'3k EBIT'!$E$12)</f>
        <v>8.5695244014300371</v>
      </c>
      <c r="K144" s="35">
        <f>IF(K138="-","-",SUM(K135:K143)*'3k EBIT'!$E$12)</f>
        <v>9.3210984454313142</v>
      </c>
      <c r="L144" s="35">
        <f>IF(L138="-","-",SUM(L135:L143)*'3k EBIT'!$E$12)</f>
        <v>9.3104872566782699</v>
      </c>
      <c r="M144" s="35">
        <f>IF(M138="-","-",SUM(M135:M143)*'3k EBIT'!$E$12)</f>
        <v>9.9150289206190898</v>
      </c>
      <c r="N144" s="35">
        <f>IF(N138="-","-",SUM(N135:N143)*'3k EBIT'!$E$12)</f>
        <v>10.720430714785714</v>
      </c>
      <c r="O144" s="27"/>
      <c r="P144" s="35">
        <f>IF(P138="-","-",SUM(P135:P143)*'3k EBIT'!$E$12)</f>
        <v>10.720430714785714</v>
      </c>
      <c r="Q144" s="35">
        <f>IF(Q138="-","-",SUM(Q135:Q143)*'3k EBIT'!$E$12)</f>
        <v>11.775436335692895</v>
      </c>
      <c r="R144" s="35">
        <f>IF(R138="-","-",SUM(R135:R143)*'3k EBIT'!$E$12)</f>
        <v>10.76273888647477</v>
      </c>
      <c r="S144" s="35">
        <f>IF(S138="-","-",SUM(S135:S143)*'3k EBIT'!$E$12)</f>
        <v>10.229894221513819</v>
      </c>
      <c r="T144" s="35">
        <f>IF(T138="-","-",SUM(T135:T143)*'3k EBIT'!$E$12)</f>
        <v>9.0021050647393572</v>
      </c>
      <c r="U144" s="35">
        <f>IF(U138="-","-",SUM(U135:U143)*'3k EBIT'!$E$12)</f>
        <v>9.8913617984517259</v>
      </c>
      <c r="V144" s="35">
        <f>IF(V138="-","-",SUM(V135:V143)*'3k EBIT'!$E$12)</f>
        <v>11.503164208775662</v>
      </c>
      <c r="W144" s="35">
        <f>IF(W138="-","-",SUM(W135:W143)*'3k EBIT'!$E$12)</f>
        <v>18.990982538821108</v>
      </c>
      <c r="X144" s="27"/>
      <c r="Y144" s="35">
        <f>IF(Y138="-","-",SUM(Y135:Y143)*'3k EBIT'!$E$12)</f>
        <v>35.713659132676419</v>
      </c>
      <c r="Z144" s="35" t="str">
        <f>IF(Z138="-","-",SUM(Z135:Z143)*'3k EBIT'!$E$12)</f>
        <v>-</v>
      </c>
      <c r="AA144" s="35" t="str">
        <f>IF(AA138="-","-",SUM(AA135:AA143)*'3k EBIT'!$E$12)</f>
        <v>-</v>
      </c>
      <c r="AB144" s="35" t="str">
        <f>IF(AB138="-","-",SUM(AB135:AB143)*'3k EBIT'!$E$12)</f>
        <v>-</v>
      </c>
      <c r="AC144" s="35" t="str">
        <f>IF(AC138="-","-",SUM(AC135:AC143)*'3k EBIT'!$E$12)</f>
        <v>-</v>
      </c>
      <c r="AD144" s="25"/>
    </row>
    <row r="145" spans="1:30" s="26" customFormat="1" ht="11.25" x14ac:dyDescent="0.15">
      <c r="A145" s="207"/>
      <c r="B145" s="123" t="s">
        <v>251</v>
      </c>
      <c r="C145" s="158" t="s">
        <v>252</v>
      </c>
      <c r="D145" s="121" t="s">
        <v>134</v>
      </c>
      <c r="E145" s="116"/>
      <c r="F145" s="27"/>
      <c r="G145" s="35">
        <f>IF(G140="-","-",SUM(G135:G138,G140:G144)*'3l HAP'!$E$13)</f>
        <v>6.0637024570817317</v>
      </c>
      <c r="H145" s="35">
        <f>IF(H140="-","-",SUM(H135:H138,H140:H144)*'3l HAP'!$E$13)</f>
        <v>5.4420173176644067</v>
      </c>
      <c r="I145" s="35">
        <f>IF(I140="-","-",SUM(I135:I138,I140:I144)*'3l HAP'!$E$13)</f>
        <v>4.8501677134221479</v>
      </c>
      <c r="J145" s="35">
        <f>IF(J140="-","-",SUM(J135:J138,J140:J144)*'3l HAP'!$E$13)</f>
        <v>4.6284240965471382</v>
      </c>
      <c r="K145" s="35">
        <f>IF(K140="-","-",SUM(K135:K138,K140:K144)*'3l HAP'!$E$13)</f>
        <v>5.2307583097398975</v>
      </c>
      <c r="L145" s="35">
        <f>IF(L140="-","-",SUM(L135:L138,L140:L144)*'3l HAP'!$E$13)</f>
        <v>5.222230170475691</v>
      </c>
      <c r="M145" s="35">
        <f>IF(M140="-","-",SUM(M135:M138,M140:M144)*'3l HAP'!$E$13)</f>
        <v>5.5780416437674223</v>
      </c>
      <c r="N145" s="35">
        <f>IF(N140="-","-",SUM(N135:N138,N140:N144)*'3l HAP'!$E$13)</f>
        <v>6.1976129022280526</v>
      </c>
      <c r="O145" s="27"/>
      <c r="P145" s="35">
        <f>IF(P140="-","-",SUM(P135:P138,P140:P144)*'3l HAP'!$E$13)</f>
        <v>6.1976129022280526</v>
      </c>
      <c r="Q145" s="35">
        <f>IF(Q140="-","-",SUM(Q135:Q138,Q140:Q144)*'3l HAP'!$E$13)</f>
        <v>6.866177488591938</v>
      </c>
      <c r="R145" s="35">
        <f>IF(R140="-","-",SUM(R135:R138,R140:R144)*'3l HAP'!$E$13)</f>
        <v>6.0923150801685209</v>
      </c>
      <c r="S145" s="35">
        <f>IF(S140="-","-",SUM(S135:S138,S140:S144)*'3l HAP'!$E$13)</f>
        <v>5.7964076220620573</v>
      </c>
      <c r="T145" s="35">
        <f>IF(T140="-","-",SUM(T135:T138,T140:T144)*'3l HAP'!$E$13)</f>
        <v>4.8893031588375377</v>
      </c>
      <c r="U145" s="35">
        <f>IF(U140="-","-",SUM(U135:U138,U140:U144)*'3l HAP'!$E$13)</f>
        <v>5.5988337462093671</v>
      </c>
      <c r="V145" s="35">
        <f>IF(V140="-","-",SUM(V135:V138,V140:V144)*'3l HAP'!$E$13)</f>
        <v>6.8471791495786247</v>
      </c>
      <c r="W145" s="35">
        <f>IF(W140="-","-",SUM(W135:W138,W140:W144)*'3l HAP'!$E$13)</f>
        <v>11.863079524200556</v>
      </c>
      <c r="X145" s="27"/>
      <c r="Y145" s="35">
        <f>IF(Y140="-","-",SUM(Y135:Y138,Y140:Y144)*'3l HAP'!$E$13)</f>
        <v>24.83978784927546</v>
      </c>
      <c r="Z145" s="35" t="str">
        <f>IF(Z140="-","-",SUM(Z135:Z138,Z140:Z144)*'3l HAP'!$E$13)</f>
        <v>-</v>
      </c>
      <c r="AA145" s="35" t="str">
        <f>IF(AA140="-","-",SUM(AA135:AA138,AA140:AA144)*'3l HAP'!$E$13)</f>
        <v>-</v>
      </c>
      <c r="AB145" s="35" t="str">
        <f>IF(AB140="-","-",SUM(AB135:AB138,AB140:AB144)*'3l HAP'!$E$13)</f>
        <v>-</v>
      </c>
      <c r="AC145" s="35" t="str">
        <f>IF(AC140="-","-",SUM(AC135:AC138,AC140:AC144)*'3l HAP'!$E$13)</f>
        <v>-</v>
      </c>
      <c r="AD145" s="25"/>
    </row>
    <row r="146" spans="1:30" s="26" customFormat="1" ht="11.25" x14ac:dyDescent="0.15">
      <c r="A146" s="207"/>
      <c r="B146" s="123" t="s">
        <v>253</v>
      </c>
      <c r="C146" s="123" t="str">
        <f>B146&amp;"_"&amp;D146</f>
        <v>Total_Southern Western</v>
      </c>
      <c r="D146" s="121" t="s">
        <v>134</v>
      </c>
      <c r="E146" s="75"/>
      <c r="F146" s="27"/>
      <c r="G146" s="35">
        <f t="shared" ref="G146:N146" si="30">IF(G135="-","-",SUM(G135:G145))</f>
        <v>551.43700462311369</v>
      </c>
      <c r="H146" s="35">
        <f t="shared" si="30"/>
        <v>508.23338796759327</v>
      </c>
      <c r="I146" s="35">
        <f t="shared" si="30"/>
        <v>471.37096886948495</v>
      </c>
      <c r="J146" s="35">
        <f t="shared" si="30"/>
        <v>455.65583787375357</v>
      </c>
      <c r="K146" s="35">
        <f t="shared" si="30"/>
        <v>495.81468437967112</v>
      </c>
      <c r="L146" s="35">
        <f t="shared" si="30"/>
        <v>495.24767285250863</v>
      </c>
      <c r="M146" s="35">
        <f t="shared" si="30"/>
        <v>527.42145349597934</v>
      </c>
      <c r="N146" s="35">
        <f t="shared" si="30"/>
        <v>570.43057535935748</v>
      </c>
      <c r="O146" s="27"/>
      <c r="P146" s="35">
        <f t="shared" ref="P146:W146" si="31">IF(P135="-","-",SUM(P135:P145))</f>
        <v>570.43057535935748</v>
      </c>
      <c r="Q146" s="35">
        <f t="shared" si="31"/>
        <v>626.62572863701178</v>
      </c>
      <c r="R146" s="35">
        <f t="shared" si="31"/>
        <v>572.5520224959065</v>
      </c>
      <c r="S146" s="35">
        <f t="shared" si="31"/>
        <v>544.21167057105515</v>
      </c>
      <c r="T146" s="35">
        <f t="shared" si="31"/>
        <v>478.68411086398157</v>
      </c>
      <c r="U146" s="35">
        <f t="shared" si="31"/>
        <v>526.19660810412654</v>
      </c>
      <c r="V146" s="35">
        <f t="shared" si="31"/>
        <v>612.27662427407415</v>
      </c>
      <c r="W146" s="35">
        <f t="shared" si="31"/>
        <v>1011.3880634478371</v>
      </c>
      <c r="X146" s="27"/>
      <c r="Y146" s="35">
        <f t="shared" ref="Y146:AC146" si="32">IF(Y135="-","-",SUM(Y135:Y145))</f>
        <v>1904.5052815893671</v>
      </c>
      <c r="Z146" s="35" t="str">
        <f t="shared" si="32"/>
        <v>-</v>
      </c>
      <c r="AA146" s="35" t="str">
        <f t="shared" si="32"/>
        <v>-</v>
      </c>
      <c r="AB146" s="35" t="str">
        <f t="shared" si="32"/>
        <v>-</v>
      </c>
      <c r="AC146" s="35" t="str">
        <f t="shared" si="32"/>
        <v>-</v>
      </c>
      <c r="AD146" s="25"/>
    </row>
    <row r="147" spans="1:30" s="26" customFormat="1" ht="11.25" customHeight="1" x14ac:dyDescent="0.15">
      <c r="A147" s="207"/>
      <c r="B147" s="120" t="s">
        <v>244</v>
      </c>
      <c r="C147" s="120" t="s">
        <v>180</v>
      </c>
      <c r="D147" s="122" t="s">
        <v>124</v>
      </c>
      <c r="E147" s="119"/>
      <c r="F147" s="27"/>
      <c r="G147" s="117">
        <f>IF('3a DF'!H$147="-","-",'3a DF'!H$147)</f>
        <v>253.15</v>
      </c>
      <c r="H147" s="117">
        <f>IF('3a DF'!I$147="-","-",'3a DF'!I$147)</f>
        <v>213.57</v>
      </c>
      <c r="I147" s="117">
        <f>IF('3a DF'!J$147="-","-",'3a DF'!J$147)</f>
        <v>174.75</v>
      </c>
      <c r="J147" s="117">
        <f>IF('3a DF'!K$147="-","-",'3a DF'!K$147)</f>
        <v>160.27000000000001</v>
      </c>
      <c r="K147" s="117">
        <f>IF('3a DF'!L$147="-","-",'3a DF'!L$147)</f>
        <v>200.75</v>
      </c>
      <c r="L147" s="117">
        <f>IF('3a DF'!M$147="-","-",'3a DF'!M$147)</f>
        <v>199.06</v>
      </c>
      <c r="M147" s="117">
        <f>IF('3a DF'!N$147="-","-",'3a DF'!N$147)</f>
        <v>215.77</v>
      </c>
      <c r="N147" s="117">
        <f>IF('3a DF'!O$147="-","-",'3a DF'!O$147)</f>
        <v>243.36</v>
      </c>
      <c r="O147" s="27"/>
      <c r="P147" s="117">
        <f>IF('3a DF'!Q$147="-","-",'3a DF'!Q$147)</f>
        <v>243.36</v>
      </c>
      <c r="Q147" s="117">
        <f>IF('3a DF'!R$147="-","-",'3a DF'!R$147)</f>
        <v>281.18</v>
      </c>
      <c r="R147" s="117">
        <f>IF('3a DF'!S$147="-","-",'3a DF'!S$147)</f>
        <v>230.78</v>
      </c>
      <c r="S147" s="117">
        <f>IF('3a DF'!T$147="-","-",'3a DF'!T$147)</f>
        <v>206.32</v>
      </c>
      <c r="T147" s="117">
        <f>IF('3a DF'!U$147="-","-",'3a DF'!U$147)</f>
        <v>145.13</v>
      </c>
      <c r="U147" s="117">
        <f>IF('3a DF'!V$147="-","-",'3a DF'!V$147)</f>
        <v>187.07</v>
      </c>
      <c r="V147" s="117">
        <f>IF('3a DF'!W$147="-","-",'3a DF'!W$147)</f>
        <v>276.51</v>
      </c>
      <c r="W147" s="117">
        <f>IF('3a DF'!X$147="-","-",'3a DF'!X$147)</f>
        <v>586.80999999999995</v>
      </c>
      <c r="X147" s="27"/>
      <c r="Y147" s="117">
        <f>IF('3a DF'!Z$147="-","-",'3a DF'!Z$147)</f>
        <v>1376.8009245311077</v>
      </c>
      <c r="Z147" s="117" t="str">
        <f>IF('3a DF'!AA$147="-","-",'3a DF'!AA$147)</f>
        <v>-</v>
      </c>
      <c r="AA147" s="117" t="str">
        <f>IF('3a DF'!AB$147="-","-",'3a DF'!AB$147)</f>
        <v>-</v>
      </c>
      <c r="AB147" s="117" t="str">
        <f>IF('3a DF'!AC$147="-","-",'3a DF'!AC$147)</f>
        <v>-</v>
      </c>
      <c r="AC147" s="117" t="str">
        <f>IF('3a DF'!AD$147="-","-",'3a DF'!AD$147)</f>
        <v>-</v>
      </c>
      <c r="AD147" s="25"/>
    </row>
    <row r="148" spans="1:30" s="26" customFormat="1" ht="11.25" customHeight="1" x14ac:dyDescent="0.15">
      <c r="A148" s="207"/>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x14ac:dyDescent="0.15">
      <c r="A149" s="207"/>
      <c r="B149" s="120" t="s">
        <v>245</v>
      </c>
      <c r="C149" s="120" t="s">
        <v>182</v>
      </c>
      <c r="D149" s="122" t="s">
        <v>124</v>
      </c>
      <c r="E149" s="119"/>
      <c r="F149" s="27"/>
      <c r="G149" s="117" t="str">
        <f>IF('3c AA'!J206="-","-",'3c AA'!J206)</f>
        <v>-</v>
      </c>
      <c r="H149" s="117" t="str">
        <f>IF('3c AA'!K206="-","-",'3c AA'!K206)</f>
        <v>-</v>
      </c>
      <c r="I149" s="117" t="str">
        <f>IF('3c AA'!L206="-","-",'3c AA'!L206)</f>
        <v>-</v>
      </c>
      <c r="J149" s="117" t="str">
        <f>IF('3c AA'!M206="-","-",'3c AA'!M206)</f>
        <v>-</v>
      </c>
      <c r="K149" s="117" t="str">
        <f>IF('3c AA'!N206="-","-",'3c AA'!N206)</f>
        <v>-</v>
      </c>
      <c r="L149" s="117" t="str">
        <f>IF('3c AA'!O206="-","-",'3c AA'!O206)</f>
        <v>-</v>
      </c>
      <c r="M149" s="117" t="str">
        <f>IF('3c AA'!P206="-","-",'3c AA'!P206)</f>
        <v>-</v>
      </c>
      <c r="N149" s="117" t="str">
        <f>IF('3c AA'!Q206="-","-",'3c AA'!Q206)</f>
        <v>-</v>
      </c>
      <c r="O149" s="27"/>
      <c r="P149" s="117" t="str">
        <f>IF('3c AA'!S206="-","-",'3c AA'!S206)</f>
        <v>-</v>
      </c>
      <c r="Q149" s="117" t="str">
        <f>IF('3c AA'!T206="-","-",'3c AA'!T206)</f>
        <v>-</v>
      </c>
      <c r="R149" s="117" t="str">
        <f>IF('3c AA'!U206="-","-",'3c AA'!U206)</f>
        <v>-</v>
      </c>
      <c r="S149" s="117" t="str">
        <f>IF('3c AA'!V206="-","-",'3c AA'!V206)</f>
        <v>-</v>
      </c>
      <c r="T149" s="117">
        <f>IF('3c AA'!W206="-","-",'3c AA'!W206)</f>
        <v>10.705717509101307</v>
      </c>
      <c r="U149" s="117">
        <f>IF('3c AA'!X206="-","-",'3c AA'!X206)</f>
        <v>13.71215092385904</v>
      </c>
      <c r="V149" s="117">
        <f>IF('3c AA'!Y206="-","-",'3c AA'!Y206)</f>
        <v>4.43</v>
      </c>
      <c r="W149" s="117" t="str">
        <f>IF('3c AA'!Z206="-","-",'3c AA'!Z206)</f>
        <v>-</v>
      </c>
      <c r="X149" s="27"/>
      <c r="Y149" s="117">
        <f>IF('3c AA'!AB206="-","-",'3c AA'!AB206)</f>
        <v>26.679544917909343</v>
      </c>
      <c r="Z149" s="117" t="str">
        <f>IF('3c AA'!AC206="-","-",'3c AA'!AC206)</f>
        <v>-</v>
      </c>
      <c r="AA149" s="117" t="str">
        <f>IF('3c AA'!AD206="-","-",'3c AA'!AD206)</f>
        <v>-</v>
      </c>
      <c r="AB149" s="117" t="str">
        <f>IF('3c AA'!AE206="-","-",'3c AA'!AE206)</f>
        <v>-</v>
      </c>
      <c r="AC149" s="117" t="str">
        <f>IF('3c AA'!AF206="-","-",'3c AA'!AF206)</f>
        <v>-</v>
      </c>
      <c r="AD149" s="25"/>
    </row>
    <row r="150" spans="1:30" s="26" customFormat="1" ht="11.25" customHeight="1" x14ac:dyDescent="0.15">
      <c r="A150" s="207"/>
      <c r="B150" s="120" t="s">
        <v>246</v>
      </c>
      <c r="C150" s="120" t="s">
        <v>183</v>
      </c>
      <c r="D150" s="122" t="s">
        <v>124</v>
      </c>
      <c r="E150" s="119"/>
      <c r="F150" s="27"/>
      <c r="G150" s="117">
        <f>IF('3d PC'!G$43="-","-",'3d PC'!G$43)</f>
        <v>21.926269106402124</v>
      </c>
      <c r="H150" s="117">
        <f>IF('3d PC'!H$43="-","-",'3d PC'!H$43)</f>
        <v>21.926269106402124</v>
      </c>
      <c r="I150" s="117">
        <f>IF('3d PC'!I$43="-","-",'3d PC'!I$43)</f>
        <v>22.64764819235609</v>
      </c>
      <c r="J150" s="117">
        <f>IF('3d PC'!J$43="-","-",'3d PC'!J$43)</f>
        <v>22.505107470829557</v>
      </c>
      <c r="K150" s="117">
        <f>IF('3d PC'!K$43="-","-",'3d PC'!K$43)</f>
        <v>19.106297226763825</v>
      </c>
      <c r="L150" s="117">
        <f>IF('3d PC'!L$43="-","-",'3d PC'!L$43)</f>
        <v>19.106297226763825</v>
      </c>
      <c r="M150" s="117">
        <f>IF('3d PC'!M$43="-","-",'3d PC'!M$43)</f>
        <v>20.852393125569616</v>
      </c>
      <c r="N150" s="117">
        <f>IF('3d PC'!N$43="-","-",'3d PC'!N$43)</f>
        <v>20.849370287873604</v>
      </c>
      <c r="O150" s="27"/>
      <c r="P150" s="117">
        <f>IF('3d PC'!P$43="-","-",'3d PC'!P$43)</f>
        <v>20.849370287873604</v>
      </c>
      <c r="Q150" s="117">
        <f>IF('3d PC'!Q$43="-","-",'3d PC'!Q$43)</f>
        <v>21.503193401206047</v>
      </c>
      <c r="R150" s="117">
        <f>IF('3d PC'!R$43="-","-",'3d PC'!R$43)</f>
        <v>21.819481548965161</v>
      </c>
      <c r="S150" s="117">
        <f>IF('3d PC'!S$43="-","-",'3d PC'!S$43)</f>
        <v>25.256715910577427</v>
      </c>
      <c r="T150" s="117">
        <f>IF('3d PC'!T$43="-","-",'3d PC'!T$43)</f>
        <v>24.167303215101221</v>
      </c>
      <c r="U150" s="117">
        <f>IF('3d PC'!U$43="-","-",'3d PC'!U$43)</f>
        <v>23.962512789411701</v>
      </c>
      <c r="V150" s="117">
        <f>IF('3d PC'!V$43="-","-",'3d PC'!V$43)</f>
        <v>23.858648398084732</v>
      </c>
      <c r="W150" s="117">
        <f>IF('3d PC'!W$43="-","-",'3d PC'!W$43)</f>
        <v>33.366817904048837</v>
      </c>
      <c r="X150" s="27"/>
      <c r="Y150" s="117">
        <f>IF('3d PC'!Y$43="-","-",'3d PC'!Y$43)</f>
        <v>33.475871166766694</v>
      </c>
      <c r="Z150" s="117" t="str">
        <f>IF('3d PC'!Z$43="-","-",'3d PC'!Z$43)</f>
        <v>-</v>
      </c>
      <c r="AA150" s="117" t="str">
        <f>IF('3d PC'!AA$43="-","-",'3d PC'!AA$43)</f>
        <v>-</v>
      </c>
      <c r="AB150" s="117" t="str">
        <f>IF('3d PC'!AB$43="-","-",'3d PC'!AB$43)</f>
        <v>-</v>
      </c>
      <c r="AC150" s="117" t="str">
        <f>IF('3d PC'!AC$43="-","-",'3d PC'!AC$43)</f>
        <v>-</v>
      </c>
      <c r="AD150" s="25"/>
    </row>
    <row r="151" spans="1:30" s="26" customFormat="1" ht="11.25" customHeight="1" x14ac:dyDescent="0.15">
      <c r="A151" s="207"/>
      <c r="B151" s="120" t="s">
        <v>247</v>
      </c>
      <c r="C151" s="120" t="s">
        <v>184</v>
      </c>
      <c r="D151" s="122" t="s">
        <v>124</v>
      </c>
      <c r="E151" s="119"/>
      <c r="F151" s="27"/>
      <c r="G151" s="117">
        <f>IF('3f NC-Gas'!F56="-","-",'3f NC-Gas'!F56)</f>
        <v>112.87642100972228</v>
      </c>
      <c r="H151" s="117">
        <f>IF('3f NC-Gas'!G56="-","-",'3f NC-Gas'!G56)</f>
        <v>112.75642101444296</v>
      </c>
      <c r="I151" s="117">
        <f>IF('3f NC-Gas'!H56="-","-",'3f NC-Gas'!H56)</f>
        <v>113.60237542192557</v>
      </c>
      <c r="J151" s="117">
        <f>IF('3f NC-Gas'!I56="-","-",'3f NC-Gas'!I56)</f>
        <v>113.25437543561557</v>
      </c>
      <c r="K151" s="117">
        <f>IF('3f NC-Gas'!J56="-","-",'3f NC-Gas'!J56)</f>
        <v>114.0082032933804</v>
      </c>
      <c r="L151" s="117">
        <f>IF('3f NC-Gas'!K56="-","-",'3f NC-Gas'!K56)</f>
        <v>114.03220329243628</v>
      </c>
      <c r="M151" s="117">
        <f>IF('3f NC-Gas'!L56="-","-",'3f NC-Gas'!L56)</f>
        <v>115.35194889108359</v>
      </c>
      <c r="N151" s="117">
        <f>IF('3f NC-Gas'!M56="-","-",'3f NC-Gas'!M56)</f>
        <v>115.42394888825118</v>
      </c>
      <c r="O151" s="27"/>
      <c r="P151" s="117">
        <f>IF('3f NC-Gas'!O56="-","-",'3f NC-Gas'!O56)</f>
        <v>115.42394888825118</v>
      </c>
      <c r="Q151" s="117">
        <f>IF('3f NC-Gas'!P56="-","-",'3f NC-Gas'!P56)</f>
        <v>121.27843709343988</v>
      </c>
      <c r="R151" s="117">
        <f>IF('3f NC-Gas'!Q56="-","-",'3f NC-Gas'!Q56)</f>
        <v>120.83443711090642</v>
      </c>
      <c r="S151" s="117">
        <f>IF('3f NC-Gas'!R56="-","-",'3f NC-Gas'!R56)</f>
        <v>121.37198584620985</v>
      </c>
      <c r="T151" s="117">
        <f>IF('3f NC-Gas'!S56="-","-",'3f NC-Gas'!S56)</f>
        <v>118.70798595100914</v>
      </c>
      <c r="U151" s="117">
        <f>IF('3f NC-Gas'!T56="-","-",'3f NC-Gas'!T56)</f>
        <v>114.27549598241158</v>
      </c>
      <c r="V151" s="117">
        <f>IF('3f NC-Gas'!U56="-","-",'3f NC-Gas'!U56)</f>
        <v>113.84349599940606</v>
      </c>
      <c r="W151" s="117">
        <f>IF('3f NC-Gas'!V56="-","-",'3f NC-Gas'!V56)</f>
        <v>167.37210430290392</v>
      </c>
      <c r="X151" s="27"/>
      <c r="Y151" s="117">
        <f>IF('3f NC-Gas'!X56="-","-",'3f NC-Gas'!X56)</f>
        <v>162.71087916744185</v>
      </c>
      <c r="Z151" s="117" t="str">
        <f>IF('3f NC-Gas'!Y56="-","-",'3f NC-Gas'!Y56)</f>
        <v>-</v>
      </c>
      <c r="AA151" s="117" t="str">
        <f>IF('3f NC-Gas'!Z56="-","-",'3f NC-Gas'!Z56)</f>
        <v>-</v>
      </c>
      <c r="AB151" s="117" t="str">
        <f>IF('3f NC-Gas'!AA56="-","-",'3f NC-Gas'!AA56)</f>
        <v>-</v>
      </c>
      <c r="AC151" s="117" t="str">
        <f>IF('3f NC-Gas'!AB56="-","-",'3f NC-Gas'!AB56)</f>
        <v>-</v>
      </c>
      <c r="AD151" s="25"/>
    </row>
    <row r="152" spans="1:30" s="26" customFormat="1" ht="11.25" customHeight="1" x14ac:dyDescent="0.15">
      <c r="A152" s="207"/>
      <c r="B152" s="120" t="s">
        <v>248</v>
      </c>
      <c r="C152" s="120" t="s">
        <v>185</v>
      </c>
      <c r="D152" s="122" t="s">
        <v>124</v>
      </c>
      <c r="E152" s="119"/>
      <c r="F152" s="27"/>
      <c r="G152" s="117">
        <f>IF('3g CPIH'!C$17="-","-",'3h OC '!$E$12*('3g CPIH'!C$17/'3g CPIH'!$G$17))</f>
        <v>87.194616340508801</v>
      </c>
      <c r="H152" s="117">
        <f>IF('3g CPIH'!D$17="-","-",'3h OC '!$E$12*('3g CPIH'!D$17/'3g CPIH'!$G$17))</f>
        <v>87.369180136986301</v>
      </c>
      <c r="I152" s="117">
        <f>IF('3g CPIH'!E$17="-","-",'3h OC '!$E$12*('3g CPIH'!E$17/'3g CPIH'!$G$17))</f>
        <v>87.631025831702544</v>
      </c>
      <c r="J152" s="117">
        <f>IF('3g CPIH'!F$17="-","-",'3h OC '!$E$12*('3g CPIH'!F$17/'3g CPIH'!$G$17))</f>
        <v>88.15471722113503</v>
      </c>
      <c r="K152" s="117">
        <f>IF('3g CPIH'!G$17="-","-",'3h OC '!$E$12*('3g CPIH'!G$17/'3g CPIH'!$G$17))</f>
        <v>89.202100000000002</v>
      </c>
      <c r="L152" s="117">
        <f>IF('3g CPIH'!H$17="-","-",'3h OC '!$E$12*('3g CPIH'!H$17/'3g CPIH'!$G$17))</f>
        <v>90.33676467710373</v>
      </c>
      <c r="M152" s="117">
        <f>IF('3g CPIH'!I$17="-","-",'3h OC '!$E$12*('3g CPIH'!I$17/'3g CPIH'!$G$17))</f>
        <v>91.645993150684916</v>
      </c>
      <c r="N152" s="117">
        <f>IF('3g CPIH'!J$17="-","-",'3h OC '!$E$12*('3g CPIH'!J$17/'3g CPIH'!$G$17))</f>
        <v>92.431530234833673</v>
      </c>
      <c r="O152" s="27"/>
      <c r="P152" s="117">
        <f>IF('3g CPIH'!L$17="-","-",'3h OC '!$E$12*('3g CPIH'!L$17/'3g CPIH'!$G$17))</f>
        <v>92.431530234833673</v>
      </c>
      <c r="Q152" s="117">
        <f>IF('3g CPIH'!M$17="-","-",'3h OC '!$E$12*('3g CPIH'!M$17/'3g CPIH'!$G$17))</f>
        <v>93.47891301369863</v>
      </c>
      <c r="R152" s="117">
        <f>IF('3g CPIH'!N$17="-","-",'3h OC '!$E$12*('3g CPIH'!N$17/'3g CPIH'!$G$17))</f>
        <v>94.177168199608616</v>
      </c>
      <c r="S152" s="117">
        <f>IF('3g CPIH'!O$17="-","-",'3h OC '!$E$12*('3g CPIH'!O$17/'3g CPIH'!$G$17))</f>
        <v>94.700859589041102</v>
      </c>
      <c r="T152" s="117">
        <f>IF('3g CPIH'!P$17="-","-",'3h OC '!$E$12*('3g CPIH'!P$17/'3g CPIH'!$G$17))</f>
        <v>94.96270528375733</v>
      </c>
      <c r="U152" s="117">
        <f>IF('3g CPIH'!Q$17="-","-",'3h OC '!$E$12*('3g CPIH'!Q$17/'3g CPIH'!$G$17))</f>
        <v>95.48639667318983</v>
      </c>
      <c r="V152" s="117">
        <f>IF('3g CPIH'!R$17="-","-",'3h OC '!$E$12*('3g CPIH'!R$17/'3g CPIH'!$G$17))</f>
        <v>97.232034637964787</v>
      </c>
      <c r="W152" s="117">
        <f>IF('3g CPIH'!S$17="-","-",'3h OC '!$E$12*('3g CPIH'!S$17/'3g CPIH'!$G$17))</f>
        <v>100.11233727984346</v>
      </c>
      <c r="X152" s="27"/>
      <c r="Y152" s="117">
        <f>IF('3g CPIH'!U$17="-","-",'3h OC '!$E$12*('3g CPIH'!U$17/'3g CPIH'!$G$17))</f>
        <v>105.1746873776908</v>
      </c>
      <c r="Z152" s="117" t="str">
        <f>IF('3g CPIH'!V$17="-","-",'3h OC '!$E$12*('3g CPIH'!V$17/'3g CPIH'!$G$17))</f>
        <v>-</v>
      </c>
      <c r="AA152" s="117" t="str">
        <f>IF('3g CPIH'!W$17="-","-",'3h OC '!$E$12*('3g CPIH'!W$17/'3g CPIH'!$G$17))</f>
        <v>-</v>
      </c>
      <c r="AB152" s="117" t="str">
        <f>IF('3g CPIH'!X$17="-","-",'3h OC '!$E$12*('3g CPIH'!X$17/'3g CPIH'!$G$17))</f>
        <v>-</v>
      </c>
      <c r="AC152" s="117" t="str">
        <f>IF('3g CPIH'!Y$17="-","-",'3h OC '!$E$12*('3g CPIH'!Y$17/'3g CPIH'!$G$17))</f>
        <v>-</v>
      </c>
      <c r="AD152" s="25"/>
    </row>
    <row r="153" spans="1:30" s="26" customFormat="1" ht="11.25" customHeight="1" x14ac:dyDescent="0.15">
      <c r="A153" s="207"/>
      <c r="B153" s="120" t="s">
        <v>248</v>
      </c>
      <c r="C153" s="120" t="s">
        <v>186</v>
      </c>
      <c r="D153" s="122" t="s">
        <v>124</v>
      </c>
      <c r="E153" s="119"/>
      <c r="F153" s="27"/>
      <c r="G153" s="117" t="s">
        <v>249</v>
      </c>
      <c r="H153" s="117" t="s">
        <v>249</v>
      </c>
      <c r="I153" s="117" t="s">
        <v>249</v>
      </c>
      <c r="J153" s="117" t="s">
        <v>249</v>
      </c>
      <c r="K153" s="117">
        <f>IF('3i SMNCC'!G$51="-","-",'3i SMNCC'!G$51)</f>
        <v>0</v>
      </c>
      <c r="L153" s="117">
        <f>IF('3i SMNCC'!H$51="-","-",'3i SMNCC'!H$51)</f>
        <v>-0.14839729644435984</v>
      </c>
      <c r="M153" s="117">
        <f>IF('3i SMNCC'!I$51="-","-",'3i SMNCC'!I$51)</f>
        <v>1.899695256253338</v>
      </c>
      <c r="N153" s="117">
        <f>IF('3i SMNCC'!J$51="-","-",'3i SMNCC'!J$51)</f>
        <v>12.665365920990935</v>
      </c>
      <c r="O153" s="27"/>
      <c r="P153" s="117">
        <f>IF('3i SMNCC'!L$51="-","-",'3i SMNCC'!L$51)</f>
        <v>12.665365920990935</v>
      </c>
      <c r="Q153" s="117">
        <f>IF('3i SMNCC'!M$51="-","-",'3i SMNCC'!M$51)</f>
        <v>14.640709693750988</v>
      </c>
      <c r="R153" s="117">
        <f>IF('3i SMNCC'!N$51="-","-",'3i SMNCC'!N$51)</f>
        <v>14.927787132222536</v>
      </c>
      <c r="S153" s="117">
        <f>IF('3i SMNCC'!O$51="-","-",'3i SMNCC'!O$51)</f>
        <v>17.170757060355506</v>
      </c>
      <c r="T153" s="117">
        <f>IF('3i SMNCC'!P$51="-","-",'3i SMNCC'!P$51)</f>
        <v>11.164989866554468</v>
      </c>
      <c r="U153" s="117">
        <f>IF('3i SMNCC'!Q$51="-","-",'3i SMNCC'!Q$51)</f>
        <v>10.900121345430581</v>
      </c>
      <c r="V153" s="117">
        <f>IF('3i SMNCC'!R$51="-","-",'3i SMNCC'!R$51)</f>
        <v>7.9767627265742567</v>
      </c>
      <c r="W153" s="117">
        <f>IF('3i SMNCC'!S$51="-","-",'3i SMNCC'!S$51)</f>
        <v>3.3826300925037529</v>
      </c>
      <c r="X153" s="27"/>
      <c r="Y153" s="117">
        <f>IF('3i SMNCC'!U$51="-","-",'3i SMNCC'!U$51)</f>
        <v>3.4563122415280967</v>
      </c>
      <c r="Z153" s="117" t="str">
        <f>IF('3i SMNCC'!V$51="-","-",'3i SMNCC'!V$51)</f>
        <v>-</v>
      </c>
      <c r="AA153" s="117" t="str">
        <f>IF('3i SMNCC'!W$51="-","-",'3i SMNCC'!W$51)</f>
        <v>-</v>
      </c>
      <c r="AB153" s="117" t="str">
        <f>IF('3i SMNCC'!X$51="-","-",'3i SMNCC'!X$51)</f>
        <v>-</v>
      </c>
      <c r="AC153" s="117" t="str">
        <f>IF('3i SMNCC'!Y$51="-","-",'3i SMNCC'!Y$51)</f>
        <v>-</v>
      </c>
      <c r="AD153" s="25"/>
    </row>
    <row r="154" spans="1:30" s="26" customFormat="1" ht="11.25" customHeight="1" x14ac:dyDescent="0.15">
      <c r="A154" s="207"/>
      <c r="B154" s="120" t="s">
        <v>248</v>
      </c>
      <c r="C154" s="120" t="s">
        <v>187</v>
      </c>
      <c r="D154" s="122" t="s">
        <v>124</v>
      </c>
      <c r="E154" s="119"/>
      <c r="F154" s="27"/>
      <c r="G154" s="117">
        <f>IF('3g CPIH'!C$17="-","-",'3j PAAC PAP'!$G$20*('3g CPIH'!C$17/'3g CPIH'!$G$17))</f>
        <v>13.137827495107633</v>
      </c>
      <c r="H154" s="117">
        <f>IF('3g CPIH'!D$17="-","-",'3j PAAC PAP'!$G$20*('3g CPIH'!D$17/'3g CPIH'!$G$17))</f>
        <v>13.164129452054794</v>
      </c>
      <c r="I154" s="117">
        <f>IF('3g CPIH'!E$17="-","-",'3j PAAC PAP'!$G$20*('3g CPIH'!E$17/'3g CPIH'!$G$17))</f>
        <v>13.203582387475539</v>
      </c>
      <c r="J154" s="117">
        <f>IF('3g CPIH'!F$17="-","-",'3j PAAC PAP'!$G$20*('3g CPIH'!F$17/'3g CPIH'!$G$17))</f>
        <v>13.282488258317025</v>
      </c>
      <c r="K154" s="117">
        <f>IF('3g CPIH'!G$17="-","-",'3j PAAC PAP'!$G$20*('3g CPIH'!G$17/'3g CPIH'!$G$17))</f>
        <v>13.440300000000001</v>
      </c>
      <c r="L154" s="117">
        <f>IF('3g CPIH'!H$17="-","-",'3j PAAC PAP'!$G$20*('3g CPIH'!H$17/'3g CPIH'!$G$17))</f>
        <v>13.611262720156557</v>
      </c>
      <c r="M154" s="117">
        <f>IF('3g CPIH'!I$17="-","-",'3j PAAC PAP'!$G$20*('3g CPIH'!I$17/'3g CPIH'!$G$17))</f>
        <v>13.808527397260272</v>
      </c>
      <c r="N154" s="117">
        <f>IF('3g CPIH'!J$17="-","-",'3j PAAC PAP'!$G$20*('3g CPIH'!J$17/'3g CPIH'!$G$17))</f>
        <v>13.926886203522507</v>
      </c>
      <c r="O154" s="27"/>
      <c r="P154" s="117">
        <f>IF('3g CPIH'!L$17="-","-",'3j PAAC PAP'!$G$20*('3g CPIH'!L$17/'3g CPIH'!$G$17))</f>
        <v>13.926886203522507</v>
      </c>
      <c r="Q154" s="117">
        <f>IF('3g CPIH'!M$17="-","-",'3j PAAC PAP'!$G$20*('3g CPIH'!M$17/'3g CPIH'!$G$17))</f>
        <v>14.08469794520548</v>
      </c>
      <c r="R154" s="117">
        <f>IF('3g CPIH'!N$17="-","-",'3j PAAC PAP'!$G$20*('3g CPIH'!N$17/'3g CPIH'!$G$17))</f>
        <v>14.189905772994129</v>
      </c>
      <c r="S154" s="117">
        <f>IF('3g CPIH'!O$17="-","-",'3j PAAC PAP'!$G$20*('3g CPIH'!O$17/'3g CPIH'!$G$17))</f>
        <v>14.268811643835617</v>
      </c>
      <c r="T154" s="117">
        <f>IF('3g CPIH'!P$17="-","-",'3j PAAC PAP'!$G$20*('3g CPIH'!P$17/'3g CPIH'!$G$17))</f>
        <v>14.30826457925636</v>
      </c>
      <c r="U154" s="117">
        <f>IF('3g CPIH'!Q$17="-","-",'3j PAAC PAP'!$G$20*('3g CPIH'!Q$17/'3g CPIH'!$G$17))</f>
        <v>14.387170450097848</v>
      </c>
      <c r="V154" s="117">
        <f>IF('3g CPIH'!R$17="-","-",'3j PAAC PAP'!$G$20*('3g CPIH'!R$17/'3g CPIH'!$G$17))</f>
        <v>14.650190019569473</v>
      </c>
      <c r="W154" s="117">
        <f>IF('3g CPIH'!S$17="-","-",'3j PAAC PAP'!$G$20*('3g CPIH'!S$17/'3g CPIH'!$G$17))</f>
        <v>15.084172309197653</v>
      </c>
      <c r="X154" s="27"/>
      <c r="Y154" s="117">
        <f>IF('3g CPIH'!U$17="-","-",'3j PAAC PAP'!$G$20*('3g CPIH'!U$17/'3g CPIH'!$G$17))</f>
        <v>15.846929060665364</v>
      </c>
      <c r="Z154" s="117" t="str">
        <f>IF('3g CPIH'!V$17="-","-",'3j PAAC PAP'!$G$20*('3g CPIH'!V$17/'3g CPIH'!$G$17))</f>
        <v>-</v>
      </c>
      <c r="AA154" s="117" t="str">
        <f>IF('3g CPIH'!W$17="-","-",'3j PAAC PAP'!$G$20*('3g CPIH'!W$17/'3g CPIH'!$G$17))</f>
        <v>-</v>
      </c>
      <c r="AB154" s="117" t="str">
        <f>IF('3g CPIH'!X$17="-","-",'3j PAAC PAP'!$G$20*('3g CPIH'!X$17/'3g CPIH'!$G$17))</f>
        <v>-</v>
      </c>
      <c r="AC154" s="117" t="str">
        <f>IF('3g CPIH'!Y$17="-","-",'3j PAAC PAP'!$G$20*('3g CPIH'!Y$17/'3g CPIH'!$G$17))</f>
        <v>-</v>
      </c>
      <c r="AD154" s="25"/>
    </row>
    <row r="155" spans="1:30" s="26" customFormat="1" ht="11.25" x14ac:dyDescent="0.15">
      <c r="A155" s="207"/>
      <c r="B155" s="120" t="s">
        <v>248</v>
      </c>
      <c r="C155" s="120" t="s">
        <v>188</v>
      </c>
      <c r="D155" s="122" t="s">
        <v>124</v>
      </c>
      <c r="E155" s="119"/>
      <c r="F155" s="27"/>
      <c r="G155" s="117">
        <f>IF(G147="-","-",SUM(G147:G153)*'3j PAAC PAP'!$G$38)</f>
        <v>27.333323951224283</v>
      </c>
      <c r="H155" s="117">
        <f>IF(H147="-","-",SUM(H147:H153)*'3j PAAC PAP'!$G$38)</f>
        <v>25.059583708452006</v>
      </c>
      <c r="I155" s="117">
        <f>IF(I147="-","-",SUM(I147:I153)*'3j PAAC PAP'!$G$38)</f>
        <v>22.931649750429688</v>
      </c>
      <c r="J155" s="117">
        <f>IF(J147="-","-",SUM(J147:J153)*'3j PAAC PAP'!$G$38)</f>
        <v>22.100580296539178</v>
      </c>
      <c r="K155" s="117">
        <f>IF(K147="-","-",SUM(K147:K153)*'3j PAAC PAP'!$G$38)</f>
        <v>24.337329261521816</v>
      </c>
      <c r="L155" s="117">
        <f>IF(L147="-","-",SUM(L147:L153)*'3j PAAC PAP'!$G$38)</f>
        <v>24.298226962807316</v>
      </c>
      <c r="M155" s="117">
        <f>IF(M147="-","-",SUM(M147:M153)*'3j PAAC PAP'!$G$38)</f>
        <v>25.62898527014752</v>
      </c>
      <c r="N155" s="117">
        <f>IF(N147="-","-",SUM(N147:N153)*'3j PAAC PAP'!$G$38)</f>
        <v>27.884590367185723</v>
      </c>
      <c r="O155" s="27"/>
      <c r="P155" s="117">
        <f>IF(P147="-","-",SUM(P147:P153)*'3j PAAC PAP'!$G$38)</f>
        <v>27.884590367185723</v>
      </c>
      <c r="Q155" s="117">
        <f>IF(Q147="-","-",SUM(Q147:Q153)*'3j PAAC PAP'!$G$38)</f>
        <v>30.608506171703752</v>
      </c>
      <c r="R155" s="117">
        <f>IF(R147="-","-",SUM(R147:R153)*'3j PAAC PAP'!$G$38)</f>
        <v>27.758531265246692</v>
      </c>
      <c r="S155" s="117">
        <f>IF(S147="-","-",SUM(S147:S153)*'3j PAAC PAP'!$G$38)</f>
        <v>26.739253636634135</v>
      </c>
      <c r="T155" s="117">
        <f>IF(T147="-","-",SUM(T147:T153)*'3j PAAC PAP'!$G$38)</f>
        <v>23.288751161215064</v>
      </c>
      <c r="U155" s="117">
        <f>IF(U147="-","-",SUM(U147:U153)*'3j PAAC PAP'!$G$38)</f>
        <v>25.622464542192979</v>
      </c>
      <c r="V155" s="117">
        <f>IF(V147="-","-",SUM(V147:V153)*'3j PAAC PAP'!$G$38)</f>
        <v>30.13504927580253</v>
      </c>
      <c r="W155" s="117">
        <f>IF(W147="-","-",SUM(W147:W153)*'3j PAAC PAP'!$G$38)</f>
        <v>51.258190791938809</v>
      </c>
      <c r="X155" s="27"/>
      <c r="Y155" s="117">
        <f>IF(Y147="-","-",SUM(Y147:Y153)*'3j PAAC PAP'!$G$38)</f>
        <v>98.271563369345031</v>
      </c>
      <c r="Z155" s="117" t="str">
        <f>IF(Z147="-","-",SUM(Z147:Z153)*'3j PAAC PAP'!$G$38)</f>
        <v>-</v>
      </c>
      <c r="AA155" s="117" t="str">
        <f>IF(AA147="-","-",SUM(AA147:AA153)*'3j PAAC PAP'!$G$38)</f>
        <v>-</v>
      </c>
      <c r="AB155" s="117" t="str">
        <f>IF(AB147="-","-",SUM(AB147:AB153)*'3j PAAC PAP'!$G$38)</f>
        <v>-</v>
      </c>
      <c r="AC155" s="117" t="str">
        <f>IF(AC147="-","-",SUM(AC147:AC153)*'3j PAAC PAP'!$G$38)</f>
        <v>-</v>
      </c>
      <c r="AD155" s="25"/>
    </row>
    <row r="156" spans="1:30" s="26" customFormat="1" ht="11.25" x14ac:dyDescent="0.15">
      <c r="A156" s="207"/>
      <c r="B156" s="120" t="s">
        <v>189</v>
      </c>
      <c r="C156" s="120" t="s">
        <v>250</v>
      </c>
      <c r="D156" s="122" t="s">
        <v>124</v>
      </c>
      <c r="E156" s="161"/>
      <c r="F156" s="27"/>
      <c r="G156" s="117">
        <f>IF(G150="-","-",SUM(G147:G155)*'3k EBIT'!$E$12)</f>
        <v>9.9864982926646277</v>
      </c>
      <c r="H156" s="117">
        <f>IF(H150="-","-",SUM(H147:H155)*'3k EBIT'!$E$12)</f>
        <v>9.1774412596463737</v>
      </c>
      <c r="I156" s="117">
        <f>IF(I150="-","-",SUM(I147:I155)*'3k EBIT'!$E$12)</f>
        <v>8.4205533417167704</v>
      </c>
      <c r="J156" s="117">
        <f>IF(J150="-","-",SUM(J147:J155)*'3k EBIT'!$E$12)</f>
        <v>8.1261788598414277</v>
      </c>
      <c r="K156" s="117">
        <f>IF(K150="-","-",SUM(K147:K155)*'3k EBIT'!$E$12)</f>
        <v>8.9256310424113074</v>
      </c>
      <c r="L156" s="117">
        <f>IF(L150="-","-",SUM(L147:L155)*'3k EBIT'!$E$12)</f>
        <v>8.9150198536641216</v>
      </c>
      <c r="M156" s="117">
        <f>IF(M150="-","-",SUM(M147:M155)*'3k EBIT'!$E$12)</f>
        <v>9.3926576945864717</v>
      </c>
      <c r="N156" s="117">
        <f>IF(N150="-","-",SUM(N147:N155)*'3k EBIT'!$E$12)</f>
        <v>10.198059488770673</v>
      </c>
      <c r="O156" s="27"/>
      <c r="P156" s="117">
        <f>IF(P150="-","-",SUM(P147:P155)*'3k EBIT'!$E$12)</f>
        <v>10.198059488770673</v>
      </c>
      <c r="Q156" s="117">
        <f>IF(Q150="-","-",SUM(Q147:Q155)*'3k EBIT'!$E$12)</f>
        <v>11.170967689354486</v>
      </c>
      <c r="R156" s="117">
        <f>IF(R150="-","-",SUM(R147:R155)*'3k EBIT'!$E$12)</f>
        <v>10.158270240027948</v>
      </c>
      <c r="S156" s="117">
        <f>IF(S150="-","-",SUM(S147:S155)*'3k EBIT'!$E$12)</f>
        <v>9.7968841352431077</v>
      </c>
      <c r="T156" s="117">
        <f>IF(T150="-","-",SUM(T147:T155)*'3k EBIT'!$E$12)</f>
        <v>8.5690949778181906</v>
      </c>
      <c r="U156" s="117">
        <f>IF(U150="-","-",SUM(U147:U155)*'3k EBIT'!$E$12)</f>
        <v>9.4015431445013036</v>
      </c>
      <c r="V156" s="117">
        <f>IF(V150="-","-",SUM(V147:V155)*'3k EBIT'!$E$12)</f>
        <v>11.013345554719757</v>
      </c>
      <c r="W156" s="117">
        <f>IF(W150="-","-",SUM(W147:W155)*'3k EBIT'!$E$12)</f>
        <v>18.542656941914693</v>
      </c>
      <c r="X156" s="27"/>
      <c r="Y156" s="117">
        <f>IF(Y150="-","-",SUM(Y147:Y155)*'3k EBIT'!$E$12)</f>
        <v>35.296566874770988</v>
      </c>
      <c r="Z156" s="117" t="str">
        <f>IF(Z150="-","-",SUM(Z147:Z155)*'3k EBIT'!$E$12)</f>
        <v>-</v>
      </c>
      <c r="AA156" s="117" t="str">
        <f>IF(AA150="-","-",SUM(AA147:AA155)*'3k EBIT'!$E$12)</f>
        <v>-</v>
      </c>
      <c r="AB156" s="117" t="str">
        <f>IF(AB150="-","-",SUM(AB147:AB155)*'3k EBIT'!$E$12)</f>
        <v>-</v>
      </c>
      <c r="AC156" s="117" t="str">
        <f>IF(AC150="-","-",SUM(AC147:AC155)*'3k EBIT'!$E$12)</f>
        <v>-</v>
      </c>
      <c r="AD156" s="25"/>
    </row>
    <row r="157" spans="1:30" s="26" customFormat="1" ht="11.25" x14ac:dyDescent="0.15">
      <c r="A157" s="207"/>
      <c r="B157" s="120" t="s">
        <v>251</v>
      </c>
      <c r="C157" s="156" t="s">
        <v>252</v>
      </c>
      <c r="D157" s="122" t="s">
        <v>124</v>
      </c>
      <c r="E157" s="122"/>
      <c r="F157" s="27"/>
      <c r="G157" s="117">
        <f>IF(G152="-","-",SUM(G147:G150,G152:G156)*'3l HAP'!$E$13)</f>
        <v>6.0427584836568711</v>
      </c>
      <c r="H157" s="117">
        <f>IF(H152="-","-",SUM(H147:H150,H152:H156)*'3l HAP'!$E$13)</f>
        <v>5.4210733442379127</v>
      </c>
      <c r="I157" s="117">
        <f>IF(I152="-","-",SUM(I147:I150,I152:I156)*'3l HAP'!$E$13)</f>
        <v>4.8254460715933885</v>
      </c>
      <c r="J157" s="117">
        <f>IF(J152="-","-",SUM(J147:J150,J152:J156)*'3l HAP'!$E$13)</f>
        <v>4.603702454713642</v>
      </c>
      <c r="K157" s="117">
        <f>IF(K152="-","-",SUM(K147:K150,K152:K156)*'3l HAP'!$E$13)</f>
        <v>5.2087064279069333</v>
      </c>
      <c r="L157" s="117">
        <f>IF(L152="-","-",SUM(L147:L150,L152:L156)*'3l HAP'!$E$13)</f>
        <v>5.2001782886430528</v>
      </c>
      <c r="M157" s="117">
        <f>IF(M152="-","-",SUM(M147:M150,M152:M156)*'3l HAP'!$E$13)</f>
        <v>5.5489134059874052</v>
      </c>
      <c r="N157" s="117">
        <f>IF(N152="-","-",SUM(N147:N150,N152:N156)*'3l HAP'!$E$13)</f>
        <v>6.1684846644490161</v>
      </c>
      <c r="O157" s="27"/>
      <c r="P157" s="117">
        <f>IF(P152="-","-",SUM(P147:P150,P152:P156)*'3l HAP'!$E$13)</f>
        <v>6.1684846644490161</v>
      </c>
      <c r="Q157" s="117">
        <f>IF(Q152="-","-",SUM(Q147:Q150,Q152:Q156)*'3l HAP'!$E$13)</f>
        <v>6.8324713700623345</v>
      </c>
      <c r="R157" s="117">
        <f>IF(R152="-","-",SUM(R147:R150,R152:R156)*'3l HAP'!$E$13)</f>
        <v>6.0586089616328715</v>
      </c>
      <c r="S157" s="117">
        <f>IF(S152="-","-",SUM(S147:S150,S152:S156)*'3l HAP'!$E$13)</f>
        <v>5.7722623014060312</v>
      </c>
      <c r="T157" s="117">
        <f>IF(T152="-","-",SUM(T147:T150,T152:T156)*'3l HAP'!$E$13)</f>
        <v>4.8651578381452421</v>
      </c>
      <c r="U157" s="117">
        <f>IF(U152="-","-",SUM(U147:U150,U152:U156)*'3l HAP'!$E$13)</f>
        <v>5.5715206908373922</v>
      </c>
      <c r="V157" s="117">
        <f>IF(V152="-","-",SUM(V147:V150,V152:V156)*'3l HAP'!$E$13)</f>
        <v>6.8198660942007674</v>
      </c>
      <c r="W157" s="117">
        <f>IF(W152="-","-",SUM(W147:W150,W152:W156)*'3l HAP'!$E$13)</f>
        <v>11.838080186682026</v>
      </c>
      <c r="X157" s="27"/>
      <c r="Y157" s="117">
        <f>IF(Y152="-","-",SUM(Y147:Y150,Y152:Y156)*'3l HAP'!$E$13)</f>
        <v>24.816530131661981</v>
      </c>
      <c r="Z157" s="117" t="str">
        <f>IF(Z152="-","-",SUM(Z147:Z150,Z152:Z156)*'3l HAP'!$E$13)</f>
        <v>-</v>
      </c>
      <c r="AA157" s="117" t="str">
        <f>IF(AA152="-","-",SUM(AA147:AA150,AA152:AA156)*'3l HAP'!$E$13)</f>
        <v>-</v>
      </c>
      <c r="AB157" s="117" t="str">
        <f>IF(AB152="-","-",SUM(AB147:AB150,AB152:AB156)*'3l HAP'!$E$13)</f>
        <v>-</v>
      </c>
      <c r="AC157" s="117" t="str">
        <f>IF(AC152="-","-",SUM(AC147:AC150,AC152:AC156)*'3l HAP'!$E$13)</f>
        <v>-</v>
      </c>
      <c r="AD157" s="25"/>
    </row>
    <row r="158" spans="1:30" s="26" customFormat="1" ht="11.25" customHeight="1" x14ac:dyDescent="0.15">
      <c r="A158" s="207"/>
      <c r="B158" s="120" t="s">
        <v>253</v>
      </c>
      <c r="C158" s="120" t="str">
        <f>B158&amp;"_"&amp;D158</f>
        <v>Total_Yorkshire</v>
      </c>
      <c r="D158" s="122" t="s">
        <v>124</v>
      </c>
      <c r="E158" s="161"/>
      <c r="F158" s="27"/>
      <c r="G158" s="117">
        <f t="shared" ref="G158:N158" si="33">IF(G147="-","-",SUM(G147:G157))</f>
        <v>531.64771467928654</v>
      </c>
      <c r="H158" s="117">
        <f t="shared" si="33"/>
        <v>488.44409802222248</v>
      </c>
      <c r="I158" s="117">
        <f t="shared" si="33"/>
        <v>448.01228099719958</v>
      </c>
      <c r="J158" s="117">
        <f t="shared" si="33"/>
        <v>432.29714999699149</v>
      </c>
      <c r="K158" s="117">
        <f t="shared" si="33"/>
        <v>474.9785672519842</v>
      </c>
      <c r="L158" s="117">
        <f t="shared" si="33"/>
        <v>474.41155572513048</v>
      </c>
      <c r="M158" s="117">
        <f t="shared" si="33"/>
        <v>499.89911419157306</v>
      </c>
      <c r="N158" s="117">
        <f t="shared" si="33"/>
        <v>542.9082360558773</v>
      </c>
      <c r="O158" s="27"/>
      <c r="P158" s="117">
        <f t="shared" ref="P158:W158" si="34">IF(P147="-","-",SUM(P147:P157))</f>
        <v>542.9082360558773</v>
      </c>
      <c r="Q158" s="117">
        <f t="shared" si="34"/>
        <v>594.77789637842159</v>
      </c>
      <c r="R158" s="117">
        <f t="shared" si="34"/>
        <v>540.70419023160446</v>
      </c>
      <c r="S158" s="117">
        <f t="shared" si="34"/>
        <v>521.39753012330277</v>
      </c>
      <c r="T158" s="117">
        <f t="shared" si="34"/>
        <v>455.86997038195835</v>
      </c>
      <c r="U158" s="117">
        <f t="shared" si="34"/>
        <v>500.38937654193228</v>
      </c>
      <c r="V158" s="117">
        <f t="shared" si="34"/>
        <v>586.46939270632231</v>
      </c>
      <c r="W158" s="117">
        <f t="shared" si="34"/>
        <v>987.76698980903325</v>
      </c>
      <c r="X158" s="27"/>
      <c r="Y158" s="117">
        <f t="shared" ref="Y158:AC158" si="35">IF(Y147="-","-",SUM(Y147:Y157))</f>
        <v>1882.5298088388881</v>
      </c>
      <c r="Z158" s="117" t="str">
        <f t="shared" si="35"/>
        <v>-</v>
      </c>
      <c r="AA158" s="117" t="str">
        <f t="shared" si="35"/>
        <v>-</v>
      </c>
      <c r="AB158" s="117" t="str">
        <f t="shared" si="35"/>
        <v>-</v>
      </c>
      <c r="AC158" s="117" t="str">
        <f t="shared" si="35"/>
        <v>-</v>
      </c>
      <c r="AD158" s="25"/>
    </row>
    <row r="159" spans="1:30" s="26" customFormat="1" ht="11.25" customHeight="1" x14ac:dyDescent="0.15">
      <c r="A159" s="207"/>
      <c r="B159" s="123" t="s">
        <v>244</v>
      </c>
      <c r="C159" s="123" t="s">
        <v>180</v>
      </c>
      <c r="D159" s="121" t="s">
        <v>127</v>
      </c>
      <c r="E159" s="160"/>
      <c r="F159" s="27"/>
      <c r="G159" s="35">
        <f>IF('3a DF'!H$147="-","-",'3a DF'!H$147)</f>
        <v>253.15</v>
      </c>
      <c r="H159" s="35">
        <f>IF('3a DF'!I$147="-","-",'3a DF'!I$147)</f>
        <v>213.57</v>
      </c>
      <c r="I159" s="35">
        <f>IF('3a DF'!J$147="-","-",'3a DF'!J$147)</f>
        <v>174.75</v>
      </c>
      <c r="J159" s="35">
        <f>IF('3a DF'!K$147="-","-",'3a DF'!K$147)</f>
        <v>160.27000000000001</v>
      </c>
      <c r="K159" s="35">
        <f>IF('3a DF'!L$147="-","-",'3a DF'!L$147)</f>
        <v>200.75</v>
      </c>
      <c r="L159" s="35">
        <f>IF('3a DF'!M$147="-","-",'3a DF'!M$147)</f>
        <v>199.06</v>
      </c>
      <c r="M159" s="35">
        <f>IF('3a DF'!N$147="-","-",'3a DF'!N$147)</f>
        <v>215.77</v>
      </c>
      <c r="N159" s="35">
        <f>IF('3a DF'!O$147="-","-",'3a DF'!O$147)</f>
        <v>243.36</v>
      </c>
      <c r="O159" s="27"/>
      <c r="P159" s="35">
        <f>IF('3a DF'!Q$147="-","-",'3a DF'!Q$147)</f>
        <v>243.36</v>
      </c>
      <c r="Q159" s="35">
        <f>IF('3a DF'!R$147="-","-",'3a DF'!R$147)</f>
        <v>281.18</v>
      </c>
      <c r="R159" s="35">
        <f>IF('3a DF'!S$147="-","-",'3a DF'!S$147)</f>
        <v>230.78</v>
      </c>
      <c r="S159" s="35">
        <f>IF('3a DF'!T$147="-","-",'3a DF'!T$147)</f>
        <v>206.32</v>
      </c>
      <c r="T159" s="35">
        <f>IF('3a DF'!U$147="-","-",'3a DF'!U$147)</f>
        <v>145.13</v>
      </c>
      <c r="U159" s="35">
        <f>IF('3a DF'!V$147="-","-",'3a DF'!V$147)</f>
        <v>187.07</v>
      </c>
      <c r="V159" s="35">
        <f>IF('3a DF'!W$147="-","-",'3a DF'!W$147)</f>
        <v>276.51</v>
      </c>
      <c r="W159" s="35">
        <f>IF('3a DF'!X$147="-","-",'3a DF'!X$147)</f>
        <v>586.80999999999995</v>
      </c>
      <c r="X159" s="27"/>
      <c r="Y159" s="35">
        <f>IF('3a DF'!Z$147="-","-",'3a DF'!Z$147)</f>
        <v>1376.8009245311077</v>
      </c>
      <c r="Z159" s="35" t="str">
        <f>IF('3a DF'!AA$147="-","-",'3a DF'!AA$147)</f>
        <v>-</v>
      </c>
      <c r="AA159" s="35" t="str">
        <f>IF('3a DF'!AB$147="-","-",'3a DF'!AB$147)</f>
        <v>-</v>
      </c>
      <c r="AB159" s="35" t="str">
        <f>IF('3a DF'!AC$147="-","-",'3a DF'!AC$147)</f>
        <v>-</v>
      </c>
      <c r="AC159" s="35" t="str">
        <f>IF('3a DF'!AD$147="-","-",'3a DF'!AD$147)</f>
        <v>-</v>
      </c>
      <c r="AD159" s="25"/>
    </row>
    <row r="160" spans="1:30" s="26" customFormat="1" ht="11.25" customHeight="1" x14ac:dyDescent="0.15">
      <c r="A160" s="207"/>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x14ac:dyDescent="0.15">
      <c r="A161" s="207"/>
      <c r="B161" s="123" t="s">
        <v>245</v>
      </c>
      <c r="C161" s="123" t="s">
        <v>182</v>
      </c>
      <c r="D161" s="121" t="s">
        <v>127</v>
      </c>
      <c r="E161" s="160"/>
      <c r="F161" s="27"/>
      <c r="G161" s="35" t="str">
        <f>IF('3c AA'!J207="-","-",'3c AA'!J207)</f>
        <v>-</v>
      </c>
      <c r="H161" s="35" t="str">
        <f>IF('3c AA'!K207="-","-",'3c AA'!K207)</f>
        <v>-</v>
      </c>
      <c r="I161" s="35" t="str">
        <f>IF('3c AA'!L207="-","-",'3c AA'!L207)</f>
        <v>-</v>
      </c>
      <c r="J161" s="35" t="str">
        <f>IF('3c AA'!M207="-","-",'3c AA'!M207)</f>
        <v>-</v>
      </c>
      <c r="K161" s="35" t="str">
        <f>IF('3c AA'!N207="-","-",'3c AA'!N207)</f>
        <v>-</v>
      </c>
      <c r="L161" s="35" t="str">
        <f>IF('3c AA'!O207="-","-",'3c AA'!O207)</f>
        <v>-</v>
      </c>
      <c r="M161" s="35" t="str">
        <f>IF('3c AA'!P207="-","-",'3c AA'!P207)</f>
        <v>-</v>
      </c>
      <c r="N161" s="35" t="str">
        <f>IF('3c AA'!Q207="-","-",'3c AA'!Q207)</f>
        <v>-</v>
      </c>
      <c r="O161" s="27"/>
      <c r="P161" s="35" t="str">
        <f>IF('3c AA'!S207="-","-",'3c AA'!S207)</f>
        <v>-</v>
      </c>
      <c r="Q161" s="35" t="str">
        <f>IF('3c AA'!T207="-","-",'3c AA'!T207)</f>
        <v>-</v>
      </c>
      <c r="R161" s="35" t="str">
        <f>IF('3c AA'!U207="-","-",'3c AA'!U207)</f>
        <v>-</v>
      </c>
      <c r="S161" s="35" t="str">
        <f>IF('3c AA'!V207="-","-",'3c AA'!V207)</f>
        <v>-</v>
      </c>
      <c r="T161" s="35">
        <f>IF('3c AA'!W207="-","-",'3c AA'!W207)</f>
        <v>10.705717509101307</v>
      </c>
      <c r="U161" s="35">
        <f>IF('3c AA'!X207="-","-",'3c AA'!X207)</f>
        <v>13.71215092385904</v>
      </c>
      <c r="V161" s="35">
        <f>IF('3c AA'!Y207="-","-",'3c AA'!Y207)</f>
        <v>4.43</v>
      </c>
      <c r="W161" s="35" t="str">
        <f>IF('3c AA'!Z207="-","-",'3c AA'!Z207)</f>
        <v>-</v>
      </c>
      <c r="X161" s="27"/>
      <c r="Y161" s="35">
        <f>IF('3c AA'!AB207="-","-",'3c AA'!AB207)</f>
        <v>26.679544917909343</v>
      </c>
      <c r="Z161" s="35" t="str">
        <f>IF('3c AA'!AC207="-","-",'3c AA'!AC207)</f>
        <v>-</v>
      </c>
      <c r="AA161" s="35" t="str">
        <f>IF('3c AA'!AD207="-","-",'3c AA'!AD207)</f>
        <v>-</v>
      </c>
      <c r="AB161" s="35" t="str">
        <f>IF('3c AA'!AE207="-","-",'3c AA'!AE207)</f>
        <v>-</v>
      </c>
      <c r="AC161" s="35" t="str">
        <f>IF('3c AA'!AF207="-","-",'3c AA'!AF207)</f>
        <v>-</v>
      </c>
      <c r="AD161" s="25"/>
    </row>
    <row r="162" spans="1:30" s="26" customFormat="1" ht="11.25" customHeight="1" x14ac:dyDescent="0.15">
      <c r="A162" s="207"/>
      <c r="B162" s="123" t="s">
        <v>246</v>
      </c>
      <c r="C162" s="123" t="s">
        <v>183</v>
      </c>
      <c r="D162" s="121" t="s">
        <v>127</v>
      </c>
      <c r="E162" s="160"/>
      <c r="F162" s="27"/>
      <c r="G162" s="35">
        <f>IF('3d PC'!G$43="-","-",'3d PC'!G$43)</f>
        <v>21.926269106402124</v>
      </c>
      <c r="H162" s="35">
        <f>IF('3d PC'!H$43="-","-",'3d PC'!H$43)</f>
        <v>21.926269106402124</v>
      </c>
      <c r="I162" s="35">
        <f>IF('3d PC'!I$43="-","-",'3d PC'!I$43)</f>
        <v>22.64764819235609</v>
      </c>
      <c r="J162" s="35">
        <f>IF('3d PC'!J$43="-","-",'3d PC'!J$43)</f>
        <v>22.505107470829557</v>
      </c>
      <c r="K162" s="35">
        <f>IF('3d PC'!K$43="-","-",'3d PC'!K$43)</f>
        <v>19.106297226763825</v>
      </c>
      <c r="L162" s="35">
        <f>IF('3d PC'!L$43="-","-",'3d PC'!L$43)</f>
        <v>19.106297226763825</v>
      </c>
      <c r="M162" s="35">
        <f>IF('3d PC'!M$43="-","-",'3d PC'!M$43)</f>
        <v>20.852393125569616</v>
      </c>
      <c r="N162" s="35">
        <f>IF('3d PC'!N$43="-","-",'3d PC'!N$43)</f>
        <v>20.849370287873604</v>
      </c>
      <c r="O162" s="27"/>
      <c r="P162" s="35">
        <f>IF('3d PC'!P$43="-","-",'3d PC'!P$43)</f>
        <v>20.849370287873604</v>
      </c>
      <c r="Q162" s="35">
        <f>IF('3d PC'!Q$43="-","-",'3d PC'!Q$43)</f>
        <v>21.503193401206047</v>
      </c>
      <c r="R162" s="35">
        <f>IF('3d PC'!R$43="-","-",'3d PC'!R$43)</f>
        <v>21.819481548965161</v>
      </c>
      <c r="S162" s="35">
        <f>IF('3d PC'!S$43="-","-",'3d PC'!S$43)</f>
        <v>25.256715910577427</v>
      </c>
      <c r="T162" s="35">
        <f>IF('3d PC'!T$43="-","-",'3d PC'!T$43)</f>
        <v>24.167303215101221</v>
      </c>
      <c r="U162" s="35">
        <f>IF('3d PC'!U$43="-","-",'3d PC'!U$43)</f>
        <v>23.962512789411701</v>
      </c>
      <c r="V162" s="35">
        <f>IF('3d PC'!V$43="-","-",'3d PC'!V$43)</f>
        <v>23.858648398084732</v>
      </c>
      <c r="W162" s="35">
        <f>IF('3d PC'!W$43="-","-",'3d PC'!W$43)</f>
        <v>33.366817904048837</v>
      </c>
      <c r="X162" s="27"/>
      <c r="Y162" s="35">
        <f>IF('3d PC'!Y$43="-","-",'3d PC'!Y$43)</f>
        <v>33.475871166766694</v>
      </c>
      <c r="Z162" s="35" t="str">
        <f>IF('3d PC'!Z$43="-","-",'3d PC'!Z$43)</f>
        <v>-</v>
      </c>
      <c r="AA162" s="35" t="str">
        <f>IF('3d PC'!AA$43="-","-",'3d PC'!AA$43)</f>
        <v>-</v>
      </c>
      <c r="AB162" s="35" t="str">
        <f>IF('3d PC'!AB$43="-","-",'3d PC'!AB$43)</f>
        <v>-</v>
      </c>
      <c r="AC162" s="35" t="str">
        <f>IF('3d PC'!AC$43="-","-",'3d PC'!AC$43)</f>
        <v>-</v>
      </c>
      <c r="AD162" s="25"/>
    </row>
    <row r="163" spans="1:30" s="26" customFormat="1" ht="11.25" customHeight="1" x14ac:dyDescent="0.15">
      <c r="A163" s="207"/>
      <c r="B163" s="123" t="s">
        <v>247</v>
      </c>
      <c r="C163" s="123" t="s">
        <v>184</v>
      </c>
      <c r="D163" s="121" t="s">
        <v>127</v>
      </c>
      <c r="E163" s="160"/>
      <c r="F163" s="27"/>
      <c r="G163" s="35">
        <f>IF('3f NC-Gas'!F57="-","-",'3f NC-Gas'!F57)</f>
        <v>108.45356419022889</v>
      </c>
      <c r="H163" s="35">
        <f>IF('3f NC-Gas'!G57="-","-",'3f NC-Gas'!G57)</f>
        <v>108.33356418640227</v>
      </c>
      <c r="I163" s="35">
        <f>IF('3f NC-Gas'!H57="-","-",'3f NC-Gas'!H57)</f>
        <v>120.97434724310997</v>
      </c>
      <c r="J163" s="35">
        <f>IF('3f NC-Gas'!I57="-","-",'3f NC-Gas'!I57)</f>
        <v>120.62634723201279</v>
      </c>
      <c r="K163" s="35">
        <f>IF('3f NC-Gas'!J57="-","-",'3f NC-Gas'!J57)</f>
        <v>116.38071491606703</v>
      </c>
      <c r="L163" s="35">
        <f>IF('3f NC-Gas'!K57="-","-",'3f NC-Gas'!K57)</f>
        <v>116.40471491683236</v>
      </c>
      <c r="M163" s="35">
        <f>IF('3f NC-Gas'!L57="-","-",'3f NC-Gas'!L57)</f>
        <v>120.67304283265682</v>
      </c>
      <c r="N163" s="35">
        <f>IF('3f NC-Gas'!M57="-","-",'3f NC-Gas'!M57)</f>
        <v>120.74504283495278</v>
      </c>
      <c r="O163" s="27"/>
      <c r="P163" s="35">
        <f>IF('3f NC-Gas'!O57="-","-",'3f NC-Gas'!O57)</f>
        <v>120.74504283495278</v>
      </c>
      <c r="Q163" s="35">
        <f>IF('3f NC-Gas'!P57="-","-",'3f NC-Gas'!P57)</f>
        <v>124.35987626838403</v>
      </c>
      <c r="R163" s="35">
        <f>IF('3f NC-Gas'!Q57="-","-",'3f NC-Gas'!Q57)</f>
        <v>123.91587625422555</v>
      </c>
      <c r="S163" s="35">
        <f>IF('3f NC-Gas'!R57="-","-",'3f NC-Gas'!R57)</f>
        <v>134.24032048035727</v>
      </c>
      <c r="T163" s="35">
        <f>IF('3f NC-Gas'!S57="-","-",'3f NC-Gas'!S57)</f>
        <v>131.57632039540636</v>
      </c>
      <c r="U163" s="35">
        <f>IF('3f NC-Gas'!T57="-","-",'3f NC-Gas'!T57)</f>
        <v>117.37108663910885</v>
      </c>
      <c r="V163" s="35">
        <f>IF('3f NC-Gas'!U57="-","-",'3f NC-Gas'!U57)</f>
        <v>116.93908662533303</v>
      </c>
      <c r="W163" s="35">
        <f>IF('3f NC-Gas'!V57="-","-",'3f NC-Gas'!V57)</f>
        <v>173.60794441327738</v>
      </c>
      <c r="X163" s="27"/>
      <c r="Y163" s="35">
        <f>IF('3f NC-Gas'!X57="-","-",'3f NC-Gas'!X57)</f>
        <v>166.40714351919863</v>
      </c>
      <c r="Z163" s="35" t="str">
        <f>IF('3f NC-Gas'!Y57="-","-",'3f NC-Gas'!Y57)</f>
        <v>-</v>
      </c>
      <c r="AA163" s="35" t="str">
        <f>IF('3f NC-Gas'!Z57="-","-",'3f NC-Gas'!Z57)</f>
        <v>-</v>
      </c>
      <c r="AB163" s="35" t="str">
        <f>IF('3f NC-Gas'!AA57="-","-",'3f NC-Gas'!AA57)</f>
        <v>-</v>
      </c>
      <c r="AC163" s="35" t="str">
        <f>IF('3f NC-Gas'!AB57="-","-",'3f NC-Gas'!AB57)</f>
        <v>-</v>
      </c>
      <c r="AD163" s="25"/>
    </row>
    <row r="164" spans="1:30" s="26" customFormat="1" ht="11.25" customHeight="1" x14ac:dyDescent="0.15">
      <c r="A164" s="207"/>
      <c r="B164" s="123" t="s">
        <v>248</v>
      </c>
      <c r="C164" s="123" t="s">
        <v>185</v>
      </c>
      <c r="D164" s="121" t="s">
        <v>127</v>
      </c>
      <c r="E164" s="160"/>
      <c r="F164" s="27"/>
      <c r="G164" s="35">
        <f>IF('3g CPIH'!C$17="-","-",'3h OC '!$E$12*('3g CPIH'!C$17/'3g CPIH'!$G$17))</f>
        <v>87.194616340508801</v>
      </c>
      <c r="H164" s="35">
        <f>IF('3g CPIH'!D$17="-","-",'3h OC '!$E$12*('3g CPIH'!D$17/'3g CPIH'!$G$17))</f>
        <v>87.369180136986301</v>
      </c>
      <c r="I164" s="35">
        <f>IF('3g CPIH'!E$17="-","-",'3h OC '!$E$12*('3g CPIH'!E$17/'3g CPIH'!$G$17))</f>
        <v>87.631025831702544</v>
      </c>
      <c r="J164" s="35">
        <f>IF('3g CPIH'!F$17="-","-",'3h OC '!$E$12*('3g CPIH'!F$17/'3g CPIH'!$G$17))</f>
        <v>88.15471722113503</v>
      </c>
      <c r="K164" s="35">
        <f>IF('3g CPIH'!G$17="-","-",'3h OC '!$E$12*('3g CPIH'!G$17/'3g CPIH'!$G$17))</f>
        <v>89.202100000000002</v>
      </c>
      <c r="L164" s="35">
        <f>IF('3g CPIH'!H$17="-","-",'3h OC '!$E$12*('3g CPIH'!H$17/'3g CPIH'!$G$17))</f>
        <v>90.33676467710373</v>
      </c>
      <c r="M164" s="35">
        <f>IF('3g CPIH'!I$17="-","-",'3h OC '!$E$12*('3g CPIH'!I$17/'3g CPIH'!$G$17))</f>
        <v>91.645993150684916</v>
      </c>
      <c r="N164" s="35">
        <f>IF('3g CPIH'!J$17="-","-",'3h OC '!$E$12*('3g CPIH'!J$17/'3g CPIH'!$G$17))</f>
        <v>92.431530234833673</v>
      </c>
      <c r="O164" s="27"/>
      <c r="P164" s="35">
        <f>IF('3g CPIH'!L$17="-","-",'3h OC '!$E$12*('3g CPIH'!L$17/'3g CPIH'!$G$17))</f>
        <v>92.431530234833673</v>
      </c>
      <c r="Q164" s="35">
        <f>IF('3g CPIH'!M$17="-","-",'3h OC '!$E$12*('3g CPIH'!M$17/'3g CPIH'!$G$17))</f>
        <v>93.47891301369863</v>
      </c>
      <c r="R164" s="35">
        <f>IF('3g CPIH'!N$17="-","-",'3h OC '!$E$12*('3g CPIH'!N$17/'3g CPIH'!$G$17))</f>
        <v>94.177168199608616</v>
      </c>
      <c r="S164" s="35">
        <f>IF('3g CPIH'!O$17="-","-",'3h OC '!$E$12*('3g CPIH'!O$17/'3g CPIH'!$G$17))</f>
        <v>94.700859589041102</v>
      </c>
      <c r="T164" s="35">
        <f>IF('3g CPIH'!P$17="-","-",'3h OC '!$E$12*('3g CPIH'!P$17/'3g CPIH'!$G$17))</f>
        <v>94.96270528375733</v>
      </c>
      <c r="U164" s="35">
        <f>IF('3g CPIH'!Q$17="-","-",'3h OC '!$E$12*('3g CPIH'!Q$17/'3g CPIH'!$G$17))</f>
        <v>95.48639667318983</v>
      </c>
      <c r="V164" s="35">
        <f>IF('3g CPIH'!R$17="-","-",'3h OC '!$E$12*('3g CPIH'!R$17/'3g CPIH'!$G$17))</f>
        <v>97.232034637964787</v>
      </c>
      <c r="W164" s="35">
        <f>IF('3g CPIH'!S$17="-","-",'3h OC '!$E$12*('3g CPIH'!S$17/'3g CPIH'!$G$17))</f>
        <v>100.11233727984346</v>
      </c>
      <c r="X164" s="27"/>
      <c r="Y164" s="35">
        <f>IF('3g CPIH'!U$17="-","-",'3h OC '!$E$12*('3g CPIH'!U$17/'3g CPIH'!$G$17))</f>
        <v>105.1746873776908</v>
      </c>
      <c r="Z164" s="35" t="str">
        <f>IF('3g CPIH'!V$17="-","-",'3h OC '!$E$12*('3g CPIH'!V$17/'3g CPIH'!$G$17))</f>
        <v>-</v>
      </c>
      <c r="AA164" s="35" t="str">
        <f>IF('3g CPIH'!W$17="-","-",'3h OC '!$E$12*('3g CPIH'!W$17/'3g CPIH'!$G$17))</f>
        <v>-</v>
      </c>
      <c r="AB164" s="35" t="str">
        <f>IF('3g CPIH'!X$17="-","-",'3h OC '!$E$12*('3g CPIH'!X$17/'3g CPIH'!$G$17))</f>
        <v>-</v>
      </c>
      <c r="AC164" s="35" t="str">
        <f>IF('3g CPIH'!Y$17="-","-",'3h OC '!$E$12*('3g CPIH'!Y$17/'3g CPIH'!$G$17))</f>
        <v>-</v>
      </c>
      <c r="AD164" s="25"/>
    </row>
    <row r="165" spans="1:30" s="26" customFormat="1" ht="11.25" customHeight="1" x14ac:dyDescent="0.15">
      <c r="A165" s="207"/>
      <c r="B165" s="123" t="s">
        <v>248</v>
      </c>
      <c r="C165" s="123" t="s">
        <v>186</v>
      </c>
      <c r="D165" s="121" t="s">
        <v>127</v>
      </c>
      <c r="E165" s="160"/>
      <c r="F165" s="27"/>
      <c r="G165" s="35" t="s">
        <v>249</v>
      </c>
      <c r="H165" s="35" t="s">
        <v>249</v>
      </c>
      <c r="I165" s="35" t="s">
        <v>249</v>
      </c>
      <c r="J165" s="35" t="s">
        <v>249</v>
      </c>
      <c r="K165" s="35">
        <f>IF('3i SMNCC'!G$51="-","-",'3i SMNCC'!G$51)</f>
        <v>0</v>
      </c>
      <c r="L165" s="35">
        <f>IF('3i SMNCC'!H$51="-","-",'3i SMNCC'!H$51)</f>
        <v>-0.14839729644435984</v>
      </c>
      <c r="M165" s="35">
        <f>IF('3i SMNCC'!I$51="-","-",'3i SMNCC'!I$51)</f>
        <v>1.899695256253338</v>
      </c>
      <c r="N165" s="35">
        <f>IF('3i SMNCC'!J$51="-","-",'3i SMNCC'!J$51)</f>
        <v>12.665365920990935</v>
      </c>
      <c r="O165" s="27"/>
      <c r="P165" s="35">
        <f>IF('3i SMNCC'!L$51="-","-",'3i SMNCC'!L$51)</f>
        <v>12.665365920990935</v>
      </c>
      <c r="Q165" s="35">
        <f>IF('3i SMNCC'!M$51="-","-",'3i SMNCC'!M$51)</f>
        <v>14.640709693750988</v>
      </c>
      <c r="R165" s="35">
        <f>IF('3i SMNCC'!N$51="-","-",'3i SMNCC'!N$51)</f>
        <v>14.927787132222536</v>
      </c>
      <c r="S165" s="35">
        <f>IF('3i SMNCC'!O$51="-","-",'3i SMNCC'!O$51)</f>
        <v>17.170757060355506</v>
      </c>
      <c r="T165" s="35">
        <f>IF('3i SMNCC'!P$51="-","-",'3i SMNCC'!P$51)</f>
        <v>11.164989866554468</v>
      </c>
      <c r="U165" s="35">
        <f>IF('3i SMNCC'!Q$51="-","-",'3i SMNCC'!Q$51)</f>
        <v>10.900121345430581</v>
      </c>
      <c r="V165" s="35">
        <f>IF('3i SMNCC'!R$51="-","-",'3i SMNCC'!R$51)</f>
        <v>7.9767627265742567</v>
      </c>
      <c r="W165" s="35">
        <f>IF('3i SMNCC'!S$51="-","-",'3i SMNCC'!S$51)</f>
        <v>3.3826300925037529</v>
      </c>
      <c r="X165" s="27"/>
      <c r="Y165" s="35">
        <f>IF('3i SMNCC'!U$51="-","-",'3i SMNCC'!U$51)</f>
        <v>3.4563122415280967</v>
      </c>
      <c r="Z165" s="35" t="str">
        <f>IF('3i SMNCC'!V$51="-","-",'3i SMNCC'!V$51)</f>
        <v>-</v>
      </c>
      <c r="AA165" s="35" t="str">
        <f>IF('3i SMNCC'!W$51="-","-",'3i SMNCC'!W$51)</f>
        <v>-</v>
      </c>
      <c r="AB165" s="35" t="str">
        <f>IF('3i SMNCC'!X$51="-","-",'3i SMNCC'!X$51)</f>
        <v>-</v>
      </c>
      <c r="AC165" s="35" t="str">
        <f>IF('3i SMNCC'!Y$51="-","-",'3i SMNCC'!Y$51)</f>
        <v>-</v>
      </c>
      <c r="AD165" s="25"/>
    </row>
    <row r="166" spans="1:30" s="26" customFormat="1" ht="11.25" x14ac:dyDescent="0.15">
      <c r="A166" s="207"/>
      <c r="B166" s="123" t="s">
        <v>248</v>
      </c>
      <c r="C166" s="123" t="s">
        <v>187</v>
      </c>
      <c r="D166" s="121" t="s">
        <v>127</v>
      </c>
      <c r="E166" s="160"/>
      <c r="F166" s="27"/>
      <c r="G166" s="35">
        <f>IF('3g CPIH'!C$17="-","-",'3j PAAC PAP'!$G$20*('3g CPIH'!C$17/'3g CPIH'!$G$17))</f>
        <v>13.137827495107633</v>
      </c>
      <c r="H166" s="35">
        <f>IF('3g CPIH'!D$17="-","-",'3j PAAC PAP'!$G$20*('3g CPIH'!D$17/'3g CPIH'!$G$17))</f>
        <v>13.164129452054794</v>
      </c>
      <c r="I166" s="35">
        <f>IF('3g CPIH'!E$17="-","-",'3j PAAC PAP'!$G$20*('3g CPIH'!E$17/'3g CPIH'!$G$17))</f>
        <v>13.203582387475539</v>
      </c>
      <c r="J166" s="35">
        <f>IF('3g CPIH'!F$17="-","-",'3j PAAC PAP'!$G$20*('3g CPIH'!F$17/'3g CPIH'!$G$17))</f>
        <v>13.282488258317025</v>
      </c>
      <c r="K166" s="35">
        <f>IF('3g CPIH'!G$17="-","-",'3j PAAC PAP'!$G$20*('3g CPIH'!G$17/'3g CPIH'!$G$17))</f>
        <v>13.440300000000001</v>
      </c>
      <c r="L166" s="35">
        <f>IF('3g CPIH'!H$17="-","-",'3j PAAC PAP'!$G$20*('3g CPIH'!H$17/'3g CPIH'!$G$17))</f>
        <v>13.611262720156557</v>
      </c>
      <c r="M166" s="35">
        <f>IF('3g CPIH'!I$17="-","-",'3j PAAC PAP'!$G$20*('3g CPIH'!I$17/'3g CPIH'!$G$17))</f>
        <v>13.808527397260272</v>
      </c>
      <c r="N166" s="35">
        <f>IF('3g CPIH'!J$17="-","-",'3j PAAC PAP'!$G$20*('3g CPIH'!J$17/'3g CPIH'!$G$17))</f>
        <v>13.926886203522507</v>
      </c>
      <c r="O166" s="27"/>
      <c r="P166" s="35">
        <f>IF('3g CPIH'!L$17="-","-",'3j PAAC PAP'!$G$20*('3g CPIH'!L$17/'3g CPIH'!$G$17))</f>
        <v>13.926886203522507</v>
      </c>
      <c r="Q166" s="35">
        <f>IF('3g CPIH'!M$17="-","-",'3j PAAC PAP'!$G$20*('3g CPIH'!M$17/'3g CPIH'!$G$17))</f>
        <v>14.08469794520548</v>
      </c>
      <c r="R166" s="35">
        <f>IF('3g CPIH'!N$17="-","-",'3j PAAC PAP'!$G$20*('3g CPIH'!N$17/'3g CPIH'!$G$17))</f>
        <v>14.189905772994129</v>
      </c>
      <c r="S166" s="35">
        <f>IF('3g CPIH'!O$17="-","-",'3j PAAC PAP'!$G$20*('3g CPIH'!O$17/'3g CPIH'!$G$17))</f>
        <v>14.268811643835617</v>
      </c>
      <c r="T166" s="35">
        <f>IF('3g CPIH'!P$17="-","-",'3j PAAC PAP'!$G$20*('3g CPIH'!P$17/'3g CPIH'!$G$17))</f>
        <v>14.30826457925636</v>
      </c>
      <c r="U166" s="35">
        <f>IF('3g CPIH'!Q$17="-","-",'3j PAAC PAP'!$G$20*('3g CPIH'!Q$17/'3g CPIH'!$G$17))</f>
        <v>14.387170450097848</v>
      </c>
      <c r="V166" s="35">
        <f>IF('3g CPIH'!R$17="-","-",'3j PAAC PAP'!$G$20*('3g CPIH'!R$17/'3g CPIH'!$G$17))</f>
        <v>14.650190019569473</v>
      </c>
      <c r="W166" s="35">
        <f>IF('3g CPIH'!S$17="-","-",'3j PAAC PAP'!$G$20*('3g CPIH'!S$17/'3g CPIH'!$G$17))</f>
        <v>15.084172309197653</v>
      </c>
      <c r="X166" s="27"/>
      <c r="Y166" s="35">
        <f>IF('3g CPIH'!U$17="-","-",'3j PAAC PAP'!$G$20*('3g CPIH'!U$17/'3g CPIH'!$G$17))</f>
        <v>15.846929060665364</v>
      </c>
      <c r="Z166" s="35" t="str">
        <f>IF('3g CPIH'!V$17="-","-",'3j PAAC PAP'!$G$20*('3g CPIH'!V$17/'3g CPIH'!$G$17))</f>
        <v>-</v>
      </c>
      <c r="AA166" s="35" t="str">
        <f>IF('3g CPIH'!W$17="-","-",'3j PAAC PAP'!$G$20*('3g CPIH'!W$17/'3g CPIH'!$G$17))</f>
        <v>-</v>
      </c>
      <c r="AB166" s="35" t="str">
        <f>IF('3g CPIH'!X$17="-","-",'3j PAAC PAP'!$G$20*('3g CPIH'!X$17/'3g CPIH'!$G$17))</f>
        <v>-</v>
      </c>
      <c r="AC166" s="35" t="str">
        <f>IF('3g CPIH'!Y$17="-","-",'3j PAAC PAP'!$G$20*('3g CPIH'!Y$17/'3g CPIH'!$G$17))</f>
        <v>-</v>
      </c>
      <c r="AD166" s="25"/>
    </row>
    <row r="167" spans="1:30" s="26" customFormat="1" ht="11.25" x14ac:dyDescent="0.15">
      <c r="A167" s="207"/>
      <c r="B167" s="123" t="s">
        <v>248</v>
      </c>
      <c r="C167" s="123" t="s">
        <v>188</v>
      </c>
      <c r="D167" s="121" t="s">
        <v>127</v>
      </c>
      <c r="E167" s="160"/>
      <c r="F167" s="27"/>
      <c r="G167" s="35">
        <f>IF(G159="-","-",SUM(G159:G165)*'3j PAAC PAP'!$G$38)</f>
        <v>27.078894689826107</v>
      </c>
      <c r="H167" s="35">
        <f>IF(H159="-","-",SUM(H159:H165)*'3j PAAC PAP'!$G$38)</f>
        <v>24.805154446562138</v>
      </c>
      <c r="I167" s="35">
        <f>IF(I159="-","-",SUM(I159:I165)*'3j PAAC PAP'!$G$38)</f>
        <v>23.355729801415141</v>
      </c>
      <c r="J167" s="35">
        <f>IF(J159="-","-",SUM(J159:J165)*'3j PAAC PAP'!$G$38)</f>
        <v>22.52466034609872</v>
      </c>
      <c r="K167" s="35">
        <f>IF(K159="-","-",SUM(K159:K165)*'3j PAAC PAP'!$G$38)</f>
        <v>24.473810365128486</v>
      </c>
      <c r="L167" s="35">
        <f>IF(L159="-","-",SUM(L159:L165)*'3j PAAC PAP'!$G$38)</f>
        <v>24.434708066512325</v>
      </c>
      <c r="M167" s="35">
        <f>IF(M159="-","-",SUM(M159:M165)*'3j PAAC PAP'!$G$38)</f>
        <v>25.935086520230467</v>
      </c>
      <c r="N167" s="35">
        <f>IF(N159="-","-",SUM(N159:N165)*'3j PAAC PAP'!$G$38)</f>
        <v>28.190691617563676</v>
      </c>
      <c r="O167" s="27"/>
      <c r="P167" s="35">
        <f>IF(P159="-","-",SUM(P159:P165)*'3j PAAC PAP'!$G$38)</f>
        <v>28.190691617563676</v>
      </c>
      <c r="Q167" s="35">
        <f>IF(Q159="-","-",SUM(Q159:Q165)*'3j PAAC PAP'!$G$38)</f>
        <v>30.785769041681583</v>
      </c>
      <c r="R167" s="35">
        <f>IF(R159="-","-",SUM(R159:R165)*'3j PAAC PAP'!$G$38)</f>
        <v>27.93579413340527</v>
      </c>
      <c r="S167" s="35">
        <f>IF(S159="-","-",SUM(S159:S165)*'3j PAAC PAP'!$G$38)</f>
        <v>27.479517454798103</v>
      </c>
      <c r="T167" s="35">
        <f>IF(T159="-","-",SUM(T159:T165)*'3j PAAC PAP'!$G$38)</f>
        <v>24.029014968463461</v>
      </c>
      <c r="U167" s="35">
        <f>IF(U159="-","-",SUM(U159:U165)*'3j PAAC PAP'!$G$38)</f>
        <v>25.800541490310145</v>
      </c>
      <c r="V167" s="35">
        <f>IF(V159="-","-",SUM(V159:V165)*'3j PAAC PAP'!$G$38)</f>
        <v>30.313126222149606</v>
      </c>
      <c r="W167" s="35">
        <f>IF(W159="-","-",SUM(W159:W165)*'3j PAAC PAP'!$G$38)</f>
        <v>51.616913730128147</v>
      </c>
      <c r="X167" s="27"/>
      <c r="Y167" s="35">
        <f>IF(Y159="-","-",SUM(Y159:Y165)*'3j PAAC PAP'!$G$38)</f>
        <v>98.48419467244419</v>
      </c>
      <c r="Z167" s="35" t="str">
        <f>IF(Z159="-","-",SUM(Z159:Z165)*'3j PAAC PAP'!$G$38)</f>
        <v>-</v>
      </c>
      <c r="AA167" s="35" t="str">
        <f>IF(AA159="-","-",SUM(AA159:AA165)*'3j PAAC PAP'!$G$38)</f>
        <v>-</v>
      </c>
      <c r="AB167" s="35" t="str">
        <f>IF(AB159="-","-",SUM(AB159:AB165)*'3j PAAC PAP'!$G$38)</f>
        <v>-</v>
      </c>
      <c r="AC167" s="35" t="str">
        <f>IF(AC159="-","-",SUM(AC159:AC165)*'3j PAAC PAP'!$G$38)</f>
        <v>-</v>
      </c>
      <c r="AD167" s="25"/>
    </row>
    <row r="168" spans="1:30" s="26" customFormat="1" ht="11.25" x14ac:dyDescent="0.15">
      <c r="A168" s="207"/>
      <c r="B168" s="123" t="s">
        <v>189</v>
      </c>
      <c r="C168" s="123" t="s">
        <v>250</v>
      </c>
      <c r="D168" s="121" t="s">
        <v>127</v>
      </c>
      <c r="E168" s="160"/>
      <c r="F168" s="27"/>
      <c r="G168" s="35">
        <f>IF(G162="-","-",SUM(G159:G167)*'3k EBIT'!$E$12)</f>
        <v>9.8959086158499208</v>
      </c>
      <c r="H168" s="35">
        <f>IF(H162="-","-",SUM(H159:H167)*'3k EBIT'!$E$12)</f>
        <v>9.0868515826565979</v>
      </c>
      <c r="I168" s="35">
        <f>IF(I162="-","-",SUM(I159:I167)*'3k EBIT'!$E$12)</f>
        <v>8.5715472743769556</v>
      </c>
      <c r="J168" s="35">
        <f>IF(J162="-","-",SUM(J159:J167)*'3k EBIT'!$E$12)</f>
        <v>8.277172791993916</v>
      </c>
      <c r="K168" s="35">
        <f>IF(K162="-","-",SUM(K159:K167)*'3k EBIT'!$E$12)</f>
        <v>8.9742252135341563</v>
      </c>
      <c r="L168" s="35">
        <f>IF(L162="-","-",SUM(L159:L167)*'3k EBIT'!$E$12)</f>
        <v>8.9636140248219842</v>
      </c>
      <c r="M168" s="35">
        <f>IF(M162="-","-",SUM(M159:M167)*'3k EBIT'!$E$12)</f>
        <v>9.5016452110584702</v>
      </c>
      <c r="N168" s="35">
        <f>IF(N162="-","-",SUM(N159:N167)*'3k EBIT'!$E$12)</f>
        <v>10.307047005347709</v>
      </c>
      <c r="O168" s="27"/>
      <c r="P168" s="35">
        <f>IF(P162="-","-",SUM(P159:P167)*'3k EBIT'!$E$12)</f>
        <v>10.307047005347709</v>
      </c>
      <c r="Q168" s="35">
        <f>IF(Q162="-","-",SUM(Q159:Q167)*'3k EBIT'!$E$12)</f>
        <v>11.234082230560531</v>
      </c>
      <c r="R168" s="35">
        <f>IF(R162="-","-",SUM(R159:R167)*'3k EBIT'!$E$12)</f>
        <v>10.221384780586247</v>
      </c>
      <c r="S168" s="35">
        <f>IF(S162="-","-",SUM(S159:S167)*'3k EBIT'!$E$12)</f>
        <v>10.060455470067476</v>
      </c>
      <c r="T168" s="35">
        <f>IF(T162="-","-",SUM(T159:T167)*'3k EBIT'!$E$12)</f>
        <v>8.8326663087560604</v>
      </c>
      <c r="U168" s="35">
        <f>IF(U162="-","-",SUM(U159:U167)*'3k EBIT'!$E$12)</f>
        <v>9.4649475386713497</v>
      </c>
      <c r="V168" s="35">
        <f>IF(V162="-","-",SUM(V159:V167)*'3k EBIT'!$E$12)</f>
        <v>11.076749948259563</v>
      </c>
      <c r="W168" s="35">
        <f>IF(W162="-","-",SUM(W159:W167)*'3k EBIT'!$E$12)</f>
        <v>18.670380439039256</v>
      </c>
      <c r="X168" s="27"/>
      <c r="Y168" s="35">
        <f>IF(Y162="-","-",SUM(Y159:Y167)*'3k EBIT'!$E$12)</f>
        <v>35.372274365814235</v>
      </c>
      <c r="Z168" s="35" t="str">
        <f>IF(Z162="-","-",SUM(Z159:Z167)*'3k EBIT'!$E$12)</f>
        <v>-</v>
      </c>
      <c r="AA168" s="35" t="str">
        <f>IF(AA162="-","-",SUM(AA159:AA167)*'3k EBIT'!$E$12)</f>
        <v>-</v>
      </c>
      <c r="AB168" s="35" t="str">
        <f>IF(AB162="-","-",SUM(AB159:AB167)*'3k EBIT'!$E$12)</f>
        <v>-</v>
      </c>
      <c r="AC168" s="35" t="str">
        <f>IF(AC162="-","-",SUM(AC159:AC167)*'3k EBIT'!$E$12)</f>
        <v>-</v>
      </c>
      <c r="AD168" s="25"/>
    </row>
    <row r="169" spans="1:30" s="26" customFormat="1" ht="11.25" customHeight="1" x14ac:dyDescent="0.15">
      <c r="A169" s="207"/>
      <c r="B169" s="123" t="s">
        <v>251</v>
      </c>
      <c r="C169" s="124" t="s">
        <v>252</v>
      </c>
      <c r="D169" s="121" t="s">
        <v>127</v>
      </c>
      <c r="E169" s="116"/>
      <c r="F169" s="27"/>
      <c r="G169" s="35">
        <f>IF(G164="-","-",SUM(G159:G162,G164:G168)*'3l HAP'!$E$13)</f>
        <v>6.0377070613824957</v>
      </c>
      <c r="H169" s="35">
        <f>IF(H164="-","-",SUM(H159:H162,H164:H168)*'3l HAP'!$E$13)</f>
        <v>5.4160219219537753</v>
      </c>
      <c r="I169" s="35">
        <f>IF(I164="-","-",SUM(I159:I162,I164:I168)*'3l HAP'!$E$13)</f>
        <v>4.8338657297879433</v>
      </c>
      <c r="J169" s="35">
        <f>IF(J164="-","-",SUM(J159:J162,J164:J168)*'3l HAP'!$E$13)</f>
        <v>4.612122112879887</v>
      </c>
      <c r="K169" s="35">
        <f>IF(K164="-","-",SUM(K159:K162,K164:K168)*'3l HAP'!$E$13)</f>
        <v>5.2114161150042486</v>
      </c>
      <c r="L169" s="35">
        <f>IF(L164="-","-",SUM(L159:L162,L164:L168)*'3l HAP'!$E$13)</f>
        <v>5.2028879757423203</v>
      </c>
      <c r="M169" s="35">
        <f>IF(M164="-","-",SUM(M159:M162,M164:M168)*'3l HAP'!$E$13)</f>
        <v>5.5549907206185365</v>
      </c>
      <c r="N169" s="35">
        <f>IF(N164="-","-",SUM(N159:N162,N164:N168)*'3l HAP'!$E$13)</f>
        <v>6.174561979086004</v>
      </c>
      <c r="O169" s="27"/>
      <c r="P169" s="35">
        <f>IF(P164="-","-",SUM(P159:P162,P164:P168)*'3l HAP'!$E$13)</f>
        <v>6.174561979086004</v>
      </c>
      <c r="Q169" s="35">
        <f>IF(Q164="-","-",SUM(Q159:Q162,Q164:Q168)*'3l HAP'!$E$13)</f>
        <v>6.835990735739478</v>
      </c>
      <c r="R169" s="35">
        <f>IF(R164="-","-",SUM(R159:R162,R164:R168)*'3l HAP'!$E$13)</f>
        <v>6.0621283272738955</v>
      </c>
      <c r="S169" s="35">
        <f>IF(S164="-","-",SUM(S159:S162,S164:S168)*'3l HAP'!$E$13)</f>
        <v>5.786959451880934</v>
      </c>
      <c r="T169" s="35">
        <f>IF(T164="-","-",SUM(T159:T162,T164:T168)*'3l HAP'!$E$13)</f>
        <v>4.8798549884034275</v>
      </c>
      <c r="U169" s="35">
        <f>IF(U164="-","-",SUM(U159:U162,U164:U168)*'3l HAP'!$E$13)</f>
        <v>5.5750562191698192</v>
      </c>
      <c r="V169" s="35">
        <f>IF(V164="-","-",SUM(V159:V162,V164:V168)*'3l HAP'!$E$13)</f>
        <v>6.8234016224980518</v>
      </c>
      <c r="W169" s="35">
        <f>IF(W164="-","-",SUM(W159:W162,W164:W168)*'3l HAP'!$E$13)</f>
        <v>11.845202248941456</v>
      </c>
      <c r="X169" s="27"/>
      <c r="Y169" s="35">
        <f>IF(Y164="-","-",SUM(Y159:Y162,Y164:Y168)*'3l HAP'!$E$13)</f>
        <v>24.820751699947017</v>
      </c>
      <c r="Z169" s="35" t="str">
        <f>IF(Z164="-","-",SUM(Z159:Z162,Z164:Z168)*'3l HAP'!$E$13)</f>
        <v>-</v>
      </c>
      <c r="AA169" s="35" t="str">
        <f>IF(AA164="-","-",SUM(AA159:AA162,AA164:AA168)*'3l HAP'!$E$13)</f>
        <v>-</v>
      </c>
      <c r="AB169" s="35" t="str">
        <f>IF(AB164="-","-",SUM(AB159:AB162,AB164:AB168)*'3l HAP'!$E$13)</f>
        <v>-</v>
      </c>
      <c r="AC169" s="35" t="str">
        <f>IF(AC164="-","-",SUM(AC159:AC162,AC164:AC168)*'3l HAP'!$E$13)</f>
        <v>-</v>
      </c>
      <c r="AD169" s="25"/>
    </row>
    <row r="170" spans="1:30" s="26" customFormat="1" ht="11.25" customHeight="1" x14ac:dyDescent="0.15">
      <c r="A170" s="207"/>
      <c r="B170" s="123" t="s">
        <v>253</v>
      </c>
      <c r="C170" s="159" t="str">
        <f>B170&amp;"_"&amp;D170</f>
        <v>Total_Southern Scotland</v>
      </c>
      <c r="D170" s="121" t="s">
        <v>127</v>
      </c>
      <c r="E170" s="75"/>
      <c r="F170" s="27"/>
      <c r="G170" s="35">
        <f t="shared" ref="G170:N170" si="36">IF(G159="-","-",SUM(G159:G169))</f>
        <v>526.87478749930608</v>
      </c>
      <c r="H170" s="35">
        <f t="shared" si="36"/>
        <v>483.67117083301798</v>
      </c>
      <c r="I170" s="35">
        <f t="shared" si="36"/>
        <v>455.96774646022413</v>
      </c>
      <c r="J170" s="35">
        <f t="shared" si="36"/>
        <v>440.25261543326684</v>
      </c>
      <c r="K170" s="35">
        <f t="shared" si="36"/>
        <v>477.53886383649768</v>
      </c>
      <c r="L170" s="35">
        <f t="shared" si="36"/>
        <v>476.97185231148876</v>
      </c>
      <c r="M170" s="35">
        <f t="shared" si="36"/>
        <v>505.64137421433247</v>
      </c>
      <c r="N170" s="35">
        <f t="shared" si="36"/>
        <v>548.65049608417087</v>
      </c>
      <c r="O170" s="27"/>
      <c r="P170" s="35">
        <f t="shared" ref="P170:W170" si="37">IF(P159="-","-",SUM(P159:P169))</f>
        <v>548.65049608417087</v>
      </c>
      <c r="Q170" s="35">
        <f t="shared" si="37"/>
        <v>598.10323233022666</v>
      </c>
      <c r="R170" s="35">
        <f t="shared" si="37"/>
        <v>544.02952614928142</v>
      </c>
      <c r="S170" s="35">
        <f t="shared" si="37"/>
        <v>535.28439706091353</v>
      </c>
      <c r="T170" s="35">
        <f t="shared" si="37"/>
        <v>469.75683711480002</v>
      </c>
      <c r="U170" s="35">
        <f t="shared" si="37"/>
        <v>503.72998406924916</v>
      </c>
      <c r="V170" s="35">
        <f t="shared" si="37"/>
        <v>589.81000020043359</v>
      </c>
      <c r="W170" s="35">
        <f t="shared" si="37"/>
        <v>994.4963984169799</v>
      </c>
      <c r="X170" s="27"/>
      <c r="Y170" s="35">
        <f t="shared" ref="Y170:AC170" si="38">IF(Y159="-","-",SUM(Y159:Y169))</f>
        <v>1886.5186335530723</v>
      </c>
      <c r="Z170" s="35" t="str">
        <f t="shared" si="38"/>
        <v>-</v>
      </c>
      <c r="AA170" s="35" t="str">
        <f t="shared" si="38"/>
        <v>-</v>
      </c>
      <c r="AB170" s="35" t="str">
        <f t="shared" si="38"/>
        <v>-</v>
      </c>
      <c r="AC170" s="35" t="str">
        <f t="shared" si="38"/>
        <v>-</v>
      </c>
      <c r="AD170" s="25"/>
    </row>
    <row r="171" spans="1:30" s="26" customFormat="1" ht="11.25" customHeight="1" x14ac:dyDescent="0.15">
      <c r="A171" s="207"/>
      <c r="B171" s="120" t="s">
        <v>244</v>
      </c>
      <c r="C171" s="157" t="s">
        <v>180</v>
      </c>
      <c r="D171" s="122" t="s">
        <v>125</v>
      </c>
      <c r="E171" s="119"/>
      <c r="F171" s="27"/>
      <c r="G171" s="117">
        <f>IF('3a DF'!H$147="-","-",'3a DF'!H$147)</f>
        <v>253.15</v>
      </c>
      <c r="H171" s="117">
        <f>IF('3a DF'!I$147="-","-",'3a DF'!I$147)</f>
        <v>213.57</v>
      </c>
      <c r="I171" s="117">
        <f>IF('3a DF'!J$147="-","-",'3a DF'!J$147)</f>
        <v>174.75</v>
      </c>
      <c r="J171" s="117">
        <f>IF('3a DF'!K$147="-","-",'3a DF'!K$147)</f>
        <v>160.27000000000001</v>
      </c>
      <c r="K171" s="117">
        <f>IF('3a DF'!L$147="-","-",'3a DF'!L$147)</f>
        <v>200.75</v>
      </c>
      <c r="L171" s="117">
        <f>IF('3a DF'!M$147="-","-",'3a DF'!M$147)</f>
        <v>199.06</v>
      </c>
      <c r="M171" s="117">
        <f>IF('3a DF'!N$147="-","-",'3a DF'!N$147)</f>
        <v>215.77</v>
      </c>
      <c r="N171" s="117">
        <f>IF('3a DF'!O$147="-","-",'3a DF'!O$147)</f>
        <v>243.36</v>
      </c>
      <c r="O171" s="27"/>
      <c r="P171" s="117">
        <f>IF('3a DF'!Q$147="-","-",'3a DF'!Q$147)</f>
        <v>243.36</v>
      </c>
      <c r="Q171" s="117">
        <f>IF('3a DF'!R$147="-","-",'3a DF'!R$147)</f>
        <v>281.18</v>
      </c>
      <c r="R171" s="117">
        <f>IF('3a DF'!S$147="-","-",'3a DF'!S$147)</f>
        <v>230.78</v>
      </c>
      <c r="S171" s="117">
        <f>IF('3a DF'!T$147="-","-",'3a DF'!T$147)</f>
        <v>206.32</v>
      </c>
      <c r="T171" s="117">
        <f>IF('3a DF'!U$147="-","-",'3a DF'!U$147)</f>
        <v>145.13</v>
      </c>
      <c r="U171" s="117">
        <f>IF('3a DF'!V$147="-","-",'3a DF'!V$147)</f>
        <v>187.07</v>
      </c>
      <c r="V171" s="117">
        <f>IF('3a DF'!W$147="-","-",'3a DF'!W$147)</f>
        <v>276.51</v>
      </c>
      <c r="W171" s="117">
        <f>IF('3a DF'!X$147="-","-",'3a DF'!X$147)</f>
        <v>586.80999999999995</v>
      </c>
      <c r="X171" s="27"/>
      <c r="Y171" s="117">
        <f>IF('3a DF'!Z$147="-","-",'3a DF'!Z$147)</f>
        <v>1376.8009245311077</v>
      </c>
      <c r="Z171" s="117" t="str">
        <f>IF('3a DF'!AA$147="-","-",'3a DF'!AA$147)</f>
        <v>-</v>
      </c>
      <c r="AA171" s="117" t="str">
        <f>IF('3a DF'!AB$147="-","-",'3a DF'!AB$147)</f>
        <v>-</v>
      </c>
      <c r="AB171" s="117" t="str">
        <f>IF('3a DF'!AC$147="-","-",'3a DF'!AC$147)</f>
        <v>-</v>
      </c>
      <c r="AC171" s="117" t="str">
        <f>IF('3a DF'!AD$147="-","-",'3a DF'!AD$147)</f>
        <v>-</v>
      </c>
      <c r="AD171" s="25"/>
    </row>
    <row r="172" spans="1:30" s="26" customFormat="1" ht="11.25" customHeight="1" x14ac:dyDescent="0.15">
      <c r="A172" s="207"/>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x14ac:dyDescent="0.15">
      <c r="A173" s="207"/>
      <c r="B173" s="120" t="s">
        <v>245</v>
      </c>
      <c r="C173" s="157" t="s">
        <v>182</v>
      </c>
      <c r="D173" s="122" t="s">
        <v>125</v>
      </c>
      <c r="E173" s="119"/>
      <c r="F173" s="27"/>
      <c r="G173" s="117" t="str">
        <f>IF('3c AA'!J208="-","-",'3c AA'!J208)</f>
        <v>-</v>
      </c>
      <c r="H173" s="117" t="str">
        <f>IF('3c AA'!K208="-","-",'3c AA'!K208)</f>
        <v>-</v>
      </c>
      <c r="I173" s="117" t="str">
        <f>IF('3c AA'!L208="-","-",'3c AA'!L208)</f>
        <v>-</v>
      </c>
      <c r="J173" s="117" t="str">
        <f>IF('3c AA'!M208="-","-",'3c AA'!M208)</f>
        <v>-</v>
      </c>
      <c r="K173" s="117" t="str">
        <f>IF('3c AA'!N208="-","-",'3c AA'!N208)</f>
        <v>-</v>
      </c>
      <c r="L173" s="117" t="str">
        <f>IF('3c AA'!O208="-","-",'3c AA'!O208)</f>
        <v>-</v>
      </c>
      <c r="M173" s="117" t="str">
        <f>IF('3c AA'!P208="-","-",'3c AA'!P208)</f>
        <v>-</v>
      </c>
      <c r="N173" s="117" t="str">
        <f>IF('3c AA'!Q208="-","-",'3c AA'!Q208)</f>
        <v>-</v>
      </c>
      <c r="O173" s="27"/>
      <c r="P173" s="117" t="str">
        <f>IF('3c AA'!S208="-","-",'3c AA'!S208)</f>
        <v>-</v>
      </c>
      <c r="Q173" s="117" t="str">
        <f>IF('3c AA'!T208="-","-",'3c AA'!T208)</f>
        <v>-</v>
      </c>
      <c r="R173" s="117" t="str">
        <f>IF('3c AA'!U208="-","-",'3c AA'!U208)</f>
        <v>-</v>
      </c>
      <c r="S173" s="117" t="str">
        <f>IF('3c AA'!V208="-","-",'3c AA'!V208)</f>
        <v>-</v>
      </c>
      <c r="T173" s="117">
        <f>IF('3c AA'!W208="-","-",'3c AA'!W208)</f>
        <v>10.705717509101307</v>
      </c>
      <c r="U173" s="117">
        <f>IF('3c AA'!X208="-","-",'3c AA'!X208)</f>
        <v>13.71215092385904</v>
      </c>
      <c r="V173" s="117">
        <f>IF('3c AA'!Y208="-","-",'3c AA'!Y208)</f>
        <v>4.43</v>
      </c>
      <c r="W173" s="117" t="str">
        <f>IF('3c AA'!Z208="-","-",'3c AA'!Z208)</f>
        <v>-</v>
      </c>
      <c r="X173" s="27"/>
      <c r="Y173" s="117">
        <f>IF('3c AA'!AB208="-","-",'3c AA'!AB208)</f>
        <v>26.679544917909343</v>
      </c>
      <c r="Z173" s="117" t="str">
        <f>IF('3c AA'!AC208="-","-",'3c AA'!AC208)</f>
        <v>-</v>
      </c>
      <c r="AA173" s="117" t="str">
        <f>IF('3c AA'!AD208="-","-",'3c AA'!AD208)</f>
        <v>-</v>
      </c>
      <c r="AB173" s="117" t="str">
        <f>IF('3c AA'!AE208="-","-",'3c AA'!AE208)</f>
        <v>-</v>
      </c>
      <c r="AC173" s="117" t="str">
        <f>IF('3c AA'!AF208="-","-",'3c AA'!AF208)</f>
        <v>-</v>
      </c>
      <c r="AD173" s="25"/>
    </row>
    <row r="174" spans="1:30" s="26" customFormat="1" ht="11.25" customHeight="1" x14ac:dyDescent="0.15">
      <c r="A174" s="207"/>
      <c r="B174" s="120" t="s">
        <v>246</v>
      </c>
      <c r="C174" s="157" t="s">
        <v>183</v>
      </c>
      <c r="D174" s="122" t="s">
        <v>125</v>
      </c>
      <c r="E174" s="119"/>
      <c r="F174" s="27"/>
      <c r="G174" s="117">
        <f>IF('3d PC'!G$43="-","-",'3d PC'!G$43)</f>
        <v>21.926269106402124</v>
      </c>
      <c r="H174" s="117">
        <f>IF('3d PC'!H$43="-","-",'3d PC'!H$43)</f>
        <v>21.926269106402124</v>
      </c>
      <c r="I174" s="117">
        <f>IF('3d PC'!I$43="-","-",'3d PC'!I$43)</f>
        <v>22.64764819235609</v>
      </c>
      <c r="J174" s="117">
        <f>IF('3d PC'!J$43="-","-",'3d PC'!J$43)</f>
        <v>22.505107470829557</v>
      </c>
      <c r="K174" s="117">
        <f>IF('3d PC'!K$43="-","-",'3d PC'!K$43)</f>
        <v>19.106297226763825</v>
      </c>
      <c r="L174" s="117">
        <f>IF('3d PC'!L$43="-","-",'3d PC'!L$43)</f>
        <v>19.106297226763825</v>
      </c>
      <c r="M174" s="117">
        <f>IF('3d PC'!M$43="-","-",'3d PC'!M$43)</f>
        <v>20.852393125569616</v>
      </c>
      <c r="N174" s="117">
        <f>IF('3d PC'!N$43="-","-",'3d PC'!N$43)</f>
        <v>20.849370287873604</v>
      </c>
      <c r="O174" s="27"/>
      <c r="P174" s="117">
        <f>IF('3d PC'!P$43="-","-",'3d PC'!P$43)</f>
        <v>20.849370287873604</v>
      </c>
      <c r="Q174" s="117">
        <f>IF('3d PC'!Q$43="-","-",'3d PC'!Q$43)</f>
        <v>21.503193401206047</v>
      </c>
      <c r="R174" s="117">
        <f>IF('3d PC'!R$43="-","-",'3d PC'!R$43)</f>
        <v>21.819481548965161</v>
      </c>
      <c r="S174" s="117">
        <f>IF('3d PC'!S$43="-","-",'3d PC'!S$43)</f>
        <v>25.256715910577427</v>
      </c>
      <c r="T174" s="117">
        <f>IF('3d PC'!T$43="-","-",'3d PC'!T$43)</f>
        <v>24.167303215101221</v>
      </c>
      <c r="U174" s="117">
        <f>IF('3d PC'!U$43="-","-",'3d PC'!U$43)</f>
        <v>23.962512789411701</v>
      </c>
      <c r="V174" s="117">
        <f>IF('3d PC'!V$43="-","-",'3d PC'!V$43)</f>
        <v>23.858648398084732</v>
      </c>
      <c r="W174" s="117">
        <f>IF('3d PC'!W$43="-","-",'3d PC'!W$43)</f>
        <v>33.366817904048837</v>
      </c>
      <c r="X174" s="27"/>
      <c r="Y174" s="117">
        <f>IF('3d PC'!Y$43="-","-",'3d PC'!Y$43)</f>
        <v>33.475871166766694</v>
      </c>
      <c r="Z174" s="117" t="str">
        <f>IF('3d PC'!Z$43="-","-",'3d PC'!Z$43)</f>
        <v>-</v>
      </c>
      <c r="AA174" s="117" t="str">
        <f>IF('3d PC'!AA$43="-","-",'3d PC'!AA$43)</f>
        <v>-</v>
      </c>
      <c r="AB174" s="117" t="str">
        <f>IF('3d PC'!AB$43="-","-",'3d PC'!AB$43)</f>
        <v>-</v>
      </c>
      <c r="AC174" s="117" t="str">
        <f>IF('3d PC'!AC$43="-","-",'3d PC'!AC$43)</f>
        <v>-</v>
      </c>
      <c r="AD174" s="25"/>
    </row>
    <row r="175" spans="1:30" s="26" customFormat="1" ht="11.25" customHeight="1" x14ac:dyDescent="0.15">
      <c r="A175" s="207"/>
      <c r="B175" s="120" t="s">
        <v>247</v>
      </c>
      <c r="C175" s="157" t="s">
        <v>184</v>
      </c>
      <c r="D175" s="122" t="s">
        <v>125</v>
      </c>
      <c r="E175" s="119"/>
      <c r="F175" s="27"/>
      <c r="G175" s="117">
        <f>IF('3f NC-Gas'!F58="-","-",'3f NC-Gas'!F58)</f>
        <v>108.41773651861108</v>
      </c>
      <c r="H175" s="117">
        <f>IF('3f NC-Gas'!G58="-","-",'3f NC-Gas'!G58)</f>
        <v>108.29773651861107</v>
      </c>
      <c r="I175" s="117">
        <f>IF('3f NC-Gas'!H58="-","-",'3f NC-Gas'!H58)</f>
        <v>120.97937311923182</v>
      </c>
      <c r="J175" s="117">
        <f>IF('3f NC-Gas'!I58="-","-",'3f NC-Gas'!I58)</f>
        <v>120.63137311923182</v>
      </c>
      <c r="K175" s="117">
        <f>IF('3f NC-Gas'!J58="-","-",'3f NC-Gas'!J58)</f>
        <v>116.38255397526829</v>
      </c>
      <c r="L175" s="117">
        <f>IF('3f NC-Gas'!K58="-","-",'3f NC-Gas'!K58)</f>
        <v>116.4065539752683</v>
      </c>
      <c r="M175" s="117">
        <f>IF('3f NC-Gas'!L58="-","-",'3f NC-Gas'!L58)</f>
        <v>120.68792920353981</v>
      </c>
      <c r="N175" s="117">
        <f>IF('3f NC-Gas'!M58="-","-",'3f NC-Gas'!M58)</f>
        <v>120.75992920353981</v>
      </c>
      <c r="O175" s="27"/>
      <c r="P175" s="117">
        <f>IF('3f NC-Gas'!O58="-","-",'3f NC-Gas'!O58)</f>
        <v>120.75992920353981</v>
      </c>
      <c r="Q175" s="117">
        <f>IF('3f NC-Gas'!P58="-","-",'3f NC-Gas'!P58)</f>
        <v>124.36459188902195</v>
      </c>
      <c r="R175" s="117">
        <f>IF('3f NC-Gas'!Q58="-","-",'3f NC-Gas'!Q58)</f>
        <v>123.92059188902195</v>
      </c>
      <c r="S175" s="117">
        <f>IF('3f NC-Gas'!R58="-","-",'3f NC-Gas'!R58)</f>
        <v>134.26658823529411</v>
      </c>
      <c r="T175" s="117">
        <f>IF('3f NC-Gas'!S58="-","-",'3f NC-Gas'!S58)</f>
        <v>131.60258823529409</v>
      </c>
      <c r="U175" s="117">
        <f>IF('3f NC-Gas'!T58="-","-",'3f NC-Gas'!T58)</f>
        <v>117.38616328992188</v>
      </c>
      <c r="V175" s="117">
        <f>IF('3f NC-Gas'!U58="-","-",'3f NC-Gas'!U58)</f>
        <v>116.95416328992189</v>
      </c>
      <c r="W175" s="117">
        <f>IF('3f NC-Gas'!V58="-","-",'3f NC-Gas'!V58)</f>
        <v>173.63765601427758</v>
      </c>
      <c r="X175" s="27"/>
      <c r="Y175" s="117">
        <f>IF('3f NC-Gas'!X58="-","-",'3f NC-Gas'!X58)</f>
        <v>166.42872578171944</v>
      </c>
      <c r="Z175" s="117" t="str">
        <f>IF('3f NC-Gas'!Y58="-","-",'3f NC-Gas'!Y58)</f>
        <v>-</v>
      </c>
      <c r="AA175" s="117" t="str">
        <f>IF('3f NC-Gas'!Z58="-","-",'3f NC-Gas'!Z58)</f>
        <v>-</v>
      </c>
      <c r="AB175" s="117" t="str">
        <f>IF('3f NC-Gas'!AA58="-","-",'3f NC-Gas'!AA58)</f>
        <v>-</v>
      </c>
      <c r="AC175" s="117" t="str">
        <f>IF('3f NC-Gas'!AB58="-","-",'3f NC-Gas'!AB58)</f>
        <v>-</v>
      </c>
      <c r="AD175" s="25"/>
    </row>
    <row r="176" spans="1:30" s="26" customFormat="1" ht="11.25" customHeight="1" x14ac:dyDescent="0.15">
      <c r="A176" s="207"/>
      <c r="B176" s="120" t="s">
        <v>248</v>
      </c>
      <c r="C176" s="157" t="s">
        <v>185</v>
      </c>
      <c r="D176" s="122" t="s">
        <v>125</v>
      </c>
      <c r="E176" s="119"/>
      <c r="F176" s="27"/>
      <c r="G176" s="117">
        <f>IF('3g CPIH'!C$17="-","-",'3h OC '!$E$12*('3g CPIH'!C$17/'3g CPIH'!$G$17))</f>
        <v>87.194616340508801</v>
      </c>
      <c r="H176" s="117">
        <f>IF('3g CPIH'!D$17="-","-",'3h OC '!$E$12*('3g CPIH'!D$17/'3g CPIH'!$G$17))</f>
        <v>87.369180136986301</v>
      </c>
      <c r="I176" s="117">
        <f>IF('3g CPIH'!E$17="-","-",'3h OC '!$E$12*('3g CPIH'!E$17/'3g CPIH'!$G$17))</f>
        <v>87.631025831702544</v>
      </c>
      <c r="J176" s="117">
        <f>IF('3g CPIH'!F$17="-","-",'3h OC '!$E$12*('3g CPIH'!F$17/'3g CPIH'!$G$17))</f>
        <v>88.15471722113503</v>
      </c>
      <c r="K176" s="117">
        <f>IF('3g CPIH'!G$17="-","-",'3h OC '!$E$12*('3g CPIH'!G$17/'3g CPIH'!$G$17))</f>
        <v>89.202100000000002</v>
      </c>
      <c r="L176" s="117">
        <f>IF('3g CPIH'!H$17="-","-",'3h OC '!$E$12*('3g CPIH'!H$17/'3g CPIH'!$G$17))</f>
        <v>90.33676467710373</v>
      </c>
      <c r="M176" s="117">
        <f>IF('3g CPIH'!I$17="-","-",'3h OC '!$E$12*('3g CPIH'!I$17/'3g CPIH'!$G$17))</f>
        <v>91.645993150684916</v>
      </c>
      <c r="N176" s="117">
        <f>IF('3g CPIH'!J$17="-","-",'3h OC '!$E$12*('3g CPIH'!J$17/'3g CPIH'!$G$17))</f>
        <v>92.431530234833673</v>
      </c>
      <c r="O176" s="27"/>
      <c r="P176" s="117">
        <f>IF('3g CPIH'!L$17="-","-",'3h OC '!$E$12*('3g CPIH'!L$17/'3g CPIH'!$G$17))</f>
        <v>92.431530234833673</v>
      </c>
      <c r="Q176" s="117">
        <f>IF('3g CPIH'!M$17="-","-",'3h OC '!$E$12*('3g CPIH'!M$17/'3g CPIH'!$G$17))</f>
        <v>93.47891301369863</v>
      </c>
      <c r="R176" s="117">
        <f>IF('3g CPIH'!N$17="-","-",'3h OC '!$E$12*('3g CPIH'!N$17/'3g CPIH'!$G$17))</f>
        <v>94.177168199608616</v>
      </c>
      <c r="S176" s="117">
        <f>IF('3g CPIH'!O$17="-","-",'3h OC '!$E$12*('3g CPIH'!O$17/'3g CPIH'!$G$17))</f>
        <v>94.700859589041102</v>
      </c>
      <c r="T176" s="117">
        <f>IF('3g CPIH'!P$17="-","-",'3h OC '!$E$12*('3g CPIH'!P$17/'3g CPIH'!$G$17))</f>
        <v>94.96270528375733</v>
      </c>
      <c r="U176" s="117">
        <f>IF('3g CPIH'!Q$17="-","-",'3h OC '!$E$12*('3g CPIH'!Q$17/'3g CPIH'!$G$17))</f>
        <v>95.48639667318983</v>
      </c>
      <c r="V176" s="117">
        <f>IF('3g CPIH'!R$17="-","-",'3h OC '!$E$12*('3g CPIH'!R$17/'3g CPIH'!$G$17))</f>
        <v>97.232034637964787</v>
      </c>
      <c r="W176" s="117">
        <f>IF('3g CPIH'!S$17="-","-",'3h OC '!$E$12*('3g CPIH'!S$17/'3g CPIH'!$G$17))</f>
        <v>100.11233727984346</v>
      </c>
      <c r="X176" s="27"/>
      <c r="Y176" s="117">
        <f>IF('3g CPIH'!U$17="-","-",'3h OC '!$E$12*('3g CPIH'!U$17/'3g CPIH'!$G$17))</f>
        <v>105.1746873776908</v>
      </c>
      <c r="Z176" s="117" t="str">
        <f>IF('3g CPIH'!V$17="-","-",'3h OC '!$E$12*('3g CPIH'!V$17/'3g CPIH'!$G$17))</f>
        <v>-</v>
      </c>
      <c r="AA176" s="117" t="str">
        <f>IF('3g CPIH'!W$17="-","-",'3h OC '!$E$12*('3g CPIH'!W$17/'3g CPIH'!$G$17))</f>
        <v>-</v>
      </c>
      <c r="AB176" s="117" t="str">
        <f>IF('3g CPIH'!X$17="-","-",'3h OC '!$E$12*('3g CPIH'!X$17/'3g CPIH'!$G$17))</f>
        <v>-</v>
      </c>
      <c r="AC176" s="117" t="str">
        <f>IF('3g CPIH'!Y$17="-","-",'3h OC '!$E$12*('3g CPIH'!Y$17/'3g CPIH'!$G$17))</f>
        <v>-</v>
      </c>
      <c r="AD176" s="25"/>
    </row>
    <row r="177" spans="1:30" s="26" customFormat="1" ht="11.25" customHeight="1" x14ac:dyDescent="0.15">
      <c r="A177" s="207"/>
      <c r="B177" s="120" t="s">
        <v>248</v>
      </c>
      <c r="C177" s="157" t="s">
        <v>186</v>
      </c>
      <c r="D177" s="122" t="s">
        <v>125</v>
      </c>
      <c r="E177" s="119"/>
      <c r="F177" s="27"/>
      <c r="G177" s="117" t="s">
        <v>249</v>
      </c>
      <c r="H177" s="117" t="s">
        <v>249</v>
      </c>
      <c r="I177" s="117" t="s">
        <v>249</v>
      </c>
      <c r="J177" s="117" t="s">
        <v>249</v>
      </c>
      <c r="K177" s="117">
        <f>IF('3i SMNCC'!G$51="-","-",'3i SMNCC'!G$51)</f>
        <v>0</v>
      </c>
      <c r="L177" s="117">
        <f>IF('3i SMNCC'!H$51="-","-",'3i SMNCC'!H$51)</f>
        <v>-0.14839729644435984</v>
      </c>
      <c r="M177" s="117">
        <f>IF('3i SMNCC'!I$51="-","-",'3i SMNCC'!I$51)</f>
        <v>1.899695256253338</v>
      </c>
      <c r="N177" s="117">
        <f>IF('3i SMNCC'!J$51="-","-",'3i SMNCC'!J$51)</f>
        <v>12.665365920990935</v>
      </c>
      <c r="O177" s="27"/>
      <c r="P177" s="117">
        <f>IF('3i SMNCC'!L$51="-","-",'3i SMNCC'!L$51)</f>
        <v>12.665365920990935</v>
      </c>
      <c r="Q177" s="117">
        <f>IF('3i SMNCC'!M$51="-","-",'3i SMNCC'!M$51)</f>
        <v>14.640709693750988</v>
      </c>
      <c r="R177" s="117">
        <f>IF('3i SMNCC'!N$51="-","-",'3i SMNCC'!N$51)</f>
        <v>14.927787132222536</v>
      </c>
      <c r="S177" s="117">
        <f>IF('3i SMNCC'!O$51="-","-",'3i SMNCC'!O$51)</f>
        <v>17.170757060355506</v>
      </c>
      <c r="T177" s="117">
        <f>IF('3i SMNCC'!P$51="-","-",'3i SMNCC'!P$51)</f>
        <v>11.164989866554468</v>
      </c>
      <c r="U177" s="117">
        <f>IF('3i SMNCC'!Q$51="-","-",'3i SMNCC'!Q$51)</f>
        <v>10.900121345430581</v>
      </c>
      <c r="V177" s="117">
        <f>IF('3i SMNCC'!R$51="-","-",'3i SMNCC'!R$51)</f>
        <v>7.9767627265742567</v>
      </c>
      <c r="W177" s="117">
        <f>IF('3i SMNCC'!S$51="-","-",'3i SMNCC'!S$51)</f>
        <v>3.3826300925037529</v>
      </c>
      <c r="X177" s="27"/>
      <c r="Y177" s="117">
        <f>IF('3i SMNCC'!U$51="-","-",'3i SMNCC'!U$51)</f>
        <v>3.4563122415280967</v>
      </c>
      <c r="Z177" s="117" t="str">
        <f>IF('3i SMNCC'!V$51="-","-",'3i SMNCC'!V$51)</f>
        <v>-</v>
      </c>
      <c r="AA177" s="117" t="str">
        <f>IF('3i SMNCC'!W$51="-","-",'3i SMNCC'!W$51)</f>
        <v>-</v>
      </c>
      <c r="AB177" s="117" t="str">
        <f>IF('3i SMNCC'!X$51="-","-",'3i SMNCC'!X$51)</f>
        <v>-</v>
      </c>
      <c r="AC177" s="117" t="str">
        <f>IF('3i SMNCC'!Y$51="-","-",'3i SMNCC'!Y$51)</f>
        <v>-</v>
      </c>
      <c r="AD177" s="25"/>
    </row>
    <row r="178" spans="1:30" s="26" customFormat="1" ht="12.6" customHeight="1" x14ac:dyDescent="0.15">
      <c r="A178" s="207"/>
      <c r="B178" s="120" t="s">
        <v>248</v>
      </c>
      <c r="C178" s="157" t="s">
        <v>187</v>
      </c>
      <c r="D178" s="122" t="s">
        <v>125</v>
      </c>
      <c r="E178" s="119"/>
      <c r="F178" s="27"/>
      <c r="G178" s="117">
        <f>IF('3g CPIH'!C$17="-","-",'3j PAAC PAP'!$G$20*('3g CPIH'!C$17/'3g CPIH'!$G$17))</f>
        <v>13.137827495107633</v>
      </c>
      <c r="H178" s="117">
        <f>IF('3g CPIH'!D$17="-","-",'3j PAAC PAP'!$G$20*('3g CPIH'!D$17/'3g CPIH'!$G$17))</f>
        <v>13.164129452054794</v>
      </c>
      <c r="I178" s="117">
        <f>IF('3g CPIH'!E$17="-","-",'3j PAAC PAP'!$G$20*('3g CPIH'!E$17/'3g CPIH'!$G$17))</f>
        <v>13.203582387475539</v>
      </c>
      <c r="J178" s="117">
        <f>IF('3g CPIH'!F$17="-","-",'3j PAAC PAP'!$G$20*('3g CPIH'!F$17/'3g CPIH'!$G$17))</f>
        <v>13.282488258317025</v>
      </c>
      <c r="K178" s="117">
        <f>IF('3g CPIH'!G$17="-","-",'3j PAAC PAP'!$G$20*('3g CPIH'!G$17/'3g CPIH'!$G$17))</f>
        <v>13.440300000000001</v>
      </c>
      <c r="L178" s="117">
        <f>IF('3g CPIH'!H$17="-","-",'3j PAAC PAP'!$G$20*('3g CPIH'!H$17/'3g CPIH'!$G$17))</f>
        <v>13.611262720156557</v>
      </c>
      <c r="M178" s="117">
        <f>IF('3g CPIH'!I$17="-","-",'3j PAAC PAP'!$G$20*('3g CPIH'!I$17/'3g CPIH'!$G$17))</f>
        <v>13.808527397260272</v>
      </c>
      <c r="N178" s="117">
        <f>IF('3g CPIH'!J$17="-","-",'3j PAAC PAP'!$G$20*('3g CPIH'!J$17/'3g CPIH'!$G$17))</f>
        <v>13.926886203522507</v>
      </c>
      <c r="O178" s="27"/>
      <c r="P178" s="117">
        <f>IF('3g CPIH'!L$17="-","-",'3j PAAC PAP'!$G$20*('3g CPIH'!L$17/'3g CPIH'!$G$17))</f>
        <v>13.926886203522507</v>
      </c>
      <c r="Q178" s="117">
        <f>IF('3g CPIH'!M$17="-","-",'3j PAAC PAP'!$G$20*('3g CPIH'!M$17/'3g CPIH'!$G$17))</f>
        <v>14.08469794520548</v>
      </c>
      <c r="R178" s="117">
        <f>IF('3g CPIH'!N$17="-","-",'3j PAAC PAP'!$G$20*('3g CPIH'!N$17/'3g CPIH'!$G$17))</f>
        <v>14.189905772994129</v>
      </c>
      <c r="S178" s="117">
        <f>IF('3g CPIH'!O$17="-","-",'3j PAAC PAP'!$G$20*('3g CPIH'!O$17/'3g CPIH'!$G$17))</f>
        <v>14.268811643835617</v>
      </c>
      <c r="T178" s="117">
        <f>IF('3g CPIH'!P$17="-","-",'3j PAAC PAP'!$G$20*('3g CPIH'!P$17/'3g CPIH'!$G$17))</f>
        <v>14.30826457925636</v>
      </c>
      <c r="U178" s="117">
        <f>IF('3g CPIH'!Q$17="-","-",'3j PAAC PAP'!$G$20*('3g CPIH'!Q$17/'3g CPIH'!$G$17))</f>
        <v>14.387170450097848</v>
      </c>
      <c r="V178" s="117">
        <f>IF('3g CPIH'!R$17="-","-",'3j PAAC PAP'!$G$20*('3g CPIH'!R$17/'3g CPIH'!$G$17))</f>
        <v>14.650190019569473</v>
      </c>
      <c r="W178" s="117">
        <f>IF('3g CPIH'!S$17="-","-",'3j PAAC PAP'!$G$20*('3g CPIH'!S$17/'3g CPIH'!$G$17))</f>
        <v>15.084172309197653</v>
      </c>
      <c r="X178" s="27"/>
      <c r="Y178" s="117">
        <f>IF('3g CPIH'!U$17="-","-",'3j PAAC PAP'!$G$20*('3g CPIH'!U$17/'3g CPIH'!$G$17))</f>
        <v>15.846929060665364</v>
      </c>
      <c r="Z178" s="117" t="str">
        <f>IF('3g CPIH'!V$17="-","-",'3j PAAC PAP'!$G$20*('3g CPIH'!V$17/'3g CPIH'!$G$17))</f>
        <v>-</v>
      </c>
      <c r="AA178" s="117" t="str">
        <f>IF('3g CPIH'!W$17="-","-",'3j PAAC PAP'!$G$20*('3g CPIH'!W$17/'3g CPIH'!$G$17))</f>
        <v>-</v>
      </c>
      <c r="AB178" s="117" t="str">
        <f>IF('3g CPIH'!X$17="-","-",'3j PAAC PAP'!$G$20*('3g CPIH'!X$17/'3g CPIH'!$G$17))</f>
        <v>-</v>
      </c>
      <c r="AC178" s="117" t="str">
        <f>IF('3g CPIH'!Y$17="-","-",'3j PAAC PAP'!$G$20*('3g CPIH'!Y$17/'3g CPIH'!$G$17))</f>
        <v>-</v>
      </c>
      <c r="AD178" s="25"/>
    </row>
    <row r="179" spans="1:30" s="26" customFormat="1" ht="11.25" customHeight="1" x14ac:dyDescent="0.15">
      <c r="A179" s="207"/>
      <c r="B179" s="120" t="s">
        <v>248</v>
      </c>
      <c r="C179" s="120" t="s">
        <v>188</v>
      </c>
      <c r="D179" s="122" t="s">
        <v>125</v>
      </c>
      <c r="E179" s="119"/>
      <c r="F179" s="27"/>
      <c r="G179" s="117">
        <f>IF(G171="-","-",SUM(G171:G177)*'3j PAAC PAP'!$G$38)</f>
        <v>27.07683366718862</v>
      </c>
      <c r="H179" s="117">
        <f>IF(H171="-","-",SUM(H171:H177)*'3j PAAC PAP'!$G$38)</f>
        <v>24.803093424144784</v>
      </c>
      <c r="I179" s="117">
        <f>IF(I171="-","-",SUM(I171:I177)*'3j PAAC PAP'!$G$38)</f>
        <v>23.356018919964928</v>
      </c>
      <c r="J179" s="117">
        <f>IF(J171="-","-",SUM(J171:J177)*'3j PAAC PAP'!$G$38)</f>
        <v>22.524949465286884</v>
      </c>
      <c r="K179" s="117">
        <f>IF(K171="-","-",SUM(K171:K177)*'3j PAAC PAP'!$G$38)</f>
        <v>24.473916158848102</v>
      </c>
      <c r="L179" s="117">
        <f>IF(L171="-","-",SUM(L171:L177)*'3j PAAC PAP'!$G$38)</f>
        <v>24.434813860187905</v>
      </c>
      <c r="M179" s="117">
        <f>IF(M171="-","-",SUM(M171:M177)*'3j PAAC PAP'!$G$38)</f>
        <v>25.935942873601881</v>
      </c>
      <c r="N179" s="117">
        <f>IF(N171="-","-",SUM(N171:N177)*'3j PAAC PAP'!$G$38)</f>
        <v>28.191547970803018</v>
      </c>
      <c r="O179" s="27"/>
      <c r="P179" s="117">
        <f>IF(P171="-","-",SUM(P171:P177)*'3j PAAC PAP'!$G$38)</f>
        <v>28.191547970803018</v>
      </c>
      <c r="Q179" s="117">
        <f>IF(Q171="-","-",SUM(Q171:Q177)*'3j PAAC PAP'!$G$38)</f>
        <v>30.786040312474405</v>
      </c>
      <c r="R179" s="117">
        <f>IF(R171="-","-",SUM(R171:R177)*'3j PAAC PAP'!$G$38)</f>
        <v>27.936065405012563</v>
      </c>
      <c r="S179" s="117">
        <f>IF(S171="-","-",SUM(S171:S177)*'3j PAAC PAP'!$G$38)</f>
        <v>27.481028533668599</v>
      </c>
      <c r="T179" s="117">
        <f>IF(T171="-","-",SUM(T171:T177)*'3j PAAC PAP'!$G$38)</f>
        <v>24.030526052220839</v>
      </c>
      <c r="U179" s="117">
        <f>IF(U171="-","-",SUM(U171:U177)*'3j PAAC PAP'!$G$38)</f>
        <v>25.801408789724817</v>
      </c>
      <c r="V179" s="117">
        <f>IF(V171="-","-",SUM(V171:V177)*'3j PAAC PAP'!$G$38)</f>
        <v>30.313993522356743</v>
      </c>
      <c r="W179" s="117">
        <f>IF(W171="-","-",SUM(W171:W177)*'3j PAAC PAP'!$G$38)</f>
        <v>51.61862291968729</v>
      </c>
      <c r="X179" s="27"/>
      <c r="Y179" s="117">
        <f>IF(Y171="-","-",SUM(Y171:Y177)*'3j PAAC PAP'!$G$38)</f>
        <v>98.485436213677957</v>
      </c>
      <c r="Z179" s="117" t="str">
        <f>IF(Z171="-","-",SUM(Z171:Z177)*'3j PAAC PAP'!$G$38)</f>
        <v>-</v>
      </c>
      <c r="AA179" s="117" t="str">
        <f>IF(AA171="-","-",SUM(AA171:AA177)*'3j PAAC PAP'!$G$38)</f>
        <v>-</v>
      </c>
      <c r="AB179" s="117" t="str">
        <f>IF(AB171="-","-",SUM(AB171:AB177)*'3j PAAC PAP'!$G$38)</f>
        <v>-</v>
      </c>
      <c r="AC179" s="117" t="str">
        <f>IF(AC171="-","-",SUM(AC171:AC177)*'3j PAAC PAP'!$G$38)</f>
        <v>-</v>
      </c>
      <c r="AD179" s="25"/>
    </row>
    <row r="180" spans="1:30" x14ac:dyDescent="0.2">
      <c r="A180" s="207"/>
      <c r="B180" s="120" t="s">
        <v>189</v>
      </c>
      <c r="C180" s="157" t="s">
        <v>250</v>
      </c>
      <c r="D180" s="122" t="s">
        <v>125</v>
      </c>
      <c r="E180" s="119"/>
      <c r="F180" s="27"/>
      <c r="G180" s="117">
        <f>IF(G174="-","-",SUM(G171:G179)*'3k EBIT'!$E$12)</f>
        <v>9.8951747876195846</v>
      </c>
      <c r="H180" s="117">
        <f>IF(H174="-","-",SUM(H171:H179)*'3k EBIT'!$E$12)</f>
        <v>9.0861177545046399</v>
      </c>
      <c r="I180" s="117">
        <f>IF(I174="-","-",SUM(I171:I179)*'3k EBIT'!$E$12)</f>
        <v>8.5716502151937561</v>
      </c>
      <c r="J180" s="117">
        <f>IF(J174="-","-",SUM(J171:J179)*'3k EBIT'!$E$12)</f>
        <v>8.277275733038012</v>
      </c>
      <c r="K180" s="117">
        <f>IF(K174="-","-",SUM(K171:K179)*'3k EBIT'!$E$12)</f>
        <v>8.9742628814455276</v>
      </c>
      <c r="L180" s="117">
        <f>IF(L174="-","-",SUM(L171:L179)*'3k EBIT'!$E$12)</f>
        <v>8.9636516927176793</v>
      </c>
      <c r="M180" s="117">
        <f>IF(M174="-","-",SUM(M171:M179)*'3k EBIT'!$E$12)</f>
        <v>9.5019501161418312</v>
      </c>
      <c r="N180" s="117">
        <f>IF(N174="-","-",SUM(N171:N179)*'3k EBIT'!$E$12)</f>
        <v>10.307351910384044</v>
      </c>
      <c r="O180" s="27"/>
      <c r="P180" s="117">
        <f>IF(P174="-","-",SUM(P171:P179)*'3k EBIT'!$E$12)</f>
        <v>10.307351910384044</v>
      </c>
      <c r="Q180" s="117">
        <f>IF(Q174="-","-",SUM(Q171:Q179)*'3k EBIT'!$E$12)</f>
        <v>11.234178816673763</v>
      </c>
      <c r="R180" s="117">
        <f>IF(R174="-","-",SUM(R171:R179)*'3k EBIT'!$E$12)</f>
        <v>10.221481366989472</v>
      </c>
      <c r="S180" s="117">
        <f>IF(S174="-","-",SUM(S171:S179)*'3k EBIT'!$E$12)</f>
        <v>10.060993490520655</v>
      </c>
      <c r="T180" s="117">
        <f>IF(T174="-","-",SUM(T171:T179)*'3k EBIT'!$E$12)</f>
        <v>8.8332043309492203</v>
      </c>
      <c r="U180" s="117">
        <f>IF(U174="-","-",SUM(U171:U179)*'3k EBIT'!$E$12)</f>
        <v>9.4652563410993604</v>
      </c>
      <c r="V180" s="117">
        <f>IF(V174="-","-",SUM(V171:V179)*'3k EBIT'!$E$12)</f>
        <v>11.077058750969732</v>
      </c>
      <c r="W180" s="117">
        <f>IF(W174="-","-",SUM(W171:W179)*'3k EBIT'!$E$12)</f>
        <v>18.670988996910811</v>
      </c>
      <c r="X180" s="27"/>
      <c r="Y180" s="117">
        <f>IF(Y174="-","-",SUM(Y171:Y179)*'3k EBIT'!$E$12)</f>
        <v>35.372716417245357</v>
      </c>
      <c r="Z180" s="117" t="str">
        <f>IF(Z174="-","-",SUM(Z171:Z179)*'3k EBIT'!$E$12)</f>
        <v>-</v>
      </c>
      <c r="AA180" s="117" t="str">
        <f>IF(AA174="-","-",SUM(AA171:AA179)*'3k EBIT'!$E$12)</f>
        <v>-</v>
      </c>
      <c r="AB180" s="117" t="str">
        <f>IF(AB174="-","-",SUM(AB171:AB179)*'3k EBIT'!$E$12)</f>
        <v>-</v>
      </c>
      <c r="AC180" s="117" t="str">
        <f>IF(AC174="-","-",SUM(AC171:AC179)*'3k EBIT'!$E$12)</f>
        <v>-</v>
      </c>
    </row>
    <row r="181" spans="1:30" x14ac:dyDescent="0.2">
      <c r="A181" s="207"/>
      <c r="B181" s="120" t="s">
        <v>251</v>
      </c>
      <c r="C181" s="155" t="s">
        <v>252</v>
      </c>
      <c r="D181" s="122" t="s">
        <v>125</v>
      </c>
      <c r="E181" s="118"/>
      <c r="F181" s="27"/>
      <c r="G181" s="117">
        <f>IF(G176="-","-",SUM(G171:G174,G176:G180)*'3l HAP'!$E$13)</f>
        <v>6.0376661419709405</v>
      </c>
      <c r="H181" s="117">
        <f>IF(H176="-","-",SUM(H171:H174,H176:H180)*'3l HAP'!$E$13)</f>
        <v>5.41598100254659</v>
      </c>
      <c r="I181" s="117">
        <f>IF(I176="-","-",SUM(I171:I174,I176:I180)*'3l HAP'!$E$13)</f>
        <v>4.8338714699291305</v>
      </c>
      <c r="J181" s="117">
        <f>IF(J176="-","-",SUM(J171:J174,J176:J180)*'3l HAP'!$E$13)</f>
        <v>4.6121278530337486</v>
      </c>
      <c r="K181" s="117">
        <f>IF(K176="-","-",SUM(K171:K174,K176:K180)*'3l HAP'!$E$13)</f>
        <v>5.2114182154259883</v>
      </c>
      <c r="L181" s="117">
        <f>IF(L176="-","-",SUM(L171:L174,L176:L180)*'3l HAP'!$E$13)</f>
        <v>5.2028900761631851</v>
      </c>
      <c r="M181" s="117">
        <f>IF(M176="-","-",SUM(M171:M174,M176:M180)*'3l HAP'!$E$13)</f>
        <v>5.5550077226035732</v>
      </c>
      <c r="N181" s="117">
        <f>IF(N176="-","-",SUM(N171:N174,N176:N180)*'3l HAP'!$E$13)</f>
        <v>6.174578981068418</v>
      </c>
      <c r="O181" s="27"/>
      <c r="P181" s="117">
        <f>IF(P176="-","-",SUM(P171:P174,P176:P180)*'3l HAP'!$E$13)</f>
        <v>6.174578981068418</v>
      </c>
      <c r="Q181" s="117">
        <f>IF(Q176="-","-",SUM(Q171:Q174,Q176:Q180)*'3l HAP'!$E$13)</f>
        <v>6.835996121532439</v>
      </c>
      <c r="R181" s="117">
        <f>IF(R176="-","-",SUM(R171:R174,R176:R180)*'3l HAP'!$E$13)</f>
        <v>6.0621337130830275</v>
      </c>
      <c r="S181" s="117">
        <f>IF(S176="-","-",SUM(S171:S174,S176:S180)*'3l HAP'!$E$13)</f>
        <v>5.7869894527441321</v>
      </c>
      <c r="T181" s="117">
        <f>IF(T176="-","-",SUM(T171:T174,T176:T180)*'3l HAP'!$E$13)</f>
        <v>4.8798849893636493</v>
      </c>
      <c r="U181" s="117">
        <f>IF(U176="-","-",SUM(U171:U174,U176:U180)*'3l HAP'!$E$13)</f>
        <v>5.5750734384768972</v>
      </c>
      <c r="V181" s="117">
        <f>IF(V176="-","-",SUM(V171:V174,V176:V180)*'3l HAP'!$E$13)</f>
        <v>6.823418841820863</v>
      </c>
      <c r="W181" s="117">
        <f>IF(W176="-","-",SUM(W171:W174,W176:W180)*'3l HAP'!$E$13)</f>
        <v>11.845236183081591</v>
      </c>
      <c r="X181" s="27"/>
      <c r="Y181" s="117">
        <f>IF(Y176="-","-",SUM(Y171:Y174,Y176:Y180)*'3l HAP'!$E$13)</f>
        <v>24.820776349427224</v>
      </c>
      <c r="Z181" s="117" t="str">
        <f>IF(Z176="-","-",SUM(Z171:Z174,Z176:Z180)*'3l HAP'!$E$13)</f>
        <v>-</v>
      </c>
      <c r="AA181" s="117" t="str">
        <f>IF(AA176="-","-",SUM(AA171:AA174,AA176:AA180)*'3l HAP'!$E$13)</f>
        <v>-</v>
      </c>
      <c r="AB181" s="117" t="str">
        <f>IF(AB176="-","-",SUM(AB171:AB174,AB176:AB180)*'3l HAP'!$E$13)</f>
        <v>-</v>
      </c>
      <c r="AC181" s="117" t="str">
        <f>IF(AC176="-","-",SUM(AC171:AC174,AC176:AC180)*'3l HAP'!$E$13)</f>
        <v>-</v>
      </c>
    </row>
    <row r="182" spans="1:30" x14ac:dyDescent="0.2">
      <c r="A182" s="207"/>
      <c r="B182" s="120" t="s">
        <v>253</v>
      </c>
      <c r="C182" s="157" t="str">
        <f>B182&amp;"_"&amp;D182</f>
        <v>Total_Northern Scotland</v>
      </c>
      <c r="D182" s="122" t="s">
        <v>125</v>
      </c>
      <c r="E182" s="119"/>
      <c r="F182" s="27"/>
      <c r="G182" s="117">
        <f t="shared" ref="G182:N182" si="39">IF(G171="-","-",SUM(G171:G181))</f>
        <v>526.83612405740882</v>
      </c>
      <c r="H182" s="117">
        <f t="shared" si="39"/>
        <v>483.63250739525029</v>
      </c>
      <c r="I182" s="117">
        <f t="shared" si="39"/>
        <v>455.97317013585382</v>
      </c>
      <c r="J182" s="117">
        <f t="shared" si="39"/>
        <v>440.25803912087213</v>
      </c>
      <c r="K182" s="117">
        <f t="shared" si="39"/>
        <v>477.54084845775174</v>
      </c>
      <c r="L182" s="117">
        <f t="shared" si="39"/>
        <v>476.97383693191671</v>
      </c>
      <c r="M182" s="117">
        <f t="shared" si="39"/>
        <v>505.65743884565529</v>
      </c>
      <c r="N182" s="117">
        <f t="shared" si="39"/>
        <v>548.666560713016</v>
      </c>
      <c r="O182" s="27"/>
      <c r="P182" s="117">
        <f t="shared" ref="P182:W182" si="40">IF(P171="-","-",SUM(P171:P181))</f>
        <v>548.666560713016</v>
      </c>
      <c r="Q182" s="117">
        <f t="shared" si="40"/>
        <v>598.1083211935636</v>
      </c>
      <c r="R182" s="117">
        <f t="shared" si="40"/>
        <v>544.0346150278973</v>
      </c>
      <c r="S182" s="117">
        <f t="shared" si="40"/>
        <v>535.31274391603722</v>
      </c>
      <c r="T182" s="117">
        <f t="shared" si="40"/>
        <v>469.7851840615985</v>
      </c>
      <c r="U182" s="117">
        <f t="shared" si="40"/>
        <v>503.74625404121196</v>
      </c>
      <c r="V182" s="117">
        <f t="shared" si="40"/>
        <v>589.82627018726248</v>
      </c>
      <c r="W182" s="117">
        <f t="shared" si="40"/>
        <v>994.52846169955103</v>
      </c>
      <c r="X182" s="27"/>
      <c r="Y182" s="117">
        <f t="shared" ref="Y182:AC182" si="41">IF(Y171="-","-",SUM(Y171:Y181))</f>
        <v>1886.541924057738</v>
      </c>
      <c r="Z182" s="117" t="str">
        <f t="shared" si="41"/>
        <v>-</v>
      </c>
      <c r="AA182" s="117" t="str">
        <f t="shared" si="41"/>
        <v>-</v>
      </c>
      <c r="AB182" s="117" t="str">
        <f t="shared" si="41"/>
        <v>-</v>
      </c>
      <c r="AC182" s="117" t="str">
        <f t="shared" si="41"/>
        <v>-</v>
      </c>
    </row>
    <row r="183" spans="1:30" s="26" customFormat="1" ht="11.25" x14ac:dyDescent="0.15">
      <c r="A183" s="207"/>
      <c r="B183" s="123" t="s">
        <v>244</v>
      </c>
      <c r="C183" s="123" t="s">
        <v>180</v>
      </c>
      <c r="D183" s="121" t="s">
        <v>136</v>
      </c>
      <c r="E183" s="75"/>
      <c r="F183" s="27"/>
      <c r="G183" s="35">
        <f t="shared" ref="G183:V185" si="42">IF(G15="-","-",AVERAGE(G15,G27,G39,G51,G63,G75,G87,G99,G111,G123,G135,G147,G159,G171))</f>
        <v>253.15000000000006</v>
      </c>
      <c r="H183" s="35">
        <f t="shared" si="42"/>
        <v>213.57000000000002</v>
      </c>
      <c r="I183" s="35">
        <f t="shared" si="42"/>
        <v>174.75</v>
      </c>
      <c r="J183" s="35">
        <f t="shared" si="42"/>
        <v>160.27000000000001</v>
      </c>
      <c r="K183" s="35">
        <f t="shared" si="42"/>
        <v>200.75</v>
      </c>
      <c r="L183" s="35">
        <f t="shared" si="42"/>
        <v>199.05999999999997</v>
      </c>
      <c r="M183" s="35">
        <f t="shared" si="42"/>
        <v>215.77</v>
      </c>
      <c r="N183" s="35">
        <f t="shared" si="42"/>
        <v>243.3600000000001</v>
      </c>
      <c r="O183" s="27"/>
      <c r="P183" s="35">
        <f t="shared" ref="P183:W183" si="43">IF(P15="-","-",AVERAGE(P15,P27,P39,P51,P63,P75,P87,P99,P111,P123,P135,P147,P159,P171))</f>
        <v>243.3600000000001</v>
      </c>
      <c r="Q183" s="35">
        <f t="shared" si="43"/>
        <v>281.17999999999995</v>
      </c>
      <c r="R183" s="35">
        <f t="shared" si="43"/>
        <v>230.78000000000006</v>
      </c>
      <c r="S183" s="35">
        <f t="shared" si="43"/>
        <v>206.32000000000002</v>
      </c>
      <c r="T183" s="35">
        <f t="shared" si="43"/>
        <v>145.13000000000005</v>
      </c>
      <c r="U183" s="35">
        <f t="shared" si="43"/>
        <v>187.07</v>
      </c>
      <c r="V183" s="35">
        <f t="shared" si="43"/>
        <v>276.5100000000001</v>
      </c>
      <c r="W183" s="35">
        <f t="shared" si="43"/>
        <v>586.80999999999972</v>
      </c>
      <c r="X183" s="27"/>
      <c r="Y183" s="35">
        <f t="shared" ref="Y183:AC183" si="44">IF(Y15="-","-",AVERAGE(Y15,Y27,Y39,Y51,Y63,Y75,Y87,Y99,Y111,Y123,Y135,Y147,Y159,Y171))</f>
        <v>1376.8009245311077</v>
      </c>
      <c r="Z183" s="35" t="str">
        <f t="shared" si="44"/>
        <v>-</v>
      </c>
      <c r="AA183" s="35" t="str">
        <f t="shared" si="44"/>
        <v>-</v>
      </c>
      <c r="AB183" s="35" t="str">
        <f t="shared" si="44"/>
        <v>-</v>
      </c>
      <c r="AC183" s="35" t="str">
        <f t="shared" si="44"/>
        <v>-</v>
      </c>
      <c r="AD183" s="25"/>
    </row>
    <row r="184" spans="1:30" s="26" customFormat="1" ht="11.25" x14ac:dyDescent="0.15">
      <c r="A184" s="207"/>
      <c r="B184" s="123" t="s">
        <v>244</v>
      </c>
      <c r="C184" s="123" t="s">
        <v>181</v>
      </c>
      <c r="D184" s="121" t="s">
        <v>136</v>
      </c>
      <c r="E184" s="75"/>
      <c r="F184" s="27"/>
      <c r="G184" s="35" t="str">
        <f t="shared" si="42"/>
        <v>-</v>
      </c>
      <c r="H184" s="35" t="str">
        <f t="shared" si="42"/>
        <v>-</v>
      </c>
      <c r="I184" s="35" t="str">
        <f t="shared" si="42"/>
        <v>-</v>
      </c>
      <c r="J184" s="35" t="str">
        <f t="shared" si="42"/>
        <v>-</v>
      </c>
      <c r="K184" s="35" t="str">
        <f t="shared" si="42"/>
        <v>-</v>
      </c>
      <c r="L184" s="35" t="str">
        <f t="shared" si="42"/>
        <v>-</v>
      </c>
      <c r="M184" s="35" t="str">
        <f t="shared" si="42"/>
        <v>-</v>
      </c>
      <c r="N184" s="35" t="str">
        <f t="shared" si="42"/>
        <v>-</v>
      </c>
      <c r="O184" s="27"/>
      <c r="P184" s="35" t="str">
        <f t="shared" ref="P184:W185" si="45">IF(P16="-","-",AVERAGE(P16,P28,P40,P52,P64,P76,P88,P100,P112,P124,P136,P148,P160,P172))</f>
        <v>-</v>
      </c>
      <c r="Q184" s="35" t="str">
        <f t="shared" si="45"/>
        <v>-</v>
      </c>
      <c r="R184" s="35" t="str">
        <f t="shared" si="45"/>
        <v>-</v>
      </c>
      <c r="S184" s="35" t="str">
        <f t="shared" si="45"/>
        <v>-</v>
      </c>
      <c r="T184" s="35" t="str">
        <f t="shared" si="45"/>
        <v>-</v>
      </c>
      <c r="U184" s="35" t="str">
        <f t="shared" si="45"/>
        <v>-</v>
      </c>
      <c r="V184" s="35" t="str">
        <f t="shared" si="45"/>
        <v>-</v>
      </c>
      <c r="W184" s="35" t="str">
        <f t="shared" si="45"/>
        <v>-</v>
      </c>
      <c r="X184" s="27"/>
      <c r="Y184" s="35" t="str">
        <f t="shared" ref="Y184:AC184" si="46">IF(Y16="-","-",AVERAGE(Y16,Y28,Y40,Y52,Y64,Y76,Y88,Y100,Y112,Y124,Y136,Y148,Y160,Y172))</f>
        <v>-</v>
      </c>
      <c r="Z184" s="35" t="str">
        <f t="shared" si="46"/>
        <v>-</v>
      </c>
      <c r="AA184" s="35" t="str">
        <f t="shared" si="46"/>
        <v>-</v>
      </c>
      <c r="AB184" s="35" t="str">
        <f t="shared" si="46"/>
        <v>-</v>
      </c>
      <c r="AC184" s="35" t="str">
        <f t="shared" si="46"/>
        <v>-</v>
      </c>
      <c r="AD184" s="25"/>
    </row>
    <row r="185" spans="1:30" s="26" customFormat="1" ht="11.25" x14ac:dyDescent="0.1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10.705717509101307</v>
      </c>
      <c r="U185" s="35">
        <f t="shared" si="42"/>
        <v>13.71215092385904</v>
      </c>
      <c r="V185" s="35">
        <f t="shared" si="42"/>
        <v>4.43</v>
      </c>
      <c r="W185" s="35" t="str">
        <f t="shared" si="45"/>
        <v>-</v>
      </c>
      <c r="X185" s="27"/>
      <c r="Y185" s="35">
        <f t="shared" ref="Y185:AC185" si="47">IF(Y17="-","-",AVERAGE(Y17,Y29,Y41,Y53,Y65,Y77,Y89,Y101,Y113,Y125,Y137,Y149,Y161,Y173))</f>
        <v>26.67954491790935</v>
      </c>
      <c r="Z185" s="35" t="str">
        <f t="shared" si="47"/>
        <v>-</v>
      </c>
      <c r="AA185" s="35" t="str">
        <f t="shared" si="47"/>
        <v>-</v>
      </c>
      <c r="AB185" s="35" t="str">
        <f t="shared" si="47"/>
        <v>-</v>
      </c>
      <c r="AC185" s="35" t="str">
        <f t="shared" si="47"/>
        <v>-</v>
      </c>
      <c r="AD185" s="25"/>
    </row>
    <row r="186" spans="1:30" s="26" customFormat="1" ht="11.25" x14ac:dyDescent="0.15">
      <c r="A186" s="207"/>
      <c r="B186" s="123" t="s">
        <v>246</v>
      </c>
      <c r="C186" s="123" t="s">
        <v>183</v>
      </c>
      <c r="D186" s="121" t="s">
        <v>136</v>
      </c>
      <c r="E186" s="75"/>
      <c r="F186" s="27"/>
      <c r="G186" s="35">
        <f t="shared" ref="G186:N194" si="48">IF(G18="-","-",AVERAGE(G18,G30,G42,G54,G66,G78,G90,G102,G114,G126,G138,G150,G162,G174))</f>
        <v>21.92626910640212</v>
      </c>
      <c r="H186" s="35">
        <f t="shared" si="48"/>
        <v>21.92626910640212</v>
      </c>
      <c r="I186" s="35">
        <f t="shared" si="48"/>
        <v>22.64764819235609</v>
      </c>
      <c r="J186" s="35">
        <f t="shared" si="48"/>
        <v>22.505107470829557</v>
      </c>
      <c r="K186" s="35">
        <f t="shared" si="48"/>
        <v>19.106297226763822</v>
      </c>
      <c r="L186" s="35">
        <f t="shared" si="48"/>
        <v>19.106297226763822</v>
      </c>
      <c r="M186" s="35">
        <f t="shared" si="48"/>
        <v>20.852393125569616</v>
      </c>
      <c r="N186" s="35">
        <f t="shared" si="48"/>
        <v>20.849370287873601</v>
      </c>
      <c r="O186" s="27"/>
      <c r="P186" s="35">
        <f t="shared" ref="P186:W186" si="49">IF(P18="-","-",AVERAGE(P18,P30,P42,P54,P66,P78,P90,P102,P114,P126,P138,P150,P162,P174))</f>
        <v>20.849370287873601</v>
      </c>
      <c r="Q186" s="35">
        <f t="shared" si="49"/>
        <v>21.50319340120604</v>
      </c>
      <c r="R186" s="35">
        <f t="shared" si="49"/>
        <v>21.819481548965165</v>
      </c>
      <c r="S186" s="35">
        <f t="shared" si="49"/>
        <v>25.256715910577434</v>
      </c>
      <c r="T186" s="35">
        <f t="shared" si="49"/>
        <v>24.167303215101221</v>
      </c>
      <c r="U186" s="35">
        <f t="shared" si="49"/>
        <v>23.962512789411697</v>
      </c>
      <c r="V186" s="35">
        <f t="shared" si="49"/>
        <v>23.858648398084732</v>
      </c>
      <c r="W186" s="35">
        <f t="shared" si="49"/>
        <v>33.366817904048837</v>
      </c>
      <c r="X186" s="27"/>
      <c r="Y186" s="35">
        <f t="shared" ref="Y186:AC186" si="50">IF(Y18="-","-",AVERAGE(Y18,Y30,Y42,Y54,Y66,Y78,Y90,Y102,Y114,Y126,Y138,Y150,Y162,Y174))</f>
        <v>33.475871166766694</v>
      </c>
      <c r="Z186" s="35" t="str">
        <f t="shared" si="50"/>
        <v>-</v>
      </c>
      <c r="AA186" s="35" t="str">
        <f t="shared" si="50"/>
        <v>-</v>
      </c>
      <c r="AB186" s="35" t="str">
        <f t="shared" si="50"/>
        <v>-</v>
      </c>
      <c r="AC186" s="35" t="str">
        <f t="shared" si="50"/>
        <v>-</v>
      </c>
      <c r="AD186" s="25"/>
    </row>
    <row r="187" spans="1:30" s="26" customFormat="1" ht="11.25" x14ac:dyDescent="0.15">
      <c r="A187" s="207"/>
      <c r="B187" s="123" t="s">
        <v>247</v>
      </c>
      <c r="C187" s="123" t="s">
        <v>184</v>
      </c>
      <c r="D187" s="121" t="s">
        <v>136</v>
      </c>
      <c r="E187" s="75"/>
      <c r="F187" s="27"/>
      <c r="G187" s="35">
        <f t="shared" si="48"/>
        <v>121.99571420662426</v>
      </c>
      <c r="H187" s="35">
        <f t="shared" si="48"/>
        <v>121.87571420785873</v>
      </c>
      <c r="I187" s="35">
        <f t="shared" si="48"/>
        <v>124.5194448789774</v>
      </c>
      <c r="J187" s="35">
        <f t="shared" si="48"/>
        <v>124.17144488255728</v>
      </c>
      <c r="K187" s="35">
        <f t="shared" si="48"/>
        <v>122.43954491549439</v>
      </c>
      <c r="L187" s="35">
        <f t="shared" si="48"/>
        <v>122.46354491524748</v>
      </c>
      <c r="M187" s="35">
        <f t="shared" si="48"/>
        <v>126.26991866834115</v>
      </c>
      <c r="N187" s="35">
        <f t="shared" si="48"/>
        <v>126.34191866760045</v>
      </c>
      <c r="O187" s="27"/>
      <c r="P187" s="35">
        <f t="shared" ref="P187:W187" si="51">IF(P19="-","-",AVERAGE(P19,P31,P43,P55,P67,P79,P91,P103,P115,P127,P139,P151,P163,P175))</f>
        <v>126.34191866760045</v>
      </c>
      <c r="Q187" s="35">
        <f t="shared" si="51"/>
        <v>131.74472031618731</v>
      </c>
      <c r="R187" s="35">
        <f t="shared" si="51"/>
        <v>131.30072032075481</v>
      </c>
      <c r="S187" s="35">
        <f t="shared" si="51"/>
        <v>132.24553140529321</v>
      </c>
      <c r="T187" s="35">
        <f t="shared" si="51"/>
        <v>129.58153143269809</v>
      </c>
      <c r="U187" s="35">
        <f t="shared" si="51"/>
        <v>123.6783856835283</v>
      </c>
      <c r="V187" s="35">
        <f t="shared" si="51"/>
        <v>123.24638568797238</v>
      </c>
      <c r="W187" s="35">
        <f t="shared" si="51"/>
        <v>176.88696739639255</v>
      </c>
      <c r="X187" s="27"/>
      <c r="Y187" s="35">
        <f t="shared" ref="Y187:AC187" si="52">IF(Y19="-","-",AVERAGE(Y19,Y31,Y43,Y55,Y67,Y79,Y91,Y103,Y115,Y127,Y139,Y151,Y163,Y175))</f>
        <v>172.44542104951498</v>
      </c>
      <c r="Z187" s="35" t="str">
        <f t="shared" si="52"/>
        <v>-</v>
      </c>
      <c r="AA187" s="35" t="str">
        <f t="shared" si="52"/>
        <v>-</v>
      </c>
      <c r="AB187" s="35" t="str">
        <f t="shared" si="52"/>
        <v>-</v>
      </c>
      <c r="AC187" s="35" t="str">
        <f t="shared" si="52"/>
        <v>-</v>
      </c>
      <c r="AD187" s="25"/>
    </row>
    <row r="188" spans="1:30" s="26" customFormat="1" ht="11.25" x14ac:dyDescent="0.15">
      <c r="A188" s="207"/>
      <c r="B188" s="123" t="s">
        <v>248</v>
      </c>
      <c r="C188" s="123" t="s">
        <v>185</v>
      </c>
      <c r="D188" s="121" t="s">
        <v>136</v>
      </c>
      <c r="E188" s="75"/>
      <c r="F188" s="27"/>
      <c r="G188" s="35">
        <f t="shared" si="48"/>
        <v>87.194616340508816</v>
      </c>
      <c r="H188" s="35">
        <f t="shared" si="48"/>
        <v>87.369180136986316</v>
      </c>
      <c r="I188" s="35">
        <f t="shared" si="48"/>
        <v>87.631025831702559</v>
      </c>
      <c r="J188" s="35">
        <f t="shared" si="48"/>
        <v>88.15471722113503</v>
      </c>
      <c r="K188" s="35">
        <f t="shared" si="48"/>
        <v>89.202099999999987</v>
      </c>
      <c r="L188" s="35">
        <f t="shared" si="48"/>
        <v>90.336764677103716</v>
      </c>
      <c r="M188" s="35">
        <f t="shared" si="48"/>
        <v>91.64599315068493</v>
      </c>
      <c r="N188" s="35">
        <f t="shared" si="48"/>
        <v>92.431530234833659</v>
      </c>
      <c r="O188" s="27"/>
      <c r="P188" s="35">
        <f t="shared" ref="P188:W188" si="53">IF(P20="-","-",AVERAGE(P20,P32,P44,P56,P68,P80,P92,P104,P116,P128,P140,P152,P164,P176))</f>
        <v>92.431530234833659</v>
      </c>
      <c r="Q188" s="35">
        <f t="shared" si="53"/>
        <v>93.478913013698644</v>
      </c>
      <c r="R188" s="35">
        <f t="shared" si="53"/>
        <v>94.177168199608587</v>
      </c>
      <c r="S188" s="35">
        <f t="shared" si="53"/>
        <v>94.700859589041102</v>
      </c>
      <c r="T188" s="35">
        <f t="shared" si="53"/>
        <v>94.96270528375733</v>
      </c>
      <c r="U188" s="35">
        <f t="shared" si="53"/>
        <v>95.486396673189816</v>
      </c>
      <c r="V188" s="35">
        <f t="shared" si="53"/>
        <v>97.232034637964787</v>
      </c>
      <c r="W188" s="35">
        <f t="shared" si="53"/>
        <v>100.11233727984344</v>
      </c>
      <c r="X188" s="27"/>
      <c r="Y188" s="35">
        <f t="shared" ref="Y188:AC188" si="54">IF(Y20="-","-",AVERAGE(Y20,Y32,Y44,Y56,Y68,Y80,Y92,Y104,Y116,Y128,Y140,Y152,Y164,Y176))</f>
        <v>105.1746873776908</v>
      </c>
      <c r="Z188" s="35" t="str">
        <f t="shared" si="54"/>
        <v>-</v>
      </c>
      <c r="AA188" s="35" t="str">
        <f t="shared" si="54"/>
        <v>-</v>
      </c>
      <c r="AB188" s="35" t="str">
        <f t="shared" si="54"/>
        <v>-</v>
      </c>
      <c r="AC188" s="35" t="str">
        <f t="shared" si="54"/>
        <v>-</v>
      </c>
      <c r="AD188" s="25"/>
    </row>
    <row r="189" spans="1:30" s="26" customFormat="1" ht="11.25" x14ac:dyDescent="0.15">
      <c r="A189" s="207"/>
      <c r="B189" s="123" t="s">
        <v>248</v>
      </c>
      <c r="C189" s="123" t="s">
        <v>186</v>
      </c>
      <c r="D189" s="121" t="s">
        <v>136</v>
      </c>
      <c r="E189" s="75"/>
      <c r="F189" s="27"/>
      <c r="G189" s="35" t="str">
        <f t="shared" si="48"/>
        <v>-</v>
      </c>
      <c r="H189" s="35" t="str">
        <f t="shared" si="48"/>
        <v>-</v>
      </c>
      <c r="I189" s="35" t="str">
        <f t="shared" si="48"/>
        <v>-</v>
      </c>
      <c r="J189" s="35" t="str">
        <f t="shared" si="48"/>
        <v>-</v>
      </c>
      <c r="K189" s="35">
        <f t="shared" si="48"/>
        <v>0</v>
      </c>
      <c r="L189" s="35">
        <f t="shared" si="48"/>
        <v>-0.14839729644435984</v>
      </c>
      <c r="M189" s="35">
        <f t="shared" si="48"/>
        <v>1.899695256253338</v>
      </c>
      <c r="N189" s="35">
        <f t="shared" si="48"/>
        <v>12.665365920990933</v>
      </c>
      <c r="O189" s="27"/>
      <c r="P189" s="35">
        <f t="shared" ref="P189:W189" si="55">IF(P21="-","-",AVERAGE(P21,P33,P45,P57,P69,P81,P93,P105,P117,P129,P141,P153,P165,P177))</f>
        <v>12.665365920990933</v>
      </c>
      <c r="Q189" s="35">
        <f t="shared" si="55"/>
        <v>14.640709693750987</v>
      </c>
      <c r="R189" s="35">
        <f t="shared" si="55"/>
        <v>14.927787132222536</v>
      </c>
      <c r="S189" s="35">
        <f t="shared" si="55"/>
        <v>17.170757060355502</v>
      </c>
      <c r="T189" s="35">
        <f t="shared" si="55"/>
        <v>11.164989866554466</v>
      </c>
      <c r="U189" s="35">
        <f t="shared" si="55"/>
        <v>10.900121345430581</v>
      </c>
      <c r="V189" s="35">
        <f t="shared" si="55"/>
        <v>7.9767627265742549</v>
      </c>
      <c r="W189" s="35">
        <f t="shared" si="55"/>
        <v>3.3826300925037529</v>
      </c>
      <c r="X189" s="27"/>
      <c r="Y189" s="35">
        <f t="shared" ref="Y189:AC189" si="56">IF(Y21="-","-",AVERAGE(Y21,Y33,Y45,Y57,Y69,Y81,Y93,Y105,Y117,Y129,Y141,Y153,Y165,Y177))</f>
        <v>3.4563122415280962</v>
      </c>
      <c r="Z189" s="35" t="str">
        <f t="shared" si="56"/>
        <v>-</v>
      </c>
      <c r="AA189" s="35" t="str">
        <f t="shared" si="56"/>
        <v>-</v>
      </c>
      <c r="AB189" s="35" t="str">
        <f t="shared" si="56"/>
        <v>-</v>
      </c>
      <c r="AC189" s="35" t="str">
        <f t="shared" si="56"/>
        <v>-</v>
      </c>
      <c r="AD189" s="25"/>
    </row>
    <row r="190" spans="1:30" s="26" customFormat="1" ht="11.25" x14ac:dyDescent="0.15">
      <c r="A190" s="207"/>
      <c r="B190" s="123" t="s">
        <v>248</v>
      </c>
      <c r="C190" s="123" t="s">
        <v>187</v>
      </c>
      <c r="D190" s="121" t="s">
        <v>136</v>
      </c>
      <c r="E190" s="75"/>
      <c r="F190" s="27"/>
      <c r="G190" s="35">
        <f t="shared" si="48"/>
        <v>13.137827495107635</v>
      </c>
      <c r="H190" s="35">
        <f t="shared" si="48"/>
        <v>13.164129452054794</v>
      </c>
      <c r="I190" s="35">
        <f t="shared" si="48"/>
        <v>13.203582387475537</v>
      </c>
      <c r="J190" s="35">
        <f t="shared" si="48"/>
        <v>13.282488258317025</v>
      </c>
      <c r="K190" s="35">
        <f t="shared" si="48"/>
        <v>13.440300000000006</v>
      </c>
      <c r="L190" s="35">
        <f t="shared" si="48"/>
        <v>13.611262720156558</v>
      </c>
      <c r="M190" s="35">
        <f t="shared" si="48"/>
        <v>13.808527397260272</v>
      </c>
      <c r="N190" s="35">
        <f t="shared" si="48"/>
        <v>13.926886203522512</v>
      </c>
      <c r="O190" s="27"/>
      <c r="P190" s="35">
        <f t="shared" ref="P190:W190" si="57">IF(P22="-","-",AVERAGE(P22,P34,P46,P58,P70,P82,P94,P106,P118,P130,P142,P154,P166,P178))</f>
        <v>13.926886203522512</v>
      </c>
      <c r="Q190" s="35">
        <f t="shared" si="57"/>
        <v>14.084697945205479</v>
      </c>
      <c r="R190" s="35">
        <f t="shared" si="57"/>
        <v>14.189905772994129</v>
      </c>
      <c r="S190" s="35">
        <f t="shared" si="57"/>
        <v>14.268811643835617</v>
      </c>
      <c r="T190" s="35">
        <f t="shared" si="57"/>
        <v>14.30826457925636</v>
      </c>
      <c r="U190" s="35">
        <f t="shared" si="57"/>
        <v>14.387170450097843</v>
      </c>
      <c r="V190" s="35">
        <f t="shared" si="57"/>
        <v>14.65019001956947</v>
      </c>
      <c r="W190" s="35">
        <f t="shared" si="57"/>
        <v>15.084172309197649</v>
      </c>
      <c r="X190" s="27"/>
      <c r="Y190" s="35">
        <f t="shared" ref="Y190:AC190" si="58">IF(Y22="-","-",AVERAGE(Y22,Y34,Y46,Y58,Y70,Y82,Y94,Y106,Y118,Y130,Y142,Y154,Y166,Y178))</f>
        <v>15.846929060665362</v>
      </c>
      <c r="Z190" s="35" t="str">
        <f t="shared" si="58"/>
        <v>-</v>
      </c>
      <c r="AA190" s="35" t="str">
        <f t="shared" si="58"/>
        <v>-</v>
      </c>
      <c r="AB190" s="35" t="str">
        <f t="shared" si="58"/>
        <v>-</v>
      </c>
      <c r="AC190" s="35" t="str">
        <f t="shared" si="58"/>
        <v>-</v>
      </c>
      <c r="AD190" s="25"/>
    </row>
    <row r="191" spans="1:30" s="26" customFormat="1" ht="11.25" x14ac:dyDescent="0.15">
      <c r="A191" s="207"/>
      <c r="B191" s="123" t="s">
        <v>248</v>
      </c>
      <c r="C191" s="123" t="s">
        <v>188</v>
      </c>
      <c r="D191" s="121" t="s">
        <v>136</v>
      </c>
      <c r="E191" s="75"/>
      <c r="F191" s="27"/>
      <c r="G191" s="35">
        <f t="shared" si="48"/>
        <v>27.857920411669262</v>
      </c>
      <c r="H191" s="35">
        <f t="shared" si="48"/>
        <v>25.584180168696442</v>
      </c>
      <c r="I191" s="35">
        <f t="shared" si="48"/>
        <v>23.559665088016054</v>
      </c>
      <c r="J191" s="35">
        <f t="shared" si="48"/>
        <v>22.728595633543943</v>
      </c>
      <c r="K191" s="35">
        <f t="shared" si="48"/>
        <v>24.822350619675547</v>
      </c>
      <c r="L191" s="35">
        <f t="shared" si="48"/>
        <v>24.783248321001146</v>
      </c>
      <c r="M191" s="35">
        <f t="shared" si="48"/>
        <v>26.257052399554038</v>
      </c>
      <c r="N191" s="35">
        <f t="shared" si="48"/>
        <v>28.512657496712563</v>
      </c>
      <c r="O191" s="27"/>
      <c r="P191" s="35">
        <f t="shared" ref="P191:W191" si="59">IF(P23="-","-",AVERAGE(P23,P35,P47,P59,P71,P83,P95,P107,P119,P131,P143,P155,P167,P179))</f>
        <v>28.512657496712563</v>
      </c>
      <c r="Q191" s="35">
        <f t="shared" si="59"/>
        <v>31.210589580375522</v>
      </c>
      <c r="R191" s="35">
        <f t="shared" si="59"/>
        <v>28.360614673176428</v>
      </c>
      <c r="S191" s="35">
        <f t="shared" si="59"/>
        <v>27.364765218465969</v>
      </c>
      <c r="T191" s="35">
        <f t="shared" si="59"/>
        <v>23.914262738594708</v>
      </c>
      <c r="U191" s="35">
        <f t="shared" si="59"/>
        <v>26.163375175139418</v>
      </c>
      <c r="V191" s="35">
        <f t="shared" si="59"/>
        <v>30.675959908026993</v>
      </c>
      <c r="W191" s="35">
        <f t="shared" si="59"/>
        <v>51.805542806254827</v>
      </c>
      <c r="X191" s="27"/>
      <c r="Y191" s="35">
        <f t="shared" ref="Y191:AC191" si="60">IF(Y23="-","-",AVERAGE(Y23,Y35,Y47,Y59,Y71,Y83,Y95,Y107,Y119,Y131,Y143,Y155,Y167,Y179))</f>
        <v>98.831552625653174</v>
      </c>
      <c r="Z191" s="35" t="str">
        <f t="shared" si="60"/>
        <v>-</v>
      </c>
      <c r="AA191" s="35" t="str">
        <f t="shared" si="60"/>
        <v>-</v>
      </c>
      <c r="AB191" s="35" t="str">
        <f t="shared" si="60"/>
        <v>-</v>
      </c>
      <c r="AC191" s="35" t="str">
        <f t="shared" si="60"/>
        <v>-</v>
      </c>
      <c r="AD191" s="25"/>
    </row>
    <row r="192" spans="1:30" s="26" customFormat="1" ht="11.25" x14ac:dyDescent="0.15">
      <c r="A192" s="207"/>
      <c r="B192" s="123" t="s">
        <v>189</v>
      </c>
      <c r="C192" s="123" t="s">
        <v>250</v>
      </c>
      <c r="D192" s="121" t="s">
        <v>136</v>
      </c>
      <c r="E192" s="75"/>
      <c r="F192" s="27"/>
      <c r="G192" s="35">
        <f t="shared" si="48"/>
        <v>10.173281147548124</v>
      </c>
      <c r="H192" s="35">
        <f t="shared" si="48"/>
        <v>9.3642241144584624</v>
      </c>
      <c r="I192" s="35">
        <f t="shared" si="48"/>
        <v>8.6441585440193229</v>
      </c>
      <c r="J192" s="35">
        <f t="shared" si="48"/>
        <v>8.3497840619369033</v>
      </c>
      <c r="K192" s="35">
        <f t="shared" si="48"/>
        <v>9.0983231606131323</v>
      </c>
      <c r="L192" s="35">
        <f t="shared" si="48"/>
        <v>9.0877119718802266</v>
      </c>
      <c r="M192" s="35">
        <f t="shared" si="48"/>
        <v>9.616281337394744</v>
      </c>
      <c r="N192" s="35">
        <f t="shared" si="48"/>
        <v>10.421683131621787</v>
      </c>
      <c r="O192" s="27"/>
      <c r="P192" s="35">
        <f t="shared" ref="P192:W192" si="61">IF(P24="-","-",AVERAGE(P24,P36,P48,P60,P72,P84,P96,P108,P120,P132,P144,P156,P168,P180))</f>
        <v>10.421683131621787</v>
      </c>
      <c r="Q192" s="35">
        <f t="shared" si="61"/>
        <v>11.385339814271807</v>
      </c>
      <c r="R192" s="35">
        <f t="shared" si="61"/>
        <v>10.372642364681072</v>
      </c>
      <c r="S192" s="35">
        <f t="shared" si="61"/>
        <v>10.019597873948353</v>
      </c>
      <c r="T192" s="35">
        <f t="shared" si="61"/>
        <v>8.7918087149382291</v>
      </c>
      <c r="U192" s="35">
        <f t="shared" si="61"/>
        <v>9.5941346693714404</v>
      </c>
      <c r="V192" s="35">
        <f t="shared" si="61"/>
        <v>11.205937079332832</v>
      </c>
      <c r="W192" s="35">
        <f t="shared" si="61"/>
        <v>18.737541924122656</v>
      </c>
      <c r="X192" s="27"/>
      <c r="Y192" s="35">
        <f t="shared" ref="Y192:AC192" si="62">IF(Y24="-","-",AVERAGE(Y24,Y36,Y48,Y60,Y72,Y84,Y96,Y108,Y120,Y132,Y144,Y156,Y168,Y180))</f>
        <v>35.495951353859155</v>
      </c>
      <c r="Z192" s="35" t="str">
        <f t="shared" si="62"/>
        <v>-</v>
      </c>
      <c r="AA192" s="35" t="str">
        <f t="shared" si="62"/>
        <v>-</v>
      </c>
      <c r="AB192" s="35" t="str">
        <f t="shared" si="62"/>
        <v>-</v>
      </c>
      <c r="AC192" s="35" t="str">
        <f t="shared" si="62"/>
        <v>-</v>
      </c>
      <c r="AD192" s="25"/>
    </row>
    <row r="193" spans="1:30" s="26" customFormat="1" ht="11.25" x14ac:dyDescent="0.15">
      <c r="A193" s="207"/>
      <c r="B193" s="123" t="s">
        <v>251</v>
      </c>
      <c r="C193" s="123" t="s">
        <v>252</v>
      </c>
      <c r="D193" s="121" t="s">
        <v>136</v>
      </c>
      <c r="E193" s="75"/>
      <c r="F193" s="27"/>
      <c r="G193" s="35">
        <f t="shared" si="48"/>
        <v>6.0531737882125958</v>
      </c>
      <c r="H193" s="35">
        <f t="shared" si="48"/>
        <v>5.4314886487896548</v>
      </c>
      <c r="I193" s="35">
        <f t="shared" si="48"/>
        <v>4.8379146479179012</v>
      </c>
      <c r="J193" s="35">
        <f t="shared" si="48"/>
        <v>4.6161710310266084</v>
      </c>
      <c r="K193" s="35">
        <f t="shared" si="48"/>
        <v>5.218336010914256</v>
      </c>
      <c r="L193" s="35">
        <f t="shared" si="48"/>
        <v>5.2098078716511704</v>
      </c>
      <c r="M193" s="35">
        <f t="shared" si="48"/>
        <v>5.5613830105834028</v>
      </c>
      <c r="N193" s="35">
        <f t="shared" si="48"/>
        <v>6.1809542690474029</v>
      </c>
      <c r="O193" s="27"/>
      <c r="P193" s="35">
        <f t="shared" ref="P193:W193" si="63">IF(P25="-","-",AVERAGE(P25,P37,P49,P61,P73,P85,P97,P109,P121,P133,P145,P157,P169,P181))</f>
        <v>6.1809542690474029</v>
      </c>
      <c r="Q193" s="35">
        <f t="shared" si="63"/>
        <v>6.8444250955296111</v>
      </c>
      <c r="R193" s="35">
        <f t="shared" si="63"/>
        <v>6.0705626870854177</v>
      </c>
      <c r="S193" s="35">
        <f t="shared" si="63"/>
        <v>5.7846811683240151</v>
      </c>
      <c r="T193" s="35">
        <f t="shared" si="63"/>
        <v>4.8775767049748326</v>
      </c>
      <c r="U193" s="35">
        <f t="shared" si="63"/>
        <v>5.5822598959299849</v>
      </c>
      <c r="V193" s="35">
        <f t="shared" si="63"/>
        <v>6.8306052992790258</v>
      </c>
      <c r="W193" s="35">
        <f t="shared" si="63"/>
        <v>11.848947278548135</v>
      </c>
      <c r="X193" s="27"/>
      <c r="Y193" s="35">
        <f t="shared" ref="Y193:AC193" si="64">IF(Y25="-","-",AVERAGE(Y25,Y37,Y49,Y61,Y73,Y85,Y97,Y109,Y121,Y133,Y145,Y157,Y169,Y181))</f>
        <v>24.827648122521914</v>
      </c>
      <c r="Z193" s="35" t="str">
        <f t="shared" si="64"/>
        <v>-</v>
      </c>
      <c r="AA193" s="35" t="str">
        <f t="shared" si="64"/>
        <v>-</v>
      </c>
      <c r="AB193" s="35" t="str">
        <f t="shared" si="64"/>
        <v>-</v>
      </c>
      <c r="AC193" s="35" t="str">
        <f t="shared" si="64"/>
        <v>-</v>
      </c>
      <c r="AD193" s="25"/>
    </row>
    <row r="194" spans="1:30" s="26" customFormat="1" ht="11.25" x14ac:dyDescent="0.15">
      <c r="A194" s="207"/>
      <c r="B194" s="123" t="s">
        <v>253</v>
      </c>
      <c r="C194" s="123" t="str">
        <f>B194&amp;"_"&amp;D194</f>
        <v>Total_GB average</v>
      </c>
      <c r="D194" s="116" t="s">
        <v>136</v>
      </c>
      <c r="E194" s="75"/>
      <c r="F194" s="27"/>
      <c r="G194" s="35">
        <f t="shared" si="48"/>
        <v>541.48880249607282</v>
      </c>
      <c r="H194" s="35">
        <f t="shared" si="48"/>
        <v>498.28518583524647</v>
      </c>
      <c r="I194" s="35">
        <f t="shared" si="48"/>
        <v>459.79343957046484</v>
      </c>
      <c r="J194" s="35">
        <f t="shared" si="48"/>
        <v>444.07830855934634</v>
      </c>
      <c r="K194" s="35">
        <f t="shared" si="48"/>
        <v>484.07725193346113</v>
      </c>
      <c r="L194" s="35">
        <f t="shared" si="48"/>
        <v>483.51024040735984</v>
      </c>
      <c r="M194" s="35">
        <f t="shared" si="48"/>
        <v>511.68124434564146</v>
      </c>
      <c r="N194" s="35">
        <f t="shared" si="48"/>
        <v>554.690366212203</v>
      </c>
      <c r="O194" s="27"/>
      <c r="P194" s="35">
        <f t="shared" ref="P194:W194" si="65">IF(P26="-","-",AVERAGE(P26,P38,P50,P62,P74,P86,P98,P110,P122,P134,P146,P158,P170,P182))</f>
        <v>554.690366212203</v>
      </c>
      <c r="Q194" s="35">
        <f t="shared" si="65"/>
        <v>606.07258886022532</v>
      </c>
      <c r="R194" s="35">
        <f t="shared" si="65"/>
        <v>551.99888269948804</v>
      </c>
      <c r="S194" s="35">
        <f t="shared" si="65"/>
        <v>533.13171986984128</v>
      </c>
      <c r="T194" s="35">
        <f t="shared" si="65"/>
        <v>467.60416004497654</v>
      </c>
      <c r="U194" s="35">
        <f t="shared" si="65"/>
        <v>510.53650760595826</v>
      </c>
      <c r="V194" s="35">
        <f t="shared" si="65"/>
        <v>596.61652375680455</v>
      </c>
      <c r="W194" s="35">
        <f t="shared" si="65"/>
        <v>998.03495699091184</v>
      </c>
      <c r="X194" s="27"/>
      <c r="Y194" s="35">
        <f t="shared" ref="Y194:AC194" si="66">IF(Y26="-","-",AVERAGE(Y26,Y38,Y50,Y62,Y74,Y86,Y98,Y110,Y122,Y134,Y146,Y158,Y170,Y182))</f>
        <v>1893.0348424472174</v>
      </c>
      <c r="Z194" s="35" t="str">
        <f t="shared" si="66"/>
        <v>-</v>
      </c>
      <c r="AA194" s="35" t="str">
        <f t="shared" si="66"/>
        <v>-</v>
      </c>
      <c r="AB194" s="35" t="str">
        <f t="shared" si="66"/>
        <v>-</v>
      </c>
      <c r="AC194" s="35" t="str">
        <f t="shared" si="66"/>
        <v>-</v>
      </c>
      <c r="AD194" s="25"/>
    </row>
    <row r="195" spans="1:30" x14ac:dyDescent="0.2"/>
    <row r="196" spans="1:30" x14ac:dyDescent="0.2"/>
    <row r="197" spans="1:30" x14ac:dyDescent="0.2"/>
    <row r="198" spans="1:30" x14ac:dyDescent="0.2"/>
    <row r="199" spans="1:30" x14ac:dyDescent="0.2"/>
    <row r="200" spans="1:30" x14ac:dyDescent="0.2"/>
    <row r="201" spans="1:30" x14ac:dyDescent="0.2"/>
    <row r="202" spans="1:30" x14ac:dyDescent="0.2"/>
    <row r="203" spans="1:30" x14ac:dyDescent="0.2"/>
    <row r="204" spans="1:30" x14ac:dyDescent="0.2"/>
    <row r="205" spans="1:30" x14ac:dyDescent="0.2"/>
    <row r="206" spans="1:30" x14ac:dyDescent="0.2"/>
    <row r="207" spans="1:30" x14ac:dyDescent="0.2"/>
    <row r="208" spans="1:3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sheetData>
  <sortState xmlns:xlrd2="http://schemas.microsoft.com/office/spreadsheetml/2017/richdata2" ref="A15:AD182">
    <sortCondition ref="A15:A182"/>
  </sortState>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9" tint="0.79998168889431442"/>
    <pageSetUpPr autoPageBreaks="0"/>
  </sheetPr>
  <dimension ref="A1:AD459"/>
  <sheetViews>
    <sheetView zoomScaleNormal="100" workbookViewId="0"/>
  </sheetViews>
  <sheetFormatPr defaultColWidth="0" defaultRowHeight="14.25" zeroHeight="1" x14ac:dyDescent="0.2"/>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x14ac:dyDescent="0.2">
      <c r="A1" s="205"/>
    </row>
    <row r="2" spans="1:30" s="64" customFormat="1" ht="18.600000000000001" customHeight="1" x14ac:dyDescent="0.25">
      <c r="A2" s="205"/>
      <c r="B2" s="24" t="s">
        <v>194</v>
      </c>
      <c r="C2" s="24"/>
      <c r="D2" s="24"/>
    </row>
    <row r="3" spans="1:30" s="64" customFormat="1" ht="24.6" customHeight="1" x14ac:dyDescent="0.2">
      <c r="A3" s="205"/>
      <c r="B3" s="433" t="s">
        <v>195</v>
      </c>
      <c r="C3" s="433"/>
      <c r="D3" s="433"/>
      <c r="E3" s="433"/>
      <c r="F3" s="433"/>
      <c r="G3" s="433"/>
      <c r="H3" s="433"/>
      <c r="I3" s="66"/>
      <c r="J3" s="66"/>
      <c r="K3" s="66"/>
      <c r="L3" s="66"/>
      <c r="M3" s="66"/>
      <c r="N3" s="66"/>
      <c r="O3" s="66"/>
      <c r="P3" s="66"/>
      <c r="Q3" s="66"/>
      <c r="X3" s="66"/>
    </row>
    <row r="4" spans="1:30" s="64" customFormat="1" ht="16.350000000000001" customHeight="1" x14ac:dyDescent="0.2">
      <c r="A4" s="205"/>
      <c r="B4" s="140"/>
      <c r="C4" s="140"/>
      <c r="D4" s="140"/>
      <c r="E4" s="140"/>
      <c r="F4" s="65"/>
      <c r="G4" s="65"/>
      <c r="I4" s="66"/>
      <c r="J4" s="66"/>
      <c r="K4" s="66"/>
      <c r="L4" s="66"/>
      <c r="M4" s="66"/>
      <c r="N4" s="66"/>
      <c r="O4" s="66"/>
      <c r="P4" s="66"/>
      <c r="Q4" s="66"/>
      <c r="X4" s="66"/>
    </row>
    <row r="5" spans="1:30" ht="16.350000000000001" customHeight="1" x14ac:dyDescent="0.2">
      <c r="B5" s="69"/>
      <c r="C5" s="69"/>
      <c r="D5" s="69"/>
      <c r="E5" s="69"/>
      <c r="F5" s="69"/>
      <c r="G5" s="69"/>
      <c r="I5" s="70"/>
      <c r="J5" s="70"/>
      <c r="K5" s="70"/>
      <c r="L5" s="70"/>
      <c r="M5" s="70"/>
      <c r="N5" s="70"/>
      <c r="O5" s="70"/>
      <c r="P5" s="70"/>
      <c r="Q5" s="70"/>
      <c r="X5" s="70"/>
    </row>
    <row r="6" spans="1:30" ht="23.25" x14ac:dyDescent="0.2">
      <c r="B6" s="72" t="s">
        <v>196</v>
      </c>
      <c r="C6" s="74" t="s">
        <v>255</v>
      </c>
      <c r="D6" s="69"/>
      <c r="E6" s="69"/>
      <c r="F6" s="69"/>
      <c r="G6" s="69"/>
      <c r="I6" s="70"/>
      <c r="J6" s="70"/>
      <c r="K6" s="70"/>
      <c r="L6" s="70"/>
      <c r="M6" s="70"/>
      <c r="N6" s="70"/>
      <c r="O6" s="70"/>
      <c r="P6" s="70"/>
      <c r="Q6" s="70"/>
      <c r="X6" s="70"/>
    </row>
    <row r="7" spans="1:30" ht="14.85" customHeight="1" x14ac:dyDescent="0.2">
      <c r="B7" s="72" t="s">
        <v>198</v>
      </c>
      <c r="C7" s="74" t="s">
        <v>256</v>
      </c>
      <c r="D7" s="69"/>
      <c r="E7" s="69"/>
      <c r="F7" s="69"/>
      <c r="G7" s="69"/>
      <c r="I7" s="70"/>
      <c r="J7" s="70"/>
      <c r="K7" s="70"/>
      <c r="L7" s="70"/>
      <c r="M7" s="70"/>
      <c r="N7" s="70"/>
      <c r="O7" s="70"/>
      <c r="P7" s="70"/>
      <c r="Q7" s="70"/>
      <c r="W7" s="380"/>
      <c r="X7" s="70"/>
    </row>
    <row r="8" spans="1:30" ht="12.6" customHeight="1" x14ac:dyDescent="0.2">
      <c r="B8" s="73" t="s">
        <v>200</v>
      </c>
      <c r="C8" s="75" t="s">
        <v>111</v>
      </c>
    </row>
    <row r="9" spans="1:30" s="25" customFormat="1" ht="11.25" x14ac:dyDescent="0.15">
      <c r="A9" s="207"/>
    </row>
    <row r="10" spans="1:30" s="26" customFormat="1" ht="11.25" customHeight="1" x14ac:dyDescent="0.15">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x14ac:dyDescent="0.15">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x14ac:dyDescent="0.15">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x14ac:dyDescent="0.15">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x14ac:dyDescent="0.15">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x14ac:dyDescent="0.15">
      <c r="A15" s="207"/>
      <c r="B15" s="123" t="s">
        <v>244</v>
      </c>
      <c r="C15" s="123" t="s">
        <v>180</v>
      </c>
      <c r="D15" s="116" t="s">
        <v>131</v>
      </c>
      <c r="E15" s="75"/>
      <c r="F15" s="27"/>
      <c r="G15" s="35">
        <f>IF('3a DF'!H133="-","-",'3a DF'!H133)</f>
        <v>260.9144641024788</v>
      </c>
      <c r="H15" s="35">
        <f>IF('3a DF'!I133="-","-",'3a DF'!I133)</f>
        <v>233.58446410247876</v>
      </c>
      <c r="I15" s="35">
        <f>IF('3a DF'!J133="-","-",'3a DF'!J133)</f>
        <v>214.64385876559334</v>
      </c>
      <c r="J15" s="35">
        <f>IF('3a DF'!K133="-","-",'3a DF'!K133)</f>
        <v>203.50390825691969</v>
      </c>
      <c r="K15" s="35">
        <f>IF('3a DF'!L133="-","-",'3a DF'!L133)</f>
        <v>246.5905413049108</v>
      </c>
      <c r="L15" s="35">
        <f>IF('3a DF'!M133="-","-",'3a DF'!M133)</f>
        <v>236.28341098467433</v>
      </c>
      <c r="M15" s="35">
        <f>IF('3a DF'!N133="-","-",'3a DF'!N133)</f>
        <v>257.59449320250189</v>
      </c>
      <c r="N15" s="35">
        <f>IF('3a DF'!O133="-","-",'3a DF'!O133)</f>
        <v>282.1358664078731</v>
      </c>
      <c r="O15" s="27"/>
      <c r="P15" s="35">
        <f>IF('3a DF'!Q133="-","-",'3a DF'!Q133)</f>
        <v>282.1358664078731</v>
      </c>
      <c r="Q15" s="35">
        <f>IF('3a DF'!R133="-","-",'3a DF'!R133)</f>
        <v>334.98719041066596</v>
      </c>
      <c r="R15" s="35">
        <f>IF('3a DF'!S133="-","-",'3a DF'!S133)</f>
        <v>303.66657766882435</v>
      </c>
      <c r="S15" s="35">
        <f>IF('3a DF'!T133="-","-",'3a DF'!T133)</f>
        <v>292.45275304426474</v>
      </c>
      <c r="T15" s="35">
        <f>IF('3a DF'!U133="-","-",'3a DF'!U133)</f>
        <v>254.96926794834059</v>
      </c>
      <c r="U15" s="35">
        <f>IF('3a DF'!V133="-","-",'3a DF'!V133)</f>
        <v>303.0252874576986</v>
      </c>
      <c r="V15" s="35">
        <f>IF('3a DF'!W133="-","-",'3a DF'!W133)</f>
        <v>382.34146438061515</v>
      </c>
      <c r="W15" s="35">
        <f>IF('3a DF'!X133="-","-",'3a DF'!X133)</f>
        <v>689.40996140550033</v>
      </c>
      <c r="X15" s="27"/>
      <c r="Y15" s="35">
        <f>IF('3a DF'!Z133="-","-",'3a DF'!Z133)</f>
        <v>1519.2462317914685</v>
      </c>
      <c r="Z15" s="35" t="str">
        <f>IF('3a DF'!AA133="-","-",'3a DF'!AA133)</f>
        <v>-</v>
      </c>
      <c r="AA15" s="35" t="str">
        <f>IF('3a DF'!AB133="-","-",'3a DF'!AB133)</f>
        <v>-</v>
      </c>
      <c r="AB15" s="35" t="str">
        <f>IF('3a DF'!AC133="-","-",'3a DF'!AC133)</f>
        <v>-</v>
      </c>
      <c r="AC15" s="35" t="str">
        <f>IF('3a DF'!AD133="-","-",'3a DF'!AD133)</f>
        <v>-</v>
      </c>
      <c r="AD15" s="25"/>
    </row>
    <row r="16" spans="1:30" s="26" customFormat="1" ht="11.25" customHeight="1" x14ac:dyDescent="0.15">
      <c r="A16" s="207"/>
      <c r="B16" s="123" t="s">
        <v>244</v>
      </c>
      <c r="C16" s="123" t="s">
        <v>181</v>
      </c>
      <c r="D16" s="116" t="s">
        <v>131</v>
      </c>
      <c r="E16" s="75"/>
      <c r="F16" s="27"/>
      <c r="G16" s="35">
        <f>IF('3b CM'!G28="-","-",'3b CM'!G28)</f>
        <v>6.1011775675744784E-2</v>
      </c>
      <c r="H16" s="35">
        <f>IF('3b CM'!H28="-","-",'3b CM'!H28)</f>
        <v>9.1517663513617176E-2</v>
      </c>
      <c r="I16" s="35">
        <f>IF('3b CM'!I28="-","-",'3b CM'!I28)</f>
        <v>0.28817917361843015</v>
      </c>
      <c r="J16" s="35">
        <f>IF('3b CM'!J28="-","-",'3b CM'!J28)</f>
        <v>0.29306386680507518</v>
      </c>
      <c r="K16" s="35">
        <f>IF('3b CM'!K28="-","-",'3b CM'!K28)</f>
        <v>3.764051807175814</v>
      </c>
      <c r="L16" s="35">
        <f>IF('3b CM'!L28="-","-",'3b CM'!L28)</f>
        <v>3.6515106030784503</v>
      </c>
      <c r="M16" s="35">
        <f>IF('3b CM'!M28="-","-",'3b CM'!M28)</f>
        <v>12.607940425782811</v>
      </c>
      <c r="N16" s="35">
        <f>IF('3b CM'!N28="-","-",'3b CM'!N28)</f>
        <v>11.985466800237363</v>
      </c>
      <c r="O16" s="27"/>
      <c r="P16" s="35">
        <f>IF('3b CM'!P28="-","-",'3b CM'!P28)</f>
        <v>11.985466800237363</v>
      </c>
      <c r="Q16" s="35">
        <f>IF('3b CM'!Q28="-","-",'3b CM'!Q28)</f>
        <v>16.232234302150637</v>
      </c>
      <c r="R16" s="35">
        <f>IF('3b CM'!R28="-","-",'3b CM'!R28)</f>
        <v>15.590984993531084</v>
      </c>
      <c r="S16" s="35">
        <f>IF('3b CM'!S28="-","-",'3b CM'!S28)</f>
        <v>18.428315219925938</v>
      </c>
      <c r="T16" s="35">
        <f>IF('3b CM'!T28="-","-",'3b CM'!T28)</f>
        <v>18.777418188378089</v>
      </c>
      <c r="U16" s="35">
        <f>IF('3b CM'!U28="-","-",'3b CM'!U28)</f>
        <v>14.349836437258105</v>
      </c>
      <c r="V16" s="35">
        <f>IF('3b CM'!V28="-","-",'3b CM'!V28)</f>
        <v>14.505573419733921</v>
      </c>
      <c r="W16" s="35">
        <f>IF('3b CM'!W28="-","-",'3b CM'!W28)</f>
        <v>9.0921078398250241</v>
      </c>
      <c r="X16" s="27"/>
      <c r="Y16" s="35">
        <f>IF('3b CM'!Y28="-","-",'3b CM'!Y28)</f>
        <v>12.15547442383323</v>
      </c>
      <c r="Z16" s="35" t="str">
        <f>IF('3b CM'!Z28="-","-",'3b CM'!Z28)</f>
        <v>-</v>
      </c>
      <c r="AA16" s="35" t="str">
        <f>IF('3b CM'!AA28="-","-",'3b CM'!AA28)</f>
        <v>-</v>
      </c>
      <c r="AB16" s="35" t="str">
        <f>IF('3b CM'!AB28="-","-",'3b CM'!AB28)</f>
        <v>-</v>
      </c>
      <c r="AC16" s="35" t="str">
        <f>IF('3b CM'!AC28="-","-",'3b CM'!AC28)</f>
        <v>-</v>
      </c>
      <c r="AD16" s="25"/>
    </row>
    <row r="17" spans="1:30" s="26" customFormat="1" ht="11.25" customHeight="1" x14ac:dyDescent="0.15">
      <c r="A17" s="207"/>
      <c r="B17" s="123" t="s">
        <v>245</v>
      </c>
      <c r="C17" s="123" t="s">
        <v>182</v>
      </c>
      <c r="D17" s="116" t="s">
        <v>131</v>
      </c>
      <c r="E17" s="75"/>
      <c r="F17" s="27"/>
      <c r="G17" s="35" t="str">
        <f>IF('3c AA'!J139="-","-",'3c AA'!J139)</f>
        <v>-</v>
      </c>
      <c r="H17" s="35" t="str">
        <f>IF('3c AA'!K139="-","-",'3c AA'!K139)</f>
        <v>-</v>
      </c>
      <c r="I17" s="35" t="str">
        <f>IF('3c AA'!L139="-","-",'3c AA'!L139)</f>
        <v>-</v>
      </c>
      <c r="J17" s="35" t="str">
        <f>IF('3c AA'!M139="-","-",'3c AA'!M139)</f>
        <v>-</v>
      </c>
      <c r="K17" s="35" t="str">
        <f>IF('3c AA'!N139="-","-",'3c AA'!N139)</f>
        <v>-</v>
      </c>
      <c r="L17" s="35" t="str">
        <f>IF('3c AA'!O139="-","-",'3c AA'!O139)</f>
        <v>-</v>
      </c>
      <c r="M17" s="35" t="str">
        <f>IF('3c AA'!P139="-","-",'3c AA'!P139)</f>
        <v>-</v>
      </c>
      <c r="N17" s="35" t="str">
        <f>IF('3c AA'!Q139="-","-",'3c AA'!Q139)</f>
        <v>-</v>
      </c>
      <c r="O17" s="27"/>
      <c r="P17" s="35" t="str">
        <f>IF('3c AA'!S139="-","-",'3c AA'!S139)</f>
        <v>-</v>
      </c>
      <c r="Q17" s="35" t="str">
        <f>IF('3c AA'!T139="-","-",'3c AA'!T139)</f>
        <v>-</v>
      </c>
      <c r="R17" s="35" t="str">
        <f>IF('3c AA'!U139="-","-",'3c AA'!U139)</f>
        <v>-</v>
      </c>
      <c r="S17" s="35" t="str">
        <f>IF('3c AA'!V139="-","-",'3c AA'!V139)</f>
        <v>-</v>
      </c>
      <c r="T17" s="35">
        <f>IF('3c AA'!W139="-","-",'3c AA'!W139)</f>
        <v>6.589438471117524</v>
      </c>
      <c r="U17" s="35">
        <f>IF('3c AA'!X139="-","-",'3c AA'!X139)</f>
        <v>9.9756950960531068</v>
      </c>
      <c r="V17" s="35">
        <f>IF('3c AA'!Y139="-","-",'3c AA'!Y139)</f>
        <v>4.43</v>
      </c>
      <c r="W17" s="35" t="str">
        <f>IF('3c AA'!Z139="-","-",'3c AA'!Z139)</f>
        <v>-</v>
      </c>
      <c r="X17" s="27"/>
      <c r="Y17" s="35">
        <f>IF('3c AA'!AB139="-","-",'3c AA'!AB139)</f>
        <v>20.776449606704151</v>
      </c>
      <c r="Z17" s="35" t="str">
        <f>IF('3c AA'!AC139="-","-",'3c AA'!AC139)</f>
        <v>-</v>
      </c>
      <c r="AA17" s="35" t="str">
        <f>IF('3c AA'!AD139="-","-",'3c AA'!AD139)</f>
        <v>-</v>
      </c>
      <c r="AB17" s="35" t="str">
        <f>IF('3c AA'!AE139="-","-",'3c AA'!AE139)</f>
        <v>-</v>
      </c>
      <c r="AC17" s="35" t="str">
        <f>IF('3c AA'!AF139="-","-",'3c AA'!AF139)</f>
        <v>-</v>
      </c>
      <c r="AD17" s="25"/>
    </row>
    <row r="18" spans="1:30" s="26" customFormat="1" ht="11.25" customHeight="1" x14ac:dyDescent="0.15">
      <c r="A18" s="207"/>
      <c r="B18" s="123" t="s">
        <v>246</v>
      </c>
      <c r="C18" s="123" t="s">
        <v>183</v>
      </c>
      <c r="D18" s="116" t="s">
        <v>131</v>
      </c>
      <c r="E18" s="75"/>
      <c r="F18" s="27"/>
      <c r="G18" s="35">
        <f>IF('3d PC'!G29="-","-",'3d PC'!G29)</f>
        <v>90.567117574535118</v>
      </c>
      <c r="H18" s="35">
        <f>IF('3d PC'!H29="-","-",'3d PC'!H29)</f>
        <v>90.539715227948449</v>
      </c>
      <c r="I18" s="35">
        <f>IF('3d PC'!I29="-","-",'3d PC'!I29)</f>
        <v>110.93375524613953</v>
      </c>
      <c r="J18" s="35">
        <f>IF('3d PC'!J29="-","-",'3d PC'!J29)</f>
        <v>110.82956935883448</v>
      </c>
      <c r="K18" s="35">
        <f>IF('3d PC'!K29="-","-",'3d PC'!K29)</f>
        <v>118.09032386370301</v>
      </c>
      <c r="L18" s="35">
        <f>IF('3d PC'!L29="-","-",'3d PC'!L29)</f>
        <v>118.51679614989217</v>
      </c>
      <c r="M18" s="35">
        <f>IF('3d PC'!M29="-","-",'3d PC'!M29)</f>
        <v>137.28103747432181</v>
      </c>
      <c r="N18" s="35">
        <f>IF('3d PC'!N29="-","-",'3d PC'!N29)</f>
        <v>137.37474822713054</v>
      </c>
      <c r="O18" s="27"/>
      <c r="P18" s="35">
        <f>IF('3d PC'!P29="-","-",'3d PC'!P29)</f>
        <v>137.37474822713054</v>
      </c>
      <c r="Q18" s="35">
        <f>IF('3d PC'!Q29="-","-",'3d PC'!Q29)</f>
        <v>146.98247069035597</v>
      </c>
      <c r="R18" s="35">
        <f>IF('3d PC'!R29="-","-",'3d PC'!R29)</f>
        <v>148.78953098726072</v>
      </c>
      <c r="S18" s="35">
        <f>IF('3d PC'!S29="-","-",'3d PC'!S29)</f>
        <v>153.05757283847046</v>
      </c>
      <c r="T18" s="35">
        <f>IF('3d PC'!T29="-","-",'3d PC'!T29)</f>
        <v>152.51322827949241</v>
      </c>
      <c r="U18" s="35">
        <f>IF('3d PC'!U29="-","-",'3d PC'!U29)</f>
        <v>161.48084871216054</v>
      </c>
      <c r="V18" s="35">
        <f>IF('3d PC'!V29="-","-",'3d PC'!V29)</f>
        <v>160.72410222778456</v>
      </c>
      <c r="W18" s="35">
        <f>IF('3d PC'!W29="-","-",'3d PC'!W29)</f>
        <v>168.0685826419278</v>
      </c>
      <c r="X18" s="27"/>
      <c r="Y18" s="35">
        <f>IF('3d PC'!Y29="-","-",'3d PC'!Y29)</f>
        <v>166.4986566806993</v>
      </c>
      <c r="Z18" s="35" t="str">
        <f>IF('3d PC'!Z29="-","-",'3d PC'!Z29)</f>
        <v>-</v>
      </c>
      <c r="AA18" s="35" t="str">
        <f>IF('3d PC'!AA29="-","-",'3d PC'!AA29)</f>
        <v>-</v>
      </c>
      <c r="AB18" s="35" t="str">
        <f>IF('3d PC'!AB29="-","-",'3d PC'!AB29)</f>
        <v>-</v>
      </c>
      <c r="AC18" s="35" t="str">
        <f>IF('3d PC'!AC29="-","-",'3d PC'!AC29)</f>
        <v>-</v>
      </c>
      <c r="AD18" s="25"/>
    </row>
    <row r="19" spans="1:30" s="26" customFormat="1" ht="11.25" customHeight="1" x14ac:dyDescent="0.15">
      <c r="A19" s="207"/>
      <c r="B19" s="123" t="s">
        <v>247</v>
      </c>
      <c r="C19" s="123" t="s">
        <v>184</v>
      </c>
      <c r="D19" s="116" t="s">
        <v>131</v>
      </c>
      <c r="E19" s="75"/>
      <c r="F19" s="27"/>
      <c r="G19" s="35">
        <f>IF('3e NC-Elec'!H57="-","-",'3e NC-Elec'!H57)</f>
        <v>117.76146035839815</v>
      </c>
      <c r="H19" s="35">
        <f>IF('3e NC-Elec'!I57="-","-",'3e NC-Elec'!I57)</f>
        <v>118.77940541119861</v>
      </c>
      <c r="I19" s="35">
        <f>IF('3e NC-Elec'!J57="-","-",'3e NC-Elec'!J57)</f>
        <v>126.3326086625446</v>
      </c>
      <c r="J19" s="35">
        <f>IF('3e NC-Elec'!K57="-","-",'3e NC-Elec'!K57)</f>
        <v>125.56697672878055</v>
      </c>
      <c r="K19" s="35">
        <f>IF('3e NC-Elec'!L57="-","-",'3e NC-Elec'!L57)</f>
        <v>132.73306661449806</v>
      </c>
      <c r="L19" s="35">
        <f>IF('3e NC-Elec'!M57="-","-",'3e NC-Elec'!M57)</f>
        <v>133.95339348999687</v>
      </c>
      <c r="M19" s="35">
        <f>IF('3e NC-Elec'!N57="-","-",'3e NC-Elec'!N57)</f>
        <v>134.90410404654338</v>
      </c>
      <c r="N19" s="35">
        <f>IF('3e NC-Elec'!O57="-","-",'3e NC-Elec'!O57)</f>
        <v>134.36748921946702</v>
      </c>
      <c r="O19" s="27"/>
      <c r="P19" s="35">
        <f>IF('3e NC-Elec'!Q57="-","-",'3e NC-Elec'!Q57)</f>
        <v>134.36748921946702</v>
      </c>
      <c r="Q19" s="35">
        <f>IF('3e NC-Elec'!R57="-","-",'3e NC-Elec'!R57)</f>
        <v>145.23677929145097</v>
      </c>
      <c r="R19" s="35">
        <f>IF('3e NC-Elec'!S57="-","-",'3e NC-Elec'!S57)</f>
        <v>145.97886195046786</v>
      </c>
      <c r="S19" s="35">
        <f>IF('3e NC-Elec'!T57="-","-",'3e NC-Elec'!T57)</f>
        <v>148.09669915607566</v>
      </c>
      <c r="T19" s="35">
        <f>IF('3e NC-Elec'!U57="-","-",'3e NC-Elec'!U57)</f>
        <v>151.17345700232457</v>
      </c>
      <c r="U19" s="35">
        <f>IF('3e NC-Elec'!V57="-","-",'3e NC-Elec'!V57)</f>
        <v>159.31107697024689</v>
      </c>
      <c r="V19" s="35">
        <f>IF('3e NC-Elec'!W57="-","-",'3e NC-Elec'!W57)</f>
        <v>158.21398496696992</v>
      </c>
      <c r="W19" s="35">
        <f>IF('3e NC-Elec'!X57="-","-",'3e NC-Elec'!X57)</f>
        <v>208.59124528849298</v>
      </c>
      <c r="X19" s="27"/>
      <c r="Y19" s="35">
        <f>IF('3e NC-Elec'!Z57="-","-",'3e NC-Elec'!Z57)</f>
        <v>220.33057801359888</v>
      </c>
      <c r="Z19" s="35" t="str">
        <f>IF('3e NC-Elec'!AA57="-","-",'3e NC-Elec'!AA57)</f>
        <v>-</v>
      </c>
      <c r="AA19" s="35" t="str">
        <f>IF('3e NC-Elec'!AB57="-","-",'3e NC-Elec'!AB57)</f>
        <v>-</v>
      </c>
      <c r="AB19" s="35" t="str">
        <f>IF('3e NC-Elec'!AC57="-","-",'3e NC-Elec'!AC57)</f>
        <v>-</v>
      </c>
      <c r="AC19" s="35" t="str">
        <f>IF('3e NC-Elec'!AD57="-","-",'3e NC-Elec'!AD57)</f>
        <v>-</v>
      </c>
      <c r="AD19" s="25"/>
    </row>
    <row r="20" spans="1:30" s="26" customFormat="1" ht="11.25" customHeight="1" x14ac:dyDescent="0.15">
      <c r="A20" s="207"/>
      <c r="B20" s="123" t="s">
        <v>248</v>
      </c>
      <c r="C20" s="123" t="s">
        <v>185</v>
      </c>
      <c r="D20" s="116" t="s">
        <v>131</v>
      </c>
      <c r="E20" s="75"/>
      <c r="F20" s="27"/>
      <c r="G20" s="35">
        <f>IF('3g CPIH'!C$17="-","-",'3h OC '!$E$10*('3g CPIH'!C$17/'3g CPIH'!$G$17))</f>
        <v>76.502677103718199</v>
      </c>
      <c r="H20" s="35">
        <f>IF('3g CPIH'!D$17="-","-",'3h OC '!$E$10*('3g CPIH'!D$17/'3g CPIH'!$G$17))</f>
        <v>76.655835616438353</v>
      </c>
      <c r="I20" s="35">
        <f>IF('3g CPIH'!E$17="-","-",'3h OC '!$E$10*('3g CPIH'!E$17/'3g CPIH'!$G$17))</f>
        <v>76.885573385518597</v>
      </c>
      <c r="J20" s="35">
        <f>IF('3g CPIH'!F$17="-","-",'3h OC '!$E$10*('3g CPIH'!F$17/'3g CPIH'!$G$17))</f>
        <v>77.345048923679059</v>
      </c>
      <c r="K20" s="35">
        <f>IF('3g CPIH'!G$17="-","-",'3h OC '!$E$10*('3g CPIH'!G$17/'3g CPIH'!$G$17))</f>
        <v>78.263999999999996</v>
      </c>
      <c r="L20" s="35">
        <f>IF('3g CPIH'!H$17="-","-",'3h OC '!$E$10*('3g CPIH'!H$17/'3g CPIH'!$G$17))</f>
        <v>79.259530332681024</v>
      </c>
      <c r="M20" s="35">
        <f>IF('3g CPIH'!I$17="-","-",'3h OC '!$E$10*('3g CPIH'!I$17/'3g CPIH'!$G$17))</f>
        <v>80.408219178082177</v>
      </c>
      <c r="N20" s="35">
        <f>IF('3g CPIH'!J$17="-","-",'3h OC '!$E$10*('3g CPIH'!J$17/'3g CPIH'!$G$17))</f>
        <v>81.097432485322898</v>
      </c>
      <c r="O20" s="27"/>
      <c r="P20" s="35">
        <f>IF('3g CPIH'!L$17="-","-",'3h OC '!$E$10*('3g CPIH'!L$17/'3g CPIH'!$G$17))</f>
        <v>81.097432485322898</v>
      </c>
      <c r="Q20" s="35">
        <f>IF('3g CPIH'!M$17="-","-",'3h OC '!$E$10*('3g CPIH'!M$17/'3g CPIH'!$G$17))</f>
        <v>82.016383561643835</v>
      </c>
      <c r="R20" s="35">
        <f>IF('3g CPIH'!N$17="-","-",'3h OC '!$E$10*('3g CPIH'!N$17/'3g CPIH'!$G$17))</f>
        <v>82.62901761252445</v>
      </c>
      <c r="S20" s="35">
        <f>IF('3g CPIH'!O$17="-","-",'3h OC '!$E$10*('3g CPIH'!O$17/'3g CPIH'!$G$17))</f>
        <v>83.088493150684926</v>
      </c>
      <c r="T20" s="35">
        <f>IF('3g CPIH'!P$17="-","-",'3h OC '!$E$10*('3g CPIH'!P$17/'3g CPIH'!$G$17))</f>
        <v>83.318230919765156</v>
      </c>
      <c r="U20" s="35">
        <f>IF('3g CPIH'!Q$17="-","-",'3h OC '!$E$10*('3g CPIH'!Q$17/'3g CPIH'!$G$17))</f>
        <v>83.777706457925632</v>
      </c>
      <c r="V20" s="35">
        <f>IF('3g CPIH'!R$17="-","-",'3h OC '!$E$10*('3g CPIH'!R$17/'3g CPIH'!$G$17))</f>
        <v>85.309291585127198</v>
      </c>
      <c r="W20" s="35">
        <f>IF('3g CPIH'!S$17="-","-",'3h OC '!$E$10*('3g CPIH'!S$17/'3g CPIH'!$G$17))</f>
        <v>87.836407045009793</v>
      </c>
      <c r="X20" s="27"/>
      <c r="Y20" s="35">
        <f>IF('3g CPIH'!U$17="-","-",'3h OC '!$E$10*('3g CPIH'!U$17/'3g CPIH'!$G$17))</f>
        <v>92.278003913894324</v>
      </c>
      <c r="Z20" s="35" t="str">
        <f>IF('3g CPIH'!V$17="-","-",'3h OC '!$E$10*('3g CPIH'!V$17/'3g CPIH'!$G$17))</f>
        <v>-</v>
      </c>
      <c r="AA20" s="35" t="str">
        <f>IF('3g CPIH'!W$17="-","-",'3h OC '!$E$10*('3g CPIH'!W$17/'3g CPIH'!$G$17))</f>
        <v>-</v>
      </c>
      <c r="AB20" s="35" t="str">
        <f>IF('3g CPIH'!X$17="-","-",'3h OC '!$E$10*('3g CPIH'!X$17/'3g CPIH'!$G$17))</f>
        <v>-</v>
      </c>
      <c r="AC20" s="35" t="str">
        <f>IF('3g CPIH'!Y$17="-","-",'3h OC '!$E$10*('3g CPIH'!Y$17/'3g CPIH'!$G$17))</f>
        <v>-</v>
      </c>
      <c r="AD20" s="25"/>
    </row>
    <row r="21" spans="1:30" s="26" customFormat="1" ht="11.25" customHeight="1" x14ac:dyDescent="0.15">
      <c r="A21" s="207"/>
      <c r="B21" s="123" t="s">
        <v>248</v>
      </c>
      <c r="C21" s="123" t="s">
        <v>186</v>
      </c>
      <c r="D21" s="116" t="s">
        <v>131</v>
      </c>
      <c r="E21" s="75"/>
      <c r="F21" s="27"/>
      <c r="G21" s="35" t="s">
        <v>249</v>
      </c>
      <c r="H21" s="35" t="s">
        <v>249</v>
      </c>
      <c r="I21" s="35" t="s">
        <v>249</v>
      </c>
      <c r="J21" s="35" t="s">
        <v>249</v>
      </c>
      <c r="K21" s="35">
        <f>IF('3i SMNCC'!G$50="-","-",'3i SMNCC'!G$50)</f>
        <v>0</v>
      </c>
      <c r="L21" s="35">
        <f>IF('3i SMNCC'!H$50="-","-",'3i SMNCC'!H$50)</f>
        <v>-0.18995111249132623</v>
      </c>
      <c r="M21" s="35">
        <f>IF('3i SMNCC'!I$50="-","-",'3i SMNCC'!I$50)</f>
        <v>2.3898870370752556</v>
      </c>
      <c r="N21" s="35">
        <f>IF('3i SMNCC'!J$50="-","-",'3i SMNCC'!J$50)</f>
        <v>11.485481460604181</v>
      </c>
      <c r="O21" s="27"/>
      <c r="P21" s="35">
        <f>IF('3i SMNCC'!L$50="-","-",'3i SMNCC'!L$50)</f>
        <v>11.485481460604181</v>
      </c>
      <c r="Q21" s="35">
        <f>IF('3i SMNCC'!M$50="-","-",'3i SMNCC'!M$50)</f>
        <v>13.905095596481768</v>
      </c>
      <c r="R21" s="35">
        <f>IF('3i SMNCC'!N$50="-","-",'3i SMNCC'!N$50)</f>
        <v>14.008016342776511</v>
      </c>
      <c r="S21" s="35">
        <f>IF('3i SMNCC'!O$50="-","-",'3i SMNCC'!O$50)</f>
        <v>16.592254432324484</v>
      </c>
      <c r="T21" s="35">
        <f>IF('3i SMNCC'!P$50="-","-",'3i SMNCC'!P$50)</f>
        <v>16.855736391237045</v>
      </c>
      <c r="U21" s="35">
        <f>IF('3i SMNCC'!Q$50="-","-",'3i SMNCC'!Q$50)</f>
        <v>16.48610584262476</v>
      </c>
      <c r="V21" s="35">
        <f>IF('3i SMNCC'!R$50="-","-",'3i SMNCC'!R$50)</f>
        <v>16.529685824397358</v>
      </c>
      <c r="W21" s="35">
        <f>IF('3i SMNCC'!S$50="-","-",'3i SMNCC'!S$50)</f>
        <v>15.149258026029946</v>
      </c>
      <c r="X21" s="27"/>
      <c r="Y21" s="35">
        <f>IF('3i SMNCC'!U$50="-","-",'3i SMNCC'!U$50)</f>
        <v>16.072618119862021</v>
      </c>
      <c r="Z21" s="35" t="str">
        <f>IF('3i SMNCC'!V$50="-","-",'3i SMNCC'!V$50)</f>
        <v>-</v>
      </c>
      <c r="AA21" s="35" t="str">
        <f>IF('3i SMNCC'!W$50="-","-",'3i SMNCC'!W$50)</f>
        <v>-</v>
      </c>
      <c r="AB21" s="35" t="str">
        <f>IF('3i SMNCC'!X$50="-","-",'3i SMNCC'!X$50)</f>
        <v>-</v>
      </c>
      <c r="AC21" s="35" t="str">
        <f>IF('3i SMNCC'!Y$50="-","-",'3i SMNCC'!Y$50)</f>
        <v>-</v>
      </c>
      <c r="AD21" s="25"/>
    </row>
    <row r="22" spans="1:30" s="26" customFormat="1" ht="11.25" customHeight="1" x14ac:dyDescent="0.15">
      <c r="A22" s="207"/>
      <c r="B22" s="123" t="s">
        <v>248</v>
      </c>
      <c r="C22" s="123" t="s">
        <v>187</v>
      </c>
      <c r="D22" s="116" t="s">
        <v>131</v>
      </c>
      <c r="E22" s="75"/>
      <c r="F22" s="27"/>
      <c r="G22" s="35">
        <f>IF('3g CPIH'!C$17="-","-",'3j PAAC PAP'!$G$16*('3g CPIH'!C$17/'3g CPIH'!$G$17))</f>
        <v>3.3460635029354204</v>
      </c>
      <c r="H22" s="35">
        <f>IF('3g CPIH'!D$17="-","-",'3j PAAC PAP'!$G$16*('3g CPIH'!D$17/'3g CPIH'!$G$17))</f>
        <v>3.3527623287671227</v>
      </c>
      <c r="I22" s="35">
        <f>IF('3g CPIH'!E$17="-","-",'3j PAAC PAP'!$G$16*('3g CPIH'!E$17/'3g CPIH'!$G$17))</f>
        <v>3.3628105675146771</v>
      </c>
      <c r="J22" s="35">
        <f>IF('3g CPIH'!F$17="-","-",'3j PAAC PAP'!$G$16*('3g CPIH'!F$17/'3g CPIH'!$G$17))</f>
        <v>3.3829070450097847</v>
      </c>
      <c r="K22" s="35">
        <f>IF('3g CPIH'!G$17="-","-",'3j PAAC PAP'!$G$16*('3g CPIH'!G$17/'3g CPIH'!$G$17))</f>
        <v>3.4230999999999998</v>
      </c>
      <c r="L22" s="35">
        <f>IF('3g CPIH'!H$17="-","-",'3j PAAC PAP'!$G$16*('3g CPIH'!H$17/'3g CPIH'!$G$17))</f>
        <v>3.4666423679060667</v>
      </c>
      <c r="M22" s="35">
        <f>IF('3g CPIH'!I$17="-","-",'3j PAAC PAP'!$G$16*('3g CPIH'!I$17/'3g CPIH'!$G$17))</f>
        <v>3.516883561643835</v>
      </c>
      <c r="N22" s="35">
        <f>IF('3g CPIH'!J$17="-","-",'3j PAAC PAP'!$G$16*('3g CPIH'!J$17/'3g CPIH'!$G$17))</f>
        <v>3.547028277886497</v>
      </c>
      <c r="O22" s="27"/>
      <c r="P22" s="35">
        <f>IF('3g CPIH'!L$17="-","-",'3j PAAC PAP'!$G$16*('3g CPIH'!L$17/'3g CPIH'!$G$17))</f>
        <v>3.547028277886497</v>
      </c>
      <c r="Q22" s="35">
        <f>IF('3g CPIH'!M$17="-","-",'3j PAAC PAP'!$G$16*('3g CPIH'!M$17/'3g CPIH'!$G$17))</f>
        <v>3.5872212328767121</v>
      </c>
      <c r="R22" s="35">
        <f>IF('3g CPIH'!N$17="-","-",'3j PAAC PAP'!$G$16*('3g CPIH'!N$17/'3g CPIH'!$G$17))</f>
        <v>3.6140165362035224</v>
      </c>
      <c r="S22" s="35">
        <f>IF('3g CPIH'!O$17="-","-",'3j PAAC PAP'!$G$16*('3g CPIH'!O$17/'3g CPIH'!$G$17))</f>
        <v>3.6341130136986299</v>
      </c>
      <c r="T22" s="35">
        <f>IF('3g CPIH'!P$17="-","-",'3j PAAC PAP'!$G$16*('3g CPIH'!P$17/'3g CPIH'!$G$17))</f>
        <v>3.6441612524461835</v>
      </c>
      <c r="U22" s="35">
        <f>IF('3g CPIH'!Q$17="-","-",'3j PAAC PAP'!$G$16*('3g CPIH'!Q$17/'3g CPIH'!$G$17))</f>
        <v>3.6642577299412915</v>
      </c>
      <c r="V22" s="35">
        <f>IF('3g CPIH'!R$17="-","-",'3j PAAC PAP'!$G$16*('3g CPIH'!R$17/'3g CPIH'!$G$17))</f>
        <v>3.7312459882583173</v>
      </c>
      <c r="W22" s="35">
        <f>IF('3g CPIH'!S$17="-","-",'3j PAAC PAP'!$G$16*('3g CPIH'!S$17/'3g CPIH'!$G$17))</f>
        <v>3.8417766144814092</v>
      </c>
      <c r="X22" s="27"/>
      <c r="Y22" s="35">
        <f>IF('3g CPIH'!U$17="-","-",'3j PAAC PAP'!$G$16*('3g CPIH'!U$17/'3g CPIH'!$G$17))</f>
        <v>4.0360425636007822</v>
      </c>
      <c r="Z22" s="35" t="str">
        <f>IF('3g CPIH'!V$17="-","-",'3j PAAC PAP'!$G$16*('3g CPIH'!V$17/'3g CPIH'!$G$17))</f>
        <v>-</v>
      </c>
      <c r="AA22" s="35" t="str">
        <f>IF('3g CPIH'!W$17="-","-",'3j PAAC PAP'!$G$16*('3g CPIH'!W$17/'3g CPIH'!$G$17))</f>
        <v>-</v>
      </c>
      <c r="AB22" s="35" t="str">
        <f>IF('3g CPIH'!X$17="-","-",'3j PAAC PAP'!$G$16*('3g CPIH'!X$17/'3g CPIH'!$G$17))</f>
        <v>-</v>
      </c>
      <c r="AC22" s="35" t="str">
        <f>IF('3g CPIH'!Y$17="-","-",'3j PAAC PAP'!$G$16*('3g CPIH'!Y$17/'3g CPIH'!$G$17))</f>
        <v>-</v>
      </c>
      <c r="AD22" s="25"/>
    </row>
    <row r="23" spans="1:30" s="26" customFormat="1" ht="11.25" x14ac:dyDescent="0.15">
      <c r="A23" s="207"/>
      <c r="B23" s="123" t="s">
        <v>248</v>
      </c>
      <c r="C23" s="123" t="s">
        <v>188</v>
      </c>
      <c r="D23" s="116" t="s">
        <v>131</v>
      </c>
      <c r="E23" s="75"/>
      <c r="F23" s="27"/>
      <c r="G23" s="35">
        <f>IF(G15="-","-",SUM(G15:G21)*'3j PAAC PAP'!$G$34)</f>
        <v>2.6122310141582621</v>
      </c>
      <c r="H23" s="35">
        <f>IF(H15="-","-",SUM(H15:H21)*'3j PAAC PAP'!$G$34)</f>
        <v>2.4870493893712715</v>
      </c>
      <c r="I23" s="35">
        <f>IF(I15="-","-",SUM(I15:I21)*'3j PAAC PAP'!$G$34)</f>
        <v>2.5321959054671224</v>
      </c>
      <c r="J23" s="35">
        <f>IF(J15="-","-",SUM(J15:J21)*'3j PAAC PAP'!$G$34)</f>
        <v>2.4769395823082005</v>
      </c>
      <c r="K23" s="35">
        <f>IF(K15="-","-",SUM(K15:K21)*'3j PAAC PAP'!$G$34)</f>
        <v>2.7732093334631172</v>
      </c>
      <c r="L23" s="35">
        <f>IF(L15="-","-",SUM(L15:L21)*'3j PAAC PAP'!$G$34)</f>
        <v>2.7350778684833217</v>
      </c>
      <c r="M23" s="35">
        <f>IF(M15="-","-",SUM(M15:M21)*'3j PAAC PAP'!$G$34)</f>
        <v>2.9921386710095752</v>
      </c>
      <c r="N23" s="35">
        <f>IF(N15="-","-",SUM(N15:N21)*'3j PAAC PAP'!$G$34)</f>
        <v>3.1513248752986396</v>
      </c>
      <c r="O23" s="27"/>
      <c r="P23" s="35">
        <f>IF(P15="-","-",SUM(P15:P21)*'3j PAAC PAP'!$G$34)</f>
        <v>3.1513248752986396</v>
      </c>
      <c r="Q23" s="35">
        <f>IF(Q15="-","-",SUM(Q15:Q21)*'3j PAAC PAP'!$G$34)</f>
        <v>3.538577696339257</v>
      </c>
      <c r="R23" s="35">
        <f>IF(R15="-","-",SUM(R15:R21)*'3j PAAC PAP'!$G$34)</f>
        <v>3.4012330680120724</v>
      </c>
      <c r="S23" s="35">
        <f>IF(S15="-","-",SUM(S15:S21)*'3j PAAC PAP'!$G$34)</f>
        <v>3.4062731964105977</v>
      </c>
      <c r="T23" s="35">
        <f>IF(T15="-","-",SUM(T15:T21)*'3j PAAC PAP'!$G$34)</f>
        <v>3.274565775682337</v>
      </c>
      <c r="U23" s="35">
        <f>IF(U15="-","-",SUM(U15:U21)*'3j PAAC PAP'!$G$34)</f>
        <v>3.5818737816774093</v>
      </c>
      <c r="V23" s="35">
        <f>IF(V15="-","-",SUM(V15:V21)*'3j PAAC PAP'!$G$34)</f>
        <v>3.9343509341085507</v>
      </c>
      <c r="W23" s="35">
        <f>IF(W15="-","-",SUM(W15:W21)*'3j PAAC PAP'!$G$34)</f>
        <v>5.6386142329131177</v>
      </c>
      <c r="X23" s="27"/>
      <c r="Y23" s="35">
        <f>IF(Y15="-","-",SUM(Y15:Y21)*'3j PAAC PAP'!$G$34)</f>
        <v>9.7986554480645882</v>
      </c>
      <c r="Z23" s="35" t="str">
        <f>IF(Z15="-","-",SUM(Z15:Z21)*'3j PAAC PAP'!$G$34)</f>
        <v>-</v>
      </c>
      <c r="AA23" s="35" t="str">
        <f>IF(AA15="-","-",SUM(AA15:AA21)*'3j PAAC PAP'!$G$34)</f>
        <v>-</v>
      </c>
      <c r="AB23" s="35" t="str">
        <f>IF(AB15="-","-",SUM(AB15:AB21)*'3j PAAC PAP'!$G$34)</f>
        <v>-</v>
      </c>
      <c r="AC23" s="35" t="str">
        <f>IF(AC15="-","-",SUM(AC15:AC21)*'3j PAAC PAP'!$G$34)</f>
        <v>-</v>
      </c>
      <c r="AD23" s="25"/>
    </row>
    <row r="24" spans="1:30" s="26" customFormat="1" ht="11.25" x14ac:dyDescent="0.15">
      <c r="A24" s="207"/>
      <c r="B24" s="123" t="s">
        <v>189</v>
      </c>
      <c r="C24" s="123" t="s">
        <v>250</v>
      </c>
      <c r="D24" s="116" t="s">
        <v>131</v>
      </c>
      <c r="E24" s="75"/>
      <c r="F24" s="27"/>
      <c r="G24" s="35">
        <f>IF(G15="-","-",SUM(G15:G23)*'3k EBIT'!$E$10)</f>
        <v>10.686585012565034</v>
      </c>
      <c r="H24" s="35">
        <f>IF(H15="-","-",SUM(H15:H23)*'3k EBIT'!$E$10)</f>
        <v>10.177704840958821</v>
      </c>
      <c r="I24" s="35">
        <f>IF(I15="-","-",SUM(I15:I23)*'3k EBIT'!$E$10)</f>
        <v>10.361472917689484</v>
      </c>
      <c r="J24" s="35">
        <f>IF(J15="-","-",SUM(J15:J23)*'3k EBIT'!$E$10)</f>
        <v>10.13718047774894</v>
      </c>
      <c r="K24" s="35">
        <f>IF(K15="-","-",SUM(K15:K23)*'3k EBIT'!$E$10)</f>
        <v>11.342642457347205</v>
      </c>
      <c r="L24" s="35">
        <f>IF(L15="-","-",SUM(L15:L23)*'3k EBIT'!$E$10)</f>
        <v>11.188436722131989</v>
      </c>
      <c r="M24" s="35">
        <f>IF(M15="-","-",SUM(M15:M23)*'3k EBIT'!$E$10)</f>
        <v>12.234663019265936</v>
      </c>
      <c r="N24" s="35">
        <f>IF(N15="-","-",SUM(N15:N23)*'3k EBIT'!$E$10)</f>
        <v>12.882525217615989</v>
      </c>
      <c r="O24" s="27"/>
      <c r="P24" s="35">
        <f>IF(P15="-","-",SUM(P15:P23)*'3k EBIT'!$E$10)</f>
        <v>12.882525217615989</v>
      </c>
      <c r="Q24" s="35">
        <f>IF(Q15="-","-",SUM(Q15:Q23)*'3k EBIT'!$E$10)</f>
        <v>14.457939933481098</v>
      </c>
      <c r="R24" s="35">
        <f>IF(R15="-","-",SUM(R15:R23)*'3k EBIT'!$E$10)</f>
        <v>13.899992136043142</v>
      </c>
      <c r="S24" s="35">
        <f>IF(S15="-","-",SUM(S15:S23)*'3k EBIT'!$E$10)</f>
        <v>13.920875389436336</v>
      </c>
      <c r="T24" s="35">
        <f>IF(T15="-","-",SUM(T15:T23)*'3k EBIT'!$E$10)</f>
        <v>13.38552508590309</v>
      </c>
      <c r="U24" s="35">
        <f>IF(U15="-","-",SUM(U15:U23)*'3k EBIT'!$E$10)</f>
        <v>14.635481270588835</v>
      </c>
      <c r="V24" s="35">
        <f>IF(V15="-","-",SUM(V15:V23)*'3k EBIT'!$E$10)</f>
        <v>16.070011136565242</v>
      </c>
      <c r="W24" s="35">
        <f>IF(W15="-","-",SUM(W15:W23)*'3k EBIT'!$E$10)</f>
        <v>23.001978195528086</v>
      </c>
      <c r="X24" s="27"/>
      <c r="Y24" s="35">
        <f>IF(Y15="-","-",SUM(Y15:Y23)*'3k EBIT'!$E$10)</f>
        <v>39.921180418159501</v>
      </c>
      <c r="Z24" s="35" t="str">
        <f>IF(Z15="-","-",SUM(Z15:Z23)*'3k EBIT'!$E$10)</f>
        <v>-</v>
      </c>
      <c r="AA24" s="35" t="str">
        <f>IF(AA15="-","-",SUM(AA15:AA23)*'3k EBIT'!$E$10)</f>
        <v>-</v>
      </c>
      <c r="AB24" s="35" t="str">
        <f>IF(AB15="-","-",SUM(AB15:AB23)*'3k EBIT'!$E$10)</f>
        <v>-</v>
      </c>
      <c r="AC24" s="35" t="str">
        <f>IF(AC15="-","-",SUM(AC15:AC23)*'3k EBIT'!$E$10)</f>
        <v>-</v>
      </c>
      <c r="AD24" s="25"/>
    </row>
    <row r="25" spans="1:30" s="26" customFormat="1" ht="11.25" x14ac:dyDescent="0.15">
      <c r="A25" s="207"/>
      <c r="B25" s="123" t="s">
        <v>251</v>
      </c>
      <c r="C25" s="158" t="s">
        <v>252</v>
      </c>
      <c r="D25" s="116" t="s">
        <v>131</v>
      </c>
      <c r="E25" s="116"/>
      <c r="F25" s="27"/>
      <c r="G25" s="35">
        <f>IF(G15="-","-",SUM(G15:G18,G20:G24)*'3l HAP'!$E$11)</f>
        <v>6.5107084874101018</v>
      </c>
      <c r="H25" s="35">
        <f>IF(H15="-","-",SUM(H15:H18,H20:H24)*'3l HAP'!$E$11)</f>
        <v>6.1036725688903042</v>
      </c>
      <c r="I25" s="35">
        <f>IF(I15="-","-",SUM(I15:I18,I20:I24)*'3l HAP'!$E$11)</f>
        <v>6.1346938727229237</v>
      </c>
      <c r="J25" s="35">
        <f>IF(J15="-","-",SUM(J15:J18,J20:J24)*'3l HAP'!$E$11)</f>
        <v>5.9730685289830197</v>
      </c>
      <c r="K25" s="35">
        <f>IF(K15="-","-",SUM(K15:K18,K20:K24)*'3l HAP'!$E$11)</f>
        <v>6.7970530466117891</v>
      </c>
      <c r="L25" s="35">
        <f>IF(L15="-","-",SUM(L15:L18,L20:L24)*'3l HAP'!$E$11)</f>
        <v>6.6603585967893686</v>
      </c>
      <c r="M25" s="35">
        <f>IF(M15="-","-",SUM(M15:M18,M20:M24)*'3l HAP'!$E$11)</f>
        <v>7.4526388692827332</v>
      </c>
      <c r="N25" s="35">
        <f>IF(N15="-","-",SUM(N15:N18,N20:N24)*'3l HAP'!$E$11)</f>
        <v>7.9597242116025813</v>
      </c>
      <c r="O25" s="27"/>
      <c r="P25" s="35">
        <f>IF(P15="-","-",SUM(P15:P18,P20:P24)*'3l HAP'!$E$11)</f>
        <v>7.9597242116025813</v>
      </c>
      <c r="Q25" s="35">
        <f>IF(Q15="-","-",SUM(Q15:Q18,Q20:Q24)*'3l HAP'!$E$11)</f>
        <v>9.0145678476407127</v>
      </c>
      <c r="R25" s="35">
        <f>IF(R15="-","-",SUM(R15:R18,R20:R24)*'3l HAP'!$E$11)</f>
        <v>8.573760366582718</v>
      </c>
      <c r="S25" s="35">
        <f>IF(S15="-","-",SUM(S15:S18,S20:S24)*'3l HAP'!$E$11)</f>
        <v>8.5588453008258476</v>
      </c>
      <c r="T25" s="35">
        <f>IF(T15="-","-",SUM(T15:T18,T20:T24)*'3l HAP'!$E$11)</f>
        <v>8.1012689862252998</v>
      </c>
      <c r="U25" s="35">
        <f>IF(U15="-","-",SUM(U15:U18,U20:U24)*'3l HAP'!$E$11)</f>
        <v>8.9453156154787727</v>
      </c>
      <c r="V25" s="35">
        <f>IF(V15="-","-",SUM(V15:V18,V20:V24)*'3l HAP'!$E$11)</f>
        <v>10.066796196995579</v>
      </c>
      <c r="W25" s="35">
        <f>IF(W15="-","-",SUM(W15:W18,W20:W24)*'3l HAP'!$E$11)</f>
        <v>14.670848401743797</v>
      </c>
      <c r="X25" s="27"/>
      <c r="Y25" s="35">
        <f>IF(Y15="-","-",SUM(Y15:Y18,Y20:Y24)*'3l HAP'!$E$11)</f>
        <v>27.536548485139399</v>
      </c>
      <c r="Z25" s="35" t="str">
        <f>IF(Z15="-","-",SUM(Z15:Z18,Z20:Z24)*'3l HAP'!$E$11)</f>
        <v>-</v>
      </c>
      <c r="AA25" s="35" t="str">
        <f>IF(AA15="-","-",SUM(AA15:AA18,AA20:AA24)*'3l HAP'!$E$11)</f>
        <v>-</v>
      </c>
      <c r="AB25" s="35" t="str">
        <f>IF(AB15="-","-",SUM(AB15:AB18,AB20:AB24)*'3l HAP'!$E$11)</f>
        <v>-</v>
      </c>
      <c r="AC25" s="35" t="str">
        <f>IF(AC15="-","-",SUM(AC15:AC18,AC20:AC24)*'3l HAP'!$E$11)</f>
        <v>-</v>
      </c>
      <c r="AD25" s="25"/>
    </row>
    <row r="26" spans="1:30" s="26" customFormat="1" ht="11.25" customHeight="1" x14ac:dyDescent="0.15">
      <c r="A26" s="207"/>
      <c r="B26" s="123" t="s">
        <v>253</v>
      </c>
      <c r="C26" s="123" t="str">
        <f>B26&amp;"_"&amp;D26</f>
        <v>Total_Eastern</v>
      </c>
      <c r="D26" s="116" t="s">
        <v>131</v>
      </c>
      <c r="E26" s="75"/>
      <c r="F26" s="27"/>
      <c r="G26" s="35">
        <f t="shared" ref="G26:N26" si="0">IF(G15="-","-",SUM(G15:G25))</f>
        <v>568.96231893187485</v>
      </c>
      <c r="H26" s="35">
        <f t="shared" si="0"/>
        <v>541.77212714956511</v>
      </c>
      <c r="I26" s="35">
        <f t="shared" si="0"/>
        <v>551.47514849680874</v>
      </c>
      <c r="J26" s="35">
        <f t="shared" si="0"/>
        <v>539.50866276906891</v>
      </c>
      <c r="K26" s="35">
        <f t="shared" si="0"/>
        <v>603.77798842770983</v>
      </c>
      <c r="L26" s="35">
        <f t="shared" si="0"/>
        <v>595.52520600314222</v>
      </c>
      <c r="M26" s="35">
        <f t="shared" si="0"/>
        <v>651.38200548550935</v>
      </c>
      <c r="N26" s="35">
        <f t="shared" si="0"/>
        <v>685.98708718303885</v>
      </c>
      <c r="O26" s="27"/>
      <c r="P26" s="35">
        <f t="shared" ref="P26:W26" si="1">IF(P15="-","-",SUM(P15:P25))</f>
        <v>685.98708718303885</v>
      </c>
      <c r="Q26" s="35">
        <f t="shared" si="1"/>
        <v>769.95846056308676</v>
      </c>
      <c r="R26" s="35">
        <f t="shared" si="1"/>
        <v>740.15199166222635</v>
      </c>
      <c r="S26" s="35">
        <f t="shared" si="1"/>
        <v>741.23619474211762</v>
      </c>
      <c r="T26" s="35">
        <f t="shared" si="1"/>
        <v>712.60229830091237</v>
      </c>
      <c r="U26" s="35">
        <f t="shared" si="1"/>
        <v>779.23348537165384</v>
      </c>
      <c r="V26" s="35">
        <f t="shared" si="1"/>
        <v>855.85650666055597</v>
      </c>
      <c r="W26" s="35">
        <f t="shared" si="1"/>
        <v>1225.3007796914524</v>
      </c>
      <c r="X26" s="27"/>
      <c r="Y26" s="35">
        <f t="shared" ref="Y26:AC26" si="2">IF(Y15="-","-",SUM(Y15:Y25))</f>
        <v>2128.6504394650246</v>
      </c>
      <c r="Z26" s="35" t="str">
        <f t="shared" si="2"/>
        <v>-</v>
      </c>
      <c r="AA26" s="35" t="str">
        <f t="shared" si="2"/>
        <v>-</v>
      </c>
      <c r="AB26" s="35" t="str">
        <f t="shared" si="2"/>
        <v>-</v>
      </c>
      <c r="AC26" s="35" t="str">
        <f t="shared" si="2"/>
        <v>-</v>
      </c>
      <c r="AD26" s="25"/>
    </row>
    <row r="27" spans="1:30" s="26" customFormat="1" ht="11.25" customHeight="1" x14ac:dyDescent="0.15">
      <c r="A27" s="207"/>
      <c r="B27" s="120" t="s">
        <v>244</v>
      </c>
      <c r="C27" s="120" t="s">
        <v>180</v>
      </c>
      <c r="D27" s="118" t="s">
        <v>132</v>
      </c>
      <c r="E27" s="119"/>
      <c r="F27" s="27"/>
      <c r="G27" s="117">
        <f>IF('3a DF'!H134="-","-",'3a DF'!H134)</f>
        <v>255.49062366646854</v>
      </c>
      <c r="H27" s="117">
        <f>IF('3a DF'!I134="-","-",'3a DF'!I134)</f>
        <v>228.72062366646853</v>
      </c>
      <c r="I27" s="117">
        <f>IF('3a DF'!J134="-","-",'3a DF'!J134)</f>
        <v>210.17696143820214</v>
      </c>
      <c r="J27" s="117">
        <f>IF('3a DF'!K134="-","-",'3a DF'!K134)</f>
        <v>199.27095223455291</v>
      </c>
      <c r="K27" s="117">
        <f>IF('3a DF'!L134="-","-",'3a DF'!L134)</f>
        <v>241.45758073423971</v>
      </c>
      <c r="L27" s="117">
        <f>IF('3a DF'!M134="-","-",'3a DF'!M134)</f>
        <v>231.36474271537995</v>
      </c>
      <c r="M27" s="117">
        <f>IF('3a DF'!N134="-","-",'3a DF'!N134)</f>
        <v>254.66921184294151</v>
      </c>
      <c r="N27" s="117">
        <f>IF('3a DF'!O134="-","-",'3a DF'!O134)</f>
        <v>278.93423874859229</v>
      </c>
      <c r="O27" s="27"/>
      <c r="P27" s="117">
        <f>IF('3a DF'!Q134="-","-",'3a DF'!Q134)</f>
        <v>278.93423874859229</v>
      </c>
      <c r="Q27" s="117">
        <f>IF('3a DF'!R134="-","-",'3a DF'!R134)</f>
        <v>329.09515170764166</v>
      </c>
      <c r="R27" s="117">
        <f>IF('3a DF'!S134="-","-",'3a DF'!S134)</f>
        <v>298.3407492944836</v>
      </c>
      <c r="S27" s="117">
        <f>IF('3a DF'!T134="-","-",'3a DF'!T134)</f>
        <v>288.11482611700359</v>
      </c>
      <c r="T27" s="117">
        <f>IF('3a DF'!U134="-","-",'3a DF'!U134)</f>
        <v>251.2028590757435</v>
      </c>
      <c r="U27" s="117">
        <f>IF('3a DF'!V134="-","-",'3a DF'!V134)</f>
        <v>298.4023529245631</v>
      </c>
      <c r="V27" s="117">
        <f>IF('3a DF'!W134="-","-",'3a DF'!W134)</f>
        <v>376.51218804188505</v>
      </c>
      <c r="W27" s="117">
        <f>IF('3a DF'!X134="-","-",'3a DF'!X134)</f>
        <v>678.23347533330514</v>
      </c>
      <c r="X27" s="27"/>
      <c r="Y27" s="117">
        <f>IF('3a DF'!Z134="-","-",'3a DF'!Z134)</f>
        <v>1494.0788065904078</v>
      </c>
      <c r="Z27" s="117" t="str">
        <f>IF('3a DF'!AA134="-","-",'3a DF'!AA134)</f>
        <v>-</v>
      </c>
      <c r="AA27" s="117" t="str">
        <f>IF('3a DF'!AB134="-","-",'3a DF'!AB134)</f>
        <v>-</v>
      </c>
      <c r="AB27" s="117" t="str">
        <f>IF('3a DF'!AC134="-","-",'3a DF'!AC134)</f>
        <v>-</v>
      </c>
      <c r="AC27" s="117" t="str">
        <f>IF('3a DF'!AD134="-","-",'3a DF'!AD134)</f>
        <v>-</v>
      </c>
      <c r="AD27" s="25"/>
    </row>
    <row r="28" spans="1:30" s="26" customFormat="1" ht="11.25" customHeight="1" x14ac:dyDescent="0.15">
      <c r="A28" s="207"/>
      <c r="B28" s="120" t="s">
        <v>244</v>
      </c>
      <c r="C28" s="120" t="s">
        <v>181</v>
      </c>
      <c r="D28" s="118" t="s">
        <v>132</v>
      </c>
      <c r="E28" s="119"/>
      <c r="F28" s="27"/>
      <c r="G28" s="117">
        <f>IF('3b CM'!G29="-","-",'3b CM'!G29)</f>
        <v>5.8990794744677166E-2</v>
      </c>
      <c r="H28" s="117">
        <f>IF('3b CM'!H29="-","-",'3b CM'!H29)</f>
        <v>8.8486192117015749E-2</v>
      </c>
      <c r="I28" s="117">
        <f>IF('3b CM'!I29="-","-",'3b CM'!I29)</f>
        <v>0.27863339973850021</v>
      </c>
      <c r="J28" s="117">
        <f>IF('3b CM'!J29="-","-",'3b CM'!J29)</f>
        <v>0.28335629019649178</v>
      </c>
      <c r="K28" s="117">
        <f>IF('3b CM'!K29="-","-",'3b CM'!K29)</f>
        <v>3.6393696971798395</v>
      </c>
      <c r="L28" s="117">
        <f>IF('3b CM'!L29="-","-",'3b CM'!L29)</f>
        <v>3.5305563574975185</v>
      </c>
      <c r="M28" s="117">
        <f>IF('3b CM'!M29="-","-",'3b CM'!M29)</f>
        <v>12.281250309832373</v>
      </c>
      <c r="N28" s="117">
        <f>IF('3b CM'!N29="-","-",'3b CM'!N29)</f>
        <v>11.674905883350215</v>
      </c>
      <c r="O28" s="27"/>
      <c r="P28" s="117">
        <f>IF('3b CM'!P29="-","-",'3b CM'!P29)</f>
        <v>11.674905883350215</v>
      </c>
      <c r="Q28" s="117">
        <f>IF('3b CM'!Q29="-","-",'3b CM'!Q29)</f>
        <v>15.642753831643274</v>
      </c>
      <c r="R28" s="117">
        <f>IF('3b CM'!R29="-","-",'3b CM'!R29)</f>
        <v>15.024679064961514</v>
      </c>
      <c r="S28" s="117">
        <f>IF('3b CM'!S29="-","-",'3b CM'!S29)</f>
        <v>17.898495738038093</v>
      </c>
      <c r="T28" s="117">
        <f>IF('3b CM'!T29="-","-",'3b CM'!T29)</f>
        <v>18.237258369771993</v>
      </c>
      <c r="U28" s="117">
        <f>IF('3b CM'!U29="-","-",'3b CM'!U29)</f>
        <v>13.950265991922514</v>
      </c>
      <c r="V28" s="117">
        <f>IF('3b CM'!V29="-","-",'3b CM'!V29)</f>
        <v>14.101705309051653</v>
      </c>
      <c r="W28" s="117">
        <f>IF('3b CM'!W29="-","-",'3b CM'!W29)</f>
        <v>8.8078033750554727</v>
      </c>
      <c r="X28" s="27"/>
      <c r="Y28" s="117">
        <f>IF('3b CM'!Y29="-","-",'3b CM'!Y29)</f>
        <v>11.775492952972469</v>
      </c>
      <c r="Z28" s="117" t="str">
        <f>IF('3b CM'!Z29="-","-",'3b CM'!Z29)</f>
        <v>-</v>
      </c>
      <c r="AA28" s="117" t="str">
        <f>IF('3b CM'!AA29="-","-",'3b CM'!AA29)</f>
        <v>-</v>
      </c>
      <c r="AB28" s="117" t="str">
        <f>IF('3b CM'!AB29="-","-",'3b CM'!AB29)</f>
        <v>-</v>
      </c>
      <c r="AC28" s="117" t="str">
        <f>IF('3b CM'!AC29="-","-",'3b CM'!AC29)</f>
        <v>-</v>
      </c>
      <c r="AD28" s="25"/>
    </row>
    <row r="29" spans="1:30" s="26" customFormat="1" ht="12.6" customHeight="1" x14ac:dyDescent="0.15">
      <c r="A29" s="207"/>
      <c r="B29" s="120" t="s">
        <v>245</v>
      </c>
      <c r="C29" s="120" t="s">
        <v>182</v>
      </c>
      <c r="D29" s="118" t="s">
        <v>132</v>
      </c>
      <c r="E29" s="119"/>
      <c r="F29" s="27"/>
      <c r="G29" s="117" t="str">
        <f>IF('3c AA'!J140="-","-",'3c AA'!J140)</f>
        <v>-</v>
      </c>
      <c r="H29" s="117" t="str">
        <f>IF('3c AA'!K140="-","-",'3c AA'!K140)</f>
        <v>-</v>
      </c>
      <c r="I29" s="117" t="str">
        <f>IF('3c AA'!L140="-","-",'3c AA'!L140)</f>
        <v>-</v>
      </c>
      <c r="J29" s="117" t="str">
        <f>IF('3c AA'!M140="-","-",'3c AA'!M140)</f>
        <v>-</v>
      </c>
      <c r="K29" s="117" t="str">
        <f>IF('3c AA'!N140="-","-",'3c AA'!N140)</f>
        <v>-</v>
      </c>
      <c r="L29" s="117" t="str">
        <f>IF('3c AA'!O140="-","-",'3c AA'!O140)</f>
        <v>-</v>
      </c>
      <c r="M29" s="117" t="str">
        <f>IF('3c AA'!P140="-","-",'3c AA'!P140)</f>
        <v>-</v>
      </c>
      <c r="N29" s="117" t="str">
        <f>IF('3c AA'!Q140="-","-",'3c AA'!Q140)</f>
        <v>-</v>
      </c>
      <c r="O29" s="27"/>
      <c r="P29" s="117" t="str">
        <f>IF('3c AA'!S140="-","-",'3c AA'!S140)</f>
        <v>-</v>
      </c>
      <c r="Q29" s="117" t="str">
        <f>IF('3c AA'!T140="-","-",'3c AA'!T140)</f>
        <v>-</v>
      </c>
      <c r="R29" s="117" t="str">
        <f>IF('3c AA'!U140="-","-",'3c AA'!U140)</f>
        <v>-</v>
      </c>
      <c r="S29" s="117" t="str">
        <f>IF('3c AA'!V140="-","-",'3c AA'!V140)</f>
        <v>-</v>
      </c>
      <c r="T29" s="117">
        <f>IF('3c AA'!W140="-","-",'3c AA'!W140)</f>
        <v>6.5144851219082414</v>
      </c>
      <c r="U29" s="117">
        <f>IF('3c AA'!X140="-","-",'3c AA'!X140)</f>
        <v>9.9756950960531068</v>
      </c>
      <c r="V29" s="117">
        <f>IF('3c AA'!Y140="-","-",'3c AA'!Y140)</f>
        <v>4.43</v>
      </c>
      <c r="W29" s="117" t="str">
        <f>IF('3c AA'!Z140="-","-",'3c AA'!Z140)</f>
        <v>-</v>
      </c>
      <c r="X29" s="27"/>
      <c r="Y29" s="117">
        <f>IF('3c AA'!AB140="-","-",'3c AA'!AB140)</f>
        <v>20.439523217664604</v>
      </c>
      <c r="Z29" s="117" t="str">
        <f>IF('3c AA'!AC140="-","-",'3c AA'!AC140)</f>
        <v>-</v>
      </c>
      <c r="AA29" s="117" t="str">
        <f>IF('3c AA'!AD140="-","-",'3c AA'!AD140)</f>
        <v>-</v>
      </c>
      <c r="AB29" s="117" t="str">
        <f>IF('3c AA'!AE140="-","-",'3c AA'!AE140)</f>
        <v>-</v>
      </c>
      <c r="AC29" s="117" t="str">
        <f>IF('3c AA'!AF140="-","-",'3c AA'!AF140)</f>
        <v>-</v>
      </c>
      <c r="AD29" s="25"/>
    </row>
    <row r="30" spans="1:30" s="26" customFormat="1" ht="12.6" customHeight="1" x14ac:dyDescent="0.15">
      <c r="A30" s="207"/>
      <c r="B30" s="120" t="s">
        <v>246</v>
      </c>
      <c r="C30" s="120" t="s">
        <v>183</v>
      </c>
      <c r="D30" s="118" t="s">
        <v>132</v>
      </c>
      <c r="E30" s="119"/>
      <c r="F30" s="27"/>
      <c r="G30" s="117">
        <f>IF('3d PC'!G30="-","-",'3d PC'!G30)</f>
        <v>90.54609019473989</v>
      </c>
      <c r="H30" s="117">
        <f>IF('3d PC'!H30="-","-",'3d PC'!H30)</f>
        <v>90.519025051486423</v>
      </c>
      <c r="I30" s="117">
        <f>IF('3d PC'!I30="-","-",'3d PC'!I30)</f>
        <v>110.91256850544242</v>
      </c>
      <c r="J30" s="117">
        <f>IF('3d PC'!J30="-","-",'3d PC'!J30)</f>
        <v>110.80746473084288</v>
      </c>
      <c r="K30" s="117">
        <f>IF('3d PC'!K30="-","-",'3d PC'!K30)</f>
        <v>118.06782135240756</v>
      </c>
      <c r="L30" s="117">
        <f>IF('3d PC'!L30="-","-",'3d PC'!L30)</f>
        <v>118.49470394613698</v>
      </c>
      <c r="M30" s="117">
        <f>IF('3d PC'!M30="-","-",'3d PC'!M30)</f>
        <v>137.26969325567961</v>
      </c>
      <c r="N30" s="117">
        <f>IF('3d PC'!N30="-","-",'3d PC'!N30)</f>
        <v>137.36315456476859</v>
      </c>
      <c r="O30" s="27"/>
      <c r="P30" s="117">
        <f>IF('3d PC'!P30="-","-",'3d PC'!P30)</f>
        <v>137.36315456476859</v>
      </c>
      <c r="Q30" s="117">
        <f>IF('3d PC'!Q30="-","-",'3d PC'!Q30)</f>
        <v>146.96230604572821</v>
      </c>
      <c r="R30" s="117">
        <f>IF('3d PC'!R30="-","-",'3d PC'!R30)</f>
        <v>148.76874688451312</v>
      </c>
      <c r="S30" s="117">
        <f>IF('3d PC'!S30="-","-",'3d PC'!S30)</f>
        <v>153.03761316947248</v>
      </c>
      <c r="T30" s="117">
        <f>IF('3d PC'!T30="-","-",'3d PC'!T30)</f>
        <v>152.49081670836932</v>
      </c>
      <c r="U30" s="117">
        <f>IF('3d PC'!U30="-","-",'3d PC'!U30)</f>
        <v>161.44950082969834</v>
      </c>
      <c r="V30" s="117">
        <f>IF('3d PC'!V30="-","-",'3d PC'!V30)</f>
        <v>160.69485302841051</v>
      </c>
      <c r="W30" s="117">
        <f>IF('3d PC'!W30="-","-",'3d PC'!W30)</f>
        <v>168.03133237582864</v>
      </c>
      <c r="X30" s="27"/>
      <c r="Y30" s="117">
        <f>IF('3d PC'!Y30="-","-",'3d PC'!Y30)</f>
        <v>166.46231249158026</v>
      </c>
      <c r="Z30" s="117" t="str">
        <f>IF('3d PC'!Z30="-","-",'3d PC'!Z30)</f>
        <v>-</v>
      </c>
      <c r="AA30" s="117" t="str">
        <f>IF('3d PC'!AA30="-","-",'3d PC'!AA30)</f>
        <v>-</v>
      </c>
      <c r="AB30" s="117" t="str">
        <f>IF('3d PC'!AB30="-","-",'3d PC'!AB30)</f>
        <v>-</v>
      </c>
      <c r="AC30" s="117" t="str">
        <f>IF('3d PC'!AC30="-","-",'3d PC'!AC30)</f>
        <v>-</v>
      </c>
      <c r="AD30" s="25"/>
    </row>
    <row r="31" spans="1:30" s="26" customFormat="1" ht="11.25" customHeight="1" x14ac:dyDescent="0.15">
      <c r="A31" s="207"/>
      <c r="B31" s="120" t="s">
        <v>247</v>
      </c>
      <c r="C31" s="120" t="s">
        <v>184</v>
      </c>
      <c r="D31" s="118" t="s">
        <v>132</v>
      </c>
      <c r="E31" s="119"/>
      <c r="F31" s="27"/>
      <c r="G31" s="117">
        <f>IF('3e NC-Elec'!H58="-","-",'3e NC-Elec'!H58)</f>
        <v>111.29688620225096</v>
      </c>
      <c r="H31" s="117">
        <f>IF('3e NC-Elec'!I58="-","-",'3e NC-Elec'!I58)</f>
        <v>112.2936382273312</v>
      </c>
      <c r="I31" s="117">
        <f>IF('3e NC-Elec'!J58="-","-",'3e NC-Elec'!J58)</f>
        <v>128.15384175965798</v>
      </c>
      <c r="J31" s="117">
        <f>IF('3e NC-Elec'!K58="-","-",'3e NC-Elec'!K58)</f>
        <v>127.40414984028969</v>
      </c>
      <c r="K31" s="117">
        <f>IF('3e NC-Elec'!L58="-","-",'3e NC-Elec'!L58)</f>
        <v>123.62398104502108</v>
      </c>
      <c r="L31" s="117">
        <f>IF('3e NC-Elec'!M58="-","-",'3e NC-Elec'!M58)</f>
        <v>124.81890142020927</v>
      </c>
      <c r="M31" s="117">
        <f>IF('3e NC-Elec'!N58="-","-",'3e NC-Elec'!N58)</f>
        <v>130.60103161021058</v>
      </c>
      <c r="N31" s="117">
        <f>IF('3e NC-Elec'!O58="-","-",'3e NC-Elec'!O58)</f>
        <v>130.07052065354765</v>
      </c>
      <c r="O31" s="27"/>
      <c r="P31" s="117">
        <f>IF('3e NC-Elec'!Q58="-","-",'3e NC-Elec'!Q58)</f>
        <v>130.07052065354765</v>
      </c>
      <c r="Q31" s="117">
        <f>IF('3e NC-Elec'!R58="-","-",'3e NC-Elec'!R58)</f>
        <v>137.27191781173417</v>
      </c>
      <c r="R31" s="117">
        <f>IF('3e NC-Elec'!S58="-","-",'3e NC-Elec'!S58)</f>
        <v>138.11848951088291</v>
      </c>
      <c r="S31" s="117">
        <f>IF('3e NC-Elec'!T58="-","-",'3e NC-Elec'!T58)</f>
        <v>136.72315021651806</v>
      </c>
      <c r="T31" s="117">
        <f>IF('3e NC-Elec'!U58="-","-",'3e NC-Elec'!U58)</f>
        <v>139.84546997964978</v>
      </c>
      <c r="U31" s="117">
        <f>IF('3e NC-Elec'!V58="-","-",'3e NC-Elec'!V58)</f>
        <v>155.42096930525969</v>
      </c>
      <c r="V31" s="117">
        <f>IF('3e NC-Elec'!W58="-","-",'3e NC-Elec'!W58)</f>
        <v>154.52095469621435</v>
      </c>
      <c r="W31" s="117">
        <f>IF('3e NC-Elec'!X58="-","-",'3e NC-Elec'!X58)</f>
        <v>195.24598488908936</v>
      </c>
      <c r="X31" s="27"/>
      <c r="Y31" s="117">
        <f>IF('3e NC-Elec'!Z58="-","-",'3e NC-Elec'!Z58)</f>
        <v>205.72101041390869</v>
      </c>
      <c r="Z31" s="117" t="str">
        <f>IF('3e NC-Elec'!AA58="-","-",'3e NC-Elec'!AA58)</f>
        <v>-</v>
      </c>
      <c r="AA31" s="117" t="str">
        <f>IF('3e NC-Elec'!AB58="-","-",'3e NC-Elec'!AB58)</f>
        <v>-</v>
      </c>
      <c r="AB31" s="117" t="str">
        <f>IF('3e NC-Elec'!AC58="-","-",'3e NC-Elec'!AC58)</f>
        <v>-</v>
      </c>
      <c r="AC31" s="117" t="str">
        <f>IF('3e NC-Elec'!AD58="-","-",'3e NC-Elec'!AD58)</f>
        <v>-</v>
      </c>
      <c r="AD31" s="25"/>
    </row>
    <row r="32" spans="1:30" s="26" customFormat="1" ht="11.25" customHeight="1" x14ac:dyDescent="0.15">
      <c r="A32" s="207"/>
      <c r="B32" s="120" t="s">
        <v>248</v>
      </c>
      <c r="C32" s="120" t="s">
        <v>185</v>
      </c>
      <c r="D32" s="118" t="s">
        <v>132</v>
      </c>
      <c r="E32" s="119"/>
      <c r="F32" s="27"/>
      <c r="G32" s="117">
        <f>IF('3g CPIH'!C$17="-","-",'3h OC '!$E$10*('3g CPIH'!C$17/'3g CPIH'!$G$17))</f>
        <v>76.502677103718199</v>
      </c>
      <c r="H32" s="117">
        <f>IF('3g CPIH'!D$17="-","-",'3h OC '!$E$10*('3g CPIH'!D$17/'3g CPIH'!$G$17))</f>
        <v>76.655835616438353</v>
      </c>
      <c r="I32" s="117">
        <f>IF('3g CPIH'!E$17="-","-",'3h OC '!$E$10*('3g CPIH'!E$17/'3g CPIH'!$G$17))</f>
        <v>76.885573385518597</v>
      </c>
      <c r="J32" s="117">
        <f>IF('3g CPIH'!F$17="-","-",'3h OC '!$E$10*('3g CPIH'!F$17/'3g CPIH'!$G$17))</f>
        <v>77.345048923679059</v>
      </c>
      <c r="K32" s="117">
        <f>IF('3g CPIH'!G$17="-","-",'3h OC '!$E$10*('3g CPIH'!G$17/'3g CPIH'!$G$17))</f>
        <v>78.263999999999996</v>
      </c>
      <c r="L32" s="117">
        <f>IF('3g CPIH'!H$17="-","-",'3h OC '!$E$10*('3g CPIH'!H$17/'3g CPIH'!$G$17))</f>
        <v>79.259530332681024</v>
      </c>
      <c r="M32" s="117">
        <f>IF('3g CPIH'!I$17="-","-",'3h OC '!$E$10*('3g CPIH'!I$17/'3g CPIH'!$G$17))</f>
        <v>80.408219178082177</v>
      </c>
      <c r="N32" s="117">
        <f>IF('3g CPIH'!J$17="-","-",'3h OC '!$E$10*('3g CPIH'!J$17/'3g CPIH'!$G$17))</f>
        <v>81.097432485322898</v>
      </c>
      <c r="O32" s="27"/>
      <c r="P32" s="117">
        <f>IF('3g CPIH'!L$17="-","-",'3h OC '!$E$10*('3g CPIH'!L$17/'3g CPIH'!$G$17))</f>
        <v>81.097432485322898</v>
      </c>
      <c r="Q32" s="117">
        <f>IF('3g CPIH'!M$17="-","-",'3h OC '!$E$10*('3g CPIH'!M$17/'3g CPIH'!$G$17))</f>
        <v>82.016383561643835</v>
      </c>
      <c r="R32" s="117">
        <f>IF('3g CPIH'!N$17="-","-",'3h OC '!$E$10*('3g CPIH'!N$17/'3g CPIH'!$G$17))</f>
        <v>82.62901761252445</v>
      </c>
      <c r="S32" s="117">
        <f>IF('3g CPIH'!O$17="-","-",'3h OC '!$E$10*('3g CPIH'!O$17/'3g CPIH'!$G$17))</f>
        <v>83.088493150684926</v>
      </c>
      <c r="T32" s="117">
        <f>IF('3g CPIH'!P$17="-","-",'3h OC '!$E$10*('3g CPIH'!P$17/'3g CPIH'!$G$17))</f>
        <v>83.318230919765156</v>
      </c>
      <c r="U32" s="117">
        <f>IF('3g CPIH'!Q$17="-","-",'3h OC '!$E$10*('3g CPIH'!Q$17/'3g CPIH'!$G$17))</f>
        <v>83.777706457925632</v>
      </c>
      <c r="V32" s="117">
        <f>IF('3g CPIH'!R$17="-","-",'3h OC '!$E$10*('3g CPIH'!R$17/'3g CPIH'!$G$17))</f>
        <v>85.309291585127198</v>
      </c>
      <c r="W32" s="117">
        <f>IF('3g CPIH'!S$17="-","-",'3h OC '!$E$10*('3g CPIH'!S$17/'3g CPIH'!$G$17))</f>
        <v>87.836407045009793</v>
      </c>
      <c r="X32" s="27"/>
      <c r="Y32" s="117">
        <f>IF('3g CPIH'!U$17="-","-",'3h OC '!$E$10*('3g CPIH'!U$17/'3g CPIH'!$G$17))</f>
        <v>92.278003913894324</v>
      </c>
      <c r="Z32" s="117" t="str">
        <f>IF('3g CPIH'!V$17="-","-",'3h OC '!$E$10*('3g CPIH'!V$17/'3g CPIH'!$G$17))</f>
        <v>-</v>
      </c>
      <c r="AA32" s="117" t="str">
        <f>IF('3g CPIH'!W$17="-","-",'3h OC '!$E$10*('3g CPIH'!W$17/'3g CPIH'!$G$17))</f>
        <v>-</v>
      </c>
      <c r="AB32" s="117" t="str">
        <f>IF('3g CPIH'!X$17="-","-",'3h OC '!$E$10*('3g CPIH'!X$17/'3g CPIH'!$G$17))</f>
        <v>-</v>
      </c>
      <c r="AC32" s="117" t="str">
        <f>IF('3g CPIH'!Y$17="-","-",'3h OC '!$E$10*('3g CPIH'!Y$17/'3g CPIH'!$G$17))</f>
        <v>-</v>
      </c>
      <c r="AD32" s="25"/>
    </row>
    <row r="33" spans="1:30" s="26" customFormat="1" ht="11.25" customHeight="1" x14ac:dyDescent="0.15">
      <c r="A33" s="207"/>
      <c r="B33" s="120" t="s">
        <v>248</v>
      </c>
      <c r="C33" s="120" t="s">
        <v>186</v>
      </c>
      <c r="D33" s="118" t="s">
        <v>132</v>
      </c>
      <c r="E33" s="119"/>
      <c r="F33" s="27"/>
      <c r="G33" s="117" t="s">
        <v>249</v>
      </c>
      <c r="H33" s="117" t="s">
        <v>249</v>
      </c>
      <c r="I33" s="117" t="s">
        <v>249</v>
      </c>
      <c r="J33" s="117" t="s">
        <v>249</v>
      </c>
      <c r="K33" s="117">
        <f>IF('3i SMNCC'!G$50="-","-",'3i SMNCC'!G$50)</f>
        <v>0</v>
      </c>
      <c r="L33" s="117">
        <f>IF('3i SMNCC'!H$50="-","-",'3i SMNCC'!H$50)</f>
        <v>-0.18995111249132623</v>
      </c>
      <c r="M33" s="117">
        <f>IF('3i SMNCC'!I$50="-","-",'3i SMNCC'!I$50)</f>
        <v>2.3898870370752556</v>
      </c>
      <c r="N33" s="117">
        <f>IF('3i SMNCC'!J$50="-","-",'3i SMNCC'!J$50)</f>
        <v>11.485481460604181</v>
      </c>
      <c r="O33" s="27"/>
      <c r="P33" s="117">
        <f>IF('3i SMNCC'!L$50="-","-",'3i SMNCC'!L$50)</f>
        <v>11.485481460604181</v>
      </c>
      <c r="Q33" s="117">
        <f>IF('3i SMNCC'!M$50="-","-",'3i SMNCC'!M$50)</f>
        <v>13.905095596481768</v>
      </c>
      <c r="R33" s="117">
        <f>IF('3i SMNCC'!N$50="-","-",'3i SMNCC'!N$50)</f>
        <v>14.008016342776511</v>
      </c>
      <c r="S33" s="117">
        <f>IF('3i SMNCC'!O$50="-","-",'3i SMNCC'!O$50)</f>
        <v>16.592254432324484</v>
      </c>
      <c r="T33" s="117">
        <f>IF('3i SMNCC'!P$50="-","-",'3i SMNCC'!P$50)</f>
        <v>16.855736391237045</v>
      </c>
      <c r="U33" s="117">
        <f>IF('3i SMNCC'!Q$50="-","-",'3i SMNCC'!Q$50)</f>
        <v>16.48610584262476</v>
      </c>
      <c r="V33" s="117">
        <f>IF('3i SMNCC'!R$50="-","-",'3i SMNCC'!R$50)</f>
        <v>16.529685824397358</v>
      </c>
      <c r="W33" s="117">
        <f>IF('3i SMNCC'!S$50="-","-",'3i SMNCC'!S$50)</f>
        <v>15.149258026029946</v>
      </c>
      <c r="X33" s="27"/>
      <c r="Y33" s="117">
        <f>IF('3i SMNCC'!U$50="-","-",'3i SMNCC'!U$50)</f>
        <v>16.072618119862021</v>
      </c>
      <c r="Z33" s="117" t="str">
        <f>IF('3i SMNCC'!V$50="-","-",'3i SMNCC'!V$50)</f>
        <v>-</v>
      </c>
      <c r="AA33" s="117" t="str">
        <f>IF('3i SMNCC'!W$50="-","-",'3i SMNCC'!W$50)</f>
        <v>-</v>
      </c>
      <c r="AB33" s="117" t="str">
        <f>IF('3i SMNCC'!X$50="-","-",'3i SMNCC'!X$50)</f>
        <v>-</v>
      </c>
      <c r="AC33" s="117" t="str">
        <f>IF('3i SMNCC'!Y$50="-","-",'3i SMNCC'!Y$50)</f>
        <v>-</v>
      </c>
      <c r="AD33" s="25"/>
    </row>
    <row r="34" spans="1:30" s="26" customFormat="1" ht="11.25" x14ac:dyDescent="0.15">
      <c r="A34" s="207"/>
      <c r="B34" s="120" t="s">
        <v>248</v>
      </c>
      <c r="C34" s="120" t="s">
        <v>187</v>
      </c>
      <c r="D34" s="118" t="s">
        <v>132</v>
      </c>
      <c r="E34" s="119"/>
      <c r="F34" s="27"/>
      <c r="G34" s="117">
        <f>IF('3g CPIH'!C$17="-","-",'3j PAAC PAP'!$G$16*('3g CPIH'!C$17/'3g CPIH'!$G$17))</f>
        <v>3.3460635029354204</v>
      </c>
      <c r="H34" s="117">
        <f>IF('3g CPIH'!D$17="-","-",'3j PAAC PAP'!$G$16*('3g CPIH'!D$17/'3g CPIH'!$G$17))</f>
        <v>3.3527623287671227</v>
      </c>
      <c r="I34" s="117">
        <f>IF('3g CPIH'!E$17="-","-",'3j PAAC PAP'!$G$16*('3g CPIH'!E$17/'3g CPIH'!$G$17))</f>
        <v>3.3628105675146771</v>
      </c>
      <c r="J34" s="117">
        <f>IF('3g CPIH'!F$17="-","-",'3j PAAC PAP'!$G$16*('3g CPIH'!F$17/'3g CPIH'!$G$17))</f>
        <v>3.3829070450097847</v>
      </c>
      <c r="K34" s="117">
        <f>IF('3g CPIH'!G$17="-","-",'3j PAAC PAP'!$G$16*('3g CPIH'!G$17/'3g CPIH'!$G$17))</f>
        <v>3.4230999999999998</v>
      </c>
      <c r="L34" s="117">
        <f>IF('3g CPIH'!H$17="-","-",'3j PAAC PAP'!$G$16*('3g CPIH'!H$17/'3g CPIH'!$G$17))</f>
        <v>3.4666423679060667</v>
      </c>
      <c r="M34" s="117">
        <f>IF('3g CPIH'!I$17="-","-",'3j PAAC PAP'!$G$16*('3g CPIH'!I$17/'3g CPIH'!$G$17))</f>
        <v>3.516883561643835</v>
      </c>
      <c r="N34" s="117">
        <f>IF('3g CPIH'!J$17="-","-",'3j PAAC PAP'!$G$16*('3g CPIH'!J$17/'3g CPIH'!$G$17))</f>
        <v>3.547028277886497</v>
      </c>
      <c r="O34" s="27"/>
      <c r="P34" s="117">
        <f>IF('3g CPIH'!L$17="-","-",'3j PAAC PAP'!$G$16*('3g CPIH'!L$17/'3g CPIH'!$G$17))</f>
        <v>3.547028277886497</v>
      </c>
      <c r="Q34" s="117">
        <f>IF('3g CPIH'!M$17="-","-",'3j PAAC PAP'!$G$16*('3g CPIH'!M$17/'3g CPIH'!$G$17))</f>
        <v>3.5872212328767121</v>
      </c>
      <c r="R34" s="117">
        <f>IF('3g CPIH'!N$17="-","-",'3j PAAC PAP'!$G$16*('3g CPIH'!N$17/'3g CPIH'!$G$17))</f>
        <v>3.6140165362035224</v>
      </c>
      <c r="S34" s="117">
        <f>IF('3g CPIH'!O$17="-","-",'3j PAAC PAP'!$G$16*('3g CPIH'!O$17/'3g CPIH'!$G$17))</f>
        <v>3.6341130136986299</v>
      </c>
      <c r="T34" s="117">
        <f>IF('3g CPIH'!P$17="-","-",'3j PAAC PAP'!$G$16*('3g CPIH'!P$17/'3g CPIH'!$G$17))</f>
        <v>3.6441612524461835</v>
      </c>
      <c r="U34" s="117">
        <f>IF('3g CPIH'!Q$17="-","-",'3j PAAC PAP'!$G$16*('3g CPIH'!Q$17/'3g CPIH'!$G$17))</f>
        <v>3.6642577299412915</v>
      </c>
      <c r="V34" s="117">
        <f>IF('3g CPIH'!R$17="-","-",'3j PAAC PAP'!$G$16*('3g CPIH'!R$17/'3g CPIH'!$G$17))</f>
        <v>3.7312459882583173</v>
      </c>
      <c r="W34" s="117">
        <f>IF('3g CPIH'!S$17="-","-",'3j PAAC PAP'!$G$16*('3g CPIH'!S$17/'3g CPIH'!$G$17))</f>
        <v>3.8417766144814092</v>
      </c>
      <c r="X34" s="27"/>
      <c r="Y34" s="117">
        <f>IF('3g CPIH'!U$17="-","-",'3j PAAC PAP'!$G$16*('3g CPIH'!U$17/'3g CPIH'!$G$17))</f>
        <v>4.0360425636007822</v>
      </c>
      <c r="Z34" s="117" t="str">
        <f>IF('3g CPIH'!V$17="-","-",'3j PAAC PAP'!$G$16*('3g CPIH'!V$17/'3g CPIH'!$G$17))</f>
        <v>-</v>
      </c>
      <c r="AA34" s="117" t="str">
        <f>IF('3g CPIH'!W$17="-","-",'3j PAAC PAP'!$G$16*('3g CPIH'!W$17/'3g CPIH'!$G$17))</f>
        <v>-</v>
      </c>
      <c r="AB34" s="117" t="str">
        <f>IF('3g CPIH'!X$17="-","-",'3j PAAC PAP'!$G$16*('3g CPIH'!X$17/'3g CPIH'!$G$17))</f>
        <v>-</v>
      </c>
      <c r="AC34" s="117" t="str">
        <f>IF('3g CPIH'!Y$17="-","-",'3j PAAC PAP'!$G$16*('3g CPIH'!Y$17/'3g CPIH'!$G$17))</f>
        <v>-</v>
      </c>
      <c r="AD34" s="25"/>
    </row>
    <row r="35" spans="1:30" s="26" customFormat="1" ht="11.25" x14ac:dyDescent="0.15">
      <c r="A35" s="207"/>
      <c r="B35" s="120" t="s">
        <v>248</v>
      </c>
      <c r="C35" s="120" t="s">
        <v>188</v>
      </c>
      <c r="D35" s="118" t="s">
        <v>132</v>
      </c>
      <c r="E35" s="119"/>
      <c r="F35" s="27"/>
      <c r="G35" s="117">
        <f>IF(G27="-","-",SUM(G27:G33)*'3j PAAC PAP'!$G$34)</f>
        <v>2.55522275246576</v>
      </c>
      <c r="H35" s="117">
        <f>IF(H27="-","-",SUM(H27:H33)*'3j PAAC PAP'!$G$34)</f>
        <v>2.432616635495886</v>
      </c>
      <c r="I35" s="117">
        <f>IF(I27="-","-",SUM(I27:I33)*'3j PAAC PAP'!$G$34)</f>
        <v>2.5193866706462464</v>
      </c>
      <c r="J35" s="117">
        <f>IF(J27="-","-",SUM(J27:J33)*'3j PAAC PAP'!$G$34)</f>
        <v>2.4653211120856193</v>
      </c>
      <c r="K35" s="117">
        <f>IF(K27="-","-",SUM(K27:K33)*'3j PAAC PAP'!$G$34)</f>
        <v>2.7043424750388674</v>
      </c>
      <c r="L35" s="117">
        <f>IF(L27="-","-",SUM(L27:L33)*'3j PAAC PAP'!$G$34)</f>
        <v>2.6671348227939524</v>
      </c>
      <c r="M35" s="117">
        <f>IF(M27="-","-",SUM(M27:M33)*'3j PAAC PAP'!$G$34)</f>
        <v>2.9559259374170699</v>
      </c>
      <c r="N35" s="117">
        <f>IF(N27="-","-",SUM(N27:N33)*'3j PAAC PAP'!$G$34)</f>
        <v>3.1138947619485458</v>
      </c>
      <c r="O35" s="27"/>
      <c r="P35" s="117">
        <f>IF(P27="-","-",SUM(P27:P33)*'3j PAAC PAP'!$G$34)</f>
        <v>3.1138947619485458</v>
      </c>
      <c r="Q35" s="117">
        <f>IF(Q27="-","-",SUM(Q27:Q33)*'3j PAAC PAP'!$G$34)</f>
        <v>3.4693408105436214</v>
      </c>
      <c r="R35" s="117">
        <f>IF(R27="-","-",SUM(R27:R33)*'3j PAAC PAP'!$G$34)</f>
        <v>3.3353140980267399</v>
      </c>
      <c r="S35" s="117">
        <f>IF(S27="-","-",SUM(S27:S33)*'3j PAAC PAP'!$G$34)</f>
        <v>3.3284468298958636</v>
      </c>
      <c r="T35" s="117">
        <f>IF(T27="-","-",SUM(T27:T33)*'3j PAAC PAP'!$G$34)</f>
        <v>3.1992728035270064</v>
      </c>
      <c r="U35" s="117">
        <f>IF(U27="-","-",SUM(U27:U33)*'3j PAAC PAP'!$G$34)</f>
        <v>3.539067986600354</v>
      </c>
      <c r="V35" s="117">
        <f>IF(V27="-","-",SUM(V27:V33)*'3j PAAC PAP'!$G$34)</f>
        <v>3.8867042752296217</v>
      </c>
      <c r="W35" s="117">
        <f>IF(W27="-","-",SUM(W27:W33)*'3j PAAC PAP'!$G$34)</f>
        <v>5.5197141933581078</v>
      </c>
      <c r="X35" s="27"/>
      <c r="Y35" s="117">
        <f>IF(Y27="-","-",SUM(Y27:Y33)*'3j PAAC PAP'!$G$34)</f>
        <v>9.6046776962135887</v>
      </c>
      <c r="Z35" s="117" t="str">
        <f>IF(Z27="-","-",SUM(Z27:Z33)*'3j PAAC PAP'!$G$34)</f>
        <v>-</v>
      </c>
      <c r="AA35" s="117" t="str">
        <f>IF(AA27="-","-",SUM(AA27:AA33)*'3j PAAC PAP'!$G$34)</f>
        <v>-</v>
      </c>
      <c r="AB35" s="117" t="str">
        <f>IF(AB27="-","-",SUM(AB27:AB33)*'3j PAAC PAP'!$G$34)</f>
        <v>-</v>
      </c>
      <c r="AC35" s="117" t="str">
        <f>IF(AC27="-","-",SUM(AC27:AC33)*'3j PAAC PAP'!$G$34)</f>
        <v>-</v>
      </c>
      <c r="AD35" s="25"/>
    </row>
    <row r="36" spans="1:30" s="26" customFormat="1" ht="11.25" x14ac:dyDescent="0.15">
      <c r="A36" s="207"/>
      <c r="B36" s="120" t="s">
        <v>189</v>
      </c>
      <c r="C36" s="120" t="s">
        <v>250</v>
      </c>
      <c r="D36" s="118" t="s">
        <v>132</v>
      </c>
      <c r="E36" s="119"/>
      <c r="F36" s="27"/>
      <c r="G36" s="117">
        <f>IF(G27="-","-",SUM(G27:G35)*'3k EBIT'!$E$10)</f>
        <v>10.454779662081121</v>
      </c>
      <c r="H36" s="117">
        <f>IF(H27="-","-",SUM(H27:H35)*'3k EBIT'!$E$10)</f>
        <v>9.9563719461242481</v>
      </c>
      <c r="I36" s="117">
        <f>IF(I27="-","-",SUM(I27:I35)*'3k EBIT'!$E$10)</f>
        <v>10.309388376275122</v>
      </c>
      <c r="J36" s="117">
        <f>IF(J27="-","-",SUM(J27:J35)*'3k EBIT'!$E$10)</f>
        <v>10.08993778902148</v>
      </c>
      <c r="K36" s="117">
        <f>IF(K27="-","-",SUM(K27:K35)*'3k EBIT'!$E$10)</f>
        <v>11.062618022645683</v>
      </c>
      <c r="L36" s="117">
        <f>IF(L27="-","-",SUM(L27:L35)*'3k EBIT'!$E$10)</f>
        <v>10.912168668144997</v>
      </c>
      <c r="M36" s="117">
        <f>IF(M27="-","-",SUM(M27:M35)*'3k EBIT'!$E$10)</f>
        <v>12.087415845730465</v>
      </c>
      <c r="N36" s="117">
        <f>IF(N27="-","-",SUM(N27:N35)*'3k EBIT'!$E$10)</f>
        <v>12.730327969600053</v>
      </c>
      <c r="O36" s="27"/>
      <c r="P36" s="117">
        <f>IF(P27="-","-",SUM(P27:P35)*'3k EBIT'!$E$10)</f>
        <v>12.730327969600053</v>
      </c>
      <c r="Q36" s="117">
        <f>IF(Q27="-","-",SUM(Q27:Q35)*'3k EBIT'!$E$10)</f>
        <v>14.17641090414774</v>
      </c>
      <c r="R36" s="117">
        <f>IF(R27="-","-",SUM(R27:R35)*'3k EBIT'!$E$10)</f>
        <v>13.631954320341803</v>
      </c>
      <c r="S36" s="117">
        <f>IF(S27="-","-",SUM(S27:S35)*'3k EBIT'!$E$10)</f>
        <v>13.604420061186776</v>
      </c>
      <c r="T36" s="117">
        <f>IF(T27="-","-",SUM(T27:T35)*'3k EBIT'!$E$10)</f>
        <v>13.079370972774997</v>
      </c>
      <c r="U36" s="117">
        <f>IF(U27="-","-",SUM(U27:U35)*'3k EBIT'!$E$10)</f>
        <v>14.461425580483755</v>
      </c>
      <c r="V36" s="117">
        <f>IF(V27="-","-",SUM(V27:V35)*'3k EBIT'!$E$10)</f>
        <v>15.876271665602379</v>
      </c>
      <c r="W36" s="117">
        <f>IF(W27="-","-",SUM(W27:W35)*'3k EBIT'!$E$10)</f>
        <v>22.518510281872594</v>
      </c>
      <c r="X36" s="27"/>
      <c r="Y36" s="117">
        <f>IF(Y27="-","-",SUM(Y27:Y35)*'3k EBIT'!$E$10)</f>
        <v>39.132433674811303</v>
      </c>
      <c r="Z36" s="117" t="str">
        <f>IF(Z27="-","-",SUM(Z27:Z35)*'3k EBIT'!$E$10)</f>
        <v>-</v>
      </c>
      <c r="AA36" s="117" t="str">
        <f>IF(AA27="-","-",SUM(AA27:AA35)*'3k EBIT'!$E$10)</f>
        <v>-</v>
      </c>
      <c r="AB36" s="117" t="str">
        <f>IF(AB27="-","-",SUM(AB27:AB35)*'3k EBIT'!$E$10)</f>
        <v>-</v>
      </c>
      <c r="AC36" s="117" t="str">
        <f>IF(AC27="-","-",SUM(AC27:AC35)*'3k EBIT'!$E$10)</f>
        <v>-</v>
      </c>
      <c r="AD36" s="25"/>
    </row>
    <row r="37" spans="1:30" s="26" customFormat="1" ht="11.25" customHeight="1" x14ac:dyDescent="0.15">
      <c r="A37" s="207"/>
      <c r="B37" s="120" t="s">
        <v>251</v>
      </c>
      <c r="C37" s="156" t="s">
        <v>252</v>
      </c>
      <c r="D37" s="118" t="s">
        <v>132</v>
      </c>
      <c r="E37" s="118"/>
      <c r="F37" s="27"/>
      <c r="G37" s="117">
        <f>IF(G27="-","-",SUM(G27:G30,G32:G36)*'3l HAP'!$E$11)</f>
        <v>6.4267320684412059</v>
      </c>
      <c r="H37" s="117">
        <f>IF(H27="-","-",SUM(H27:H30,H32:H36)*'3l HAP'!$E$11)</f>
        <v>6.0280762875576182</v>
      </c>
      <c r="I37" s="117">
        <f>IF(I27="-","-",SUM(I27:I30,I32:I36)*'3l HAP'!$E$11)</f>
        <v>6.0678939644288077</v>
      </c>
      <c r="J37" s="117">
        <f>IF(J27="-","-",SUM(J27:J30,J32:J36)*'3l HAP'!$E$11)</f>
        <v>5.9097662711438081</v>
      </c>
      <c r="K37" s="117">
        <f>IF(K27="-","-",SUM(K27:K30,K32:K36)*'3l HAP'!$E$11)</f>
        <v>6.7146383234336113</v>
      </c>
      <c r="L37" s="117">
        <f>IF(L27="-","-",SUM(L27:L30,L32:L36)*'3l HAP'!$E$11)</f>
        <v>6.5812104368835378</v>
      </c>
      <c r="M37" s="117">
        <f>IF(M27="-","-",SUM(M27:M30,M32:M36)*'3l HAP'!$E$11)</f>
        <v>7.4021746277043778</v>
      </c>
      <c r="N37" s="117">
        <f>IF(N27="-","-",SUM(N27:N30,N32:N36)*'3l HAP'!$E$11)</f>
        <v>7.9053561816505047</v>
      </c>
      <c r="O37" s="27"/>
      <c r="P37" s="117">
        <f>IF(P27="-","-",SUM(P27:P30,P32:P36)*'3l HAP'!$E$11)</f>
        <v>7.9053561816505047</v>
      </c>
      <c r="Q37" s="117">
        <f>IF(Q27="-","-",SUM(Q27:Q30,Q32:Q36)*'3l HAP'!$E$11)</f>
        <v>8.9142411310956362</v>
      </c>
      <c r="R37" s="117">
        <f>IF(R27="-","-",SUM(R27:R30,R32:R36)*'3l HAP'!$E$11)</f>
        <v>8.4822998669062422</v>
      </c>
      <c r="S37" s="117">
        <f>IF(S27="-","-",SUM(S27:S30,S32:S36)*'3l HAP'!$E$11)</f>
        <v>8.4815117178426558</v>
      </c>
      <c r="T37" s="117">
        <f>IF(T27="-","-",SUM(T27:T30,T32:T36)*'3l HAP'!$E$11)</f>
        <v>8.0312062274431728</v>
      </c>
      <c r="U37" s="117">
        <f>IF(U27="-","-",SUM(U27:U30,U32:U36)*'3l HAP'!$E$11)</f>
        <v>8.8681470867372987</v>
      </c>
      <c r="V37" s="117">
        <f>IF(V27="-","-",SUM(V27:V30,V32:V36)*'3l HAP'!$E$11)</f>
        <v>9.9715743572566833</v>
      </c>
      <c r="W37" s="117">
        <f>IF(W27="-","-",SUM(W27:W30,W32:W36)*'3l HAP'!$E$11)</f>
        <v>14.493686317143183</v>
      </c>
      <c r="X37" s="27"/>
      <c r="Y37" s="117">
        <f>IF(Y27="-","-",SUM(Y27:Y30,Y32:Y36)*'3l HAP'!$E$11)</f>
        <v>27.142655780186765</v>
      </c>
      <c r="Z37" s="117" t="str">
        <f>IF(Z27="-","-",SUM(Z27:Z30,Z32:Z36)*'3l HAP'!$E$11)</f>
        <v>-</v>
      </c>
      <c r="AA37" s="117" t="str">
        <f>IF(AA27="-","-",SUM(AA27:AA30,AA32:AA36)*'3l HAP'!$E$11)</f>
        <v>-</v>
      </c>
      <c r="AB37" s="117" t="str">
        <f>IF(AB27="-","-",SUM(AB27:AB30,AB32:AB36)*'3l HAP'!$E$11)</f>
        <v>-</v>
      </c>
      <c r="AC37" s="117" t="str">
        <f>IF(AC27="-","-",SUM(AC27:AC30,AC32:AC36)*'3l HAP'!$E$11)</f>
        <v>-</v>
      </c>
      <c r="AD37" s="25"/>
    </row>
    <row r="38" spans="1:30" s="26" customFormat="1" ht="11.25" customHeight="1" x14ac:dyDescent="0.15">
      <c r="A38" s="207"/>
      <c r="B38" s="120" t="s">
        <v>253</v>
      </c>
      <c r="C38" s="120" t="str">
        <f>B38&amp;"_"&amp;D38</f>
        <v>Total_East Midlands</v>
      </c>
      <c r="D38" s="118" t="s">
        <v>132</v>
      </c>
      <c r="E38" s="119"/>
      <c r="F38" s="27"/>
      <c r="G38" s="117">
        <f t="shared" ref="G38:N38" si="3">IF(G27="-","-",SUM(G27:G37))</f>
        <v>556.67806594784577</v>
      </c>
      <c r="H38" s="117">
        <f t="shared" si="3"/>
        <v>530.04743595178638</v>
      </c>
      <c r="I38" s="117">
        <f t="shared" si="3"/>
        <v>548.66705806742436</v>
      </c>
      <c r="J38" s="117">
        <f t="shared" si="3"/>
        <v>536.9589042368217</v>
      </c>
      <c r="K38" s="117">
        <f t="shared" si="3"/>
        <v>588.95745164996629</v>
      </c>
      <c r="L38" s="117">
        <f t="shared" si="3"/>
        <v>580.90563995514196</v>
      </c>
      <c r="M38" s="117">
        <f t="shared" si="3"/>
        <v>643.58169320631725</v>
      </c>
      <c r="N38" s="117">
        <f t="shared" si="3"/>
        <v>677.92234098727147</v>
      </c>
      <c r="O38" s="27"/>
      <c r="P38" s="117">
        <f t="shared" ref="P38:W38" si="4">IF(P27="-","-",SUM(P27:P37))</f>
        <v>677.92234098727147</v>
      </c>
      <c r="Q38" s="117">
        <f t="shared" si="4"/>
        <v>755.04082263353644</v>
      </c>
      <c r="R38" s="117">
        <f t="shared" si="4"/>
        <v>725.9532835316204</v>
      </c>
      <c r="S38" s="117">
        <f t="shared" si="4"/>
        <v>724.5033244466656</v>
      </c>
      <c r="T38" s="117">
        <f t="shared" si="4"/>
        <v>696.41886782263646</v>
      </c>
      <c r="U38" s="117">
        <f t="shared" si="4"/>
        <v>769.99549483180976</v>
      </c>
      <c r="V38" s="117">
        <f t="shared" si="4"/>
        <v>845.56447477143308</v>
      </c>
      <c r="W38" s="117">
        <f t="shared" si="4"/>
        <v>1199.6779484511735</v>
      </c>
      <c r="X38" s="27"/>
      <c r="Y38" s="117">
        <f t="shared" ref="Y38:AC38" si="5">IF(Y27="-","-",SUM(Y27:Y37))</f>
        <v>2086.7435774151027</v>
      </c>
      <c r="Z38" s="117" t="str">
        <f t="shared" si="5"/>
        <v>-</v>
      </c>
      <c r="AA38" s="117" t="str">
        <f t="shared" si="5"/>
        <v>-</v>
      </c>
      <c r="AB38" s="117" t="str">
        <f t="shared" si="5"/>
        <v>-</v>
      </c>
      <c r="AC38" s="117" t="str">
        <f t="shared" si="5"/>
        <v>-</v>
      </c>
      <c r="AD38" s="25"/>
    </row>
    <row r="39" spans="1:30" s="26" customFormat="1" ht="11.25" customHeight="1" x14ac:dyDescent="0.15">
      <c r="A39" s="207"/>
      <c r="B39" s="123" t="s">
        <v>244</v>
      </c>
      <c r="C39" s="123" t="s">
        <v>180</v>
      </c>
      <c r="D39" s="116" t="s">
        <v>129</v>
      </c>
      <c r="E39" s="75"/>
      <c r="F39" s="27"/>
      <c r="G39" s="35">
        <f>IF('3a DF'!H135="-","-",'3a DF'!H135)</f>
        <v>257.69218378420248</v>
      </c>
      <c r="H39" s="35">
        <f>IF('3a DF'!I135="-","-",'3a DF'!I135)</f>
        <v>230.70218378420248</v>
      </c>
      <c r="I39" s="35">
        <f>IF('3a DF'!J135="-","-",'3a DF'!J135)</f>
        <v>211.99226213352259</v>
      </c>
      <c r="J39" s="35">
        <f>IF('3a DF'!K135="-","-",'3a DF'!K135)</f>
        <v>200.9865271449774</v>
      </c>
      <c r="K39" s="35">
        <f>IF('3a DF'!L135="-","-",'3a DF'!L135)</f>
        <v>243.54440439919273</v>
      </c>
      <c r="L39" s="35">
        <f>IF('3a DF'!M135="-","-",'3a DF'!M135)</f>
        <v>233.36763566325482</v>
      </c>
      <c r="M39" s="35">
        <f>IF('3a DF'!N135="-","-",'3a DF'!N135)</f>
        <v>259.6712249879688</v>
      </c>
      <c r="N39" s="35">
        <f>IF('3a DF'!O135="-","-",'3a DF'!O135)</f>
        <v>284.41874954869741</v>
      </c>
      <c r="O39" s="27"/>
      <c r="P39" s="35">
        <f>IF('3a DF'!Q135="-","-",'3a DF'!Q135)</f>
        <v>284.41874954869741</v>
      </c>
      <c r="Q39" s="35">
        <f>IF('3a DF'!R135="-","-",'3a DF'!R135)</f>
        <v>336.51959378562333</v>
      </c>
      <c r="R39" s="35">
        <f>IF('3a DF'!S135="-","-",'3a DF'!S135)</f>
        <v>305.04270887106867</v>
      </c>
      <c r="S39" s="35">
        <f>IF('3a DF'!T135="-","-",'3a DF'!T135)</f>
        <v>294.662769009469</v>
      </c>
      <c r="T39" s="35">
        <f>IF('3a DF'!U135="-","-",'3a DF'!U135)</f>
        <v>256.88945746689518</v>
      </c>
      <c r="U39" s="35">
        <f>IF('3a DF'!V135="-","-",'3a DF'!V135)</f>
        <v>305.94362696771037</v>
      </c>
      <c r="V39" s="35">
        <f>IF('3a DF'!W135="-","-",'3a DF'!W135)</f>
        <v>386.02017407042456</v>
      </c>
      <c r="W39" s="35">
        <f>IF('3a DF'!X135="-","-",'3a DF'!X135)</f>
        <v>697.62472983218811</v>
      </c>
      <c r="X39" s="27"/>
      <c r="Y39" s="35">
        <f>IF('3a DF'!Z135="-","-",'3a DF'!Z135)</f>
        <v>1537.5893246652074</v>
      </c>
      <c r="Z39" s="35" t="str">
        <f>IF('3a DF'!AA135="-","-",'3a DF'!AA135)</f>
        <v>-</v>
      </c>
      <c r="AA39" s="35" t="str">
        <f>IF('3a DF'!AB135="-","-",'3a DF'!AB135)</f>
        <v>-</v>
      </c>
      <c r="AB39" s="35" t="str">
        <f>IF('3a DF'!AC135="-","-",'3a DF'!AC135)</f>
        <v>-</v>
      </c>
      <c r="AC39" s="35" t="str">
        <f>IF('3a DF'!AD135="-","-",'3a DF'!AD135)</f>
        <v>-</v>
      </c>
      <c r="AD39" s="25"/>
    </row>
    <row r="40" spans="1:30" s="26" customFormat="1" ht="11.25" customHeight="1" x14ac:dyDescent="0.15">
      <c r="A40" s="207"/>
      <c r="B40" s="123" t="s">
        <v>244</v>
      </c>
      <c r="C40" s="123" t="s">
        <v>181</v>
      </c>
      <c r="D40" s="116" t="s">
        <v>129</v>
      </c>
      <c r="E40" s="75"/>
      <c r="F40" s="27"/>
      <c r="G40" s="35">
        <f>IF('3b CM'!G30="-","-",'3b CM'!G30)</f>
        <v>5.9973974657088445E-2</v>
      </c>
      <c r="H40" s="35">
        <f>IF('3b CM'!H30="-","-",'3b CM'!H30)</f>
        <v>8.9960961985632665E-2</v>
      </c>
      <c r="I40" s="35">
        <f>IF('3b CM'!I30="-","-",'3b CM'!I30)</f>
        <v>0.28327728973414185</v>
      </c>
      <c r="J40" s="35">
        <f>IF('3b CM'!J30="-","-",'3b CM'!J30)</f>
        <v>0.28807889503309997</v>
      </c>
      <c r="K40" s="35">
        <f>IF('3b CM'!K30="-","-",'3b CM'!K30)</f>
        <v>3.7000258587995032</v>
      </c>
      <c r="L40" s="35">
        <f>IF('3b CM'!L30="-","-",'3b CM'!L30)</f>
        <v>3.5893989634558103</v>
      </c>
      <c r="M40" s="35">
        <f>IF('3b CM'!M30="-","-",'3b CM'!M30)</f>
        <v>12.700873646217769</v>
      </c>
      <c r="N40" s="35">
        <f>IF('3b CM'!N30="-","-",'3b CM'!N30)</f>
        <v>12.073811763058139</v>
      </c>
      <c r="O40" s="27"/>
      <c r="P40" s="35">
        <f>IF('3b CM'!P30="-","-",'3b CM'!P30)</f>
        <v>12.073811763058139</v>
      </c>
      <c r="Q40" s="35">
        <f>IF('3b CM'!Q30="-","-",'3b CM'!Q30)</f>
        <v>16.247831079086424</v>
      </c>
      <c r="R40" s="35">
        <f>IF('3b CM'!R30="-","-",'3b CM'!R30)</f>
        <v>15.60601504808902</v>
      </c>
      <c r="S40" s="35">
        <f>IF('3b CM'!S30="-","-",'3b CM'!S30)</f>
        <v>18.53705369524036</v>
      </c>
      <c r="T40" s="35">
        <f>IF('3b CM'!T30="-","-",'3b CM'!T30)</f>
        <v>18.888230457310328</v>
      </c>
      <c r="U40" s="35">
        <f>IF('3b CM'!U30="-","-",'3b CM'!U30)</f>
        <v>14.512324658129021</v>
      </c>
      <c r="V40" s="35">
        <f>IF('3b CM'!V30="-","-",'3b CM'!V30)</f>
        <v>14.669668216155127</v>
      </c>
      <c r="W40" s="35">
        <f>IF('3b CM'!W30="-","-",'3b CM'!W30)</f>
        <v>9.2126411357996503</v>
      </c>
      <c r="X40" s="27"/>
      <c r="Y40" s="35">
        <f>IF('3b CM'!Y30="-","-",'3b CM'!Y30)</f>
        <v>12.316605435398193</v>
      </c>
      <c r="Z40" s="35" t="str">
        <f>IF('3b CM'!Z30="-","-",'3b CM'!Z30)</f>
        <v>-</v>
      </c>
      <c r="AA40" s="35" t="str">
        <f>IF('3b CM'!AA30="-","-",'3b CM'!AA30)</f>
        <v>-</v>
      </c>
      <c r="AB40" s="35" t="str">
        <f>IF('3b CM'!AB30="-","-",'3b CM'!AB30)</f>
        <v>-</v>
      </c>
      <c r="AC40" s="35" t="str">
        <f>IF('3b CM'!AC30="-","-",'3b CM'!AC30)</f>
        <v>-</v>
      </c>
      <c r="AD40" s="25"/>
    </row>
    <row r="41" spans="1:30" s="26" customFormat="1" ht="11.25" customHeight="1" x14ac:dyDescent="0.15">
      <c r="A41" s="207"/>
      <c r="B41" s="123" t="s">
        <v>245</v>
      </c>
      <c r="C41" s="123" t="s">
        <v>182</v>
      </c>
      <c r="D41" s="116" t="s">
        <v>129</v>
      </c>
      <c r="E41" s="75"/>
      <c r="F41" s="27"/>
      <c r="G41" s="35" t="str">
        <f>IF('3c AA'!J141="-","-",'3c AA'!J141)</f>
        <v>-</v>
      </c>
      <c r="H41" s="35" t="str">
        <f>IF('3c AA'!K141="-","-",'3c AA'!K141)</f>
        <v>-</v>
      </c>
      <c r="I41" s="35" t="str">
        <f>IF('3c AA'!L141="-","-",'3c AA'!L141)</f>
        <v>-</v>
      </c>
      <c r="J41" s="35" t="str">
        <f>IF('3c AA'!M141="-","-",'3c AA'!M141)</f>
        <v>-</v>
      </c>
      <c r="K41" s="35" t="str">
        <f>IF('3c AA'!N141="-","-",'3c AA'!N141)</f>
        <v>-</v>
      </c>
      <c r="L41" s="35" t="str">
        <f>IF('3c AA'!O141="-","-",'3c AA'!O141)</f>
        <v>-</v>
      </c>
      <c r="M41" s="35" t="str">
        <f>IF('3c AA'!P141="-","-",'3c AA'!P141)</f>
        <v>-</v>
      </c>
      <c r="N41" s="35" t="str">
        <f>IF('3c AA'!Q141="-","-",'3c AA'!Q141)</f>
        <v>-</v>
      </c>
      <c r="O41" s="27"/>
      <c r="P41" s="35" t="str">
        <f>IF('3c AA'!S141="-","-",'3c AA'!S141)</f>
        <v>-</v>
      </c>
      <c r="Q41" s="35" t="str">
        <f>IF('3c AA'!T141="-","-",'3c AA'!T141)</f>
        <v>-</v>
      </c>
      <c r="R41" s="35" t="str">
        <f>IF('3c AA'!U141="-","-",'3c AA'!U141)</f>
        <v>-</v>
      </c>
      <c r="S41" s="35" t="str">
        <f>IF('3c AA'!V141="-","-",'3c AA'!V141)</f>
        <v>-</v>
      </c>
      <c r="T41" s="35">
        <f>IF('3c AA'!W141="-","-",'3c AA'!W141)</f>
        <v>6.6425540505401202</v>
      </c>
      <c r="U41" s="35">
        <f>IF('3c AA'!X141="-","-",'3c AA'!X141)</f>
        <v>9.9756950960531068</v>
      </c>
      <c r="V41" s="35">
        <f>IF('3c AA'!Y141="-","-",'3c AA'!Y141)</f>
        <v>4.43</v>
      </c>
      <c r="W41" s="35" t="str">
        <f>IF('3c AA'!Z141="-","-",'3c AA'!Z141)</f>
        <v>-</v>
      </c>
      <c r="X41" s="27"/>
      <c r="Y41" s="35">
        <f>IF('3c AA'!AB141="-","-",'3c AA'!AB141)</f>
        <v>21.024150948431132</v>
      </c>
      <c r="Z41" s="35" t="str">
        <f>IF('3c AA'!AC141="-","-",'3c AA'!AC141)</f>
        <v>-</v>
      </c>
      <c r="AA41" s="35" t="str">
        <f>IF('3c AA'!AD141="-","-",'3c AA'!AD141)</f>
        <v>-</v>
      </c>
      <c r="AB41" s="35" t="str">
        <f>IF('3c AA'!AE141="-","-",'3c AA'!AE141)</f>
        <v>-</v>
      </c>
      <c r="AC41" s="35" t="str">
        <f>IF('3c AA'!AF141="-","-",'3c AA'!AF141)</f>
        <v>-</v>
      </c>
      <c r="AD41" s="25"/>
    </row>
    <row r="42" spans="1:30" s="26" customFormat="1" ht="11.25" customHeight="1" x14ac:dyDescent="0.15">
      <c r="A42" s="207"/>
      <c r="B42" s="123" t="s">
        <v>246</v>
      </c>
      <c r="C42" s="123" t="s">
        <v>183</v>
      </c>
      <c r="D42" s="116" t="s">
        <v>129</v>
      </c>
      <c r="E42" s="75"/>
      <c r="F42" s="27"/>
      <c r="G42" s="35">
        <f>IF('3d PC'!G31="-","-",'3d PC'!G31)</f>
        <v>90.554631742897769</v>
      </c>
      <c r="H42" s="35">
        <f>IF('3d PC'!H31="-","-",'3d PC'!H31)</f>
        <v>90.527429624018353</v>
      </c>
      <c r="I42" s="35">
        <f>IF('3d PC'!I31="-","-",'3d PC'!I31)</f>
        <v>110.9211747877151</v>
      </c>
      <c r="J42" s="35">
        <f>IF('3d PC'!J31="-","-",'3d PC'!J31)</f>
        <v>110.81644386882112</v>
      </c>
      <c r="K42" s="35">
        <f>IF('3d PC'!K31="-","-",'3d PC'!K31)</f>
        <v>118.0769621148694</v>
      </c>
      <c r="L42" s="35">
        <f>IF('3d PC'!L31="-","-",'3d PC'!L31)</f>
        <v>118.50367803725658</v>
      </c>
      <c r="M42" s="35">
        <f>IF('3d PC'!M31="-","-",'3d PC'!M31)</f>
        <v>137.28023595371837</v>
      </c>
      <c r="N42" s="35">
        <f>IF('3d PC'!N31="-","-",'3d PC'!N31)</f>
        <v>137.37392908219465</v>
      </c>
      <c r="O42" s="27"/>
      <c r="P42" s="35">
        <f>IF('3d PC'!P31="-","-",'3d PC'!P31)</f>
        <v>137.37392908219465</v>
      </c>
      <c r="Q42" s="35">
        <f>IF('3d PC'!Q31="-","-",'3d PC'!Q31)</f>
        <v>146.97498741432821</v>
      </c>
      <c r="R42" s="35">
        <f>IF('3d PC'!R31="-","-",'3d PC'!R31)</f>
        <v>148.78175714405452</v>
      </c>
      <c r="S42" s="35">
        <f>IF('3d PC'!S31="-","-",'3d PC'!S31)</f>
        <v>153.04920556322577</v>
      </c>
      <c r="T42" s="35">
        <f>IF('3d PC'!T31="-","-",'3d PC'!T31)</f>
        <v>152.5037434187328</v>
      </c>
      <c r="U42" s="35">
        <f>IF('3d PC'!U31="-","-",'3d PC'!U31)</f>
        <v>161.47027942059188</v>
      </c>
      <c r="V42" s="35">
        <f>IF('3d PC'!V31="-","-",'3d PC'!V31)</f>
        <v>160.71428617598053</v>
      </c>
      <c r="W42" s="35">
        <f>IF('3d PC'!W31="-","-",'3d PC'!W31)</f>
        <v>168.06577993437384</v>
      </c>
      <c r="X42" s="27"/>
      <c r="Y42" s="35">
        <f>IF('3d PC'!Y31="-","-",'3d PC'!Y31)</f>
        <v>166.49619911863121</v>
      </c>
      <c r="Z42" s="35" t="str">
        <f>IF('3d PC'!Z31="-","-",'3d PC'!Z31)</f>
        <v>-</v>
      </c>
      <c r="AA42" s="35" t="str">
        <f>IF('3d PC'!AA31="-","-",'3d PC'!AA31)</f>
        <v>-</v>
      </c>
      <c r="AB42" s="35" t="str">
        <f>IF('3d PC'!AB31="-","-",'3d PC'!AB31)</f>
        <v>-</v>
      </c>
      <c r="AC42" s="35" t="str">
        <f>IF('3d PC'!AC31="-","-",'3d PC'!AC31)</f>
        <v>-</v>
      </c>
      <c r="AD42" s="25"/>
    </row>
    <row r="43" spans="1:30" s="26" customFormat="1" ht="11.25" customHeight="1" x14ac:dyDescent="0.15">
      <c r="A43" s="207"/>
      <c r="B43" s="123" t="s">
        <v>247</v>
      </c>
      <c r="C43" s="123" t="s">
        <v>184</v>
      </c>
      <c r="D43" s="116" t="s">
        <v>129</v>
      </c>
      <c r="E43" s="75"/>
      <c r="F43" s="27"/>
      <c r="G43" s="35">
        <f>IF('3e NC-Elec'!H59="-","-",'3e NC-Elec'!H59)</f>
        <v>110.54531622717285</v>
      </c>
      <c r="H43" s="35">
        <f>IF('3e NC-Elec'!I59="-","-",'3e NC-Elec'!I59)</f>
        <v>111.55067759199838</v>
      </c>
      <c r="I43" s="35">
        <f>IF('3e NC-Elec'!J59="-","-",'3e NC-Elec'!J59)</f>
        <v>124.119909995697</v>
      </c>
      <c r="J43" s="35">
        <f>IF('3e NC-Elec'!K59="-","-",'3e NC-Elec'!K59)</f>
        <v>123.36374269200469</v>
      </c>
      <c r="K43" s="35">
        <f>IF('3e NC-Elec'!L59="-","-",'3e NC-Elec'!L59)</f>
        <v>109.90215750230416</v>
      </c>
      <c r="L43" s="35">
        <f>IF('3e NC-Elec'!M59="-","-",'3e NC-Elec'!M59)</f>
        <v>111.10739887531298</v>
      </c>
      <c r="M43" s="35">
        <f>IF('3e NC-Elec'!N59="-","-",'3e NC-Elec'!N59)</f>
        <v>116.3946621602914</v>
      </c>
      <c r="N43" s="35">
        <f>IF('3e NC-Elec'!O59="-","-",'3e NC-Elec'!O59)</f>
        <v>115.85372183452623</v>
      </c>
      <c r="O43" s="27"/>
      <c r="P43" s="35">
        <f>IF('3e NC-Elec'!Q59="-","-",'3e NC-Elec'!Q59)</f>
        <v>115.85372183452623</v>
      </c>
      <c r="Q43" s="35">
        <f>IF('3e NC-Elec'!R59="-","-",'3e NC-Elec'!R59)</f>
        <v>128.51239077263389</v>
      </c>
      <c r="R43" s="35">
        <f>IF('3e NC-Elec'!S59="-","-",'3e NC-Elec'!S59)</f>
        <v>129.44389241576127</v>
      </c>
      <c r="S43" s="35">
        <f>IF('3e NC-Elec'!T59="-","-",'3e NC-Elec'!T59)</f>
        <v>135.52001714237909</v>
      </c>
      <c r="T43" s="35">
        <f>IF('3e NC-Elec'!U59="-","-",'3e NC-Elec'!U59)</f>
        <v>138.77207037844124</v>
      </c>
      <c r="U43" s="35">
        <f>IF('3e NC-Elec'!V59="-","-",'3e NC-Elec'!V59)</f>
        <v>150.64812166288925</v>
      </c>
      <c r="V43" s="35">
        <f>IF('3e NC-Elec'!W59="-","-",'3e NC-Elec'!W59)</f>
        <v>149.45516654386975</v>
      </c>
      <c r="W43" s="35">
        <f>IF('3e NC-Elec'!X59="-","-",'3e NC-Elec'!X59)</f>
        <v>196.05125554069122</v>
      </c>
      <c r="X43" s="27"/>
      <c r="Y43" s="35">
        <f>IF('3e NC-Elec'!Z59="-","-",'3e NC-Elec'!Z59)</f>
        <v>209.65454981202731</v>
      </c>
      <c r="Z43" s="35" t="str">
        <f>IF('3e NC-Elec'!AA59="-","-",'3e NC-Elec'!AA59)</f>
        <v>-</v>
      </c>
      <c r="AA43" s="35" t="str">
        <f>IF('3e NC-Elec'!AB59="-","-",'3e NC-Elec'!AB59)</f>
        <v>-</v>
      </c>
      <c r="AB43" s="35" t="str">
        <f>IF('3e NC-Elec'!AC59="-","-",'3e NC-Elec'!AC59)</f>
        <v>-</v>
      </c>
      <c r="AC43" s="35" t="str">
        <f>IF('3e NC-Elec'!AD59="-","-",'3e NC-Elec'!AD59)</f>
        <v>-</v>
      </c>
      <c r="AD43" s="25"/>
    </row>
    <row r="44" spans="1:30" s="26" customFormat="1" ht="12.6" customHeight="1" x14ac:dyDescent="0.15">
      <c r="A44" s="207"/>
      <c r="B44" s="123" t="s">
        <v>248</v>
      </c>
      <c r="C44" s="123" t="s">
        <v>185</v>
      </c>
      <c r="D44" s="116" t="s">
        <v>129</v>
      </c>
      <c r="E44" s="75"/>
      <c r="F44" s="27"/>
      <c r="G44" s="35">
        <f>IF('3g CPIH'!C$17="-","-",'3h OC '!$E$10*('3g CPIH'!C$17/'3g CPIH'!$G$17))</f>
        <v>76.502677103718199</v>
      </c>
      <c r="H44" s="35">
        <f>IF('3g CPIH'!D$17="-","-",'3h OC '!$E$10*('3g CPIH'!D$17/'3g CPIH'!$G$17))</f>
        <v>76.655835616438353</v>
      </c>
      <c r="I44" s="35">
        <f>IF('3g CPIH'!E$17="-","-",'3h OC '!$E$10*('3g CPIH'!E$17/'3g CPIH'!$G$17))</f>
        <v>76.885573385518597</v>
      </c>
      <c r="J44" s="35">
        <f>IF('3g CPIH'!F$17="-","-",'3h OC '!$E$10*('3g CPIH'!F$17/'3g CPIH'!$G$17))</f>
        <v>77.345048923679059</v>
      </c>
      <c r="K44" s="35">
        <f>IF('3g CPIH'!G$17="-","-",'3h OC '!$E$10*('3g CPIH'!G$17/'3g CPIH'!$G$17))</f>
        <v>78.263999999999996</v>
      </c>
      <c r="L44" s="35">
        <f>IF('3g CPIH'!H$17="-","-",'3h OC '!$E$10*('3g CPIH'!H$17/'3g CPIH'!$G$17))</f>
        <v>79.259530332681024</v>
      </c>
      <c r="M44" s="35">
        <f>IF('3g CPIH'!I$17="-","-",'3h OC '!$E$10*('3g CPIH'!I$17/'3g CPIH'!$G$17))</f>
        <v>80.408219178082177</v>
      </c>
      <c r="N44" s="35">
        <f>IF('3g CPIH'!J$17="-","-",'3h OC '!$E$10*('3g CPIH'!J$17/'3g CPIH'!$G$17))</f>
        <v>81.097432485322898</v>
      </c>
      <c r="O44" s="27"/>
      <c r="P44" s="35">
        <f>IF('3g CPIH'!L$17="-","-",'3h OC '!$E$10*('3g CPIH'!L$17/'3g CPIH'!$G$17))</f>
        <v>81.097432485322898</v>
      </c>
      <c r="Q44" s="35">
        <f>IF('3g CPIH'!M$17="-","-",'3h OC '!$E$10*('3g CPIH'!M$17/'3g CPIH'!$G$17))</f>
        <v>82.016383561643835</v>
      </c>
      <c r="R44" s="35">
        <f>IF('3g CPIH'!N$17="-","-",'3h OC '!$E$10*('3g CPIH'!N$17/'3g CPIH'!$G$17))</f>
        <v>82.62901761252445</v>
      </c>
      <c r="S44" s="35">
        <f>IF('3g CPIH'!O$17="-","-",'3h OC '!$E$10*('3g CPIH'!O$17/'3g CPIH'!$G$17))</f>
        <v>83.088493150684926</v>
      </c>
      <c r="T44" s="35">
        <f>IF('3g CPIH'!P$17="-","-",'3h OC '!$E$10*('3g CPIH'!P$17/'3g CPIH'!$G$17))</f>
        <v>83.318230919765156</v>
      </c>
      <c r="U44" s="35">
        <f>IF('3g CPIH'!Q$17="-","-",'3h OC '!$E$10*('3g CPIH'!Q$17/'3g CPIH'!$G$17))</f>
        <v>83.777706457925632</v>
      </c>
      <c r="V44" s="35">
        <f>IF('3g CPIH'!R$17="-","-",'3h OC '!$E$10*('3g CPIH'!R$17/'3g CPIH'!$G$17))</f>
        <v>85.309291585127198</v>
      </c>
      <c r="W44" s="35">
        <f>IF('3g CPIH'!S$17="-","-",'3h OC '!$E$10*('3g CPIH'!S$17/'3g CPIH'!$G$17))</f>
        <v>87.836407045009793</v>
      </c>
      <c r="X44" s="27"/>
      <c r="Y44" s="35">
        <f>IF('3g CPIH'!U$17="-","-",'3h OC '!$E$10*('3g CPIH'!U$17/'3g CPIH'!$G$17))</f>
        <v>92.278003913894324</v>
      </c>
      <c r="Z44" s="35" t="str">
        <f>IF('3g CPIH'!V$17="-","-",'3h OC '!$E$10*('3g CPIH'!V$17/'3g CPIH'!$G$17))</f>
        <v>-</v>
      </c>
      <c r="AA44" s="35" t="str">
        <f>IF('3g CPIH'!W$17="-","-",'3h OC '!$E$10*('3g CPIH'!W$17/'3g CPIH'!$G$17))</f>
        <v>-</v>
      </c>
      <c r="AB44" s="35" t="str">
        <f>IF('3g CPIH'!X$17="-","-",'3h OC '!$E$10*('3g CPIH'!X$17/'3g CPIH'!$G$17))</f>
        <v>-</v>
      </c>
      <c r="AC44" s="35" t="str">
        <f>IF('3g CPIH'!Y$17="-","-",'3h OC '!$E$10*('3g CPIH'!Y$17/'3g CPIH'!$G$17))</f>
        <v>-</v>
      </c>
      <c r="AD44" s="25"/>
    </row>
    <row r="45" spans="1:30" s="26" customFormat="1" ht="11.25" x14ac:dyDescent="0.15">
      <c r="A45" s="207"/>
      <c r="B45" s="123" t="s">
        <v>248</v>
      </c>
      <c r="C45" s="123" t="s">
        <v>186</v>
      </c>
      <c r="D45" s="116" t="s">
        <v>129</v>
      </c>
      <c r="E45" s="75"/>
      <c r="F45" s="27"/>
      <c r="G45" s="35" t="s">
        <v>249</v>
      </c>
      <c r="H45" s="35" t="s">
        <v>249</v>
      </c>
      <c r="I45" s="35" t="s">
        <v>249</v>
      </c>
      <c r="J45" s="35" t="s">
        <v>249</v>
      </c>
      <c r="K45" s="35">
        <f>IF('3i SMNCC'!G$50="-","-",'3i SMNCC'!G$50)</f>
        <v>0</v>
      </c>
      <c r="L45" s="35">
        <f>IF('3i SMNCC'!H$50="-","-",'3i SMNCC'!H$50)</f>
        <v>-0.18995111249132623</v>
      </c>
      <c r="M45" s="35">
        <f>IF('3i SMNCC'!I$50="-","-",'3i SMNCC'!I$50)</f>
        <v>2.3898870370752556</v>
      </c>
      <c r="N45" s="35">
        <f>IF('3i SMNCC'!J$50="-","-",'3i SMNCC'!J$50)</f>
        <v>11.485481460604181</v>
      </c>
      <c r="O45" s="27"/>
      <c r="P45" s="35">
        <f>IF('3i SMNCC'!L$50="-","-",'3i SMNCC'!L$50)</f>
        <v>11.485481460604181</v>
      </c>
      <c r="Q45" s="35">
        <f>IF('3i SMNCC'!M$50="-","-",'3i SMNCC'!M$50)</f>
        <v>13.905095596481768</v>
      </c>
      <c r="R45" s="35">
        <f>IF('3i SMNCC'!N$50="-","-",'3i SMNCC'!N$50)</f>
        <v>14.008016342776511</v>
      </c>
      <c r="S45" s="35">
        <f>IF('3i SMNCC'!O$50="-","-",'3i SMNCC'!O$50)</f>
        <v>16.592254432324484</v>
      </c>
      <c r="T45" s="35">
        <f>IF('3i SMNCC'!P$50="-","-",'3i SMNCC'!P$50)</f>
        <v>16.855736391237045</v>
      </c>
      <c r="U45" s="35">
        <f>IF('3i SMNCC'!Q$50="-","-",'3i SMNCC'!Q$50)</f>
        <v>16.48610584262476</v>
      </c>
      <c r="V45" s="35">
        <f>IF('3i SMNCC'!R$50="-","-",'3i SMNCC'!R$50)</f>
        <v>16.529685824397358</v>
      </c>
      <c r="W45" s="35">
        <f>IF('3i SMNCC'!S$50="-","-",'3i SMNCC'!S$50)</f>
        <v>15.149258026029946</v>
      </c>
      <c r="X45" s="27"/>
      <c r="Y45" s="35">
        <f>IF('3i SMNCC'!U$50="-","-",'3i SMNCC'!U$50)</f>
        <v>16.072618119862021</v>
      </c>
      <c r="Z45" s="35" t="str">
        <f>IF('3i SMNCC'!V$50="-","-",'3i SMNCC'!V$50)</f>
        <v>-</v>
      </c>
      <c r="AA45" s="35" t="str">
        <f>IF('3i SMNCC'!W$50="-","-",'3i SMNCC'!W$50)</f>
        <v>-</v>
      </c>
      <c r="AB45" s="35" t="str">
        <f>IF('3i SMNCC'!X$50="-","-",'3i SMNCC'!X$50)</f>
        <v>-</v>
      </c>
      <c r="AC45" s="35" t="str">
        <f>IF('3i SMNCC'!Y$50="-","-",'3i SMNCC'!Y$50)</f>
        <v>-</v>
      </c>
      <c r="AD45" s="25"/>
    </row>
    <row r="46" spans="1:30" s="26" customFormat="1" ht="11.25" x14ac:dyDescent="0.15">
      <c r="A46" s="207"/>
      <c r="B46" s="123" t="s">
        <v>248</v>
      </c>
      <c r="C46" s="123" t="s">
        <v>187</v>
      </c>
      <c r="D46" s="116" t="s">
        <v>129</v>
      </c>
      <c r="E46" s="75"/>
      <c r="F46" s="27"/>
      <c r="G46" s="35">
        <f>IF('3g CPIH'!C$17="-","-",'3j PAAC PAP'!$G$16*('3g CPIH'!C$17/'3g CPIH'!$G$17))</f>
        <v>3.3460635029354204</v>
      </c>
      <c r="H46" s="35">
        <f>IF('3g CPIH'!D$17="-","-",'3j PAAC PAP'!$G$16*('3g CPIH'!D$17/'3g CPIH'!$G$17))</f>
        <v>3.3527623287671227</v>
      </c>
      <c r="I46" s="35">
        <f>IF('3g CPIH'!E$17="-","-",'3j PAAC PAP'!$G$16*('3g CPIH'!E$17/'3g CPIH'!$G$17))</f>
        <v>3.3628105675146771</v>
      </c>
      <c r="J46" s="35">
        <f>IF('3g CPIH'!F$17="-","-",'3j PAAC PAP'!$G$16*('3g CPIH'!F$17/'3g CPIH'!$G$17))</f>
        <v>3.3829070450097847</v>
      </c>
      <c r="K46" s="35">
        <f>IF('3g CPIH'!G$17="-","-",'3j PAAC PAP'!$G$16*('3g CPIH'!G$17/'3g CPIH'!$G$17))</f>
        <v>3.4230999999999998</v>
      </c>
      <c r="L46" s="35">
        <f>IF('3g CPIH'!H$17="-","-",'3j PAAC PAP'!$G$16*('3g CPIH'!H$17/'3g CPIH'!$G$17))</f>
        <v>3.4666423679060667</v>
      </c>
      <c r="M46" s="35">
        <f>IF('3g CPIH'!I$17="-","-",'3j PAAC PAP'!$G$16*('3g CPIH'!I$17/'3g CPIH'!$G$17))</f>
        <v>3.516883561643835</v>
      </c>
      <c r="N46" s="35">
        <f>IF('3g CPIH'!J$17="-","-",'3j PAAC PAP'!$G$16*('3g CPIH'!J$17/'3g CPIH'!$G$17))</f>
        <v>3.547028277886497</v>
      </c>
      <c r="O46" s="27"/>
      <c r="P46" s="35">
        <f>IF('3g CPIH'!L$17="-","-",'3j PAAC PAP'!$G$16*('3g CPIH'!L$17/'3g CPIH'!$G$17))</f>
        <v>3.547028277886497</v>
      </c>
      <c r="Q46" s="35">
        <f>IF('3g CPIH'!M$17="-","-",'3j PAAC PAP'!$G$16*('3g CPIH'!M$17/'3g CPIH'!$G$17))</f>
        <v>3.5872212328767121</v>
      </c>
      <c r="R46" s="35">
        <f>IF('3g CPIH'!N$17="-","-",'3j PAAC PAP'!$G$16*('3g CPIH'!N$17/'3g CPIH'!$G$17))</f>
        <v>3.6140165362035224</v>
      </c>
      <c r="S46" s="35">
        <f>IF('3g CPIH'!O$17="-","-",'3j PAAC PAP'!$G$16*('3g CPIH'!O$17/'3g CPIH'!$G$17))</f>
        <v>3.6341130136986299</v>
      </c>
      <c r="T46" s="35">
        <f>IF('3g CPIH'!P$17="-","-",'3j PAAC PAP'!$G$16*('3g CPIH'!P$17/'3g CPIH'!$G$17))</f>
        <v>3.6441612524461835</v>
      </c>
      <c r="U46" s="35">
        <f>IF('3g CPIH'!Q$17="-","-",'3j PAAC PAP'!$G$16*('3g CPIH'!Q$17/'3g CPIH'!$G$17))</f>
        <v>3.6642577299412915</v>
      </c>
      <c r="V46" s="35">
        <f>IF('3g CPIH'!R$17="-","-",'3j PAAC PAP'!$G$16*('3g CPIH'!R$17/'3g CPIH'!$G$17))</f>
        <v>3.7312459882583173</v>
      </c>
      <c r="W46" s="35">
        <f>IF('3g CPIH'!S$17="-","-",'3j PAAC PAP'!$G$16*('3g CPIH'!S$17/'3g CPIH'!$G$17))</f>
        <v>3.8417766144814092</v>
      </c>
      <c r="X46" s="27"/>
      <c r="Y46" s="35">
        <f>IF('3g CPIH'!U$17="-","-",'3j PAAC PAP'!$G$16*('3g CPIH'!U$17/'3g CPIH'!$G$17))</f>
        <v>4.0360425636007822</v>
      </c>
      <c r="Z46" s="35" t="str">
        <f>IF('3g CPIH'!V$17="-","-",'3j PAAC PAP'!$G$16*('3g CPIH'!V$17/'3g CPIH'!$G$17))</f>
        <v>-</v>
      </c>
      <c r="AA46" s="35" t="str">
        <f>IF('3g CPIH'!W$17="-","-",'3j PAAC PAP'!$G$16*('3g CPIH'!W$17/'3g CPIH'!$G$17))</f>
        <v>-</v>
      </c>
      <c r="AB46" s="35" t="str">
        <f>IF('3g CPIH'!X$17="-","-",'3j PAAC PAP'!$G$16*('3g CPIH'!X$17/'3g CPIH'!$G$17))</f>
        <v>-</v>
      </c>
      <c r="AC46" s="35" t="str">
        <f>IF('3g CPIH'!Y$17="-","-",'3j PAAC PAP'!$G$16*('3g CPIH'!Y$17/'3g CPIH'!$G$17))</f>
        <v>-</v>
      </c>
      <c r="AD46" s="25"/>
    </row>
    <row r="47" spans="1:30" s="26" customFormat="1" ht="11.25" x14ac:dyDescent="0.15">
      <c r="A47" s="207"/>
      <c r="B47" s="123" t="s">
        <v>248</v>
      </c>
      <c r="C47" s="123" t="s">
        <v>188</v>
      </c>
      <c r="D47" s="116" t="s">
        <v>129</v>
      </c>
      <c r="E47" s="75"/>
      <c r="F47" s="27"/>
      <c r="G47" s="35">
        <f>IF(G39="-","-",SUM(G39:G45)*'3j PAAC PAP'!$G$34)</f>
        <v>2.5622079906370554</v>
      </c>
      <c r="H47" s="35">
        <f>IF(H39="-","-",SUM(H39:H45)*'3j PAAC PAP'!$G$34)</f>
        <v>2.4385918551513868</v>
      </c>
      <c r="I47" s="35">
        <f>IF(I39="-","-",SUM(I39:I45)*'3j PAAC PAP'!$G$34)</f>
        <v>2.5088317176762089</v>
      </c>
      <c r="J47" s="35">
        <f>IF(J39="-","-",SUM(J39:J45)*'3j PAAC PAP'!$G$34)</f>
        <v>2.4542600415363309</v>
      </c>
      <c r="K47" s="35">
        <f>IF(K39="-","-",SUM(K39:K45)*'3j PAAC PAP'!$G$34)</f>
        <v>2.6489914137025434</v>
      </c>
      <c r="L47" s="35">
        <f>IF(L39="-","-",SUM(L39:L45)*'3j PAAC PAP'!$G$34)</f>
        <v>2.6114219879748228</v>
      </c>
      <c r="M47" s="35">
        <f>IF(M39="-","-",SUM(M39:M45)*'3j PAAC PAP'!$G$34)</f>
        <v>2.913932662782611</v>
      </c>
      <c r="N47" s="35">
        <f>IF(N39="-","-",SUM(N39:N45)*'3j PAAC PAP'!$G$34)</f>
        <v>3.074062761870695</v>
      </c>
      <c r="O47" s="27"/>
      <c r="P47" s="35">
        <f>IF(P39="-","-",SUM(P39:P45)*'3j PAAC PAP'!$G$34)</f>
        <v>3.074062761870695</v>
      </c>
      <c r="Q47" s="35">
        <f>IF(Q39="-","-",SUM(Q39:Q45)*'3j PAAC PAP'!$G$34)</f>
        <v>3.4659076866560903</v>
      </c>
      <c r="R47" s="35">
        <f>IF(R39="-","-",SUM(R39:R45)*'3j PAAC PAP'!$G$34)</f>
        <v>3.328717595980438</v>
      </c>
      <c r="S47" s="35">
        <f>IF(S39="-","-",SUM(S39:S45)*'3j PAAC PAP'!$G$34)</f>
        <v>3.3571387092660472</v>
      </c>
      <c r="T47" s="35">
        <f>IF(T39="-","-",SUM(T39:T45)*'3j PAAC PAP'!$G$34)</f>
        <v>3.2251419304748645</v>
      </c>
      <c r="U47" s="35">
        <f>IF(U39="-","-",SUM(U39:U45)*'3j PAAC PAP'!$G$34)</f>
        <v>3.5551071344669527</v>
      </c>
      <c r="V47" s="35">
        <f>IF(V39="-","-",SUM(V39:V45)*'3j PAAC PAP'!$G$34)</f>
        <v>3.9107759117827583</v>
      </c>
      <c r="W47" s="35">
        <f>IF(W39="-","-",SUM(W39:W45)*'3j PAAC PAP'!$G$34)</f>
        <v>5.6184771822664477</v>
      </c>
      <c r="X47" s="27"/>
      <c r="Y47" s="35">
        <f>IF(Y39="-","-",SUM(Y39:Y45)*'3j PAAC PAP'!$G$34)</f>
        <v>9.8372949293363803</v>
      </c>
      <c r="Z47" s="35" t="str">
        <f>IF(Z39="-","-",SUM(Z39:Z45)*'3j PAAC PAP'!$G$34)</f>
        <v>-</v>
      </c>
      <c r="AA47" s="35" t="str">
        <f>IF(AA39="-","-",SUM(AA39:AA45)*'3j PAAC PAP'!$G$34)</f>
        <v>-</v>
      </c>
      <c r="AB47" s="35" t="str">
        <f>IF(AB39="-","-",SUM(AB39:AB45)*'3j PAAC PAP'!$G$34)</f>
        <v>-</v>
      </c>
      <c r="AC47" s="35" t="str">
        <f>IF(AC39="-","-",SUM(AC39:AC45)*'3j PAAC PAP'!$G$34)</f>
        <v>-</v>
      </c>
      <c r="AD47" s="25"/>
    </row>
    <row r="48" spans="1:30" s="26" customFormat="1" ht="11.25" customHeight="1" x14ac:dyDescent="0.15">
      <c r="A48" s="207"/>
      <c r="B48" s="123" t="s">
        <v>189</v>
      </c>
      <c r="C48" s="123" t="s">
        <v>250</v>
      </c>
      <c r="D48" s="121" t="s">
        <v>129</v>
      </c>
      <c r="E48" s="75"/>
      <c r="F48" s="27"/>
      <c r="G48" s="35">
        <f>IF(G39="-","-",SUM(G39:G47)*'3k EBIT'!$E$10)</f>
        <v>10.483182836190245</v>
      </c>
      <c r="H48" s="35">
        <f>IF(H39="-","-",SUM(H39:H47)*'3k EBIT'!$E$10)</f>
        <v>9.980668212057294</v>
      </c>
      <c r="I48" s="35">
        <f>IF(I39="-","-",SUM(I39:I47)*'3k EBIT'!$E$10)</f>
        <v>10.266470130745063</v>
      </c>
      <c r="J48" s="35">
        <f>IF(J39="-","-",SUM(J39:J47)*'3k EBIT'!$E$10)</f>
        <v>10.04496158277904</v>
      </c>
      <c r="K48" s="35">
        <f>IF(K39="-","-",SUM(K39:K47)*'3k EBIT'!$E$10)</f>
        <v>10.837551132482801</v>
      </c>
      <c r="L48" s="35">
        <f>IF(L39="-","-",SUM(L39:L47)*'3k EBIT'!$E$10)</f>
        <v>10.685630745074112</v>
      </c>
      <c r="M48" s="35">
        <f>IF(M39="-","-",SUM(M39:M47)*'3k EBIT'!$E$10)</f>
        <v>11.916664002828925</v>
      </c>
      <c r="N48" s="35">
        <f>IF(N39="-","-",SUM(N39:N47)*'3k EBIT'!$E$10)</f>
        <v>12.568364239003863</v>
      </c>
      <c r="O48" s="27"/>
      <c r="P48" s="35">
        <f>IF(P39="-","-",SUM(P39:P47)*'3k EBIT'!$E$10)</f>
        <v>12.568364239003863</v>
      </c>
      <c r="Q48" s="35">
        <f>IF(Q39="-","-",SUM(Q39:Q47)*'3k EBIT'!$E$10)</f>
        <v>14.162451234752867</v>
      </c>
      <c r="R48" s="35">
        <f>IF(R39="-","-",SUM(R39:R47)*'3k EBIT'!$E$10)</f>
        <v>13.605131813859167</v>
      </c>
      <c r="S48" s="35">
        <f>IF(S39="-","-",SUM(S39:S47)*'3k EBIT'!$E$10)</f>
        <v>13.721086154065071</v>
      </c>
      <c r="T48" s="35">
        <f>IF(T39="-","-",SUM(T39:T47)*'3k EBIT'!$E$10)</f>
        <v>13.184559271116845</v>
      </c>
      <c r="U48" s="35">
        <f>IF(U39="-","-",SUM(U39:U47)*'3k EBIT'!$E$10)</f>
        <v>14.526643501225395</v>
      </c>
      <c r="V48" s="35">
        <f>IF(V39="-","-",SUM(V39:V47)*'3k EBIT'!$E$10)</f>
        <v>15.974151060312202</v>
      </c>
      <c r="W48" s="35">
        <f>IF(W39="-","-",SUM(W39:W47)*'3k EBIT'!$E$10)</f>
        <v>22.920097500620354</v>
      </c>
      <c r="X48" s="27"/>
      <c r="Y48" s="35">
        <f>IF(Y39="-","-",SUM(Y39:Y47)*'3k EBIT'!$E$10)</f>
        <v>40.078295163159737</v>
      </c>
      <c r="Z48" s="35" t="str">
        <f>IF(Z39="-","-",SUM(Z39:Z47)*'3k EBIT'!$E$10)</f>
        <v>-</v>
      </c>
      <c r="AA48" s="35" t="str">
        <f>IF(AA39="-","-",SUM(AA39:AA47)*'3k EBIT'!$E$10)</f>
        <v>-</v>
      </c>
      <c r="AB48" s="35" t="str">
        <f>IF(AB39="-","-",SUM(AB39:AB47)*'3k EBIT'!$E$10)</f>
        <v>-</v>
      </c>
      <c r="AC48" s="35" t="str">
        <f>IF(AC39="-","-",SUM(AC39:AC47)*'3k EBIT'!$E$10)</f>
        <v>-</v>
      </c>
      <c r="AD48" s="25"/>
    </row>
    <row r="49" spans="1:30" s="26" customFormat="1" ht="11.25" customHeight="1" x14ac:dyDescent="0.15">
      <c r="A49" s="207"/>
      <c r="B49" s="123" t="s">
        <v>251</v>
      </c>
      <c r="C49" s="158" t="s">
        <v>252</v>
      </c>
      <c r="D49" s="121" t="s">
        <v>129</v>
      </c>
      <c r="E49" s="116"/>
      <c r="F49" s="27"/>
      <c r="G49" s="35">
        <f>IF(G39="-","-",SUM(G39:G42,G44:G48)*'3l HAP'!$E$11)</f>
        <v>6.4596226834128228</v>
      </c>
      <c r="H49" s="35">
        <f>IF(H39="-","-",SUM(H39:H42,H44:H48)*'3l HAP'!$E$11)</f>
        <v>6.0576761575139493</v>
      </c>
      <c r="I49" s="35">
        <f>IF(I39="-","-",SUM(I39:I42,I44:I48)*'3l HAP'!$E$11)</f>
        <v>6.0938828765819348</v>
      </c>
      <c r="J49" s="35">
        <f>IF(J39="-","-",SUM(J39:J42,J44:J48)*'3l HAP'!$E$11)</f>
        <v>5.9342641688543774</v>
      </c>
      <c r="K49" s="35">
        <f>IF(K39="-","-",SUM(K39:K42,K44:K48)*'3l HAP'!$E$11)</f>
        <v>6.7421078062497664</v>
      </c>
      <c r="L49" s="35">
        <f>IF(L39="-","-",SUM(L39:L42,L44:L48)*'3l HAP'!$E$11)</f>
        <v>6.6073952634490238</v>
      </c>
      <c r="M49" s="35">
        <f>IF(M39="-","-",SUM(M39:M42,M44:M48)*'3l HAP'!$E$11)</f>
        <v>7.478592361804882</v>
      </c>
      <c r="N49" s="35">
        <f>IF(N39="-","-",SUM(N39:N42,N44:N48)*'3l HAP'!$E$11)</f>
        <v>7.9886985436764837</v>
      </c>
      <c r="O49" s="27"/>
      <c r="P49" s="35">
        <f>IF(P39="-","-",SUM(P39:P42,P44:P48)*'3l HAP'!$E$11)</f>
        <v>7.9886985436764837</v>
      </c>
      <c r="Q49" s="35">
        <f>IF(Q39="-","-",SUM(Q39:Q42,Q44:Q48)*'3l HAP'!$E$11)</f>
        <v>9.0317323435704076</v>
      </c>
      <c r="R49" s="35">
        <f>IF(R39="-","-",SUM(R39:R42,R44:R48)*'3l HAP'!$E$11)</f>
        <v>8.5886357927020693</v>
      </c>
      <c r="S49" s="35">
        <f>IF(S39="-","-",SUM(S39:S42,S44:S48)*'3l HAP'!$E$11)</f>
        <v>8.589027187091272</v>
      </c>
      <c r="T49" s="35">
        <f>IF(T39="-","-",SUM(T39:T42,T44:T48)*'3l HAP'!$E$11)</f>
        <v>8.127977725735871</v>
      </c>
      <c r="U49" s="35">
        <f>IF(U39="-","-",SUM(U39:U42,U44:U48)*'3l HAP'!$E$11)</f>
        <v>8.9882818850257138</v>
      </c>
      <c r="V49" s="35">
        <f>IF(V39="-","-",SUM(V39:V42,V44:V48)*'3l HAP'!$E$11)</f>
        <v>10.121166331385725</v>
      </c>
      <c r="W49" s="35">
        <f>IF(W39="-","-",SUM(W39:W42,W44:W48)*'3l HAP'!$E$11)</f>
        <v>14.791350878011338</v>
      </c>
      <c r="X49" s="27"/>
      <c r="Y49" s="35">
        <f>IF(Y39="-","-",SUM(Y39:Y42,Y44:Y48)*'3l HAP'!$E$11)</f>
        <v>27.813925478848969</v>
      </c>
      <c r="Z49" s="35" t="str">
        <f>IF(Z39="-","-",SUM(Z39:Z42,Z44:Z48)*'3l HAP'!$E$11)</f>
        <v>-</v>
      </c>
      <c r="AA49" s="35" t="str">
        <f>IF(AA39="-","-",SUM(AA39:AA42,AA44:AA48)*'3l HAP'!$E$11)</f>
        <v>-</v>
      </c>
      <c r="AB49" s="35" t="str">
        <f>IF(AB39="-","-",SUM(AB39:AB42,AB44:AB48)*'3l HAP'!$E$11)</f>
        <v>-</v>
      </c>
      <c r="AC49" s="35" t="str">
        <f>IF(AC39="-","-",SUM(AC39:AC42,AC44:AC48)*'3l HAP'!$E$11)</f>
        <v>-</v>
      </c>
      <c r="AD49" s="25"/>
    </row>
    <row r="50" spans="1:30" s="26" customFormat="1" ht="11.25" customHeight="1" x14ac:dyDescent="0.15">
      <c r="A50" s="207"/>
      <c r="B50" s="123" t="s">
        <v>253</v>
      </c>
      <c r="C50" s="123" t="str">
        <f>B50&amp;"_"&amp;D50</f>
        <v>Total_London</v>
      </c>
      <c r="D50" s="121" t="s">
        <v>129</v>
      </c>
      <c r="E50" s="75"/>
      <c r="F50" s="27"/>
      <c r="G50" s="35">
        <f t="shared" ref="G50:N50" si="6">IF(G39="-","-",SUM(G39:G49))</f>
        <v>558.20585984582397</v>
      </c>
      <c r="H50" s="35">
        <f t="shared" si="6"/>
        <v>531.35578613213283</v>
      </c>
      <c r="I50" s="35">
        <f t="shared" si="6"/>
        <v>546.43419288470534</v>
      </c>
      <c r="J50" s="35">
        <f t="shared" si="6"/>
        <v>534.61623436269497</v>
      </c>
      <c r="K50" s="35">
        <f t="shared" si="6"/>
        <v>577.13930022760087</v>
      </c>
      <c r="L50" s="35">
        <f t="shared" si="6"/>
        <v>569.00878112387386</v>
      </c>
      <c r="M50" s="35">
        <f t="shared" si="6"/>
        <v>634.67117555241396</v>
      </c>
      <c r="N50" s="35">
        <f t="shared" si="6"/>
        <v>669.48127999684095</v>
      </c>
      <c r="O50" s="27"/>
      <c r="P50" s="35">
        <f t="shared" ref="P50:W50" si="7">IF(P39="-","-",SUM(P39:P49))</f>
        <v>669.48127999684095</v>
      </c>
      <c r="Q50" s="35">
        <f t="shared" si="7"/>
        <v>754.42359470765348</v>
      </c>
      <c r="R50" s="35">
        <f t="shared" si="7"/>
        <v>724.6479091730198</v>
      </c>
      <c r="S50" s="35">
        <f t="shared" si="7"/>
        <v>730.75115805744463</v>
      </c>
      <c r="T50" s="35">
        <f t="shared" si="7"/>
        <v>702.05186326269563</v>
      </c>
      <c r="U50" s="35">
        <f t="shared" si="7"/>
        <v>773.54815035658339</v>
      </c>
      <c r="V50" s="35">
        <f t="shared" si="7"/>
        <v>850.86561170769357</v>
      </c>
      <c r="W50" s="35">
        <f t="shared" si="7"/>
        <v>1221.1117736894721</v>
      </c>
      <c r="X50" s="27"/>
      <c r="Y50" s="35">
        <f t="shared" ref="Y50:AC50" si="8">IF(Y39="-","-",SUM(Y39:Y49))</f>
        <v>2137.1970101483971</v>
      </c>
      <c r="Z50" s="35" t="str">
        <f t="shared" si="8"/>
        <v>-</v>
      </c>
      <c r="AA50" s="35" t="str">
        <f t="shared" si="8"/>
        <v>-</v>
      </c>
      <c r="AB50" s="35" t="str">
        <f t="shared" si="8"/>
        <v>-</v>
      </c>
      <c r="AC50" s="35" t="str">
        <f t="shared" si="8"/>
        <v>-</v>
      </c>
      <c r="AD50" s="25"/>
    </row>
    <row r="51" spans="1:30" s="26" customFormat="1" ht="11.25" customHeight="1" x14ac:dyDescent="0.15">
      <c r="A51" s="207"/>
      <c r="B51" s="120" t="s">
        <v>244</v>
      </c>
      <c r="C51" s="120" t="s">
        <v>180</v>
      </c>
      <c r="D51" s="122" t="s">
        <v>128</v>
      </c>
      <c r="E51" s="119"/>
      <c r="F51" s="27"/>
      <c r="G51" s="117">
        <f>IF('3a DF'!H136="-","-",'3a DF'!H136)</f>
        <v>260.65427565863092</v>
      </c>
      <c r="H51" s="117">
        <f>IF('3a DF'!I136="-","-",'3a DF'!I136)</f>
        <v>233.35427565863088</v>
      </c>
      <c r="I51" s="117">
        <f>IF('3a DF'!J136="-","-",'3a DF'!J136)</f>
        <v>214.42959485735466</v>
      </c>
      <c r="J51" s="117">
        <f>IF('3a DF'!K136="-","-",'3a DF'!K136)</f>
        <v>203.29081910895044</v>
      </c>
      <c r="K51" s="117">
        <f>IF('3a DF'!L136="-","-",'3a DF'!L136)</f>
        <v>246.33763826430652</v>
      </c>
      <c r="L51" s="117">
        <f>IF('3a DF'!M136="-","-",'3a DF'!M136)</f>
        <v>236.04219061062324</v>
      </c>
      <c r="M51" s="117">
        <f>IF('3a DF'!N136="-","-",'3a DF'!N136)</f>
        <v>261.3017865527251</v>
      </c>
      <c r="N51" s="117">
        <f>IF('3a DF'!O136="-","-",'3a DF'!O136)</f>
        <v>286.2006361118448</v>
      </c>
      <c r="O51" s="27"/>
      <c r="P51" s="117">
        <f>IF('3a DF'!Q136="-","-",'3a DF'!Q136)</f>
        <v>286.2006361118448</v>
      </c>
      <c r="Q51" s="117">
        <f>IF('3a DF'!R136="-","-",'3a DF'!R136)</f>
        <v>338.84650043945646</v>
      </c>
      <c r="R51" s="117">
        <f>IF('3a DF'!S136="-","-",'3a DF'!S136)</f>
        <v>307.14527952990812</v>
      </c>
      <c r="S51" s="117">
        <f>IF('3a DF'!T136="-","-",'3a DF'!T136)</f>
        <v>297.12617676798095</v>
      </c>
      <c r="T51" s="117">
        <f>IF('3a DF'!U136="-","-",'3a DF'!U136)</f>
        <v>259.03688153644003</v>
      </c>
      <c r="U51" s="117">
        <f>IF('3a DF'!V136="-","-",'3a DF'!V136)</f>
        <v>307.58954497558886</v>
      </c>
      <c r="V51" s="117">
        <f>IF('3a DF'!W136="-","-",'3a DF'!W136)</f>
        <v>388.09449157221854</v>
      </c>
      <c r="W51" s="117">
        <f>IF('3a DF'!X136="-","-",'3a DF'!X136)</f>
        <v>704.71884633144305</v>
      </c>
      <c r="X51" s="27"/>
      <c r="Y51" s="117">
        <f>IF('3a DF'!Z136="-","-",'3a DF'!Z136)</f>
        <v>1553.5841328000608</v>
      </c>
      <c r="Z51" s="117" t="str">
        <f>IF('3a DF'!AA136="-","-",'3a DF'!AA136)</f>
        <v>-</v>
      </c>
      <c r="AA51" s="117" t="str">
        <f>IF('3a DF'!AB136="-","-",'3a DF'!AB136)</f>
        <v>-</v>
      </c>
      <c r="AB51" s="117" t="str">
        <f>IF('3a DF'!AC136="-","-",'3a DF'!AC136)</f>
        <v>-</v>
      </c>
      <c r="AC51" s="117" t="str">
        <f>IF('3a DF'!AD136="-","-",'3a DF'!AD136)</f>
        <v>-</v>
      </c>
      <c r="AD51" s="25"/>
    </row>
    <row r="52" spans="1:30" s="26" customFormat="1" ht="11.25" customHeight="1" x14ac:dyDescent="0.15">
      <c r="A52" s="207"/>
      <c r="B52" s="120" t="s">
        <v>244</v>
      </c>
      <c r="C52" s="120" t="s">
        <v>181</v>
      </c>
      <c r="D52" s="122" t="s">
        <v>128</v>
      </c>
      <c r="E52" s="119"/>
      <c r="F52" s="27"/>
      <c r="G52" s="117">
        <f>IF('3b CM'!G31="-","-",'3b CM'!G31)</f>
        <v>6.1339502313215229E-2</v>
      </c>
      <c r="H52" s="117">
        <f>IF('3b CM'!H31="-","-",'3b CM'!H31)</f>
        <v>9.2009253469822833E-2</v>
      </c>
      <c r="I52" s="117">
        <f>IF('3b CM'!I31="-","-",'3b CM'!I31)</f>
        <v>0.28972713695031077</v>
      </c>
      <c r="J52" s="117">
        <f>IF('3b CM'!J31="-","-",'3b CM'!J31)</f>
        <v>0.29463806841727797</v>
      </c>
      <c r="K52" s="117">
        <f>IF('3b CM'!K31="-","-",'3b CM'!K31)</f>
        <v>3.7842705277157025</v>
      </c>
      <c r="L52" s="117">
        <f>IF('3b CM'!L31="-","-",'3b CM'!L31)</f>
        <v>3.6711248050645486</v>
      </c>
      <c r="M52" s="117">
        <f>IF('3b CM'!M31="-","-",'3b CM'!M31)</f>
        <v>12.864546782952862</v>
      </c>
      <c r="N52" s="117">
        <f>IF('3b CM'!N31="-","-",'3b CM'!N31)</f>
        <v>12.229404102503015</v>
      </c>
      <c r="O52" s="27"/>
      <c r="P52" s="117">
        <f>IF('3b CM'!P31="-","-",'3b CM'!P31)</f>
        <v>12.229404102503015</v>
      </c>
      <c r="Q52" s="117">
        <f>IF('3b CM'!Q31="-","-",'3b CM'!Q31)</f>
        <v>16.407577415023749</v>
      </c>
      <c r="R52" s="117">
        <f>IF('3b CM'!R31="-","-",'3b CM'!R31)</f>
        <v>15.759100843440974</v>
      </c>
      <c r="S52" s="117">
        <f>IF('3b CM'!S31="-","-",'3b CM'!S31)</f>
        <v>18.899827505440921</v>
      </c>
      <c r="T52" s="117">
        <f>IF('3b CM'!T31="-","-",'3b CM'!T31)</f>
        <v>19.257432072154582</v>
      </c>
      <c r="U52" s="117">
        <f>IF('3b CM'!U31="-","-",'3b CM'!U31)</f>
        <v>14.689401034415951</v>
      </c>
      <c r="V52" s="117">
        <f>IF('3b CM'!V31="-","-",'3b CM'!V31)</f>
        <v>14.849060449891649</v>
      </c>
      <c r="W52" s="117">
        <f>IF('3b CM'!W31="-","-",'3b CM'!W31)</f>
        <v>9.4087715050564196</v>
      </c>
      <c r="X52" s="27"/>
      <c r="Y52" s="117">
        <f>IF('3b CM'!Y31="-","-",'3b CM'!Y31)</f>
        <v>12.578851324560679</v>
      </c>
      <c r="Z52" s="117" t="str">
        <f>IF('3b CM'!Z31="-","-",'3b CM'!Z31)</f>
        <v>-</v>
      </c>
      <c r="AA52" s="117" t="str">
        <f>IF('3b CM'!AA31="-","-",'3b CM'!AA31)</f>
        <v>-</v>
      </c>
      <c r="AB52" s="117" t="str">
        <f>IF('3b CM'!AB31="-","-",'3b CM'!AB31)</f>
        <v>-</v>
      </c>
      <c r="AC52" s="117" t="str">
        <f>IF('3b CM'!AC31="-","-",'3b CM'!AC31)</f>
        <v>-</v>
      </c>
      <c r="AD52" s="25"/>
    </row>
    <row r="53" spans="1:30" s="26" customFormat="1" ht="11.25" customHeight="1" x14ac:dyDescent="0.15">
      <c r="A53" s="207"/>
      <c r="B53" s="120" t="s">
        <v>245</v>
      </c>
      <c r="C53" s="120" t="s">
        <v>182</v>
      </c>
      <c r="D53" s="122" t="s">
        <v>128</v>
      </c>
      <c r="E53" s="119"/>
      <c r="F53" s="27"/>
      <c r="G53" s="117" t="str">
        <f>IF('3c AA'!J142="-","-",'3c AA'!J142)</f>
        <v>-</v>
      </c>
      <c r="H53" s="117" t="str">
        <f>IF('3c AA'!K142="-","-",'3c AA'!K142)</f>
        <v>-</v>
      </c>
      <c r="I53" s="117" t="str">
        <f>IF('3c AA'!L142="-","-",'3c AA'!L142)</f>
        <v>-</v>
      </c>
      <c r="J53" s="117" t="str">
        <f>IF('3c AA'!M142="-","-",'3c AA'!M142)</f>
        <v>-</v>
      </c>
      <c r="K53" s="117" t="str">
        <f>IF('3c AA'!N142="-","-",'3c AA'!N142)</f>
        <v>-</v>
      </c>
      <c r="L53" s="117" t="str">
        <f>IF('3c AA'!O142="-","-",'3c AA'!O142)</f>
        <v>-</v>
      </c>
      <c r="M53" s="117" t="str">
        <f>IF('3c AA'!P142="-","-",'3c AA'!P142)</f>
        <v>-</v>
      </c>
      <c r="N53" s="117" t="str">
        <f>IF('3c AA'!Q142="-","-",'3c AA'!Q142)</f>
        <v>-</v>
      </c>
      <c r="O53" s="27"/>
      <c r="P53" s="117" t="str">
        <f>IF('3c AA'!S142="-","-",'3c AA'!S142)</f>
        <v>-</v>
      </c>
      <c r="Q53" s="117" t="str">
        <f>IF('3c AA'!T142="-","-",'3c AA'!T142)</f>
        <v>-</v>
      </c>
      <c r="R53" s="117" t="str">
        <f>IF('3c AA'!U142="-","-",'3c AA'!U142)</f>
        <v>-</v>
      </c>
      <c r="S53" s="117" t="str">
        <f>IF('3c AA'!V142="-","-",'3c AA'!V142)</f>
        <v>-</v>
      </c>
      <c r="T53" s="117">
        <f>IF('3c AA'!W142="-","-",'3c AA'!W142)</f>
        <v>6.6841469186482252</v>
      </c>
      <c r="U53" s="117">
        <f>IF('3c AA'!X142="-","-",'3c AA'!X142)</f>
        <v>9.9756950960531068</v>
      </c>
      <c r="V53" s="117">
        <f>IF('3c AA'!Y142="-","-",'3c AA'!Y142)</f>
        <v>4.43</v>
      </c>
      <c r="W53" s="117" t="str">
        <f>IF('3c AA'!Z142="-","-",'3c AA'!Z142)</f>
        <v>-</v>
      </c>
      <c r="X53" s="27"/>
      <c r="Y53" s="117">
        <f>IF('3c AA'!AB142="-","-",'3c AA'!AB142)</f>
        <v>21.237987179006147</v>
      </c>
      <c r="Z53" s="117" t="str">
        <f>IF('3c AA'!AC142="-","-",'3c AA'!AC142)</f>
        <v>-</v>
      </c>
      <c r="AA53" s="117" t="str">
        <f>IF('3c AA'!AD142="-","-",'3c AA'!AD142)</f>
        <v>-</v>
      </c>
      <c r="AB53" s="117" t="str">
        <f>IF('3c AA'!AE142="-","-",'3c AA'!AE142)</f>
        <v>-</v>
      </c>
      <c r="AC53" s="117" t="str">
        <f>IF('3c AA'!AF142="-","-",'3c AA'!AF142)</f>
        <v>-</v>
      </c>
      <c r="AD53" s="25"/>
    </row>
    <row r="54" spans="1:30" s="26" customFormat="1" ht="11.25" customHeight="1" x14ac:dyDescent="0.15">
      <c r="A54" s="207"/>
      <c r="B54" s="120" t="s">
        <v>246</v>
      </c>
      <c r="C54" s="120" t="s">
        <v>183</v>
      </c>
      <c r="D54" s="122" t="s">
        <v>128</v>
      </c>
      <c r="E54" s="119"/>
      <c r="F54" s="27"/>
      <c r="G54" s="117">
        <f>IF('3d PC'!G32="-","-",'3d PC'!G32)</f>
        <v>90.566085462850637</v>
      </c>
      <c r="H54" s="117">
        <f>IF('3d PC'!H32="-","-",'3d PC'!H32)</f>
        <v>90.538699667612903</v>
      </c>
      <c r="I54" s="117">
        <f>IF('3d PC'!I32="-","-",'3d PC'!I32)</f>
        <v>110.93271531235592</v>
      </c>
      <c r="J54" s="117">
        <f>IF('3d PC'!J32="-","-",'3d PC'!J32)</f>
        <v>110.82848437130616</v>
      </c>
      <c r="K54" s="117">
        <f>IF('3d PC'!K32="-","-",'3d PC'!K32)</f>
        <v>118.08921934639916</v>
      </c>
      <c r="L54" s="117">
        <f>IF('3d PC'!L32="-","-",'3d PC'!L32)</f>
        <v>118.51571177219728</v>
      </c>
      <c r="M54" s="117">
        <f>IF('3d PC'!M32="-","-",'3d PC'!M32)</f>
        <v>137.2989597103923</v>
      </c>
      <c r="N54" s="117">
        <f>IF('3d PC'!N32="-","-",'3d PC'!N32)</f>
        <v>137.39306454845033</v>
      </c>
      <c r="O54" s="27"/>
      <c r="P54" s="117">
        <f>IF('3d PC'!P32="-","-",'3d PC'!P32)</f>
        <v>137.39306454845033</v>
      </c>
      <c r="Q54" s="117">
        <f>IF('3d PC'!Q32="-","-",'3d PC'!Q32)</f>
        <v>146.99821221191939</v>
      </c>
      <c r="R54" s="117">
        <f>IF('3d PC'!R32="-","-",'3d PC'!R32)</f>
        <v>148.80581336321671</v>
      </c>
      <c r="S54" s="117">
        <f>IF('3d PC'!S32="-","-",'3d PC'!S32)</f>
        <v>153.08319350618063</v>
      </c>
      <c r="T54" s="117">
        <f>IF('3d PC'!T32="-","-",'3d PC'!T32)</f>
        <v>152.54196742438145</v>
      </c>
      <c r="U54" s="117">
        <f>IF('3d PC'!U32="-","-",'3d PC'!U32)</f>
        <v>161.5173170709491</v>
      </c>
      <c r="V54" s="117">
        <f>IF('3d PC'!V32="-","-",'3d PC'!V32)</f>
        <v>160.75795065027589</v>
      </c>
      <c r="W54" s="117">
        <f>IF('3d PC'!W32="-","-",'3d PC'!W32)</f>
        <v>168.11166074758674</v>
      </c>
      <c r="X54" s="27"/>
      <c r="Y54" s="117">
        <f>IF('3d PC'!Y32="-","-",'3d PC'!Y32)</f>
        <v>166.54056806817232</v>
      </c>
      <c r="Z54" s="117" t="str">
        <f>IF('3d PC'!Z32="-","-",'3d PC'!Z32)</f>
        <v>-</v>
      </c>
      <c r="AA54" s="117" t="str">
        <f>IF('3d PC'!AA32="-","-",'3d PC'!AA32)</f>
        <v>-</v>
      </c>
      <c r="AB54" s="117" t="str">
        <f>IF('3d PC'!AB32="-","-",'3d PC'!AB32)</f>
        <v>-</v>
      </c>
      <c r="AC54" s="117" t="str">
        <f>IF('3d PC'!AC32="-","-",'3d PC'!AC32)</f>
        <v>-</v>
      </c>
      <c r="AD54" s="25"/>
    </row>
    <row r="55" spans="1:30" s="26" customFormat="1" ht="11.25" customHeight="1" x14ac:dyDescent="0.15">
      <c r="A55" s="207"/>
      <c r="B55" s="120" t="s">
        <v>247</v>
      </c>
      <c r="C55" s="120" t="s">
        <v>184</v>
      </c>
      <c r="D55" s="122" t="s">
        <v>128</v>
      </c>
      <c r="E55" s="119"/>
      <c r="F55" s="27"/>
      <c r="G55" s="117">
        <f>IF('3e NC-Elec'!H60="-","-",'3e NC-Elec'!H60)</f>
        <v>163.52075774204974</v>
      </c>
      <c r="H55" s="117">
        <f>IF('3e NC-Elec'!I60="-","-",'3e NC-Elec'!I60)</f>
        <v>164.53766288800597</v>
      </c>
      <c r="I55" s="117">
        <f>IF('3e NC-Elec'!J60="-","-",'3e NC-Elec'!J60)</f>
        <v>158.04556234532978</v>
      </c>
      <c r="J55" s="117">
        <f>IF('3e NC-Elec'!K60="-","-",'3e NC-Elec'!K60)</f>
        <v>157.28071256172785</v>
      </c>
      <c r="K55" s="117">
        <f>IF('3e NC-Elec'!L60="-","-",'3e NC-Elec'!L60)</f>
        <v>161.97693568197934</v>
      </c>
      <c r="L55" s="117">
        <f>IF('3e NC-Elec'!M60="-","-",'3e NC-Elec'!M60)</f>
        <v>163.19601590249755</v>
      </c>
      <c r="M55" s="117">
        <f>IF('3e NC-Elec'!N60="-","-",'3e NC-Elec'!N60)</f>
        <v>164.49100843123352</v>
      </c>
      <c r="N55" s="117">
        <f>IF('3e NC-Elec'!O60="-","-",'3e NC-Elec'!O60)</f>
        <v>163.94668096560429</v>
      </c>
      <c r="O55" s="27"/>
      <c r="P55" s="117">
        <f>IF('3e NC-Elec'!Q60="-","-",'3e NC-Elec'!Q60)</f>
        <v>163.94668096560429</v>
      </c>
      <c r="Q55" s="117">
        <f>IF('3e NC-Elec'!R60="-","-",'3e NC-Elec'!R60)</f>
        <v>183.48741088286067</v>
      </c>
      <c r="R55" s="117">
        <f>IF('3e NC-Elec'!S60="-","-",'3e NC-Elec'!S60)</f>
        <v>184.42059252657737</v>
      </c>
      <c r="S55" s="117">
        <f>IF('3e NC-Elec'!T60="-","-",'3e NC-Elec'!T60)</f>
        <v>191.19060048783135</v>
      </c>
      <c r="T55" s="117">
        <f>IF('3e NC-Elec'!U60="-","-",'3e NC-Elec'!U60)</f>
        <v>194.45463072198299</v>
      </c>
      <c r="U55" s="117">
        <f>IF('3e NC-Elec'!V60="-","-",'3e NC-Elec'!V60)</f>
        <v>200.03254472691287</v>
      </c>
      <c r="V55" s="117">
        <f>IF('3e NC-Elec'!W60="-","-",'3e NC-Elec'!W60)</f>
        <v>198.95523095091761</v>
      </c>
      <c r="W55" s="117">
        <f>IF('3e NC-Elec'!X60="-","-",'3e NC-Elec'!X60)</f>
        <v>240.23188400554181</v>
      </c>
      <c r="X55" s="27"/>
      <c r="Y55" s="117">
        <f>IF('3e NC-Elec'!Z60="-","-",'3e NC-Elec'!Z60)</f>
        <v>251.47000269809206</v>
      </c>
      <c r="Z55" s="117" t="str">
        <f>IF('3e NC-Elec'!AA60="-","-",'3e NC-Elec'!AA60)</f>
        <v>-</v>
      </c>
      <c r="AA55" s="117" t="str">
        <f>IF('3e NC-Elec'!AB60="-","-",'3e NC-Elec'!AB60)</f>
        <v>-</v>
      </c>
      <c r="AB55" s="117" t="str">
        <f>IF('3e NC-Elec'!AC60="-","-",'3e NC-Elec'!AC60)</f>
        <v>-</v>
      </c>
      <c r="AC55" s="117" t="str">
        <f>IF('3e NC-Elec'!AD60="-","-",'3e NC-Elec'!AD60)</f>
        <v>-</v>
      </c>
      <c r="AD55" s="25"/>
    </row>
    <row r="56" spans="1:30" s="26" customFormat="1" ht="11.25" x14ac:dyDescent="0.15">
      <c r="A56" s="207"/>
      <c r="B56" s="120" t="s">
        <v>248</v>
      </c>
      <c r="C56" s="120" t="s">
        <v>185</v>
      </c>
      <c r="D56" s="122" t="s">
        <v>128</v>
      </c>
      <c r="E56" s="119"/>
      <c r="F56" s="27"/>
      <c r="G56" s="117">
        <f>IF('3g CPIH'!C$17="-","-",'3h OC '!$E$10*('3g CPIH'!C$17/'3g CPIH'!$G$17))</f>
        <v>76.502677103718199</v>
      </c>
      <c r="H56" s="117">
        <f>IF('3g CPIH'!D$17="-","-",'3h OC '!$E$10*('3g CPIH'!D$17/'3g CPIH'!$G$17))</f>
        <v>76.655835616438353</v>
      </c>
      <c r="I56" s="117">
        <f>IF('3g CPIH'!E$17="-","-",'3h OC '!$E$10*('3g CPIH'!E$17/'3g CPIH'!$G$17))</f>
        <v>76.885573385518597</v>
      </c>
      <c r="J56" s="117">
        <f>IF('3g CPIH'!F$17="-","-",'3h OC '!$E$10*('3g CPIH'!F$17/'3g CPIH'!$G$17))</f>
        <v>77.345048923679059</v>
      </c>
      <c r="K56" s="117">
        <f>IF('3g CPIH'!G$17="-","-",'3h OC '!$E$10*('3g CPIH'!G$17/'3g CPIH'!$G$17))</f>
        <v>78.263999999999996</v>
      </c>
      <c r="L56" s="117">
        <f>IF('3g CPIH'!H$17="-","-",'3h OC '!$E$10*('3g CPIH'!H$17/'3g CPIH'!$G$17))</f>
        <v>79.259530332681024</v>
      </c>
      <c r="M56" s="117">
        <f>IF('3g CPIH'!I$17="-","-",'3h OC '!$E$10*('3g CPIH'!I$17/'3g CPIH'!$G$17))</f>
        <v>80.408219178082177</v>
      </c>
      <c r="N56" s="117">
        <f>IF('3g CPIH'!J$17="-","-",'3h OC '!$E$10*('3g CPIH'!J$17/'3g CPIH'!$G$17))</f>
        <v>81.097432485322898</v>
      </c>
      <c r="O56" s="27"/>
      <c r="P56" s="117">
        <f>IF('3g CPIH'!L$17="-","-",'3h OC '!$E$10*('3g CPIH'!L$17/'3g CPIH'!$G$17))</f>
        <v>81.097432485322898</v>
      </c>
      <c r="Q56" s="117">
        <f>IF('3g CPIH'!M$17="-","-",'3h OC '!$E$10*('3g CPIH'!M$17/'3g CPIH'!$G$17))</f>
        <v>82.016383561643835</v>
      </c>
      <c r="R56" s="117">
        <f>IF('3g CPIH'!N$17="-","-",'3h OC '!$E$10*('3g CPIH'!N$17/'3g CPIH'!$G$17))</f>
        <v>82.62901761252445</v>
      </c>
      <c r="S56" s="117">
        <f>IF('3g CPIH'!O$17="-","-",'3h OC '!$E$10*('3g CPIH'!O$17/'3g CPIH'!$G$17))</f>
        <v>83.088493150684926</v>
      </c>
      <c r="T56" s="117">
        <f>IF('3g CPIH'!P$17="-","-",'3h OC '!$E$10*('3g CPIH'!P$17/'3g CPIH'!$G$17))</f>
        <v>83.318230919765156</v>
      </c>
      <c r="U56" s="117">
        <f>IF('3g CPIH'!Q$17="-","-",'3h OC '!$E$10*('3g CPIH'!Q$17/'3g CPIH'!$G$17))</f>
        <v>83.777706457925632</v>
      </c>
      <c r="V56" s="117">
        <f>IF('3g CPIH'!R$17="-","-",'3h OC '!$E$10*('3g CPIH'!R$17/'3g CPIH'!$G$17))</f>
        <v>85.309291585127198</v>
      </c>
      <c r="W56" s="117">
        <f>IF('3g CPIH'!S$17="-","-",'3h OC '!$E$10*('3g CPIH'!S$17/'3g CPIH'!$G$17))</f>
        <v>87.836407045009793</v>
      </c>
      <c r="X56" s="27"/>
      <c r="Y56" s="117">
        <f>IF('3g CPIH'!U$17="-","-",'3h OC '!$E$10*('3g CPIH'!U$17/'3g CPIH'!$G$17))</f>
        <v>92.278003913894324</v>
      </c>
      <c r="Z56" s="117" t="str">
        <f>IF('3g CPIH'!V$17="-","-",'3h OC '!$E$10*('3g CPIH'!V$17/'3g CPIH'!$G$17))</f>
        <v>-</v>
      </c>
      <c r="AA56" s="117" t="str">
        <f>IF('3g CPIH'!W$17="-","-",'3h OC '!$E$10*('3g CPIH'!W$17/'3g CPIH'!$G$17))</f>
        <v>-</v>
      </c>
      <c r="AB56" s="117" t="str">
        <f>IF('3g CPIH'!X$17="-","-",'3h OC '!$E$10*('3g CPIH'!X$17/'3g CPIH'!$G$17))</f>
        <v>-</v>
      </c>
      <c r="AC56" s="117" t="str">
        <f>IF('3g CPIH'!Y$17="-","-",'3h OC '!$E$10*('3g CPIH'!Y$17/'3g CPIH'!$G$17))</f>
        <v>-</v>
      </c>
      <c r="AD56" s="25"/>
    </row>
    <row r="57" spans="1:30" s="26" customFormat="1" ht="11.25" x14ac:dyDescent="0.15">
      <c r="A57" s="207"/>
      <c r="B57" s="120" t="s">
        <v>248</v>
      </c>
      <c r="C57" s="120" t="s">
        <v>186</v>
      </c>
      <c r="D57" s="122" t="s">
        <v>128</v>
      </c>
      <c r="E57" s="119"/>
      <c r="F57" s="27"/>
      <c r="G57" s="117" t="s">
        <v>249</v>
      </c>
      <c r="H57" s="117" t="s">
        <v>249</v>
      </c>
      <c r="I57" s="117" t="s">
        <v>249</v>
      </c>
      <c r="J57" s="117" t="s">
        <v>249</v>
      </c>
      <c r="K57" s="117">
        <f>IF('3i SMNCC'!G$50="-","-",'3i SMNCC'!G$50)</f>
        <v>0</v>
      </c>
      <c r="L57" s="117">
        <f>IF('3i SMNCC'!H$50="-","-",'3i SMNCC'!H$50)</f>
        <v>-0.18995111249132623</v>
      </c>
      <c r="M57" s="117">
        <f>IF('3i SMNCC'!I$50="-","-",'3i SMNCC'!I$50)</f>
        <v>2.3898870370752556</v>
      </c>
      <c r="N57" s="117">
        <f>IF('3i SMNCC'!J$50="-","-",'3i SMNCC'!J$50)</f>
        <v>11.485481460604181</v>
      </c>
      <c r="O57" s="27"/>
      <c r="P57" s="117">
        <f>IF('3i SMNCC'!L$50="-","-",'3i SMNCC'!L$50)</f>
        <v>11.485481460604181</v>
      </c>
      <c r="Q57" s="117">
        <f>IF('3i SMNCC'!M$50="-","-",'3i SMNCC'!M$50)</f>
        <v>13.905095596481768</v>
      </c>
      <c r="R57" s="117">
        <f>IF('3i SMNCC'!N$50="-","-",'3i SMNCC'!N$50)</f>
        <v>14.008016342776511</v>
      </c>
      <c r="S57" s="117">
        <f>IF('3i SMNCC'!O$50="-","-",'3i SMNCC'!O$50)</f>
        <v>16.592254432324484</v>
      </c>
      <c r="T57" s="117">
        <f>IF('3i SMNCC'!P$50="-","-",'3i SMNCC'!P$50)</f>
        <v>16.855736391237045</v>
      </c>
      <c r="U57" s="117">
        <f>IF('3i SMNCC'!Q$50="-","-",'3i SMNCC'!Q$50)</f>
        <v>16.48610584262476</v>
      </c>
      <c r="V57" s="117">
        <f>IF('3i SMNCC'!R$50="-","-",'3i SMNCC'!R$50)</f>
        <v>16.529685824397358</v>
      </c>
      <c r="W57" s="117">
        <f>IF('3i SMNCC'!S$50="-","-",'3i SMNCC'!S$50)</f>
        <v>15.149258026029946</v>
      </c>
      <c r="X57" s="27"/>
      <c r="Y57" s="117">
        <f>IF('3i SMNCC'!U$50="-","-",'3i SMNCC'!U$50)</f>
        <v>16.072618119862021</v>
      </c>
      <c r="Z57" s="117" t="str">
        <f>IF('3i SMNCC'!V$50="-","-",'3i SMNCC'!V$50)</f>
        <v>-</v>
      </c>
      <c r="AA57" s="117" t="str">
        <f>IF('3i SMNCC'!W$50="-","-",'3i SMNCC'!W$50)</f>
        <v>-</v>
      </c>
      <c r="AB57" s="117" t="str">
        <f>IF('3i SMNCC'!X$50="-","-",'3i SMNCC'!X$50)</f>
        <v>-</v>
      </c>
      <c r="AC57" s="117" t="str">
        <f>IF('3i SMNCC'!Y$50="-","-",'3i SMNCC'!Y$50)</f>
        <v>-</v>
      </c>
      <c r="AD57" s="25"/>
    </row>
    <row r="58" spans="1:30" s="26" customFormat="1" ht="12.6" customHeight="1" x14ac:dyDescent="0.15">
      <c r="A58" s="207"/>
      <c r="B58" s="120" t="s">
        <v>248</v>
      </c>
      <c r="C58" s="120" t="s">
        <v>187</v>
      </c>
      <c r="D58" s="122" t="s">
        <v>128</v>
      </c>
      <c r="E58" s="119"/>
      <c r="F58" s="27"/>
      <c r="G58" s="117">
        <f>IF('3g CPIH'!C$17="-","-",'3j PAAC PAP'!$G$16*('3g CPIH'!C$17/'3g CPIH'!$G$17))</f>
        <v>3.3460635029354204</v>
      </c>
      <c r="H58" s="117">
        <f>IF('3g CPIH'!D$17="-","-",'3j PAAC PAP'!$G$16*('3g CPIH'!D$17/'3g CPIH'!$G$17))</f>
        <v>3.3527623287671227</v>
      </c>
      <c r="I58" s="117">
        <f>IF('3g CPIH'!E$17="-","-",'3j PAAC PAP'!$G$16*('3g CPIH'!E$17/'3g CPIH'!$G$17))</f>
        <v>3.3628105675146771</v>
      </c>
      <c r="J58" s="117">
        <f>IF('3g CPIH'!F$17="-","-",'3j PAAC PAP'!$G$16*('3g CPIH'!F$17/'3g CPIH'!$G$17))</f>
        <v>3.3829070450097847</v>
      </c>
      <c r="K58" s="117">
        <f>IF('3g CPIH'!G$17="-","-",'3j PAAC PAP'!$G$16*('3g CPIH'!G$17/'3g CPIH'!$G$17))</f>
        <v>3.4230999999999998</v>
      </c>
      <c r="L58" s="117">
        <f>IF('3g CPIH'!H$17="-","-",'3j PAAC PAP'!$G$16*('3g CPIH'!H$17/'3g CPIH'!$G$17))</f>
        <v>3.4666423679060667</v>
      </c>
      <c r="M58" s="117">
        <f>IF('3g CPIH'!I$17="-","-",'3j PAAC PAP'!$G$16*('3g CPIH'!I$17/'3g CPIH'!$G$17))</f>
        <v>3.516883561643835</v>
      </c>
      <c r="N58" s="117">
        <f>IF('3g CPIH'!J$17="-","-",'3j PAAC PAP'!$G$16*('3g CPIH'!J$17/'3g CPIH'!$G$17))</f>
        <v>3.547028277886497</v>
      </c>
      <c r="O58" s="27"/>
      <c r="P58" s="117">
        <f>IF('3g CPIH'!L$17="-","-",'3j PAAC PAP'!$G$16*('3g CPIH'!L$17/'3g CPIH'!$G$17))</f>
        <v>3.547028277886497</v>
      </c>
      <c r="Q58" s="117">
        <f>IF('3g CPIH'!M$17="-","-",'3j PAAC PAP'!$G$16*('3g CPIH'!M$17/'3g CPIH'!$G$17))</f>
        <v>3.5872212328767121</v>
      </c>
      <c r="R58" s="117">
        <f>IF('3g CPIH'!N$17="-","-",'3j PAAC PAP'!$G$16*('3g CPIH'!N$17/'3g CPIH'!$G$17))</f>
        <v>3.6140165362035224</v>
      </c>
      <c r="S58" s="117">
        <f>IF('3g CPIH'!O$17="-","-",'3j PAAC PAP'!$G$16*('3g CPIH'!O$17/'3g CPIH'!$G$17))</f>
        <v>3.6341130136986299</v>
      </c>
      <c r="T58" s="117">
        <f>IF('3g CPIH'!P$17="-","-",'3j PAAC PAP'!$G$16*('3g CPIH'!P$17/'3g CPIH'!$G$17))</f>
        <v>3.6441612524461835</v>
      </c>
      <c r="U58" s="117">
        <f>IF('3g CPIH'!Q$17="-","-",'3j PAAC PAP'!$G$16*('3g CPIH'!Q$17/'3g CPIH'!$G$17))</f>
        <v>3.6642577299412915</v>
      </c>
      <c r="V58" s="117">
        <f>IF('3g CPIH'!R$17="-","-",'3j PAAC PAP'!$G$16*('3g CPIH'!R$17/'3g CPIH'!$G$17))</f>
        <v>3.7312459882583173</v>
      </c>
      <c r="W58" s="117">
        <f>IF('3g CPIH'!S$17="-","-",'3j PAAC PAP'!$G$16*('3g CPIH'!S$17/'3g CPIH'!$G$17))</f>
        <v>3.8417766144814092</v>
      </c>
      <c r="X58" s="27"/>
      <c r="Y58" s="117">
        <f>IF('3g CPIH'!U$17="-","-",'3j PAAC PAP'!$G$16*('3g CPIH'!U$17/'3g CPIH'!$G$17))</f>
        <v>4.0360425636007822</v>
      </c>
      <c r="Z58" s="117" t="str">
        <f>IF('3g CPIH'!V$17="-","-",'3j PAAC PAP'!$G$16*('3g CPIH'!V$17/'3g CPIH'!$G$17))</f>
        <v>-</v>
      </c>
      <c r="AA58" s="117" t="str">
        <f>IF('3g CPIH'!W$17="-","-",'3j PAAC PAP'!$G$16*('3g CPIH'!W$17/'3g CPIH'!$G$17))</f>
        <v>-</v>
      </c>
      <c r="AB58" s="117" t="str">
        <f>IF('3g CPIH'!X$17="-","-",'3j PAAC PAP'!$G$16*('3g CPIH'!X$17/'3g CPIH'!$G$17))</f>
        <v>-</v>
      </c>
      <c r="AC58" s="117" t="str">
        <f>IF('3g CPIH'!Y$17="-","-",'3j PAAC PAP'!$G$16*('3g CPIH'!Y$17/'3g CPIH'!$G$17))</f>
        <v>-</v>
      </c>
      <c r="AD58" s="25"/>
    </row>
    <row r="59" spans="1:30" s="26" customFormat="1" ht="11.25" x14ac:dyDescent="0.15">
      <c r="A59" s="207"/>
      <c r="B59" s="120" t="s">
        <v>248</v>
      </c>
      <c r="C59" s="120" t="s">
        <v>188</v>
      </c>
      <c r="D59" s="122" t="s">
        <v>128</v>
      </c>
      <c r="E59" s="119"/>
      <c r="F59" s="27"/>
      <c r="G59" s="117">
        <f>IF(G51="-","-",SUM(G51:G57)*'3j PAAC PAP'!$G$34)</f>
        <v>2.8299863783573276</v>
      </c>
      <c r="H59" s="117">
        <f>IF(H51="-","-",SUM(H51:H57)*'3j PAAC PAP'!$G$34)</f>
        <v>2.7049442200407801</v>
      </c>
      <c r="I59" s="117">
        <f>IF(I51="-","-",SUM(I51:I57)*'3j PAAC PAP'!$G$34)</f>
        <v>2.6829510661575195</v>
      </c>
      <c r="J59" s="117">
        <f>IF(J51="-","-",SUM(J51:J57)*'3j PAAC PAP'!$G$34)</f>
        <v>2.6277040187211105</v>
      </c>
      <c r="K59" s="117">
        <f>IF(K51="-","-",SUM(K51:K57)*'3j PAAC PAP'!$G$34)</f>
        <v>2.912051577444438</v>
      </c>
      <c r="L59" s="117">
        <f>IF(L51="-","-",SUM(L51:L57)*'3j PAAC PAP'!$G$34)</f>
        <v>2.8739672623783989</v>
      </c>
      <c r="M59" s="117">
        <f>IF(M51="-","-",SUM(M51:M57)*'3j PAAC PAP'!$G$34)</f>
        <v>3.1527985952161197</v>
      </c>
      <c r="N59" s="117">
        <f>IF(N51="-","-",SUM(N51:N57)*'3j PAAC PAP'!$G$34)</f>
        <v>3.3136000206413412</v>
      </c>
      <c r="O59" s="27"/>
      <c r="P59" s="117">
        <f>IF(P51="-","-",SUM(P51:P57)*'3j PAAC PAP'!$G$34)</f>
        <v>3.3136000206413412</v>
      </c>
      <c r="Q59" s="117">
        <f>IF(Q51="-","-",SUM(Q51:Q57)*'3j PAAC PAP'!$G$34)</f>
        <v>3.7410304079939487</v>
      </c>
      <c r="R59" s="117">
        <f>IF(R51="-","-",SUM(R51:R57)*'3j PAAC PAP'!$G$34)</f>
        <v>3.6027467875654735</v>
      </c>
      <c r="S59" s="117">
        <f>IF(S51="-","-",SUM(S51:S57)*'3j PAAC PAP'!$G$34)</f>
        <v>3.6372668924402216</v>
      </c>
      <c r="T59" s="117">
        <f>IF(T51="-","-",SUM(T51:T57)*'3j PAAC PAP'!$G$34)</f>
        <v>3.5040652383623416</v>
      </c>
      <c r="U59" s="117">
        <f>IF(U51="-","-",SUM(U51:U57)*'3j PAAC PAP'!$G$34)</f>
        <v>3.8004109565685953</v>
      </c>
      <c r="V59" s="117">
        <f>IF(V51="-","-",SUM(V51:V57)*'3j PAAC PAP'!$G$34)</f>
        <v>4.158678453003116</v>
      </c>
      <c r="W59" s="117">
        <f>IF(W51="-","-",SUM(W51:W57)*'3j PAAC PAP'!$G$34)</f>
        <v>5.865036377183956</v>
      </c>
      <c r="X59" s="27"/>
      <c r="Y59" s="117">
        <f>IF(Y51="-","-",SUM(Y51:Y57)*'3j PAAC PAP'!$G$34)</f>
        <v>10.116465717400063</v>
      </c>
      <c r="Z59" s="117" t="str">
        <f>IF(Z51="-","-",SUM(Z51:Z57)*'3j PAAC PAP'!$G$34)</f>
        <v>-</v>
      </c>
      <c r="AA59" s="117" t="str">
        <f>IF(AA51="-","-",SUM(AA51:AA57)*'3j PAAC PAP'!$G$34)</f>
        <v>-</v>
      </c>
      <c r="AB59" s="117" t="str">
        <f>IF(AB51="-","-",SUM(AB51:AB57)*'3j PAAC PAP'!$G$34)</f>
        <v>-</v>
      </c>
      <c r="AC59" s="117" t="str">
        <f>IF(AC51="-","-",SUM(AC51:AC57)*'3j PAAC PAP'!$G$34)</f>
        <v>-</v>
      </c>
      <c r="AD59" s="25"/>
    </row>
    <row r="60" spans="1:30" s="26" customFormat="1" ht="11.25" customHeight="1" x14ac:dyDescent="0.15">
      <c r="A60" s="207"/>
      <c r="B60" s="120" t="s">
        <v>189</v>
      </c>
      <c r="C60" s="120" t="s">
        <v>250</v>
      </c>
      <c r="D60" s="122" t="s">
        <v>128</v>
      </c>
      <c r="E60" s="119"/>
      <c r="F60" s="27"/>
      <c r="G60" s="117">
        <f>IF(G51="-","-",SUM(G51:G59)*'3k EBIT'!$E$10)</f>
        <v>11.572015597875369</v>
      </c>
      <c r="H60" s="117">
        <f>IF(H51="-","-",SUM(H51:H59)*'3k EBIT'!$E$10)</f>
        <v>11.063702520811283</v>
      </c>
      <c r="I60" s="117">
        <f>IF(I51="-","-",SUM(I51:I59)*'3k EBIT'!$E$10)</f>
        <v>10.974469206711442</v>
      </c>
      <c r="J60" s="117">
        <f>IF(J51="-","-",SUM(J51:J59)*'3k EBIT'!$E$10)</f>
        <v>10.750214483446417</v>
      </c>
      <c r="K60" s="117">
        <f>IF(K51="-","-",SUM(K51:K59)*'3k EBIT'!$E$10)</f>
        <v>11.907198787825465</v>
      </c>
      <c r="L60" s="117">
        <f>IF(L51="-","-",SUM(L51:L59)*'3k EBIT'!$E$10)</f>
        <v>11.753184772230513</v>
      </c>
      <c r="M60" s="117">
        <f>IF(M51="-","-",SUM(M51:M59)*'3k EBIT'!$E$10)</f>
        <v>12.887933772201652</v>
      </c>
      <c r="N60" s="117">
        <f>IF(N51="-","-",SUM(N51:N59)*'3k EBIT'!$E$10)</f>
        <v>13.542363736178302</v>
      </c>
      <c r="O60" s="27"/>
      <c r="P60" s="117">
        <f>IF(P51="-","-",SUM(P51:P59)*'3k EBIT'!$E$10)</f>
        <v>13.542363736178302</v>
      </c>
      <c r="Q60" s="117">
        <f>IF(Q51="-","-",SUM(Q51:Q59)*'3k EBIT'!$E$10)</f>
        <v>15.281147314100231</v>
      </c>
      <c r="R60" s="117">
        <f>IF(R51="-","-",SUM(R51:R59)*'3k EBIT'!$E$10)</f>
        <v>14.719381414045582</v>
      </c>
      <c r="S60" s="117">
        <f>IF(S51="-","-",SUM(S51:S59)*'3k EBIT'!$E$10)</f>
        <v>14.860135298053484</v>
      </c>
      <c r="T60" s="117">
        <f>IF(T51="-","-",SUM(T51:T59)*'3k EBIT'!$E$10)</f>
        <v>14.318709185943899</v>
      </c>
      <c r="U60" s="117">
        <f>IF(U51="-","-",SUM(U51:U59)*'3k EBIT'!$E$10)</f>
        <v>15.524090832000503</v>
      </c>
      <c r="V60" s="117">
        <f>IF(V51="-","-",SUM(V51:V59)*'3k EBIT'!$E$10)</f>
        <v>16.982165227862168</v>
      </c>
      <c r="W60" s="117">
        <f>IF(W51="-","-",SUM(W51:W59)*'3k EBIT'!$E$10)</f>
        <v>23.922649392154387</v>
      </c>
      <c r="X60" s="27"/>
      <c r="Y60" s="117">
        <f>IF(Y51="-","-",SUM(Y51:Y59)*'3k EBIT'!$E$10)</f>
        <v>41.213451374745887</v>
      </c>
      <c r="Z60" s="117" t="str">
        <f>IF(Z51="-","-",SUM(Z51:Z59)*'3k EBIT'!$E$10)</f>
        <v>-</v>
      </c>
      <c r="AA60" s="117" t="str">
        <f>IF(AA51="-","-",SUM(AA51:AA59)*'3k EBIT'!$E$10)</f>
        <v>-</v>
      </c>
      <c r="AB60" s="117" t="str">
        <f>IF(AB51="-","-",SUM(AB51:AB59)*'3k EBIT'!$E$10)</f>
        <v>-</v>
      </c>
      <c r="AC60" s="117" t="str">
        <f>IF(AC51="-","-",SUM(AC51:AC59)*'3k EBIT'!$E$10)</f>
        <v>-</v>
      </c>
      <c r="AD60" s="25"/>
    </row>
    <row r="61" spans="1:30" s="26" customFormat="1" ht="11.25" customHeight="1" x14ac:dyDescent="0.15">
      <c r="A61" s="207"/>
      <c r="B61" s="120" t="s">
        <v>251</v>
      </c>
      <c r="C61" s="156" t="s">
        <v>252</v>
      </c>
      <c r="D61" s="122" t="s">
        <v>128</v>
      </c>
      <c r="E61" s="118"/>
      <c r="F61" s="27"/>
      <c r="G61" s="117">
        <f>IF(G51="-","-",SUM(G51:G54,G56:G60)*'3l HAP'!$E$11)</f>
        <v>6.5230405009890173</v>
      </c>
      <c r="H61" s="117">
        <f>IF(H51="-","-",SUM(H51:H54,H56:H60)*'3l HAP'!$E$11)</f>
        <v>6.1164567986801552</v>
      </c>
      <c r="I61" s="117">
        <f>IF(I51="-","-",SUM(I51:I54,I56:I60)*'3l HAP'!$E$11)</f>
        <v>6.1427463578782548</v>
      </c>
      <c r="J61" s="117">
        <f>IF(J51="-","-",SUM(J51:J54,J56:J60)*'3l HAP'!$E$11)</f>
        <v>5.9811386263419424</v>
      </c>
      <c r="K61" s="117">
        <f>IF(K51="-","-",SUM(K51:K54,K56:K60)*'3l HAP'!$E$11)</f>
        <v>6.8039286027725439</v>
      </c>
      <c r="L61" s="117">
        <f>IF(L51="-","-",SUM(L51:L54,L56:L60)*'3l HAP'!$E$11)</f>
        <v>6.6674001402678451</v>
      </c>
      <c r="M61" s="117">
        <f>IF(M51="-","-",SUM(M51:M54,M56:M60)*'3l HAP'!$E$11)</f>
        <v>7.5228534834010246</v>
      </c>
      <c r="N61" s="117">
        <f>IF(N51="-","-",SUM(N51:N54,N56:N60)*'3l HAP'!$E$11)</f>
        <v>8.0351127262945798</v>
      </c>
      <c r="O61" s="27"/>
      <c r="P61" s="117">
        <f>IF(P51="-","-",SUM(P51:P54,P56:P60)*'3l HAP'!$E$11)</f>
        <v>8.0351127262945798</v>
      </c>
      <c r="Q61" s="117">
        <f>IF(Q51="-","-",SUM(Q51:Q54,Q56:Q60)*'3l HAP'!$E$11)</f>
        <v>9.0888863653160019</v>
      </c>
      <c r="R61" s="117">
        <f>IF(R51="-","-",SUM(R51:R54,R56:R60)*'3l HAP'!$E$11)</f>
        <v>8.6423388557429632</v>
      </c>
      <c r="S61" s="117">
        <f>IF(S51="-","-",SUM(S51:S54,S56:S60)*'3l HAP'!$E$11)</f>
        <v>8.6516811041585804</v>
      </c>
      <c r="T61" s="117">
        <f>IF(T51="-","-",SUM(T51:T54,T56:T60)*'3l HAP'!$E$11)</f>
        <v>8.1866810462834501</v>
      </c>
      <c r="U61" s="117">
        <f>IF(U51="-","-",SUM(U51:U54,U56:U60)*'3l HAP'!$E$11)</f>
        <v>9.0338561436724287</v>
      </c>
      <c r="V61" s="117">
        <f>IF(V51="-","-",SUM(V51:V54,V56:V60)*'3l HAP'!$E$11)</f>
        <v>10.173190063724892</v>
      </c>
      <c r="W61" s="117">
        <f>IF(W51="-","-",SUM(W51:W54,W56:W60)*'3l HAP'!$E$11)</f>
        <v>14.917047358816204</v>
      </c>
      <c r="X61" s="27"/>
      <c r="Y61" s="117">
        <f>IF(Y51="-","-",SUM(Y51:Y54,Y56:Y60)*'3l HAP'!$E$11)</f>
        <v>28.076432550458538</v>
      </c>
      <c r="Z61" s="117" t="str">
        <f>IF(Z51="-","-",SUM(Z51:Z54,Z56:Z60)*'3l HAP'!$E$11)</f>
        <v>-</v>
      </c>
      <c r="AA61" s="117" t="str">
        <f>IF(AA51="-","-",SUM(AA51:AA54,AA56:AA60)*'3l HAP'!$E$11)</f>
        <v>-</v>
      </c>
      <c r="AB61" s="117" t="str">
        <f>IF(AB51="-","-",SUM(AB51:AB54,AB56:AB60)*'3l HAP'!$E$11)</f>
        <v>-</v>
      </c>
      <c r="AC61" s="117" t="str">
        <f>IF(AC51="-","-",SUM(AC51:AC54,AC56:AC60)*'3l HAP'!$E$11)</f>
        <v>-</v>
      </c>
      <c r="AD61" s="25"/>
    </row>
    <row r="62" spans="1:30" s="26" customFormat="1" ht="11.25" customHeight="1" x14ac:dyDescent="0.15">
      <c r="A62" s="207"/>
      <c r="B62" s="120" t="s">
        <v>253</v>
      </c>
      <c r="C62" s="120" t="str">
        <f>B62&amp;"_"&amp;D62</f>
        <v>Total_N Wales and Mersey</v>
      </c>
      <c r="D62" s="122" t="s">
        <v>128</v>
      </c>
      <c r="E62" s="119"/>
      <c r="F62" s="27"/>
      <c r="G62" s="117">
        <f t="shared" ref="G62:N62" si="9">IF(G51="-","-",SUM(G51:G61))</f>
        <v>615.57624144971999</v>
      </c>
      <c r="H62" s="117">
        <f t="shared" si="9"/>
        <v>588.41634895245727</v>
      </c>
      <c r="I62" s="117">
        <f t="shared" si="9"/>
        <v>583.74615023577121</v>
      </c>
      <c r="J62" s="117">
        <f t="shared" si="9"/>
        <v>571.78166720759998</v>
      </c>
      <c r="K62" s="117">
        <f t="shared" si="9"/>
        <v>633.4983427884431</v>
      </c>
      <c r="L62" s="117">
        <f t="shared" si="9"/>
        <v>625.2558168533551</v>
      </c>
      <c r="M62" s="117">
        <f t="shared" si="9"/>
        <v>685.83487710492386</v>
      </c>
      <c r="N62" s="117">
        <f t="shared" si="9"/>
        <v>720.7908044353303</v>
      </c>
      <c r="O62" s="27"/>
      <c r="P62" s="117">
        <f t="shared" ref="P62:W62" si="10">IF(P51="-","-",SUM(P51:P61))</f>
        <v>720.7908044353303</v>
      </c>
      <c r="Q62" s="117">
        <f t="shared" si="10"/>
        <v>813.35946542767283</v>
      </c>
      <c r="R62" s="117">
        <f t="shared" si="10"/>
        <v>783.34630381200157</v>
      </c>
      <c r="S62" s="117">
        <f t="shared" si="10"/>
        <v>790.76374215879423</v>
      </c>
      <c r="T62" s="117">
        <f t="shared" si="10"/>
        <v>761.80264270764553</v>
      </c>
      <c r="U62" s="117">
        <f t="shared" si="10"/>
        <v>826.09093086665314</v>
      </c>
      <c r="V62" s="117">
        <f t="shared" si="10"/>
        <v>903.97099076567667</v>
      </c>
      <c r="W62" s="117">
        <f t="shared" si="10"/>
        <v>1274.0033374033037</v>
      </c>
      <c r="X62" s="27"/>
      <c r="Y62" s="117">
        <f t="shared" ref="Y62:AC62" si="11">IF(Y51="-","-",SUM(Y51:Y61))</f>
        <v>2197.2045563098536</v>
      </c>
      <c r="Z62" s="117" t="str">
        <f t="shared" si="11"/>
        <v>-</v>
      </c>
      <c r="AA62" s="117" t="str">
        <f t="shared" si="11"/>
        <v>-</v>
      </c>
      <c r="AB62" s="117" t="str">
        <f t="shared" si="11"/>
        <v>-</v>
      </c>
      <c r="AC62" s="117" t="str">
        <f t="shared" si="11"/>
        <v>-</v>
      </c>
      <c r="AD62" s="25"/>
    </row>
    <row r="63" spans="1:30" s="26" customFormat="1" ht="11.25" customHeight="1" x14ac:dyDescent="0.15">
      <c r="A63" s="207"/>
      <c r="B63" s="123" t="s">
        <v>244</v>
      </c>
      <c r="C63" s="123" t="s">
        <v>180</v>
      </c>
      <c r="D63" s="121" t="s">
        <v>133</v>
      </c>
      <c r="E63" s="75"/>
      <c r="F63" s="27"/>
      <c r="G63" s="35">
        <f>IF('3a DF'!H137="-","-",'3a DF'!H137)</f>
        <v>255.86089151206841</v>
      </c>
      <c r="H63" s="35">
        <f>IF('3a DF'!I137="-","-",'3a DF'!I137)</f>
        <v>229.06089151206839</v>
      </c>
      <c r="I63" s="35">
        <f>IF('3a DF'!J137="-","-",'3a DF'!J137)</f>
        <v>210.49302196537164</v>
      </c>
      <c r="J63" s="35">
        <f>IF('3a DF'!K137="-","-",'3a DF'!K137)</f>
        <v>199.56534301037414</v>
      </c>
      <c r="K63" s="35">
        <f>IF('3a DF'!L137="-","-",'3a DF'!L137)</f>
        <v>241.81592053513933</v>
      </c>
      <c r="L63" s="35">
        <f>IF('3a DF'!M137="-","-",'3a DF'!M137)</f>
        <v>231.71069084981019</v>
      </c>
      <c r="M63" s="35">
        <f>IF('3a DF'!N137="-","-",'3a DF'!N137)</f>
        <v>256.40891860419651</v>
      </c>
      <c r="N63" s="35">
        <f>IF('3a DF'!O137="-","-",'3a DF'!O137)</f>
        <v>280.83396241607778</v>
      </c>
      <c r="O63" s="27"/>
      <c r="P63" s="35">
        <f>IF('3a DF'!Q137="-","-",'3a DF'!Q137)</f>
        <v>280.83396241607778</v>
      </c>
      <c r="Q63" s="35">
        <f>IF('3a DF'!R137="-","-",'3a DF'!R137)</f>
        <v>332.62801003735376</v>
      </c>
      <c r="R63" s="35">
        <f>IF('3a DF'!S137="-","-",'3a DF'!S137)</f>
        <v>301.54285195485789</v>
      </c>
      <c r="S63" s="35">
        <f>IF('3a DF'!T137="-","-",'3a DF'!T137)</f>
        <v>292.59253752583101</v>
      </c>
      <c r="T63" s="35">
        <f>IF('3a DF'!U137="-","-",'3a DF'!U137)</f>
        <v>255.11349630008363</v>
      </c>
      <c r="U63" s="35">
        <f>IF('3a DF'!V137="-","-",'3a DF'!V137)</f>
        <v>303.63874745404814</v>
      </c>
      <c r="V63" s="35">
        <f>IF('3a DF'!W137="-","-",'3a DF'!W137)</f>
        <v>383.10592119323252</v>
      </c>
      <c r="W63" s="35">
        <f>IF('3a DF'!X137="-","-",'3a DF'!X137)</f>
        <v>691.44113988710058</v>
      </c>
      <c r="X63" s="27"/>
      <c r="Y63" s="35">
        <f>IF('3a DF'!Z137="-","-",'3a DF'!Z137)</f>
        <v>1523.4847087440419</v>
      </c>
      <c r="Z63" s="35" t="str">
        <f>IF('3a DF'!AA137="-","-",'3a DF'!AA137)</f>
        <v>-</v>
      </c>
      <c r="AA63" s="35" t="str">
        <f>IF('3a DF'!AB137="-","-",'3a DF'!AB137)</f>
        <v>-</v>
      </c>
      <c r="AB63" s="35" t="str">
        <f>IF('3a DF'!AC137="-","-",'3a DF'!AC137)</f>
        <v>-</v>
      </c>
      <c r="AC63" s="35" t="str">
        <f>IF('3a DF'!AD137="-","-",'3a DF'!AD137)</f>
        <v>-</v>
      </c>
      <c r="AD63" s="25"/>
    </row>
    <row r="64" spans="1:30" s="26" customFormat="1" ht="11.25" customHeight="1" x14ac:dyDescent="0.15">
      <c r="A64" s="207"/>
      <c r="B64" s="123" t="s">
        <v>244</v>
      </c>
      <c r="C64" s="123" t="s">
        <v>181</v>
      </c>
      <c r="D64" s="121" t="s">
        <v>133</v>
      </c>
      <c r="E64" s="75"/>
      <c r="F64" s="27"/>
      <c r="G64" s="35">
        <f>IF('3b CM'!G32="-","-",'3b CM'!G32)</f>
        <v>5.9373142488392754E-2</v>
      </c>
      <c r="H64" s="35">
        <f>IF('3b CM'!H32="-","-",'3b CM'!H32)</f>
        <v>8.9059713732589127E-2</v>
      </c>
      <c r="I64" s="35">
        <f>IF('3b CM'!I32="-","-",'3b CM'!I32)</f>
        <v>0.28043935695902794</v>
      </c>
      <c r="J64" s="35">
        <f>IF('3b CM'!J32="-","-",'3b CM'!J32)</f>
        <v>0.28519285874406208</v>
      </c>
      <c r="K64" s="35">
        <f>IF('3b CM'!K32="-","-",'3b CM'!K32)</f>
        <v>3.6629582044763804</v>
      </c>
      <c r="L64" s="35">
        <f>IF('3b CM'!L32="-","-",'3b CM'!L32)</f>
        <v>3.5534395931479712</v>
      </c>
      <c r="M64" s="35">
        <f>IF('3b CM'!M32="-","-",'3b CM'!M32)</f>
        <v>12.42000229066795</v>
      </c>
      <c r="N64" s="35">
        <f>IF('3b CM'!N32="-","-",'3b CM'!N32)</f>
        <v>11.806807463117455</v>
      </c>
      <c r="O64" s="27"/>
      <c r="P64" s="35">
        <f>IF('3b CM'!P32="-","-",'3b CM'!P32)</f>
        <v>11.806807463117455</v>
      </c>
      <c r="Q64" s="35">
        <f>IF('3b CM'!Q32="-","-",'3b CM'!Q32)</f>
        <v>15.856462264293087</v>
      </c>
      <c r="R64" s="35">
        <f>IF('3b CM'!R32="-","-",'3b CM'!R32)</f>
        <v>15.230011644987618</v>
      </c>
      <c r="S64" s="35">
        <f>IF('3b CM'!S32="-","-",'3b CM'!S32)</f>
        <v>18.26024058740331</v>
      </c>
      <c r="T64" s="35">
        <f>IF('3b CM'!T32="-","-",'3b CM'!T32)</f>
        <v>18.606096829399728</v>
      </c>
      <c r="U64" s="35">
        <f>IF('3b CM'!U32="-","-",'3b CM'!U32)</f>
        <v>14.294736641926631</v>
      </c>
      <c r="V64" s="35">
        <f>IF('3b CM'!V32="-","-",'3b CM'!V32)</f>
        <v>14.449868833392371</v>
      </c>
      <c r="W64" s="35">
        <f>IF('3b CM'!W32="-","-",'3b CM'!W32)</f>
        <v>9.0387439670376803</v>
      </c>
      <c r="X64" s="27"/>
      <c r="Y64" s="35">
        <f>IF('3b CM'!Y32="-","-",'3b CM'!Y32)</f>
        <v>12.084138832873665</v>
      </c>
      <c r="Z64" s="35" t="str">
        <f>IF('3b CM'!Z32="-","-",'3b CM'!Z32)</f>
        <v>-</v>
      </c>
      <c r="AA64" s="35" t="str">
        <f>IF('3b CM'!AA32="-","-",'3b CM'!AA32)</f>
        <v>-</v>
      </c>
      <c r="AB64" s="35" t="str">
        <f>IF('3b CM'!AB32="-","-",'3b CM'!AB32)</f>
        <v>-</v>
      </c>
      <c r="AC64" s="35" t="str">
        <f>IF('3b CM'!AC32="-","-",'3b CM'!AC32)</f>
        <v>-</v>
      </c>
      <c r="AD64" s="25"/>
    </row>
    <row r="65" spans="1:30" s="26" customFormat="1" ht="11.25" customHeight="1" x14ac:dyDescent="0.15">
      <c r="A65" s="207"/>
      <c r="B65" s="123" t="s">
        <v>245</v>
      </c>
      <c r="C65" s="123" t="s">
        <v>182</v>
      </c>
      <c r="D65" s="121" t="s">
        <v>133</v>
      </c>
      <c r="E65" s="75"/>
      <c r="F65" s="27"/>
      <c r="G65" s="35" t="str">
        <f>IF('3c AA'!J143="-","-",'3c AA'!J143)</f>
        <v>-</v>
      </c>
      <c r="H65" s="35" t="str">
        <f>IF('3c AA'!K143="-","-",'3c AA'!K143)</f>
        <v>-</v>
      </c>
      <c r="I65" s="35" t="str">
        <f>IF('3c AA'!L143="-","-",'3c AA'!L143)</f>
        <v>-</v>
      </c>
      <c r="J65" s="35" t="str">
        <f>IF('3c AA'!M143="-","-",'3c AA'!M143)</f>
        <v>-</v>
      </c>
      <c r="K65" s="35" t="str">
        <f>IF('3c AA'!N143="-","-",'3c AA'!N143)</f>
        <v>-</v>
      </c>
      <c r="L65" s="35" t="str">
        <f>IF('3c AA'!O143="-","-",'3c AA'!O143)</f>
        <v>-</v>
      </c>
      <c r="M65" s="35" t="str">
        <f>IF('3c AA'!P143="-","-",'3c AA'!P143)</f>
        <v>-</v>
      </c>
      <c r="N65" s="35" t="str">
        <f>IF('3c AA'!Q143="-","-",'3c AA'!Q143)</f>
        <v>-</v>
      </c>
      <c r="O65" s="27"/>
      <c r="P65" s="35" t="str">
        <f>IF('3c AA'!S143="-","-",'3c AA'!S143)</f>
        <v>-</v>
      </c>
      <c r="Q65" s="35" t="str">
        <f>IF('3c AA'!T143="-","-",'3c AA'!T143)</f>
        <v>-</v>
      </c>
      <c r="R65" s="35" t="str">
        <f>IF('3c AA'!U143="-","-",'3c AA'!U143)</f>
        <v>-</v>
      </c>
      <c r="S65" s="35" t="str">
        <f>IF('3c AA'!V143="-","-",'3c AA'!V143)</f>
        <v>-</v>
      </c>
      <c r="T65" s="35">
        <f>IF('3c AA'!W143="-","-",'3c AA'!W143)</f>
        <v>6.5589913661887502</v>
      </c>
      <c r="U65" s="35">
        <f>IF('3c AA'!X143="-","-",'3c AA'!X143)</f>
        <v>9.9756950960531068</v>
      </c>
      <c r="V65" s="35">
        <f>IF('3c AA'!Y143="-","-",'3c AA'!Y143)</f>
        <v>4.43</v>
      </c>
      <c r="W65" s="35" t="str">
        <f>IF('3c AA'!Z143="-","-",'3c AA'!Z143)</f>
        <v>-</v>
      </c>
      <c r="X65" s="27"/>
      <c r="Y65" s="35">
        <f>IF('3c AA'!AB143="-","-",'3c AA'!AB143)</f>
        <v>20.83766717230861</v>
      </c>
      <c r="Z65" s="35" t="str">
        <f>IF('3c AA'!AC143="-","-",'3c AA'!AC143)</f>
        <v>-</v>
      </c>
      <c r="AA65" s="35" t="str">
        <f>IF('3c AA'!AD143="-","-",'3c AA'!AD143)</f>
        <v>-</v>
      </c>
      <c r="AB65" s="35" t="str">
        <f>IF('3c AA'!AE143="-","-",'3c AA'!AE143)</f>
        <v>-</v>
      </c>
      <c r="AC65" s="35" t="str">
        <f>IF('3c AA'!AF143="-","-",'3c AA'!AF143)</f>
        <v>-</v>
      </c>
      <c r="AD65" s="25"/>
    </row>
    <row r="66" spans="1:30" s="26" customFormat="1" ht="11.25" customHeight="1" x14ac:dyDescent="0.15">
      <c r="A66" s="207"/>
      <c r="B66" s="123" t="s">
        <v>246</v>
      </c>
      <c r="C66" s="123" t="s">
        <v>183</v>
      </c>
      <c r="D66" s="121" t="s">
        <v>133</v>
      </c>
      <c r="E66" s="75"/>
      <c r="F66" s="27"/>
      <c r="G66" s="35">
        <f>IF('3d PC'!G33="-","-",'3d PC'!G33)</f>
        <v>90.547556444583833</v>
      </c>
      <c r="H66" s="35">
        <f>IF('3d PC'!H33="-","-",'3d PC'!H33)</f>
        <v>90.520467787971157</v>
      </c>
      <c r="I66" s="35">
        <f>IF('3d PC'!I33="-","-",'3d PC'!I33)</f>
        <v>110.91404586760278</v>
      </c>
      <c r="J66" s="35">
        <f>IF('3d PC'!J33="-","-",'3d PC'!J33)</f>
        <v>110.80900609774923</v>
      </c>
      <c r="K66" s="35">
        <f>IF('3d PC'!K33="-","-",'3d PC'!K33)</f>
        <v>118.06939046391821</v>
      </c>
      <c r="L66" s="35">
        <f>IF('3d PC'!L33="-","-",'3d PC'!L33)</f>
        <v>118.49624444669503</v>
      </c>
      <c r="M66" s="35">
        <f>IF('3d PC'!M33="-","-",'3d PC'!M33)</f>
        <v>137.26899813137376</v>
      </c>
      <c r="N66" s="35">
        <f>IF('3d PC'!N33="-","-",'3d PC'!N33)</f>
        <v>137.36244415563814</v>
      </c>
      <c r="O66" s="27"/>
      <c r="P66" s="35">
        <f>IF('3d PC'!P33="-","-",'3d PC'!P33)</f>
        <v>137.36244415563814</v>
      </c>
      <c r="Q66" s="35">
        <f>IF('3d PC'!Q33="-","-",'3d PC'!Q33)</f>
        <v>146.96461957304555</v>
      </c>
      <c r="R66" s="35">
        <f>IF('3d PC'!R33="-","-",'3d PC'!R33)</f>
        <v>148.77112454814815</v>
      </c>
      <c r="S66" s="35">
        <f>IF('3d PC'!S33="-","-",'3d PC'!S33)</f>
        <v>153.04604975974598</v>
      </c>
      <c r="T66" s="35">
        <f>IF('3d PC'!T33="-","-",'3d PC'!T33)</f>
        <v>152.50029132864336</v>
      </c>
      <c r="U66" s="35">
        <f>IF('3d PC'!U33="-","-",'3d PC'!U33)</f>
        <v>161.46515228886494</v>
      </c>
      <c r="V66" s="35">
        <f>IF('3d PC'!V33="-","-",'3d PC'!V33)</f>
        <v>160.70940848032686</v>
      </c>
      <c r="W66" s="35">
        <f>IF('3d PC'!W33="-","-",'3d PC'!W33)</f>
        <v>168.0520523863828</v>
      </c>
      <c r="X66" s="27"/>
      <c r="Y66" s="35">
        <f>IF('3d PC'!Y33="-","-",'3d PC'!Y33)</f>
        <v>166.48245877803822</v>
      </c>
      <c r="Z66" s="35" t="str">
        <f>IF('3d PC'!Z33="-","-",'3d PC'!Z33)</f>
        <v>-</v>
      </c>
      <c r="AA66" s="35" t="str">
        <f>IF('3d PC'!AA33="-","-",'3d PC'!AA33)</f>
        <v>-</v>
      </c>
      <c r="AB66" s="35" t="str">
        <f>IF('3d PC'!AB33="-","-",'3d PC'!AB33)</f>
        <v>-</v>
      </c>
      <c r="AC66" s="35" t="str">
        <f>IF('3d PC'!AC33="-","-",'3d PC'!AC33)</f>
        <v>-</v>
      </c>
      <c r="AD66" s="25"/>
    </row>
    <row r="67" spans="1:30" s="26" customFormat="1" ht="11.25" x14ac:dyDescent="0.15">
      <c r="A67" s="207"/>
      <c r="B67" s="123" t="s">
        <v>247</v>
      </c>
      <c r="C67" s="123" t="s">
        <v>184</v>
      </c>
      <c r="D67" s="121" t="s">
        <v>133</v>
      </c>
      <c r="E67" s="75"/>
      <c r="F67" s="27"/>
      <c r="G67" s="35">
        <f>IF('3e NC-Elec'!H61="-","-",'3e NC-Elec'!H61)</f>
        <v>116.19937976530447</v>
      </c>
      <c r="H67" s="35">
        <f>IF('3e NC-Elec'!I61="-","-",'3e NC-Elec'!I61)</f>
        <v>117.19760986714678</v>
      </c>
      <c r="I67" s="35">
        <f>IF('3e NC-Elec'!J61="-","-",'3e NC-Elec'!J61)</f>
        <v>135.76275715081815</v>
      </c>
      <c r="J67" s="35">
        <f>IF('3e NC-Elec'!K61="-","-",'3e NC-Elec'!K61)</f>
        <v>135.01195351842912</v>
      </c>
      <c r="K67" s="35">
        <f>IF('3e NC-Elec'!L61="-","-",'3e NC-Elec'!L61)</f>
        <v>131.14258753630904</v>
      </c>
      <c r="L67" s="35">
        <f>IF('3e NC-Elec'!M61="-","-",'3e NC-Elec'!M61)</f>
        <v>132.33927985075059</v>
      </c>
      <c r="M67" s="35">
        <f>IF('3e NC-Elec'!N61="-","-",'3e NC-Elec'!N61)</f>
        <v>145.47848001922205</v>
      </c>
      <c r="N67" s="35">
        <f>IF('3e NC-Elec'!O61="-","-",'3e NC-Elec'!O61)</f>
        <v>144.94434467017982</v>
      </c>
      <c r="O67" s="27"/>
      <c r="P67" s="35">
        <f>IF('3e NC-Elec'!Q61="-","-",'3e NC-Elec'!Q61)</f>
        <v>144.94434467017982</v>
      </c>
      <c r="Q67" s="35">
        <f>IF('3e NC-Elec'!R61="-","-",'3e NC-Elec'!R61)</f>
        <v>149.30129697869432</v>
      </c>
      <c r="R67" s="35">
        <f>IF('3e NC-Elec'!S61="-","-",'3e NC-Elec'!S61)</f>
        <v>150.12972439965961</v>
      </c>
      <c r="S67" s="35">
        <f>IF('3e NC-Elec'!T61="-","-",'3e NC-Elec'!T61)</f>
        <v>143.56920344878219</v>
      </c>
      <c r="T67" s="35">
        <f>IF('3e NC-Elec'!U61="-","-",'3e NC-Elec'!U61)</f>
        <v>146.7155753822239</v>
      </c>
      <c r="U67" s="35">
        <f>IF('3e NC-Elec'!V61="-","-",'3e NC-Elec'!V61)</f>
        <v>164.89735722029971</v>
      </c>
      <c r="V67" s="35">
        <f>IF('3e NC-Elec'!W61="-","-",'3e NC-Elec'!W61)</f>
        <v>164.01044490105801</v>
      </c>
      <c r="W67" s="35">
        <f>IF('3e NC-Elec'!X61="-","-",'3e NC-Elec'!X61)</f>
        <v>202.87110966641757</v>
      </c>
      <c r="X67" s="27"/>
      <c r="Y67" s="35">
        <f>IF('3e NC-Elec'!Z61="-","-",'3e NC-Elec'!Z61)</f>
        <v>213.2809327292218</v>
      </c>
      <c r="Z67" s="35" t="str">
        <f>IF('3e NC-Elec'!AA61="-","-",'3e NC-Elec'!AA61)</f>
        <v>-</v>
      </c>
      <c r="AA67" s="35" t="str">
        <f>IF('3e NC-Elec'!AB61="-","-",'3e NC-Elec'!AB61)</f>
        <v>-</v>
      </c>
      <c r="AB67" s="35" t="str">
        <f>IF('3e NC-Elec'!AC61="-","-",'3e NC-Elec'!AC61)</f>
        <v>-</v>
      </c>
      <c r="AC67" s="35" t="str">
        <f>IF('3e NC-Elec'!AD61="-","-",'3e NC-Elec'!AD61)</f>
        <v>-</v>
      </c>
      <c r="AD67" s="25"/>
    </row>
    <row r="68" spans="1:30" s="26" customFormat="1" ht="11.25" x14ac:dyDescent="0.15">
      <c r="A68" s="207"/>
      <c r="B68" s="123" t="s">
        <v>248</v>
      </c>
      <c r="C68" s="123" t="s">
        <v>185</v>
      </c>
      <c r="D68" s="121" t="s">
        <v>133</v>
      </c>
      <c r="E68" s="75"/>
      <c r="F68" s="27"/>
      <c r="G68" s="35">
        <f>IF('3g CPIH'!C$17="-","-",'3h OC '!$E$10*('3g CPIH'!C$17/'3g CPIH'!$G$17))</f>
        <v>76.502677103718199</v>
      </c>
      <c r="H68" s="35">
        <f>IF('3g CPIH'!D$17="-","-",'3h OC '!$E$10*('3g CPIH'!D$17/'3g CPIH'!$G$17))</f>
        <v>76.655835616438353</v>
      </c>
      <c r="I68" s="35">
        <f>IF('3g CPIH'!E$17="-","-",'3h OC '!$E$10*('3g CPIH'!E$17/'3g CPIH'!$G$17))</f>
        <v>76.885573385518597</v>
      </c>
      <c r="J68" s="35">
        <f>IF('3g CPIH'!F$17="-","-",'3h OC '!$E$10*('3g CPIH'!F$17/'3g CPIH'!$G$17))</f>
        <v>77.345048923679059</v>
      </c>
      <c r="K68" s="35">
        <f>IF('3g CPIH'!G$17="-","-",'3h OC '!$E$10*('3g CPIH'!G$17/'3g CPIH'!$G$17))</f>
        <v>78.263999999999996</v>
      </c>
      <c r="L68" s="35">
        <f>IF('3g CPIH'!H$17="-","-",'3h OC '!$E$10*('3g CPIH'!H$17/'3g CPIH'!$G$17))</f>
        <v>79.259530332681024</v>
      </c>
      <c r="M68" s="35">
        <f>IF('3g CPIH'!I$17="-","-",'3h OC '!$E$10*('3g CPIH'!I$17/'3g CPIH'!$G$17))</f>
        <v>80.408219178082177</v>
      </c>
      <c r="N68" s="35">
        <f>IF('3g CPIH'!J$17="-","-",'3h OC '!$E$10*('3g CPIH'!J$17/'3g CPIH'!$G$17))</f>
        <v>81.097432485322898</v>
      </c>
      <c r="O68" s="27"/>
      <c r="P68" s="35">
        <f>IF('3g CPIH'!L$17="-","-",'3h OC '!$E$10*('3g CPIH'!L$17/'3g CPIH'!$G$17))</f>
        <v>81.097432485322898</v>
      </c>
      <c r="Q68" s="35">
        <f>IF('3g CPIH'!M$17="-","-",'3h OC '!$E$10*('3g CPIH'!M$17/'3g CPIH'!$G$17))</f>
        <v>82.016383561643835</v>
      </c>
      <c r="R68" s="35">
        <f>IF('3g CPIH'!N$17="-","-",'3h OC '!$E$10*('3g CPIH'!N$17/'3g CPIH'!$G$17))</f>
        <v>82.62901761252445</v>
      </c>
      <c r="S68" s="35">
        <f>IF('3g CPIH'!O$17="-","-",'3h OC '!$E$10*('3g CPIH'!O$17/'3g CPIH'!$G$17))</f>
        <v>83.088493150684926</v>
      </c>
      <c r="T68" s="35">
        <f>IF('3g CPIH'!P$17="-","-",'3h OC '!$E$10*('3g CPIH'!P$17/'3g CPIH'!$G$17))</f>
        <v>83.318230919765156</v>
      </c>
      <c r="U68" s="35">
        <f>IF('3g CPIH'!Q$17="-","-",'3h OC '!$E$10*('3g CPIH'!Q$17/'3g CPIH'!$G$17))</f>
        <v>83.777706457925632</v>
      </c>
      <c r="V68" s="35">
        <f>IF('3g CPIH'!R$17="-","-",'3h OC '!$E$10*('3g CPIH'!R$17/'3g CPIH'!$G$17))</f>
        <v>85.309291585127198</v>
      </c>
      <c r="W68" s="35">
        <f>IF('3g CPIH'!S$17="-","-",'3h OC '!$E$10*('3g CPIH'!S$17/'3g CPIH'!$G$17))</f>
        <v>87.836407045009793</v>
      </c>
      <c r="X68" s="27"/>
      <c r="Y68" s="35">
        <f>IF('3g CPIH'!U$17="-","-",'3h OC '!$E$10*('3g CPIH'!U$17/'3g CPIH'!$G$17))</f>
        <v>92.278003913894324</v>
      </c>
      <c r="Z68" s="35" t="str">
        <f>IF('3g CPIH'!V$17="-","-",'3h OC '!$E$10*('3g CPIH'!V$17/'3g CPIH'!$G$17))</f>
        <v>-</v>
      </c>
      <c r="AA68" s="35" t="str">
        <f>IF('3g CPIH'!W$17="-","-",'3h OC '!$E$10*('3g CPIH'!W$17/'3g CPIH'!$G$17))</f>
        <v>-</v>
      </c>
      <c r="AB68" s="35" t="str">
        <f>IF('3g CPIH'!X$17="-","-",'3h OC '!$E$10*('3g CPIH'!X$17/'3g CPIH'!$G$17))</f>
        <v>-</v>
      </c>
      <c r="AC68" s="35" t="str">
        <f>IF('3g CPIH'!Y$17="-","-",'3h OC '!$E$10*('3g CPIH'!Y$17/'3g CPIH'!$G$17))</f>
        <v>-</v>
      </c>
      <c r="AD68" s="25"/>
    </row>
    <row r="69" spans="1:30" s="26" customFormat="1" ht="11.25" x14ac:dyDescent="0.15">
      <c r="A69" s="207"/>
      <c r="B69" s="123" t="s">
        <v>248</v>
      </c>
      <c r="C69" s="123" t="s">
        <v>186</v>
      </c>
      <c r="D69" s="121" t="s">
        <v>133</v>
      </c>
      <c r="E69" s="75"/>
      <c r="F69" s="27"/>
      <c r="G69" s="35" t="s">
        <v>249</v>
      </c>
      <c r="H69" s="35" t="s">
        <v>249</v>
      </c>
      <c r="I69" s="35" t="s">
        <v>249</v>
      </c>
      <c r="J69" s="35" t="s">
        <v>249</v>
      </c>
      <c r="K69" s="35">
        <f>IF('3i SMNCC'!G$50="-","-",'3i SMNCC'!G$50)</f>
        <v>0</v>
      </c>
      <c r="L69" s="35">
        <f>IF('3i SMNCC'!H$50="-","-",'3i SMNCC'!H$50)</f>
        <v>-0.18995111249132623</v>
      </c>
      <c r="M69" s="35">
        <f>IF('3i SMNCC'!I$50="-","-",'3i SMNCC'!I$50)</f>
        <v>2.3898870370752556</v>
      </c>
      <c r="N69" s="35">
        <f>IF('3i SMNCC'!J$50="-","-",'3i SMNCC'!J$50)</f>
        <v>11.485481460604181</v>
      </c>
      <c r="O69" s="27"/>
      <c r="P69" s="35">
        <f>IF('3i SMNCC'!L$50="-","-",'3i SMNCC'!L$50)</f>
        <v>11.485481460604181</v>
      </c>
      <c r="Q69" s="35">
        <f>IF('3i SMNCC'!M$50="-","-",'3i SMNCC'!M$50)</f>
        <v>13.905095596481768</v>
      </c>
      <c r="R69" s="35">
        <f>IF('3i SMNCC'!N$50="-","-",'3i SMNCC'!N$50)</f>
        <v>14.008016342776511</v>
      </c>
      <c r="S69" s="35">
        <f>IF('3i SMNCC'!O$50="-","-",'3i SMNCC'!O$50)</f>
        <v>16.592254432324484</v>
      </c>
      <c r="T69" s="35">
        <f>IF('3i SMNCC'!P$50="-","-",'3i SMNCC'!P$50)</f>
        <v>16.855736391237045</v>
      </c>
      <c r="U69" s="35">
        <f>IF('3i SMNCC'!Q$50="-","-",'3i SMNCC'!Q$50)</f>
        <v>16.48610584262476</v>
      </c>
      <c r="V69" s="35">
        <f>IF('3i SMNCC'!R$50="-","-",'3i SMNCC'!R$50)</f>
        <v>16.529685824397358</v>
      </c>
      <c r="W69" s="35">
        <f>IF('3i SMNCC'!S$50="-","-",'3i SMNCC'!S$50)</f>
        <v>15.149258026029946</v>
      </c>
      <c r="X69" s="27"/>
      <c r="Y69" s="35">
        <f>IF('3i SMNCC'!U$50="-","-",'3i SMNCC'!U$50)</f>
        <v>16.072618119862021</v>
      </c>
      <c r="Z69" s="35" t="str">
        <f>IF('3i SMNCC'!V$50="-","-",'3i SMNCC'!V$50)</f>
        <v>-</v>
      </c>
      <c r="AA69" s="35" t="str">
        <f>IF('3i SMNCC'!W$50="-","-",'3i SMNCC'!W$50)</f>
        <v>-</v>
      </c>
      <c r="AB69" s="35" t="str">
        <f>IF('3i SMNCC'!X$50="-","-",'3i SMNCC'!X$50)</f>
        <v>-</v>
      </c>
      <c r="AC69" s="35" t="str">
        <f>IF('3i SMNCC'!Y$50="-","-",'3i SMNCC'!Y$50)</f>
        <v>-</v>
      </c>
      <c r="AD69" s="25"/>
    </row>
    <row r="70" spans="1:30" s="26" customFormat="1" ht="11.25" x14ac:dyDescent="0.15">
      <c r="A70" s="207"/>
      <c r="B70" s="123" t="s">
        <v>248</v>
      </c>
      <c r="C70" s="123" t="s">
        <v>187</v>
      </c>
      <c r="D70" s="121" t="s">
        <v>133</v>
      </c>
      <c r="E70" s="75"/>
      <c r="F70" s="27"/>
      <c r="G70" s="35">
        <f>IF('3g CPIH'!C$17="-","-",'3j PAAC PAP'!$G$16*('3g CPIH'!C$17/'3g CPIH'!$G$17))</f>
        <v>3.3460635029354204</v>
      </c>
      <c r="H70" s="35">
        <f>IF('3g CPIH'!D$17="-","-",'3j PAAC PAP'!$G$16*('3g CPIH'!D$17/'3g CPIH'!$G$17))</f>
        <v>3.3527623287671227</v>
      </c>
      <c r="I70" s="35">
        <f>IF('3g CPIH'!E$17="-","-",'3j PAAC PAP'!$G$16*('3g CPIH'!E$17/'3g CPIH'!$G$17))</f>
        <v>3.3628105675146771</v>
      </c>
      <c r="J70" s="35">
        <f>IF('3g CPIH'!F$17="-","-",'3j PAAC PAP'!$G$16*('3g CPIH'!F$17/'3g CPIH'!$G$17))</f>
        <v>3.3829070450097847</v>
      </c>
      <c r="K70" s="35">
        <f>IF('3g CPIH'!G$17="-","-",'3j PAAC PAP'!$G$16*('3g CPIH'!G$17/'3g CPIH'!$G$17))</f>
        <v>3.4230999999999998</v>
      </c>
      <c r="L70" s="35">
        <f>IF('3g CPIH'!H$17="-","-",'3j PAAC PAP'!$G$16*('3g CPIH'!H$17/'3g CPIH'!$G$17))</f>
        <v>3.4666423679060667</v>
      </c>
      <c r="M70" s="35">
        <f>IF('3g CPIH'!I$17="-","-",'3j PAAC PAP'!$G$16*('3g CPIH'!I$17/'3g CPIH'!$G$17))</f>
        <v>3.516883561643835</v>
      </c>
      <c r="N70" s="35">
        <f>IF('3g CPIH'!J$17="-","-",'3j PAAC PAP'!$G$16*('3g CPIH'!J$17/'3g CPIH'!$G$17))</f>
        <v>3.547028277886497</v>
      </c>
      <c r="O70" s="27"/>
      <c r="P70" s="35">
        <f>IF('3g CPIH'!L$17="-","-",'3j PAAC PAP'!$G$16*('3g CPIH'!L$17/'3g CPIH'!$G$17))</f>
        <v>3.547028277886497</v>
      </c>
      <c r="Q70" s="35">
        <f>IF('3g CPIH'!M$17="-","-",'3j PAAC PAP'!$G$16*('3g CPIH'!M$17/'3g CPIH'!$G$17))</f>
        <v>3.5872212328767121</v>
      </c>
      <c r="R70" s="35">
        <f>IF('3g CPIH'!N$17="-","-",'3j PAAC PAP'!$G$16*('3g CPIH'!N$17/'3g CPIH'!$G$17))</f>
        <v>3.6140165362035224</v>
      </c>
      <c r="S70" s="35">
        <f>IF('3g CPIH'!O$17="-","-",'3j PAAC PAP'!$G$16*('3g CPIH'!O$17/'3g CPIH'!$G$17))</f>
        <v>3.6341130136986299</v>
      </c>
      <c r="T70" s="35">
        <f>IF('3g CPIH'!P$17="-","-",'3j PAAC PAP'!$G$16*('3g CPIH'!P$17/'3g CPIH'!$G$17))</f>
        <v>3.6441612524461835</v>
      </c>
      <c r="U70" s="35">
        <f>IF('3g CPIH'!Q$17="-","-",'3j PAAC PAP'!$G$16*('3g CPIH'!Q$17/'3g CPIH'!$G$17))</f>
        <v>3.6642577299412915</v>
      </c>
      <c r="V70" s="35">
        <f>IF('3g CPIH'!R$17="-","-",'3j PAAC PAP'!$G$16*('3g CPIH'!R$17/'3g CPIH'!$G$17))</f>
        <v>3.7312459882583173</v>
      </c>
      <c r="W70" s="35">
        <f>IF('3g CPIH'!S$17="-","-",'3j PAAC PAP'!$G$16*('3g CPIH'!S$17/'3g CPIH'!$G$17))</f>
        <v>3.8417766144814092</v>
      </c>
      <c r="X70" s="27"/>
      <c r="Y70" s="35">
        <f>IF('3g CPIH'!U$17="-","-",'3j PAAC PAP'!$G$16*('3g CPIH'!U$17/'3g CPIH'!$G$17))</f>
        <v>4.0360425636007822</v>
      </c>
      <c r="Z70" s="35" t="str">
        <f>IF('3g CPIH'!V$17="-","-",'3j PAAC PAP'!$G$16*('3g CPIH'!V$17/'3g CPIH'!$G$17))</f>
        <v>-</v>
      </c>
      <c r="AA70" s="35" t="str">
        <f>IF('3g CPIH'!W$17="-","-",'3j PAAC PAP'!$G$16*('3g CPIH'!W$17/'3g CPIH'!$G$17))</f>
        <v>-</v>
      </c>
      <c r="AB70" s="35" t="str">
        <f>IF('3g CPIH'!X$17="-","-",'3j PAAC PAP'!$G$16*('3g CPIH'!X$17/'3g CPIH'!$G$17))</f>
        <v>-</v>
      </c>
      <c r="AC70" s="35" t="str">
        <f>IF('3g CPIH'!Y$17="-","-",'3j PAAC PAP'!$G$16*('3g CPIH'!Y$17/'3g CPIH'!$G$17))</f>
        <v>-</v>
      </c>
      <c r="AD70" s="25"/>
    </row>
    <row r="71" spans="1:30" s="26" customFormat="1" ht="11.25" customHeight="1" x14ac:dyDescent="0.15">
      <c r="A71" s="207"/>
      <c r="B71" s="123" t="s">
        <v>248</v>
      </c>
      <c r="C71" s="123" t="s">
        <v>188</v>
      </c>
      <c r="D71" s="121" t="s">
        <v>133</v>
      </c>
      <c r="E71" s="75"/>
      <c r="F71" s="27"/>
      <c r="G71" s="35">
        <f>IF(G63="-","-",SUM(G63:G69)*'3j PAAC PAP'!$G$34)</f>
        <v>2.5804670359556297</v>
      </c>
      <c r="H71" s="35">
        <f>IF(H63="-","-",SUM(H63:H69)*'3j PAAC PAP'!$G$34)</f>
        <v>2.4577252154843521</v>
      </c>
      <c r="I71" s="35">
        <f>IF(I63="-","-",SUM(I63:I69)*'3j PAAC PAP'!$G$34)</f>
        <v>2.557331319357929</v>
      </c>
      <c r="J71" s="35">
        <f>IF(J63="-","-",SUM(J63:J69)*'3j PAAC PAP'!$G$34)</f>
        <v>2.5031571815413574</v>
      </c>
      <c r="K71" s="35">
        <f>IF(K63="-","-",SUM(K63:K69)*'3j PAAC PAP'!$G$34)</f>
        <v>2.7421619443568885</v>
      </c>
      <c r="L71" s="35">
        <f>IF(L63="-","-",SUM(L63:L69)*'3j PAAC PAP'!$G$34)</f>
        <v>2.7048999537354002</v>
      </c>
      <c r="M71" s="35">
        <f>IF(M63="-","-",SUM(M63:M69)*'3j PAAC PAP'!$G$34)</f>
        <v>3.0361163821773163</v>
      </c>
      <c r="N71" s="35">
        <f>IF(N63="-","-",SUM(N63:N69)*'3j PAAC PAP'!$G$34)</f>
        <v>3.1948008421074006</v>
      </c>
      <c r="O71" s="27"/>
      <c r="P71" s="35">
        <f>IF(P63="-","-",SUM(P63:P69)*'3j PAAC PAP'!$G$34)</f>
        <v>3.1948008421074006</v>
      </c>
      <c r="Q71" s="35">
        <f>IF(Q63="-","-",SUM(Q63:Q69)*'3j PAAC PAP'!$G$34)</f>
        <v>3.5448555603030982</v>
      </c>
      <c r="R71" s="35">
        <f>IF(R63="-","-",SUM(R63:R69)*'3j PAAC PAP'!$G$34)</f>
        <v>3.409119232763139</v>
      </c>
      <c r="S71" s="35">
        <f>IF(S63="-","-",SUM(S63:S69)*'3j PAAC PAP'!$G$34)</f>
        <v>3.3844140558382385</v>
      </c>
      <c r="T71" s="35">
        <f>IF(T63="-","-",SUM(T63:T69)*'3j PAAC PAP'!$G$34)</f>
        <v>3.2528930510249547</v>
      </c>
      <c r="U71" s="35">
        <f>IF(U63="-","-",SUM(U63:U69)*'3j PAAC PAP'!$G$34)</f>
        <v>3.6112069077943421</v>
      </c>
      <c r="V71" s="35">
        <f>IF(V63="-","-",SUM(V63:V69)*'3j PAAC PAP'!$G$34)</f>
        <v>3.9654145552327198</v>
      </c>
      <c r="W71" s="35">
        <f>IF(W63="-","-",SUM(W63:W69)*'3j PAAC PAP'!$G$34)</f>
        <v>5.6206243707406038</v>
      </c>
      <c r="X71" s="27"/>
      <c r="Y71" s="35">
        <f>IF(Y63="-","-",SUM(Y63:Y69)*'3j PAAC PAP'!$G$34)</f>
        <v>9.7850752483970922</v>
      </c>
      <c r="Z71" s="35" t="str">
        <f>IF(Z63="-","-",SUM(Z63:Z69)*'3j PAAC PAP'!$G$34)</f>
        <v>-</v>
      </c>
      <c r="AA71" s="35" t="str">
        <f>IF(AA63="-","-",SUM(AA63:AA69)*'3j PAAC PAP'!$G$34)</f>
        <v>-</v>
      </c>
      <c r="AB71" s="35" t="str">
        <f>IF(AB63="-","-",SUM(AB63:AB69)*'3j PAAC PAP'!$G$34)</f>
        <v>-</v>
      </c>
      <c r="AC71" s="35" t="str">
        <f>IF(AC63="-","-",SUM(AC63:AC69)*'3j PAAC PAP'!$G$34)</f>
        <v>-</v>
      </c>
      <c r="AD71" s="25"/>
    </row>
    <row r="72" spans="1:30" s="26" customFormat="1" ht="11.25" customHeight="1" x14ac:dyDescent="0.15">
      <c r="A72" s="207"/>
      <c r="B72" s="123" t="s">
        <v>189</v>
      </c>
      <c r="C72" s="123" t="s">
        <v>250</v>
      </c>
      <c r="D72" s="121" t="s">
        <v>133</v>
      </c>
      <c r="E72" s="75"/>
      <c r="F72" s="27"/>
      <c r="G72" s="35">
        <f>IF(G63="-","-",SUM(G63:G71)*'3k EBIT'!$E$10)</f>
        <v>10.557427239964628</v>
      </c>
      <c r="H72" s="35">
        <f>IF(H63="-","-",SUM(H63:H71)*'3k EBIT'!$E$10)</f>
        <v>10.058467730341878</v>
      </c>
      <c r="I72" s="35">
        <f>IF(I63="-","-",SUM(I63:I71)*'3k EBIT'!$E$10)</f>
        <v>10.463677813147347</v>
      </c>
      <c r="J72" s="35">
        <f>IF(J63="-","-",SUM(J63:J71)*'3k EBIT'!$E$10)</f>
        <v>10.243785724052882</v>
      </c>
      <c r="K72" s="35">
        <f>IF(K63="-","-",SUM(K63:K71)*'3k EBIT'!$E$10)</f>
        <v>11.216398458675583</v>
      </c>
      <c r="L72" s="35">
        <f>IF(L63="-","-",SUM(L63:L71)*'3k EBIT'!$E$10)</f>
        <v>11.065728155034325</v>
      </c>
      <c r="M72" s="35">
        <f>IF(M63="-","-",SUM(M63:M71)*'3k EBIT'!$E$10)</f>
        <v>12.413483920799569</v>
      </c>
      <c r="N72" s="35">
        <f>IF(N63="-","-",SUM(N63:N71)*'3k EBIT'!$E$10)</f>
        <v>13.059305940699453</v>
      </c>
      <c r="O72" s="27"/>
      <c r="P72" s="35">
        <f>IF(P63="-","-",SUM(P63:P71)*'3k EBIT'!$E$10)</f>
        <v>13.059305940699453</v>
      </c>
      <c r="Q72" s="35">
        <f>IF(Q63="-","-",SUM(Q63:Q71)*'3k EBIT'!$E$10)</f>
        <v>14.483466802977276</v>
      </c>
      <c r="R72" s="35">
        <f>IF(R63="-","-",SUM(R63:R71)*'3k EBIT'!$E$10)</f>
        <v>13.932058631842564</v>
      </c>
      <c r="S72" s="35">
        <f>IF(S63="-","-",SUM(S63:S71)*'3k EBIT'!$E$10)</f>
        <v>13.831992382110412</v>
      </c>
      <c r="T72" s="35">
        <f>IF(T63="-","-",SUM(T63:T71)*'3k EBIT'!$E$10)</f>
        <v>13.297400077597375</v>
      </c>
      <c r="U72" s="35">
        <f>IF(U63="-","-",SUM(U63:U71)*'3k EBIT'!$E$10)</f>
        <v>14.754754782505421</v>
      </c>
      <c r="V72" s="35">
        <f>IF(V63="-","-",SUM(V63:V71)*'3k EBIT'!$E$10)</f>
        <v>16.196321137400343</v>
      </c>
      <c r="W72" s="35">
        <f>IF(W63="-","-",SUM(W63:W71)*'3k EBIT'!$E$10)</f>
        <v>22.928828336503262</v>
      </c>
      <c r="X72" s="27"/>
      <c r="Y72" s="35">
        <f>IF(Y63="-","-",SUM(Y63:Y71)*'3k EBIT'!$E$10)</f>
        <v>39.865961001708143</v>
      </c>
      <c r="Z72" s="35" t="str">
        <f>IF(Z63="-","-",SUM(Z63:Z71)*'3k EBIT'!$E$10)</f>
        <v>-</v>
      </c>
      <c r="AA72" s="35" t="str">
        <f>IF(AA63="-","-",SUM(AA63:AA71)*'3k EBIT'!$E$10)</f>
        <v>-</v>
      </c>
      <c r="AB72" s="35" t="str">
        <f>IF(AB63="-","-",SUM(AB63:AB71)*'3k EBIT'!$E$10)</f>
        <v>-</v>
      </c>
      <c r="AC72" s="35" t="str">
        <f>IF(AC63="-","-",SUM(AC63:AC71)*'3k EBIT'!$E$10)</f>
        <v>-</v>
      </c>
      <c r="AD72" s="25"/>
    </row>
    <row r="73" spans="1:30" s="26" customFormat="1" ht="11.25" customHeight="1" x14ac:dyDescent="0.15">
      <c r="A73" s="207"/>
      <c r="B73" s="123" t="s">
        <v>251</v>
      </c>
      <c r="C73" s="158" t="s">
        <v>252</v>
      </c>
      <c r="D73" s="121" t="s">
        <v>133</v>
      </c>
      <c r="E73" s="116"/>
      <c r="F73" s="27"/>
      <c r="G73" s="35">
        <f>IF(G63="-","-",SUM(G63:G66,G68:G72)*'3l HAP'!$E$11)</f>
        <v>6.434052690028282</v>
      </c>
      <c r="H73" s="35">
        <f>IF(H63="-","-",SUM(H63:H66,H68:H72)*'3l HAP'!$E$11)</f>
        <v>6.0349500682162329</v>
      </c>
      <c r="I73" s="35">
        <f>IF(I63="-","-",SUM(I63:I66,I68:I72)*'3l HAP'!$E$11)</f>
        <v>6.0753839769331863</v>
      </c>
      <c r="J73" s="35">
        <f>IF(J63="-","-",SUM(J63:J66,J68:J72)*'3l HAP'!$E$11)</f>
        <v>5.916932348355286</v>
      </c>
      <c r="K73" s="35">
        <f>IF(K63="-","-",SUM(K63:K66,K68:K72)*'3l HAP'!$E$11)</f>
        <v>6.7230583233697381</v>
      </c>
      <c r="L73" s="35">
        <f>IF(L63="-","-",SUM(L63:L66,L68:L72)*'3l HAP'!$E$11)</f>
        <v>6.5894342351712192</v>
      </c>
      <c r="M73" s="35">
        <f>IF(M63="-","-",SUM(M63:M66,M68:M72)*'3l HAP'!$E$11)</f>
        <v>7.4356149958211857</v>
      </c>
      <c r="N73" s="35">
        <f>IF(N63="-","-",SUM(N63:N66,N68:N72)*'3l HAP'!$E$11)</f>
        <v>7.9410919181899251</v>
      </c>
      <c r="O73" s="27"/>
      <c r="P73" s="35">
        <f>IF(P63="-","-",SUM(P63:P66,P68:P72)*'3l HAP'!$E$11)</f>
        <v>7.9410919181899251</v>
      </c>
      <c r="Q73" s="35">
        <f>IF(Q63="-","-",SUM(Q63:Q66,Q68:Q72)*'3l HAP'!$E$11)</f>
        <v>8.9747297042828222</v>
      </c>
      <c r="R73" s="35">
        <f>IF(R63="-","-",SUM(R63:R66,R68:R72)*'3l HAP'!$E$11)</f>
        <v>8.5376973458365839</v>
      </c>
      <c r="S73" s="35">
        <f>IF(S63="-","-",SUM(S63:S66,S68:S72)*'3l HAP'!$E$11)</f>
        <v>8.5566410195427132</v>
      </c>
      <c r="T73" s="35">
        <f>IF(T63="-","-",SUM(T63:T66,T68:T72)*'3l HAP'!$E$11)</f>
        <v>8.0986295829374093</v>
      </c>
      <c r="U73" s="35">
        <f>IF(U63="-","-",SUM(U63:U66,U68:U72)*'3l HAP'!$E$11)</f>
        <v>8.9554365056358574</v>
      </c>
      <c r="V73" s="35">
        <f>IF(V63="-","-",SUM(V63:V66,V68:V72)*'3l HAP'!$E$11)</f>
        <v>10.079262014383062</v>
      </c>
      <c r="W73" s="35">
        <f>IF(W63="-","-",SUM(W63:W66,W68:W72)*'3l HAP'!$E$11)</f>
        <v>14.698229189301943</v>
      </c>
      <c r="X73" s="27"/>
      <c r="Y73" s="35">
        <f>IF(Y63="-","-",SUM(Y63:Y66,Y68:Y72)*'3l HAP'!$E$11)</f>
        <v>27.597211439520347</v>
      </c>
      <c r="Z73" s="35" t="str">
        <f>IF(Z63="-","-",SUM(Z63:Z66,Z68:Z72)*'3l HAP'!$E$11)</f>
        <v>-</v>
      </c>
      <c r="AA73" s="35" t="str">
        <f>IF(AA63="-","-",SUM(AA63:AA66,AA68:AA72)*'3l HAP'!$E$11)</f>
        <v>-</v>
      </c>
      <c r="AB73" s="35" t="str">
        <f>IF(AB63="-","-",SUM(AB63:AB66,AB68:AB72)*'3l HAP'!$E$11)</f>
        <v>-</v>
      </c>
      <c r="AC73" s="35" t="str">
        <f>IF(AC63="-","-",SUM(AC63:AC66,AC68:AC72)*'3l HAP'!$E$11)</f>
        <v>-</v>
      </c>
      <c r="AD73" s="25"/>
    </row>
    <row r="74" spans="1:30" s="26" customFormat="1" ht="11.25" customHeight="1" x14ac:dyDescent="0.15">
      <c r="A74" s="207"/>
      <c r="B74" s="123" t="s">
        <v>253</v>
      </c>
      <c r="C74" s="123" t="str">
        <f>B74&amp;"_"&amp;D74</f>
        <v>Total_Midlands</v>
      </c>
      <c r="D74" s="121" t="s">
        <v>133</v>
      </c>
      <c r="E74" s="75"/>
      <c r="F74" s="27"/>
      <c r="G74" s="35">
        <f t="shared" ref="G74:N74" si="12">IF(G63="-","-",SUM(G63:G73))</f>
        <v>562.08788843704724</v>
      </c>
      <c r="H74" s="35">
        <f t="shared" si="12"/>
        <v>535.427769840167</v>
      </c>
      <c r="I74" s="35">
        <f t="shared" si="12"/>
        <v>556.79504140322319</v>
      </c>
      <c r="J74" s="35">
        <f t="shared" si="12"/>
        <v>545.06332670793495</v>
      </c>
      <c r="K74" s="35">
        <f t="shared" si="12"/>
        <v>597.05957546624518</v>
      </c>
      <c r="L74" s="35">
        <f t="shared" si="12"/>
        <v>588.99593867244039</v>
      </c>
      <c r="M74" s="35">
        <f t="shared" si="12"/>
        <v>660.77660412105945</v>
      </c>
      <c r="N74" s="35">
        <f t="shared" si="12"/>
        <v>695.27269962982359</v>
      </c>
      <c r="O74" s="27"/>
      <c r="P74" s="35">
        <f t="shared" ref="P74:W74" si="13">IF(P63="-","-",SUM(P63:P73))</f>
        <v>695.27269962982359</v>
      </c>
      <c r="Q74" s="35">
        <f t="shared" si="13"/>
        <v>771.26214131195218</v>
      </c>
      <c r="R74" s="35">
        <f t="shared" si="13"/>
        <v>741.8036382496</v>
      </c>
      <c r="S74" s="35">
        <f t="shared" si="13"/>
        <v>736.55593937596188</v>
      </c>
      <c r="T74" s="35">
        <f t="shared" si="13"/>
        <v>707.96150248154754</v>
      </c>
      <c r="U74" s="35">
        <f t="shared" si="13"/>
        <v>785.52115692761981</v>
      </c>
      <c r="V74" s="35">
        <f t="shared" si="13"/>
        <v>862.51686451280887</v>
      </c>
      <c r="W74" s="35">
        <f t="shared" si="13"/>
        <v>1221.4781694890055</v>
      </c>
      <c r="X74" s="27"/>
      <c r="Y74" s="35">
        <f t="shared" ref="Y74:AC74" si="14">IF(Y63="-","-",SUM(Y63:Y73))</f>
        <v>2125.8048185434664</v>
      </c>
      <c r="Z74" s="35" t="str">
        <f t="shared" si="14"/>
        <v>-</v>
      </c>
      <c r="AA74" s="35" t="str">
        <f t="shared" si="14"/>
        <v>-</v>
      </c>
      <c r="AB74" s="35" t="str">
        <f t="shared" si="14"/>
        <v>-</v>
      </c>
      <c r="AC74" s="35" t="str">
        <f t="shared" si="14"/>
        <v>-</v>
      </c>
      <c r="AD74" s="25"/>
    </row>
    <row r="75" spans="1:30" s="26" customFormat="1" ht="11.25" customHeight="1" x14ac:dyDescent="0.15">
      <c r="A75" s="207"/>
      <c r="B75" s="120" t="s">
        <v>244</v>
      </c>
      <c r="C75" s="120" t="s">
        <v>180</v>
      </c>
      <c r="D75" s="122" t="s">
        <v>123</v>
      </c>
      <c r="E75" s="119"/>
      <c r="F75" s="27"/>
      <c r="G75" s="117">
        <f>IF('3a DF'!H138="-","-",'3a DF'!H138)</f>
        <v>257.71219424878092</v>
      </c>
      <c r="H75" s="117">
        <f>IF('3a DF'!I138="-","-",'3a DF'!I138)</f>
        <v>230.71219424878097</v>
      </c>
      <c r="I75" s="117">
        <f>IF('3a DF'!J138="-","-",'3a DF'!J138)</f>
        <v>212.00249891494559</v>
      </c>
      <c r="J75" s="117">
        <f>IF('3a DF'!K138="-","-",'3a DF'!K138)</f>
        <v>200.99669869014468</v>
      </c>
      <c r="K75" s="117">
        <f>IF('3a DF'!L138="-","-",'3a DF'!L138)</f>
        <v>243.55512092500535</v>
      </c>
      <c r="L75" s="117">
        <f>IF('3a DF'!M138="-","-",'3a DF'!M138)</f>
        <v>233.37825874798972</v>
      </c>
      <c r="M75" s="117">
        <f>IF('3a DF'!N138="-","-",'3a DF'!N138)</f>
        <v>253.17980363922118</v>
      </c>
      <c r="N75" s="117">
        <f>IF('3a DF'!O138="-","-",'3a DF'!O138)</f>
        <v>277.30191021453396</v>
      </c>
      <c r="O75" s="27"/>
      <c r="P75" s="117">
        <f>IF('3a DF'!Q138="-","-",'3a DF'!Q138)</f>
        <v>277.30191021453396</v>
      </c>
      <c r="Q75" s="117">
        <f>IF('3a DF'!R138="-","-",'3a DF'!R138)</f>
        <v>326.4641928415619</v>
      </c>
      <c r="R75" s="117">
        <f>IF('3a DF'!S138="-","-",'3a DF'!S138)</f>
        <v>295.95240902194115</v>
      </c>
      <c r="S75" s="117">
        <f>IF('3a DF'!T138="-","-",'3a DF'!T138)</f>
        <v>284.65626616322311</v>
      </c>
      <c r="T75" s="117">
        <f>IF('3a DF'!U138="-","-",'3a DF'!U138)</f>
        <v>248.18441173263807</v>
      </c>
      <c r="U75" s="117">
        <f>IF('3a DF'!V138="-","-",'3a DF'!V138)</f>
        <v>293.63283993230289</v>
      </c>
      <c r="V75" s="117">
        <f>IF('3a DF'!W138="-","-",'3a DF'!W138)</f>
        <v>370.49698813819657</v>
      </c>
      <c r="W75" s="117">
        <f>IF('3a DF'!X138="-","-",'3a DF'!X138)</f>
        <v>670.9192373063936</v>
      </c>
      <c r="X75" s="27"/>
      <c r="Y75" s="117">
        <f>IF('3a DF'!Z138="-","-",'3a DF'!Z138)</f>
        <v>1478.0674582060756</v>
      </c>
      <c r="Z75" s="117" t="str">
        <f>IF('3a DF'!AA138="-","-",'3a DF'!AA138)</f>
        <v>-</v>
      </c>
      <c r="AA75" s="117" t="str">
        <f>IF('3a DF'!AB138="-","-",'3a DF'!AB138)</f>
        <v>-</v>
      </c>
      <c r="AB75" s="117" t="str">
        <f>IF('3a DF'!AC138="-","-",'3a DF'!AC138)</f>
        <v>-</v>
      </c>
      <c r="AC75" s="117" t="str">
        <f>IF('3a DF'!AD138="-","-",'3a DF'!AD138)</f>
        <v>-</v>
      </c>
      <c r="AD75" s="25"/>
    </row>
    <row r="76" spans="1:30" s="26" customFormat="1" ht="11.25" customHeight="1" x14ac:dyDescent="0.15">
      <c r="A76" s="207"/>
      <c r="B76" s="120" t="s">
        <v>244</v>
      </c>
      <c r="C76" s="120" t="s">
        <v>181</v>
      </c>
      <c r="D76" s="122" t="s">
        <v>123</v>
      </c>
      <c r="E76" s="119"/>
      <c r="F76" s="27"/>
      <c r="G76" s="117">
        <f>IF('3b CM'!G33="-","-",'3b CM'!G33)</f>
        <v>6.0006922858012957E-2</v>
      </c>
      <c r="H76" s="117">
        <f>IF('3b CM'!H33="-","-",'3b CM'!H33)</f>
        <v>9.0010384287019435E-2</v>
      </c>
      <c r="I76" s="117">
        <f>IF('3b CM'!I33="-","-",'3b CM'!I33)</f>
        <v>0.28343291518856395</v>
      </c>
      <c r="J76" s="117">
        <f>IF('3b CM'!J33="-","-",'3b CM'!J33)</f>
        <v>0.2882371583693209</v>
      </c>
      <c r="K76" s="117">
        <f>IF('3b CM'!K33="-","-",'3b CM'!K33)</f>
        <v>3.7020585604191414</v>
      </c>
      <c r="L76" s="117">
        <f>IF('3b CM'!L33="-","-",'3b CM'!L33)</f>
        <v>3.5913708894274063</v>
      </c>
      <c r="M76" s="117">
        <f>IF('3b CM'!M33="-","-",'3b CM'!M33)</f>
        <v>12.255924401571948</v>
      </c>
      <c r="N76" s="117">
        <f>IF('3b CM'!N33="-","-",'3b CM'!N33)</f>
        <v>11.650830354565159</v>
      </c>
      <c r="O76" s="27"/>
      <c r="P76" s="117">
        <f>IF('3b CM'!P33="-","-",'3b CM'!P33)</f>
        <v>11.650830354565159</v>
      </c>
      <c r="Q76" s="117">
        <f>IF('3b CM'!Q33="-","-",'3b CM'!Q33)</f>
        <v>15.529494556748226</v>
      </c>
      <c r="R76" s="117">
        <f>IF('3b CM'!R33="-","-",'3b CM'!R33)</f>
        <v>14.916374061202896</v>
      </c>
      <c r="S76" s="117">
        <f>IF('3b CM'!S33="-","-",'3b CM'!S33)</f>
        <v>17.68372351586488</v>
      </c>
      <c r="T76" s="117">
        <f>IF('3b CM'!T33="-","-",'3b CM'!T33)</f>
        <v>18.019604553879944</v>
      </c>
      <c r="U76" s="117">
        <f>IF('3b CM'!U33="-","-",'3b CM'!U33)</f>
        <v>13.701961932538957</v>
      </c>
      <c r="V76" s="117">
        <f>IF('3b CM'!V33="-","-",'3b CM'!V33)</f>
        <v>13.85078071770749</v>
      </c>
      <c r="W76" s="117">
        <f>IF('3b CM'!W33="-","-",'3b CM'!W33)</f>
        <v>8.7107985210243157</v>
      </c>
      <c r="X76" s="27"/>
      <c r="Y76" s="117">
        <f>IF('3b CM'!Y33="-","-",'3b CM'!Y33)</f>
        <v>11.645730795775677</v>
      </c>
      <c r="Z76" s="117" t="str">
        <f>IF('3b CM'!Z33="-","-",'3b CM'!Z33)</f>
        <v>-</v>
      </c>
      <c r="AA76" s="117" t="str">
        <f>IF('3b CM'!AA33="-","-",'3b CM'!AA33)</f>
        <v>-</v>
      </c>
      <c r="AB76" s="117" t="str">
        <f>IF('3b CM'!AB33="-","-",'3b CM'!AB33)</f>
        <v>-</v>
      </c>
      <c r="AC76" s="117" t="str">
        <f>IF('3b CM'!AC33="-","-",'3b CM'!AC33)</f>
        <v>-</v>
      </c>
      <c r="AD76" s="25"/>
    </row>
    <row r="77" spans="1:30" s="26" customFormat="1" ht="11.25" x14ac:dyDescent="0.15">
      <c r="A77" s="207"/>
      <c r="B77" s="120" t="s">
        <v>245</v>
      </c>
      <c r="C77" s="120" t="s">
        <v>182</v>
      </c>
      <c r="D77" s="122" t="s">
        <v>123</v>
      </c>
      <c r="E77" s="119"/>
      <c r="F77" s="27"/>
      <c r="G77" s="117" t="str">
        <f>IF('3c AA'!J144="-","-",'3c AA'!J144)</f>
        <v>-</v>
      </c>
      <c r="H77" s="117" t="str">
        <f>IF('3c AA'!K144="-","-",'3c AA'!K144)</f>
        <v>-</v>
      </c>
      <c r="I77" s="117" t="str">
        <f>IF('3c AA'!L144="-","-",'3c AA'!L144)</f>
        <v>-</v>
      </c>
      <c r="J77" s="117" t="str">
        <f>IF('3c AA'!M144="-","-",'3c AA'!M144)</f>
        <v>-</v>
      </c>
      <c r="K77" s="117" t="str">
        <f>IF('3c AA'!N144="-","-",'3c AA'!N144)</f>
        <v>-</v>
      </c>
      <c r="L77" s="117" t="str">
        <f>IF('3c AA'!O144="-","-",'3c AA'!O144)</f>
        <v>-</v>
      </c>
      <c r="M77" s="117" t="str">
        <f>IF('3c AA'!P144="-","-",'3c AA'!P144)</f>
        <v>-</v>
      </c>
      <c r="N77" s="117" t="str">
        <f>IF('3c AA'!Q144="-","-",'3c AA'!Q144)</f>
        <v>-</v>
      </c>
      <c r="O77" s="27"/>
      <c r="P77" s="117" t="str">
        <f>IF('3c AA'!S144="-","-",'3c AA'!S144)</f>
        <v>-</v>
      </c>
      <c r="Q77" s="117" t="str">
        <f>IF('3c AA'!T144="-","-",'3c AA'!T144)</f>
        <v>-</v>
      </c>
      <c r="R77" s="117" t="str">
        <f>IF('3c AA'!U144="-","-",'3c AA'!U144)</f>
        <v>-</v>
      </c>
      <c r="S77" s="117" t="str">
        <f>IF('3c AA'!V144="-","-",'3c AA'!V144)</f>
        <v>-</v>
      </c>
      <c r="T77" s="117">
        <f>IF('3c AA'!W144="-","-",'3c AA'!W144)</f>
        <v>6.4764453689561785</v>
      </c>
      <c r="U77" s="117">
        <f>IF('3c AA'!X144="-","-",'3c AA'!X144)</f>
        <v>9.9756950960531068</v>
      </c>
      <c r="V77" s="117">
        <f>IF('3c AA'!Y144="-","-",'3c AA'!Y144)</f>
        <v>4.43</v>
      </c>
      <c r="W77" s="117" t="str">
        <f>IF('3c AA'!Z144="-","-",'3c AA'!Z144)</f>
        <v>-</v>
      </c>
      <c r="X77" s="27"/>
      <c r="Y77" s="117">
        <f>IF('3c AA'!AB144="-","-",'3c AA'!AB144)</f>
        <v>20.219374094906922</v>
      </c>
      <c r="Z77" s="117" t="str">
        <f>IF('3c AA'!AC144="-","-",'3c AA'!AC144)</f>
        <v>-</v>
      </c>
      <c r="AA77" s="117" t="str">
        <f>IF('3c AA'!AD144="-","-",'3c AA'!AD144)</f>
        <v>-</v>
      </c>
      <c r="AB77" s="117" t="str">
        <f>IF('3c AA'!AE144="-","-",'3c AA'!AE144)</f>
        <v>-</v>
      </c>
      <c r="AC77" s="117" t="str">
        <f>IF('3c AA'!AF144="-","-",'3c AA'!AF144)</f>
        <v>-</v>
      </c>
      <c r="AD77" s="25"/>
    </row>
    <row r="78" spans="1:30" s="26" customFormat="1" ht="11.25" x14ac:dyDescent="0.15">
      <c r="A78" s="207"/>
      <c r="B78" s="120" t="s">
        <v>246</v>
      </c>
      <c r="C78" s="120" t="s">
        <v>183</v>
      </c>
      <c r="D78" s="122" t="s">
        <v>123</v>
      </c>
      <c r="E78" s="119"/>
      <c r="F78" s="27"/>
      <c r="G78" s="117">
        <f>IF('3d PC'!G34="-","-",'3d PC'!G34)</f>
        <v>90.554689231973299</v>
      </c>
      <c r="H78" s="117">
        <f>IF('3d PC'!H34="-","-",'3d PC'!H34)</f>
        <v>90.52748619117645</v>
      </c>
      <c r="I78" s="117">
        <f>IF('3d PC'!I34="-","-",'3d PC'!I34)</f>
        <v>110.92123271248501</v>
      </c>
      <c r="J78" s="117">
        <f>IF('3d PC'!J34="-","-",'3d PC'!J34)</f>
        <v>110.81650430310445</v>
      </c>
      <c r="K78" s="117">
        <f>IF('3d PC'!K34="-","-",'3d PC'!K34)</f>
        <v>118.07702363696983</v>
      </c>
      <c r="L78" s="117">
        <f>IF('3d PC'!L34="-","-",'3d PC'!L34)</f>
        <v>118.50373843757191</v>
      </c>
      <c r="M78" s="117">
        <f>IF('3d PC'!M34="-","-",'3d PC'!M34)</f>
        <v>137.27470611703933</v>
      </c>
      <c r="N78" s="117">
        <f>IF('3d PC'!N34="-","-",'3d PC'!N34)</f>
        <v>137.36827765203489</v>
      </c>
      <c r="O78" s="27"/>
      <c r="P78" s="117">
        <f>IF('3d PC'!P34="-","-",'3d PC'!P34)</f>
        <v>137.36827765203489</v>
      </c>
      <c r="Q78" s="117">
        <f>IF('3d PC'!Q34="-","-",'3d PC'!Q34)</f>
        <v>146.96516386155642</v>
      </c>
      <c r="R78" s="117">
        <f>IF('3d PC'!R34="-","-",'3d PC'!R34)</f>
        <v>148.77169347757575</v>
      </c>
      <c r="S78" s="117">
        <f>IF('3d PC'!S34="-","-",'3d PC'!S34)</f>
        <v>153.03731623623639</v>
      </c>
      <c r="T78" s="117">
        <f>IF('3d PC'!T34="-","-",'3d PC'!T34)</f>
        <v>152.4904789077261</v>
      </c>
      <c r="U78" s="117">
        <f>IF('3d PC'!U34="-","-",'3d PC'!U34)</f>
        <v>161.45028237819352</v>
      </c>
      <c r="V78" s="117">
        <f>IF('3d PC'!V34="-","-",'3d PC'!V34)</f>
        <v>160.69557419311451</v>
      </c>
      <c r="W78" s="117">
        <f>IF('3d PC'!W34="-","-",'3d PC'!W34)</f>
        <v>168.03454146468238</v>
      </c>
      <c r="X78" s="27"/>
      <c r="Y78" s="117">
        <f>IF('3d PC'!Y34="-","-",'3d PC'!Y34)</f>
        <v>166.46554915770139</v>
      </c>
      <c r="Z78" s="117" t="str">
        <f>IF('3d PC'!Z34="-","-",'3d PC'!Z34)</f>
        <v>-</v>
      </c>
      <c r="AA78" s="117" t="str">
        <f>IF('3d PC'!AA34="-","-",'3d PC'!AA34)</f>
        <v>-</v>
      </c>
      <c r="AB78" s="117" t="str">
        <f>IF('3d PC'!AB34="-","-",'3d PC'!AB34)</f>
        <v>-</v>
      </c>
      <c r="AC78" s="117" t="str">
        <f>IF('3d PC'!AC34="-","-",'3d PC'!AC34)</f>
        <v>-</v>
      </c>
      <c r="AD78" s="25"/>
    </row>
    <row r="79" spans="1:30" s="26" customFormat="1" ht="11.25" x14ac:dyDescent="0.15">
      <c r="A79" s="207"/>
      <c r="B79" s="120" t="s">
        <v>247</v>
      </c>
      <c r="C79" s="120" t="s">
        <v>184</v>
      </c>
      <c r="D79" s="122" t="s">
        <v>123</v>
      </c>
      <c r="E79" s="119"/>
      <c r="F79" s="27"/>
      <c r="G79" s="117">
        <f>IF('3e NC-Elec'!H62="-","-",'3e NC-Elec'!H62)</f>
        <v>135.96504333073955</v>
      </c>
      <c r="H79" s="117">
        <f>IF('3e NC-Elec'!I62="-","-",'3e NC-Elec'!I62)</f>
        <v>136.97046244320143</v>
      </c>
      <c r="I79" s="117">
        <f>IF('3e NC-Elec'!J62="-","-",'3e NC-Elec'!J62)</f>
        <v>146.15425504768555</v>
      </c>
      <c r="J79" s="117">
        <f>IF('3e NC-Elec'!K62="-","-",'3e NC-Elec'!K62)</f>
        <v>145.39804430998433</v>
      </c>
      <c r="K79" s="117">
        <f>IF('3e NC-Elec'!L62="-","-",'3e NC-Elec'!L62)</f>
        <v>138.925741209081</v>
      </c>
      <c r="L79" s="117">
        <f>IF('3e NC-Elec'!M62="-","-",'3e NC-Elec'!M62)</f>
        <v>140.13105181077015</v>
      </c>
      <c r="M79" s="117">
        <f>IF('3e NC-Elec'!N62="-","-",'3e NC-Elec'!N62)</f>
        <v>140.95393927962769</v>
      </c>
      <c r="N79" s="117">
        <f>IF('3e NC-Elec'!O62="-","-",'3e NC-Elec'!O62)</f>
        <v>140.42652611279036</v>
      </c>
      <c r="O79" s="27"/>
      <c r="P79" s="117">
        <f>IF('3e NC-Elec'!Q62="-","-",'3e NC-Elec'!Q62)</f>
        <v>140.42652611279036</v>
      </c>
      <c r="Q79" s="117">
        <f>IF('3e NC-Elec'!R62="-","-",'3e NC-Elec'!R62)</f>
        <v>150.10160358414907</v>
      </c>
      <c r="R79" s="117">
        <f>IF('3e NC-Elec'!S62="-","-",'3e NC-Elec'!S62)</f>
        <v>151.14729777672287</v>
      </c>
      <c r="S79" s="117">
        <f>IF('3e NC-Elec'!T62="-","-",'3e NC-Elec'!T62)</f>
        <v>154.86891587817166</v>
      </c>
      <c r="T79" s="117">
        <f>IF('3e NC-Elec'!U62="-","-",'3e NC-Elec'!U62)</f>
        <v>158.12649489535286</v>
      </c>
      <c r="U79" s="117">
        <f>IF('3e NC-Elec'!V62="-","-",'3e NC-Elec'!V62)</f>
        <v>169.48598733801256</v>
      </c>
      <c r="V79" s="117">
        <f>IF('3e NC-Elec'!W62="-","-",'3e NC-Elec'!W62)</f>
        <v>168.52298450135754</v>
      </c>
      <c r="W79" s="117">
        <f>IF('3e NC-Elec'!X62="-","-",'3e NC-Elec'!X62)</f>
        <v>198.97999499407607</v>
      </c>
      <c r="X79" s="27"/>
      <c r="Y79" s="117">
        <f>IF('3e NC-Elec'!Z62="-","-",'3e NC-Elec'!Z62)</f>
        <v>208.64427685635167</v>
      </c>
      <c r="Z79" s="117" t="str">
        <f>IF('3e NC-Elec'!AA62="-","-",'3e NC-Elec'!AA62)</f>
        <v>-</v>
      </c>
      <c r="AA79" s="117" t="str">
        <f>IF('3e NC-Elec'!AB62="-","-",'3e NC-Elec'!AB62)</f>
        <v>-</v>
      </c>
      <c r="AB79" s="117" t="str">
        <f>IF('3e NC-Elec'!AC62="-","-",'3e NC-Elec'!AC62)</f>
        <v>-</v>
      </c>
      <c r="AC79" s="117" t="str">
        <f>IF('3e NC-Elec'!AD62="-","-",'3e NC-Elec'!AD62)</f>
        <v>-</v>
      </c>
      <c r="AD79" s="25"/>
    </row>
    <row r="80" spans="1:30" s="26" customFormat="1" ht="11.25" x14ac:dyDescent="0.15">
      <c r="A80" s="207"/>
      <c r="B80" s="120" t="s">
        <v>248</v>
      </c>
      <c r="C80" s="120" t="s">
        <v>185</v>
      </c>
      <c r="D80" s="122" t="s">
        <v>123</v>
      </c>
      <c r="E80" s="119"/>
      <c r="F80" s="27"/>
      <c r="G80" s="117">
        <f>IF('3g CPIH'!C$17="-","-",'3h OC '!$E$10*('3g CPIH'!C$17/'3g CPIH'!$G$17))</f>
        <v>76.502677103718199</v>
      </c>
      <c r="H80" s="117">
        <f>IF('3g CPIH'!D$17="-","-",'3h OC '!$E$10*('3g CPIH'!D$17/'3g CPIH'!$G$17))</f>
        <v>76.655835616438353</v>
      </c>
      <c r="I80" s="117">
        <f>IF('3g CPIH'!E$17="-","-",'3h OC '!$E$10*('3g CPIH'!E$17/'3g CPIH'!$G$17))</f>
        <v>76.885573385518597</v>
      </c>
      <c r="J80" s="117">
        <f>IF('3g CPIH'!F$17="-","-",'3h OC '!$E$10*('3g CPIH'!F$17/'3g CPIH'!$G$17))</f>
        <v>77.345048923679059</v>
      </c>
      <c r="K80" s="117">
        <f>IF('3g CPIH'!G$17="-","-",'3h OC '!$E$10*('3g CPIH'!G$17/'3g CPIH'!$G$17))</f>
        <v>78.263999999999996</v>
      </c>
      <c r="L80" s="117">
        <f>IF('3g CPIH'!H$17="-","-",'3h OC '!$E$10*('3g CPIH'!H$17/'3g CPIH'!$G$17))</f>
        <v>79.259530332681024</v>
      </c>
      <c r="M80" s="117">
        <f>IF('3g CPIH'!I$17="-","-",'3h OC '!$E$10*('3g CPIH'!I$17/'3g CPIH'!$G$17))</f>
        <v>80.408219178082177</v>
      </c>
      <c r="N80" s="117">
        <f>IF('3g CPIH'!J$17="-","-",'3h OC '!$E$10*('3g CPIH'!J$17/'3g CPIH'!$G$17))</f>
        <v>81.097432485322898</v>
      </c>
      <c r="O80" s="27"/>
      <c r="P80" s="117">
        <f>IF('3g CPIH'!L$17="-","-",'3h OC '!$E$10*('3g CPIH'!L$17/'3g CPIH'!$G$17))</f>
        <v>81.097432485322898</v>
      </c>
      <c r="Q80" s="117">
        <f>IF('3g CPIH'!M$17="-","-",'3h OC '!$E$10*('3g CPIH'!M$17/'3g CPIH'!$G$17))</f>
        <v>82.016383561643835</v>
      </c>
      <c r="R80" s="117">
        <f>IF('3g CPIH'!N$17="-","-",'3h OC '!$E$10*('3g CPIH'!N$17/'3g CPIH'!$G$17))</f>
        <v>82.62901761252445</v>
      </c>
      <c r="S80" s="117">
        <f>IF('3g CPIH'!O$17="-","-",'3h OC '!$E$10*('3g CPIH'!O$17/'3g CPIH'!$G$17))</f>
        <v>83.088493150684926</v>
      </c>
      <c r="T80" s="117">
        <f>IF('3g CPIH'!P$17="-","-",'3h OC '!$E$10*('3g CPIH'!P$17/'3g CPIH'!$G$17))</f>
        <v>83.318230919765156</v>
      </c>
      <c r="U80" s="117">
        <f>IF('3g CPIH'!Q$17="-","-",'3h OC '!$E$10*('3g CPIH'!Q$17/'3g CPIH'!$G$17))</f>
        <v>83.777706457925632</v>
      </c>
      <c r="V80" s="117">
        <f>IF('3g CPIH'!R$17="-","-",'3h OC '!$E$10*('3g CPIH'!R$17/'3g CPIH'!$G$17))</f>
        <v>85.309291585127198</v>
      </c>
      <c r="W80" s="117">
        <f>IF('3g CPIH'!S$17="-","-",'3h OC '!$E$10*('3g CPIH'!S$17/'3g CPIH'!$G$17))</f>
        <v>87.836407045009793</v>
      </c>
      <c r="X80" s="27"/>
      <c r="Y80" s="117">
        <f>IF('3g CPIH'!U$17="-","-",'3h OC '!$E$10*('3g CPIH'!U$17/'3g CPIH'!$G$17))</f>
        <v>92.278003913894324</v>
      </c>
      <c r="Z80" s="117" t="str">
        <f>IF('3g CPIH'!V$17="-","-",'3h OC '!$E$10*('3g CPIH'!V$17/'3g CPIH'!$G$17))</f>
        <v>-</v>
      </c>
      <c r="AA80" s="117" t="str">
        <f>IF('3g CPIH'!W$17="-","-",'3h OC '!$E$10*('3g CPIH'!W$17/'3g CPIH'!$G$17))</f>
        <v>-</v>
      </c>
      <c r="AB80" s="117" t="str">
        <f>IF('3g CPIH'!X$17="-","-",'3h OC '!$E$10*('3g CPIH'!X$17/'3g CPIH'!$G$17))</f>
        <v>-</v>
      </c>
      <c r="AC80" s="117" t="str">
        <f>IF('3g CPIH'!Y$17="-","-",'3h OC '!$E$10*('3g CPIH'!Y$17/'3g CPIH'!$G$17))</f>
        <v>-</v>
      </c>
      <c r="AD80" s="25"/>
    </row>
    <row r="81" spans="1:30" s="26" customFormat="1" ht="11.25" x14ac:dyDescent="0.15">
      <c r="A81" s="207"/>
      <c r="B81" s="120" t="s">
        <v>248</v>
      </c>
      <c r="C81" s="120" t="s">
        <v>186</v>
      </c>
      <c r="D81" s="122" t="s">
        <v>123</v>
      </c>
      <c r="E81" s="119"/>
      <c r="F81" s="27"/>
      <c r="G81" s="117" t="s">
        <v>249</v>
      </c>
      <c r="H81" s="117" t="s">
        <v>249</v>
      </c>
      <c r="I81" s="117" t="s">
        <v>249</v>
      </c>
      <c r="J81" s="117" t="s">
        <v>249</v>
      </c>
      <c r="K81" s="117">
        <f>IF('3i SMNCC'!G$50="-","-",'3i SMNCC'!G$50)</f>
        <v>0</v>
      </c>
      <c r="L81" s="117">
        <f>IF('3i SMNCC'!H$50="-","-",'3i SMNCC'!H$50)</f>
        <v>-0.18995111249132623</v>
      </c>
      <c r="M81" s="117">
        <f>IF('3i SMNCC'!I$50="-","-",'3i SMNCC'!I$50)</f>
        <v>2.3898870370752556</v>
      </c>
      <c r="N81" s="117">
        <f>IF('3i SMNCC'!J$50="-","-",'3i SMNCC'!J$50)</f>
        <v>11.485481460604181</v>
      </c>
      <c r="O81" s="27"/>
      <c r="P81" s="117">
        <f>IF('3i SMNCC'!L$50="-","-",'3i SMNCC'!L$50)</f>
        <v>11.485481460604181</v>
      </c>
      <c r="Q81" s="117">
        <f>IF('3i SMNCC'!M$50="-","-",'3i SMNCC'!M$50)</f>
        <v>13.905095596481768</v>
      </c>
      <c r="R81" s="117">
        <f>IF('3i SMNCC'!N$50="-","-",'3i SMNCC'!N$50)</f>
        <v>14.008016342776511</v>
      </c>
      <c r="S81" s="117">
        <f>IF('3i SMNCC'!O$50="-","-",'3i SMNCC'!O$50)</f>
        <v>16.592254432324484</v>
      </c>
      <c r="T81" s="117">
        <f>IF('3i SMNCC'!P$50="-","-",'3i SMNCC'!P$50)</f>
        <v>16.855736391237045</v>
      </c>
      <c r="U81" s="117">
        <f>IF('3i SMNCC'!Q$50="-","-",'3i SMNCC'!Q$50)</f>
        <v>16.48610584262476</v>
      </c>
      <c r="V81" s="117">
        <f>IF('3i SMNCC'!R$50="-","-",'3i SMNCC'!R$50)</f>
        <v>16.529685824397358</v>
      </c>
      <c r="W81" s="117">
        <f>IF('3i SMNCC'!S$50="-","-",'3i SMNCC'!S$50)</f>
        <v>15.149258026029946</v>
      </c>
      <c r="X81" s="27"/>
      <c r="Y81" s="117">
        <f>IF('3i SMNCC'!U$50="-","-",'3i SMNCC'!U$50)</f>
        <v>16.072618119862021</v>
      </c>
      <c r="Z81" s="117" t="str">
        <f>IF('3i SMNCC'!V$50="-","-",'3i SMNCC'!V$50)</f>
        <v>-</v>
      </c>
      <c r="AA81" s="117" t="str">
        <f>IF('3i SMNCC'!W$50="-","-",'3i SMNCC'!W$50)</f>
        <v>-</v>
      </c>
      <c r="AB81" s="117" t="str">
        <f>IF('3i SMNCC'!X$50="-","-",'3i SMNCC'!X$50)</f>
        <v>-</v>
      </c>
      <c r="AC81" s="117" t="str">
        <f>IF('3i SMNCC'!Y$50="-","-",'3i SMNCC'!Y$50)</f>
        <v>-</v>
      </c>
      <c r="AD81" s="25"/>
    </row>
    <row r="82" spans="1:30" s="26" customFormat="1" ht="11.25" customHeight="1" x14ac:dyDescent="0.15">
      <c r="A82" s="207"/>
      <c r="B82" s="120" t="s">
        <v>248</v>
      </c>
      <c r="C82" s="120" t="s">
        <v>187</v>
      </c>
      <c r="D82" s="122" t="s">
        <v>123</v>
      </c>
      <c r="E82" s="119"/>
      <c r="F82" s="27"/>
      <c r="G82" s="117">
        <f>IF('3g CPIH'!C$17="-","-",'3j PAAC PAP'!$G$16*('3g CPIH'!C$17/'3g CPIH'!$G$17))</f>
        <v>3.3460635029354204</v>
      </c>
      <c r="H82" s="117">
        <f>IF('3g CPIH'!D$17="-","-",'3j PAAC PAP'!$G$16*('3g CPIH'!D$17/'3g CPIH'!$G$17))</f>
        <v>3.3527623287671227</v>
      </c>
      <c r="I82" s="117">
        <f>IF('3g CPIH'!E$17="-","-",'3j PAAC PAP'!$G$16*('3g CPIH'!E$17/'3g CPIH'!$G$17))</f>
        <v>3.3628105675146771</v>
      </c>
      <c r="J82" s="117">
        <f>IF('3g CPIH'!F$17="-","-",'3j PAAC PAP'!$G$16*('3g CPIH'!F$17/'3g CPIH'!$G$17))</f>
        <v>3.3829070450097847</v>
      </c>
      <c r="K82" s="117">
        <f>IF('3g CPIH'!G$17="-","-",'3j PAAC PAP'!$G$16*('3g CPIH'!G$17/'3g CPIH'!$G$17))</f>
        <v>3.4230999999999998</v>
      </c>
      <c r="L82" s="117">
        <f>IF('3g CPIH'!H$17="-","-",'3j PAAC PAP'!$G$16*('3g CPIH'!H$17/'3g CPIH'!$G$17))</f>
        <v>3.4666423679060667</v>
      </c>
      <c r="M82" s="117">
        <f>IF('3g CPIH'!I$17="-","-",'3j PAAC PAP'!$G$16*('3g CPIH'!I$17/'3g CPIH'!$G$17))</f>
        <v>3.516883561643835</v>
      </c>
      <c r="N82" s="117">
        <f>IF('3g CPIH'!J$17="-","-",'3j PAAC PAP'!$G$16*('3g CPIH'!J$17/'3g CPIH'!$G$17))</f>
        <v>3.547028277886497</v>
      </c>
      <c r="O82" s="27"/>
      <c r="P82" s="117">
        <f>IF('3g CPIH'!L$17="-","-",'3j PAAC PAP'!$G$16*('3g CPIH'!L$17/'3g CPIH'!$G$17))</f>
        <v>3.547028277886497</v>
      </c>
      <c r="Q82" s="117">
        <f>IF('3g CPIH'!M$17="-","-",'3j PAAC PAP'!$G$16*('3g CPIH'!M$17/'3g CPIH'!$G$17))</f>
        <v>3.5872212328767121</v>
      </c>
      <c r="R82" s="117">
        <f>IF('3g CPIH'!N$17="-","-",'3j PAAC PAP'!$G$16*('3g CPIH'!N$17/'3g CPIH'!$G$17))</f>
        <v>3.6140165362035224</v>
      </c>
      <c r="S82" s="117">
        <f>IF('3g CPIH'!O$17="-","-",'3j PAAC PAP'!$G$16*('3g CPIH'!O$17/'3g CPIH'!$G$17))</f>
        <v>3.6341130136986299</v>
      </c>
      <c r="T82" s="117">
        <f>IF('3g CPIH'!P$17="-","-",'3j PAAC PAP'!$G$16*('3g CPIH'!P$17/'3g CPIH'!$G$17))</f>
        <v>3.6441612524461835</v>
      </c>
      <c r="U82" s="117">
        <f>IF('3g CPIH'!Q$17="-","-",'3j PAAC PAP'!$G$16*('3g CPIH'!Q$17/'3g CPIH'!$G$17))</f>
        <v>3.6642577299412915</v>
      </c>
      <c r="V82" s="117">
        <f>IF('3g CPIH'!R$17="-","-",'3j PAAC PAP'!$G$16*('3g CPIH'!R$17/'3g CPIH'!$G$17))</f>
        <v>3.7312459882583173</v>
      </c>
      <c r="W82" s="117">
        <f>IF('3g CPIH'!S$17="-","-",'3j PAAC PAP'!$G$16*('3g CPIH'!S$17/'3g CPIH'!$G$17))</f>
        <v>3.8417766144814092</v>
      </c>
      <c r="X82" s="27"/>
      <c r="Y82" s="117">
        <f>IF('3g CPIH'!U$17="-","-",'3j PAAC PAP'!$G$16*('3g CPIH'!U$17/'3g CPIH'!$G$17))</f>
        <v>4.0360425636007822</v>
      </c>
      <c r="Z82" s="117" t="str">
        <f>IF('3g CPIH'!V$17="-","-",'3j PAAC PAP'!$G$16*('3g CPIH'!V$17/'3g CPIH'!$G$17))</f>
        <v>-</v>
      </c>
      <c r="AA82" s="117" t="str">
        <f>IF('3g CPIH'!W$17="-","-",'3j PAAC PAP'!$G$16*('3g CPIH'!W$17/'3g CPIH'!$G$17))</f>
        <v>-</v>
      </c>
      <c r="AB82" s="117" t="str">
        <f>IF('3g CPIH'!X$17="-","-",'3j PAAC PAP'!$G$16*('3g CPIH'!X$17/'3g CPIH'!$G$17))</f>
        <v>-</v>
      </c>
      <c r="AC82" s="117" t="str">
        <f>IF('3g CPIH'!Y$17="-","-",'3j PAAC PAP'!$G$16*('3g CPIH'!Y$17/'3g CPIH'!$G$17))</f>
        <v>-</v>
      </c>
      <c r="AD82" s="25"/>
    </row>
    <row r="83" spans="1:30" s="26" customFormat="1" ht="11.25" customHeight="1" x14ac:dyDescent="0.15">
      <c r="A83" s="207"/>
      <c r="B83" s="120" t="s">
        <v>248</v>
      </c>
      <c r="C83" s="120" t="s">
        <v>188</v>
      </c>
      <c r="D83" s="122" t="s">
        <v>123</v>
      </c>
      <c r="E83" s="119"/>
      <c r="F83" s="27"/>
      <c r="G83" s="117">
        <f>IF(G75="-","-",SUM(G75:G81)*'3j PAAC PAP'!$G$34)</f>
        <v>2.6839630074710028</v>
      </c>
      <c r="H83" s="117">
        <f>IF(H75="-","-",SUM(H75:H81)*'3j PAAC PAP'!$G$34)</f>
        <v>2.5602993627982698</v>
      </c>
      <c r="I83" s="117">
        <f>IF(I75="-","-",SUM(I75:I81)*'3j PAAC PAP'!$G$34)</f>
        <v>2.6143381083822907</v>
      </c>
      <c r="J83" s="117">
        <f>IF(J75="-","-",SUM(J75:J81)*'3j PAAC PAP'!$G$34)</f>
        <v>2.5597659367819596</v>
      </c>
      <c r="K83" s="117">
        <f>IF(K75="-","-",SUM(K75:K81)*'3j PAAC PAP'!$G$34)</f>
        <v>2.7879595975704414</v>
      </c>
      <c r="L83" s="117">
        <f>IF(L75="-","-",SUM(L75:L81)*'3j PAAC PAP'!$G$34)</f>
        <v>2.7503897597210711</v>
      </c>
      <c r="M83" s="117">
        <f>IF(M75="-","-",SUM(M75:M81)*'3j PAAC PAP'!$G$34)</f>
        <v>2.9982494276174281</v>
      </c>
      <c r="N83" s="117">
        <f>IF(N75="-","-",SUM(N75:N81)*'3j PAAC PAP'!$G$34)</f>
        <v>3.1555555733273692</v>
      </c>
      <c r="O83" s="27"/>
      <c r="P83" s="117">
        <f>IF(P75="-","-",SUM(P75:P81)*'3j PAAC PAP'!$G$34)</f>
        <v>3.1555555733273692</v>
      </c>
      <c r="Q83" s="117">
        <f>IF(Q75="-","-",SUM(Q75:Q81)*'3j PAAC PAP'!$G$34)</f>
        <v>3.5176235361342476</v>
      </c>
      <c r="R83" s="117">
        <f>IF(R75="-","-",SUM(R75:R81)*'3j PAAC PAP'!$G$34)</f>
        <v>3.3857351324890712</v>
      </c>
      <c r="S83" s="117">
        <f>IF(S75="-","-",SUM(S75:S81)*'3j PAAC PAP'!$G$34)</f>
        <v>3.3977104754359551</v>
      </c>
      <c r="T83" s="117">
        <f>IF(T75="-","-",SUM(T75:T81)*'3j PAAC PAP'!$G$34)</f>
        <v>3.2710941336550925</v>
      </c>
      <c r="U83" s="117">
        <f>IF(U75="-","-",SUM(U75:U81)*'3j PAAC PAP'!$G$34)</f>
        <v>3.5823716309870401</v>
      </c>
      <c r="V83" s="117">
        <f>IF(V75="-","-",SUM(V75:V81)*'3j PAAC PAP'!$G$34)</f>
        <v>3.9237317695380849</v>
      </c>
      <c r="W83" s="117">
        <f>IF(W75="-","-",SUM(W75:W81)*'3j PAAC PAP'!$G$34)</f>
        <v>5.5021303159916366</v>
      </c>
      <c r="X83" s="27"/>
      <c r="Y83" s="117">
        <f>IF(Y75="-","-",SUM(Y75:Y81)*'3j PAAC PAP'!$G$34)</f>
        <v>9.5403789513379014</v>
      </c>
      <c r="Z83" s="117" t="str">
        <f>IF(Z75="-","-",SUM(Z75:Z81)*'3j PAAC PAP'!$G$34)</f>
        <v>-</v>
      </c>
      <c r="AA83" s="117" t="str">
        <f>IF(AA75="-","-",SUM(AA75:AA81)*'3j PAAC PAP'!$G$34)</f>
        <v>-</v>
      </c>
      <c r="AB83" s="117" t="str">
        <f>IF(AB75="-","-",SUM(AB75:AB81)*'3j PAAC PAP'!$G$34)</f>
        <v>-</v>
      </c>
      <c r="AC83" s="117" t="str">
        <f>IF(AC75="-","-",SUM(AC75:AC81)*'3j PAAC PAP'!$G$34)</f>
        <v>-</v>
      </c>
      <c r="AD83" s="25"/>
    </row>
    <row r="84" spans="1:30" s="26" customFormat="1" ht="11.25" customHeight="1" x14ac:dyDescent="0.15">
      <c r="A84" s="207"/>
      <c r="B84" s="120" t="s">
        <v>189</v>
      </c>
      <c r="C84" s="120" t="s">
        <v>250</v>
      </c>
      <c r="D84" s="122" t="s">
        <v>123</v>
      </c>
      <c r="E84" s="119"/>
      <c r="F84" s="27"/>
      <c r="G84" s="117">
        <f>IF(G75="-","-",SUM(G75:G83)*'3k EBIT'!$E$10)</f>
        <v>10.978259576165289</v>
      </c>
      <c r="H84" s="117">
        <f>IF(H75="-","-",SUM(H75:H83)*'3k EBIT'!$E$10)</f>
        <v>10.475551771545305</v>
      </c>
      <c r="I84" s="117">
        <f>IF(I75="-","-",SUM(I75:I83)*'3k EBIT'!$E$10)</f>
        <v>10.695477175510518</v>
      </c>
      <c r="J84" s="117">
        <f>IF(J75="-","-",SUM(J75:J83)*'3k EBIT'!$E$10)</f>
        <v>10.473966612917485</v>
      </c>
      <c r="K84" s="117">
        <f>IF(K75="-","-",SUM(K75:K83)*'3k EBIT'!$E$10)</f>
        <v>11.402619556097758</v>
      </c>
      <c r="L84" s="117">
        <f>IF(L75="-","-",SUM(L75:L83)*'3k EBIT'!$E$10)</f>
        <v>11.250697492931899</v>
      </c>
      <c r="M84" s="117">
        <f>IF(M75="-","-",SUM(M75:M83)*'3k EBIT'!$E$10)</f>
        <v>12.25951040164791</v>
      </c>
      <c r="N84" s="117">
        <f>IF(N75="-","-",SUM(N75:N83)*'3k EBIT'!$E$10)</f>
        <v>12.899727959994472</v>
      </c>
      <c r="O84" s="27"/>
      <c r="P84" s="117">
        <f>IF(P75="-","-",SUM(P75:P83)*'3k EBIT'!$E$10)</f>
        <v>12.899727959994472</v>
      </c>
      <c r="Q84" s="117">
        <f>IF(Q75="-","-",SUM(Q75:Q83)*'3k EBIT'!$E$10)</f>
        <v>14.372736731239671</v>
      </c>
      <c r="R84" s="117">
        <f>IF(R75="-","-",SUM(R75:R83)*'3k EBIT'!$E$10)</f>
        <v>13.836974877333097</v>
      </c>
      <c r="S84" s="117">
        <f>IF(S75="-","-",SUM(S75:S83)*'3k EBIT'!$E$10)</f>
        <v>13.886057900221715</v>
      </c>
      <c r="T84" s="117">
        <f>IF(T75="-","-",SUM(T75:T83)*'3k EBIT'!$E$10)</f>
        <v>13.371408795158759</v>
      </c>
      <c r="U84" s="117">
        <f>IF(U75="-","-",SUM(U75:U83)*'3k EBIT'!$E$10)</f>
        <v>14.637505611101613</v>
      </c>
      <c r="V84" s="117">
        <f>IF(V75="-","-",SUM(V75:V83)*'3k EBIT'!$E$10)</f>
        <v>16.026831795676358</v>
      </c>
      <c r="W84" s="117">
        <f>IF(W75="-","-",SUM(W75:W83)*'3k EBIT'!$E$10)</f>
        <v>22.447011226563966</v>
      </c>
      <c r="X84" s="27"/>
      <c r="Y84" s="117">
        <f>IF(Y75="-","-",SUM(Y75:Y83)*'3k EBIT'!$E$10)</f>
        <v>38.870983971749318</v>
      </c>
      <c r="Z84" s="117" t="str">
        <f>IF(Z75="-","-",SUM(Z75:Z83)*'3k EBIT'!$E$10)</f>
        <v>-</v>
      </c>
      <c r="AA84" s="117" t="str">
        <f>IF(AA75="-","-",SUM(AA75:AA83)*'3k EBIT'!$E$10)</f>
        <v>-</v>
      </c>
      <c r="AB84" s="117" t="str">
        <f>IF(AB75="-","-",SUM(AB75:AB83)*'3k EBIT'!$E$10)</f>
        <v>-</v>
      </c>
      <c r="AC84" s="117" t="str">
        <f>IF(AC75="-","-",SUM(AC75:AC83)*'3k EBIT'!$E$10)</f>
        <v>-</v>
      </c>
      <c r="AD84" s="25"/>
    </row>
    <row r="85" spans="1:30" s="26" customFormat="1" ht="12.6" customHeight="1" x14ac:dyDescent="0.15">
      <c r="A85" s="207"/>
      <c r="B85" s="120" t="s">
        <v>251</v>
      </c>
      <c r="C85" s="156" t="s">
        <v>252</v>
      </c>
      <c r="D85" s="122" t="s">
        <v>123</v>
      </c>
      <c r="E85" s="118"/>
      <c r="F85" s="27"/>
      <c r="G85" s="117">
        <f>IF(G75="-","-",SUM(G75:G78,G80:G84)*'3l HAP'!$E$11)</f>
        <v>6.46894801446832</v>
      </c>
      <c r="H85" s="117">
        <f>IF(H75="-","-",SUM(H75:H78,H80:H84)*'3l HAP'!$E$11)</f>
        <v>6.0668517823314412</v>
      </c>
      <c r="I85" s="117">
        <f>IF(I75="-","-",SUM(I75:I78,I80:I84)*'3l HAP'!$E$11)</f>
        <v>6.1018616910963219</v>
      </c>
      <c r="J85" s="117">
        <f>IF(J75="-","-",SUM(J75:J78,J80:J84)*'3l HAP'!$E$11)</f>
        <v>5.9422420668575695</v>
      </c>
      <c r="K85" s="117">
        <f>IF(K75="-","-",SUM(K75:K78,K80:K84)*'3l HAP'!$E$11)</f>
        <v>6.752603168403831</v>
      </c>
      <c r="L85" s="117">
        <f>IF(L75="-","-",SUM(L75:L78,L80:L84)*'3l HAP'!$E$11)</f>
        <v>6.617888320723317</v>
      </c>
      <c r="M85" s="117">
        <f>IF(M75="-","-",SUM(M75:M78,M80:M84)*'3l HAP'!$E$11)</f>
        <v>7.3832100934872464</v>
      </c>
      <c r="N85" s="117">
        <f>IF(N75="-","-",SUM(N75:N78,N80:N84)*'3l HAP'!$E$11)</f>
        <v>7.8842699180858418</v>
      </c>
      <c r="O85" s="27"/>
      <c r="P85" s="117">
        <f>IF(P75="-","-",SUM(P75:P78,P80:P84)*'3l HAP'!$E$11)</f>
        <v>7.8842699180858418</v>
      </c>
      <c r="Q85" s="117">
        <f>IF(Q75="-","-",SUM(Q75:Q78,Q80:Q84)*'3l HAP'!$E$11)</f>
        <v>8.8776861883949891</v>
      </c>
      <c r="R85" s="117">
        <f>IF(R75="-","-",SUM(R75:R78,R80:R84)*'3l HAP'!$E$11)</f>
        <v>8.4495295448254204</v>
      </c>
      <c r="S85" s="117">
        <f>IF(S75="-","-",SUM(S75:S78,S80:S84)*'3l HAP'!$E$11)</f>
        <v>8.4328636626906697</v>
      </c>
      <c r="T85" s="117">
        <f>IF(T75="-","-",SUM(T75:T78,T80:T84)*'3l HAP'!$E$11)</f>
        <v>7.9885918464640291</v>
      </c>
      <c r="U85" s="117">
        <f>IF(U75="-","-",SUM(U75:U78,U80:U84)*'3l HAP'!$E$11)</f>
        <v>8.7979046663214415</v>
      </c>
      <c r="V85" s="117">
        <f>IF(V75="-","-",SUM(V75:V78,V80:V84)*'3l HAP'!$E$11)</f>
        <v>9.8825890575059248</v>
      </c>
      <c r="W85" s="117">
        <f>IF(W75="-","-",SUM(W75:W78,W80:W84)*'3l HAP'!$E$11)</f>
        <v>14.383921031175912</v>
      </c>
      <c r="X85" s="27"/>
      <c r="Y85" s="117">
        <f>IF(Y75="-","-",SUM(Y75:Y78,Y80:Y84)*'3l HAP'!$E$11)</f>
        <v>26.89838868244437</v>
      </c>
      <c r="Z85" s="117" t="str">
        <f>IF(Z75="-","-",SUM(Z75:Z78,Z80:Z84)*'3l HAP'!$E$11)</f>
        <v>-</v>
      </c>
      <c r="AA85" s="117" t="str">
        <f>IF(AA75="-","-",SUM(AA75:AA78,AA80:AA84)*'3l HAP'!$E$11)</f>
        <v>-</v>
      </c>
      <c r="AB85" s="117" t="str">
        <f>IF(AB75="-","-",SUM(AB75:AB78,AB80:AB84)*'3l HAP'!$E$11)</f>
        <v>-</v>
      </c>
      <c r="AC85" s="117" t="str">
        <f>IF(AC75="-","-",SUM(AC75:AC78,AC80:AC84)*'3l HAP'!$E$11)</f>
        <v>-</v>
      </c>
      <c r="AD85" s="25"/>
    </row>
    <row r="86" spans="1:30" s="26" customFormat="1" ht="11.25" customHeight="1" x14ac:dyDescent="0.15">
      <c r="A86" s="207"/>
      <c r="B86" s="120" t="s">
        <v>253</v>
      </c>
      <c r="C86" s="120" t="str">
        <f>B86&amp;"_"&amp;D86</f>
        <v>Total_Northern</v>
      </c>
      <c r="D86" s="122" t="s">
        <v>123</v>
      </c>
      <c r="E86" s="119"/>
      <c r="F86" s="27"/>
      <c r="G86" s="117">
        <f t="shared" ref="G86:N86" si="15">IF(G75="-","-",SUM(G75:G85))</f>
        <v>584.27184493911</v>
      </c>
      <c r="H86" s="117">
        <f t="shared" si="15"/>
        <v>557.41145412932622</v>
      </c>
      <c r="I86" s="117">
        <f t="shared" si="15"/>
        <v>569.02148051832717</v>
      </c>
      <c r="J86" s="117">
        <f t="shared" si="15"/>
        <v>557.20341504684882</v>
      </c>
      <c r="K86" s="117">
        <f t="shared" si="15"/>
        <v>606.89022665354742</v>
      </c>
      <c r="L86" s="117">
        <f t="shared" si="15"/>
        <v>598.75961704723113</v>
      </c>
      <c r="M86" s="117">
        <f t="shared" si="15"/>
        <v>652.62033313701409</v>
      </c>
      <c r="N86" s="117">
        <f t="shared" si="15"/>
        <v>686.81704000914556</v>
      </c>
      <c r="O86" s="27"/>
      <c r="P86" s="117">
        <f t="shared" ref="P86:W86" si="16">IF(P75="-","-",SUM(P75:P85))</f>
        <v>686.81704000914556</v>
      </c>
      <c r="Q86" s="117">
        <f t="shared" si="16"/>
        <v>765.33720169078674</v>
      </c>
      <c r="R86" s="117">
        <f t="shared" si="16"/>
        <v>736.7110643835947</v>
      </c>
      <c r="S86" s="117">
        <f t="shared" si="16"/>
        <v>739.27771442855249</v>
      </c>
      <c r="T86" s="117">
        <f t="shared" si="16"/>
        <v>711.74665879727957</v>
      </c>
      <c r="U86" s="117">
        <f t="shared" si="16"/>
        <v>779.19261861600273</v>
      </c>
      <c r="V86" s="117">
        <f t="shared" si="16"/>
        <v>853.39970357087941</v>
      </c>
      <c r="W86" s="117">
        <f t="shared" si="16"/>
        <v>1195.8050765454293</v>
      </c>
      <c r="X86" s="27"/>
      <c r="Y86" s="117">
        <f t="shared" ref="Y86:AC86" si="17">IF(Y75="-","-",SUM(Y75:Y85))</f>
        <v>2072.7388053137001</v>
      </c>
      <c r="Z86" s="117" t="str">
        <f t="shared" si="17"/>
        <v>-</v>
      </c>
      <c r="AA86" s="117" t="str">
        <f t="shared" si="17"/>
        <v>-</v>
      </c>
      <c r="AB86" s="117" t="str">
        <f t="shared" si="17"/>
        <v>-</v>
      </c>
      <c r="AC86" s="117" t="str">
        <f t="shared" si="17"/>
        <v>-</v>
      </c>
      <c r="AD86" s="25"/>
    </row>
    <row r="87" spans="1:30" s="26" customFormat="1" ht="11.25" customHeight="1" x14ac:dyDescent="0.15">
      <c r="A87" s="207"/>
      <c r="B87" s="123" t="s">
        <v>244</v>
      </c>
      <c r="C87" s="123" t="s">
        <v>180</v>
      </c>
      <c r="D87" s="121" t="s">
        <v>122</v>
      </c>
      <c r="E87" s="75"/>
      <c r="F87" s="27"/>
      <c r="G87" s="35">
        <f>IF('3a DF'!H139="-","-",'3a DF'!H139)</f>
        <v>259.12319338158392</v>
      </c>
      <c r="H87" s="35">
        <f>IF('3a DF'!I139="-","-",'3a DF'!I139)</f>
        <v>231.98319338158393</v>
      </c>
      <c r="I87" s="35">
        <f>IF('3a DF'!J139="-","-",'3a DF'!J139)</f>
        <v>213.16510623610756</v>
      </c>
      <c r="J87" s="35">
        <f>IF('3a DF'!K139="-","-",'3a DF'!K139)</f>
        <v>202.10307741040518</v>
      </c>
      <c r="K87" s="35">
        <f>IF('3a DF'!L139="-","-",'3a DF'!L139)</f>
        <v>244.89353308741082</v>
      </c>
      <c r="L87" s="35">
        <f>IF('3a DF'!M139="-","-",'3a DF'!M139)</f>
        <v>234.65774938088586</v>
      </c>
      <c r="M87" s="35">
        <f>IF('3a DF'!N139="-","-",'3a DF'!N139)</f>
        <v>257.51794667987838</v>
      </c>
      <c r="N87" s="35">
        <f>IF('3a DF'!O139="-","-",'3a DF'!O139)</f>
        <v>282.05025627354075</v>
      </c>
      <c r="O87" s="27"/>
      <c r="P87" s="35">
        <f>IF('3a DF'!Q139="-","-",'3a DF'!Q139)</f>
        <v>282.05025627354075</v>
      </c>
      <c r="Q87" s="35">
        <f>IF('3a DF'!R139="-","-",'3a DF'!R139)</f>
        <v>333.65011525491195</v>
      </c>
      <c r="R87" s="35">
        <f>IF('3a DF'!S139="-","-",'3a DF'!S139)</f>
        <v>302.4670712905322</v>
      </c>
      <c r="S87" s="35">
        <f>IF('3a DF'!T139="-","-",'3a DF'!T139)</f>
        <v>290.16263618966019</v>
      </c>
      <c r="T87" s="35">
        <f>IF('3a DF'!U139="-","-",'3a DF'!U139)</f>
        <v>252.97680750900344</v>
      </c>
      <c r="U87" s="35">
        <f>IF('3a DF'!V139="-","-",'3a DF'!V139)</f>
        <v>298.67803623590902</v>
      </c>
      <c r="V87" s="35">
        <f>IF('3a DF'!W139="-","-",'3a DF'!W139)</f>
        <v>376.87200312834932</v>
      </c>
      <c r="W87" s="35">
        <f>IF('3a DF'!X139="-","-",'3a DF'!X139)</f>
        <v>681.3552889954683</v>
      </c>
      <c r="X87" s="27"/>
      <c r="Y87" s="35">
        <f>IF('3a DF'!Z139="-","-",'3a DF'!Z139)</f>
        <v>1498.823035838022</v>
      </c>
      <c r="Z87" s="35" t="str">
        <f>IF('3a DF'!AA139="-","-",'3a DF'!AA139)</f>
        <v>-</v>
      </c>
      <c r="AA87" s="35" t="str">
        <f>IF('3a DF'!AB139="-","-",'3a DF'!AB139)</f>
        <v>-</v>
      </c>
      <c r="AB87" s="35" t="str">
        <f>IF('3a DF'!AC139="-","-",'3a DF'!AC139)</f>
        <v>-</v>
      </c>
      <c r="AC87" s="35" t="str">
        <f>IF('3a DF'!AD139="-","-",'3a DF'!AD139)</f>
        <v>-</v>
      </c>
      <c r="AD87" s="25"/>
    </row>
    <row r="88" spans="1:30" s="26" customFormat="1" ht="11.25" x14ac:dyDescent="0.15">
      <c r="A88" s="207"/>
      <c r="B88" s="123" t="s">
        <v>244</v>
      </c>
      <c r="C88" s="123" t="s">
        <v>181</v>
      </c>
      <c r="D88" s="121" t="s">
        <v>122</v>
      </c>
      <c r="E88" s="75"/>
      <c r="F88" s="27"/>
      <c r="G88" s="35">
        <f>IF('3b CM'!G34="-","-",'3b CM'!G34)</f>
        <v>6.0192459082068814E-2</v>
      </c>
      <c r="H88" s="35">
        <f>IF('3b CM'!H34="-","-",'3b CM'!H34)</f>
        <v>9.0288688623103228E-2</v>
      </c>
      <c r="I88" s="35">
        <f>IF('3b CM'!I34="-","-",'3b CM'!I34)</f>
        <v>0.28430926528872924</v>
      </c>
      <c r="J88" s="35">
        <f>IF('3b CM'!J34="-","-",'3b CM'!J34)</f>
        <v>0.28912836277456888</v>
      </c>
      <c r="K88" s="35">
        <f>IF('3b CM'!K34="-","-",'3b CM'!K34)</f>
        <v>3.7135050058261001</v>
      </c>
      <c r="L88" s="35">
        <f>IF('3b CM'!L34="-","-",'3b CM'!L34)</f>
        <v>3.6024750981132136</v>
      </c>
      <c r="M88" s="35">
        <f>IF('3b CM'!M34="-","-",'3b CM'!M34)</f>
        <v>12.494315032774898</v>
      </c>
      <c r="N88" s="35">
        <f>IF('3b CM'!N34="-","-",'3b CM'!N34)</f>
        <v>11.877451269582151</v>
      </c>
      <c r="O88" s="27"/>
      <c r="P88" s="35">
        <f>IF('3b CM'!P34="-","-",'3b CM'!P34)</f>
        <v>11.877451269582151</v>
      </c>
      <c r="Q88" s="35">
        <f>IF('3b CM'!Q34="-","-",'3b CM'!Q34)</f>
        <v>15.902600376244944</v>
      </c>
      <c r="R88" s="35">
        <f>IF('3b CM'!R34="-","-",'3b CM'!R34)</f>
        <v>15.274266387209391</v>
      </c>
      <c r="S88" s="35">
        <f>IF('3b CM'!S34="-","-",'3b CM'!S34)</f>
        <v>18.171461627247051</v>
      </c>
      <c r="T88" s="35">
        <f>IF('3b CM'!T34="-","-",'3b CM'!T34)</f>
        <v>18.515788928093528</v>
      </c>
      <c r="U88" s="35">
        <f>IF('3b CM'!U34="-","-",'3b CM'!U34)</f>
        <v>14.006234481024579</v>
      </c>
      <c r="V88" s="35">
        <f>IF('3b CM'!V34="-","-",'3b CM'!V34)</f>
        <v>14.158531899757607</v>
      </c>
      <c r="W88" s="35">
        <f>IF('3b CM'!W34="-","-",'3b CM'!W34)</f>
        <v>8.871510680604576</v>
      </c>
      <c r="X88" s="27"/>
      <c r="Y88" s="35">
        <f>IF('3b CM'!Y34="-","-",'3b CM'!Y34)</f>
        <v>11.828182898597044</v>
      </c>
      <c r="Z88" s="35" t="str">
        <f>IF('3b CM'!Z34="-","-",'3b CM'!Z34)</f>
        <v>-</v>
      </c>
      <c r="AA88" s="35" t="str">
        <f>IF('3b CM'!AA34="-","-",'3b CM'!AA34)</f>
        <v>-</v>
      </c>
      <c r="AB88" s="35" t="str">
        <f>IF('3b CM'!AB34="-","-",'3b CM'!AB34)</f>
        <v>-</v>
      </c>
      <c r="AC88" s="35" t="str">
        <f>IF('3b CM'!AC34="-","-",'3b CM'!AC34)</f>
        <v>-</v>
      </c>
      <c r="AD88" s="25"/>
    </row>
    <row r="89" spans="1:30" s="26" customFormat="1" ht="11.25" x14ac:dyDescent="0.15">
      <c r="A89" s="207"/>
      <c r="B89" s="123" t="s">
        <v>245</v>
      </c>
      <c r="C89" s="123" t="s">
        <v>182</v>
      </c>
      <c r="D89" s="121" t="s">
        <v>122</v>
      </c>
      <c r="E89" s="75"/>
      <c r="F89" s="27"/>
      <c r="G89" s="35" t="str">
        <f>IF('3c AA'!J145="-","-",'3c AA'!J145)</f>
        <v>-</v>
      </c>
      <c r="H89" s="35" t="str">
        <f>IF('3c AA'!K145="-","-",'3c AA'!K145)</f>
        <v>-</v>
      </c>
      <c r="I89" s="35" t="str">
        <f>IF('3c AA'!L145="-","-",'3c AA'!L145)</f>
        <v>-</v>
      </c>
      <c r="J89" s="35" t="str">
        <f>IF('3c AA'!M145="-","-",'3c AA'!M145)</f>
        <v>-</v>
      </c>
      <c r="K89" s="35" t="str">
        <f>IF('3c AA'!N145="-","-",'3c AA'!N145)</f>
        <v>-</v>
      </c>
      <c r="L89" s="35" t="str">
        <f>IF('3c AA'!O145="-","-",'3c AA'!O145)</f>
        <v>-</v>
      </c>
      <c r="M89" s="35" t="str">
        <f>IF('3c AA'!P145="-","-",'3c AA'!P145)</f>
        <v>-</v>
      </c>
      <c r="N89" s="35" t="str">
        <f>IF('3c AA'!Q145="-","-",'3c AA'!Q145)</f>
        <v>-</v>
      </c>
      <c r="O89" s="27"/>
      <c r="P89" s="35" t="str">
        <f>IF('3c AA'!S145="-","-",'3c AA'!S145)</f>
        <v>-</v>
      </c>
      <c r="Q89" s="35" t="str">
        <f>IF('3c AA'!T145="-","-",'3c AA'!T145)</f>
        <v>-</v>
      </c>
      <c r="R89" s="35" t="str">
        <f>IF('3c AA'!U145="-","-",'3c AA'!U145)</f>
        <v>-</v>
      </c>
      <c r="S89" s="35" t="str">
        <f>IF('3c AA'!V145="-","-",'3c AA'!V145)</f>
        <v>-</v>
      </c>
      <c r="T89" s="35">
        <f>IF('3c AA'!W145="-","-",'3c AA'!W145)</f>
        <v>6.5873529519024565</v>
      </c>
      <c r="U89" s="35">
        <f>IF('3c AA'!X145="-","-",'3c AA'!X145)</f>
        <v>9.9756950960531068</v>
      </c>
      <c r="V89" s="35">
        <f>IF('3c AA'!Y145="-","-",'3c AA'!Y145)</f>
        <v>4.43</v>
      </c>
      <c r="W89" s="35" t="str">
        <f>IF('3c AA'!Z145="-","-",'3c AA'!Z145)</f>
        <v>-</v>
      </c>
      <c r="X89" s="27"/>
      <c r="Y89" s="35">
        <f>IF('3c AA'!AB145="-","-",'3c AA'!AB145)</f>
        <v>20.533735959244328</v>
      </c>
      <c r="Z89" s="35" t="str">
        <f>IF('3c AA'!AC145="-","-",'3c AA'!AC145)</f>
        <v>-</v>
      </c>
      <c r="AA89" s="35" t="str">
        <f>IF('3c AA'!AD145="-","-",'3c AA'!AD145)</f>
        <v>-</v>
      </c>
      <c r="AB89" s="35" t="str">
        <f>IF('3c AA'!AE145="-","-",'3c AA'!AE145)</f>
        <v>-</v>
      </c>
      <c r="AC89" s="35" t="str">
        <f>IF('3c AA'!AF145="-","-",'3c AA'!AF145)</f>
        <v>-</v>
      </c>
      <c r="AD89" s="25"/>
    </row>
    <row r="90" spans="1:30" s="26" customFormat="1" ht="11.25" x14ac:dyDescent="0.15">
      <c r="A90" s="207"/>
      <c r="B90" s="123" t="s">
        <v>246</v>
      </c>
      <c r="C90" s="123" t="s">
        <v>183</v>
      </c>
      <c r="D90" s="121" t="s">
        <v>122</v>
      </c>
      <c r="E90" s="75"/>
      <c r="F90" s="27"/>
      <c r="G90" s="35">
        <f>IF('3d PC'!G35="-","-",'3d PC'!G35)</f>
        <v>90.560159994303291</v>
      </c>
      <c r="H90" s="35">
        <f>IF('3d PC'!H35="-","-",'3d PC'!H35)</f>
        <v>90.532869222209868</v>
      </c>
      <c r="I90" s="35">
        <f>IF('3d PC'!I35="-","-",'3d PC'!I35)</f>
        <v>110.92674493626322</v>
      </c>
      <c r="J90" s="35">
        <f>IF('3d PC'!J35="-","-",'3d PC'!J35)</f>
        <v>110.82225533662896</v>
      </c>
      <c r="K90" s="35">
        <f>IF('3d PC'!K35="-","-",'3d PC'!K35)</f>
        <v>118.08287818909777</v>
      </c>
      <c r="L90" s="35">
        <f>IF('3d PC'!L35="-","-",'3d PC'!L35)</f>
        <v>118.5094862386421</v>
      </c>
      <c r="M90" s="35">
        <f>IF('3d PC'!M35="-","-",'3d PC'!M35)</f>
        <v>137.28979342581226</v>
      </c>
      <c r="N90" s="35">
        <f>IF('3d PC'!N35="-","-",'3d PC'!N35)</f>
        <v>137.38369670991634</v>
      </c>
      <c r="O90" s="27"/>
      <c r="P90" s="35">
        <f>IF('3d PC'!P35="-","-",'3d PC'!P35)</f>
        <v>137.38369670991634</v>
      </c>
      <c r="Q90" s="35">
        <f>IF('3d PC'!Q35="-","-",'3d PC'!Q35)</f>
        <v>146.98659272957821</v>
      </c>
      <c r="R90" s="35">
        <f>IF('3d PC'!R35="-","-",'3d PC'!R35)</f>
        <v>148.79387311541902</v>
      </c>
      <c r="S90" s="35">
        <f>IF('3d PC'!S35="-","-",'3d PC'!S35)</f>
        <v>153.06084641349003</v>
      </c>
      <c r="T90" s="35">
        <f>IF('3d PC'!T35="-","-",'3d PC'!T35)</f>
        <v>152.51690130303038</v>
      </c>
      <c r="U90" s="35">
        <f>IF('3d PC'!U35="-","-",'3d PC'!U35)</f>
        <v>161.47498713489335</v>
      </c>
      <c r="V90" s="35">
        <f>IF('3d PC'!V35="-","-",'3d PC'!V35)</f>
        <v>160.71857782937983</v>
      </c>
      <c r="W90" s="35">
        <f>IF('3d PC'!W35="-","-",'3d PC'!W35)</f>
        <v>168.05614549201195</v>
      </c>
      <c r="X90" s="27"/>
      <c r="Y90" s="35">
        <f>IF('3d PC'!Y35="-","-",'3d PC'!Y35)</f>
        <v>166.48343447129616</v>
      </c>
      <c r="Z90" s="35" t="str">
        <f>IF('3d PC'!Z35="-","-",'3d PC'!Z35)</f>
        <v>-</v>
      </c>
      <c r="AA90" s="35" t="str">
        <f>IF('3d PC'!AA35="-","-",'3d PC'!AA35)</f>
        <v>-</v>
      </c>
      <c r="AB90" s="35" t="str">
        <f>IF('3d PC'!AB35="-","-",'3d PC'!AB35)</f>
        <v>-</v>
      </c>
      <c r="AC90" s="35" t="str">
        <f>IF('3d PC'!AC35="-","-",'3d PC'!AC35)</f>
        <v>-</v>
      </c>
      <c r="AD90" s="25"/>
    </row>
    <row r="91" spans="1:30" s="26" customFormat="1" ht="11.25" x14ac:dyDescent="0.15">
      <c r="A91" s="207"/>
      <c r="B91" s="123" t="s">
        <v>247</v>
      </c>
      <c r="C91" s="123" t="s">
        <v>184</v>
      </c>
      <c r="D91" s="121" t="s">
        <v>122</v>
      </c>
      <c r="E91" s="75"/>
      <c r="F91" s="27"/>
      <c r="G91" s="35">
        <f>IF('3e NC-Elec'!H63="-","-",'3e NC-Elec'!H63)</f>
        <v>116.33835677623409</v>
      </c>
      <c r="H91" s="35">
        <f>IF('3e NC-Elec'!I63="-","-",'3e NC-Elec'!I63)</f>
        <v>117.34928949421698</v>
      </c>
      <c r="I91" s="35">
        <f>IF('3e NC-Elec'!J63="-","-",'3e NC-Elec'!J63)</f>
        <v>132.25076214411874</v>
      </c>
      <c r="J91" s="35">
        <f>IF('3e NC-Elec'!K63="-","-",'3e NC-Elec'!K63)</f>
        <v>131.49040443164176</v>
      </c>
      <c r="K91" s="35">
        <f>IF('3e NC-Elec'!L63="-","-",'3e NC-Elec'!L63)</f>
        <v>126.45179788115809</v>
      </c>
      <c r="L91" s="35">
        <f>IF('3e NC-Elec'!M63="-","-",'3e NC-Elec'!M63)</f>
        <v>127.66371827085068</v>
      </c>
      <c r="M91" s="35">
        <f>IF('3e NC-Elec'!N63="-","-",'3e NC-Elec'!N63)</f>
        <v>135.01519162585544</v>
      </c>
      <c r="N91" s="35">
        <f>IF('3e NC-Elec'!O63="-","-",'3e NC-Elec'!O63)</f>
        <v>134.47874663427234</v>
      </c>
      <c r="O91" s="27"/>
      <c r="P91" s="35">
        <f>IF('3e NC-Elec'!Q63="-","-",'3e NC-Elec'!Q63)</f>
        <v>134.47874663427234</v>
      </c>
      <c r="Q91" s="35">
        <f>IF('3e NC-Elec'!R63="-","-",'3e NC-Elec'!R63)</f>
        <v>146.90804361450665</v>
      </c>
      <c r="R91" s="35">
        <f>IF('3e NC-Elec'!S63="-","-",'3e NC-Elec'!S63)</f>
        <v>147.83346798871341</v>
      </c>
      <c r="S91" s="35">
        <f>IF('3e NC-Elec'!T63="-","-",'3e NC-Elec'!T63)</f>
        <v>140.44251795711267</v>
      </c>
      <c r="T91" s="35">
        <f>IF('3e NC-Elec'!U63="-","-",'3e NC-Elec'!U63)</f>
        <v>143.64113908177919</v>
      </c>
      <c r="U91" s="35">
        <f>IF('3e NC-Elec'!V63="-","-",'3e NC-Elec'!V63)</f>
        <v>148.82843590081512</v>
      </c>
      <c r="V91" s="35">
        <f>IF('3e NC-Elec'!W63="-","-",'3e NC-Elec'!W63)</f>
        <v>147.90456002333787</v>
      </c>
      <c r="W91" s="35">
        <f>IF('3e NC-Elec'!X63="-","-",'3e NC-Elec'!X63)</f>
        <v>195.99432789635114</v>
      </c>
      <c r="X91" s="27"/>
      <c r="Y91" s="35">
        <f>IF('3e NC-Elec'!Z63="-","-",'3e NC-Elec'!Z63)</f>
        <v>206.63472343674036</v>
      </c>
      <c r="Z91" s="35" t="str">
        <f>IF('3e NC-Elec'!AA63="-","-",'3e NC-Elec'!AA63)</f>
        <v>-</v>
      </c>
      <c r="AA91" s="35" t="str">
        <f>IF('3e NC-Elec'!AB63="-","-",'3e NC-Elec'!AB63)</f>
        <v>-</v>
      </c>
      <c r="AB91" s="35" t="str">
        <f>IF('3e NC-Elec'!AC63="-","-",'3e NC-Elec'!AC63)</f>
        <v>-</v>
      </c>
      <c r="AC91" s="35" t="str">
        <f>IF('3e NC-Elec'!AD63="-","-",'3e NC-Elec'!AD63)</f>
        <v>-</v>
      </c>
      <c r="AD91" s="25"/>
    </row>
    <row r="92" spans="1:30" s="26" customFormat="1" ht="11.25" x14ac:dyDescent="0.15">
      <c r="A92" s="207"/>
      <c r="B92" s="123" t="s">
        <v>248</v>
      </c>
      <c r="C92" s="123" t="s">
        <v>185</v>
      </c>
      <c r="D92" s="121" t="s">
        <v>122</v>
      </c>
      <c r="E92" s="75"/>
      <c r="F92" s="27"/>
      <c r="G92" s="35">
        <f>IF('3g CPIH'!C$17="-","-",'3h OC '!$E$10*('3g CPIH'!C$17/'3g CPIH'!$G$17))</f>
        <v>76.502677103718199</v>
      </c>
      <c r="H92" s="35">
        <f>IF('3g CPIH'!D$17="-","-",'3h OC '!$E$10*('3g CPIH'!D$17/'3g CPIH'!$G$17))</f>
        <v>76.655835616438353</v>
      </c>
      <c r="I92" s="35">
        <f>IF('3g CPIH'!E$17="-","-",'3h OC '!$E$10*('3g CPIH'!E$17/'3g CPIH'!$G$17))</f>
        <v>76.885573385518597</v>
      </c>
      <c r="J92" s="35">
        <f>IF('3g CPIH'!F$17="-","-",'3h OC '!$E$10*('3g CPIH'!F$17/'3g CPIH'!$G$17))</f>
        <v>77.345048923679059</v>
      </c>
      <c r="K92" s="35">
        <f>IF('3g CPIH'!G$17="-","-",'3h OC '!$E$10*('3g CPIH'!G$17/'3g CPIH'!$G$17))</f>
        <v>78.263999999999996</v>
      </c>
      <c r="L92" s="35">
        <f>IF('3g CPIH'!H$17="-","-",'3h OC '!$E$10*('3g CPIH'!H$17/'3g CPIH'!$G$17))</f>
        <v>79.259530332681024</v>
      </c>
      <c r="M92" s="35">
        <f>IF('3g CPIH'!I$17="-","-",'3h OC '!$E$10*('3g CPIH'!I$17/'3g CPIH'!$G$17))</f>
        <v>80.408219178082177</v>
      </c>
      <c r="N92" s="35">
        <f>IF('3g CPIH'!J$17="-","-",'3h OC '!$E$10*('3g CPIH'!J$17/'3g CPIH'!$G$17))</f>
        <v>81.097432485322898</v>
      </c>
      <c r="O92" s="27"/>
      <c r="P92" s="35">
        <f>IF('3g CPIH'!L$17="-","-",'3h OC '!$E$10*('3g CPIH'!L$17/'3g CPIH'!$G$17))</f>
        <v>81.097432485322898</v>
      </c>
      <c r="Q92" s="35">
        <f>IF('3g CPIH'!M$17="-","-",'3h OC '!$E$10*('3g CPIH'!M$17/'3g CPIH'!$G$17))</f>
        <v>82.016383561643835</v>
      </c>
      <c r="R92" s="35">
        <f>IF('3g CPIH'!N$17="-","-",'3h OC '!$E$10*('3g CPIH'!N$17/'3g CPIH'!$G$17))</f>
        <v>82.62901761252445</v>
      </c>
      <c r="S92" s="35">
        <f>IF('3g CPIH'!O$17="-","-",'3h OC '!$E$10*('3g CPIH'!O$17/'3g CPIH'!$G$17))</f>
        <v>83.088493150684926</v>
      </c>
      <c r="T92" s="35">
        <f>IF('3g CPIH'!P$17="-","-",'3h OC '!$E$10*('3g CPIH'!P$17/'3g CPIH'!$G$17))</f>
        <v>83.318230919765156</v>
      </c>
      <c r="U92" s="35">
        <f>IF('3g CPIH'!Q$17="-","-",'3h OC '!$E$10*('3g CPIH'!Q$17/'3g CPIH'!$G$17))</f>
        <v>83.777706457925632</v>
      </c>
      <c r="V92" s="35">
        <f>IF('3g CPIH'!R$17="-","-",'3h OC '!$E$10*('3g CPIH'!R$17/'3g CPIH'!$G$17))</f>
        <v>85.309291585127198</v>
      </c>
      <c r="W92" s="35">
        <f>IF('3g CPIH'!S$17="-","-",'3h OC '!$E$10*('3g CPIH'!S$17/'3g CPIH'!$G$17))</f>
        <v>87.836407045009793</v>
      </c>
      <c r="X92" s="27"/>
      <c r="Y92" s="35">
        <f>IF('3g CPIH'!U$17="-","-",'3h OC '!$E$10*('3g CPIH'!U$17/'3g CPIH'!$G$17))</f>
        <v>92.278003913894324</v>
      </c>
      <c r="Z92" s="35" t="str">
        <f>IF('3g CPIH'!V$17="-","-",'3h OC '!$E$10*('3g CPIH'!V$17/'3g CPIH'!$G$17))</f>
        <v>-</v>
      </c>
      <c r="AA92" s="35" t="str">
        <f>IF('3g CPIH'!W$17="-","-",'3h OC '!$E$10*('3g CPIH'!W$17/'3g CPIH'!$G$17))</f>
        <v>-</v>
      </c>
      <c r="AB92" s="35" t="str">
        <f>IF('3g CPIH'!X$17="-","-",'3h OC '!$E$10*('3g CPIH'!X$17/'3g CPIH'!$G$17))</f>
        <v>-</v>
      </c>
      <c r="AC92" s="35" t="str">
        <f>IF('3g CPIH'!Y$17="-","-",'3h OC '!$E$10*('3g CPIH'!Y$17/'3g CPIH'!$G$17))</f>
        <v>-</v>
      </c>
      <c r="AD92" s="25"/>
    </row>
    <row r="93" spans="1:30" s="26" customFormat="1" ht="11.25" customHeight="1" x14ac:dyDescent="0.15">
      <c r="A93" s="207"/>
      <c r="B93" s="123" t="s">
        <v>248</v>
      </c>
      <c r="C93" s="123" t="s">
        <v>186</v>
      </c>
      <c r="D93" s="121" t="s">
        <v>122</v>
      </c>
      <c r="E93" s="75"/>
      <c r="F93" s="27"/>
      <c r="G93" s="35" t="s">
        <v>249</v>
      </c>
      <c r="H93" s="35" t="s">
        <v>249</v>
      </c>
      <c r="I93" s="35" t="s">
        <v>249</v>
      </c>
      <c r="J93" s="35" t="s">
        <v>249</v>
      </c>
      <c r="K93" s="35">
        <f>IF('3i SMNCC'!G$50="-","-",'3i SMNCC'!G$50)</f>
        <v>0</v>
      </c>
      <c r="L93" s="35">
        <f>IF('3i SMNCC'!H$50="-","-",'3i SMNCC'!H$50)</f>
        <v>-0.18995111249132623</v>
      </c>
      <c r="M93" s="35">
        <f>IF('3i SMNCC'!I$50="-","-",'3i SMNCC'!I$50)</f>
        <v>2.3898870370752556</v>
      </c>
      <c r="N93" s="35">
        <f>IF('3i SMNCC'!J$50="-","-",'3i SMNCC'!J$50)</f>
        <v>11.485481460604181</v>
      </c>
      <c r="O93" s="27"/>
      <c r="P93" s="35">
        <f>IF('3i SMNCC'!L$50="-","-",'3i SMNCC'!L$50)</f>
        <v>11.485481460604181</v>
      </c>
      <c r="Q93" s="35">
        <f>IF('3i SMNCC'!M$50="-","-",'3i SMNCC'!M$50)</f>
        <v>13.905095596481768</v>
      </c>
      <c r="R93" s="35">
        <f>IF('3i SMNCC'!N$50="-","-",'3i SMNCC'!N$50)</f>
        <v>14.008016342776511</v>
      </c>
      <c r="S93" s="35">
        <f>IF('3i SMNCC'!O$50="-","-",'3i SMNCC'!O$50)</f>
        <v>16.592254432324484</v>
      </c>
      <c r="T93" s="35">
        <f>IF('3i SMNCC'!P$50="-","-",'3i SMNCC'!P$50)</f>
        <v>16.855736391237045</v>
      </c>
      <c r="U93" s="35">
        <f>IF('3i SMNCC'!Q$50="-","-",'3i SMNCC'!Q$50)</f>
        <v>16.48610584262476</v>
      </c>
      <c r="V93" s="35">
        <f>IF('3i SMNCC'!R$50="-","-",'3i SMNCC'!R$50)</f>
        <v>16.529685824397358</v>
      </c>
      <c r="W93" s="35">
        <f>IF('3i SMNCC'!S$50="-","-",'3i SMNCC'!S$50)</f>
        <v>15.149258026029946</v>
      </c>
      <c r="X93" s="27"/>
      <c r="Y93" s="35">
        <f>IF('3i SMNCC'!U$50="-","-",'3i SMNCC'!U$50)</f>
        <v>16.072618119862021</v>
      </c>
      <c r="Z93" s="35" t="str">
        <f>IF('3i SMNCC'!V$50="-","-",'3i SMNCC'!V$50)</f>
        <v>-</v>
      </c>
      <c r="AA93" s="35" t="str">
        <f>IF('3i SMNCC'!W$50="-","-",'3i SMNCC'!W$50)</f>
        <v>-</v>
      </c>
      <c r="AB93" s="35" t="str">
        <f>IF('3i SMNCC'!X$50="-","-",'3i SMNCC'!X$50)</f>
        <v>-</v>
      </c>
      <c r="AC93" s="35" t="str">
        <f>IF('3i SMNCC'!Y$50="-","-",'3i SMNCC'!Y$50)</f>
        <v>-</v>
      </c>
      <c r="AD93" s="25"/>
    </row>
    <row r="94" spans="1:30" s="26" customFormat="1" ht="11.25" customHeight="1" x14ac:dyDescent="0.15">
      <c r="A94" s="207"/>
      <c r="B94" s="123" t="s">
        <v>248</v>
      </c>
      <c r="C94" s="123" t="s">
        <v>187</v>
      </c>
      <c r="D94" s="121" t="s">
        <v>122</v>
      </c>
      <c r="E94" s="75"/>
      <c r="F94" s="27"/>
      <c r="G94" s="35">
        <f>IF('3g CPIH'!C$17="-","-",'3j PAAC PAP'!$G$16*('3g CPIH'!C$17/'3g CPIH'!$G$17))</f>
        <v>3.3460635029354204</v>
      </c>
      <c r="H94" s="35">
        <f>IF('3g CPIH'!D$17="-","-",'3j PAAC PAP'!$G$16*('3g CPIH'!D$17/'3g CPIH'!$G$17))</f>
        <v>3.3527623287671227</v>
      </c>
      <c r="I94" s="35">
        <f>IF('3g CPIH'!E$17="-","-",'3j PAAC PAP'!$G$16*('3g CPIH'!E$17/'3g CPIH'!$G$17))</f>
        <v>3.3628105675146771</v>
      </c>
      <c r="J94" s="35">
        <f>IF('3g CPIH'!F$17="-","-",'3j PAAC PAP'!$G$16*('3g CPIH'!F$17/'3g CPIH'!$G$17))</f>
        <v>3.3829070450097847</v>
      </c>
      <c r="K94" s="35">
        <f>IF('3g CPIH'!G$17="-","-",'3j PAAC PAP'!$G$16*('3g CPIH'!G$17/'3g CPIH'!$G$17))</f>
        <v>3.4230999999999998</v>
      </c>
      <c r="L94" s="35">
        <f>IF('3g CPIH'!H$17="-","-",'3j PAAC PAP'!$G$16*('3g CPIH'!H$17/'3g CPIH'!$G$17))</f>
        <v>3.4666423679060667</v>
      </c>
      <c r="M94" s="35">
        <f>IF('3g CPIH'!I$17="-","-",'3j PAAC PAP'!$G$16*('3g CPIH'!I$17/'3g CPIH'!$G$17))</f>
        <v>3.516883561643835</v>
      </c>
      <c r="N94" s="35">
        <f>IF('3g CPIH'!J$17="-","-",'3j PAAC PAP'!$G$16*('3g CPIH'!J$17/'3g CPIH'!$G$17))</f>
        <v>3.547028277886497</v>
      </c>
      <c r="O94" s="27"/>
      <c r="P94" s="35">
        <f>IF('3g CPIH'!L$17="-","-",'3j PAAC PAP'!$G$16*('3g CPIH'!L$17/'3g CPIH'!$G$17))</f>
        <v>3.547028277886497</v>
      </c>
      <c r="Q94" s="35">
        <f>IF('3g CPIH'!M$17="-","-",'3j PAAC PAP'!$G$16*('3g CPIH'!M$17/'3g CPIH'!$G$17))</f>
        <v>3.5872212328767121</v>
      </c>
      <c r="R94" s="35">
        <f>IF('3g CPIH'!N$17="-","-",'3j PAAC PAP'!$G$16*('3g CPIH'!N$17/'3g CPIH'!$G$17))</f>
        <v>3.6140165362035224</v>
      </c>
      <c r="S94" s="35">
        <f>IF('3g CPIH'!O$17="-","-",'3j PAAC PAP'!$G$16*('3g CPIH'!O$17/'3g CPIH'!$G$17))</f>
        <v>3.6341130136986299</v>
      </c>
      <c r="T94" s="35">
        <f>IF('3g CPIH'!P$17="-","-",'3j PAAC PAP'!$G$16*('3g CPIH'!P$17/'3g CPIH'!$G$17))</f>
        <v>3.6441612524461835</v>
      </c>
      <c r="U94" s="35">
        <f>IF('3g CPIH'!Q$17="-","-",'3j PAAC PAP'!$G$16*('3g CPIH'!Q$17/'3g CPIH'!$G$17))</f>
        <v>3.6642577299412915</v>
      </c>
      <c r="V94" s="35">
        <f>IF('3g CPIH'!R$17="-","-",'3j PAAC PAP'!$G$16*('3g CPIH'!R$17/'3g CPIH'!$G$17))</f>
        <v>3.7312459882583173</v>
      </c>
      <c r="W94" s="35">
        <f>IF('3g CPIH'!S$17="-","-",'3j PAAC PAP'!$G$16*('3g CPIH'!S$17/'3g CPIH'!$G$17))</f>
        <v>3.8417766144814092</v>
      </c>
      <c r="X94" s="27"/>
      <c r="Y94" s="35">
        <f>IF('3g CPIH'!U$17="-","-",'3j PAAC PAP'!$G$16*('3g CPIH'!U$17/'3g CPIH'!$G$17))</f>
        <v>4.0360425636007822</v>
      </c>
      <c r="Z94" s="35" t="str">
        <f>IF('3g CPIH'!V$17="-","-",'3j PAAC PAP'!$G$16*('3g CPIH'!V$17/'3g CPIH'!$G$17))</f>
        <v>-</v>
      </c>
      <c r="AA94" s="35" t="str">
        <f>IF('3g CPIH'!W$17="-","-",'3j PAAC PAP'!$G$16*('3g CPIH'!W$17/'3g CPIH'!$G$17))</f>
        <v>-</v>
      </c>
      <c r="AB94" s="35" t="str">
        <f>IF('3g CPIH'!X$17="-","-",'3j PAAC PAP'!$G$16*('3g CPIH'!X$17/'3g CPIH'!$G$17))</f>
        <v>-</v>
      </c>
      <c r="AC94" s="35" t="str">
        <f>IF('3g CPIH'!Y$17="-","-",'3j PAAC PAP'!$G$16*('3g CPIH'!Y$17/'3g CPIH'!$G$17))</f>
        <v>-</v>
      </c>
      <c r="AD94" s="25"/>
    </row>
    <row r="95" spans="1:30" s="26" customFormat="1" ht="11.25" customHeight="1" x14ac:dyDescent="0.15">
      <c r="A95" s="207"/>
      <c r="B95" s="123" t="s">
        <v>248</v>
      </c>
      <c r="C95" s="123" t="s">
        <v>188</v>
      </c>
      <c r="D95" s="121" t="s">
        <v>122</v>
      </c>
      <c r="E95" s="75"/>
      <c r="F95" s="27"/>
      <c r="G95" s="35">
        <f>IF(G87="-","-",SUM(G87:G93)*'3j PAAC PAP'!$G$34)</f>
        <v>2.5968097985156149</v>
      </c>
      <c r="H95" s="35">
        <f>IF(H87="-","-",SUM(H87:H93)*'3j PAAC PAP'!$G$34)</f>
        <v>2.4725025260651035</v>
      </c>
      <c r="I95" s="35">
        <f>IF(I87="-","-",SUM(I87:I93)*'3j PAAC PAP'!$G$34)</f>
        <v>2.5533908056994825</v>
      </c>
      <c r="J95" s="35">
        <f>IF(J87="-","-",SUM(J87:J93)*'3j PAAC PAP'!$G$34)</f>
        <v>2.4985308906301102</v>
      </c>
      <c r="K95" s="35">
        <f>IF(K87="-","-",SUM(K87:K93)*'3j PAAC PAP'!$G$34)</f>
        <v>2.7347477479864768</v>
      </c>
      <c r="L95" s="35">
        <f>IF(L87="-","-",SUM(L87:L93)*'3j PAAC PAP'!$G$34)</f>
        <v>2.6969253972867495</v>
      </c>
      <c r="M95" s="35">
        <f>IF(M87="-","-",SUM(M87:M93)*'3j PAAC PAP'!$G$34)</f>
        <v>2.9918020793597839</v>
      </c>
      <c r="N95" s="35">
        <f>IF(N87="-","-",SUM(N87:N93)*'3j PAAC PAP'!$G$34)</f>
        <v>3.1509734882918798</v>
      </c>
      <c r="O95" s="27"/>
      <c r="P95" s="35">
        <f>IF(P87="-","-",SUM(P87:P93)*'3j PAAC PAP'!$G$34)</f>
        <v>3.1509734882918798</v>
      </c>
      <c r="Q95" s="35">
        <f>IF(Q87="-","-",SUM(Q87:Q93)*'3j PAAC PAP'!$G$34)</f>
        <v>3.5386192258042959</v>
      </c>
      <c r="R95" s="35">
        <f>IF(R87="-","-",SUM(R87:R93)*'3j PAAC PAP'!$G$34)</f>
        <v>3.4028733411601193</v>
      </c>
      <c r="S95" s="35">
        <f>IF(S87="-","-",SUM(S87:S93)*'3j PAAC PAP'!$G$34)</f>
        <v>3.3574661519617055</v>
      </c>
      <c r="T95" s="35">
        <f>IF(T87="-","-",SUM(T87:T93)*'3j PAAC PAP'!$G$34)</f>
        <v>3.2277356266079065</v>
      </c>
      <c r="U95" s="35">
        <f>IF(U87="-","-",SUM(U87:U93)*'3j PAAC PAP'!$G$34)</f>
        <v>3.5092253847002897</v>
      </c>
      <c r="V95" s="35">
        <f>IF(V87="-","-",SUM(V87:V93)*'3j PAAC PAP'!$G$34)</f>
        <v>3.8571458042896118</v>
      </c>
      <c r="W95" s="35">
        <f>IF(W87="-","-",SUM(W87:W93)*'3j PAAC PAP'!$G$34)</f>
        <v>5.5386604219163873</v>
      </c>
      <c r="X95" s="27"/>
      <c r="Y95" s="35">
        <f>IF(Y87="-","-",SUM(Y87:Y93)*'3j PAAC PAP'!$G$34)</f>
        <v>9.6325607739758237</v>
      </c>
      <c r="Z95" s="35" t="str">
        <f>IF(Z87="-","-",SUM(Z87:Z93)*'3j PAAC PAP'!$G$34)</f>
        <v>-</v>
      </c>
      <c r="AA95" s="35" t="str">
        <f>IF(AA87="-","-",SUM(AA87:AA93)*'3j PAAC PAP'!$G$34)</f>
        <v>-</v>
      </c>
      <c r="AB95" s="35" t="str">
        <f>IF(AB87="-","-",SUM(AB87:AB93)*'3j PAAC PAP'!$G$34)</f>
        <v>-</v>
      </c>
      <c r="AC95" s="35" t="str">
        <f>IF(AC87="-","-",SUM(AC87:AC93)*'3j PAAC PAP'!$G$34)</f>
        <v>-</v>
      </c>
      <c r="AD95" s="25"/>
    </row>
    <row r="96" spans="1:30" s="26" customFormat="1" ht="11.25" customHeight="1" x14ac:dyDescent="0.15">
      <c r="A96" s="207"/>
      <c r="B96" s="123" t="s">
        <v>189</v>
      </c>
      <c r="C96" s="123" t="s">
        <v>250</v>
      </c>
      <c r="D96" s="121" t="s">
        <v>122</v>
      </c>
      <c r="E96" s="75"/>
      <c r="F96" s="27"/>
      <c r="G96" s="35">
        <f>IF(G87="-","-",SUM(G87:G95)*'3k EBIT'!$E$10)</f>
        <v>10.623879710021106</v>
      </c>
      <c r="H96" s="35">
        <f>IF(H87="-","-",SUM(H87:H95)*'3k EBIT'!$E$10)</f>
        <v>10.118554804683091</v>
      </c>
      <c r="I96" s="35">
        <f>IF(I87="-","-",SUM(I87:I95)*'3k EBIT'!$E$10)</f>
        <v>10.447655010091015</v>
      </c>
      <c r="J96" s="35">
        <f>IF(J87="-","-",SUM(J87:J95)*'3k EBIT'!$E$10)</f>
        <v>10.224974433298103</v>
      </c>
      <c r="K96" s="35">
        <f>IF(K87="-","-",SUM(K87:K95)*'3k EBIT'!$E$10)</f>
        <v>11.18625106710153</v>
      </c>
      <c r="L96" s="35">
        <f>IF(L87="-","-",SUM(L87:L95)*'3k EBIT'!$E$10)</f>
        <v>11.033302243461996</v>
      </c>
      <c r="M96" s="35">
        <f>IF(M87="-","-",SUM(M87:M95)*'3k EBIT'!$E$10)</f>
        <v>12.233294380001496</v>
      </c>
      <c r="N96" s="35">
        <f>IF(N87="-","-",SUM(N87:N95)*'3k EBIT'!$E$10)</f>
        <v>12.881096417897508</v>
      </c>
      <c r="O96" s="27"/>
      <c r="P96" s="35">
        <f>IF(P87="-","-",SUM(P87:P95)*'3k EBIT'!$E$10)</f>
        <v>12.881096417897508</v>
      </c>
      <c r="Q96" s="35">
        <f>IF(Q87="-","-",SUM(Q87:Q95)*'3k EBIT'!$E$10)</f>
        <v>14.45810879939479</v>
      </c>
      <c r="R96" s="35">
        <f>IF(R87="-","-",SUM(R87:R95)*'3k EBIT'!$E$10)</f>
        <v>13.906661767438383</v>
      </c>
      <c r="S96" s="35">
        <f>IF(S87="-","-",SUM(S87:S95)*'3k EBIT'!$E$10)</f>
        <v>13.722417592115928</v>
      </c>
      <c r="T96" s="35">
        <f>IF(T87="-","-",SUM(T87:T95)*'3k EBIT'!$E$10)</f>
        <v>13.195105683572145</v>
      </c>
      <c r="U96" s="35">
        <f>IF(U87="-","-",SUM(U87:U95)*'3k EBIT'!$E$10)</f>
        <v>14.340080452822965</v>
      </c>
      <c r="V96" s="35">
        <f>IF(V87="-","-",SUM(V87:V95)*'3k EBIT'!$E$10)</f>
        <v>15.756081863061553</v>
      </c>
      <c r="W96" s="35">
        <f>IF(W87="-","-",SUM(W87:W95)*'3k EBIT'!$E$10)</f>
        <v>22.595548890328846</v>
      </c>
      <c r="X96" s="27"/>
      <c r="Y96" s="35">
        <f>IF(Y87="-","-",SUM(Y87:Y95)*'3k EBIT'!$E$10)</f>
        <v>39.245811041904311</v>
      </c>
      <c r="Z96" s="35" t="str">
        <f>IF(Z87="-","-",SUM(Z87:Z95)*'3k EBIT'!$E$10)</f>
        <v>-</v>
      </c>
      <c r="AA96" s="35" t="str">
        <f>IF(AA87="-","-",SUM(AA87:AA95)*'3k EBIT'!$E$10)</f>
        <v>-</v>
      </c>
      <c r="AB96" s="35" t="str">
        <f>IF(AB87="-","-",SUM(AB87:AB95)*'3k EBIT'!$E$10)</f>
        <v>-</v>
      </c>
      <c r="AC96" s="35" t="str">
        <f>IF(AC87="-","-",SUM(AC87:AC95)*'3k EBIT'!$E$10)</f>
        <v>-</v>
      </c>
      <c r="AD96" s="25"/>
    </row>
    <row r="97" spans="1:30" s="26" customFormat="1" ht="11.25" customHeight="1" x14ac:dyDescent="0.15">
      <c r="A97" s="207"/>
      <c r="B97" s="123" t="s">
        <v>251</v>
      </c>
      <c r="C97" s="158" t="s">
        <v>252</v>
      </c>
      <c r="D97" s="121" t="s">
        <v>122</v>
      </c>
      <c r="E97" s="116"/>
      <c r="F97" s="27"/>
      <c r="G97" s="35">
        <f>IF(G87="-","-",SUM(G87:G90,G92:G96)*'3l HAP'!$E$11)</f>
        <v>6.4832247808862871</v>
      </c>
      <c r="H97" s="35">
        <f>IF(H87="-","-",SUM(H87:H90,H92:H96)*'3l HAP'!$E$11)</f>
        <v>6.0790311421675138</v>
      </c>
      <c r="I97" s="35">
        <f>IF(I87="-","-",SUM(I87:I90,I92:I96)*'3l HAP'!$E$11)</f>
        <v>6.1144562662131223</v>
      </c>
      <c r="J97" s="35">
        <f>IF(J87="-","-",SUM(J87:J90,J92:J96)*'3l HAP'!$E$11)</f>
        <v>5.9539957698939148</v>
      </c>
      <c r="K97" s="35">
        <f>IF(K87="-","-",SUM(K87:K90,K92:K96)*'3l HAP'!$E$11)</f>
        <v>6.7685052390413656</v>
      </c>
      <c r="L97" s="35">
        <f>IF(L87="-","-",SUM(L87:L90,L92:L96)*'3l HAP'!$E$11)</f>
        <v>6.6329024177764966</v>
      </c>
      <c r="M97" s="35">
        <f>IF(M87="-","-",SUM(M87:M90,M92:M96)*'3l HAP'!$E$11)</f>
        <v>7.4499577918659297</v>
      </c>
      <c r="N97" s="35">
        <f>IF(N87="-","-",SUM(N87:N90,N92:N96)*'3l HAP'!$E$11)</f>
        <v>7.9569942892641219</v>
      </c>
      <c r="O97" s="27"/>
      <c r="P97" s="35">
        <f>IF(P87="-","-",SUM(P87:P90,P92:P96)*'3l HAP'!$E$11)</f>
        <v>7.9569942892641219</v>
      </c>
      <c r="Q97" s="35">
        <f>IF(Q87="-","-",SUM(Q87:Q90,Q92:Q96)*'3l HAP'!$E$11)</f>
        <v>8.9902289911511275</v>
      </c>
      <c r="R97" s="35">
        <f>IF(R87="-","-",SUM(R87:R90,R92:R96)*'3l HAP'!$E$11)</f>
        <v>8.5517465549937715</v>
      </c>
      <c r="S97" s="35">
        <f>IF(S87="-","-",SUM(S87:S90,S92:S96)*'3l HAP'!$E$11)</f>
        <v>8.5179828303706877</v>
      </c>
      <c r="T97" s="35">
        <f>IF(T87="-","-",SUM(T87:T90,T92:T96)*'3l HAP'!$E$11)</f>
        <v>8.0648165309018029</v>
      </c>
      <c r="U97" s="35">
        <f>IF(U87="-","-",SUM(U87:U90,U92:U96)*'3l HAP'!$E$11)</f>
        <v>8.8711624061935161</v>
      </c>
      <c r="V97" s="35">
        <f>IF(V87="-","-",SUM(V87:V90,V92:V96)*'3l HAP'!$E$11)</f>
        <v>9.9758292983910923</v>
      </c>
      <c r="W97" s="35">
        <f>IF(W87="-","-",SUM(W87:W90,W92:W96)*'3l HAP'!$E$11)</f>
        <v>14.542094132464227</v>
      </c>
      <c r="X97" s="27"/>
      <c r="Y97" s="35">
        <f>IF(Y87="-","-",SUM(Y87:Y90,Y92:Y96)*'3l HAP'!$E$11)</f>
        <v>27.216644283922591</v>
      </c>
      <c r="Z97" s="35" t="str">
        <f>IF(Z87="-","-",SUM(Z87:Z90,Z92:Z96)*'3l HAP'!$E$11)</f>
        <v>-</v>
      </c>
      <c r="AA97" s="35" t="str">
        <f>IF(AA87="-","-",SUM(AA87:AA90,AA92:AA96)*'3l HAP'!$E$11)</f>
        <v>-</v>
      </c>
      <c r="AB97" s="35" t="str">
        <f>IF(AB87="-","-",SUM(AB87:AB90,AB92:AB96)*'3l HAP'!$E$11)</f>
        <v>-</v>
      </c>
      <c r="AC97" s="35" t="str">
        <f>IF(AC87="-","-",SUM(AC87:AC90,AC92:AC96)*'3l HAP'!$E$11)</f>
        <v>-</v>
      </c>
      <c r="AD97" s="25"/>
    </row>
    <row r="98" spans="1:30" s="26" customFormat="1" ht="11.25" customHeight="1" x14ac:dyDescent="0.15">
      <c r="A98" s="207"/>
      <c r="B98" s="123" t="s">
        <v>253</v>
      </c>
      <c r="C98" s="123" t="str">
        <f>B98&amp;"_"&amp;D98</f>
        <v>Total_North West</v>
      </c>
      <c r="D98" s="121" t="s">
        <v>122</v>
      </c>
      <c r="E98" s="75"/>
      <c r="F98" s="27"/>
      <c r="G98" s="35">
        <f t="shared" ref="G98:N98" si="18">IF(G87="-","-",SUM(G87:G97))</f>
        <v>565.63455750728008</v>
      </c>
      <c r="H98" s="35">
        <f t="shared" si="18"/>
        <v>538.63432720475498</v>
      </c>
      <c r="I98" s="35">
        <f t="shared" si="18"/>
        <v>555.990808616815</v>
      </c>
      <c r="J98" s="35">
        <f t="shared" si="18"/>
        <v>544.11032260396155</v>
      </c>
      <c r="K98" s="35">
        <f t="shared" si="18"/>
        <v>595.51831821762221</v>
      </c>
      <c r="L98" s="35">
        <f t="shared" si="18"/>
        <v>587.33278063511273</v>
      </c>
      <c r="M98" s="35">
        <f t="shared" si="18"/>
        <v>651.30729079234948</v>
      </c>
      <c r="N98" s="35">
        <f t="shared" si="18"/>
        <v>685.90915730657866</v>
      </c>
      <c r="O98" s="27"/>
      <c r="P98" s="35">
        <f t="shared" ref="P98:W98" si="19">IF(P87="-","-",SUM(P87:P97))</f>
        <v>685.90915730657866</v>
      </c>
      <c r="Q98" s="35">
        <f t="shared" si="19"/>
        <v>769.94300938259425</v>
      </c>
      <c r="R98" s="35">
        <f t="shared" si="19"/>
        <v>740.48101093697073</v>
      </c>
      <c r="S98" s="35">
        <f t="shared" si="19"/>
        <v>730.75018935866626</v>
      </c>
      <c r="T98" s="35">
        <f t="shared" si="19"/>
        <v>702.54377617833927</v>
      </c>
      <c r="U98" s="35">
        <f t="shared" si="19"/>
        <v>763.61192712290358</v>
      </c>
      <c r="V98" s="35">
        <f t="shared" si="19"/>
        <v>839.24295324434991</v>
      </c>
      <c r="W98" s="35">
        <f t="shared" si="19"/>
        <v>1203.7810181946666</v>
      </c>
      <c r="X98" s="27"/>
      <c r="Y98" s="35">
        <f t="shared" ref="Y98:AC98" si="20">IF(Y87="-","-",SUM(Y87:Y97))</f>
        <v>2092.7847933010598</v>
      </c>
      <c r="Z98" s="35" t="str">
        <f t="shared" si="20"/>
        <v>-</v>
      </c>
      <c r="AA98" s="35" t="str">
        <f t="shared" si="20"/>
        <v>-</v>
      </c>
      <c r="AB98" s="35" t="str">
        <f t="shared" si="20"/>
        <v>-</v>
      </c>
      <c r="AC98" s="35" t="str">
        <f t="shared" si="20"/>
        <v>-</v>
      </c>
      <c r="AD98" s="25"/>
    </row>
    <row r="99" spans="1:30" s="26" customFormat="1" ht="12.6" customHeight="1" x14ac:dyDescent="0.15">
      <c r="A99" s="207"/>
      <c r="B99" s="120" t="s">
        <v>244</v>
      </c>
      <c r="C99" s="120" t="s">
        <v>180</v>
      </c>
      <c r="D99" s="122" t="s">
        <v>126</v>
      </c>
      <c r="E99" s="119"/>
      <c r="F99" s="27"/>
      <c r="G99" s="117">
        <f>IF('3a DF'!H140="-","-",'3a DF'!H140)</f>
        <v>254.81014770550414</v>
      </c>
      <c r="H99" s="117">
        <f>IF('3a DF'!I140="-","-",'3a DF'!I140)</f>
        <v>228.12014770550414</v>
      </c>
      <c r="I99" s="117">
        <f>IF('3a DF'!J140="-","-",'3a DF'!J140)</f>
        <v>209.62619189650457</v>
      </c>
      <c r="J99" s="117">
        <f>IF('3a DF'!K140="-","-",'3a DF'!K140)</f>
        <v>198.74314983684576</v>
      </c>
      <c r="K99" s="117">
        <f>IF('3a DF'!L140="-","-",'3a DF'!L140)</f>
        <v>240.81499095368278</v>
      </c>
      <c r="L99" s="117">
        <f>IF('3a DF'!M140="-","-",'3a DF'!M140)</f>
        <v>230.75640292018701</v>
      </c>
      <c r="M99" s="117">
        <f>IF('3a DF'!N140="-","-",'3a DF'!N140)</f>
        <v>255.81083551155706</v>
      </c>
      <c r="N99" s="117">
        <f>IF('3a DF'!O140="-","-",'3a DF'!O140)</f>
        <v>280.18275693580517</v>
      </c>
      <c r="O99" s="27"/>
      <c r="P99" s="117">
        <f>IF('3a DF'!Q140="-","-",'3a DF'!Q140)</f>
        <v>280.18275693580517</v>
      </c>
      <c r="Q99" s="117">
        <f>IF('3a DF'!R140="-","-",'3a DF'!R140)</f>
        <v>332.31263817644844</v>
      </c>
      <c r="R99" s="117">
        <f>IF('3a DF'!S140="-","-",'3a DF'!S140)</f>
        <v>302.50029755960617</v>
      </c>
      <c r="S99" s="117">
        <f>IF('3a DF'!T140="-","-",'3a DF'!T140)</f>
        <v>292.44100982688155</v>
      </c>
      <c r="T99" s="117">
        <f>IF('3a DF'!U140="-","-",'3a DF'!U140)</f>
        <v>255.82657764142721</v>
      </c>
      <c r="U99" s="117">
        <f>IF('3a DF'!V140="-","-",'3a DF'!V140)</f>
        <v>305.55950547099997</v>
      </c>
      <c r="V99" s="117">
        <f>IF('3a DF'!W140="-","-",'3a DF'!W140)</f>
        <v>384.8305947348872</v>
      </c>
      <c r="W99" s="117">
        <f>IF('3a DF'!X140="-","-",'3a DF'!X140)</f>
        <v>689.91025422344887</v>
      </c>
      <c r="X99" s="27"/>
      <c r="Y99" s="117">
        <f>IF('3a DF'!Z140="-","-",'3a DF'!Z140)</f>
        <v>1519.3367746143931</v>
      </c>
      <c r="Z99" s="117" t="str">
        <f>IF('3a DF'!AA140="-","-",'3a DF'!AA140)</f>
        <v>-</v>
      </c>
      <c r="AA99" s="117" t="str">
        <f>IF('3a DF'!AB140="-","-",'3a DF'!AB140)</f>
        <v>-</v>
      </c>
      <c r="AB99" s="117" t="str">
        <f>IF('3a DF'!AC140="-","-",'3a DF'!AC140)</f>
        <v>-</v>
      </c>
      <c r="AC99" s="117" t="str">
        <f>IF('3a DF'!AD140="-","-",'3a DF'!AD140)</f>
        <v>-</v>
      </c>
      <c r="AD99" s="25"/>
    </row>
    <row r="100" spans="1:30" s="26" customFormat="1" ht="11.25" x14ac:dyDescent="0.15">
      <c r="A100" s="207"/>
      <c r="B100" s="120" t="s">
        <v>244</v>
      </c>
      <c r="C100" s="120" t="s">
        <v>181</v>
      </c>
      <c r="D100" s="122" t="s">
        <v>126</v>
      </c>
      <c r="E100" s="119"/>
      <c r="F100" s="27"/>
      <c r="G100" s="117">
        <f>IF('3b CM'!G35="-","-",'3b CM'!G35)</f>
        <v>5.8936173638432211E-2</v>
      </c>
      <c r="H100" s="117">
        <f>IF('3b CM'!H35="-","-",'3b CM'!H35)</f>
        <v>8.8404260457648334E-2</v>
      </c>
      <c r="I100" s="117">
        <f>IF('3b CM'!I35="-","-",'3b CM'!I35)</f>
        <v>0.27837540584985404</v>
      </c>
      <c r="J100" s="117">
        <f>IF('3b CM'!J35="-","-",'3b CM'!J35)</f>
        <v>0.28309392326112526</v>
      </c>
      <c r="K100" s="117">
        <f>IF('3b CM'!K35="-","-",'3b CM'!K35)</f>
        <v>3.635999910423199</v>
      </c>
      <c r="L100" s="117">
        <f>IF('3b CM'!L35="-","-",'3b CM'!L35)</f>
        <v>3.5272873238331761</v>
      </c>
      <c r="M100" s="117">
        <f>IF('3b CM'!M35="-","-",'3b CM'!M35)</f>
        <v>12.390661095788976</v>
      </c>
      <c r="N100" s="117">
        <f>IF('3b CM'!N35="-","-",'3b CM'!N35)</f>
        <v>11.778914888658418</v>
      </c>
      <c r="O100" s="27"/>
      <c r="P100" s="117">
        <f>IF('3b CM'!P35="-","-",'3b CM'!P35)</f>
        <v>11.778914888658418</v>
      </c>
      <c r="Q100" s="117">
        <f>IF('3b CM'!Q35="-","-",'3b CM'!Q35)</f>
        <v>15.844126460963835</v>
      </c>
      <c r="R100" s="117">
        <f>IF('3b CM'!R35="-","-",'3b CM'!R35)</f>
        <v>15.35931839476833</v>
      </c>
      <c r="S100" s="117">
        <f>IF('3b CM'!S35="-","-",'3b CM'!S35)</f>
        <v>18.290895530858808</v>
      </c>
      <c r="T100" s="117">
        <f>IF('3b CM'!T35="-","-",'3b CM'!T35)</f>
        <v>18.72308607499177</v>
      </c>
      <c r="U100" s="117">
        <f>IF('3b CM'!U35="-","-",'3b CM'!U35)</f>
        <v>14.449532574548579</v>
      </c>
      <c r="V100" s="117">
        <f>IF('3b CM'!V35="-","-",'3b CM'!V35)</f>
        <v>14.5260420757206</v>
      </c>
      <c r="W100" s="117">
        <f>IF('3b CM'!W35="-","-",'3b CM'!W35)</f>
        <v>9.0400533345291603</v>
      </c>
      <c r="X100" s="27"/>
      <c r="Y100" s="117">
        <f>IF('3b CM'!Y35="-","-",'3b CM'!Y35)</f>
        <v>12.08585472183945</v>
      </c>
      <c r="Z100" s="117" t="str">
        <f>IF('3b CM'!Z35="-","-",'3b CM'!Z35)</f>
        <v>-</v>
      </c>
      <c r="AA100" s="117" t="str">
        <f>IF('3b CM'!AA35="-","-",'3b CM'!AA35)</f>
        <v>-</v>
      </c>
      <c r="AB100" s="117" t="str">
        <f>IF('3b CM'!AB35="-","-",'3b CM'!AB35)</f>
        <v>-</v>
      </c>
      <c r="AC100" s="117" t="str">
        <f>IF('3b CM'!AC35="-","-",'3b CM'!AC35)</f>
        <v>-</v>
      </c>
      <c r="AD100" s="25"/>
    </row>
    <row r="101" spans="1:30" s="26" customFormat="1" ht="11.25" x14ac:dyDescent="0.15">
      <c r="A101" s="207"/>
      <c r="B101" s="120" t="s">
        <v>245</v>
      </c>
      <c r="C101" s="120" t="s">
        <v>182</v>
      </c>
      <c r="D101" s="122" t="s">
        <v>126</v>
      </c>
      <c r="E101" s="119"/>
      <c r="F101" s="27"/>
      <c r="G101" s="117" t="str">
        <f>IF('3c AA'!J146="-","-",'3c AA'!J146)</f>
        <v>-</v>
      </c>
      <c r="H101" s="117" t="str">
        <f>IF('3c AA'!K146="-","-",'3c AA'!K146)</f>
        <v>-</v>
      </c>
      <c r="I101" s="117" t="str">
        <f>IF('3c AA'!L146="-","-",'3c AA'!L146)</f>
        <v>-</v>
      </c>
      <c r="J101" s="117" t="str">
        <f>IF('3c AA'!M146="-","-",'3c AA'!M146)</f>
        <v>-</v>
      </c>
      <c r="K101" s="117" t="str">
        <f>IF('3c AA'!N146="-","-",'3c AA'!N146)</f>
        <v>-</v>
      </c>
      <c r="L101" s="117" t="str">
        <f>IF('3c AA'!O146="-","-",'3c AA'!O146)</f>
        <v>-</v>
      </c>
      <c r="M101" s="117" t="str">
        <f>IF('3c AA'!P146="-","-",'3c AA'!P146)</f>
        <v>-</v>
      </c>
      <c r="N101" s="117" t="str">
        <f>IF('3c AA'!Q146="-","-",'3c AA'!Q146)</f>
        <v>-</v>
      </c>
      <c r="O101" s="27"/>
      <c r="P101" s="117" t="str">
        <f>IF('3c AA'!S146="-","-",'3c AA'!S146)</f>
        <v>-</v>
      </c>
      <c r="Q101" s="117" t="str">
        <f>IF('3c AA'!T146="-","-",'3c AA'!T146)</f>
        <v>-</v>
      </c>
      <c r="R101" s="117" t="str">
        <f>IF('3c AA'!U146="-","-",'3c AA'!U146)</f>
        <v>-</v>
      </c>
      <c r="S101" s="117" t="str">
        <f>IF('3c AA'!V146="-","-",'3c AA'!V146)</f>
        <v>-</v>
      </c>
      <c r="T101" s="117">
        <f>IF('3c AA'!W146="-","-",'3c AA'!W146)</f>
        <v>6.5436735830868322</v>
      </c>
      <c r="U101" s="117">
        <f>IF('3c AA'!X146="-","-",'3c AA'!X146)</f>
        <v>9.9756950960531068</v>
      </c>
      <c r="V101" s="117">
        <f>IF('3c AA'!Y146="-","-",'3c AA'!Y146)</f>
        <v>4.43</v>
      </c>
      <c r="W101" s="117" t="str">
        <f>IF('3c AA'!Z146="-","-",'3c AA'!Z146)</f>
        <v>-</v>
      </c>
      <c r="X101" s="27"/>
      <c r="Y101" s="117">
        <f>IF('3c AA'!AB146="-","-",'3c AA'!AB146)</f>
        <v>20.791660367715085</v>
      </c>
      <c r="Z101" s="117" t="str">
        <f>IF('3c AA'!AC146="-","-",'3c AA'!AC146)</f>
        <v>-</v>
      </c>
      <c r="AA101" s="117" t="str">
        <f>IF('3c AA'!AD146="-","-",'3c AA'!AD146)</f>
        <v>-</v>
      </c>
      <c r="AB101" s="117" t="str">
        <f>IF('3c AA'!AE146="-","-",'3c AA'!AE146)</f>
        <v>-</v>
      </c>
      <c r="AC101" s="117" t="str">
        <f>IF('3c AA'!AF146="-","-",'3c AA'!AF146)</f>
        <v>-</v>
      </c>
      <c r="AD101" s="25"/>
    </row>
    <row r="102" spans="1:30" s="26" customFormat="1" ht="11.25" x14ac:dyDescent="0.15">
      <c r="A102" s="207"/>
      <c r="B102" s="120" t="s">
        <v>246</v>
      </c>
      <c r="C102" s="120" t="s">
        <v>183</v>
      </c>
      <c r="D102" s="122" t="s">
        <v>126</v>
      </c>
      <c r="E102" s="119"/>
      <c r="F102" s="27"/>
      <c r="G102" s="117">
        <f>IF('3d PC'!G36="-","-",'3d PC'!G36)</f>
        <v>90.54348404455375</v>
      </c>
      <c r="H102" s="117">
        <f>IF('3d PC'!H36="-","-",'3d PC'!H36)</f>
        <v>90.516460694549778</v>
      </c>
      <c r="I102" s="117">
        <f>IF('3d PC'!I36="-","-",'3d PC'!I36)</f>
        <v>110.9099426039393</v>
      </c>
      <c r="J102" s="117">
        <f>IF('3d PC'!J36="-","-",'3d PC'!J36)</f>
        <v>110.80472506565799</v>
      </c>
      <c r="K102" s="117">
        <f>IF('3d PC'!K36="-","-",'3d PC'!K36)</f>
        <v>118.06503237324934</v>
      </c>
      <c r="L102" s="117">
        <f>IF('3d PC'!L36="-","-",'3d PC'!L36)</f>
        <v>118.49196582082185</v>
      </c>
      <c r="M102" s="117">
        <f>IF('3d PC'!M36="-","-",'3d PC'!M36)</f>
        <v>137.26771919915112</v>
      </c>
      <c r="N102" s="117">
        <f>IF('3d PC'!N36="-","-",'3d PC'!N36)</f>
        <v>137.36113710146006</v>
      </c>
      <c r="O102" s="27"/>
      <c r="P102" s="117">
        <f>IF('3d PC'!P36="-","-",'3d PC'!P36)</f>
        <v>137.36113710146006</v>
      </c>
      <c r="Q102" s="117">
        <f>IF('3d PC'!Q36="-","-",'3d PC'!Q36)</f>
        <v>146.96326820107984</v>
      </c>
      <c r="R102" s="117">
        <f>IF('3d PC'!R36="-","-",'3d PC'!R36)</f>
        <v>148.77457848415884</v>
      </c>
      <c r="S102" s="117">
        <f>IF('3d PC'!S36="-","-",'3d PC'!S36)</f>
        <v>153.04361658388507</v>
      </c>
      <c r="T102" s="117">
        <f>IF('3d PC'!T36="-","-",'3d PC'!T36)</f>
        <v>152.50216532502199</v>
      </c>
      <c r="U102" s="117">
        <f>IF('3d PC'!U36="-","-",'3d PC'!U36)</f>
        <v>161.46782389225558</v>
      </c>
      <c r="V102" s="117">
        <f>IF('3d PC'!V36="-","-",'3d PC'!V36)</f>
        <v>160.70866171153111</v>
      </c>
      <c r="W102" s="117">
        <f>IF('3d PC'!W36="-","-",'3d PC'!W36)</f>
        <v>168.04577449734751</v>
      </c>
      <c r="X102" s="27"/>
      <c r="Y102" s="117">
        <f>IF('3d PC'!Y36="-","-",'3d PC'!Y36)</f>
        <v>166.47557342342643</v>
      </c>
      <c r="Z102" s="117" t="str">
        <f>IF('3d PC'!Z36="-","-",'3d PC'!Z36)</f>
        <v>-</v>
      </c>
      <c r="AA102" s="117" t="str">
        <f>IF('3d PC'!AA36="-","-",'3d PC'!AA36)</f>
        <v>-</v>
      </c>
      <c r="AB102" s="117" t="str">
        <f>IF('3d PC'!AB36="-","-",'3d PC'!AB36)</f>
        <v>-</v>
      </c>
      <c r="AC102" s="117" t="str">
        <f>IF('3d PC'!AC36="-","-",'3d PC'!AC36)</f>
        <v>-</v>
      </c>
      <c r="AD102" s="25"/>
    </row>
    <row r="103" spans="1:30" s="26" customFormat="1" ht="11.25" x14ac:dyDescent="0.15">
      <c r="A103" s="207"/>
      <c r="B103" s="120" t="s">
        <v>247</v>
      </c>
      <c r="C103" s="120" t="s">
        <v>184</v>
      </c>
      <c r="D103" s="122" t="s">
        <v>126</v>
      </c>
      <c r="E103" s="119"/>
      <c r="F103" s="27"/>
      <c r="G103" s="117">
        <f>IF('3e NC-Elec'!H64="-","-",'3e NC-Elec'!H64)</f>
        <v>117.45591605427997</v>
      </c>
      <c r="H103" s="117">
        <f>IF('3e NC-Elec'!I64="-","-",'3e NC-Elec'!I64)</f>
        <v>118.45004154063247</v>
      </c>
      <c r="I103" s="117">
        <f>IF('3e NC-Elec'!J64="-","-",'3e NC-Elec'!J64)</f>
        <v>125.00781274134755</v>
      </c>
      <c r="J103" s="117">
        <f>IF('3e NC-Elec'!K64="-","-",'3e NC-Elec'!K64)</f>
        <v>124.26009633325042</v>
      </c>
      <c r="K103" s="117">
        <f>IF('3e NC-Elec'!L64="-","-",'3e NC-Elec'!L64)</f>
        <v>130.71196294453443</v>
      </c>
      <c r="L103" s="117">
        <f>IF('3e NC-Elec'!M64="-","-",'3e NC-Elec'!M64)</f>
        <v>131.9037345880792</v>
      </c>
      <c r="M103" s="117">
        <f>IF('3e NC-Elec'!N64="-","-",'3e NC-Elec'!N64)</f>
        <v>138.90464542347891</v>
      </c>
      <c r="N103" s="117">
        <f>IF('3e NC-Elec'!O64="-","-",'3e NC-Elec'!O64)</f>
        <v>138.37175748718158</v>
      </c>
      <c r="O103" s="27"/>
      <c r="P103" s="117">
        <f>IF('3e NC-Elec'!Q64="-","-",'3e NC-Elec'!Q64)</f>
        <v>138.37175748718158</v>
      </c>
      <c r="Q103" s="117">
        <f>IF('3e NC-Elec'!R64="-","-",'3e NC-Elec'!R64)</f>
        <v>144.97310513314227</v>
      </c>
      <c r="R103" s="117">
        <f>IF('3e NC-Elec'!S64="-","-",'3e NC-Elec'!S64)</f>
        <v>146.02465570540605</v>
      </c>
      <c r="S103" s="117">
        <f>IF('3e NC-Elec'!T64="-","-",'3e NC-Elec'!T64)</f>
        <v>137.29797381557304</v>
      </c>
      <c r="T103" s="117">
        <f>IF('3e NC-Elec'!U64="-","-",'3e NC-Elec'!U64)</f>
        <v>140.6043643621513</v>
      </c>
      <c r="U103" s="117">
        <f>IF('3e NC-Elec'!V64="-","-",'3e NC-Elec'!V64)</f>
        <v>156.44619623089989</v>
      </c>
      <c r="V103" s="117">
        <f>IF('3e NC-Elec'!W64="-","-",'3e NC-Elec'!W64)</f>
        <v>155.29985730788752</v>
      </c>
      <c r="W103" s="117">
        <f>IF('3e NC-Elec'!X64="-","-",'3e NC-Elec'!X64)</f>
        <v>205.2810923405363</v>
      </c>
      <c r="X103" s="27"/>
      <c r="Y103" s="117">
        <f>IF('3e NC-Elec'!Z64="-","-",'3e NC-Elec'!Z64)</f>
        <v>215.74789491473288</v>
      </c>
      <c r="Z103" s="117" t="str">
        <f>IF('3e NC-Elec'!AA64="-","-",'3e NC-Elec'!AA64)</f>
        <v>-</v>
      </c>
      <c r="AA103" s="117" t="str">
        <f>IF('3e NC-Elec'!AB64="-","-",'3e NC-Elec'!AB64)</f>
        <v>-</v>
      </c>
      <c r="AB103" s="117" t="str">
        <f>IF('3e NC-Elec'!AC64="-","-",'3e NC-Elec'!AC64)</f>
        <v>-</v>
      </c>
      <c r="AC103" s="117" t="str">
        <f>IF('3e NC-Elec'!AD64="-","-",'3e NC-Elec'!AD64)</f>
        <v>-</v>
      </c>
      <c r="AD103" s="25"/>
    </row>
    <row r="104" spans="1:30" s="26" customFormat="1" ht="11.25" customHeight="1" x14ac:dyDescent="0.15">
      <c r="A104" s="207"/>
      <c r="B104" s="120" t="s">
        <v>248</v>
      </c>
      <c r="C104" s="120" t="s">
        <v>185</v>
      </c>
      <c r="D104" s="122" t="s">
        <v>126</v>
      </c>
      <c r="E104" s="119"/>
      <c r="F104" s="27"/>
      <c r="G104" s="117">
        <f>IF('3g CPIH'!C$17="-","-",'3h OC '!$E$10*('3g CPIH'!C$17/'3g CPIH'!$G$17))</f>
        <v>76.502677103718199</v>
      </c>
      <c r="H104" s="117">
        <f>IF('3g CPIH'!D$17="-","-",'3h OC '!$E$10*('3g CPIH'!D$17/'3g CPIH'!$G$17))</f>
        <v>76.655835616438353</v>
      </c>
      <c r="I104" s="117">
        <f>IF('3g CPIH'!E$17="-","-",'3h OC '!$E$10*('3g CPIH'!E$17/'3g CPIH'!$G$17))</f>
        <v>76.885573385518597</v>
      </c>
      <c r="J104" s="117">
        <f>IF('3g CPIH'!F$17="-","-",'3h OC '!$E$10*('3g CPIH'!F$17/'3g CPIH'!$G$17))</f>
        <v>77.345048923679059</v>
      </c>
      <c r="K104" s="117">
        <f>IF('3g CPIH'!G$17="-","-",'3h OC '!$E$10*('3g CPIH'!G$17/'3g CPIH'!$G$17))</f>
        <v>78.263999999999996</v>
      </c>
      <c r="L104" s="117">
        <f>IF('3g CPIH'!H$17="-","-",'3h OC '!$E$10*('3g CPIH'!H$17/'3g CPIH'!$G$17))</f>
        <v>79.259530332681024</v>
      </c>
      <c r="M104" s="117">
        <f>IF('3g CPIH'!I$17="-","-",'3h OC '!$E$10*('3g CPIH'!I$17/'3g CPIH'!$G$17))</f>
        <v>80.408219178082177</v>
      </c>
      <c r="N104" s="117">
        <f>IF('3g CPIH'!J$17="-","-",'3h OC '!$E$10*('3g CPIH'!J$17/'3g CPIH'!$G$17))</f>
        <v>81.097432485322898</v>
      </c>
      <c r="O104" s="27"/>
      <c r="P104" s="117">
        <f>IF('3g CPIH'!L$17="-","-",'3h OC '!$E$10*('3g CPIH'!L$17/'3g CPIH'!$G$17))</f>
        <v>81.097432485322898</v>
      </c>
      <c r="Q104" s="117">
        <f>IF('3g CPIH'!M$17="-","-",'3h OC '!$E$10*('3g CPIH'!M$17/'3g CPIH'!$G$17))</f>
        <v>82.016383561643835</v>
      </c>
      <c r="R104" s="117">
        <f>IF('3g CPIH'!N$17="-","-",'3h OC '!$E$10*('3g CPIH'!N$17/'3g CPIH'!$G$17))</f>
        <v>82.62901761252445</v>
      </c>
      <c r="S104" s="117">
        <f>IF('3g CPIH'!O$17="-","-",'3h OC '!$E$10*('3g CPIH'!O$17/'3g CPIH'!$G$17))</f>
        <v>83.088493150684926</v>
      </c>
      <c r="T104" s="117">
        <f>IF('3g CPIH'!P$17="-","-",'3h OC '!$E$10*('3g CPIH'!P$17/'3g CPIH'!$G$17))</f>
        <v>83.318230919765156</v>
      </c>
      <c r="U104" s="117">
        <f>IF('3g CPIH'!Q$17="-","-",'3h OC '!$E$10*('3g CPIH'!Q$17/'3g CPIH'!$G$17))</f>
        <v>83.777706457925632</v>
      </c>
      <c r="V104" s="117">
        <f>IF('3g CPIH'!R$17="-","-",'3h OC '!$E$10*('3g CPIH'!R$17/'3g CPIH'!$G$17))</f>
        <v>85.309291585127198</v>
      </c>
      <c r="W104" s="117">
        <f>IF('3g CPIH'!S$17="-","-",'3h OC '!$E$10*('3g CPIH'!S$17/'3g CPIH'!$G$17))</f>
        <v>87.836407045009793</v>
      </c>
      <c r="X104" s="27"/>
      <c r="Y104" s="117">
        <f>IF('3g CPIH'!U$17="-","-",'3h OC '!$E$10*('3g CPIH'!U$17/'3g CPIH'!$G$17))</f>
        <v>92.278003913894324</v>
      </c>
      <c r="Z104" s="117" t="str">
        <f>IF('3g CPIH'!V$17="-","-",'3h OC '!$E$10*('3g CPIH'!V$17/'3g CPIH'!$G$17))</f>
        <v>-</v>
      </c>
      <c r="AA104" s="117" t="str">
        <f>IF('3g CPIH'!W$17="-","-",'3h OC '!$E$10*('3g CPIH'!W$17/'3g CPIH'!$G$17))</f>
        <v>-</v>
      </c>
      <c r="AB104" s="117" t="str">
        <f>IF('3g CPIH'!X$17="-","-",'3h OC '!$E$10*('3g CPIH'!X$17/'3g CPIH'!$G$17))</f>
        <v>-</v>
      </c>
      <c r="AC104" s="117" t="str">
        <f>IF('3g CPIH'!Y$17="-","-",'3h OC '!$E$10*('3g CPIH'!Y$17/'3g CPIH'!$G$17))</f>
        <v>-</v>
      </c>
      <c r="AD104" s="25"/>
    </row>
    <row r="105" spans="1:30" s="26" customFormat="1" ht="11.25" customHeight="1" x14ac:dyDescent="0.15">
      <c r="A105" s="207"/>
      <c r="B105" s="120" t="s">
        <v>248</v>
      </c>
      <c r="C105" s="120" t="s">
        <v>186</v>
      </c>
      <c r="D105" s="122" t="s">
        <v>126</v>
      </c>
      <c r="E105" s="119"/>
      <c r="F105" s="27"/>
      <c r="G105" s="117" t="s">
        <v>249</v>
      </c>
      <c r="H105" s="117" t="s">
        <v>249</v>
      </c>
      <c r="I105" s="117" t="s">
        <v>249</v>
      </c>
      <c r="J105" s="117" t="s">
        <v>249</v>
      </c>
      <c r="K105" s="117">
        <f>IF('3i SMNCC'!G$50="-","-",'3i SMNCC'!G$50)</f>
        <v>0</v>
      </c>
      <c r="L105" s="117">
        <f>IF('3i SMNCC'!H$50="-","-",'3i SMNCC'!H$50)</f>
        <v>-0.18995111249132623</v>
      </c>
      <c r="M105" s="117">
        <f>IF('3i SMNCC'!I$50="-","-",'3i SMNCC'!I$50)</f>
        <v>2.3898870370752556</v>
      </c>
      <c r="N105" s="117">
        <f>IF('3i SMNCC'!J$50="-","-",'3i SMNCC'!J$50)</f>
        <v>11.485481460604181</v>
      </c>
      <c r="O105" s="27"/>
      <c r="P105" s="117">
        <f>IF('3i SMNCC'!L$50="-","-",'3i SMNCC'!L$50)</f>
        <v>11.485481460604181</v>
      </c>
      <c r="Q105" s="117">
        <f>IF('3i SMNCC'!M$50="-","-",'3i SMNCC'!M$50)</f>
        <v>13.905095596481768</v>
      </c>
      <c r="R105" s="117">
        <f>IF('3i SMNCC'!N$50="-","-",'3i SMNCC'!N$50)</f>
        <v>14.008016342776511</v>
      </c>
      <c r="S105" s="117">
        <f>IF('3i SMNCC'!O$50="-","-",'3i SMNCC'!O$50)</f>
        <v>16.592254432324484</v>
      </c>
      <c r="T105" s="117">
        <f>IF('3i SMNCC'!P$50="-","-",'3i SMNCC'!P$50)</f>
        <v>16.855736391237045</v>
      </c>
      <c r="U105" s="117">
        <f>IF('3i SMNCC'!Q$50="-","-",'3i SMNCC'!Q$50)</f>
        <v>16.48610584262476</v>
      </c>
      <c r="V105" s="117">
        <f>IF('3i SMNCC'!R$50="-","-",'3i SMNCC'!R$50)</f>
        <v>16.529685824397358</v>
      </c>
      <c r="W105" s="117">
        <f>IF('3i SMNCC'!S$50="-","-",'3i SMNCC'!S$50)</f>
        <v>15.149258026029946</v>
      </c>
      <c r="X105" s="27"/>
      <c r="Y105" s="117">
        <f>IF('3i SMNCC'!U$50="-","-",'3i SMNCC'!U$50)</f>
        <v>16.072618119862021</v>
      </c>
      <c r="Z105" s="117" t="str">
        <f>IF('3i SMNCC'!V$50="-","-",'3i SMNCC'!V$50)</f>
        <v>-</v>
      </c>
      <c r="AA105" s="117" t="str">
        <f>IF('3i SMNCC'!W$50="-","-",'3i SMNCC'!W$50)</f>
        <v>-</v>
      </c>
      <c r="AB105" s="117" t="str">
        <f>IF('3i SMNCC'!X$50="-","-",'3i SMNCC'!X$50)</f>
        <v>-</v>
      </c>
      <c r="AC105" s="117" t="str">
        <f>IF('3i SMNCC'!Y$50="-","-",'3i SMNCC'!Y$50)</f>
        <v>-</v>
      </c>
      <c r="AD105" s="25"/>
    </row>
    <row r="106" spans="1:30" s="26" customFormat="1" ht="11.25" customHeight="1" x14ac:dyDescent="0.15">
      <c r="A106" s="207"/>
      <c r="B106" s="120" t="s">
        <v>248</v>
      </c>
      <c r="C106" s="120" t="s">
        <v>187</v>
      </c>
      <c r="D106" s="122" t="s">
        <v>126</v>
      </c>
      <c r="E106" s="119"/>
      <c r="F106" s="27"/>
      <c r="G106" s="117">
        <f>IF('3g CPIH'!C$17="-","-",'3j PAAC PAP'!$G$16*('3g CPIH'!C$17/'3g CPIH'!$G$17))</f>
        <v>3.3460635029354204</v>
      </c>
      <c r="H106" s="117">
        <f>IF('3g CPIH'!D$17="-","-",'3j PAAC PAP'!$G$16*('3g CPIH'!D$17/'3g CPIH'!$G$17))</f>
        <v>3.3527623287671227</v>
      </c>
      <c r="I106" s="117">
        <f>IF('3g CPIH'!E$17="-","-",'3j PAAC PAP'!$G$16*('3g CPIH'!E$17/'3g CPIH'!$G$17))</f>
        <v>3.3628105675146771</v>
      </c>
      <c r="J106" s="117">
        <f>IF('3g CPIH'!F$17="-","-",'3j PAAC PAP'!$G$16*('3g CPIH'!F$17/'3g CPIH'!$G$17))</f>
        <v>3.3829070450097847</v>
      </c>
      <c r="K106" s="117">
        <f>IF('3g CPIH'!G$17="-","-",'3j PAAC PAP'!$G$16*('3g CPIH'!G$17/'3g CPIH'!$G$17))</f>
        <v>3.4230999999999998</v>
      </c>
      <c r="L106" s="117">
        <f>IF('3g CPIH'!H$17="-","-",'3j PAAC PAP'!$G$16*('3g CPIH'!H$17/'3g CPIH'!$G$17))</f>
        <v>3.4666423679060667</v>
      </c>
      <c r="M106" s="117">
        <f>IF('3g CPIH'!I$17="-","-",'3j PAAC PAP'!$G$16*('3g CPIH'!I$17/'3g CPIH'!$G$17))</f>
        <v>3.516883561643835</v>
      </c>
      <c r="N106" s="117">
        <f>IF('3g CPIH'!J$17="-","-",'3j PAAC PAP'!$G$16*('3g CPIH'!J$17/'3g CPIH'!$G$17))</f>
        <v>3.547028277886497</v>
      </c>
      <c r="O106" s="27"/>
      <c r="P106" s="117">
        <f>IF('3g CPIH'!L$17="-","-",'3j PAAC PAP'!$G$16*('3g CPIH'!L$17/'3g CPIH'!$G$17))</f>
        <v>3.547028277886497</v>
      </c>
      <c r="Q106" s="117">
        <f>IF('3g CPIH'!M$17="-","-",'3j PAAC PAP'!$G$16*('3g CPIH'!M$17/'3g CPIH'!$G$17))</f>
        <v>3.5872212328767121</v>
      </c>
      <c r="R106" s="117">
        <f>IF('3g CPIH'!N$17="-","-",'3j PAAC PAP'!$G$16*('3g CPIH'!N$17/'3g CPIH'!$G$17))</f>
        <v>3.6140165362035224</v>
      </c>
      <c r="S106" s="117">
        <f>IF('3g CPIH'!O$17="-","-",'3j PAAC PAP'!$G$16*('3g CPIH'!O$17/'3g CPIH'!$G$17))</f>
        <v>3.6341130136986299</v>
      </c>
      <c r="T106" s="117">
        <f>IF('3g CPIH'!P$17="-","-",'3j PAAC PAP'!$G$16*('3g CPIH'!P$17/'3g CPIH'!$G$17))</f>
        <v>3.6441612524461835</v>
      </c>
      <c r="U106" s="117">
        <f>IF('3g CPIH'!Q$17="-","-",'3j PAAC PAP'!$G$16*('3g CPIH'!Q$17/'3g CPIH'!$G$17))</f>
        <v>3.6642577299412915</v>
      </c>
      <c r="V106" s="117">
        <f>IF('3g CPIH'!R$17="-","-",'3j PAAC PAP'!$G$16*('3g CPIH'!R$17/'3g CPIH'!$G$17))</f>
        <v>3.7312459882583173</v>
      </c>
      <c r="W106" s="117">
        <f>IF('3g CPIH'!S$17="-","-",'3j PAAC PAP'!$G$16*('3g CPIH'!S$17/'3g CPIH'!$G$17))</f>
        <v>3.8417766144814092</v>
      </c>
      <c r="X106" s="27"/>
      <c r="Y106" s="117">
        <f>IF('3g CPIH'!U$17="-","-",'3j PAAC PAP'!$G$16*('3g CPIH'!U$17/'3g CPIH'!$G$17))</f>
        <v>4.0360425636007822</v>
      </c>
      <c r="Z106" s="117" t="str">
        <f>IF('3g CPIH'!V$17="-","-",'3j PAAC PAP'!$G$16*('3g CPIH'!V$17/'3g CPIH'!$G$17))</f>
        <v>-</v>
      </c>
      <c r="AA106" s="117" t="str">
        <f>IF('3g CPIH'!W$17="-","-",'3j PAAC PAP'!$G$16*('3g CPIH'!W$17/'3g CPIH'!$G$17))</f>
        <v>-</v>
      </c>
      <c r="AB106" s="117" t="str">
        <f>IF('3g CPIH'!X$17="-","-",'3j PAAC PAP'!$G$16*('3g CPIH'!X$17/'3g CPIH'!$G$17))</f>
        <v>-</v>
      </c>
      <c r="AC106" s="117" t="str">
        <f>IF('3g CPIH'!Y$17="-","-",'3j PAAC PAP'!$G$16*('3g CPIH'!Y$17/'3g CPIH'!$G$17))</f>
        <v>-</v>
      </c>
      <c r="AD106" s="25"/>
    </row>
    <row r="107" spans="1:30" s="26" customFormat="1" ht="11.25" customHeight="1" x14ac:dyDescent="0.15">
      <c r="A107" s="207"/>
      <c r="B107" s="120" t="s">
        <v>248</v>
      </c>
      <c r="C107" s="120" t="s">
        <v>188</v>
      </c>
      <c r="D107" s="122" t="s">
        <v>126</v>
      </c>
      <c r="E107" s="119"/>
      <c r="F107" s="27"/>
      <c r="G107" s="117">
        <f>IF(G99="-","-",SUM(G99:G105)*'3j PAAC PAP'!$G$34)</f>
        <v>2.5814303769369902</v>
      </c>
      <c r="H107" s="117">
        <f>IF(H99="-","-",SUM(H99:H105)*'3j PAAC PAP'!$G$34)</f>
        <v>2.4591946386669492</v>
      </c>
      <c r="I107" s="117">
        <f>IF(I99="-","-",SUM(I99:I105)*'3j PAAC PAP'!$G$34)</f>
        <v>2.5016799904147033</v>
      </c>
      <c r="J107" s="117">
        <f>IF(J99="-","-",SUM(J99:J105)*'3j PAAC PAP'!$G$34)</f>
        <v>2.4477332419997757</v>
      </c>
      <c r="K107" s="117">
        <f>IF(K99="-","-",SUM(K99:K105)*'3j PAAC PAP'!$G$34)</f>
        <v>2.7351606458665243</v>
      </c>
      <c r="L107" s="117">
        <f>IF(L99="-","-",SUM(L99:L105)*'3j PAAC PAP'!$G$34)</f>
        <v>2.698102569812709</v>
      </c>
      <c r="M107" s="117">
        <f>IF(M99="-","-",SUM(M99:M105)*'3j PAAC PAP'!$G$34)</f>
        <v>3.0016450361924085</v>
      </c>
      <c r="N107" s="117">
        <f>IF(N99="-","-",SUM(N99:N105)*'3j PAAC PAP'!$G$34)</f>
        <v>3.1600880209983284</v>
      </c>
      <c r="O107" s="27"/>
      <c r="P107" s="117">
        <f>IF(P99="-","-",SUM(P99:P105)*'3j PAAC PAP'!$G$34)</f>
        <v>3.1600880209983284</v>
      </c>
      <c r="Q107" s="117">
        <f>IF(Q99="-","-",SUM(Q99:Q105)*'3j PAAC PAP'!$G$34)</f>
        <v>3.5225659575830313</v>
      </c>
      <c r="R107" s="117">
        <f>IF(R99="-","-",SUM(R99:R105)*'3j PAAC PAP'!$G$34)</f>
        <v>3.3946901012989645</v>
      </c>
      <c r="S107" s="117">
        <f>IF(S99="-","-",SUM(S99:S105)*'3j PAAC PAP'!$G$34)</f>
        <v>3.3538098086262349</v>
      </c>
      <c r="T107" s="117">
        <f>IF(T99="-","-",SUM(T99:T105)*'3j PAAC PAP'!$G$34)</f>
        <v>3.2275531709487031</v>
      </c>
      <c r="U107" s="117">
        <f>IF(U99="-","-",SUM(U99:U105)*'3j PAAC PAP'!$G$34)</f>
        <v>3.580706038795562</v>
      </c>
      <c r="V107" s="117">
        <f>IF(V99="-","-",SUM(V99:V105)*'3j PAAC PAP'!$G$34)</f>
        <v>3.9323409616844915</v>
      </c>
      <c r="W107" s="117">
        <f>IF(W99="-","-",SUM(W99:W105)*'3j PAAC PAP'!$G$34)</f>
        <v>5.6248079496885914</v>
      </c>
      <c r="X107" s="27"/>
      <c r="Y107" s="117">
        <f>IF(Y99="-","-",SUM(Y99:Y105)*'3j PAAC PAP'!$G$34)</f>
        <v>9.7767851870430817</v>
      </c>
      <c r="Z107" s="117" t="str">
        <f>IF(Z99="-","-",SUM(Z99:Z105)*'3j PAAC PAP'!$G$34)</f>
        <v>-</v>
      </c>
      <c r="AA107" s="117" t="str">
        <f>IF(AA99="-","-",SUM(AA99:AA105)*'3j PAAC PAP'!$G$34)</f>
        <v>-</v>
      </c>
      <c r="AB107" s="117" t="str">
        <f>IF(AB99="-","-",SUM(AB99:AB105)*'3j PAAC PAP'!$G$34)</f>
        <v>-</v>
      </c>
      <c r="AC107" s="117" t="str">
        <f>IF(AC99="-","-",SUM(AC99:AC105)*'3j PAAC PAP'!$G$34)</f>
        <v>-</v>
      </c>
      <c r="AD107" s="25"/>
    </row>
    <row r="108" spans="1:30" s="26" customFormat="1" ht="11.25" customHeight="1" x14ac:dyDescent="0.15">
      <c r="A108" s="207"/>
      <c r="B108" s="120" t="s">
        <v>189</v>
      </c>
      <c r="C108" s="120" t="s">
        <v>250</v>
      </c>
      <c r="D108" s="122" t="s">
        <v>126</v>
      </c>
      <c r="E108" s="119"/>
      <c r="F108" s="27"/>
      <c r="G108" s="117">
        <f>IF(G99="-","-",SUM(G99:G107)*'3k EBIT'!$E$10)</f>
        <v>10.561344349295627</v>
      </c>
      <c r="H108" s="117">
        <f>IF(H99="-","-",SUM(H99:H107)*'3k EBIT'!$E$10)</f>
        <v>10.064442656532199</v>
      </c>
      <c r="I108" s="117">
        <f>IF(I99="-","-",SUM(I99:I107)*'3k EBIT'!$E$10)</f>
        <v>10.237389983496215</v>
      </c>
      <c r="J108" s="117">
        <f>IF(J99="-","-",SUM(J99:J107)*'3k EBIT'!$E$10)</f>
        <v>10.018422498632427</v>
      </c>
      <c r="K108" s="117">
        <f>IF(K99="-","-",SUM(K99:K107)*'3k EBIT'!$E$10)</f>
        <v>11.187929980559982</v>
      </c>
      <c r="L108" s="117">
        <f>IF(L99="-","-",SUM(L99:L107)*'3k EBIT'!$E$10)</f>
        <v>11.038088828456148</v>
      </c>
      <c r="M108" s="117">
        <f>IF(M99="-","-",SUM(M99:M107)*'3k EBIT'!$E$10)</f>
        <v>12.273317527360234</v>
      </c>
      <c r="N108" s="117">
        <f>IF(N99="-","-",SUM(N99:N107)*'3k EBIT'!$E$10)</f>
        <v>12.918157668070537</v>
      </c>
      <c r="O108" s="27"/>
      <c r="P108" s="117">
        <f>IF(P99="-","-",SUM(P99:P107)*'3k EBIT'!$E$10)</f>
        <v>12.918157668070537</v>
      </c>
      <c r="Q108" s="117">
        <f>IF(Q99="-","-",SUM(Q99:Q107)*'3k EBIT'!$E$10)</f>
        <v>14.392833462874014</v>
      </c>
      <c r="R108" s="117">
        <f>IF(R99="-","-",SUM(R99:R107)*'3k EBIT'!$E$10)</f>
        <v>13.873387313389234</v>
      </c>
      <c r="S108" s="117">
        <f>IF(S99="-","-",SUM(S99:S107)*'3k EBIT'!$E$10)</f>
        <v>13.707550274235933</v>
      </c>
      <c r="T108" s="117">
        <f>IF(T99="-","-",SUM(T99:T107)*'3k EBIT'!$E$10)</f>
        <v>13.194363787629804</v>
      </c>
      <c r="U108" s="117">
        <f>IF(U99="-","-",SUM(U99:U107)*'3k EBIT'!$E$10)</f>
        <v>14.630733028141771</v>
      </c>
      <c r="V108" s="117">
        <f>IF(V99="-","-",SUM(V99:V107)*'3k EBIT'!$E$10)</f>
        <v>16.061838244630117</v>
      </c>
      <c r="W108" s="117">
        <f>IF(W99="-","-",SUM(W99:W107)*'3k EBIT'!$E$10)</f>
        <v>22.945839484633794</v>
      </c>
      <c r="X108" s="27"/>
      <c r="Y108" s="117">
        <f>IF(Y99="-","-",SUM(Y99:Y107)*'3k EBIT'!$E$10)</f>
        <v>39.832252193183791</v>
      </c>
      <c r="Z108" s="117" t="str">
        <f>IF(Z99="-","-",SUM(Z99:Z107)*'3k EBIT'!$E$10)</f>
        <v>-</v>
      </c>
      <c r="AA108" s="117" t="str">
        <f>IF(AA99="-","-",SUM(AA99:AA107)*'3k EBIT'!$E$10)</f>
        <v>-</v>
      </c>
      <c r="AB108" s="117" t="str">
        <f>IF(AB99="-","-",SUM(AB99:AB107)*'3k EBIT'!$E$10)</f>
        <v>-</v>
      </c>
      <c r="AC108" s="117" t="str">
        <f>IF(AC99="-","-",SUM(AC99:AC107)*'3k EBIT'!$E$10)</f>
        <v>-</v>
      </c>
      <c r="AD108" s="25"/>
    </row>
    <row r="109" spans="1:30" s="26" customFormat="1" ht="11.25" customHeight="1" x14ac:dyDescent="0.15">
      <c r="A109" s="207"/>
      <c r="B109" s="120" t="s">
        <v>251</v>
      </c>
      <c r="C109" s="156" t="s">
        <v>252</v>
      </c>
      <c r="D109" s="122" t="s">
        <v>126</v>
      </c>
      <c r="E109" s="118"/>
      <c r="F109" s="27"/>
      <c r="G109" s="117">
        <f>IF(G99="-","-",SUM(G99:G102,G104:G108)*'3l HAP'!$E$11)</f>
        <v>6.4186741829596246</v>
      </c>
      <c r="H109" s="117">
        <f>IF(H99="-","-",SUM(H99:H102,H104:H108)*'3l HAP'!$E$11)</f>
        <v>6.0212173665173134</v>
      </c>
      <c r="I109" s="117">
        <f>IF(I99="-","-",SUM(I99:I102,I104:I108)*'3l HAP'!$E$11)</f>
        <v>6.0584745524824362</v>
      </c>
      <c r="J109" s="117">
        <f>IF(J99="-","-",SUM(J99:J102,J104:J108)*'3l HAP'!$E$11)</f>
        <v>5.900690204114194</v>
      </c>
      <c r="K109" s="117">
        <f>IF(K99="-","-",SUM(K99:K102,K104:K108)*'3l HAP'!$E$11)</f>
        <v>6.7074258971796299</v>
      </c>
      <c r="L109" s="117">
        <f>IF(L99="-","-",SUM(L99:L102,L104:L108)*'3l HAP'!$E$11)</f>
        <v>6.5745127789787166</v>
      </c>
      <c r="M109" s="117">
        <f>IF(M99="-","-",SUM(M99:M102,M104:M108)*'3l HAP'!$E$11)</f>
        <v>7.4238532808380464</v>
      </c>
      <c r="N109" s="117">
        <f>IF(N99="-","-",SUM(N99:N102,N104:N108)*'3l HAP'!$E$11)</f>
        <v>7.9285553247169585</v>
      </c>
      <c r="O109" s="27"/>
      <c r="P109" s="117">
        <f>IF(P99="-","-",SUM(P99:P102,P104:P108)*'3l HAP'!$E$11)</f>
        <v>7.9285553247169585</v>
      </c>
      <c r="Q109" s="117">
        <f>IF(Q99="-","-",SUM(Q99:Q102,Q104:Q108)*'3l HAP'!$E$11)</f>
        <v>8.9682586461279374</v>
      </c>
      <c r="R109" s="117">
        <f>IF(R99="-","-",SUM(R99:R102,R104:R108)*'3l HAP'!$E$11)</f>
        <v>8.5525887924491322</v>
      </c>
      <c r="S109" s="117">
        <f>IF(S99="-","-",SUM(S99:S102,S104:S108)*'3l HAP'!$E$11)</f>
        <v>8.5525656637169245</v>
      </c>
      <c r="T109" s="117">
        <f>IF(T99="-","-",SUM(T99:T102,T104:T108)*'3l HAP'!$E$11)</f>
        <v>8.1087062604137081</v>
      </c>
      <c r="U109" s="117">
        <f>IF(U99="-","-",SUM(U99:U102,U104:U108)*'3l HAP'!$E$11)</f>
        <v>8.9836014402281616</v>
      </c>
      <c r="V109" s="117">
        <f>IF(V99="-","-",SUM(V99:V102,V104:V108)*'3l HAP'!$E$11)</f>
        <v>10.103164084189229</v>
      </c>
      <c r="W109" s="117">
        <f>IF(W99="-","-",SUM(W99:W102,W104:W108)*'3l HAP'!$E$11)</f>
        <v>14.676053060175651</v>
      </c>
      <c r="X109" s="27"/>
      <c r="Y109" s="117">
        <f>IF(Y99="-","-",SUM(Y99:Y102,Y104:Y108)*'3l HAP'!$E$11)</f>
        <v>27.53511735870169</v>
      </c>
      <c r="Z109" s="117" t="str">
        <f>IF(Z99="-","-",SUM(Z99:Z102,Z104:Z108)*'3l HAP'!$E$11)</f>
        <v>-</v>
      </c>
      <c r="AA109" s="117" t="str">
        <f>IF(AA99="-","-",SUM(AA99:AA102,AA104:AA108)*'3l HAP'!$E$11)</f>
        <v>-</v>
      </c>
      <c r="AB109" s="117" t="str">
        <f>IF(AB99="-","-",SUM(AB99:AB102,AB104:AB108)*'3l HAP'!$E$11)</f>
        <v>-</v>
      </c>
      <c r="AC109" s="117" t="str">
        <f>IF(AC99="-","-",SUM(AC99:AC102,AC104:AC108)*'3l HAP'!$E$11)</f>
        <v>-</v>
      </c>
      <c r="AD109" s="25"/>
    </row>
    <row r="110" spans="1:30" s="26" customFormat="1" ht="11.25" x14ac:dyDescent="0.15">
      <c r="A110" s="207"/>
      <c r="B110" s="120" t="s">
        <v>253</v>
      </c>
      <c r="C110" s="120" t="str">
        <f>B110&amp;"_"&amp;D110</f>
        <v>Total_Southern</v>
      </c>
      <c r="D110" s="122" t="s">
        <v>126</v>
      </c>
      <c r="E110" s="119"/>
      <c r="F110" s="27"/>
      <c r="G110" s="117">
        <f t="shared" ref="G110:N110" si="21">IF(G99="-","-",SUM(G99:G109))</f>
        <v>562.27867349382211</v>
      </c>
      <c r="H110" s="117">
        <f t="shared" si="21"/>
        <v>535.72850680806596</v>
      </c>
      <c r="I110" s="117">
        <f t="shared" si="21"/>
        <v>544.86825112706777</v>
      </c>
      <c r="J110" s="117">
        <f t="shared" si="21"/>
        <v>533.18586707245061</v>
      </c>
      <c r="K110" s="117">
        <f t="shared" si="21"/>
        <v>595.54560270549575</v>
      </c>
      <c r="L110" s="117">
        <f t="shared" si="21"/>
        <v>587.52631641826451</v>
      </c>
      <c r="M110" s="117">
        <f t="shared" si="21"/>
        <v>653.38766685116798</v>
      </c>
      <c r="N110" s="117">
        <f t="shared" si="21"/>
        <v>687.8313096507045</v>
      </c>
      <c r="O110" s="27"/>
      <c r="P110" s="117">
        <f t="shared" ref="P110:W110" si="22">IF(P99="-","-",SUM(P99:P109))</f>
        <v>687.8313096507045</v>
      </c>
      <c r="Q110" s="117">
        <f t="shared" si="22"/>
        <v>766.48549642922171</v>
      </c>
      <c r="R110" s="117">
        <f t="shared" si="22"/>
        <v>738.73056684258108</v>
      </c>
      <c r="S110" s="117">
        <f t="shared" si="22"/>
        <v>730.00228210048556</v>
      </c>
      <c r="T110" s="117">
        <f t="shared" si="22"/>
        <v>702.54861876911968</v>
      </c>
      <c r="U110" s="117">
        <f t="shared" si="22"/>
        <v>779.02186380241437</v>
      </c>
      <c r="V110" s="117">
        <f t="shared" si="22"/>
        <v>855.46272251831329</v>
      </c>
      <c r="W110" s="117">
        <f t="shared" si="22"/>
        <v>1222.3513165758811</v>
      </c>
      <c r="X110" s="27"/>
      <c r="Y110" s="117">
        <f t="shared" ref="Y110:AC110" si="23">IF(Y99="-","-",SUM(Y99:Y109))</f>
        <v>2123.9685773783926</v>
      </c>
      <c r="Z110" s="117" t="str">
        <f t="shared" si="23"/>
        <v>-</v>
      </c>
      <c r="AA110" s="117" t="str">
        <f t="shared" si="23"/>
        <v>-</v>
      </c>
      <c r="AB110" s="117" t="str">
        <f t="shared" si="23"/>
        <v>-</v>
      </c>
      <c r="AC110" s="117" t="str">
        <f t="shared" si="23"/>
        <v>-</v>
      </c>
      <c r="AD110" s="25"/>
    </row>
    <row r="111" spans="1:30" s="26" customFormat="1" ht="11.25" x14ac:dyDescent="0.15">
      <c r="A111" s="207"/>
      <c r="B111" s="123" t="s">
        <v>244</v>
      </c>
      <c r="C111" s="123" t="s">
        <v>180</v>
      </c>
      <c r="D111" s="121" t="s">
        <v>130</v>
      </c>
      <c r="E111" s="75"/>
      <c r="F111" s="27"/>
      <c r="G111" s="35">
        <f>IF('3a DF'!H141="-","-",'3a DF'!H141)</f>
        <v>257.211845328545</v>
      </c>
      <c r="H111" s="35">
        <f>IF('3a DF'!I141="-","-",'3a DF'!I141)</f>
        <v>230.271845328545</v>
      </c>
      <c r="I111" s="35">
        <f>IF('3a DF'!J141="-","-",'3a DF'!J141)</f>
        <v>211.59460391659189</v>
      </c>
      <c r="J111" s="35">
        <f>IF('3a DF'!K141="-","-",'3a DF'!K141)</f>
        <v>200.6109788629893</v>
      </c>
      <c r="K111" s="35">
        <f>IF('3a DF'!L141="-","-",'3a DF'!L141)</f>
        <v>243.09122981885898</v>
      </c>
      <c r="L111" s="35">
        <f>IF('3a DF'!M141="-","-",'3a DF'!M141)</f>
        <v>232.93748324586761</v>
      </c>
      <c r="M111" s="35">
        <f>IF('3a DF'!N141="-","-",'3a DF'!N141)</f>
        <v>256.115201837109</v>
      </c>
      <c r="N111" s="35">
        <f>IF('3a DF'!O141="-","-",'3a DF'!O141)</f>
        <v>280.51363800005731</v>
      </c>
      <c r="O111" s="27"/>
      <c r="P111" s="35">
        <f>IF('3a DF'!Q141="-","-",'3a DF'!Q141)</f>
        <v>280.51363800005731</v>
      </c>
      <c r="Q111" s="35">
        <f>IF('3a DF'!R141="-","-",'3a DF'!R141)</f>
        <v>332.39930744791059</v>
      </c>
      <c r="R111" s="35">
        <f>IF('3a DF'!S141="-","-",'3a DF'!S141)</f>
        <v>301.3121681522407</v>
      </c>
      <c r="S111" s="35">
        <f>IF('3a DF'!T141="-","-",'3a DF'!T141)</f>
        <v>292.13998003349064</v>
      </c>
      <c r="T111" s="35">
        <f>IF('3a DF'!U141="-","-",'3a DF'!U141)</f>
        <v>254.69203555126387</v>
      </c>
      <c r="U111" s="35">
        <f>IF('3a DF'!V141="-","-",'3a DF'!V141)</f>
        <v>303.44671943546535</v>
      </c>
      <c r="V111" s="35">
        <f>IF('3a DF'!W141="-","-",'3a DF'!W141)</f>
        <v>382.87578066333316</v>
      </c>
      <c r="W111" s="35">
        <f>IF('3a DF'!X141="-","-",'3a DF'!X141)</f>
        <v>689.8402095420073</v>
      </c>
      <c r="X111" s="27"/>
      <c r="Y111" s="35">
        <f>IF('3a DF'!Z141="-","-",'3a DF'!Z141)</f>
        <v>1520.1731474395121</v>
      </c>
      <c r="Z111" s="35" t="str">
        <f>IF('3a DF'!AA141="-","-",'3a DF'!AA141)</f>
        <v>-</v>
      </c>
      <c r="AA111" s="35" t="str">
        <f>IF('3a DF'!AB141="-","-",'3a DF'!AB141)</f>
        <v>-</v>
      </c>
      <c r="AB111" s="35" t="str">
        <f>IF('3a DF'!AC141="-","-",'3a DF'!AC141)</f>
        <v>-</v>
      </c>
      <c r="AC111" s="35" t="str">
        <f>IF('3a DF'!AD141="-","-",'3a DF'!AD141)</f>
        <v>-</v>
      </c>
      <c r="AD111" s="25"/>
    </row>
    <row r="112" spans="1:30" s="26" customFormat="1" ht="11.25" x14ac:dyDescent="0.15">
      <c r="A112" s="207"/>
      <c r="B112" s="123" t="s">
        <v>244</v>
      </c>
      <c r="C112" s="123" t="s">
        <v>181</v>
      </c>
      <c r="D112" s="121" t="s">
        <v>130</v>
      </c>
      <c r="E112" s="75"/>
      <c r="F112" s="27"/>
      <c r="G112" s="35">
        <f>IF('3b CM'!G36="-","-",'3b CM'!G36)</f>
        <v>5.9864732444598376E-2</v>
      </c>
      <c r="H112" s="35">
        <f>IF('3b CM'!H36="-","-",'3b CM'!H36)</f>
        <v>8.9797098666897557E-2</v>
      </c>
      <c r="I112" s="35">
        <f>IF('3b CM'!I36="-","-",'3b CM'!I36)</f>
        <v>0.28276130195684862</v>
      </c>
      <c r="J112" s="35">
        <f>IF('3b CM'!J36="-","-",'3b CM'!J36)</f>
        <v>0.28755416116236604</v>
      </c>
      <c r="K112" s="35">
        <f>IF('3b CM'!K36="-","-",'3b CM'!K36)</f>
        <v>3.6932862852862112</v>
      </c>
      <c r="L112" s="35">
        <f>IF('3b CM'!L36="-","-",'3b CM'!L36)</f>
        <v>3.5828608961271158</v>
      </c>
      <c r="M112" s="35">
        <f>IF('3b CM'!M36="-","-",'3b CM'!M36)</f>
        <v>12.517681425449977</v>
      </c>
      <c r="N112" s="35">
        <f>IF('3b CM'!N36="-","-",'3b CM'!N36)</f>
        <v>11.899664027113566</v>
      </c>
      <c r="O112" s="27"/>
      <c r="P112" s="35">
        <f>IF('3b CM'!P36="-","-",'3b CM'!P36)</f>
        <v>11.899664027113566</v>
      </c>
      <c r="Q112" s="35">
        <f>IF('3b CM'!Q36="-","-",'3b CM'!Q36)</f>
        <v>16.032962198182869</v>
      </c>
      <c r="R112" s="35">
        <f>IF('3b CM'!R36="-","-",'3b CM'!R36)</f>
        <v>15.399533308107312</v>
      </c>
      <c r="S112" s="35">
        <f>IF('3b CM'!S36="-","-",'3b CM'!S36)</f>
        <v>18.390554827256402</v>
      </c>
      <c r="T112" s="35">
        <f>IF('3b CM'!T36="-","-",'3b CM'!T36)</f>
        <v>18.738990290728669</v>
      </c>
      <c r="U112" s="35">
        <f>IF('3b CM'!U36="-","-",'3b CM'!U36)</f>
        <v>14.392076548584091</v>
      </c>
      <c r="V112" s="35">
        <f>IF('3b CM'!V36="-","-",'3b CM'!V36)</f>
        <v>14.5481720884864</v>
      </c>
      <c r="W112" s="35">
        <f>IF('3b CM'!W36="-","-",'3b CM'!W36)</f>
        <v>9.116568788255778</v>
      </c>
      <c r="X112" s="27"/>
      <c r="Y112" s="35">
        <f>IF('3b CM'!Y36="-","-",'3b CM'!Y36)</f>
        <v>12.188168354480215</v>
      </c>
      <c r="Z112" s="35" t="str">
        <f>IF('3b CM'!Z36="-","-",'3b CM'!Z36)</f>
        <v>-</v>
      </c>
      <c r="AA112" s="35" t="str">
        <f>IF('3b CM'!AA36="-","-",'3b CM'!AA36)</f>
        <v>-</v>
      </c>
      <c r="AB112" s="35" t="str">
        <f>IF('3b CM'!AB36="-","-",'3b CM'!AB36)</f>
        <v>-</v>
      </c>
      <c r="AC112" s="35" t="str">
        <f>IF('3b CM'!AC36="-","-",'3b CM'!AC36)</f>
        <v>-</v>
      </c>
      <c r="AD112" s="25"/>
    </row>
    <row r="113" spans="1:30" s="26" customFormat="1" ht="12.6" customHeight="1" x14ac:dyDescent="0.15">
      <c r="A113" s="207"/>
      <c r="B113" s="123" t="s">
        <v>245</v>
      </c>
      <c r="C113" s="123" t="s">
        <v>182</v>
      </c>
      <c r="D113" s="121" t="s">
        <v>130</v>
      </c>
      <c r="E113" s="75"/>
      <c r="F113" s="27"/>
      <c r="G113" s="35" t="str">
        <f>IF('3c AA'!J147="-","-",'3c AA'!J147)</f>
        <v>-</v>
      </c>
      <c r="H113" s="35" t="str">
        <f>IF('3c AA'!K147="-","-",'3c AA'!K147)</f>
        <v>-</v>
      </c>
      <c r="I113" s="35" t="str">
        <f>IF('3c AA'!L147="-","-",'3c AA'!L147)</f>
        <v>-</v>
      </c>
      <c r="J113" s="35" t="str">
        <f>IF('3c AA'!M147="-","-",'3c AA'!M147)</f>
        <v>-</v>
      </c>
      <c r="K113" s="35" t="str">
        <f>IF('3c AA'!N147="-","-",'3c AA'!N147)</f>
        <v>-</v>
      </c>
      <c r="L113" s="35" t="str">
        <f>IF('3c AA'!O147="-","-",'3c AA'!O147)</f>
        <v>-</v>
      </c>
      <c r="M113" s="35" t="str">
        <f>IF('3c AA'!P147="-","-",'3c AA'!P147)</f>
        <v>-</v>
      </c>
      <c r="N113" s="35" t="str">
        <f>IF('3c AA'!Q147="-","-",'3c AA'!Q147)</f>
        <v>-</v>
      </c>
      <c r="O113" s="27"/>
      <c r="P113" s="35" t="str">
        <f>IF('3c AA'!S147="-","-",'3c AA'!S147)</f>
        <v>-</v>
      </c>
      <c r="Q113" s="35" t="str">
        <f>IF('3c AA'!T147="-","-",'3c AA'!T147)</f>
        <v>-</v>
      </c>
      <c r="R113" s="35" t="str">
        <f>IF('3c AA'!U147="-","-",'3c AA'!U147)</f>
        <v>-</v>
      </c>
      <c r="S113" s="35" t="str">
        <f>IF('3c AA'!V147="-","-",'3c AA'!V147)</f>
        <v>-</v>
      </c>
      <c r="T113" s="35">
        <f>IF('3c AA'!W147="-","-",'3c AA'!W147)</f>
        <v>6.5514359392354615</v>
      </c>
      <c r="U113" s="35">
        <f>IF('3c AA'!X147="-","-",'3c AA'!X147)</f>
        <v>9.9756950960531068</v>
      </c>
      <c r="V113" s="35">
        <f>IF('3c AA'!Y147="-","-",'3c AA'!Y147)</f>
        <v>4.43</v>
      </c>
      <c r="W113" s="35" t="str">
        <f>IF('3c AA'!Z147="-","-",'3c AA'!Z147)</f>
        <v>-</v>
      </c>
      <c r="X113" s="27"/>
      <c r="Y113" s="35">
        <f>IF('3c AA'!AB147="-","-",'3c AA'!AB147)</f>
        <v>20.789339339467748</v>
      </c>
      <c r="Z113" s="35" t="str">
        <f>IF('3c AA'!AC147="-","-",'3c AA'!AC147)</f>
        <v>-</v>
      </c>
      <c r="AA113" s="35" t="str">
        <f>IF('3c AA'!AD147="-","-",'3c AA'!AD147)</f>
        <v>-</v>
      </c>
      <c r="AB113" s="35" t="str">
        <f>IF('3c AA'!AE147="-","-",'3c AA'!AE147)</f>
        <v>-</v>
      </c>
      <c r="AC113" s="35" t="str">
        <f>IF('3c AA'!AF147="-","-",'3c AA'!AF147)</f>
        <v>-</v>
      </c>
      <c r="AD113" s="25"/>
    </row>
    <row r="114" spans="1:30" s="26" customFormat="1" ht="12.6" customHeight="1" x14ac:dyDescent="0.15">
      <c r="A114" s="207"/>
      <c r="B114" s="123" t="s">
        <v>246</v>
      </c>
      <c r="C114" s="123" t="s">
        <v>183</v>
      </c>
      <c r="D114" s="121" t="s">
        <v>130</v>
      </c>
      <c r="E114" s="75"/>
      <c r="F114" s="27"/>
      <c r="G114" s="35">
        <f>IF('3d PC'!G37="-","-",'3d PC'!G37)</f>
        <v>90.55277915473367</v>
      </c>
      <c r="H114" s="35">
        <f>IF('3d PC'!H37="-","-",'3d PC'!H37)</f>
        <v>90.525606744686769</v>
      </c>
      <c r="I114" s="35">
        <f>IF('3d PC'!I37="-","-",'3d PC'!I37)</f>
        <v>110.91930815927955</v>
      </c>
      <c r="J114" s="35">
        <f>IF('3d PC'!J37="-","-",'3d PC'!J37)</f>
        <v>110.81449637119719</v>
      </c>
      <c r="K114" s="35">
        <f>IF('3d PC'!K37="-","-",'3d PC'!K37)</f>
        <v>118.07497956228825</v>
      </c>
      <c r="L114" s="35">
        <f>IF('3d PC'!L37="-","-",'3d PC'!L37)</f>
        <v>118.50173163425278</v>
      </c>
      <c r="M114" s="35">
        <f>IF('3d PC'!M37="-","-",'3d PC'!M37)</f>
        <v>137.27333111497819</v>
      </c>
      <c r="N114" s="35">
        <f>IF('3d PC'!N37="-","-",'3d PC'!N37)</f>
        <v>137.36687241557513</v>
      </c>
      <c r="O114" s="27"/>
      <c r="P114" s="35">
        <f>IF('3d PC'!P37="-","-",'3d PC'!P37)</f>
        <v>137.36687241557513</v>
      </c>
      <c r="Q114" s="35">
        <f>IF('3d PC'!Q37="-","-",'3d PC'!Q37)</f>
        <v>146.97043450994408</v>
      </c>
      <c r="R114" s="35">
        <f>IF('3d PC'!R37="-","-",'3d PC'!R37)</f>
        <v>148.77708278774176</v>
      </c>
      <c r="S114" s="35">
        <f>IF('3d PC'!S37="-","-",'3d PC'!S37)</f>
        <v>153.0488719837787</v>
      </c>
      <c r="T114" s="35">
        <f>IF('3d PC'!T37="-","-",'3d PC'!T37)</f>
        <v>152.50342045863562</v>
      </c>
      <c r="U114" s="35">
        <f>IF('3d PC'!U37="-","-",'3d PC'!U37)</f>
        <v>161.46777022160134</v>
      </c>
      <c r="V114" s="35">
        <f>IF('3d PC'!V37="-","-",'3d PC'!V37)</f>
        <v>160.711916293798</v>
      </c>
      <c r="W114" s="35">
        <f>IF('3d PC'!W37="-","-",'3d PC'!W37)</f>
        <v>168.05913701648814</v>
      </c>
      <c r="X114" s="27"/>
      <c r="Y114" s="35">
        <f>IF('3d PC'!Y37="-","-",'3d PC'!Y37)</f>
        <v>166.48960162195766</v>
      </c>
      <c r="Z114" s="35" t="str">
        <f>IF('3d PC'!Z37="-","-",'3d PC'!Z37)</f>
        <v>-</v>
      </c>
      <c r="AA114" s="35" t="str">
        <f>IF('3d PC'!AA37="-","-",'3d PC'!AA37)</f>
        <v>-</v>
      </c>
      <c r="AB114" s="35" t="str">
        <f>IF('3d PC'!AB37="-","-",'3d PC'!AB37)</f>
        <v>-</v>
      </c>
      <c r="AC114" s="35" t="str">
        <f>IF('3d PC'!AC37="-","-",'3d PC'!AC37)</f>
        <v>-</v>
      </c>
      <c r="AD114" s="25"/>
    </row>
    <row r="115" spans="1:30" s="26" customFormat="1" ht="11.25" customHeight="1" x14ac:dyDescent="0.15">
      <c r="A115" s="207"/>
      <c r="B115" s="123" t="s">
        <v>247</v>
      </c>
      <c r="C115" s="123" t="s">
        <v>184</v>
      </c>
      <c r="D115" s="121" t="s">
        <v>130</v>
      </c>
      <c r="E115" s="75"/>
      <c r="F115" s="27"/>
      <c r="G115" s="35">
        <f>IF('3e NC-Elec'!H65="-","-",'3e NC-Elec'!H65)</f>
        <v>129.7770927384465</v>
      </c>
      <c r="H115" s="35">
        <f>IF('3e NC-Elec'!I65="-","-",'3e NC-Elec'!I65)</f>
        <v>130.78058637259986</v>
      </c>
      <c r="I115" s="35">
        <f>IF('3e NC-Elec'!J65="-","-",'3e NC-Elec'!J65)</f>
        <v>152.59502489552034</v>
      </c>
      <c r="J115" s="35">
        <f>IF('3e NC-Elec'!K65="-","-",'3e NC-Elec'!K65)</f>
        <v>151.84026237712794</v>
      </c>
      <c r="K115" s="35">
        <f>IF('3e NC-Elec'!L65="-","-",'3e NC-Elec'!L65)</f>
        <v>147.9679768884188</v>
      </c>
      <c r="L115" s="35">
        <f>IF('3e NC-Elec'!M65="-","-",'3e NC-Elec'!M65)</f>
        <v>149.17097919957533</v>
      </c>
      <c r="M115" s="35">
        <f>IF('3e NC-Elec'!N65="-","-",'3e NC-Elec'!N65)</f>
        <v>148.72923117146826</v>
      </c>
      <c r="N115" s="35">
        <f>IF('3e NC-Elec'!O65="-","-",'3e NC-Elec'!O65)</f>
        <v>148.19571110309766</v>
      </c>
      <c r="O115" s="27"/>
      <c r="P115" s="35">
        <f>IF('3e NC-Elec'!Q65="-","-",'3e NC-Elec'!Q65)</f>
        <v>148.19571110309766</v>
      </c>
      <c r="Q115" s="35">
        <f>IF('3e NC-Elec'!R65="-","-",'3e NC-Elec'!R65)</f>
        <v>161.80877839866383</v>
      </c>
      <c r="R115" s="35">
        <f>IF('3e NC-Elec'!S65="-","-",'3e NC-Elec'!S65)</f>
        <v>162.48593575882313</v>
      </c>
      <c r="S115" s="35">
        <f>IF('3e NC-Elec'!T65="-","-",'3e NC-Elec'!T65)</f>
        <v>168.63937336676335</v>
      </c>
      <c r="T115" s="35">
        <f>IF('3e NC-Elec'!U65="-","-",'3e NC-Elec'!U65)</f>
        <v>171.654876905815</v>
      </c>
      <c r="U115" s="35">
        <f>IF('3e NC-Elec'!V65="-","-",'3e NC-Elec'!V65)</f>
        <v>183.34207618564972</v>
      </c>
      <c r="V115" s="35">
        <f>IF('3e NC-Elec'!W65="-","-",'3e NC-Elec'!W65)</f>
        <v>182.21868670050779</v>
      </c>
      <c r="W115" s="35">
        <f>IF('3e NC-Elec'!X65="-","-",'3e NC-Elec'!X65)</f>
        <v>227.93462989028228</v>
      </c>
      <c r="X115" s="27"/>
      <c r="Y115" s="35">
        <f>IF('3e NC-Elec'!Z65="-","-",'3e NC-Elec'!Z65)</f>
        <v>239.94412971981205</v>
      </c>
      <c r="Z115" s="35" t="str">
        <f>IF('3e NC-Elec'!AA65="-","-",'3e NC-Elec'!AA65)</f>
        <v>-</v>
      </c>
      <c r="AA115" s="35" t="str">
        <f>IF('3e NC-Elec'!AB65="-","-",'3e NC-Elec'!AB65)</f>
        <v>-</v>
      </c>
      <c r="AB115" s="35" t="str">
        <f>IF('3e NC-Elec'!AC65="-","-",'3e NC-Elec'!AC65)</f>
        <v>-</v>
      </c>
      <c r="AC115" s="35" t="str">
        <f>IF('3e NC-Elec'!AD65="-","-",'3e NC-Elec'!AD65)</f>
        <v>-</v>
      </c>
      <c r="AD115" s="25"/>
    </row>
    <row r="116" spans="1:30" s="26" customFormat="1" ht="11.25" customHeight="1" x14ac:dyDescent="0.15">
      <c r="A116" s="207"/>
      <c r="B116" s="123" t="s">
        <v>248</v>
      </c>
      <c r="C116" s="123" t="s">
        <v>185</v>
      </c>
      <c r="D116" s="121" t="s">
        <v>130</v>
      </c>
      <c r="E116" s="75"/>
      <c r="F116" s="27"/>
      <c r="G116" s="35">
        <f>IF('3g CPIH'!C$17="-","-",'3h OC '!$E$10*('3g CPIH'!C$17/'3g CPIH'!$G$17))</f>
        <v>76.502677103718199</v>
      </c>
      <c r="H116" s="35">
        <f>IF('3g CPIH'!D$17="-","-",'3h OC '!$E$10*('3g CPIH'!D$17/'3g CPIH'!$G$17))</f>
        <v>76.655835616438353</v>
      </c>
      <c r="I116" s="35">
        <f>IF('3g CPIH'!E$17="-","-",'3h OC '!$E$10*('3g CPIH'!E$17/'3g CPIH'!$G$17))</f>
        <v>76.885573385518597</v>
      </c>
      <c r="J116" s="35">
        <f>IF('3g CPIH'!F$17="-","-",'3h OC '!$E$10*('3g CPIH'!F$17/'3g CPIH'!$G$17))</f>
        <v>77.345048923679059</v>
      </c>
      <c r="K116" s="35">
        <f>IF('3g CPIH'!G$17="-","-",'3h OC '!$E$10*('3g CPIH'!G$17/'3g CPIH'!$G$17))</f>
        <v>78.263999999999996</v>
      </c>
      <c r="L116" s="35">
        <f>IF('3g CPIH'!H$17="-","-",'3h OC '!$E$10*('3g CPIH'!H$17/'3g CPIH'!$G$17))</f>
        <v>79.259530332681024</v>
      </c>
      <c r="M116" s="35">
        <f>IF('3g CPIH'!I$17="-","-",'3h OC '!$E$10*('3g CPIH'!I$17/'3g CPIH'!$G$17))</f>
        <v>80.408219178082177</v>
      </c>
      <c r="N116" s="35">
        <f>IF('3g CPIH'!J$17="-","-",'3h OC '!$E$10*('3g CPIH'!J$17/'3g CPIH'!$G$17))</f>
        <v>81.097432485322898</v>
      </c>
      <c r="O116" s="27"/>
      <c r="P116" s="35">
        <f>IF('3g CPIH'!L$17="-","-",'3h OC '!$E$10*('3g CPIH'!L$17/'3g CPIH'!$G$17))</f>
        <v>81.097432485322898</v>
      </c>
      <c r="Q116" s="35">
        <f>IF('3g CPIH'!M$17="-","-",'3h OC '!$E$10*('3g CPIH'!M$17/'3g CPIH'!$G$17))</f>
        <v>82.016383561643835</v>
      </c>
      <c r="R116" s="35">
        <f>IF('3g CPIH'!N$17="-","-",'3h OC '!$E$10*('3g CPIH'!N$17/'3g CPIH'!$G$17))</f>
        <v>82.62901761252445</v>
      </c>
      <c r="S116" s="35">
        <f>IF('3g CPIH'!O$17="-","-",'3h OC '!$E$10*('3g CPIH'!O$17/'3g CPIH'!$G$17))</f>
        <v>83.088493150684926</v>
      </c>
      <c r="T116" s="35">
        <f>IF('3g CPIH'!P$17="-","-",'3h OC '!$E$10*('3g CPIH'!P$17/'3g CPIH'!$G$17))</f>
        <v>83.318230919765156</v>
      </c>
      <c r="U116" s="35">
        <f>IF('3g CPIH'!Q$17="-","-",'3h OC '!$E$10*('3g CPIH'!Q$17/'3g CPIH'!$G$17))</f>
        <v>83.777706457925632</v>
      </c>
      <c r="V116" s="35">
        <f>IF('3g CPIH'!R$17="-","-",'3h OC '!$E$10*('3g CPIH'!R$17/'3g CPIH'!$G$17))</f>
        <v>85.309291585127198</v>
      </c>
      <c r="W116" s="35">
        <f>IF('3g CPIH'!S$17="-","-",'3h OC '!$E$10*('3g CPIH'!S$17/'3g CPIH'!$G$17))</f>
        <v>87.836407045009793</v>
      </c>
      <c r="X116" s="27"/>
      <c r="Y116" s="35">
        <f>IF('3g CPIH'!U$17="-","-",'3h OC '!$E$10*('3g CPIH'!U$17/'3g CPIH'!$G$17))</f>
        <v>92.278003913894324</v>
      </c>
      <c r="Z116" s="35" t="str">
        <f>IF('3g CPIH'!V$17="-","-",'3h OC '!$E$10*('3g CPIH'!V$17/'3g CPIH'!$G$17))</f>
        <v>-</v>
      </c>
      <c r="AA116" s="35" t="str">
        <f>IF('3g CPIH'!W$17="-","-",'3h OC '!$E$10*('3g CPIH'!W$17/'3g CPIH'!$G$17))</f>
        <v>-</v>
      </c>
      <c r="AB116" s="35" t="str">
        <f>IF('3g CPIH'!X$17="-","-",'3h OC '!$E$10*('3g CPIH'!X$17/'3g CPIH'!$G$17))</f>
        <v>-</v>
      </c>
      <c r="AC116" s="35" t="str">
        <f>IF('3g CPIH'!Y$17="-","-",'3h OC '!$E$10*('3g CPIH'!Y$17/'3g CPIH'!$G$17))</f>
        <v>-</v>
      </c>
      <c r="AD116" s="25"/>
    </row>
    <row r="117" spans="1:30" s="26" customFormat="1" ht="11.25" customHeight="1" x14ac:dyDescent="0.15">
      <c r="A117" s="207"/>
      <c r="B117" s="123" t="s">
        <v>248</v>
      </c>
      <c r="C117" s="123" t="s">
        <v>186</v>
      </c>
      <c r="D117" s="121" t="s">
        <v>130</v>
      </c>
      <c r="E117" s="75"/>
      <c r="F117" s="27"/>
      <c r="G117" s="35" t="s">
        <v>249</v>
      </c>
      <c r="H117" s="35" t="s">
        <v>249</v>
      </c>
      <c r="I117" s="35" t="s">
        <v>249</v>
      </c>
      <c r="J117" s="35" t="s">
        <v>249</v>
      </c>
      <c r="K117" s="35">
        <f>IF('3i SMNCC'!G$50="-","-",'3i SMNCC'!G$50)</f>
        <v>0</v>
      </c>
      <c r="L117" s="35">
        <f>IF('3i SMNCC'!H$50="-","-",'3i SMNCC'!H$50)</f>
        <v>-0.18995111249132623</v>
      </c>
      <c r="M117" s="35">
        <f>IF('3i SMNCC'!I$50="-","-",'3i SMNCC'!I$50)</f>
        <v>2.3898870370752556</v>
      </c>
      <c r="N117" s="35">
        <f>IF('3i SMNCC'!J$50="-","-",'3i SMNCC'!J$50)</f>
        <v>11.485481460604181</v>
      </c>
      <c r="O117" s="27"/>
      <c r="P117" s="35">
        <f>IF('3i SMNCC'!L$50="-","-",'3i SMNCC'!L$50)</f>
        <v>11.485481460604181</v>
      </c>
      <c r="Q117" s="35">
        <f>IF('3i SMNCC'!M$50="-","-",'3i SMNCC'!M$50)</f>
        <v>13.905095596481768</v>
      </c>
      <c r="R117" s="35">
        <f>IF('3i SMNCC'!N$50="-","-",'3i SMNCC'!N$50)</f>
        <v>14.008016342776511</v>
      </c>
      <c r="S117" s="35">
        <f>IF('3i SMNCC'!O$50="-","-",'3i SMNCC'!O$50)</f>
        <v>16.592254432324484</v>
      </c>
      <c r="T117" s="35">
        <f>IF('3i SMNCC'!P$50="-","-",'3i SMNCC'!P$50)</f>
        <v>16.855736391237045</v>
      </c>
      <c r="U117" s="35">
        <f>IF('3i SMNCC'!Q$50="-","-",'3i SMNCC'!Q$50)</f>
        <v>16.48610584262476</v>
      </c>
      <c r="V117" s="35">
        <f>IF('3i SMNCC'!R$50="-","-",'3i SMNCC'!R$50)</f>
        <v>16.529685824397358</v>
      </c>
      <c r="W117" s="35">
        <f>IF('3i SMNCC'!S$50="-","-",'3i SMNCC'!S$50)</f>
        <v>15.149258026029946</v>
      </c>
      <c r="X117" s="27"/>
      <c r="Y117" s="35">
        <f>IF('3i SMNCC'!U$50="-","-",'3i SMNCC'!U$50)</f>
        <v>16.072618119862021</v>
      </c>
      <c r="Z117" s="35" t="str">
        <f>IF('3i SMNCC'!V$50="-","-",'3i SMNCC'!V$50)</f>
        <v>-</v>
      </c>
      <c r="AA117" s="35" t="str">
        <f>IF('3i SMNCC'!W$50="-","-",'3i SMNCC'!W$50)</f>
        <v>-</v>
      </c>
      <c r="AB117" s="35" t="str">
        <f>IF('3i SMNCC'!X$50="-","-",'3i SMNCC'!X$50)</f>
        <v>-</v>
      </c>
      <c r="AC117" s="35" t="str">
        <f>IF('3i SMNCC'!Y$50="-","-",'3i SMNCC'!Y$50)</f>
        <v>-</v>
      </c>
      <c r="AD117" s="25"/>
    </row>
    <row r="118" spans="1:30" s="26" customFormat="1" ht="11.25" customHeight="1" x14ac:dyDescent="0.15">
      <c r="A118" s="207"/>
      <c r="B118" s="123" t="s">
        <v>248</v>
      </c>
      <c r="C118" s="123" t="s">
        <v>187</v>
      </c>
      <c r="D118" s="121" t="s">
        <v>130</v>
      </c>
      <c r="E118" s="75"/>
      <c r="F118" s="27"/>
      <c r="G118" s="35">
        <f>IF('3g CPIH'!C$17="-","-",'3j PAAC PAP'!$G$16*('3g CPIH'!C$17/'3g CPIH'!$G$17))</f>
        <v>3.3460635029354204</v>
      </c>
      <c r="H118" s="35">
        <f>IF('3g CPIH'!D$17="-","-",'3j PAAC PAP'!$G$16*('3g CPIH'!D$17/'3g CPIH'!$G$17))</f>
        <v>3.3527623287671227</v>
      </c>
      <c r="I118" s="35">
        <f>IF('3g CPIH'!E$17="-","-",'3j PAAC PAP'!$G$16*('3g CPIH'!E$17/'3g CPIH'!$G$17))</f>
        <v>3.3628105675146771</v>
      </c>
      <c r="J118" s="35">
        <f>IF('3g CPIH'!F$17="-","-",'3j PAAC PAP'!$G$16*('3g CPIH'!F$17/'3g CPIH'!$G$17))</f>
        <v>3.3829070450097847</v>
      </c>
      <c r="K118" s="35">
        <f>IF('3g CPIH'!G$17="-","-",'3j PAAC PAP'!$G$16*('3g CPIH'!G$17/'3g CPIH'!$G$17))</f>
        <v>3.4230999999999998</v>
      </c>
      <c r="L118" s="35">
        <f>IF('3g CPIH'!H$17="-","-",'3j PAAC PAP'!$G$16*('3g CPIH'!H$17/'3g CPIH'!$G$17))</f>
        <v>3.4666423679060667</v>
      </c>
      <c r="M118" s="35">
        <f>IF('3g CPIH'!I$17="-","-",'3j PAAC PAP'!$G$16*('3g CPIH'!I$17/'3g CPIH'!$G$17))</f>
        <v>3.516883561643835</v>
      </c>
      <c r="N118" s="35">
        <f>IF('3g CPIH'!J$17="-","-",'3j PAAC PAP'!$G$16*('3g CPIH'!J$17/'3g CPIH'!$G$17))</f>
        <v>3.547028277886497</v>
      </c>
      <c r="O118" s="27"/>
      <c r="P118" s="35">
        <f>IF('3g CPIH'!L$17="-","-",'3j PAAC PAP'!$G$16*('3g CPIH'!L$17/'3g CPIH'!$G$17))</f>
        <v>3.547028277886497</v>
      </c>
      <c r="Q118" s="35">
        <f>IF('3g CPIH'!M$17="-","-",'3j PAAC PAP'!$G$16*('3g CPIH'!M$17/'3g CPIH'!$G$17))</f>
        <v>3.5872212328767121</v>
      </c>
      <c r="R118" s="35">
        <f>IF('3g CPIH'!N$17="-","-",'3j PAAC PAP'!$G$16*('3g CPIH'!N$17/'3g CPIH'!$G$17))</f>
        <v>3.6140165362035224</v>
      </c>
      <c r="S118" s="35">
        <f>IF('3g CPIH'!O$17="-","-",'3j PAAC PAP'!$G$16*('3g CPIH'!O$17/'3g CPIH'!$G$17))</f>
        <v>3.6341130136986299</v>
      </c>
      <c r="T118" s="35">
        <f>IF('3g CPIH'!P$17="-","-",'3j PAAC PAP'!$G$16*('3g CPIH'!P$17/'3g CPIH'!$G$17))</f>
        <v>3.6441612524461835</v>
      </c>
      <c r="U118" s="35">
        <f>IF('3g CPIH'!Q$17="-","-",'3j PAAC PAP'!$G$16*('3g CPIH'!Q$17/'3g CPIH'!$G$17))</f>
        <v>3.6642577299412915</v>
      </c>
      <c r="V118" s="35">
        <f>IF('3g CPIH'!R$17="-","-",'3j PAAC PAP'!$G$16*('3g CPIH'!R$17/'3g CPIH'!$G$17))</f>
        <v>3.7312459882583173</v>
      </c>
      <c r="W118" s="35">
        <f>IF('3g CPIH'!S$17="-","-",'3j PAAC PAP'!$G$16*('3g CPIH'!S$17/'3g CPIH'!$G$17))</f>
        <v>3.8417766144814092</v>
      </c>
      <c r="X118" s="27"/>
      <c r="Y118" s="35">
        <f>IF('3g CPIH'!U$17="-","-",'3j PAAC PAP'!$G$16*('3g CPIH'!U$17/'3g CPIH'!$G$17))</f>
        <v>4.0360425636007822</v>
      </c>
      <c r="Z118" s="35" t="str">
        <f>IF('3g CPIH'!V$17="-","-",'3j PAAC PAP'!$G$16*('3g CPIH'!V$17/'3g CPIH'!$G$17))</f>
        <v>-</v>
      </c>
      <c r="AA118" s="35" t="str">
        <f>IF('3g CPIH'!W$17="-","-",'3j PAAC PAP'!$G$16*('3g CPIH'!W$17/'3g CPIH'!$G$17))</f>
        <v>-</v>
      </c>
      <c r="AB118" s="35" t="str">
        <f>IF('3g CPIH'!X$17="-","-",'3j PAAC PAP'!$G$16*('3g CPIH'!X$17/'3g CPIH'!$G$17))</f>
        <v>-</v>
      </c>
      <c r="AC118" s="35" t="str">
        <f>IF('3g CPIH'!Y$17="-","-",'3j PAAC PAP'!$G$16*('3g CPIH'!Y$17/'3g CPIH'!$G$17))</f>
        <v>-</v>
      </c>
      <c r="AD118" s="25"/>
    </row>
    <row r="119" spans="1:30" s="26" customFormat="1" ht="11.25" customHeight="1" x14ac:dyDescent="0.15">
      <c r="A119" s="207"/>
      <c r="B119" s="123" t="s">
        <v>248</v>
      </c>
      <c r="C119" s="123" t="s">
        <v>188</v>
      </c>
      <c r="D119" s="121" t="s">
        <v>130</v>
      </c>
      <c r="E119" s="75"/>
      <c r="F119" s="27"/>
      <c r="G119" s="35">
        <f>IF(G111="-","-",SUM(G111:G117)*'3j PAAC PAP'!$G$34)</f>
        <v>2.6519429838510518</v>
      </c>
      <c r="H119" s="35">
        <f>IF(H111="-","-",SUM(H111:H117)*'3j PAAC PAP'!$G$34)</f>
        <v>2.528557090176244</v>
      </c>
      <c r="I119" s="35">
        <f>IF(I111="-","-",SUM(I111:I117)*'3j PAAC PAP'!$G$34)</f>
        <v>2.6431990221593389</v>
      </c>
      <c r="J119" s="35">
        <f>IF(J111="-","-",SUM(J111:J117)*'3j PAAC PAP'!$G$34)</f>
        <v>2.5887394585718022</v>
      </c>
      <c r="K119" s="35">
        <f>IF(K111="-","-",SUM(K111:K117)*'3j PAAC PAP'!$G$34)</f>
        <v>2.8289637876475227</v>
      </c>
      <c r="L119" s="35">
        <f>IF(L111="-","-",SUM(L111:L117)*'3j PAAC PAP'!$G$34)</f>
        <v>2.7914949672621163</v>
      </c>
      <c r="M119" s="35">
        <f>IF(M111="-","-",SUM(M111:M117)*'3j PAAC PAP'!$G$34)</f>
        <v>3.0507569787432836</v>
      </c>
      <c r="N119" s="35">
        <f>IF(N111="-","-",SUM(N111:N117)*'3j PAAC PAP'!$G$34)</f>
        <v>3.2092944143676152</v>
      </c>
      <c r="O119" s="27"/>
      <c r="P119" s="35">
        <f>IF(P111="-","-",SUM(P111:P117)*'3j PAAC PAP'!$G$34)</f>
        <v>3.2092944143676152</v>
      </c>
      <c r="Q119" s="35">
        <f>IF(Q111="-","-",SUM(Q111:Q117)*'3j PAAC PAP'!$G$34)</f>
        <v>3.6044943547575898</v>
      </c>
      <c r="R119" s="35">
        <f>IF(R111="-","-",SUM(R111:R117)*'3j PAAC PAP'!$G$34)</f>
        <v>3.4679918544631563</v>
      </c>
      <c r="S119" s="35">
        <f>IF(S111="-","-",SUM(S111:S117)*'3j PAAC PAP'!$G$34)</f>
        <v>3.5028711400235126</v>
      </c>
      <c r="T119" s="35">
        <f>IF(T111="-","-",SUM(T111:T117)*'3j PAAC PAP'!$G$34)</f>
        <v>3.3708502808216751</v>
      </c>
      <c r="U119" s="35">
        <f>IF(U111="-","-",SUM(U111:U117)*'3j PAAC PAP'!$G$34)</f>
        <v>3.6990426848849087</v>
      </c>
      <c r="V119" s="35">
        <f>IF(V111="-","-",SUM(V111:V117)*'3j PAAC PAP'!$G$34)</f>
        <v>4.0519402296829403</v>
      </c>
      <c r="W119" s="35">
        <f>IF(W111="-","-",SUM(W111:W117)*'3j PAAC PAP'!$G$34)</f>
        <v>5.7333227025344389</v>
      </c>
      <c r="X119" s="27"/>
      <c r="Y119" s="35">
        <f>IF(Y111="-","-",SUM(Y111:Y117)*'3j PAAC PAP'!$G$34)</f>
        <v>9.8971369507240095</v>
      </c>
      <c r="Z119" s="35" t="str">
        <f>IF(Z111="-","-",SUM(Z111:Z117)*'3j PAAC PAP'!$G$34)</f>
        <v>-</v>
      </c>
      <c r="AA119" s="35" t="str">
        <f>IF(AA111="-","-",SUM(AA111:AA117)*'3j PAAC PAP'!$G$34)</f>
        <v>-</v>
      </c>
      <c r="AB119" s="35" t="str">
        <f>IF(AB111="-","-",SUM(AB111:AB117)*'3j PAAC PAP'!$G$34)</f>
        <v>-</v>
      </c>
      <c r="AC119" s="35" t="str">
        <f>IF(AC111="-","-",SUM(AC111:AC117)*'3j PAAC PAP'!$G$34)</f>
        <v>-</v>
      </c>
      <c r="AD119" s="25"/>
    </row>
    <row r="120" spans="1:30" s="26" customFormat="1" ht="11.25" customHeight="1" x14ac:dyDescent="0.15">
      <c r="A120" s="207"/>
      <c r="B120" s="123" t="s">
        <v>189</v>
      </c>
      <c r="C120" s="123" t="s">
        <v>250</v>
      </c>
      <c r="D120" s="121" t="s">
        <v>130</v>
      </c>
      <c r="E120" s="75"/>
      <c r="F120" s="27"/>
      <c r="G120" s="35">
        <f>IF(G111="-","-",SUM(G111:G119)*'3k EBIT'!$E$10)</f>
        <v>10.848060679069254</v>
      </c>
      <c r="H120" s="35">
        <f>IF(H111="-","-",SUM(H111:H119)*'3k EBIT'!$E$10)</f>
        <v>10.34648225755112</v>
      </c>
      <c r="I120" s="35">
        <f>IF(I111="-","-",SUM(I111:I119)*'3k EBIT'!$E$10)</f>
        <v>10.812830591221747</v>
      </c>
      <c r="J120" s="35">
        <f>IF(J111="-","-",SUM(J111:J119)*'3k EBIT'!$E$10)</f>
        <v>10.591777912084515</v>
      </c>
      <c r="K120" s="35">
        <f>IF(K111="-","-",SUM(K111:K119)*'3k EBIT'!$E$10)</f>
        <v>11.569349611881533</v>
      </c>
      <c r="L120" s="35">
        <f>IF(L111="-","-",SUM(L111:L119)*'3k EBIT'!$E$10)</f>
        <v>11.417838303015907</v>
      </c>
      <c r="M120" s="35">
        <f>IF(M111="-","-",SUM(M111:M119)*'3k EBIT'!$E$10)</f>
        <v>12.473015092554522</v>
      </c>
      <c r="N120" s="35">
        <f>IF(N111="-","-",SUM(N111:N119)*'3k EBIT'!$E$10)</f>
        <v>13.118239286460193</v>
      </c>
      <c r="O120" s="27"/>
      <c r="P120" s="35">
        <f>IF(P111="-","-",SUM(P111:P119)*'3k EBIT'!$E$10)</f>
        <v>13.118239286460193</v>
      </c>
      <c r="Q120" s="35">
        <f>IF(Q111="-","-",SUM(Q111:Q119)*'3k EBIT'!$E$10)</f>
        <v>14.725968349955332</v>
      </c>
      <c r="R120" s="35">
        <f>IF(R111="-","-",SUM(R111:R119)*'3k EBIT'!$E$10)</f>
        <v>14.171444789250591</v>
      </c>
      <c r="S120" s="35">
        <f>IF(S111="-","-",SUM(S111:S119)*'3k EBIT'!$E$10)</f>
        <v>14.313659163409264</v>
      </c>
      <c r="T120" s="35">
        <f>IF(T111="-","-",SUM(T111:T119)*'3k EBIT'!$E$10)</f>
        <v>13.777034365389326</v>
      </c>
      <c r="U120" s="35">
        <f>IF(U111="-","-",SUM(U111:U119)*'3k EBIT'!$E$10)</f>
        <v>15.111910087526478</v>
      </c>
      <c r="V120" s="35">
        <f>IF(V111="-","-",SUM(V111:V119)*'3k EBIT'!$E$10)</f>
        <v>16.548149340827713</v>
      </c>
      <c r="W120" s="35">
        <f>IF(W111="-","-",SUM(W111:W119)*'3k EBIT'!$E$10)</f>
        <v>23.387079044818726</v>
      </c>
      <c r="X120" s="27"/>
      <c r="Y120" s="35">
        <f>IF(Y111="-","-",SUM(Y111:Y119)*'3k EBIT'!$E$10)</f>
        <v>40.321623065635492</v>
      </c>
      <c r="Z120" s="35" t="str">
        <f>IF(Z111="-","-",SUM(Z111:Z119)*'3k EBIT'!$E$10)</f>
        <v>-</v>
      </c>
      <c r="AA120" s="35" t="str">
        <f>IF(AA111="-","-",SUM(AA111:AA119)*'3k EBIT'!$E$10)</f>
        <v>-</v>
      </c>
      <c r="AB120" s="35" t="str">
        <f>IF(AB111="-","-",SUM(AB111:AB119)*'3k EBIT'!$E$10)</f>
        <v>-</v>
      </c>
      <c r="AC120" s="35" t="str">
        <f>IF(AC111="-","-",SUM(AC111:AC119)*'3k EBIT'!$E$10)</f>
        <v>-</v>
      </c>
      <c r="AD120" s="25"/>
    </row>
    <row r="121" spans="1:30" s="26" customFormat="1" ht="11.25" x14ac:dyDescent="0.15">
      <c r="A121" s="207"/>
      <c r="B121" s="123" t="s">
        <v>251</v>
      </c>
      <c r="C121" s="158" t="s">
        <v>252</v>
      </c>
      <c r="D121" s="121" t="s">
        <v>130</v>
      </c>
      <c r="E121" s="116"/>
      <c r="F121" s="27"/>
      <c r="G121" s="35">
        <f>IF(G111="-","-",SUM(G111:G114,G116:G120)*'3l HAP'!$E$11)</f>
        <v>6.4592173114582359</v>
      </c>
      <c r="H121" s="35">
        <f>IF(H111="-","-",SUM(H111:H114,H116:H120)*'3l HAP'!$E$11)</f>
        <v>6.0580195487315995</v>
      </c>
      <c r="I121" s="35">
        <f>IF(I111="-","-",SUM(I111:I114,I116:I120)*'3l HAP'!$E$11)</f>
        <v>6.0979924139506556</v>
      </c>
      <c r="J121" s="35">
        <f>IF(J111="-","-",SUM(J111:J114,J116:J120)*'3l HAP'!$E$11)</f>
        <v>5.9387044215386551</v>
      </c>
      <c r="K121" s="35">
        <f>IF(K111="-","-",SUM(K111:K114,K116:K120)*'3l HAP'!$E$11)</f>
        <v>6.7486944136347562</v>
      </c>
      <c r="L121" s="35">
        <f>IF(L111="-","-",SUM(L111:L114,L116:L120)*'3l HAP'!$E$11)</f>
        <v>6.61432988012149</v>
      </c>
      <c r="M121" s="35">
        <f>IF(M111="-","-",SUM(M111:M114,M116:M120)*'3l HAP'!$E$11)</f>
        <v>7.4338941969195398</v>
      </c>
      <c r="N121" s="35">
        <f>IF(N111="-","-",SUM(N111:N114,N116:N120)*'3l HAP'!$E$11)</f>
        <v>7.9389014390289177</v>
      </c>
      <c r="O121" s="27"/>
      <c r="P121" s="35">
        <f>IF(P111="-","-",SUM(P111:P114,P116:P120)*'3l HAP'!$E$11)</f>
        <v>7.9389014390289177</v>
      </c>
      <c r="Q121" s="35">
        <f>IF(Q111="-","-",SUM(Q111:Q114,Q116:Q120)*'3l HAP'!$E$11)</f>
        <v>8.9784741784329096</v>
      </c>
      <c r="R121" s="35">
        <f>IF(R111="-","-",SUM(R111:R114,R116:R120)*'3l HAP'!$E$11)</f>
        <v>8.5412559123230132</v>
      </c>
      <c r="S121" s="35">
        <f>IF(S111="-","-",SUM(S111:S114,S116:S120)*'3l HAP'!$E$11)</f>
        <v>8.5607507897796626</v>
      </c>
      <c r="T121" s="35">
        <f>IF(T111="-","-",SUM(T111:T114,T116:T120)*'3l HAP'!$E$11)</f>
        <v>8.1030892012764681</v>
      </c>
      <c r="U121" s="35">
        <f>IF(U111="-","-",SUM(U111:U114,U116:U120)*'3l HAP'!$E$11)</f>
        <v>8.960603620575549</v>
      </c>
      <c r="V121" s="35">
        <f>IF(V111="-","-",SUM(V111:V114,V116:V120)*'3l HAP'!$E$11)</f>
        <v>10.083786440865673</v>
      </c>
      <c r="W121" s="35">
        <f>IF(W111="-","-",SUM(W111:W114,W116:W120)*'3l HAP'!$E$11)</f>
        <v>14.684392392292498</v>
      </c>
      <c r="X121" s="27"/>
      <c r="Y121" s="35">
        <f>IF(Y111="-","-",SUM(Y111:Y114,Y116:Y120)*'3l HAP'!$E$11)</f>
        <v>27.557959020925498</v>
      </c>
      <c r="Z121" s="35" t="str">
        <f>IF(Z111="-","-",SUM(Z111:Z114,Z116:Z120)*'3l HAP'!$E$11)</f>
        <v>-</v>
      </c>
      <c r="AA121" s="35" t="str">
        <f>IF(AA111="-","-",SUM(AA111:AA114,AA116:AA120)*'3l HAP'!$E$11)</f>
        <v>-</v>
      </c>
      <c r="AB121" s="35" t="str">
        <f>IF(AB111="-","-",SUM(AB111:AB114,AB116:AB120)*'3l HAP'!$E$11)</f>
        <v>-</v>
      </c>
      <c r="AC121" s="35" t="str">
        <f>IF(AC111="-","-",SUM(AC111:AC114,AC116:AC120)*'3l HAP'!$E$11)</f>
        <v>-</v>
      </c>
      <c r="AD121" s="25"/>
    </row>
    <row r="122" spans="1:30" s="26" customFormat="1" ht="11.25" x14ac:dyDescent="0.15">
      <c r="A122" s="207"/>
      <c r="B122" s="123" t="s">
        <v>253</v>
      </c>
      <c r="C122" s="123" t="str">
        <f>B122&amp;"_"&amp;D122</f>
        <v>Total_South East</v>
      </c>
      <c r="D122" s="121" t="s">
        <v>130</v>
      </c>
      <c r="E122" s="75"/>
      <c r="F122" s="27"/>
      <c r="G122" s="35">
        <f t="shared" ref="G122:N122" si="24">IF(G111="-","-",SUM(G111:G121))</f>
        <v>577.40954353520192</v>
      </c>
      <c r="H122" s="35">
        <f t="shared" si="24"/>
        <v>550.60949238616297</v>
      </c>
      <c r="I122" s="35">
        <f t="shared" si="24"/>
        <v>575.1941042537137</v>
      </c>
      <c r="J122" s="35">
        <f t="shared" si="24"/>
        <v>563.40046953336059</v>
      </c>
      <c r="K122" s="35">
        <f t="shared" si="24"/>
        <v>615.66158036801596</v>
      </c>
      <c r="L122" s="35">
        <f t="shared" si="24"/>
        <v>607.55293971431809</v>
      </c>
      <c r="M122" s="35">
        <f t="shared" si="24"/>
        <v>663.90810159402406</v>
      </c>
      <c r="N122" s="35">
        <f t="shared" si="24"/>
        <v>698.37226290951389</v>
      </c>
      <c r="O122" s="27"/>
      <c r="P122" s="35">
        <f t="shared" ref="P122:W122" si="25">IF(P111="-","-",SUM(P111:P121))</f>
        <v>698.37226290951389</v>
      </c>
      <c r="Q122" s="35">
        <f t="shared" si="25"/>
        <v>784.02911982884939</v>
      </c>
      <c r="R122" s="35">
        <f t="shared" si="25"/>
        <v>754.40646305445421</v>
      </c>
      <c r="S122" s="35">
        <f t="shared" si="25"/>
        <v>761.91092190120969</v>
      </c>
      <c r="T122" s="35">
        <f t="shared" si="25"/>
        <v>733.20986155661456</v>
      </c>
      <c r="U122" s="35">
        <f t="shared" si="25"/>
        <v>804.32396391083216</v>
      </c>
      <c r="V122" s="35">
        <f t="shared" si="25"/>
        <v>881.03865515528457</v>
      </c>
      <c r="W122" s="35">
        <f t="shared" si="25"/>
        <v>1245.5827810622002</v>
      </c>
      <c r="X122" s="27"/>
      <c r="Y122" s="35">
        <f t="shared" ref="Y122:AC122" si="26">IF(Y111="-","-",SUM(Y111:Y121))</f>
        <v>2149.7477701098719</v>
      </c>
      <c r="Z122" s="35" t="str">
        <f t="shared" si="26"/>
        <v>-</v>
      </c>
      <c r="AA122" s="35" t="str">
        <f t="shared" si="26"/>
        <v>-</v>
      </c>
      <c r="AB122" s="35" t="str">
        <f t="shared" si="26"/>
        <v>-</v>
      </c>
      <c r="AC122" s="35" t="str">
        <f t="shared" si="26"/>
        <v>-</v>
      </c>
      <c r="AD122" s="25"/>
    </row>
    <row r="123" spans="1:30" s="26" customFormat="1" ht="11.25" x14ac:dyDescent="0.15">
      <c r="A123" s="207"/>
      <c r="B123" s="120" t="s">
        <v>244</v>
      </c>
      <c r="C123" s="120" t="s">
        <v>180</v>
      </c>
      <c r="D123" s="122" t="s">
        <v>135</v>
      </c>
      <c r="E123" s="119"/>
      <c r="F123" s="27"/>
      <c r="G123" s="117">
        <f>IF('3a DF'!H142="-","-",'3a DF'!H142)</f>
        <v>256.24115909420851</v>
      </c>
      <c r="H123" s="117">
        <f>IF('3a DF'!I142="-","-",'3a DF'!I142)</f>
        <v>229.40115909420851</v>
      </c>
      <c r="I123" s="117">
        <f>IF('3a DF'!J142="-","-",'3a DF'!J142)</f>
        <v>210.7990765312519</v>
      </c>
      <c r="J123" s="117">
        <f>IF('3a DF'!K142="-","-",'3a DF'!K142)</f>
        <v>199.85972946731616</v>
      </c>
      <c r="K123" s="117">
        <f>IF('3a DF'!L142="-","-",'3a DF'!L142)</f>
        <v>242.17424229654259</v>
      </c>
      <c r="L123" s="117">
        <f>IF('3a DF'!M142="-","-",'3a DF'!M142)</f>
        <v>232.05662329724828</v>
      </c>
      <c r="M123" s="117">
        <f>IF('3a DF'!N142="-","-",'3a DF'!N142)</f>
        <v>252.8101580612373</v>
      </c>
      <c r="N123" s="117">
        <f>IF('3a DF'!O142="-","-",'3a DF'!O142)</f>
        <v>276.89650502090501</v>
      </c>
      <c r="O123" s="27"/>
      <c r="P123" s="117">
        <f>IF('3a DF'!Q142="-","-",'3a DF'!Q142)</f>
        <v>276.89650502090501</v>
      </c>
      <c r="Q123" s="117">
        <f>IF('3a DF'!R142="-","-",'3a DF'!R142)</f>
        <v>329.95382736836649</v>
      </c>
      <c r="R123" s="117">
        <f>IF('3a DF'!S142="-","-",'3a DF'!S142)</f>
        <v>299.12215592810946</v>
      </c>
      <c r="S123" s="117">
        <f>IF('3a DF'!T142="-","-",'3a DF'!T142)</f>
        <v>288.76346365518827</v>
      </c>
      <c r="T123" s="117">
        <f>IF('3a DF'!U142="-","-",'3a DF'!U142)</f>
        <v>251.78168596374206</v>
      </c>
      <c r="U123" s="117">
        <f>IF('3a DF'!V142="-","-",'3a DF'!V142)</f>
        <v>300.9837718223456</v>
      </c>
      <c r="V123" s="117">
        <f>IF('3a DF'!W142="-","-",'3a DF'!W142)</f>
        <v>379.76513127957435</v>
      </c>
      <c r="W123" s="117">
        <f>IF('3a DF'!X142="-","-",'3a DF'!X142)</f>
        <v>687.74899944815922</v>
      </c>
      <c r="X123" s="27"/>
      <c r="Y123" s="117">
        <f>IF('3a DF'!Z142="-","-",'3a DF'!Z142)</f>
        <v>1514.9578679517067</v>
      </c>
      <c r="Z123" s="117" t="str">
        <f>IF('3a DF'!AA142="-","-",'3a DF'!AA142)</f>
        <v>-</v>
      </c>
      <c r="AA123" s="117" t="str">
        <f>IF('3a DF'!AB142="-","-",'3a DF'!AB142)</f>
        <v>-</v>
      </c>
      <c r="AB123" s="117" t="str">
        <f>IF('3a DF'!AC142="-","-",'3a DF'!AC142)</f>
        <v>-</v>
      </c>
      <c r="AC123" s="117" t="str">
        <f>IF('3a DF'!AD142="-","-",'3a DF'!AD142)</f>
        <v>-</v>
      </c>
      <c r="AD123" s="25"/>
    </row>
    <row r="124" spans="1:30" s="26" customFormat="1" ht="11.25" x14ac:dyDescent="0.15">
      <c r="A124" s="207"/>
      <c r="B124" s="120" t="s">
        <v>244</v>
      </c>
      <c r="C124" s="120" t="s">
        <v>181</v>
      </c>
      <c r="D124" s="122" t="s">
        <v>135</v>
      </c>
      <c r="E124" s="119"/>
      <c r="F124" s="27"/>
      <c r="G124" s="117">
        <f>IF('3b CM'!G37="-","-",'3b CM'!G37)</f>
        <v>5.9209279169657465E-2</v>
      </c>
      <c r="H124" s="117">
        <f>IF('3b CM'!H37="-","-",'3b CM'!H37)</f>
        <v>8.8813918754486187E-2</v>
      </c>
      <c r="I124" s="117">
        <f>IF('3b CM'!I37="-","-",'3b CM'!I37)</f>
        <v>0.27966537529308733</v>
      </c>
      <c r="J124" s="117">
        <f>IF('3b CM'!J37="-","-",'3b CM'!J37)</f>
        <v>0.28440575793796036</v>
      </c>
      <c r="K124" s="117">
        <f>IF('3b CM'!K37="-","-",'3b CM'!K37)</f>
        <v>3.6528488442064324</v>
      </c>
      <c r="L124" s="117">
        <f>IF('3b CM'!L37="-","-",'3b CM'!L37)</f>
        <v>3.5436324921549178</v>
      </c>
      <c r="M124" s="117">
        <f>IF('3b CM'!M37="-","-",'3b CM'!M37)</f>
        <v>12.166521478151626</v>
      </c>
      <c r="N124" s="117">
        <f>IF('3b CM'!N37="-","-",'3b CM'!N37)</f>
        <v>11.56584139250541</v>
      </c>
      <c r="O124" s="27"/>
      <c r="P124" s="117">
        <f>IF('3b CM'!P37="-","-",'3b CM'!P37)</f>
        <v>11.56584139250541</v>
      </c>
      <c r="Q124" s="117">
        <f>IF('3b CM'!Q37="-","-",'3b CM'!Q37)</f>
        <v>15.678517669860684</v>
      </c>
      <c r="R124" s="117">
        <f>IF('3b CM'!R37="-","-",'3b CM'!R37)</f>
        <v>15.059115076494207</v>
      </c>
      <c r="S124" s="117">
        <f>IF('3b CM'!S37="-","-",'3b CM'!S37)</f>
        <v>17.81008875030097</v>
      </c>
      <c r="T124" s="117">
        <f>IF('3b CM'!T37="-","-",'3b CM'!T37)</f>
        <v>18.146985498310233</v>
      </c>
      <c r="U124" s="117">
        <f>IF('3b CM'!U37="-","-",'3b CM'!U37)</f>
        <v>14.011479772212601</v>
      </c>
      <c r="V124" s="117">
        <f>IF('3b CM'!V37="-","-",'3b CM'!V37)</f>
        <v>14.163399515475627</v>
      </c>
      <c r="W124" s="117">
        <f>IF('3b CM'!W37="-","-",'3b CM'!W37)</f>
        <v>8.9335995341159595</v>
      </c>
      <c r="X124" s="27"/>
      <c r="Y124" s="117">
        <f>IF('3b CM'!Y37="-","-",'3b CM'!Y37)</f>
        <v>11.943583389140418</v>
      </c>
      <c r="Z124" s="117" t="str">
        <f>IF('3b CM'!Z37="-","-",'3b CM'!Z37)</f>
        <v>-</v>
      </c>
      <c r="AA124" s="117" t="str">
        <f>IF('3b CM'!AA37="-","-",'3b CM'!AA37)</f>
        <v>-</v>
      </c>
      <c r="AB124" s="117" t="str">
        <f>IF('3b CM'!AB37="-","-",'3b CM'!AB37)</f>
        <v>-</v>
      </c>
      <c r="AC124" s="117" t="str">
        <f>IF('3b CM'!AC37="-","-",'3b CM'!AC37)</f>
        <v>-</v>
      </c>
      <c r="AD124" s="25"/>
    </row>
    <row r="125" spans="1:30" s="26" customFormat="1" ht="11.25" customHeight="1" x14ac:dyDescent="0.15">
      <c r="A125" s="207"/>
      <c r="B125" s="120" t="s">
        <v>245</v>
      </c>
      <c r="C125" s="120" t="s">
        <v>182</v>
      </c>
      <c r="D125" s="122" t="s">
        <v>135</v>
      </c>
      <c r="E125" s="119"/>
      <c r="F125" s="27"/>
      <c r="G125" s="117" t="str">
        <f>IF('3c AA'!J148="-","-",'3c AA'!J148)</f>
        <v>-</v>
      </c>
      <c r="H125" s="117" t="str">
        <f>IF('3c AA'!K148="-","-",'3c AA'!K148)</f>
        <v>-</v>
      </c>
      <c r="I125" s="117" t="str">
        <f>IF('3c AA'!L148="-","-",'3c AA'!L148)</f>
        <v>-</v>
      </c>
      <c r="J125" s="117" t="str">
        <f>IF('3c AA'!M148="-","-",'3c AA'!M148)</f>
        <v>-</v>
      </c>
      <c r="K125" s="117" t="str">
        <f>IF('3c AA'!N148="-","-",'3c AA'!N148)</f>
        <v>-</v>
      </c>
      <c r="L125" s="117" t="str">
        <f>IF('3c AA'!O148="-","-",'3c AA'!O148)</f>
        <v>-</v>
      </c>
      <c r="M125" s="117" t="str">
        <f>IF('3c AA'!P148="-","-",'3c AA'!P148)</f>
        <v>-</v>
      </c>
      <c r="N125" s="117" t="str">
        <f>IF('3c AA'!Q148="-","-",'3c AA'!Q148)</f>
        <v>-</v>
      </c>
      <c r="O125" s="27"/>
      <c r="P125" s="117" t="str">
        <f>IF('3c AA'!S148="-","-",'3c AA'!S148)</f>
        <v>-</v>
      </c>
      <c r="Q125" s="117" t="str">
        <f>IF('3c AA'!T148="-","-",'3c AA'!T148)</f>
        <v>-</v>
      </c>
      <c r="R125" s="117" t="str">
        <f>IF('3c AA'!U148="-","-",'3c AA'!U148)</f>
        <v>-</v>
      </c>
      <c r="S125" s="117" t="str">
        <f>IF('3c AA'!V148="-","-",'3c AA'!V148)</f>
        <v>-</v>
      </c>
      <c r="T125" s="117">
        <f>IF('3c AA'!W148="-","-",'3c AA'!W148)</f>
        <v>6.4670012065997176</v>
      </c>
      <c r="U125" s="117">
        <f>IF('3c AA'!X148="-","-",'3c AA'!X148)</f>
        <v>9.9756950960531068</v>
      </c>
      <c r="V125" s="117">
        <f>IF('3c AA'!Y148="-","-",'3c AA'!Y148)</f>
        <v>4.43</v>
      </c>
      <c r="W125" s="117" t="str">
        <f>IF('3c AA'!Z148="-","-",'3c AA'!Z148)</f>
        <v>-</v>
      </c>
      <c r="X125" s="27"/>
      <c r="Y125" s="117">
        <f>IF('3c AA'!AB148="-","-",'3c AA'!AB148)</f>
        <v>20.726479639735103</v>
      </c>
      <c r="Z125" s="117" t="str">
        <f>IF('3c AA'!AC148="-","-",'3c AA'!AC148)</f>
        <v>-</v>
      </c>
      <c r="AA125" s="117" t="str">
        <f>IF('3c AA'!AD148="-","-",'3c AA'!AD148)</f>
        <v>-</v>
      </c>
      <c r="AB125" s="117" t="str">
        <f>IF('3c AA'!AE148="-","-",'3c AA'!AE148)</f>
        <v>-</v>
      </c>
      <c r="AC125" s="117" t="str">
        <f>IF('3c AA'!AF148="-","-",'3c AA'!AF148)</f>
        <v>-</v>
      </c>
      <c r="AD125" s="25"/>
    </row>
    <row r="126" spans="1:30" s="26" customFormat="1" ht="11.25" customHeight="1" x14ac:dyDescent="0.15">
      <c r="A126" s="207"/>
      <c r="B126" s="120" t="s">
        <v>246</v>
      </c>
      <c r="C126" s="120" t="s">
        <v>183</v>
      </c>
      <c r="D126" s="122" t="s">
        <v>135</v>
      </c>
      <c r="E126" s="119"/>
      <c r="F126" s="27"/>
      <c r="G126" s="117">
        <f>IF('3d PC'!G38="-","-",'3d PC'!G38)</f>
        <v>90.549021981319527</v>
      </c>
      <c r="H126" s="117">
        <f>IF('3d PC'!H38="-","-",'3d PC'!H38)</f>
        <v>90.521909822783286</v>
      </c>
      <c r="I126" s="117">
        <f>IF('3d PC'!I38="-","-",'3d PC'!I38)</f>
        <v>110.9155225112504</v>
      </c>
      <c r="J126" s="117">
        <f>IF('3d PC'!J38="-","-",'3d PC'!J38)</f>
        <v>110.81054671501421</v>
      </c>
      <c r="K126" s="117">
        <f>IF('3d PC'!K38="-","-",'3d PC'!K38)</f>
        <v>118.07095881229398</v>
      </c>
      <c r="L126" s="117">
        <f>IF('3d PC'!L38="-","-",'3d PC'!L38)</f>
        <v>118.49778419803306</v>
      </c>
      <c r="M126" s="117">
        <f>IF('3d PC'!M38="-","-",'3d PC'!M38)</f>
        <v>137.26836211165772</v>
      </c>
      <c r="N126" s="117">
        <f>IF('3d PC'!N38="-","-",'3d PC'!N38)</f>
        <v>137.36179415072587</v>
      </c>
      <c r="O126" s="27"/>
      <c r="P126" s="117">
        <f>IF('3d PC'!P38="-","-",'3d PC'!P38)</f>
        <v>137.36179415072587</v>
      </c>
      <c r="Q126" s="117">
        <f>IF('3d PC'!Q38="-","-",'3d PC'!Q38)</f>
        <v>146.96394752866459</v>
      </c>
      <c r="R126" s="117">
        <f>IF('3d PC'!R38="-","-",'3d PC'!R38)</f>
        <v>148.77045370543919</v>
      </c>
      <c r="S126" s="117">
        <f>IF('3d PC'!S38="-","-",'3d PC'!S38)</f>
        <v>153.03557357473014</v>
      </c>
      <c r="T126" s="117">
        <f>IF('3d PC'!T38="-","-",'3d PC'!T38)</f>
        <v>152.48854539047414</v>
      </c>
      <c r="U126" s="117">
        <f>IF('3d PC'!U38="-","-",'3d PC'!U38)</f>
        <v>161.4484070653433</v>
      </c>
      <c r="V126" s="117">
        <f>IF('3d PC'!V38="-","-",'3d PC'!V38)</f>
        <v>160.69385763096963</v>
      </c>
      <c r="W126" s="117">
        <f>IF('3d PC'!W38="-","-",'3d PC'!W38)</f>
        <v>168.05032147309819</v>
      </c>
      <c r="X126" s="27"/>
      <c r="Y126" s="117">
        <f>IF('3d PC'!Y38="-","-",'3d PC'!Y38)</f>
        <v>166.48042435056379</v>
      </c>
      <c r="Z126" s="117" t="str">
        <f>IF('3d PC'!Z38="-","-",'3d PC'!Z38)</f>
        <v>-</v>
      </c>
      <c r="AA126" s="117" t="str">
        <f>IF('3d PC'!AA38="-","-",'3d PC'!AA38)</f>
        <v>-</v>
      </c>
      <c r="AB126" s="117" t="str">
        <f>IF('3d PC'!AB38="-","-",'3d PC'!AB38)</f>
        <v>-</v>
      </c>
      <c r="AC126" s="117" t="str">
        <f>IF('3d PC'!AC38="-","-",'3d PC'!AC38)</f>
        <v>-</v>
      </c>
      <c r="AD126" s="25"/>
    </row>
    <row r="127" spans="1:30" s="26" customFormat="1" ht="11.25" customHeight="1" x14ac:dyDescent="0.15">
      <c r="A127" s="207"/>
      <c r="B127" s="120" t="s">
        <v>247</v>
      </c>
      <c r="C127" s="120" t="s">
        <v>184</v>
      </c>
      <c r="D127" s="122" t="s">
        <v>135</v>
      </c>
      <c r="E127" s="119"/>
      <c r="F127" s="27"/>
      <c r="G127" s="117">
        <f>IF('3e NC-Elec'!H66="-","-",'3e NC-Elec'!H66)</f>
        <v>128.64454239671682</v>
      </c>
      <c r="H127" s="117">
        <f>IF('3e NC-Elec'!I66="-","-",'3e NC-Elec'!I66)</f>
        <v>129.64424912144716</v>
      </c>
      <c r="I127" s="117">
        <f>IF('3e NC-Elec'!J66="-","-",'3e NC-Elec'!J66)</f>
        <v>152.14173927790375</v>
      </c>
      <c r="J127" s="117">
        <f>IF('3e NC-Elec'!K66="-","-",'3e NC-Elec'!K66)</f>
        <v>151.38982502600331</v>
      </c>
      <c r="K127" s="117">
        <f>IF('3e NC-Elec'!L66="-","-",'3e NC-Elec'!L66)</f>
        <v>148.81876949313911</v>
      </c>
      <c r="L127" s="117">
        <f>IF('3e NC-Elec'!M66="-","-",'3e NC-Elec'!M66)</f>
        <v>150.0172320039093</v>
      </c>
      <c r="M127" s="117">
        <f>IF('3e NC-Elec'!N66="-","-",'3e NC-Elec'!N66)</f>
        <v>162.51189322189194</v>
      </c>
      <c r="N127" s="117">
        <f>IF('3e NC-Elec'!O66="-","-",'3e NC-Elec'!O66)</f>
        <v>161.98524914601313</v>
      </c>
      <c r="O127" s="27"/>
      <c r="P127" s="117">
        <f>IF('3e NC-Elec'!Q66="-","-",'3e NC-Elec'!Q66)</f>
        <v>161.98524914601313</v>
      </c>
      <c r="Q127" s="117">
        <f>IF('3e NC-Elec'!R66="-","-",'3e NC-Elec'!R66)</f>
        <v>167.11306235868443</v>
      </c>
      <c r="R127" s="117">
        <f>IF('3e NC-Elec'!S66="-","-",'3e NC-Elec'!S66)</f>
        <v>168.08637972153971</v>
      </c>
      <c r="S127" s="117">
        <f>IF('3e NC-Elec'!T66="-","-",'3e NC-Elec'!T66)</f>
        <v>165.18906610971607</v>
      </c>
      <c r="T127" s="117">
        <f>IF('3e NC-Elec'!U66="-","-",'3e NC-Elec'!U66)</f>
        <v>168.40575176911798</v>
      </c>
      <c r="U127" s="117">
        <f>IF('3e NC-Elec'!V66="-","-",'3e NC-Elec'!V66)</f>
        <v>187.48936455560138</v>
      </c>
      <c r="V127" s="117">
        <f>IF('3e NC-Elec'!W66="-","-",'3e NC-Elec'!W66)</f>
        <v>186.4722989238644</v>
      </c>
      <c r="W127" s="117">
        <f>IF('3e NC-Elec'!X66="-","-",'3e NC-Elec'!X66)</f>
        <v>219.82875839955068</v>
      </c>
      <c r="X127" s="27"/>
      <c r="Y127" s="117">
        <f>IF('3e NC-Elec'!Z66="-","-",'3e NC-Elec'!Z66)</f>
        <v>229.91971662918257</v>
      </c>
      <c r="Z127" s="117" t="str">
        <f>IF('3e NC-Elec'!AA66="-","-",'3e NC-Elec'!AA66)</f>
        <v>-</v>
      </c>
      <c r="AA127" s="117" t="str">
        <f>IF('3e NC-Elec'!AB66="-","-",'3e NC-Elec'!AB66)</f>
        <v>-</v>
      </c>
      <c r="AB127" s="117" t="str">
        <f>IF('3e NC-Elec'!AC66="-","-",'3e NC-Elec'!AC66)</f>
        <v>-</v>
      </c>
      <c r="AC127" s="117" t="str">
        <f>IF('3e NC-Elec'!AD66="-","-",'3e NC-Elec'!AD66)</f>
        <v>-</v>
      </c>
      <c r="AD127" s="25"/>
    </row>
    <row r="128" spans="1:30" s="26" customFormat="1" ht="12.6" customHeight="1" x14ac:dyDescent="0.15">
      <c r="A128" s="207"/>
      <c r="B128" s="120" t="s">
        <v>248</v>
      </c>
      <c r="C128" s="120" t="s">
        <v>185</v>
      </c>
      <c r="D128" s="122" t="s">
        <v>135</v>
      </c>
      <c r="E128" s="119"/>
      <c r="F128" s="27"/>
      <c r="G128" s="117">
        <f>IF('3g CPIH'!C$17="-","-",'3h OC '!$E$10*('3g CPIH'!C$17/'3g CPIH'!$G$17))</f>
        <v>76.502677103718199</v>
      </c>
      <c r="H128" s="117">
        <f>IF('3g CPIH'!D$17="-","-",'3h OC '!$E$10*('3g CPIH'!D$17/'3g CPIH'!$G$17))</f>
        <v>76.655835616438353</v>
      </c>
      <c r="I128" s="117">
        <f>IF('3g CPIH'!E$17="-","-",'3h OC '!$E$10*('3g CPIH'!E$17/'3g CPIH'!$G$17))</f>
        <v>76.885573385518597</v>
      </c>
      <c r="J128" s="117">
        <f>IF('3g CPIH'!F$17="-","-",'3h OC '!$E$10*('3g CPIH'!F$17/'3g CPIH'!$G$17))</f>
        <v>77.345048923679059</v>
      </c>
      <c r="K128" s="117">
        <f>IF('3g CPIH'!G$17="-","-",'3h OC '!$E$10*('3g CPIH'!G$17/'3g CPIH'!$G$17))</f>
        <v>78.263999999999996</v>
      </c>
      <c r="L128" s="117">
        <f>IF('3g CPIH'!H$17="-","-",'3h OC '!$E$10*('3g CPIH'!H$17/'3g CPIH'!$G$17))</f>
        <v>79.259530332681024</v>
      </c>
      <c r="M128" s="117">
        <f>IF('3g CPIH'!I$17="-","-",'3h OC '!$E$10*('3g CPIH'!I$17/'3g CPIH'!$G$17))</f>
        <v>80.408219178082177</v>
      </c>
      <c r="N128" s="117">
        <f>IF('3g CPIH'!J$17="-","-",'3h OC '!$E$10*('3g CPIH'!J$17/'3g CPIH'!$G$17))</f>
        <v>81.097432485322898</v>
      </c>
      <c r="O128" s="27"/>
      <c r="P128" s="117">
        <f>IF('3g CPIH'!L$17="-","-",'3h OC '!$E$10*('3g CPIH'!L$17/'3g CPIH'!$G$17))</f>
        <v>81.097432485322898</v>
      </c>
      <c r="Q128" s="117">
        <f>IF('3g CPIH'!M$17="-","-",'3h OC '!$E$10*('3g CPIH'!M$17/'3g CPIH'!$G$17))</f>
        <v>82.016383561643835</v>
      </c>
      <c r="R128" s="117">
        <f>IF('3g CPIH'!N$17="-","-",'3h OC '!$E$10*('3g CPIH'!N$17/'3g CPIH'!$G$17))</f>
        <v>82.62901761252445</v>
      </c>
      <c r="S128" s="117">
        <f>IF('3g CPIH'!O$17="-","-",'3h OC '!$E$10*('3g CPIH'!O$17/'3g CPIH'!$G$17))</f>
        <v>83.088493150684926</v>
      </c>
      <c r="T128" s="117">
        <f>IF('3g CPIH'!P$17="-","-",'3h OC '!$E$10*('3g CPIH'!P$17/'3g CPIH'!$G$17))</f>
        <v>83.318230919765156</v>
      </c>
      <c r="U128" s="117">
        <f>IF('3g CPIH'!Q$17="-","-",'3h OC '!$E$10*('3g CPIH'!Q$17/'3g CPIH'!$G$17))</f>
        <v>83.777706457925632</v>
      </c>
      <c r="V128" s="117">
        <f>IF('3g CPIH'!R$17="-","-",'3h OC '!$E$10*('3g CPIH'!R$17/'3g CPIH'!$G$17))</f>
        <v>85.309291585127198</v>
      </c>
      <c r="W128" s="117">
        <f>IF('3g CPIH'!S$17="-","-",'3h OC '!$E$10*('3g CPIH'!S$17/'3g CPIH'!$G$17))</f>
        <v>87.836407045009793</v>
      </c>
      <c r="X128" s="27"/>
      <c r="Y128" s="117">
        <f>IF('3g CPIH'!U$17="-","-",'3h OC '!$E$10*('3g CPIH'!U$17/'3g CPIH'!$G$17))</f>
        <v>92.278003913894324</v>
      </c>
      <c r="Z128" s="117" t="str">
        <f>IF('3g CPIH'!V$17="-","-",'3h OC '!$E$10*('3g CPIH'!V$17/'3g CPIH'!$G$17))</f>
        <v>-</v>
      </c>
      <c r="AA128" s="117" t="str">
        <f>IF('3g CPIH'!W$17="-","-",'3h OC '!$E$10*('3g CPIH'!W$17/'3g CPIH'!$G$17))</f>
        <v>-</v>
      </c>
      <c r="AB128" s="117" t="str">
        <f>IF('3g CPIH'!X$17="-","-",'3h OC '!$E$10*('3g CPIH'!X$17/'3g CPIH'!$G$17))</f>
        <v>-</v>
      </c>
      <c r="AC128" s="117" t="str">
        <f>IF('3g CPIH'!Y$17="-","-",'3h OC '!$E$10*('3g CPIH'!Y$17/'3g CPIH'!$G$17))</f>
        <v>-</v>
      </c>
      <c r="AD128" s="25"/>
    </row>
    <row r="129" spans="1:30" s="26" customFormat="1" ht="11.25" customHeight="1" x14ac:dyDescent="0.15">
      <c r="A129" s="207"/>
      <c r="B129" s="120" t="s">
        <v>248</v>
      </c>
      <c r="C129" s="120" t="s">
        <v>186</v>
      </c>
      <c r="D129" s="122" t="s">
        <v>135</v>
      </c>
      <c r="E129" s="119"/>
      <c r="F129" s="27"/>
      <c r="G129" s="117" t="s">
        <v>249</v>
      </c>
      <c r="H129" s="117" t="s">
        <v>249</v>
      </c>
      <c r="I129" s="117" t="s">
        <v>249</v>
      </c>
      <c r="J129" s="117" t="s">
        <v>249</v>
      </c>
      <c r="K129" s="117">
        <f>IF('3i SMNCC'!G$50="-","-",'3i SMNCC'!G$50)</f>
        <v>0</v>
      </c>
      <c r="L129" s="117">
        <f>IF('3i SMNCC'!H$50="-","-",'3i SMNCC'!H$50)</f>
        <v>-0.18995111249132623</v>
      </c>
      <c r="M129" s="117">
        <f>IF('3i SMNCC'!I$50="-","-",'3i SMNCC'!I$50)</f>
        <v>2.3898870370752556</v>
      </c>
      <c r="N129" s="117">
        <f>IF('3i SMNCC'!J$50="-","-",'3i SMNCC'!J$50)</f>
        <v>11.485481460604181</v>
      </c>
      <c r="O129" s="27"/>
      <c r="P129" s="117">
        <f>IF('3i SMNCC'!L$50="-","-",'3i SMNCC'!L$50)</f>
        <v>11.485481460604181</v>
      </c>
      <c r="Q129" s="117">
        <f>IF('3i SMNCC'!M$50="-","-",'3i SMNCC'!M$50)</f>
        <v>13.905095596481768</v>
      </c>
      <c r="R129" s="117">
        <f>IF('3i SMNCC'!N$50="-","-",'3i SMNCC'!N$50)</f>
        <v>14.008016342776511</v>
      </c>
      <c r="S129" s="117">
        <f>IF('3i SMNCC'!O$50="-","-",'3i SMNCC'!O$50)</f>
        <v>16.592254432324484</v>
      </c>
      <c r="T129" s="117">
        <f>IF('3i SMNCC'!P$50="-","-",'3i SMNCC'!P$50)</f>
        <v>16.855736391237045</v>
      </c>
      <c r="U129" s="117">
        <f>IF('3i SMNCC'!Q$50="-","-",'3i SMNCC'!Q$50)</f>
        <v>16.48610584262476</v>
      </c>
      <c r="V129" s="117">
        <f>IF('3i SMNCC'!R$50="-","-",'3i SMNCC'!R$50)</f>
        <v>16.529685824397358</v>
      </c>
      <c r="W129" s="117">
        <f>IF('3i SMNCC'!S$50="-","-",'3i SMNCC'!S$50)</f>
        <v>15.149258026029946</v>
      </c>
      <c r="X129" s="27"/>
      <c r="Y129" s="117">
        <f>IF('3i SMNCC'!U$50="-","-",'3i SMNCC'!U$50)</f>
        <v>16.072618119862021</v>
      </c>
      <c r="Z129" s="117" t="str">
        <f>IF('3i SMNCC'!V$50="-","-",'3i SMNCC'!V$50)</f>
        <v>-</v>
      </c>
      <c r="AA129" s="117" t="str">
        <f>IF('3i SMNCC'!W$50="-","-",'3i SMNCC'!W$50)</f>
        <v>-</v>
      </c>
      <c r="AB129" s="117" t="str">
        <f>IF('3i SMNCC'!X$50="-","-",'3i SMNCC'!X$50)</f>
        <v>-</v>
      </c>
      <c r="AC129" s="117" t="str">
        <f>IF('3i SMNCC'!Y$50="-","-",'3i SMNCC'!Y$50)</f>
        <v>-</v>
      </c>
      <c r="AD129" s="25"/>
    </row>
    <row r="130" spans="1:30" s="26" customFormat="1" ht="11.25" customHeight="1" x14ac:dyDescent="0.15">
      <c r="A130" s="207"/>
      <c r="B130" s="120" t="s">
        <v>248</v>
      </c>
      <c r="C130" s="120" t="s">
        <v>187</v>
      </c>
      <c r="D130" s="122" t="s">
        <v>135</v>
      </c>
      <c r="E130" s="119"/>
      <c r="F130" s="27"/>
      <c r="G130" s="117">
        <f>IF('3g CPIH'!C$17="-","-",'3j PAAC PAP'!$G$16*('3g CPIH'!C$17/'3g CPIH'!$G$17))</f>
        <v>3.3460635029354204</v>
      </c>
      <c r="H130" s="117">
        <f>IF('3g CPIH'!D$17="-","-",'3j PAAC PAP'!$G$16*('3g CPIH'!D$17/'3g CPIH'!$G$17))</f>
        <v>3.3527623287671227</v>
      </c>
      <c r="I130" s="117">
        <f>IF('3g CPIH'!E$17="-","-",'3j PAAC PAP'!$G$16*('3g CPIH'!E$17/'3g CPIH'!$G$17))</f>
        <v>3.3628105675146771</v>
      </c>
      <c r="J130" s="117">
        <f>IF('3g CPIH'!F$17="-","-",'3j PAAC PAP'!$G$16*('3g CPIH'!F$17/'3g CPIH'!$G$17))</f>
        <v>3.3829070450097847</v>
      </c>
      <c r="K130" s="117">
        <f>IF('3g CPIH'!G$17="-","-",'3j PAAC PAP'!$G$16*('3g CPIH'!G$17/'3g CPIH'!$G$17))</f>
        <v>3.4230999999999998</v>
      </c>
      <c r="L130" s="117">
        <f>IF('3g CPIH'!H$17="-","-",'3j PAAC PAP'!$G$16*('3g CPIH'!H$17/'3g CPIH'!$G$17))</f>
        <v>3.4666423679060667</v>
      </c>
      <c r="M130" s="117">
        <f>IF('3g CPIH'!I$17="-","-",'3j PAAC PAP'!$G$16*('3g CPIH'!I$17/'3g CPIH'!$G$17))</f>
        <v>3.516883561643835</v>
      </c>
      <c r="N130" s="117">
        <f>IF('3g CPIH'!J$17="-","-",'3j PAAC PAP'!$G$16*('3g CPIH'!J$17/'3g CPIH'!$G$17))</f>
        <v>3.547028277886497</v>
      </c>
      <c r="O130" s="27"/>
      <c r="P130" s="117">
        <f>IF('3g CPIH'!L$17="-","-",'3j PAAC PAP'!$G$16*('3g CPIH'!L$17/'3g CPIH'!$G$17))</f>
        <v>3.547028277886497</v>
      </c>
      <c r="Q130" s="117">
        <f>IF('3g CPIH'!M$17="-","-",'3j PAAC PAP'!$G$16*('3g CPIH'!M$17/'3g CPIH'!$G$17))</f>
        <v>3.5872212328767121</v>
      </c>
      <c r="R130" s="117">
        <f>IF('3g CPIH'!N$17="-","-",'3j PAAC PAP'!$G$16*('3g CPIH'!N$17/'3g CPIH'!$G$17))</f>
        <v>3.6140165362035224</v>
      </c>
      <c r="S130" s="117">
        <f>IF('3g CPIH'!O$17="-","-",'3j PAAC PAP'!$G$16*('3g CPIH'!O$17/'3g CPIH'!$G$17))</f>
        <v>3.6341130136986299</v>
      </c>
      <c r="T130" s="117">
        <f>IF('3g CPIH'!P$17="-","-",'3j PAAC PAP'!$G$16*('3g CPIH'!P$17/'3g CPIH'!$G$17))</f>
        <v>3.6441612524461835</v>
      </c>
      <c r="U130" s="117">
        <f>IF('3g CPIH'!Q$17="-","-",'3j PAAC PAP'!$G$16*('3g CPIH'!Q$17/'3g CPIH'!$G$17))</f>
        <v>3.6642577299412915</v>
      </c>
      <c r="V130" s="117">
        <f>IF('3g CPIH'!R$17="-","-",'3j PAAC PAP'!$G$16*('3g CPIH'!R$17/'3g CPIH'!$G$17))</f>
        <v>3.7312459882583173</v>
      </c>
      <c r="W130" s="117">
        <f>IF('3g CPIH'!S$17="-","-",'3j PAAC PAP'!$G$16*('3g CPIH'!S$17/'3g CPIH'!$G$17))</f>
        <v>3.8417766144814092</v>
      </c>
      <c r="X130" s="27"/>
      <c r="Y130" s="117">
        <f>IF('3g CPIH'!U$17="-","-",'3j PAAC PAP'!$G$16*('3g CPIH'!U$17/'3g CPIH'!$G$17))</f>
        <v>4.0360425636007822</v>
      </c>
      <c r="Z130" s="117" t="str">
        <f>IF('3g CPIH'!V$17="-","-",'3j PAAC PAP'!$G$16*('3g CPIH'!V$17/'3g CPIH'!$G$17))</f>
        <v>-</v>
      </c>
      <c r="AA130" s="117" t="str">
        <f>IF('3g CPIH'!W$17="-","-",'3j PAAC PAP'!$G$16*('3g CPIH'!W$17/'3g CPIH'!$G$17))</f>
        <v>-</v>
      </c>
      <c r="AB130" s="117" t="str">
        <f>IF('3g CPIH'!X$17="-","-",'3j PAAC PAP'!$G$16*('3g CPIH'!X$17/'3g CPIH'!$G$17))</f>
        <v>-</v>
      </c>
      <c r="AC130" s="117" t="str">
        <f>IF('3g CPIH'!Y$17="-","-",'3j PAAC PAP'!$G$16*('3g CPIH'!Y$17/'3g CPIH'!$G$17))</f>
        <v>-</v>
      </c>
      <c r="AD130" s="25"/>
    </row>
    <row r="131" spans="1:30" s="26" customFormat="1" ht="11.25" customHeight="1" x14ac:dyDescent="0.15">
      <c r="A131" s="207"/>
      <c r="B131" s="120" t="s">
        <v>248</v>
      </c>
      <c r="C131" s="120" t="s">
        <v>188</v>
      </c>
      <c r="D131" s="122" t="s">
        <v>135</v>
      </c>
      <c r="E131" s="119"/>
      <c r="F131" s="27"/>
      <c r="G131" s="117">
        <f>IF(G123="-","-",SUM(G123:G129)*'3j PAAC PAP'!$G$34)</f>
        <v>2.6418557747666651</v>
      </c>
      <c r="H131" s="117">
        <f>IF(H123="-","-",SUM(H123:H129)*'3j PAAC PAP'!$G$34)</f>
        <v>2.5189290768074022</v>
      </c>
      <c r="I131" s="117">
        <f>IF(I123="-","-",SUM(I123:I129)*'3j PAAC PAP'!$G$34)</f>
        <v>2.6371892679107085</v>
      </c>
      <c r="J131" s="117">
        <f>IF(J123="-","-",SUM(J123:J129)*'3j PAAC PAP'!$G$34)</f>
        <v>2.5829542144893045</v>
      </c>
      <c r="K131" s="117">
        <f>IF(K123="-","-",SUM(K123:K129)*'3j PAAC PAP'!$G$34)</f>
        <v>2.828434201869428</v>
      </c>
      <c r="L131" s="117">
        <f>IF(L123="-","-",SUM(L123:L129)*'3j PAAC PAP'!$G$34)</f>
        <v>2.7911226978984081</v>
      </c>
      <c r="M131" s="117">
        <f>IF(M123="-","-",SUM(M123:M129)*'3j PAAC PAP'!$G$34)</f>
        <v>3.0991984266476278</v>
      </c>
      <c r="N131" s="117">
        <f>IF(N123="-","-",SUM(N123:N129)*'3j PAAC PAP'!$G$34)</f>
        <v>3.2563575652979821</v>
      </c>
      <c r="O131" s="27"/>
      <c r="P131" s="117">
        <f>IF(P123="-","-",SUM(P123:P129)*'3j PAAC PAP'!$G$34)</f>
        <v>3.2563575652979821</v>
      </c>
      <c r="Q131" s="117">
        <f>IF(Q123="-","-",SUM(Q123:Q129)*'3j PAAC PAP'!$G$34)</f>
        <v>3.616449171924597</v>
      </c>
      <c r="R131" s="117">
        <f>IF(R123="-","-",SUM(R123:R129)*'3j PAAC PAP'!$G$34)</f>
        <v>3.482653212319625</v>
      </c>
      <c r="S131" s="117">
        <f>IF(S123="-","-",SUM(S123:S129)*'3j PAAC PAP'!$G$34)</f>
        <v>3.4673562052747138</v>
      </c>
      <c r="T131" s="117">
        <f>IF(T123="-","-",SUM(T123:T129)*'3j PAAC PAP'!$G$34)</f>
        <v>3.3380624031484332</v>
      </c>
      <c r="U131" s="117">
        <f>IF(U123="-","-",SUM(U123:U129)*'3j PAAC PAP'!$G$34)</f>
        <v>3.7051897315095417</v>
      </c>
      <c r="V131" s="117">
        <f>IF(V123="-","-",SUM(V123:V129)*'3j PAAC PAP'!$G$34)</f>
        <v>4.0554824995385301</v>
      </c>
      <c r="W131" s="117">
        <f>IF(W123="-","-",SUM(W123:W129)*'3j PAAC PAP'!$G$34)</f>
        <v>5.6836015880296626</v>
      </c>
      <c r="X131" s="27"/>
      <c r="Y131" s="117">
        <f>IF(Y123="-","-",SUM(Y123:Y129)*'3j PAAC PAP'!$G$34)</f>
        <v>9.8226844294556912</v>
      </c>
      <c r="Z131" s="117" t="str">
        <f>IF(Z123="-","-",SUM(Z123:Z129)*'3j PAAC PAP'!$G$34)</f>
        <v>-</v>
      </c>
      <c r="AA131" s="117" t="str">
        <f>IF(AA123="-","-",SUM(AA123:AA129)*'3j PAAC PAP'!$G$34)</f>
        <v>-</v>
      </c>
      <c r="AB131" s="117" t="str">
        <f>IF(AB123="-","-",SUM(AB123:AB129)*'3j PAAC PAP'!$G$34)</f>
        <v>-</v>
      </c>
      <c r="AC131" s="117" t="str">
        <f>IF(AC123="-","-",SUM(AC123:AC129)*'3j PAAC PAP'!$G$34)</f>
        <v>-</v>
      </c>
      <c r="AD131" s="25"/>
    </row>
    <row r="132" spans="1:30" s="26" customFormat="1" ht="11.25" x14ac:dyDescent="0.15">
      <c r="A132" s="207"/>
      <c r="B132" s="120" t="s">
        <v>189</v>
      </c>
      <c r="C132" s="120" t="s">
        <v>250</v>
      </c>
      <c r="D132" s="122" t="s">
        <v>135</v>
      </c>
      <c r="E132" s="119"/>
      <c r="F132" s="27"/>
      <c r="G132" s="117">
        <f>IF(G123="-","-",SUM(G123:G131)*'3k EBIT'!$E$10)</f>
        <v>10.807044360244744</v>
      </c>
      <c r="H132" s="117">
        <f>IF(H123="-","-",SUM(H123:H131)*'3k EBIT'!$E$10)</f>
        <v>10.307333107109267</v>
      </c>
      <c r="I132" s="117">
        <f>IF(I123="-","-",SUM(I123:I131)*'3k EBIT'!$E$10)</f>
        <v>10.788393901721543</v>
      </c>
      <c r="J132" s="117">
        <f>IF(J123="-","-",SUM(J123:J131)*'3k EBIT'!$E$10)</f>
        <v>10.568254119350543</v>
      </c>
      <c r="K132" s="117">
        <f>IF(K123="-","-",SUM(K123:K131)*'3k EBIT'!$E$10)</f>
        <v>11.567196225455463</v>
      </c>
      <c r="L132" s="117">
        <f>IF(L123="-","-",SUM(L123:L131)*'3k EBIT'!$E$10)</f>
        <v>11.416324592059517</v>
      </c>
      <c r="M132" s="117">
        <f>IF(M123="-","-",SUM(M123:M131)*'3k EBIT'!$E$10)</f>
        <v>12.669986311743472</v>
      </c>
      <c r="N132" s="117">
        <f>IF(N123="-","-",SUM(N123:N131)*'3k EBIT'!$E$10)</f>
        <v>13.309606114221687</v>
      </c>
      <c r="O132" s="27"/>
      <c r="P132" s="117">
        <f>IF(P123="-","-",SUM(P123:P131)*'3k EBIT'!$E$10)</f>
        <v>13.309606114221687</v>
      </c>
      <c r="Q132" s="117">
        <f>IF(Q123="-","-",SUM(Q123:Q131)*'3k EBIT'!$E$10)</f>
        <v>14.774578682933328</v>
      </c>
      <c r="R132" s="117">
        <f>IF(R123="-","-",SUM(R123:R131)*'3k EBIT'!$E$10)</f>
        <v>14.231060379966557</v>
      </c>
      <c r="S132" s="117">
        <f>IF(S123="-","-",SUM(S123:S131)*'3k EBIT'!$E$10)</f>
        <v>14.169249359418671</v>
      </c>
      <c r="T132" s="117">
        <f>IF(T123="-","-",SUM(T123:T131)*'3k EBIT'!$E$10)</f>
        <v>13.643713242274481</v>
      </c>
      <c r="U132" s="117">
        <f>IF(U123="-","-",SUM(U123:U131)*'3k EBIT'!$E$10)</f>
        <v>15.136905031328658</v>
      </c>
      <c r="V132" s="117">
        <f>IF(V123="-","-",SUM(V123:V131)*'3k EBIT'!$E$10)</f>
        <v>16.562552816411877</v>
      </c>
      <c r="W132" s="117">
        <f>IF(W123="-","-",SUM(W123:W131)*'3k EBIT'!$E$10)</f>
        <v>23.184904482184301</v>
      </c>
      <c r="X132" s="27"/>
      <c r="Y132" s="117">
        <f>IF(Y123="-","-",SUM(Y123:Y131)*'3k EBIT'!$E$10)</f>
        <v>40.01888636967896</v>
      </c>
      <c r="Z132" s="117" t="str">
        <f>IF(Z123="-","-",SUM(Z123:Z131)*'3k EBIT'!$E$10)</f>
        <v>-</v>
      </c>
      <c r="AA132" s="117" t="str">
        <f>IF(AA123="-","-",SUM(AA123:AA131)*'3k EBIT'!$E$10)</f>
        <v>-</v>
      </c>
      <c r="AB132" s="117" t="str">
        <f>IF(AB123="-","-",SUM(AB123:AB131)*'3k EBIT'!$E$10)</f>
        <v>-</v>
      </c>
      <c r="AC132" s="117" t="str">
        <f>IF(AC123="-","-",SUM(AC123:AC131)*'3k EBIT'!$E$10)</f>
        <v>-</v>
      </c>
      <c r="AD132" s="25"/>
    </row>
    <row r="133" spans="1:30" s="26" customFormat="1" ht="11.25" x14ac:dyDescent="0.15">
      <c r="A133" s="207"/>
      <c r="B133" s="120" t="s">
        <v>251</v>
      </c>
      <c r="C133" s="156" t="s">
        <v>252</v>
      </c>
      <c r="D133" s="122" t="s">
        <v>135</v>
      </c>
      <c r="E133" s="118"/>
      <c r="F133" s="27"/>
      <c r="G133" s="117">
        <f>IF(G123="-","-",SUM(G123:G126,G128:G132)*'3l HAP'!$E$11)</f>
        <v>6.4441926822818463</v>
      </c>
      <c r="H133" s="117">
        <f>IF(H123="-","-",SUM(H123:H126,H128:H132)*'3l HAP'!$E$11)</f>
        <v>6.0444891637486391</v>
      </c>
      <c r="I133" s="117">
        <f>IF(I123="-","-",SUM(I123:I126,I128:I132)*'3l HAP'!$E$11)</f>
        <v>6.085798577983887</v>
      </c>
      <c r="J133" s="117">
        <f>IF(J123="-","-",SUM(J123:J126,J128:J132)*'3l HAP'!$E$11)</f>
        <v>5.9271723428407919</v>
      </c>
      <c r="K133" s="117">
        <f>IF(K123="-","-",SUM(K123:K126,K128:K132)*'3l HAP'!$E$11)</f>
        <v>6.7345786055489665</v>
      </c>
      <c r="L133" s="117">
        <f>IF(L123="-","-",SUM(L123:L126,L128:L132)*'3l HAP'!$E$11)</f>
        <v>6.6007734594996386</v>
      </c>
      <c r="M133" s="117">
        <f>IF(M123="-","-",SUM(M123:M126,M128:M132)*'3l HAP'!$E$11)</f>
        <v>7.3838840538899051</v>
      </c>
      <c r="N133" s="117">
        <f>IF(N123="-","-",SUM(N123:N126,N128:N132)*'3l HAP'!$E$11)</f>
        <v>7.8844720003302218</v>
      </c>
      <c r="O133" s="27"/>
      <c r="P133" s="117">
        <f>IF(P123="-","-",SUM(P123:P126,P128:P132)*'3l HAP'!$E$11)</f>
        <v>7.8844720003302218</v>
      </c>
      <c r="Q133" s="117">
        <f>IF(Q123="-","-",SUM(Q123:Q126,Q128:Q132)*'3l HAP'!$E$11)</f>
        <v>8.9382722407195008</v>
      </c>
      <c r="R133" s="117">
        <f>IF(R123="-","-",SUM(R123:R126,R128:R132)*'3l HAP'!$E$11)</f>
        <v>8.505198312430517</v>
      </c>
      <c r="S133" s="117">
        <f>IF(S123="-","-",SUM(S123:S126,S128:S132)*'3l HAP'!$E$11)</f>
        <v>8.4999876295454708</v>
      </c>
      <c r="T133" s="117">
        <f>IF(T123="-","-",SUM(T123:T126,T128:T132)*'3l HAP'!$E$11)</f>
        <v>8.047925234125751</v>
      </c>
      <c r="U133" s="117">
        <f>IF(U123="-","-",SUM(U123:U126,U128:U132)*'3l HAP'!$E$11)</f>
        <v>8.9191437410800738</v>
      </c>
      <c r="V133" s="117">
        <f>IF(V123="-","-",SUM(V123:V126,V128:V132)*'3l HAP'!$E$11)</f>
        <v>10.032608314773125</v>
      </c>
      <c r="W133" s="117">
        <f>IF(W123="-","-",SUM(W123:W126,W128:W132)*'3l HAP'!$E$11)</f>
        <v>14.647279059478839</v>
      </c>
      <c r="X133" s="27"/>
      <c r="Y133" s="117">
        <f>IF(Y123="-","-",SUM(Y123:Y126,Y128:Y132)*'3l HAP'!$E$11)</f>
        <v>27.471444024843343</v>
      </c>
      <c r="Z133" s="117" t="str">
        <f>IF(Z123="-","-",SUM(Z123:Z126,Z128:Z132)*'3l HAP'!$E$11)</f>
        <v>-</v>
      </c>
      <c r="AA133" s="117" t="str">
        <f>IF(AA123="-","-",SUM(AA123:AA126,AA128:AA132)*'3l HAP'!$E$11)</f>
        <v>-</v>
      </c>
      <c r="AB133" s="117" t="str">
        <f>IF(AB123="-","-",SUM(AB123:AB126,AB128:AB132)*'3l HAP'!$E$11)</f>
        <v>-</v>
      </c>
      <c r="AC133" s="117" t="str">
        <f>IF(AC123="-","-",SUM(AC123:AC126,AC128:AC132)*'3l HAP'!$E$11)</f>
        <v>-</v>
      </c>
      <c r="AD133" s="25"/>
    </row>
    <row r="134" spans="1:30" s="26" customFormat="1" ht="11.25" x14ac:dyDescent="0.15">
      <c r="A134" s="207"/>
      <c r="B134" s="120" t="s">
        <v>253</v>
      </c>
      <c r="C134" s="120" t="str">
        <f>B134&amp;"_"&amp;D134</f>
        <v>Total_South Wales</v>
      </c>
      <c r="D134" s="122" t="s">
        <v>135</v>
      </c>
      <c r="E134" s="119"/>
      <c r="F134" s="27"/>
      <c r="G134" s="117">
        <f t="shared" ref="G134:N134" si="27">IF(G123="-","-",SUM(G123:G133))</f>
        <v>575.23576617536128</v>
      </c>
      <c r="H134" s="117">
        <f t="shared" si="27"/>
        <v>548.53548125006409</v>
      </c>
      <c r="I134" s="117">
        <f t="shared" si="27"/>
        <v>573.89576939634844</v>
      </c>
      <c r="J134" s="117">
        <f t="shared" si="27"/>
        <v>562.15084361164111</v>
      </c>
      <c r="K134" s="117">
        <f t="shared" si="27"/>
        <v>615.53412847905611</v>
      </c>
      <c r="L134" s="117">
        <f t="shared" si="27"/>
        <v>607.45971432889894</v>
      </c>
      <c r="M134" s="117">
        <f t="shared" si="27"/>
        <v>674.22499344202083</v>
      </c>
      <c r="N134" s="117">
        <f t="shared" si="27"/>
        <v>708.38976761381286</v>
      </c>
      <c r="O134" s="27"/>
      <c r="P134" s="117">
        <f t="shared" ref="P134:W134" si="28">IF(P123="-","-",SUM(P123:P133))</f>
        <v>708.38976761381286</v>
      </c>
      <c r="Q134" s="117">
        <f t="shared" si="28"/>
        <v>786.54735541215587</v>
      </c>
      <c r="R134" s="117">
        <f t="shared" si="28"/>
        <v>757.50806682780376</v>
      </c>
      <c r="S134" s="117">
        <f t="shared" si="28"/>
        <v>754.24964588088233</v>
      </c>
      <c r="T134" s="117">
        <f t="shared" si="28"/>
        <v>726.13779927124119</v>
      </c>
      <c r="U134" s="117">
        <f t="shared" si="28"/>
        <v>805.59802684596605</v>
      </c>
      <c r="V134" s="117">
        <f t="shared" si="28"/>
        <v>881.74555437839058</v>
      </c>
      <c r="W134" s="117">
        <f t="shared" si="28"/>
        <v>1234.9049056701381</v>
      </c>
      <c r="X134" s="27"/>
      <c r="Y134" s="117">
        <f t="shared" ref="Y134:AC134" si="29">IF(Y123="-","-",SUM(Y123:Y133))</f>
        <v>2133.7277513816643</v>
      </c>
      <c r="Z134" s="117" t="str">
        <f t="shared" si="29"/>
        <v>-</v>
      </c>
      <c r="AA134" s="117" t="str">
        <f t="shared" si="29"/>
        <v>-</v>
      </c>
      <c r="AB134" s="117" t="str">
        <f t="shared" si="29"/>
        <v>-</v>
      </c>
      <c r="AC134" s="117" t="str">
        <f t="shared" si="29"/>
        <v>-</v>
      </c>
      <c r="AD134" s="25"/>
    </row>
    <row r="135" spans="1:30" s="26" customFormat="1" ht="11.25" x14ac:dyDescent="0.15">
      <c r="A135" s="207"/>
      <c r="B135" s="123" t="s">
        <v>244</v>
      </c>
      <c r="C135" s="123" t="s">
        <v>180</v>
      </c>
      <c r="D135" s="121" t="s">
        <v>134</v>
      </c>
      <c r="E135" s="75"/>
      <c r="F135" s="27"/>
      <c r="G135" s="35">
        <f>IF('3a DF'!H143="-","-",'3a DF'!H143)</f>
        <v>252.19829713880577</v>
      </c>
      <c r="H135" s="35">
        <f>IF('3a DF'!I143="-","-",'3a DF'!I143)</f>
        <v>225.77829713880575</v>
      </c>
      <c r="I135" s="35">
        <f>IF('3a DF'!J143="-","-",'3a DF'!J143)</f>
        <v>207.46431922896915</v>
      </c>
      <c r="J135" s="35">
        <f>IF('3a DF'!K143="-","-",'3a DF'!K143)</f>
        <v>196.70281361508779</v>
      </c>
      <c r="K135" s="35">
        <f>IF('3a DF'!L143="-","-",'3a DF'!L143)</f>
        <v>238.34827980063358</v>
      </c>
      <c r="L135" s="35">
        <f>IF('3a DF'!M143="-","-",'3a DF'!M143)</f>
        <v>228.38621598229702</v>
      </c>
      <c r="M135" s="35">
        <f>IF('3a DF'!N143="-","-",'3a DF'!N143)</f>
        <v>251.84266189847713</v>
      </c>
      <c r="N135" s="35">
        <f>IF('3a DF'!O143="-","-",'3a DF'!O143)</f>
        <v>275.84009359787615</v>
      </c>
      <c r="O135" s="27"/>
      <c r="P135" s="35">
        <f>IF('3a DF'!Q143="-","-",'3a DF'!Q143)</f>
        <v>275.84009359787615</v>
      </c>
      <c r="Q135" s="35">
        <f>IF('3a DF'!R143="-","-",'3a DF'!R143)</f>
        <v>329.67083824859759</v>
      </c>
      <c r="R135" s="35">
        <f>IF('3a DF'!S143="-","-",'3a DF'!S143)</f>
        <v>298.86895264487549</v>
      </c>
      <c r="S135" s="35">
        <f>IF('3a DF'!T143="-","-",'3a DF'!T143)</f>
        <v>289.23780073516576</v>
      </c>
      <c r="T135" s="35">
        <f>IF('3a DF'!U143="-","-",'3a DF'!U143)</f>
        <v>252.19260154135915</v>
      </c>
      <c r="U135" s="35">
        <f>IF('3a DF'!V143="-","-",'3a DF'!V143)</f>
        <v>300.79196612487249</v>
      </c>
      <c r="V135" s="35">
        <f>IF('3a DF'!W143="-","-",'3a DF'!W143)</f>
        <v>379.5245151711128</v>
      </c>
      <c r="W135" s="35">
        <f>IF('3a DF'!X143="-","-",'3a DF'!X143)</f>
        <v>681.19519595659256</v>
      </c>
      <c r="X135" s="27"/>
      <c r="Y135" s="35">
        <f>IF('3a DF'!Z143="-","-",'3a DF'!Z143)</f>
        <v>1500.3790228590474</v>
      </c>
      <c r="Z135" s="35" t="str">
        <f>IF('3a DF'!AA143="-","-",'3a DF'!AA143)</f>
        <v>-</v>
      </c>
      <c r="AA135" s="35" t="str">
        <f>IF('3a DF'!AB143="-","-",'3a DF'!AB143)</f>
        <v>-</v>
      </c>
      <c r="AB135" s="35" t="str">
        <f>IF('3a DF'!AC143="-","-",'3a DF'!AC143)</f>
        <v>-</v>
      </c>
      <c r="AC135" s="35" t="str">
        <f>IF('3a DF'!AD143="-","-",'3a DF'!AD143)</f>
        <v>-</v>
      </c>
      <c r="AD135" s="25"/>
    </row>
    <row r="136" spans="1:30" s="26" customFormat="1" ht="11.25" customHeight="1" x14ac:dyDescent="0.15">
      <c r="A136" s="207"/>
      <c r="B136" s="123" t="s">
        <v>244</v>
      </c>
      <c r="C136" s="123" t="s">
        <v>181</v>
      </c>
      <c r="D136" s="121" t="s">
        <v>134</v>
      </c>
      <c r="E136" s="75"/>
      <c r="F136" s="27"/>
      <c r="G136" s="35">
        <f>IF('3b CM'!G38="-","-",'3b CM'!G38)</f>
        <v>5.8007614832265873E-2</v>
      </c>
      <c r="H136" s="35">
        <f>IF('3b CM'!H38="-","-",'3b CM'!H38)</f>
        <v>8.7011422248398793E-2</v>
      </c>
      <c r="I136" s="35">
        <f>IF('3b CM'!I38="-","-",'3b CM'!I38)</f>
        <v>0.27398950974285841</v>
      </c>
      <c r="J136" s="35">
        <f>IF('3b CM'!J38="-","-",'3b CM'!J38)</f>
        <v>0.27863368535988353</v>
      </c>
      <c r="K136" s="35">
        <f>IF('3b CM'!K38="-","-",'3b CM'!K38)</f>
        <v>3.5787135355601745</v>
      </c>
      <c r="L136" s="35">
        <f>IF('3b CM'!L38="-","-",'3b CM'!L38)</f>
        <v>3.4717137515392262</v>
      </c>
      <c r="M136" s="35">
        <f>IF('3b CM'!M38="-","-",'3b CM'!M38)</f>
        <v>12.132027166930358</v>
      </c>
      <c r="N136" s="35">
        <f>IF('3b CM'!N38="-","-",'3b CM'!N38)</f>
        <v>11.533050119071559</v>
      </c>
      <c r="O136" s="27"/>
      <c r="P136" s="35">
        <f>IF('3b CM'!P38="-","-",'3b CM'!P38)</f>
        <v>11.533050119071559</v>
      </c>
      <c r="Q136" s="35">
        <f>IF('3b CM'!Q38="-","-",'3b CM'!Q38)</f>
        <v>15.630237889277227</v>
      </c>
      <c r="R136" s="35">
        <f>IF('3b CM'!R38="-","-",'3b CM'!R38)</f>
        <v>15.012928961467846</v>
      </c>
      <c r="S136" s="35">
        <f>IF('3b CM'!S38="-","-",'3b CM'!S38)</f>
        <v>17.902135523089459</v>
      </c>
      <c r="T136" s="35">
        <f>IF('3b CM'!T38="-","-",'3b CM'!T38)</f>
        <v>18.241426068635057</v>
      </c>
      <c r="U136" s="35">
        <f>IF('3b CM'!U38="-","-",'3b CM'!U38)</f>
        <v>14.011915010100404</v>
      </c>
      <c r="V136" s="35">
        <f>IF('3b CM'!V38="-","-",'3b CM'!V38)</f>
        <v>14.163753823033856</v>
      </c>
      <c r="W136" s="35">
        <f>IF('3b CM'!W38="-","-",'3b CM'!W38)</f>
        <v>8.8529953677293616</v>
      </c>
      <c r="X136" s="27"/>
      <c r="Y136" s="35">
        <f>IF('3b CM'!Y38="-","-",'3b CM'!Y38)</f>
        <v>11.835685624025492</v>
      </c>
      <c r="Z136" s="35" t="str">
        <f>IF('3b CM'!Z38="-","-",'3b CM'!Z38)</f>
        <v>-</v>
      </c>
      <c r="AA136" s="35" t="str">
        <f>IF('3b CM'!AA38="-","-",'3b CM'!AA38)</f>
        <v>-</v>
      </c>
      <c r="AB136" s="35" t="str">
        <f>IF('3b CM'!AB38="-","-",'3b CM'!AB38)</f>
        <v>-</v>
      </c>
      <c r="AC136" s="35" t="str">
        <f>IF('3b CM'!AC38="-","-",'3b CM'!AC38)</f>
        <v>-</v>
      </c>
      <c r="AD136" s="25"/>
    </row>
    <row r="137" spans="1:30" s="26" customFormat="1" ht="11.25" customHeight="1" x14ac:dyDescent="0.15">
      <c r="A137" s="207"/>
      <c r="B137" s="123" t="s">
        <v>245</v>
      </c>
      <c r="C137" s="123" t="s">
        <v>182</v>
      </c>
      <c r="D137" s="121" t="s">
        <v>134</v>
      </c>
      <c r="E137" s="75"/>
      <c r="F137" s="27"/>
      <c r="G137" s="35" t="str">
        <f>IF('3c AA'!J149="-","-",'3c AA'!J149)</f>
        <v>-</v>
      </c>
      <c r="H137" s="35" t="str">
        <f>IF('3c AA'!K149="-","-",'3c AA'!K149)</f>
        <v>-</v>
      </c>
      <c r="I137" s="35" t="str">
        <f>IF('3c AA'!L149="-","-",'3c AA'!L149)</f>
        <v>-</v>
      </c>
      <c r="J137" s="35" t="str">
        <f>IF('3c AA'!M149="-","-",'3c AA'!M149)</f>
        <v>-</v>
      </c>
      <c r="K137" s="35" t="str">
        <f>IF('3c AA'!N149="-","-",'3c AA'!N149)</f>
        <v>-</v>
      </c>
      <c r="L137" s="35" t="str">
        <f>IF('3c AA'!O149="-","-",'3c AA'!O149)</f>
        <v>-</v>
      </c>
      <c r="M137" s="35" t="str">
        <f>IF('3c AA'!P149="-","-",'3c AA'!P149)</f>
        <v>-</v>
      </c>
      <c r="N137" s="35" t="str">
        <f>IF('3c AA'!Q149="-","-",'3c AA'!Q149)</f>
        <v>-</v>
      </c>
      <c r="O137" s="27"/>
      <c r="P137" s="35" t="str">
        <f>IF('3c AA'!S149="-","-",'3c AA'!S149)</f>
        <v>-</v>
      </c>
      <c r="Q137" s="35" t="str">
        <f>IF('3c AA'!T149="-","-",'3c AA'!T149)</f>
        <v>-</v>
      </c>
      <c r="R137" s="35" t="str">
        <f>IF('3c AA'!U149="-","-",'3c AA'!U149)</f>
        <v>-</v>
      </c>
      <c r="S137" s="35" t="str">
        <f>IF('3c AA'!V149="-","-",'3c AA'!V149)</f>
        <v>-</v>
      </c>
      <c r="T137" s="35">
        <f>IF('3c AA'!W149="-","-",'3c AA'!W149)</f>
        <v>6.4423133309405731</v>
      </c>
      <c r="U137" s="35">
        <f>IF('3c AA'!X149="-","-",'3c AA'!X149)</f>
        <v>9.9756950960531068</v>
      </c>
      <c r="V137" s="35">
        <f>IF('3c AA'!Y149="-","-",'3c AA'!Y149)</f>
        <v>4.43</v>
      </c>
      <c r="W137" s="35" t="str">
        <f>IF('3c AA'!Z149="-","-",'3c AA'!Z149)</f>
        <v>-</v>
      </c>
      <c r="X137" s="27"/>
      <c r="Y137" s="35">
        <f>IF('3c AA'!AB149="-","-",'3c AA'!AB149)</f>
        <v>20.528902949146971</v>
      </c>
      <c r="Z137" s="35" t="str">
        <f>IF('3c AA'!AC149="-","-",'3c AA'!AC149)</f>
        <v>-</v>
      </c>
      <c r="AA137" s="35" t="str">
        <f>IF('3c AA'!AD149="-","-",'3c AA'!AD149)</f>
        <v>-</v>
      </c>
      <c r="AB137" s="35" t="str">
        <f>IF('3c AA'!AE149="-","-",'3c AA'!AE149)</f>
        <v>-</v>
      </c>
      <c r="AC137" s="35" t="str">
        <f>IF('3c AA'!AF149="-","-",'3c AA'!AF149)</f>
        <v>-</v>
      </c>
      <c r="AD137" s="25"/>
    </row>
    <row r="138" spans="1:30" s="26" customFormat="1" ht="11.25" customHeight="1" x14ac:dyDescent="0.15">
      <c r="A138" s="207"/>
      <c r="B138" s="123" t="s">
        <v>246</v>
      </c>
      <c r="C138" s="123" t="s">
        <v>183</v>
      </c>
      <c r="D138" s="121" t="s">
        <v>134</v>
      </c>
      <c r="E138" s="75"/>
      <c r="F138" s="27"/>
      <c r="G138" s="35">
        <f>IF('3d PC'!G39="-","-",'3d PC'!G39)</f>
        <v>90.533351941383316</v>
      </c>
      <c r="H138" s="35">
        <f>IF('3d PC'!H39="-","-",'3d PC'!H39)</f>
        <v>90.506491073771102</v>
      </c>
      <c r="I138" s="35">
        <f>IF('3d PC'!I39="-","-",'3d PC'!I39)</f>
        <v>110.89973371226192</v>
      </c>
      <c r="J138" s="35">
        <f>IF('3d PC'!J39="-","-",'3d PC'!J39)</f>
        <v>110.79407388735923</v>
      </c>
      <c r="K138" s="35">
        <f>IF('3d PC'!K39="-","-",'3d PC'!K39)</f>
        <v>118.0541894737412</v>
      </c>
      <c r="L138" s="35">
        <f>IF('3d PC'!L39="-","-",'3d PC'!L39)</f>
        <v>118.48132062917698</v>
      </c>
      <c r="M138" s="35">
        <f>IF('3d PC'!M39="-","-",'3d PC'!M39)</f>
        <v>137.25579854690255</v>
      </c>
      <c r="N138" s="35">
        <f>IF('3d PC'!N39="-","-",'3d PC'!N39)</f>
        <v>137.34895433051187</v>
      </c>
      <c r="O138" s="27"/>
      <c r="P138" s="35">
        <f>IF('3d PC'!P39="-","-",'3d PC'!P39)</f>
        <v>137.34895433051187</v>
      </c>
      <c r="Q138" s="35">
        <f>IF('3d PC'!Q39="-","-",'3d PC'!Q39)</f>
        <v>146.95691580657046</v>
      </c>
      <c r="R138" s="35">
        <f>IF('3d PC'!R39="-","-",'3d PC'!R39)</f>
        <v>148.76318459930232</v>
      </c>
      <c r="S138" s="35">
        <f>IF('3d PC'!S39="-","-",'3d PC'!S39)</f>
        <v>153.03188700422967</v>
      </c>
      <c r="T138" s="35">
        <f>IF('3d PC'!T39="-","-",'3d PC'!T39)</f>
        <v>152.48438522640836</v>
      </c>
      <c r="U138" s="35">
        <f>IF('3d PC'!U39="-","-",'3d PC'!U39)</f>
        <v>161.43661419323735</v>
      </c>
      <c r="V138" s="35">
        <f>IF('3d PC'!V39="-","-",'3d PC'!V39)</f>
        <v>160.68287628598043</v>
      </c>
      <c r="W138" s="35">
        <f>IF('3d PC'!W39="-","-",'3d PC'!W39)</f>
        <v>168.01880623064417</v>
      </c>
      <c r="X138" s="27"/>
      <c r="Y138" s="35">
        <f>IF('3d PC'!Y39="-","-",'3d PC'!Y39)</f>
        <v>166.45008075433699</v>
      </c>
      <c r="Z138" s="35" t="str">
        <f>IF('3d PC'!Z39="-","-",'3d PC'!Z39)</f>
        <v>-</v>
      </c>
      <c r="AA138" s="35" t="str">
        <f>IF('3d PC'!AA39="-","-",'3d PC'!AA39)</f>
        <v>-</v>
      </c>
      <c r="AB138" s="35" t="str">
        <f>IF('3d PC'!AB39="-","-",'3d PC'!AB39)</f>
        <v>-</v>
      </c>
      <c r="AC138" s="35" t="str">
        <f>IF('3d PC'!AC39="-","-",'3d PC'!AC39)</f>
        <v>-</v>
      </c>
      <c r="AD138" s="25"/>
    </row>
    <row r="139" spans="1:30" s="26" customFormat="1" ht="11.25" customHeight="1" x14ac:dyDescent="0.15">
      <c r="A139" s="207"/>
      <c r="B139" s="123" t="s">
        <v>247</v>
      </c>
      <c r="C139" s="123" t="s">
        <v>184</v>
      </c>
      <c r="D139" s="121" t="s">
        <v>134</v>
      </c>
      <c r="E139" s="75"/>
      <c r="F139" s="27"/>
      <c r="G139" s="35">
        <f>IF('3e NC-Elec'!H67="-","-",'3e NC-Elec'!H67)</f>
        <v>146.49643023505655</v>
      </c>
      <c r="H139" s="35">
        <f>IF('3e NC-Elec'!I67="-","-",'3e NC-Elec'!I67)</f>
        <v>147.48034357069696</v>
      </c>
      <c r="I139" s="35">
        <f>IF('3e NC-Elec'!J67="-","-",'3e NC-Elec'!J67)</f>
        <v>167.73151071016801</v>
      </c>
      <c r="J139" s="35">
        <f>IF('3e NC-Elec'!K67="-","-",'3e NC-Elec'!K67)</f>
        <v>166.99147521635606</v>
      </c>
      <c r="K139" s="35">
        <f>IF('3e NC-Elec'!L67="-","-",'3e NC-Elec'!L67)</f>
        <v>167.20221095439283</v>
      </c>
      <c r="L139" s="35">
        <f>IF('3e NC-Elec'!M67="-","-",'3e NC-Elec'!M67)</f>
        <v>168.38174012774107</v>
      </c>
      <c r="M139" s="35">
        <f>IF('3e NC-Elec'!N67="-","-",'3e NC-Elec'!N67)</f>
        <v>176.32088226936952</v>
      </c>
      <c r="N139" s="35">
        <f>IF('3e NC-Elec'!O67="-","-",'3e NC-Elec'!O67)</f>
        <v>175.7962486652761</v>
      </c>
      <c r="O139" s="27"/>
      <c r="P139" s="35">
        <f>IF('3e NC-Elec'!Q67="-","-",'3e NC-Elec'!Q67)</f>
        <v>175.7962486652761</v>
      </c>
      <c r="Q139" s="35">
        <f>IF('3e NC-Elec'!R67="-","-",'3e NC-Elec'!R67)</f>
        <v>177.60924256909038</v>
      </c>
      <c r="R139" s="35">
        <f>IF('3e NC-Elec'!S67="-","-",'3e NC-Elec'!S67)</f>
        <v>178.32111671522819</v>
      </c>
      <c r="S139" s="35">
        <f>IF('3e NC-Elec'!T67="-","-",'3e NC-Elec'!T67)</f>
        <v>178.02767819442772</v>
      </c>
      <c r="T139" s="35">
        <f>IF('3e NC-Elec'!U67="-","-",'3e NC-Elec'!U67)</f>
        <v>181.01179160549916</v>
      </c>
      <c r="U139" s="35">
        <f>IF('3e NC-Elec'!V67="-","-",'3e NC-Elec'!V67)</f>
        <v>202.18743335375888</v>
      </c>
      <c r="V139" s="35">
        <f>IF('3e NC-Elec'!W67="-","-",'3e NC-Elec'!W67)</f>
        <v>201.23164654377712</v>
      </c>
      <c r="W139" s="35">
        <f>IF('3e NC-Elec'!X67="-","-",'3e NC-Elec'!X67)</f>
        <v>238.57955912815234</v>
      </c>
      <c r="X139" s="27"/>
      <c r="Y139" s="35">
        <f>IF('3e NC-Elec'!Z67="-","-",'3e NC-Elec'!Z67)</f>
        <v>249.22701711715953</v>
      </c>
      <c r="Z139" s="35" t="str">
        <f>IF('3e NC-Elec'!AA67="-","-",'3e NC-Elec'!AA67)</f>
        <v>-</v>
      </c>
      <c r="AA139" s="35" t="str">
        <f>IF('3e NC-Elec'!AB67="-","-",'3e NC-Elec'!AB67)</f>
        <v>-</v>
      </c>
      <c r="AB139" s="35" t="str">
        <f>IF('3e NC-Elec'!AC67="-","-",'3e NC-Elec'!AC67)</f>
        <v>-</v>
      </c>
      <c r="AC139" s="35" t="str">
        <f>IF('3e NC-Elec'!AD67="-","-",'3e NC-Elec'!AD67)</f>
        <v>-</v>
      </c>
      <c r="AD139" s="25"/>
    </row>
    <row r="140" spans="1:30" s="26" customFormat="1" ht="11.25" customHeight="1" x14ac:dyDescent="0.15">
      <c r="A140" s="207"/>
      <c r="B140" s="123" t="s">
        <v>248</v>
      </c>
      <c r="C140" s="123" t="s">
        <v>185</v>
      </c>
      <c r="D140" s="121" t="s">
        <v>134</v>
      </c>
      <c r="E140" s="75"/>
      <c r="F140" s="27"/>
      <c r="G140" s="35">
        <f>IF('3g CPIH'!C$17="-","-",'3h OC '!$E$10*('3g CPIH'!C$17/'3g CPIH'!$G$17))</f>
        <v>76.502677103718199</v>
      </c>
      <c r="H140" s="35">
        <f>IF('3g CPIH'!D$17="-","-",'3h OC '!$E$10*('3g CPIH'!D$17/'3g CPIH'!$G$17))</f>
        <v>76.655835616438353</v>
      </c>
      <c r="I140" s="35">
        <f>IF('3g CPIH'!E$17="-","-",'3h OC '!$E$10*('3g CPIH'!E$17/'3g CPIH'!$G$17))</f>
        <v>76.885573385518597</v>
      </c>
      <c r="J140" s="35">
        <f>IF('3g CPIH'!F$17="-","-",'3h OC '!$E$10*('3g CPIH'!F$17/'3g CPIH'!$G$17))</f>
        <v>77.345048923679059</v>
      </c>
      <c r="K140" s="35">
        <f>IF('3g CPIH'!G$17="-","-",'3h OC '!$E$10*('3g CPIH'!G$17/'3g CPIH'!$G$17))</f>
        <v>78.263999999999996</v>
      </c>
      <c r="L140" s="35">
        <f>IF('3g CPIH'!H$17="-","-",'3h OC '!$E$10*('3g CPIH'!H$17/'3g CPIH'!$G$17))</f>
        <v>79.259530332681024</v>
      </c>
      <c r="M140" s="35">
        <f>IF('3g CPIH'!I$17="-","-",'3h OC '!$E$10*('3g CPIH'!I$17/'3g CPIH'!$G$17))</f>
        <v>80.408219178082177</v>
      </c>
      <c r="N140" s="35">
        <f>IF('3g CPIH'!J$17="-","-",'3h OC '!$E$10*('3g CPIH'!J$17/'3g CPIH'!$G$17))</f>
        <v>81.097432485322898</v>
      </c>
      <c r="O140" s="27"/>
      <c r="P140" s="35">
        <f>IF('3g CPIH'!L$17="-","-",'3h OC '!$E$10*('3g CPIH'!L$17/'3g CPIH'!$G$17))</f>
        <v>81.097432485322898</v>
      </c>
      <c r="Q140" s="35">
        <f>IF('3g CPIH'!M$17="-","-",'3h OC '!$E$10*('3g CPIH'!M$17/'3g CPIH'!$G$17))</f>
        <v>82.016383561643835</v>
      </c>
      <c r="R140" s="35">
        <f>IF('3g CPIH'!N$17="-","-",'3h OC '!$E$10*('3g CPIH'!N$17/'3g CPIH'!$G$17))</f>
        <v>82.62901761252445</v>
      </c>
      <c r="S140" s="35">
        <f>IF('3g CPIH'!O$17="-","-",'3h OC '!$E$10*('3g CPIH'!O$17/'3g CPIH'!$G$17))</f>
        <v>83.088493150684926</v>
      </c>
      <c r="T140" s="35">
        <f>IF('3g CPIH'!P$17="-","-",'3h OC '!$E$10*('3g CPIH'!P$17/'3g CPIH'!$G$17))</f>
        <v>83.318230919765156</v>
      </c>
      <c r="U140" s="35">
        <f>IF('3g CPIH'!Q$17="-","-",'3h OC '!$E$10*('3g CPIH'!Q$17/'3g CPIH'!$G$17))</f>
        <v>83.777706457925632</v>
      </c>
      <c r="V140" s="35">
        <f>IF('3g CPIH'!R$17="-","-",'3h OC '!$E$10*('3g CPIH'!R$17/'3g CPIH'!$G$17))</f>
        <v>85.309291585127198</v>
      </c>
      <c r="W140" s="35">
        <f>IF('3g CPIH'!S$17="-","-",'3h OC '!$E$10*('3g CPIH'!S$17/'3g CPIH'!$G$17))</f>
        <v>87.836407045009793</v>
      </c>
      <c r="X140" s="27"/>
      <c r="Y140" s="35">
        <f>IF('3g CPIH'!U$17="-","-",'3h OC '!$E$10*('3g CPIH'!U$17/'3g CPIH'!$G$17))</f>
        <v>92.278003913894324</v>
      </c>
      <c r="Z140" s="35" t="str">
        <f>IF('3g CPIH'!V$17="-","-",'3h OC '!$E$10*('3g CPIH'!V$17/'3g CPIH'!$G$17))</f>
        <v>-</v>
      </c>
      <c r="AA140" s="35" t="str">
        <f>IF('3g CPIH'!W$17="-","-",'3h OC '!$E$10*('3g CPIH'!W$17/'3g CPIH'!$G$17))</f>
        <v>-</v>
      </c>
      <c r="AB140" s="35" t="str">
        <f>IF('3g CPIH'!X$17="-","-",'3h OC '!$E$10*('3g CPIH'!X$17/'3g CPIH'!$G$17))</f>
        <v>-</v>
      </c>
      <c r="AC140" s="35" t="str">
        <f>IF('3g CPIH'!Y$17="-","-",'3h OC '!$E$10*('3g CPIH'!Y$17/'3g CPIH'!$G$17))</f>
        <v>-</v>
      </c>
      <c r="AD140" s="25"/>
    </row>
    <row r="141" spans="1:30" s="26" customFormat="1" ht="11.25" customHeight="1" x14ac:dyDescent="0.15">
      <c r="A141" s="207"/>
      <c r="B141" s="123" t="s">
        <v>248</v>
      </c>
      <c r="C141" s="123" t="s">
        <v>186</v>
      </c>
      <c r="D141" s="121" t="s">
        <v>134</v>
      </c>
      <c r="E141" s="75"/>
      <c r="F141" s="27"/>
      <c r="G141" s="35" t="s">
        <v>249</v>
      </c>
      <c r="H141" s="35" t="s">
        <v>249</v>
      </c>
      <c r="I141" s="35" t="s">
        <v>249</v>
      </c>
      <c r="J141" s="35" t="s">
        <v>249</v>
      </c>
      <c r="K141" s="35">
        <f>IF('3i SMNCC'!G$50="-","-",'3i SMNCC'!G$50)</f>
        <v>0</v>
      </c>
      <c r="L141" s="35">
        <f>IF('3i SMNCC'!H$50="-","-",'3i SMNCC'!H$50)</f>
        <v>-0.18995111249132623</v>
      </c>
      <c r="M141" s="35">
        <f>IF('3i SMNCC'!I$50="-","-",'3i SMNCC'!I$50)</f>
        <v>2.3898870370752556</v>
      </c>
      <c r="N141" s="35">
        <f>IF('3i SMNCC'!J$50="-","-",'3i SMNCC'!J$50)</f>
        <v>11.485481460604181</v>
      </c>
      <c r="O141" s="27"/>
      <c r="P141" s="35">
        <f>IF('3i SMNCC'!L$50="-","-",'3i SMNCC'!L$50)</f>
        <v>11.485481460604181</v>
      </c>
      <c r="Q141" s="35">
        <f>IF('3i SMNCC'!M$50="-","-",'3i SMNCC'!M$50)</f>
        <v>13.905095596481768</v>
      </c>
      <c r="R141" s="35">
        <f>IF('3i SMNCC'!N$50="-","-",'3i SMNCC'!N$50)</f>
        <v>14.008016342776511</v>
      </c>
      <c r="S141" s="35">
        <f>IF('3i SMNCC'!O$50="-","-",'3i SMNCC'!O$50)</f>
        <v>16.592254432324484</v>
      </c>
      <c r="T141" s="35">
        <f>IF('3i SMNCC'!P$50="-","-",'3i SMNCC'!P$50)</f>
        <v>16.855736391237045</v>
      </c>
      <c r="U141" s="35">
        <f>IF('3i SMNCC'!Q$50="-","-",'3i SMNCC'!Q$50)</f>
        <v>16.48610584262476</v>
      </c>
      <c r="V141" s="35">
        <f>IF('3i SMNCC'!R$50="-","-",'3i SMNCC'!R$50)</f>
        <v>16.529685824397358</v>
      </c>
      <c r="W141" s="35">
        <f>IF('3i SMNCC'!S$50="-","-",'3i SMNCC'!S$50)</f>
        <v>15.149258026029946</v>
      </c>
      <c r="X141" s="27"/>
      <c r="Y141" s="35">
        <f>IF('3i SMNCC'!U$50="-","-",'3i SMNCC'!U$50)</f>
        <v>16.072618119862021</v>
      </c>
      <c r="Z141" s="35" t="str">
        <f>IF('3i SMNCC'!V$50="-","-",'3i SMNCC'!V$50)</f>
        <v>-</v>
      </c>
      <c r="AA141" s="35" t="str">
        <f>IF('3i SMNCC'!W$50="-","-",'3i SMNCC'!W$50)</f>
        <v>-</v>
      </c>
      <c r="AB141" s="35" t="str">
        <f>IF('3i SMNCC'!X$50="-","-",'3i SMNCC'!X$50)</f>
        <v>-</v>
      </c>
      <c r="AC141" s="35" t="str">
        <f>IF('3i SMNCC'!Y$50="-","-",'3i SMNCC'!Y$50)</f>
        <v>-</v>
      </c>
      <c r="AD141" s="25"/>
    </row>
    <row r="142" spans="1:30" s="26" customFormat="1" ht="12.6" customHeight="1" x14ac:dyDescent="0.15">
      <c r="A142" s="207"/>
      <c r="B142" s="123" t="s">
        <v>248</v>
      </c>
      <c r="C142" s="123" t="s">
        <v>187</v>
      </c>
      <c r="D142" s="121" t="s">
        <v>134</v>
      </c>
      <c r="E142" s="75"/>
      <c r="F142" s="27"/>
      <c r="G142" s="35">
        <f>IF('3g CPIH'!C$17="-","-",'3j PAAC PAP'!$G$16*('3g CPIH'!C$17/'3g CPIH'!$G$17))</f>
        <v>3.3460635029354204</v>
      </c>
      <c r="H142" s="35">
        <f>IF('3g CPIH'!D$17="-","-",'3j PAAC PAP'!$G$16*('3g CPIH'!D$17/'3g CPIH'!$G$17))</f>
        <v>3.3527623287671227</v>
      </c>
      <c r="I142" s="35">
        <f>IF('3g CPIH'!E$17="-","-",'3j PAAC PAP'!$G$16*('3g CPIH'!E$17/'3g CPIH'!$G$17))</f>
        <v>3.3628105675146771</v>
      </c>
      <c r="J142" s="35">
        <f>IF('3g CPIH'!F$17="-","-",'3j PAAC PAP'!$G$16*('3g CPIH'!F$17/'3g CPIH'!$G$17))</f>
        <v>3.3829070450097847</v>
      </c>
      <c r="K142" s="35">
        <f>IF('3g CPIH'!G$17="-","-",'3j PAAC PAP'!$G$16*('3g CPIH'!G$17/'3g CPIH'!$G$17))</f>
        <v>3.4230999999999998</v>
      </c>
      <c r="L142" s="35">
        <f>IF('3g CPIH'!H$17="-","-",'3j PAAC PAP'!$G$16*('3g CPIH'!H$17/'3g CPIH'!$G$17))</f>
        <v>3.4666423679060667</v>
      </c>
      <c r="M142" s="35">
        <f>IF('3g CPIH'!I$17="-","-",'3j PAAC PAP'!$G$16*('3g CPIH'!I$17/'3g CPIH'!$G$17))</f>
        <v>3.516883561643835</v>
      </c>
      <c r="N142" s="35">
        <f>IF('3g CPIH'!J$17="-","-",'3j PAAC PAP'!$G$16*('3g CPIH'!J$17/'3g CPIH'!$G$17))</f>
        <v>3.547028277886497</v>
      </c>
      <c r="O142" s="27"/>
      <c r="P142" s="35">
        <f>IF('3g CPIH'!L$17="-","-",'3j PAAC PAP'!$G$16*('3g CPIH'!L$17/'3g CPIH'!$G$17))</f>
        <v>3.547028277886497</v>
      </c>
      <c r="Q142" s="35">
        <f>IF('3g CPIH'!M$17="-","-",'3j PAAC PAP'!$G$16*('3g CPIH'!M$17/'3g CPIH'!$G$17))</f>
        <v>3.5872212328767121</v>
      </c>
      <c r="R142" s="35">
        <f>IF('3g CPIH'!N$17="-","-",'3j PAAC PAP'!$G$16*('3g CPIH'!N$17/'3g CPIH'!$G$17))</f>
        <v>3.6140165362035224</v>
      </c>
      <c r="S142" s="35">
        <f>IF('3g CPIH'!O$17="-","-",'3j PAAC PAP'!$G$16*('3g CPIH'!O$17/'3g CPIH'!$G$17))</f>
        <v>3.6341130136986299</v>
      </c>
      <c r="T142" s="35">
        <f>IF('3g CPIH'!P$17="-","-",'3j PAAC PAP'!$G$16*('3g CPIH'!P$17/'3g CPIH'!$G$17))</f>
        <v>3.6441612524461835</v>
      </c>
      <c r="U142" s="35">
        <f>IF('3g CPIH'!Q$17="-","-",'3j PAAC PAP'!$G$16*('3g CPIH'!Q$17/'3g CPIH'!$G$17))</f>
        <v>3.6642577299412915</v>
      </c>
      <c r="V142" s="35">
        <f>IF('3g CPIH'!R$17="-","-",'3j PAAC PAP'!$G$16*('3g CPIH'!R$17/'3g CPIH'!$G$17))</f>
        <v>3.7312459882583173</v>
      </c>
      <c r="W142" s="35">
        <f>IF('3g CPIH'!S$17="-","-",'3j PAAC PAP'!$G$16*('3g CPIH'!S$17/'3g CPIH'!$G$17))</f>
        <v>3.8417766144814092</v>
      </c>
      <c r="X142" s="27"/>
      <c r="Y142" s="35">
        <f>IF('3g CPIH'!U$17="-","-",'3j PAAC PAP'!$G$16*('3g CPIH'!U$17/'3g CPIH'!$G$17))</f>
        <v>4.0360425636007822</v>
      </c>
      <c r="Z142" s="35" t="str">
        <f>IF('3g CPIH'!V$17="-","-",'3j PAAC PAP'!$G$16*('3g CPIH'!V$17/'3g CPIH'!$G$17))</f>
        <v>-</v>
      </c>
      <c r="AA142" s="35" t="str">
        <f>IF('3g CPIH'!W$17="-","-",'3j PAAC PAP'!$G$16*('3g CPIH'!W$17/'3g CPIH'!$G$17))</f>
        <v>-</v>
      </c>
      <c r="AB142" s="35" t="str">
        <f>IF('3g CPIH'!X$17="-","-",'3j PAAC PAP'!$G$16*('3g CPIH'!X$17/'3g CPIH'!$G$17))</f>
        <v>-</v>
      </c>
      <c r="AC142" s="35" t="str">
        <f>IF('3g CPIH'!Y$17="-","-",'3j PAAC PAP'!$G$16*('3g CPIH'!Y$17/'3g CPIH'!$G$17))</f>
        <v>-</v>
      </c>
      <c r="AD142" s="25"/>
    </row>
    <row r="143" spans="1:30" s="26" customFormat="1" ht="11.25" customHeight="1" x14ac:dyDescent="0.15">
      <c r="A143" s="207"/>
      <c r="B143" s="123" t="s">
        <v>248</v>
      </c>
      <c r="C143" s="123" t="s">
        <v>188</v>
      </c>
      <c r="D143" s="121" t="s">
        <v>134</v>
      </c>
      <c r="E143" s="75"/>
      <c r="F143" s="27"/>
      <c r="G143" s="35">
        <f>IF(G135="-","-",SUM(G135:G141)*'3j PAAC PAP'!$G$34)</f>
        <v>2.7078650246657481</v>
      </c>
      <c r="H143" s="35">
        <f>IF(H135="-","-",SUM(H135:H141)*'3j PAAC PAP'!$G$34)</f>
        <v>2.5868711866419036</v>
      </c>
      <c r="I143" s="35">
        <f>IF(I135="-","-",SUM(I135:I141)*'3j PAAC PAP'!$G$34)</f>
        <v>2.6957390356523172</v>
      </c>
      <c r="J143" s="35">
        <f>IF(J135="-","-",SUM(J135:J141)*'3j PAAC PAP'!$G$34)</f>
        <v>2.6424082489390526</v>
      </c>
      <c r="K143" s="35">
        <f>IF(K135="-","-",SUM(K135:K141)*'3j PAAC PAP'!$G$34)</f>
        <v>2.8976712265560729</v>
      </c>
      <c r="L143" s="35">
        <f>IF(L135="-","-",SUM(L135:L141)*'3j PAAC PAP'!$G$34)</f>
        <v>2.8610256666365781</v>
      </c>
      <c r="M143" s="35">
        <f>IF(M135="-","-",SUM(M135:M141)*'3j PAAC PAP'!$G$34)</f>
        <v>3.1604325925994625</v>
      </c>
      <c r="N143" s="35">
        <f>IF(N135="-","-",SUM(N135:N141)*'3j PAAC PAP'!$G$34)</f>
        <v>3.3171826335123598</v>
      </c>
      <c r="O143" s="27"/>
      <c r="P143" s="35">
        <f>IF(P135="-","-",SUM(P135:P141)*'3j PAAC PAP'!$G$34)</f>
        <v>3.3171826335123598</v>
      </c>
      <c r="Q143" s="35">
        <f>IF(Q135="-","-",SUM(Q135:Q141)*'3j PAAC PAP'!$G$34)</f>
        <v>3.6650647836325705</v>
      </c>
      <c r="R143" s="35">
        <f>IF(R135="-","-",SUM(R135:R141)*'3j PAAC PAP'!$G$34)</f>
        <v>3.5301689959693725</v>
      </c>
      <c r="S143" s="35">
        <f>IF(S135="-","-",SUM(S135:S141)*'3j PAAC PAP'!$G$34)</f>
        <v>3.5314948719050667</v>
      </c>
      <c r="T143" s="35">
        <f>IF(T135="-","-",SUM(T135:T141)*'3j PAAC PAP'!$G$34)</f>
        <v>3.4006754776112804</v>
      </c>
      <c r="U143" s="35">
        <f>IF(U135="-","-",SUM(U135:U141)*'3j PAAC PAP'!$G$34)</f>
        <v>3.7745623490720486</v>
      </c>
      <c r="V143" s="35">
        <f>IF(V135="-","-",SUM(V135:V141)*'3j PAAC PAP'!$G$34)</f>
        <v>4.1249182875511909</v>
      </c>
      <c r="W143" s="35">
        <f>IF(W135="-","-",SUM(W135:W141)*'3j PAAC PAP'!$G$34)</f>
        <v>5.7414398133154005</v>
      </c>
      <c r="X143" s="27"/>
      <c r="Y143" s="35">
        <f>IF(Y135="-","-",SUM(Y135:Y141)*'3j PAAC PAP'!$G$34)</f>
        <v>9.8437075917811434</v>
      </c>
      <c r="Z143" s="35" t="str">
        <f>IF(Z135="-","-",SUM(Z135:Z141)*'3j PAAC PAP'!$G$34)</f>
        <v>-</v>
      </c>
      <c r="AA143" s="35" t="str">
        <f>IF(AA135="-","-",SUM(AA135:AA141)*'3j PAAC PAP'!$G$34)</f>
        <v>-</v>
      </c>
      <c r="AB143" s="35" t="str">
        <f>IF(AB135="-","-",SUM(AB135:AB141)*'3j PAAC PAP'!$G$34)</f>
        <v>-</v>
      </c>
      <c r="AC143" s="35" t="str">
        <f>IF(AC135="-","-",SUM(AC135:AC141)*'3j PAAC PAP'!$G$34)</f>
        <v>-</v>
      </c>
      <c r="AD143" s="25"/>
    </row>
    <row r="144" spans="1:30" s="26" customFormat="1" ht="11.25" x14ac:dyDescent="0.15">
      <c r="A144" s="207"/>
      <c r="B144" s="123" t="s">
        <v>189</v>
      </c>
      <c r="C144" s="123" t="s">
        <v>250</v>
      </c>
      <c r="D144" s="121" t="s">
        <v>134</v>
      </c>
      <c r="E144" s="75"/>
      <c r="F144" s="27"/>
      <c r="G144" s="35">
        <f>IF(G135="-","-",SUM(G135:G143)*'3k EBIT'!$E$10)</f>
        <v>11.075449269529139</v>
      </c>
      <c r="H144" s="35">
        <f>IF(H135="-","-",SUM(H135:H143)*'3k EBIT'!$E$10)</f>
        <v>10.583597355750175</v>
      </c>
      <c r="I144" s="35">
        <f>IF(I135="-","-",SUM(I135:I143)*'3k EBIT'!$E$10)</f>
        <v>11.026467279669857</v>
      </c>
      <c r="J144" s="35">
        <f>IF(J135="-","-",SUM(J135:J143)*'3k EBIT'!$E$10)</f>
        <v>10.810004400522848</v>
      </c>
      <c r="K144" s="35">
        <f>IF(K135="-","-",SUM(K135:K143)*'3k EBIT'!$E$10)</f>
        <v>11.848725819543439</v>
      </c>
      <c r="L144" s="35">
        <f>IF(L135="-","-",SUM(L135:L143)*'3k EBIT'!$E$10)</f>
        <v>11.700562028654584</v>
      </c>
      <c r="M144" s="35">
        <f>IF(M135="-","-",SUM(M135:M143)*'3k EBIT'!$E$10)</f>
        <v>12.918974912318923</v>
      </c>
      <c r="N144" s="35">
        <f>IF(N135="-","-",SUM(N135:N143)*'3k EBIT'!$E$10)</f>
        <v>13.556931253368953</v>
      </c>
      <c r="O144" s="27"/>
      <c r="P144" s="35">
        <f>IF(P135="-","-",SUM(P135:P143)*'3k EBIT'!$E$10)</f>
        <v>13.556931253368953</v>
      </c>
      <c r="Q144" s="35">
        <f>IF(Q135="-","-",SUM(Q135:Q143)*'3k EBIT'!$E$10)</f>
        <v>14.972258081960485</v>
      </c>
      <c r="R144" s="35">
        <f>IF(R135="-","-",SUM(R135:R143)*'3k EBIT'!$E$10)</f>
        <v>14.424267689844877</v>
      </c>
      <c r="S144" s="35">
        <f>IF(S135="-","-",SUM(S135:S143)*'3k EBIT'!$E$10)</f>
        <v>14.43004815693358</v>
      </c>
      <c r="T144" s="35">
        <f>IF(T135="-","-",SUM(T135:T143)*'3k EBIT'!$E$10)</f>
        <v>13.898308720891654</v>
      </c>
      <c r="U144" s="35">
        <f>IF(U135="-","-",SUM(U135:U143)*'3k EBIT'!$E$10)</f>
        <v>15.418985969260124</v>
      </c>
      <c r="V144" s="35">
        <f>IF(V135="-","-",SUM(V135:V143)*'3k EBIT'!$E$10)</f>
        <v>16.844890616206929</v>
      </c>
      <c r="W144" s="35">
        <f>IF(W135="-","-",SUM(W135:W143)*'3k EBIT'!$E$10)</f>
        <v>23.420084606708102</v>
      </c>
      <c r="X144" s="27"/>
      <c r="Y144" s="35">
        <f>IF(Y135="-","-",SUM(Y135:Y143)*'3k EBIT'!$E$10)</f>
        <v>40.10437014635361</v>
      </c>
      <c r="Z144" s="35" t="str">
        <f>IF(Z135="-","-",SUM(Z135:Z143)*'3k EBIT'!$E$10)</f>
        <v>-</v>
      </c>
      <c r="AA144" s="35" t="str">
        <f>IF(AA135="-","-",SUM(AA135:AA143)*'3k EBIT'!$E$10)</f>
        <v>-</v>
      </c>
      <c r="AB144" s="35" t="str">
        <f>IF(AB135="-","-",SUM(AB135:AB143)*'3k EBIT'!$E$10)</f>
        <v>-</v>
      </c>
      <c r="AC144" s="35" t="str">
        <f>IF(AC135="-","-",SUM(AC135:AC143)*'3k EBIT'!$E$10)</f>
        <v>-</v>
      </c>
      <c r="AD144" s="25"/>
    </row>
    <row r="145" spans="1:30" s="26" customFormat="1" ht="11.25" x14ac:dyDescent="0.15">
      <c r="A145" s="207"/>
      <c r="B145" s="123" t="s">
        <v>251</v>
      </c>
      <c r="C145" s="158" t="s">
        <v>252</v>
      </c>
      <c r="D145" s="121" t="s">
        <v>134</v>
      </c>
      <c r="E145" s="116"/>
      <c r="F145" s="27"/>
      <c r="G145" s="35">
        <f>IF(G135="-","-",SUM(G135:G138,G140:G144)*'3l HAP'!$E$11)</f>
        <v>6.3896502794751306</v>
      </c>
      <c r="H145" s="35">
        <f>IF(H135="-","-",SUM(H135:H138,H140:H144)*'3l HAP'!$E$11)</f>
        <v>5.9962342308983931</v>
      </c>
      <c r="I145" s="35">
        <f>IF(I135="-","-",SUM(I135:I138,I140:I144)*'3l HAP'!$E$11)</f>
        <v>6.0410029916437002</v>
      </c>
      <c r="J145" s="35">
        <f>IF(J135="-","-",SUM(J135:J138,J140:J144)*'3l HAP'!$E$11)</f>
        <v>5.8850361826490269</v>
      </c>
      <c r="K145" s="35">
        <f>IF(K135="-","-",SUM(K135:K138,K140:K144)*'3l HAP'!$E$11)</f>
        <v>6.6823673277722015</v>
      </c>
      <c r="L145" s="35">
        <f>IF(L135="-","-",SUM(L135:L138,L140:L144)*'3l HAP'!$E$11)</f>
        <v>6.550925990282944</v>
      </c>
      <c r="M145" s="35">
        <f>IF(M135="-","-",SUM(M135:M138,M140:M144)*'3l HAP'!$E$11)</f>
        <v>7.3735719397334885</v>
      </c>
      <c r="N145" s="35">
        <f>IF(N135="-","-",SUM(N135:N138,N140:N144)*'3l HAP'!$E$11)</f>
        <v>7.8728486230295394</v>
      </c>
      <c r="O145" s="27"/>
      <c r="P145" s="35">
        <f>IF(P135="-","-",SUM(P135:P138,P140:P144)*'3l HAP'!$E$11)</f>
        <v>7.8728486230295394</v>
      </c>
      <c r="Q145" s="35">
        <f>IF(Q135="-","-",SUM(Q135:Q138,Q140:Q144)*'3l HAP'!$E$11)</f>
        <v>8.9369251865584349</v>
      </c>
      <c r="R145" s="35">
        <f>IF(R135="-","-",SUM(R135:R138,R140:R144)*'3l HAP'!$E$11)</f>
        <v>8.5042329520799811</v>
      </c>
      <c r="S145" s="35">
        <f>IF(S135="-","-",SUM(S135:S138,S140:S144)*'3l HAP'!$E$11)</f>
        <v>8.5129834898676684</v>
      </c>
      <c r="T145" s="35">
        <f>IF(T135="-","-",SUM(T135:T138,T140:T144)*'3l HAP'!$E$11)</f>
        <v>8.0595460397638004</v>
      </c>
      <c r="U145" s="35">
        <f>IF(U135="-","-",SUM(U135:U138,U140:U144)*'3l HAP'!$E$11)</f>
        <v>8.9213148582467703</v>
      </c>
      <c r="V145" s="35">
        <f>IF(V135="-","-",SUM(V135:V138,V140:V144)*'3l HAP'!$E$11)</f>
        <v>10.034080180973204</v>
      </c>
      <c r="W145" s="35">
        <f>IF(W135="-","-",SUM(W135:W138,W140:W144)*'3l HAP'!$E$11)</f>
        <v>14.553973363953538</v>
      </c>
      <c r="X145" s="27"/>
      <c r="Y145" s="35">
        <f>IF(Y135="-","-",SUM(Y135:Y138,Y140:Y144)*'3l HAP'!$E$11)</f>
        <v>27.254637809837313</v>
      </c>
      <c r="Z145" s="35" t="str">
        <f>IF(Z135="-","-",SUM(Z135:Z138,Z140:Z144)*'3l HAP'!$E$11)</f>
        <v>-</v>
      </c>
      <c r="AA145" s="35" t="str">
        <f>IF(AA135="-","-",SUM(AA135:AA138,AA140:AA144)*'3l HAP'!$E$11)</f>
        <v>-</v>
      </c>
      <c r="AB145" s="35" t="str">
        <f>IF(AB135="-","-",SUM(AB135:AB138,AB140:AB144)*'3l HAP'!$E$11)</f>
        <v>-</v>
      </c>
      <c r="AC145" s="35" t="str">
        <f>IF(AC135="-","-",SUM(AC135:AC138,AC140:AC144)*'3l HAP'!$E$11)</f>
        <v>-</v>
      </c>
      <c r="AD145" s="25"/>
    </row>
    <row r="146" spans="1:30" s="26" customFormat="1" ht="11.25" x14ac:dyDescent="0.15">
      <c r="A146" s="207"/>
      <c r="B146" s="123" t="s">
        <v>253</v>
      </c>
      <c r="C146" s="123" t="str">
        <f>B146&amp;"_"&amp;D146</f>
        <v>Total_Southern Western</v>
      </c>
      <c r="D146" s="121" t="s">
        <v>134</v>
      </c>
      <c r="E146" s="75"/>
      <c r="F146" s="27"/>
      <c r="G146" s="35">
        <f t="shared" ref="G146:N146" si="30">IF(G135="-","-",SUM(G135:G145))</f>
        <v>589.30779211040146</v>
      </c>
      <c r="H146" s="35">
        <f t="shared" si="30"/>
        <v>563.02744392401814</v>
      </c>
      <c r="I146" s="35">
        <f t="shared" si="30"/>
        <v>586.38114642114101</v>
      </c>
      <c r="J146" s="35">
        <f t="shared" si="30"/>
        <v>574.83240120496293</v>
      </c>
      <c r="K146" s="35">
        <f t="shared" si="30"/>
        <v>630.29925813819955</v>
      </c>
      <c r="L146" s="35">
        <f t="shared" si="30"/>
        <v>622.36972576442406</v>
      </c>
      <c r="M146" s="35">
        <f t="shared" si="30"/>
        <v>687.31933910313273</v>
      </c>
      <c r="N146" s="35">
        <f t="shared" si="30"/>
        <v>721.39525144646007</v>
      </c>
      <c r="O146" s="27"/>
      <c r="P146" s="35">
        <f t="shared" ref="P146:W146" si="31">IF(P135="-","-",SUM(P135:P145))</f>
        <v>721.39525144646007</v>
      </c>
      <c r="Q146" s="35">
        <f t="shared" si="31"/>
        <v>796.95018295668945</v>
      </c>
      <c r="R146" s="35">
        <f t="shared" si="31"/>
        <v>767.6759030502725</v>
      </c>
      <c r="S146" s="35">
        <f t="shared" si="31"/>
        <v>767.98888857232691</v>
      </c>
      <c r="T146" s="35">
        <f t="shared" si="31"/>
        <v>739.54917657455746</v>
      </c>
      <c r="U146" s="35">
        <f t="shared" si="31"/>
        <v>820.4465569850928</v>
      </c>
      <c r="V146" s="35">
        <f t="shared" si="31"/>
        <v>896.60690430641853</v>
      </c>
      <c r="W146" s="35">
        <f t="shared" si="31"/>
        <v>1247.1894961526164</v>
      </c>
      <c r="X146" s="27"/>
      <c r="Y146" s="35">
        <f t="shared" ref="Y146:AC146" si="32">IF(Y135="-","-",SUM(Y135:Y145))</f>
        <v>2138.0100894490456</v>
      </c>
      <c r="Z146" s="35" t="str">
        <f t="shared" si="32"/>
        <v>-</v>
      </c>
      <c r="AA146" s="35" t="str">
        <f t="shared" si="32"/>
        <v>-</v>
      </c>
      <c r="AB146" s="35" t="str">
        <f t="shared" si="32"/>
        <v>-</v>
      </c>
      <c r="AC146" s="35" t="str">
        <f t="shared" si="32"/>
        <v>-</v>
      </c>
      <c r="AD146" s="25"/>
    </row>
    <row r="147" spans="1:30" s="26" customFormat="1" ht="11.25" customHeight="1" x14ac:dyDescent="0.15">
      <c r="A147" s="207"/>
      <c r="B147" s="120" t="s">
        <v>244</v>
      </c>
      <c r="C147" s="120" t="s">
        <v>180</v>
      </c>
      <c r="D147" s="122" t="s">
        <v>124</v>
      </c>
      <c r="E147" s="119"/>
      <c r="F147" s="27"/>
      <c r="G147" s="117">
        <f>IF('3a DF'!H144="-","-",'3a DF'!H144)</f>
        <v>260.9344751008137</v>
      </c>
      <c r="H147" s="117">
        <f>IF('3a DF'!I144="-","-",'3a DF'!I144)</f>
        <v>233.60447510081369</v>
      </c>
      <c r="I147" s="117">
        <f>IF('3a DF'!J144="-","-",'3a DF'!J144)</f>
        <v>214.65410762429266</v>
      </c>
      <c r="J147" s="117">
        <f>IF('3a DF'!K144="-","-",'3a DF'!K144)</f>
        <v>203.51408855192199</v>
      </c>
      <c r="K147" s="117">
        <f>IF('3a DF'!L144="-","-",'3a DF'!L144)</f>
        <v>246.60129437784821</v>
      </c>
      <c r="L147" s="117">
        <f>IF('3a DF'!M144="-","-",'3a DF'!M144)</f>
        <v>236.30406585047723</v>
      </c>
      <c r="M147" s="117">
        <f>IF('3a DF'!N144="-","-",'3a DF'!N144)</f>
        <v>256.30039594044149</v>
      </c>
      <c r="N147" s="117">
        <f>IF('3a DF'!O144="-","-",'3a DF'!O144)</f>
        <v>280.7166587999011</v>
      </c>
      <c r="O147" s="27"/>
      <c r="P147" s="117">
        <f>IF('3a DF'!Q144="-","-",'3a DF'!Q144)</f>
        <v>280.7166587999011</v>
      </c>
      <c r="Q147" s="117">
        <f>IF('3a DF'!R144="-","-",'3a DF'!R144)</f>
        <v>331.99712968188715</v>
      </c>
      <c r="R147" s="117">
        <f>IF('3a DF'!S144="-","-",'3a DF'!S144)</f>
        <v>300.95916804465259</v>
      </c>
      <c r="S147" s="117">
        <f>IF('3a DF'!T144="-","-",'3a DF'!T144)</f>
        <v>291.95612975350878</v>
      </c>
      <c r="T147" s="117">
        <f>IF('3a DF'!U144="-","-",'3a DF'!U144)</f>
        <v>254.54609393609564</v>
      </c>
      <c r="U147" s="117">
        <f>IF('3a DF'!V144="-","-",'3a DF'!V144)</f>
        <v>301.01916018707857</v>
      </c>
      <c r="V147" s="117">
        <f>IF('3a DF'!W144="-","-",'3a DF'!W144)</f>
        <v>379.8085891216387</v>
      </c>
      <c r="W147" s="117">
        <f>IF('3a DF'!X144="-","-",'3a DF'!X144)</f>
        <v>684.87733453179499</v>
      </c>
      <c r="X147" s="27"/>
      <c r="Y147" s="117">
        <f>IF('3a DF'!Z144="-","-",'3a DF'!Z144)</f>
        <v>1509.2756943803633</v>
      </c>
      <c r="Z147" s="117" t="str">
        <f>IF('3a DF'!AA144="-","-",'3a DF'!AA144)</f>
        <v>-</v>
      </c>
      <c r="AA147" s="117" t="str">
        <f>IF('3a DF'!AB144="-","-",'3a DF'!AB144)</f>
        <v>-</v>
      </c>
      <c r="AB147" s="117" t="str">
        <f>IF('3a DF'!AC144="-","-",'3a DF'!AC144)</f>
        <v>-</v>
      </c>
      <c r="AC147" s="117" t="str">
        <f>IF('3a DF'!AD144="-","-",'3a DF'!AD144)</f>
        <v>-</v>
      </c>
      <c r="AD147" s="25"/>
    </row>
    <row r="148" spans="1:30" s="26" customFormat="1" ht="11.25" customHeight="1" x14ac:dyDescent="0.15">
      <c r="A148" s="207"/>
      <c r="B148" s="120" t="s">
        <v>244</v>
      </c>
      <c r="C148" s="120" t="s">
        <v>181</v>
      </c>
      <c r="D148" s="122" t="s">
        <v>124</v>
      </c>
      <c r="E148" s="119"/>
      <c r="F148" s="27"/>
      <c r="G148" s="117">
        <f>IF('3b CM'!G39="-","-",'3b CM'!G39)</f>
        <v>6.1175638994480051E-2</v>
      </c>
      <c r="H148" s="117">
        <f>IF('3b CM'!H39="-","-",'3b CM'!H39)</f>
        <v>9.176345849172006E-2</v>
      </c>
      <c r="I148" s="117">
        <f>IF('3b CM'!I39="-","-",'3b CM'!I39)</f>
        <v>0.28895315528437066</v>
      </c>
      <c r="J148" s="117">
        <f>IF('3b CM'!J39="-","-",'3b CM'!J39)</f>
        <v>0.29385096761117679</v>
      </c>
      <c r="K148" s="117">
        <f>IF('3b CM'!K39="-","-",'3b CM'!K39)</f>
        <v>3.7741611674457607</v>
      </c>
      <c r="L148" s="117">
        <f>IF('3b CM'!L39="-","-",'3b CM'!L39)</f>
        <v>3.6613177040715024</v>
      </c>
      <c r="M148" s="117">
        <f>IF('3b CM'!M39="-","-",'3b CM'!M39)</f>
        <v>12.452506250272078</v>
      </c>
      <c r="N148" s="117">
        <f>IF('3b CM'!N39="-","-",'3b CM'!N39)</f>
        <v>11.837706651688718</v>
      </c>
      <c r="O148" s="27"/>
      <c r="P148" s="117">
        <f>IF('3b CM'!P39="-","-",'3b CM'!P39)</f>
        <v>11.837706651688718</v>
      </c>
      <c r="Q148" s="117">
        <f>IF('3b CM'!Q39="-","-",'3b CM'!Q39)</f>
        <v>15.9188846789134</v>
      </c>
      <c r="R148" s="117">
        <f>IF('3b CM'!R39="-","-",'3b CM'!R39)</f>
        <v>15.289883070643905</v>
      </c>
      <c r="S148" s="117">
        <f>IF('3b CM'!S39="-","-",'3b CM'!S39)</f>
        <v>18.3493358255399</v>
      </c>
      <c r="T148" s="117">
        <f>IF('3b CM'!T39="-","-",'3b CM'!T39)</f>
        <v>18.696712350571481</v>
      </c>
      <c r="U148" s="117">
        <f>IF('3b CM'!U39="-","-",'3b CM'!U39)</f>
        <v>14.236572129873764</v>
      </c>
      <c r="V148" s="117">
        <f>IF('3b CM'!V39="-","-",'3b CM'!V39)</f>
        <v>14.391380524548923</v>
      </c>
      <c r="W148" s="117">
        <f>IF('3b CM'!W39="-","-",'3b CM'!W39)</f>
        <v>9.0116475461123571</v>
      </c>
      <c r="X148" s="27"/>
      <c r="Y148" s="117">
        <f>IF('3b CM'!Y39="-","-",'3b CM'!Y39)</f>
        <v>12.048011765323993</v>
      </c>
      <c r="Z148" s="117" t="str">
        <f>IF('3b CM'!Z39="-","-",'3b CM'!Z39)</f>
        <v>-</v>
      </c>
      <c r="AA148" s="117" t="str">
        <f>IF('3b CM'!AA39="-","-",'3b CM'!AA39)</f>
        <v>-</v>
      </c>
      <c r="AB148" s="117" t="str">
        <f>IF('3b CM'!AB39="-","-",'3b CM'!AB39)</f>
        <v>-</v>
      </c>
      <c r="AC148" s="117" t="str">
        <f>IF('3b CM'!AC39="-","-",'3b CM'!AC39)</f>
        <v>-</v>
      </c>
      <c r="AD148" s="25"/>
    </row>
    <row r="149" spans="1:30" s="26" customFormat="1" ht="11.25" customHeight="1" x14ac:dyDescent="0.15">
      <c r="A149" s="207"/>
      <c r="B149" s="120" t="s">
        <v>245</v>
      </c>
      <c r="C149" s="120" t="s">
        <v>182</v>
      </c>
      <c r="D149" s="122" t="s">
        <v>124</v>
      </c>
      <c r="E149" s="119"/>
      <c r="F149" s="27"/>
      <c r="G149" s="117" t="str">
        <f>IF('3c AA'!J150="-","-",'3c AA'!J150)</f>
        <v>-</v>
      </c>
      <c r="H149" s="117" t="str">
        <f>IF('3c AA'!K150="-","-",'3c AA'!K150)</f>
        <v>-</v>
      </c>
      <c r="I149" s="117" t="str">
        <f>IF('3c AA'!L150="-","-",'3c AA'!L150)</f>
        <v>-</v>
      </c>
      <c r="J149" s="117" t="str">
        <f>IF('3c AA'!M150="-","-",'3c AA'!M150)</f>
        <v>-</v>
      </c>
      <c r="K149" s="117" t="str">
        <f>IF('3c AA'!N150="-","-",'3c AA'!N150)</f>
        <v>-</v>
      </c>
      <c r="L149" s="117" t="str">
        <f>IF('3c AA'!O150="-","-",'3c AA'!O150)</f>
        <v>-</v>
      </c>
      <c r="M149" s="117" t="str">
        <f>IF('3c AA'!P150="-","-",'3c AA'!P150)</f>
        <v>-</v>
      </c>
      <c r="N149" s="117" t="str">
        <f>IF('3c AA'!Q150="-","-",'3c AA'!Q150)</f>
        <v>-</v>
      </c>
      <c r="O149" s="27"/>
      <c r="P149" s="117" t="str">
        <f>IF('3c AA'!S150="-","-",'3c AA'!S150)</f>
        <v>-</v>
      </c>
      <c r="Q149" s="117" t="str">
        <f>IF('3c AA'!T150="-","-",'3c AA'!T150)</f>
        <v>-</v>
      </c>
      <c r="R149" s="117" t="str">
        <f>IF('3c AA'!U150="-","-",'3c AA'!U150)</f>
        <v>-</v>
      </c>
      <c r="S149" s="117" t="str">
        <f>IF('3c AA'!V150="-","-",'3c AA'!V150)</f>
        <v>-</v>
      </c>
      <c r="T149" s="117">
        <f>IF('3c AA'!W150="-","-",'3c AA'!W150)</f>
        <v>6.5562763096546641</v>
      </c>
      <c r="U149" s="117">
        <f>IF('3c AA'!X150="-","-",'3c AA'!X150)</f>
        <v>9.9756950960531068</v>
      </c>
      <c r="V149" s="117">
        <f>IF('3c AA'!Y150="-","-",'3c AA'!Y150)</f>
        <v>4.43</v>
      </c>
      <c r="W149" s="117" t="str">
        <f>IF('3c AA'!Z150="-","-",'3c AA'!Z150)</f>
        <v>-</v>
      </c>
      <c r="X149" s="27"/>
      <c r="Y149" s="117">
        <f>IF('3c AA'!AB150="-","-",'3c AA'!AB150)</f>
        <v>20.639993667674457</v>
      </c>
      <c r="Z149" s="117" t="str">
        <f>IF('3c AA'!AC150="-","-",'3c AA'!AC150)</f>
        <v>-</v>
      </c>
      <c r="AA149" s="117" t="str">
        <f>IF('3c AA'!AD150="-","-",'3c AA'!AD150)</f>
        <v>-</v>
      </c>
      <c r="AB149" s="117" t="str">
        <f>IF('3c AA'!AE150="-","-",'3c AA'!AE150)</f>
        <v>-</v>
      </c>
      <c r="AC149" s="117" t="str">
        <f>IF('3c AA'!AF150="-","-",'3c AA'!AF150)</f>
        <v>-</v>
      </c>
      <c r="AD149" s="25"/>
    </row>
    <row r="150" spans="1:30" s="26" customFormat="1" ht="11.25" customHeight="1" x14ac:dyDescent="0.15">
      <c r="A150" s="207"/>
      <c r="B150" s="120" t="s">
        <v>246</v>
      </c>
      <c r="C150" s="120" t="s">
        <v>183</v>
      </c>
      <c r="D150" s="122" t="s">
        <v>124</v>
      </c>
      <c r="E150" s="119"/>
      <c r="F150" s="27"/>
      <c r="G150" s="117">
        <f>IF('3d PC'!G40="-","-",'3d PC'!G40)</f>
        <v>90.567177454328473</v>
      </c>
      <c r="H150" s="117">
        <f>IF('3d PC'!H40="-","-",'3d PC'!H40)</f>
        <v>90.539774147485858</v>
      </c>
      <c r="I150" s="117">
        <f>IF('3d PC'!I40="-","-",'3d PC'!I40)</f>
        <v>110.93381557974584</v>
      </c>
      <c r="J150" s="117">
        <f>IF('3d PC'!J40="-","-",'3d PC'!J40)</f>
        <v>110.82963230631385</v>
      </c>
      <c r="K150" s="117">
        <f>IF('3d PC'!K40="-","-",'3d PC'!K40)</f>
        <v>118.09038794423699</v>
      </c>
      <c r="L150" s="117">
        <f>IF('3d PC'!L40="-","-",'3d PC'!L40)</f>
        <v>118.51685906199097</v>
      </c>
      <c r="M150" s="117">
        <f>IF('3d PC'!M40="-","-",'3d PC'!M40)</f>
        <v>137.28400182664441</v>
      </c>
      <c r="N150" s="117">
        <f>IF('3d PC'!N40="-","-",'3d PC'!N40)</f>
        <v>137.37777776147172</v>
      </c>
      <c r="O150" s="27"/>
      <c r="P150" s="117">
        <f>IF('3d PC'!P40="-","-",'3d PC'!P40)</f>
        <v>137.37777776147172</v>
      </c>
      <c r="Q150" s="117">
        <f>IF('3d PC'!Q40="-","-",'3d PC'!Q40)</f>
        <v>146.98010953051718</v>
      </c>
      <c r="R150" s="117">
        <f>IF('3d PC'!R40="-","-",'3d PC'!R40)</f>
        <v>148.7871317194722</v>
      </c>
      <c r="S150" s="117">
        <f>IF('3d PC'!S40="-","-",'3d PC'!S40)</f>
        <v>153.06304542882961</v>
      </c>
      <c r="T150" s="117">
        <f>IF('3d PC'!T40="-","-",'3d PC'!T40)</f>
        <v>152.51937387788138</v>
      </c>
      <c r="U150" s="117">
        <f>IF('3d PC'!U40="-","-",'3d PC'!U40)</f>
        <v>161.49460502268013</v>
      </c>
      <c r="V150" s="117">
        <f>IF('3d PC'!V40="-","-",'3d PC'!V40)</f>
        <v>160.73683045823435</v>
      </c>
      <c r="W150" s="117">
        <f>IF('3d PC'!W40="-","-",'3d PC'!W40)</f>
        <v>168.08146139532414</v>
      </c>
      <c r="X150" s="27"/>
      <c r="Y150" s="117">
        <f>IF('3d PC'!Y40="-","-",'3d PC'!Y40)</f>
        <v>166.51106320148239</v>
      </c>
      <c r="Z150" s="117" t="str">
        <f>IF('3d PC'!Z40="-","-",'3d PC'!Z40)</f>
        <v>-</v>
      </c>
      <c r="AA150" s="117" t="str">
        <f>IF('3d PC'!AA40="-","-",'3d PC'!AA40)</f>
        <v>-</v>
      </c>
      <c r="AB150" s="117" t="str">
        <f>IF('3d PC'!AB40="-","-",'3d PC'!AB40)</f>
        <v>-</v>
      </c>
      <c r="AC150" s="117" t="str">
        <f>IF('3d PC'!AC40="-","-",'3d PC'!AC40)</f>
        <v>-</v>
      </c>
      <c r="AD150" s="25"/>
    </row>
    <row r="151" spans="1:30" s="26" customFormat="1" ht="11.25" customHeight="1" x14ac:dyDescent="0.15">
      <c r="A151" s="207"/>
      <c r="B151" s="120" t="s">
        <v>247</v>
      </c>
      <c r="C151" s="120" t="s">
        <v>184</v>
      </c>
      <c r="D151" s="122" t="s">
        <v>124</v>
      </c>
      <c r="E151" s="119"/>
      <c r="F151" s="27"/>
      <c r="G151" s="117">
        <f>IF('3e NC-Elec'!H68="-","-",'3e NC-Elec'!H68)</f>
        <v>124.64006270184616</v>
      </c>
      <c r="H151" s="117">
        <f>IF('3e NC-Elec'!I68="-","-",'3e NC-Elec'!I68)</f>
        <v>125.65806844775963</v>
      </c>
      <c r="I151" s="117">
        <f>IF('3e NC-Elec'!J68="-","-",'3e NC-Elec'!J68)</f>
        <v>128.47579608971128</v>
      </c>
      <c r="J151" s="117">
        <f>IF('3e NC-Elec'!K68="-","-",'3e NC-Elec'!K68)</f>
        <v>127.7101185065427</v>
      </c>
      <c r="K151" s="117">
        <f>IF('3e NC-Elec'!L68="-","-",'3e NC-Elec'!L68)</f>
        <v>125.1738577657479</v>
      </c>
      <c r="L151" s="117">
        <f>IF('3e NC-Elec'!M68="-","-",'3e NC-Elec'!M68)</f>
        <v>126.39425740100596</v>
      </c>
      <c r="M151" s="117">
        <f>IF('3e NC-Elec'!N68="-","-",'3e NC-Elec'!N68)</f>
        <v>134.90139034816798</v>
      </c>
      <c r="N151" s="117">
        <f>IF('3e NC-Elec'!O68="-","-",'3e NC-Elec'!O68)</f>
        <v>134.36747610136368</v>
      </c>
      <c r="O151" s="27"/>
      <c r="P151" s="117">
        <f>IF('3e NC-Elec'!Q68="-","-",'3e NC-Elec'!Q68)</f>
        <v>134.36747610136368</v>
      </c>
      <c r="Q151" s="117">
        <f>IF('3e NC-Elec'!R68="-","-",'3e NC-Elec'!R68)</f>
        <v>141.83702090841294</v>
      </c>
      <c r="R151" s="117">
        <f>IF('3e NC-Elec'!S68="-","-",'3e NC-Elec'!S68)</f>
        <v>142.76928394509827</v>
      </c>
      <c r="S151" s="117">
        <f>IF('3e NC-Elec'!T68="-","-",'3e NC-Elec'!T68)</f>
        <v>145.6907410951643</v>
      </c>
      <c r="T151" s="117">
        <f>IF('3e NC-Elec'!U68="-","-",'3e NC-Elec'!U68)</f>
        <v>148.92271701829597</v>
      </c>
      <c r="U151" s="117">
        <f>IF('3e NC-Elec'!V68="-","-",'3e NC-Elec'!V68)</f>
        <v>157.36580042520146</v>
      </c>
      <c r="V151" s="117">
        <f>IF('3e NC-Elec'!W68="-","-",'3e NC-Elec'!W68)</f>
        <v>156.47590595298601</v>
      </c>
      <c r="W151" s="117">
        <f>IF('3e NC-Elec'!X68="-","-",'3e NC-Elec'!X68)</f>
        <v>193.62621374107596</v>
      </c>
      <c r="X151" s="27"/>
      <c r="Y151" s="117">
        <f>IF('3e NC-Elec'!Z68="-","-",'3e NC-Elec'!Z68)</f>
        <v>203.41218262960146</v>
      </c>
      <c r="Z151" s="117" t="str">
        <f>IF('3e NC-Elec'!AA68="-","-",'3e NC-Elec'!AA68)</f>
        <v>-</v>
      </c>
      <c r="AA151" s="117" t="str">
        <f>IF('3e NC-Elec'!AB68="-","-",'3e NC-Elec'!AB68)</f>
        <v>-</v>
      </c>
      <c r="AB151" s="117" t="str">
        <f>IF('3e NC-Elec'!AC68="-","-",'3e NC-Elec'!AC68)</f>
        <v>-</v>
      </c>
      <c r="AC151" s="117" t="str">
        <f>IF('3e NC-Elec'!AD68="-","-",'3e NC-Elec'!AD68)</f>
        <v>-</v>
      </c>
      <c r="AD151" s="25"/>
    </row>
    <row r="152" spans="1:30" s="26" customFormat="1" ht="11.25" customHeight="1" x14ac:dyDescent="0.15">
      <c r="A152" s="207"/>
      <c r="B152" s="120" t="s">
        <v>248</v>
      </c>
      <c r="C152" s="120" t="s">
        <v>185</v>
      </c>
      <c r="D152" s="122" t="s">
        <v>124</v>
      </c>
      <c r="E152" s="119"/>
      <c r="F152" s="27"/>
      <c r="G152" s="117">
        <f>IF('3g CPIH'!C$17="-","-",'3h OC '!$E$10*('3g CPIH'!C$17/'3g CPIH'!$G$17))</f>
        <v>76.502677103718199</v>
      </c>
      <c r="H152" s="117">
        <f>IF('3g CPIH'!D$17="-","-",'3h OC '!$E$10*('3g CPIH'!D$17/'3g CPIH'!$G$17))</f>
        <v>76.655835616438353</v>
      </c>
      <c r="I152" s="117">
        <f>IF('3g CPIH'!E$17="-","-",'3h OC '!$E$10*('3g CPIH'!E$17/'3g CPIH'!$G$17))</f>
        <v>76.885573385518597</v>
      </c>
      <c r="J152" s="117">
        <f>IF('3g CPIH'!F$17="-","-",'3h OC '!$E$10*('3g CPIH'!F$17/'3g CPIH'!$G$17))</f>
        <v>77.345048923679059</v>
      </c>
      <c r="K152" s="117">
        <f>IF('3g CPIH'!G$17="-","-",'3h OC '!$E$10*('3g CPIH'!G$17/'3g CPIH'!$G$17))</f>
        <v>78.263999999999996</v>
      </c>
      <c r="L152" s="117">
        <f>IF('3g CPIH'!H$17="-","-",'3h OC '!$E$10*('3g CPIH'!H$17/'3g CPIH'!$G$17))</f>
        <v>79.259530332681024</v>
      </c>
      <c r="M152" s="117">
        <f>IF('3g CPIH'!I$17="-","-",'3h OC '!$E$10*('3g CPIH'!I$17/'3g CPIH'!$G$17))</f>
        <v>80.408219178082177</v>
      </c>
      <c r="N152" s="117">
        <f>IF('3g CPIH'!J$17="-","-",'3h OC '!$E$10*('3g CPIH'!J$17/'3g CPIH'!$G$17))</f>
        <v>81.097432485322898</v>
      </c>
      <c r="O152" s="27"/>
      <c r="P152" s="117">
        <f>IF('3g CPIH'!L$17="-","-",'3h OC '!$E$10*('3g CPIH'!L$17/'3g CPIH'!$G$17))</f>
        <v>81.097432485322898</v>
      </c>
      <c r="Q152" s="117">
        <f>IF('3g CPIH'!M$17="-","-",'3h OC '!$E$10*('3g CPIH'!M$17/'3g CPIH'!$G$17))</f>
        <v>82.016383561643835</v>
      </c>
      <c r="R152" s="117">
        <f>IF('3g CPIH'!N$17="-","-",'3h OC '!$E$10*('3g CPIH'!N$17/'3g CPIH'!$G$17))</f>
        <v>82.62901761252445</v>
      </c>
      <c r="S152" s="117">
        <f>IF('3g CPIH'!O$17="-","-",'3h OC '!$E$10*('3g CPIH'!O$17/'3g CPIH'!$G$17))</f>
        <v>83.088493150684926</v>
      </c>
      <c r="T152" s="117">
        <f>IF('3g CPIH'!P$17="-","-",'3h OC '!$E$10*('3g CPIH'!P$17/'3g CPIH'!$G$17))</f>
        <v>83.318230919765156</v>
      </c>
      <c r="U152" s="117">
        <f>IF('3g CPIH'!Q$17="-","-",'3h OC '!$E$10*('3g CPIH'!Q$17/'3g CPIH'!$G$17))</f>
        <v>83.777706457925632</v>
      </c>
      <c r="V152" s="117">
        <f>IF('3g CPIH'!R$17="-","-",'3h OC '!$E$10*('3g CPIH'!R$17/'3g CPIH'!$G$17))</f>
        <v>85.309291585127198</v>
      </c>
      <c r="W152" s="117">
        <f>IF('3g CPIH'!S$17="-","-",'3h OC '!$E$10*('3g CPIH'!S$17/'3g CPIH'!$G$17))</f>
        <v>87.836407045009793</v>
      </c>
      <c r="X152" s="27"/>
      <c r="Y152" s="117">
        <f>IF('3g CPIH'!U$17="-","-",'3h OC '!$E$10*('3g CPIH'!U$17/'3g CPIH'!$G$17))</f>
        <v>92.278003913894324</v>
      </c>
      <c r="Z152" s="117" t="str">
        <f>IF('3g CPIH'!V$17="-","-",'3h OC '!$E$10*('3g CPIH'!V$17/'3g CPIH'!$G$17))</f>
        <v>-</v>
      </c>
      <c r="AA152" s="117" t="str">
        <f>IF('3g CPIH'!W$17="-","-",'3h OC '!$E$10*('3g CPIH'!W$17/'3g CPIH'!$G$17))</f>
        <v>-</v>
      </c>
      <c r="AB152" s="117" t="str">
        <f>IF('3g CPIH'!X$17="-","-",'3h OC '!$E$10*('3g CPIH'!X$17/'3g CPIH'!$G$17))</f>
        <v>-</v>
      </c>
      <c r="AC152" s="117" t="str">
        <f>IF('3g CPIH'!Y$17="-","-",'3h OC '!$E$10*('3g CPIH'!Y$17/'3g CPIH'!$G$17))</f>
        <v>-</v>
      </c>
      <c r="AD152" s="25"/>
    </row>
    <row r="153" spans="1:30" s="26" customFormat="1" ht="11.25" customHeight="1" x14ac:dyDescent="0.15">
      <c r="A153" s="207"/>
      <c r="B153" s="120" t="s">
        <v>248</v>
      </c>
      <c r="C153" s="120" t="s">
        <v>186</v>
      </c>
      <c r="D153" s="122" t="s">
        <v>124</v>
      </c>
      <c r="E153" s="119"/>
      <c r="F153" s="27"/>
      <c r="G153" s="117" t="s">
        <v>249</v>
      </c>
      <c r="H153" s="117" t="s">
        <v>249</v>
      </c>
      <c r="I153" s="117" t="s">
        <v>249</v>
      </c>
      <c r="J153" s="117" t="s">
        <v>249</v>
      </c>
      <c r="K153" s="117">
        <f>IF('3i SMNCC'!G$50="-","-",'3i SMNCC'!G$50)</f>
        <v>0</v>
      </c>
      <c r="L153" s="117">
        <f>IF('3i SMNCC'!H$50="-","-",'3i SMNCC'!H$50)</f>
        <v>-0.18995111249132623</v>
      </c>
      <c r="M153" s="117">
        <f>IF('3i SMNCC'!I$50="-","-",'3i SMNCC'!I$50)</f>
        <v>2.3898870370752556</v>
      </c>
      <c r="N153" s="117">
        <f>IF('3i SMNCC'!J$50="-","-",'3i SMNCC'!J$50)</f>
        <v>11.485481460604181</v>
      </c>
      <c r="O153" s="27"/>
      <c r="P153" s="117">
        <f>IF('3i SMNCC'!L$50="-","-",'3i SMNCC'!L$50)</f>
        <v>11.485481460604181</v>
      </c>
      <c r="Q153" s="117">
        <f>IF('3i SMNCC'!M$50="-","-",'3i SMNCC'!M$50)</f>
        <v>13.905095596481768</v>
      </c>
      <c r="R153" s="117">
        <f>IF('3i SMNCC'!N$50="-","-",'3i SMNCC'!N$50)</f>
        <v>14.008016342776511</v>
      </c>
      <c r="S153" s="117">
        <f>IF('3i SMNCC'!O$50="-","-",'3i SMNCC'!O$50)</f>
        <v>16.592254432324484</v>
      </c>
      <c r="T153" s="117">
        <f>IF('3i SMNCC'!P$50="-","-",'3i SMNCC'!P$50)</f>
        <v>16.855736391237045</v>
      </c>
      <c r="U153" s="117">
        <f>IF('3i SMNCC'!Q$50="-","-",'3i SMNCC'!Q$50)</f>
        <v>16.48610584262476</v>
      </c>
      <c r="V153" s="117">
        <f>IF('3i SMNCC'!R$50="-","-",'3i SMNCC'!R$50)</f>
        <v>16.529685824397358</v>
      </c>
      <c r="W153" s="117">
        <f>IF('3i SMNCC'!S$50="-","-",'3i SMNCC'!S$50)</f>
        <v>15.149258026029946</v>
      </c>
      <c r="X153" s="27"/>
      <c r="Y153" s="117">
        <f>IF('3i SMNCC'!U$50="-","-",'3i SMNCC'!U$50)</f>
        <v>16.072618119862021</v>
      </c>
      <c r="Z153" s="117" t="str">
        <f>IF('3i SMNCC'!V$50="-","-",'3i SMNCC'!V$50)</f>
        <v>-</v>
      </c>
      <c r="AA153" s="117" t="str">
        <f>IF('3i SMNCC'!W$50="-","-",'3i SMNCC'!W$50)</f>
        <v>-</v>
      </c>
      <c r="AB153" s="117" t="str">
        <f>IF('3i SMNCC'!X$50="-","-",'3i SMNCC'!X$50)</f>
        <v>-</v>
      </c>
      <c r="AC153" s="117" t="str">
        <f>IF('3i SMNCC'!Y$50="-","-",'3i SMNCC'!Y$50)</f>
        <v>-</v>
      </c>
      <c r="AD153" s="25"/>
    </row>
    <row r="154" spans="1:30" s="26" customFormat="1" ht="11.25" customHeight="1" x14ac:dyDescent="0.15">
      <c r="A154" s="207"/>
      <c r="B154" s="120" t="s">
        <v>248</v>
      </c>
      <c r="C154" s="120" t="s">
        <v>187</v>
      </c>
      <c r="D154" s="122" t="s">
        <v>124</v>
      </c>
      <c r="E154" s="119"/>
      <c r="F154" s="27"/>
      <c r="G154" s="117">
        <f>IF('3g CPIH'!C$17="-","-",'3j PAAC PAP'!$G$16*('3g CPIH'!C$17/'3g CPIH'!$G$17))</f>
        <v>3.3460635029354204</v>
      </c>
      <c r="H154" s="117">
        <f>IF('3g CPIH'!D$17="-","-",'3j PAAC PAP'!$G$16*('3g CPIH'!D$17/'3g CPIH'!$G$17))</f>
        <v>3.3527623287671227</v>
      </c>
      <c r="I154" s="117">
        <f>IF('3g CPIH'!E$17="-","-",'3j PAAC PAP'!$G$16*('3g CPIH'!E$17/'3g CPIH'!$G$17))</f>
        <v>3.3628105675146771</v>
      </c>
      <c r="J154" s="117">
        <f>IF('3g CPIH'!F$17="-","-",'3j PAAC PAP'!$G$16*('3g CPIH'!F$17/'3g CPIH'!$G$17))</f>
        <v>3.3829070450097847</v>
      </c>
      <c r="K154" s="117">
        <f>IF('3g CPIH'!G$17="-","-",'3j PAAC PAP'!$G$16*('3g CPIH'!G$17/'3g CPIH'!$G$17))</f>
        <v>3.4230999999999998</v>
      </c>
      <c r="L154" s="117">
        <f>IF('3g CPIH'!H$17="-","-",'3j PAAC PAP'!$G$16*('3g CPIH'!H$17/'3g CPIH'!$G$17))</f>
        <v>3.4666423679060667</v>
      </c>
      <c r="M154" s="117">
        <f>IF('3g CPIH'!I$17="-","-",'3j PAAC PAP'!$G$16*('3g CPIH'!I$17/'3g CPIH'!$G$17))</f>
        <v>3.516883561643835</v>
      </c>
      <c r="N154" s="117">
        <f>IF('3g CPIH'!J$17="-","-",'3j PAAC PAP'!$G$16*('3g CPIH'!J$17/'3g CPIH'!$G$17))</f>
        <v>3.547028277886497</v>
      </c>
      <c r="O154" s="27"/>
      <c r="P154" s="117">
        <f>IF('3g CPIH'!L$17="-","-",'3j PAAC PAP'!$G$16*('3g CPIH'!L$17/'3g CPIH'!$G$17))</f>
        <v>3.547028277886497</v>
      </c>
      <c r="Q154" s="117">
        <f>IF('3g CPIH'!M$17="-","-",'3j PAAC PAP'!$G$16*('3g CPIH'!M$17/'3g CPIH'!$G$17))</f>
        <v>3.5872212328767121</v>
      </c>
      <c r="R154" s="117">
        <f>IF('3g CPIH'!N$17="-","-",'3j PAAC PAP'!$G$16*('3g CPIH'!N$17/'3g CPIH'!$G$17))</f>
        <v>3.6140165362035224</v>
      </c>
      <c r="S154" s="117">
        <f>IF('3g CPIH'!O$17="-","-",'3j PAAC PAP'!$G$16*('3g CPIH'!O$17/'3g CPIH'!$G$17))</f>
        <v>3.6341130136986299</v>
      </c>
      <c r="T154" s="117">
        <f>IF('3g CPIH'!P$17="-","-",'3j PAAC PAP'!$G$16*('3g CPIH'!P$17/'3g CPIH'!$G$17))</f>
        <v>3.6441612524461835</v>
      </c>
      <c r="U154" s="117">
        <f>IF('3g CPIH'!Q$17="-","-",'3j PAAC PAP'!$G$16*('3g CPIH'!Q$17/'3g CPIH'!$G$17))</f>
        <v>3.6642577299412915</v>
      </c>
      <c r="V154" s="117">
        <f>IF('3g CPIH'!R$17="-","-",'3j PAAC PAP'!$G$16*('3g CPIH'!R$17/'3g CPIH'!$G$17))</f>
        <v>3.7312459882583173</v>
      </c>
      <c r="W154" s="117">
        <f>IF('3g CPIH'!S$17="-","-",'3j PAAC PAP'!$G$16*('3g CPIH'!S$17/'3g CPIH'!$G$17))</f>
        <v>3.8417766144814092</v>
      </c>
      <c r="X154" s="27"/>
      <c r="Y154" s="117">
        <f>IF('3g CPIH'!U$17="-","-",'3j PAAC PAP'!$G$16*('3g CPIH'!U$17/'3g CPIH'!$G$17))</f>
        <v>4.0360425636007822</v>
      </c>
      <c r="Z154" s="117" t="str">
        <f>IF('3g CPIH'!V$17="-","-",'3j PAAC PAP'!$G$16*('3g CPIH'!V$17/'3g CPIH'!$G$17))</f>
        <v>-</v>
      </c>
      <c r="AA154" s="117" t="str">
        <f>IF('3g CPIH'!W$17="-","-",'3j PAAC PAP'!$G$16*('3g CPIH'!W$17/'3g CPIH'!$G$17))</f>
        <v>-</v>
      </c>
      <c r="AB154" s="117" t="str">
        <f>IF('3g CPIH'!X$17="-","-",'3j PAAC PAP'!$G$16*('3g CPIH'!X$17/'3g CPIH'!$G$17))</f>
        <v>-</v>
      </c>
      <c r="AC154" s="117" t="str">
        <f>IF('3g CPIH'!Y$17="-","-",'3j PAAC PAP'!$G$16*('3g CPIH'!Y$17/'3g CPIH'!$G$17))</f>
        <v>-</v>
      </c>
      <c r="AD154" s="25"/>
    </row>
    <row r="155" spans="1:30" s="26" customFormat="1" ht="11.25" x14ac:dyDescent="0.15">
      <c r="A155" s="207"/>
      <c r="B155" s="120" t="s">
        <v>248</v>
      </c>
      <c r="C155" s="120" t="s">
        <v>188</v>
      </c>
      <c r="D155" s="122" t="s">
        <v>124</v>
      </c>
      <c r="E155" s="119"/>
      <c r="F155" s="27"/>
      <c r="G155" s="117">
        <f>IF(G147="-","-",SUM(G147:G153)*'3j PAAC PAP'!$G$34)</f>
        <v>2.645248848446569</v>
      </c>
      <c r="H155" s="117">
        <f>IF(H147="-","-",SUM(H147:H153)*'3j PAAC PAP'!$G$34)</f>
        <v>2.5200679016659548</v>
      </c>
      <c r="I155" s="117">
        <f>IF(I147="-","-",SUM(I147:I153)*'3j PAAC PAP'!$G$34)</f>
        <v>2.5425062445641693</v>
      </c>
      <c r="J155" s="117">
        <f>IF(J147="-","-",SUM(J147:J153)*'3j PAAC PAP'!$G$34)</f>
        <v>2.4872494500795455</v>
      </c>
      <c r="K155" s="117">
        <f>IF(K147="-","-",SUM(K147:K153)*'3j PAAC PAP'!$G$34)</f>
        <v>2.7371311142077648</v>
      </c>
      <c r="L155" s="117">
        <f>IF(L147="-","-",SUM(L147:L153)*'3j PAAC PAP'!$G$34)</f>
        <v>2.6990459352318013</v>
      </c>
      <c r="M155" s="117">
        <f>IF(M147="-","-",SUM(M147:M153)*'3j PAAC PAP'!$G$34)</f>
        <v>2.985202413179151</v>
      </c>
      <c r="N155" s="117">
        <f>IF(N147="-","-",SUM(N147:N153)*'3j PAAC PAP'!$G$34)</f>
        <v>3.1438398041840463</v>
      </c>
      <c r="O155" s="27"/>
      <c r="P155" s="117">
        <f>IF(P147="-","-",SUM(P147:P153)*'3j PAAC PAP'!$G$34)</f>
        <v>3.1438398041840463</v>
      </c>
      <c r="Q155" s="117">
        <f>IF(Q147="-","-",SUM(Q147:Q153)*'3j PAAC PAP'!$G$34)</f>
        <v>3.5064850302622999</v>
      </c>
      <c r="R155" s="117">
        <f>IF(R147="-","-",SUM(R147:R153)*'3j PAAC PAP'!$G$34)</f>
        <v>3.3714618085185135</v>
      </c>
      <c r="S155" s="117">
        <f>IF(S147="-","-",SUM(S147:S153)*'3j PAAC PAP'!$G$34)</f>
        <v>3.3920296384974451</v>
      </c>
      <c r="T155" s="117">
        <f>IF(T147="-","-",SUM(T147:T153)*'3j PAAC PAP'!$G$34)</f>
        <v>3.2612528638855576</v>
      </c>
      <c r="U155" s="117">
        <f>IF(U147="-","-",SUM(U147:U153)*'3j PAAC PAP'!$G$34)</f>
        <v>3.5624861177426399</v>
      </c>
      <c r="V155" s="117">
        <f>IF(V147="-","-",SUM(V147:V153)*'3j PAAC PAP'!$G$34)</f>
        <v>3.9134245370727401</v>
      </c>
      <c r="W155" s="117">
        <f>IF(W147="-","-",SUM(W147:W153)*'3j PAAC PAP'!$G$34)</f>
        <v>5.5449749944576716</v>
      </c>
      <c r="X155" s="27"/>
      <c r="Y155" s="117">
        <f>IF(Y147="-","-",SUM(Y147:Y153)*'3j PAAC PAP'!$G$34)</f>
        <v>9.6688569989078736</v>
      </c>
      <c r="Z155" s="117" t="str">
        <f>IF(Z147="-","-",SUM(Z147:Z153)*'3j PAAC PAP'!$G$34)</f>
        <v>-</v>
      </c>
      <c r="AA155" s="117" t="str">
        <f>IF(AA147="-","-",SUM(AA147:AA153)*'3j PAAC PAP'!$G$34)</f>
        <v>-</v>
      </c>
      <c r="AB155" s="117" t="str">
        <f>IF(AB147="-","-",SUM(AB147:AB153)*'3j PAAC PAP'!$G$34)</f>
        <v>-</v>
      </c>
      <c r="AC155" s="117" t="str">
        <f>IF(AC147="-","-",SUM(AC147:AC153)*'3j PAAC PAP'!$G$34)</f>
        <v>-</v>
      </c>
      <c r="AD155" s="25"/>
    </row>
    <row r="156" spans="1:30" s="26" customFormat="1" ht="11.25" x14ac:dyDescent="0.15">
      <c r="A156" s="207"/>
      <c r="B156" s="120" t="s">
        <v>189</v>
      </c>
      <c r="C156" s="120" t="s">
        <v>250</v>
      </c>
      <c r="D156" s="122" t="s">
        <v>124</v>
      </c>
      <c r="E156" s="161"/>
      <c r="F156" s="27"/>
      <c r="G156" s="117">
        <f>IF(G147="-","-",SUM(G147:G155)*'3k EBIT'!$E$10)</f>
        <v>10.820841178639775</v>
      </c>
      <c r="H156" s="117">
        <f>IF(H147="-","-",SUM(H147:H155)*'3k EBIT'!$E$10)</f>
        <v>10.311963763923547</v>
      </c>
      <c r="I156" s="117">
        <f>IF(I147="-","-",SUM(I147:I155)*'3k EBIT'!$E$10)</f>
        <v>10.403396521339959</v>
      </c>
      <c r="J156" s="117">
        <f>IF(J147="-","-",SUM(J147:J155)*'3k EBIT'!$E$10)</f>
        <v>10.179102164908429</v>
      </c>
      <c r="K156" s="117">
        <f>IF(K147="-","-",SUM(K147:K155)*'3k EBIT'!$E$10)</f>
        <v>11.195942242132215</v>
      </c>
      <c r="L156" s="117">
        <f>IF(L147="-","-",SUM(L147:L155)*'3k EBIT'!$E$10)</f>
        <v>11.04192471373163</v>
      </c>
      <c r="M156" s="117">
        <f>IF(M147="-","-",SUM(M147:M155)*'3k EBIT'!$E$10)</f>
        <v>12.206459007607048</v>
      </c>
      <c r="N156" s="117">
        <f>IF(N147="-","-",SUM(N147:N155)*'3k EBIT'!$E$10)</f>
        <v>12.852089637200045</v>
      </c>
      <c r="O156" s="27"/>
      <c r="P156" s="117">
        <f>IF(P147="-","-",SUM(P147:P155)*'3k EBIT'!$E$10)</f>
        <v>12.852089637200045</v>
      </c>
      <c r="Q156" s="117">
        <f>IF(Q147="-","-",SUM(Q147:Q155)*'3k EBIT'!$E$10)</f>
        <v>14.327445659720235</v>
      </c>
      <c r="R156" s="117">
        <f>IF(R147="-","-",SUM(R147:R155)*'3k EBIT'!$E$10)</f>
        <v>13.778937098819306</v>
      </c>
      <c r="S156" s="117">
        <f>IF(S147="-","-",SUM(S147:S155)*'3k EBIT'!$E$10)</f>
        <v>13.862958644807188</v>
      </c>
      <c r="T156" s="117">
        <f>IF(T147="-","-",SUM(T147:T155)*'3k EBIT'!$E$10)</f>
        <v>13.331392507687328</v>
      </c>
      <c r="U156" s="117">
        <f>IF(U147="-","-",SUM(U147:U155)*'3k EBIT'!$E$10)</f>
        <v>14.556647710328662</v>
      </c>
      <c r="V156" s="117">
        <f>IF(V147="-","-",SUM(V147:V155)*'3k EBIT'!$E$10)</f>
        <v>15.984920824122165</v>
      </c>
      <c r="W156" s="117">
        <f>IF(W147="-","-",SUM(W147:W155)*'3k EBIT'!$E$10)</f>
        <v>22.621225023184532</v>
      </c>
      <c r="X156" s="27"/>
      <c r="Y156" s="117">
        <f>IF(Y147="-","-",SUM(Y147:Y155)*'3k EBIT'!$E$10)</f>
        <v>39.393397705518076</v>
      </c>
      <c r="Z156" s="117" t="str">
        <f>IF(Z147="-","-",SUM(Z147:Z155)*'3k EBIT'!$E$10)</f>
        <v>-</v>
      </c>
      <c r="AA156" s="117" t="str">
        <f>IF(AA147="-","-",SUM(AA147:AA155)*'3k EBIT'!$E$10)</f>
        <v>-</v>
      </c>
      <c r="AB156" s="117" t="str">
        <f>IF(AB147="-","-",SUM(AB147:AB155)*'3k EBIT'!$E$10)</f>
        <v>-</v>
      </c>
      <c r="AC156" s="117" t="str">
        <f>IF(AC147="-","-",SUM(AC147:AC155)*'3k EBIT'!$E$10)</f>
        <v>-</v>
      </c>
      <c r="AD156" s="25"/>
    </row>
    <row r="157" spans="1:30" s="26" customFormat="1" ht="11.25" x14ac:dyDescent="0.15">
      <c r="A157" s="207"/>
      <c r="B157" s="120" t="s">
        <v>251</v>
      </c>
      <c r="C157" s="156" t="s">
        <v>252</v>
      </c>
      <c r="D157" s="122" t="s">
        <v>124</v>
      </c>
      <c r="E157" s="122"/>
      <c r="F157" s="27"/>
      <c r="G157" s="117">
        <f>IF(G147="-","-",SUM(G147:G150,G152:G156)*'3l HAP'!$E$11)</f>
        <v>6.5134538028989422</v>
      </c>
      <c r="H157" s="117">
        <f>IF(H147="-","-",SUM(H147:H150,H152:H156)*'3l HAP'!$E$11)</f>
        <v>6.1064191201717808</v>
      </c>
      <c r="I157" s="117">
        <f>IF(I147="-","-",SUM(I147:I150,I152:I156)*'3l HAP'!$E$11)</f>
        <v>6.1356208986288072</v>
      </c>
      <c r="J157" s="117">
        <f>IF(J147="-","-",SUM(J147:J150,J152:J156)*'3l HAP'!$E$11)</f>
        <v>5.9739947464348386</v>
      </c>
      <c r="K157" s="117">
        <f>IF(K147="-","-",SUM(K147:K150,K152:K156)*'3l HAP'!$E$11)</f>
        <v>6.7946833726403959</v>
      </c>
      <c r="L157" s="117">
        <f>IF(L147="-","-",SUM(L147:L150,L152:L156)*'3l HAP'!$E$11)</f>
        <v>6.6581328856915416</v>
      </c>
      <c r="M157" s="117">
        <f>IF(M147="-","-",SUM(M147:M150,M152:M156)*'3l HAP'!$E$11)</f>
        <v>7.4309451919020164</v>
      </c>
      <c r="N157" s="117">
        <f>IF(N147="-","-",SUM(N147:N150,N152:N156)*'3l HAP'!$E$11)</f>
        <v>7.936271395832593</v>
      </c>
      <c r="O157" s="27"/>
      <c r="P157" s="117">
        <f>IF(P147="-","-",SUM(P147:P150,P152:P156)*'3l HAP'!$E$11)</f>
        <v>7.936271395832593</v>
      </c>
      <c r="Q157" s="117">
        <f>IF(Q147="-","-",SUM(Q147:Q150,Q152:Q156)*'3l HAP'!$E$11)</f>
        <v>8.9637876115494795</v>
      </c>
      <c r="R157" s="117">
        <f>IF(R147="-","-",SUM(R147:R150,R152:R156)*'3l HAP'!$E$11)</f>
        <v>8.5274693735322966</v>
      </c>
      <c r="S157" s="117">
        <f>IF(S147="-","-",SUM(S147:S150,S152:S156)*'3l HAP'!$E$11)</f>
        <v>8.5494415271186117</v>
      </c>
      <c r="T157" s="117">
        <f>IF(T147="-","-",SUM(T147:T150,T152:T156)*'3l HAP'!$E$11)</f>
        <v>8.0925086624214586</v>
      </c>
      <c r="U157" s="117">
        <f>IF(U147="-","-",SUM(U147:U150,U152:U156)*'3l HAP'!$E$11)</f>
        <v>8.9130489525840932</v>
      </c>
      <c r="V157" s="117">
        <f>IF(V147="-","-",SUM(V147:V150,V152:V156)*'3l HAP'!$E$11)</f>
        <v>10.026674635529037</v>
      </c>
      <c r="W157" s="117">
        <f>IF(W147="-","-",SUM(W147:W150,W152:W156)*'3l HAP'!$E$11)</f>
        <v>14.596551171067597</v>
      </c>
      <c r="X157" s="27"/>
      <c r="Y157" s="117">
        <f>IF(Y147="-","-",SUM(Y147:Y150,Y152:Y156)*'3l HAP'!$E$11)</f>
        <v>27.377552632797734</v>
      </c>
      <c r="Z157" s="117" t="str">
        <f>IF(Z147="-","-",SUM(Z147:Z150,Z152:Z156)*'3l HAP'!$E$11)</f>
        <v>-</v>
      </c>
      <c r="AA157" s="117" t="str">
        <f>IF(AA147="-","-",SUM(AA147:AA150,AA152:AA156)*'3l HAP'!$E$11)</f>
        <v>-</v>
      </c>
      <c r="AB157" s="117" t="str">
        <f>IF(AB147="-","-",SUM(AB147:AB150,AB152:AB156)*'3l HAP'!$E$11)</f>
        <v>-</v>
      </c>
      <c r="AC157" s="117" t="str">
        <f>IF(AC147="-","-",SUM(AC147:AC150,AC152:AC156)*'3l HAP'!$E$11)</f>
        <v>-</v>
      </c>
      <c r="AD157" s="25"/>
    </row>
    <row r="158" spans="1:30" s="26" customFormat="1" ht="11.25" customHeight="1" x14ac:dyDescent="0.15">
      <c r="A158" s="207"/>
      <c r="B158" s="120" t="s">
        <v>253</v>
      </c>
      <c r="C158" s="120" t="str">
        <f>B158&amp;"_"&amp;D158</f>
        <v>Total_Yorkshire</v>
      </c>
      <c r="D158" s="122" t="s">
        <v>124</v>
      </c>
      <c r="E158" s="161"/>
      <c r="F158" s="27"/>
      <c r="G158" s="117">
        <f t="shared" ref="G158:N158" si="33">IF(G147="-","-",SUM(G147:G157))</f>
        <v>576.03117533262173</v>
      </c>
      <c r="H158" s="117">
        <f t="shared" si="33"/>
        <v>548.84112988551772</v>
      </c>
      <c r="I158" s="117">
        <f t="shared" si="33"/>
        <v>553.68258006660017</v>
      </c>
      <c r="J158" s="117">
        <f t="shared" si="33"/>
        <v>541.71599266250132</v>
      </c>
      <c r="K158" s="117">
        <f t="shared" si="33"/>
        <v>596.05455798425919</v>
      </c>
      <c r="L158" s="117">
        <f t="shared" si="33"/>
        <v>587.81182514029626</v>
      </c>
      <c r="M158" s="117">
        <f t="shared" si="33"/>
        <v>649.87589075501535</v>
      </c>
      <c r="N158" s="117">
        <f t="shared" si="33"/>
        <v>684.36176237545544</v>
      </c>
      <c r="O158" s="27"/>
      <c r="P158" s="117">
        <f t="shared" ref="P158:W158" si="34">IF(P147="-","-",SUM(P147:P157))</f>
        <v>684.36176237545544</v>
      </c>
      <c r="Q158" s="117">
        <f t="shared" si="34"/>
        <v>763.03956349226485</v>
      </c>
      <c r="R158" s="117">
        <f t="shared" si="34"/>
        <v>733.73438555224141</v>
      </c>
      <c r="S158" s="117">
        <f t="shared" si="34"/>
        <v>738.17854251017388</v>
      </c>
      <c r="T158" s="117">
        <f t="shared" si="34"/>
        <v>709.74445608994199</v>
      </c>
      <c r="U158" s="117">
        <f t="shared" si="34"/>
        <v>775.05208567203408</v>
      </c>
      <c r="V158" s="117">
        <f t="shared" si="34"/>
        <v>851.33794945191494</v>
      </c>
      <c r="W158" s="117">
        <f t="shared" si="34"/>
        <v>1205.1868500885382</v>
      </c>
      <c r="X158" s="27"/>
      <c r="Y158" s="117">
        <f t="shared" ref="Y158:AC158" si="35">IF(Y147="-","-",SUM(Y147:Y157))</f>
        <v>2100.7134175790261</v>
      </c>
      <c r="Z158" s="117" t="str">
        <f t="shared" si="35"/>
        <v>-</v>
      </c>
      <c r="AA158" s="117" t="str">
        <f t="shared" si="35"/>
        <v>-</v>
      </c>
      <c r="AB158" s="117" t="str">
        <f t="shared" si="35"/>
        <v>-</v>
      </c>
      <c r="AC158" s="117" t="str">
        <f t="shared" si="35"/>
        <v>-</v>
      </c>
      <c r="AD158" s="25"/>
    </row>
    <row r="159" spans="1:30" s="26" customFormat="1" ht="11.25" customHeight="1" x14ac:dyDescent="0.15">
      <c r="A159" s="207"/>
      <c r="B159" s="123" t="s">
        <v>244</v>
      </c>
      <c r="C159" s="123" t="s">
        <v>180</v>
      </c>
      <c r="D159" s="121" t="s">
        <v>127</v>
      </c>
      <c r="E159" s="160"/>
      <c r="F159" s="27"/>
      <c r="G159" s="35">
        <f>IF('3a DF'!H145="-","-",'3a DF'!H145)</f>
        <v>259.21325744708912</v>
      </c>
      <c r="H159" s="35">
        <f>IF('3a DF'!I145="-","-",'3a DF'!I145)</f>
        <v>232.06325744708914</v>
      </c>
      <c r="I159" s="35">
        <f>IF('3a DF'!J145="-","-",'3a DF'!J145)</f>
        <v>213.23655584265444</v>
      </c>
      <c r="J159" s="35">
        <f>IF('3a DF'!K145="-","-",'3a DF'!K145)</f>
        <v>202.17412763214301</v>
      </c>
      <c r="K159" s="35">
        <f>IF('3a DF'!L145="-","-",'3a DF'!L145)</f>
        <v>244.97791975126185</v>
      </c>
      <c r="L159" s="35">
        <f>IF('3a DF'!M145="-","-",'3a DF'!M145)</f>
        <v>234.74156398635401</v>
      </c>
      <c r="M159" s="35">
        <f>IF('3a DF'!N145="-","-",'3a DF'!N145)</f>
        <v>256.22392096171325</v>
      </c>
      <c r="N159" s="35">
        <f>IF('3a DF'!O145="-","-",'3a DF'!O145)</f>
        <v>280.63110997611278</v>
      </c>
      <c r="O159" s="27"/>
      <c r="P159" s="35">
        <f>IF('3a DF'!Q145="-","-",'3a DF'!Q145)</f>
        <v>280.63110997611278</v>
      </c>
      <c r="Q159" s="35">
        <f>IF('3a DF'!R145="-","-",'3a DF'!R145)</f>
        <v>332.04097468183204</v>
      </c>
      <c r="R159" s="35">
        <f>IF('3a DF'!S145="-","-",'3a DF'!S145)</f>
        <v>300.99234961230547</v>
      </c>
      <c r="S159" s="35">
        <f>IF('3a DF'!T145="-","-",'3a DF'!T145)</f>
        <v>289.2718094527599</v>
      </c>
      <c r="T159" s="35">
        <f>IF('3a DF'!U145="-","-",'3a DF'!U145)</f>
        <v>252.1806167364885</v>
      </c>
      <c r="U159" s="35">
        <f>IF('3a DF'!V145="-","-",'3a DF'!V145)</f>
        <v>300.56345500140935</v>
      </c>
      <c r="V159" s="35">
        <f>IF('3a DF'!W145="-","-",'3a DF'!W145)</f>
        <v>379.25172565488538</v>
      </c>
      <c r="W159" s="35">
        <f>IF('3a DF'!X145="-","-",'3a DF'!X145)</f>
        <v>691.68128008235988</v>
      </c>
      <c r="X159" s="27"/>
      <c r="Y159" s="35">
        <f>IF('3a DF'!Z145="-","-",'3a DF'!Z145)</f>
        <v>1524.4980121992403</v>
      </c>
      <c r="Z159" s="35" t="str">
        <f>IF('3a DF'!AA145="-","-",'3a DF'!AA145)</f>
        <v>-</v>
      </c>
      <c r="AA159" s="35" t="str">
        <f>IF('3a DF'!AB145="-","-",'3a DF'!AB145)</f>
        <v>-</v>
      </c>
      <c r="AB159" s="35" t="str">
        <f>IF('3a DF'!AC145="-","-",'3a DF'!AC145)</f>
        <v>-</v>
      </c>
      <c r="AC159" s="35" t="str">
        <f>IF('3a DF'!AD145="-","-",'3a DF'!AD145)</f>
        <v>-</v>
      </c>
      <c r="AD159" s="25"/>
    </row>
    <row r="160" spans="1:30" s="26" customFormat="1" ht="11.25" customHeight="1" x14ac:dyDescent="0.15">
      <c r="A160" s="207"/>
      <c r="B160" s="123" t="s">
        <v>244</v>
      </c>
      <c r="C160" s="123" t="s">
        <v>181</v>
      </c>
      <c r="D160" s="121" t="s">
        <v>127</v>
      </c>
      <c r="E160" s="160"/>
      <c r="F160" s="27"/>
      <c r="G160" s="35">
        <f>IF('3b CM'!G40="-","-",'3b CM'!G40)</f>
        <v>6.0793291250764596E-2</v>
      </c>
      <c r="H160" s="35">
        <f>IF('3b CM'!H40="-","-",'3b CM'!H40)</f>
        <v>9.118993687614689E-2</v>
      </c>
      <c r="I160" s="35">
        <f>IF('3b CM'!I40="-","-",'3b CM'!I40)</f>
        <v>0.28714719806384359</v>
      </c>
      <c r="J160" s="35">
        <f>IF('3b CM'!J40="-","-",'3b CM'!J40)</f>
        <v>0.29201439906360716</v>
      </c>
      <c r="K160" s="35">
        <f>IF('3b CM'!K40="-","-",'3b CM'!K40)</f>
        <v>3.7505726601492277</v>
      </c>
      <c r="L160" s="35">
        <f>IF('3b CM'!L40="-","-",'3b CM'!L40)</f>
        <v>3.6384344684210581</v>
      </c>
      <c r="M160" s="35">
        <f>IF('3b CM'!M40="-","-",'3b CM'!M40)</f>
        <v>12.582511626457007</v>
      </c>
      <c r="N160" s="35">
        <f>IF('3b CM'!N40="-","-",'3b CM'!N40)</f>
        <v>11.961293460278837</v>
      </c>
      <c r="O160" s="27"/>
      <c r="P160" s="35">
        <f>IF('3b CM'!P40="-","-",'3b CM'!P40)</f>
        <v>11.961293460278837</v>
      </c>
      <c r="Q160" s="35">
        <f>IF('3b CM'!Q40="-","-",'3b CM'!Q40)</f>
        <v>16.046455722949823</v>
      </c>
      <c r="R160" s="35">
        <f>IF('3b CM'!R40="-","-",'3b CM'!R40)</f>
        <v>15.413016991808922</v>
      </c>
      <c r="S160" s="35">
        <f>IF('3b CM'!S40="-","-",'3b CM'!S40)</f>
        <v>18.337519418375734</v>
      </c>
      <c r="T160" s="35">
        <f>IF('3b CM'!T40="-","-",'3b CM'!T40)</f>
        <v>18.685439670025019</v>
      </c>
      <c r="U160" s="35">
        <f>IF('3b CM'!U40="-","-",'3b CM'!U40)</f>
        <v>14.2201730840514</v>
      </c>
      <c r="V160" s="35">
        <f>IF('3b CM'!V40="-","-",'3b CM'!V40)</f>
        <v>14.375128853585602</v>
      </c>
      <c r="W160" s="35">
        <f>IF('3b CM'!W40="-","-",'3b CM'!W40)</f>
        <v>9.129402862189238</v>
      </c>
      <c r="X160" s="27"/>
      <c r="Y160" s="35">
        <f>IF('3b CM'!Y40="-","-",'3b CM'!Y40)</f>
        <v>12.20594023915382</v>
      </c>
      <c r="Z160" s="35" t="str">
        <f>IF('3b CM'!Z40="-","-",'3b CM'!Z40)</f>
        <v>-</v>
      </c>
      <c r="AA160" s="35" t="str">
        <f>IF('3b CM'!AA40="-","-",'3b CM'!AA40)</f>
        <v>-</v>
      </c>
      <c r="AB160" s="35" t="str">
        <f>IF('3b CM'!AB40="-","-",'3b CM'!AB40)</f>
        <v>-</v>
      </c>
      <c r="AC160" s="35" t="str">
        <f>IF('3b CM'!AC40="-","-",'3b CM'!AC40)</f>
        <v>-</v>
      </c>
      <c r="AD160" s="25"/>
    </row>
    <row r="161" spans="1:30" s="26" customFormat="1" ht="11.25" customHeight="1" x14ac:dyDescent="0.15">
      <c r="A161" s="207"/>
      <c r="B161" s="123" t="s">
        <v>245</v>
      </c>
      <c r="C161" s="123" t="s">
        <v>182</v>
      </c>
      <c r="D161" s="121" t="s">
        <v>127</v>
      </c>
      <c r="E161" s="160"/>
      <c r="F161" s="27"/>
      <c r="G161" s="35" t="str">
        <f>IF('3c AA'!J151="-","-",'3c AA'!J151)</f>
        <v>-</v>
      </c>
      <c r="H161" s="35" t="str">
        <f>IF('3c AA'!K151="-","-",'3c AA'!K151)</f>
        <v>-</v>
      </c>
      <c r="I161" s="35" t="str">
        <f>IF('3c AA'!L151="-","-",'3c AA'!L151)</f>
        <v>-</v>
      </c>
      <c r="J161" s="35" t="str">
        <f>IF('3c AA'!M151="-","-",'3c AA'!M151)</f>
        <v>-</v>
      </c>
      <c r="K161" s="35" t="str">
        <f>IF('3c AA'!N151="-","-",'3c AA'!N151)</f>
        <v>-</v>
      </c>
      <c r="L161" s="35" t="str">
        <f>IF('3c AA'!O151="-","-",'3c AA'!O151)</f>
        <v>-</v>
      </c>
      <c r="M161" s="35" t="str">
        <f>IF('3c AA'!P151="-","-",'3c AA'!P151)</f>
        <v>-</v>
      </c>
      <c r="N161" s="35" t="str">
        <f>IF('3c AA'!Q151="-","-",'3c AA'!Q151)</f>
        <v>-</v>
      </c>
      <c r="O161" s="27"/>
      <c r="P161" s="35" t="str">
        <f>IF('3c AA'!S151="-","-",'3c AA'!S151)</f>
        <v>-</v>
      </c>
      <c r="Q161" s="35" t="str">
        <f>IF('3c AA'!T151="-","-",'3c AA'!T151)</f>
        <v>-</v>
      </c>
      <c r="R161" s="35" t="str">
        <f>IF('3c AA'!U151="-","-",'3c AA'!U151)</f>
        <v>-</v>
      </c>
      <c r="S161" s="35" t="str">
        <f>IF('3c AA'!V151="-","-",'3c AA'!V151)</f>
        <v>-</v>
      </c>
      <c r="T161" s="35">
        <f>IF('3c AA'!W151="-","-",'3c AA'!W151)</f>
        <v>6.5542135821073106</v>
      </c>
      <c r="U161" s="35">
        <f>IF('3c AA'!X151="-","-",'3c AA'!X151)</f>
        <v>9.9756950960531068</v>
      </c>
      <c r="V161" s="35">
        <f>IF('3c AA'!Y151="-","-",'3c AA'!Y151)</f>
        <v>4.43</v>
      </c>
      <c r="W161" s="35" t="str">
        <f>IF('3c AA'!Z151="-","-",'3c AA'!Z151)</f>
        <v>-</v>
      </c>
      <c r="X161" s="27"/>
      <c r="Y161" s="35">
        <f>IF('3c AA'!AB151="-","-",'3c AA'!AB151)</f>
        <v>20.844949774329585</v>
      </c>
      <c r="Z161" s="35" t="str">
        <f>IF('3c AA'!AC151="-","-",'3c AA'!AC151)</f>
        <v>-</v>
      </c>
      <c r="AA161" s="35" t="str">
        <f>IF('3c AA'!AD151="-","-",'3c AA'!AD151)</f>
        <v>-</v>
      </c>
      <c r="AB161" s="35" t="str">
        <f>IF('3c AA'!AE151="-","-",'3c AA'!AE151)</f>
        <v>-</v>
      </c>
      <c r="AC161" s="35" t="str">
        <f>IF('3c AA'!AF151="-","-",'3c AA'!AF151)</f>
        <v>-</v>
      </c>
      <c r="AD161" s="25"/>
    </row>
    <row r="162" spans="1:30" s="26" customFormat="1" ht="11.25" customHeight="1" x14ac:dyDescent="0.15">
      <c r="A162" s="207"/>
      <c r="B162" s="123" t="s">
        <v>246</v>
      </c>
      <c r="C162" s="123" t="s">
        <v>183</v>
      </c>
      <c r="D162" s="121" t="s">
        <v>127</v>
      </c>
      <c r="E162" s="160"/>
      <c r="F162" s="27"/>
      <c r="G162" s="35">
        <f>IF('3d PC'!G41="-","-",'3d PC'!G41)</f>
        <v>90.560510430644129</v>
      </c>
      <c r="H162" s="35">
        <f>IF('3d PC'!H41="-","-",'3d PC'!H41)</f>
        <v>90.533214038815714</v>
      </c>
      <c r="I162" s="35">
        <f>IF('3d PC'!I41="-","-",'3d PC'!I41)</f>
        <v>110.92709802846761</v>
      </c>
      <c r="J162" s="35">
        <f>IF('3d PC'!J41="-","-",'3d PC'!J41)</f>
        <v>110.82262372608236</v>
      </c>
      <c r="K162" s="35">
        <f>IF('3d PC'!K41="-","-",'3d PC'!K41)</f>
        <v>118.08325320956132</v>
      </c>
      <c r="L162" s="35">
        <f>IF('3d PC'!L41="-","-",'3d PC'!L41)</f>
        <v>118.50985442103671</v>
      </c>
      <c r="M162" s="35">
        <f>IF('3d PC'!M41="-","-",'3d PC'!M41)</f>
        <v>137.29435574829762</v>
      </c>
      <c r="N162" s="35">
        <f>IF('3d PC'!N41="-","-",'3d PC'!N41)</f>
        <v>137.38835935157988</v>
      </c>
      <c r="O162" s="27"/>
      <c r="P162" s="35">
        <f>IF('3d PC'!P41="-","-",'3d PC'!P41)</f>
        <v>137.38835935157988</v>
      </c>
      <c r="Q162" s="35">
        <f>IF('3d PC'!Q41="-","-",'3d PC'!Q41)</f>
        <v>146.99116772286865</v>
      </c>
      <c r="R162" s="35">
        <f>IF('3d PC'!R41="-","-",'3d PC'!R41)</f>
        <v>148.7985438101326</v>
      </c>
      <c r="S162" s="35">
        <f>IF('3d PC'!S41="-","-",'3d PC'!S41)</f>
        <v>153.06895857505964</v>
      </c>
      <c r="T162" s="35">
        <f>IF('3d PC'!T41="-","-",'3d PC'!T41)</f>
        <v>152.52598938275267</v>
      </c>
      <c r="U162" s="35">
        <f>IF('3d PC'!U41="-","-",'3d PC'!U41)</f>
        <v>161.50353869695175</v>
      </c>
      <c r="V162" s="35">
        <f>IF('3d PC'!V41="-","-",'3d PC'!V41)</f>
        <v>160.74512331138013</v>
      </c>
      <c r="W162" s="35">
        <f>IF('3d PC'!W41="-","-",'3d PC'!W41)</f>
        <v>168.09461002757854</v>
      </c>
      <c r="X162" s="27"/>
      <c r="Y162" s="35">
        <f>IF('3d PC'!Y41="-","-",'3d PC'!Y41)</f>
        <v>166.52394009290668</v>
      </c>
      <c r="Z162" s="35" t="str">
        <f>IF('3d PC'!Z41="-","-",'3d PC'!Z41)</f>
        <v>-</v>
      </c>
      <c r="AA162" s="35" t="str">
        <f>IF('3d PC'!AA41="-","-",'3d PC'!AA41)</f>
        <v>-</v>
      </c>
      <c r="AB162" s="35" t="str">
        <f>IF('3d PC'!AB41="-","-",'3d PC'!AB41)</f>
        <v>-</v>
      </c>
      <c r="AC162" s="35" t="str">
        <f>IF('3d PC'!AC41="-","-",'3d PC'!AC41)</f>
        <v>-</v>
      </c>
      <c r="AD162" s="25"/>
    </row>
    <row r="163" spans="1:30" s="26" customFormat="1" ht="11.25" customHeight="1" x14ac:dyDescent="0.15">
      <c r="A163" s="207"/>
      <c r="B163" s="123" t="s">
        <v>247</v>
      </c>
      <c r="C163" s="123" t="s">
        <v>184</v>
      </c>
      <c r="D163" s="121" t="s">
        <v>127</v>
      </c>
      <c r="E163" s="160"/>
      <c r="F163" s="27"/>
      <c r="G163" s="35">
        <f>IF('3e NC-Elec'!H69="-","-",'3e NC-Elec'!H69)</f>
        <v>130.80118672052615</v>
      </c>
      <c r="H163" s="35">
        <f>IF('3e NC-Elec'!I69="-","-",'3e NC-Elec'!I69)</f>
        <v>131.81247297701998</v>
      </c>
      <c r="I163" s="35">
        <f>IF('3e NC-Elec'!J69="-","-",'3e NC-Elec'!J69)</f>
        <v>146.59689020751665</v>
      </c>
      <c r="J163" s="35">
        <f>IF('3e NC-Elec'!K69="-","-",'3e NC-Elec'!K69)</f>
        <v>145.83626658641029</v>
      </c>
      <c r="K163" s="35">
        <f>IF('3e NC-Elec'!L69="-","-",'3e NC-Elec'!L69)</f>
        <v>135.5690671042062</v>
      </c>
      <c r="L163" s="35">
        <f>IF('3e NC-Elec'!M69="-","-",'3e NC-Elec'!M69)</f>
        <v>136.78141132084824</v>
      </c>
      <c r="M163" s="35">
        <f>IF('3e NC-Elec'!N69="-","-",'3e NC-Elec'!N69)</f>
        <v>144.4161608750878</v>
      </c>
      <c r="N163" s="35">
        <f>IF('3e NC-Elec'!O69="-","-",'3e NC-Elec'!O69)</f>
        <v>143.88241460772377</v>
      </c>
      <c r="O163" s="27"/>
      <c r="P163" s="35">
        <f>IF('3e NC-Elec'!Q69="-","-",'3e NC-Elec'!Q69)</f>
        <v>143.88241460772377</v>
      </c>
      <c r="Q163" s="35">
        <f>IF('3e NC-Elec'!R69="-","-",'3e NC-Elec'!R69)</f>
        <v>152.16245918144179</v>
      </c>
      <c r="R163" s="35">
        <f>IF('3e NC-Elec'!S69="-","-",'3e NC-Elec'!S69)</f>
        <v>153.38865863850151</v>
      </c>
      <c r="S163" s="35">
        <f>IF('3e NC-Elec'!T69="-","-",'3e NC-Elec'!T69)</f>
        <v>155.56970406222356</v>
      </c>
      <c r="T163" s="35">
        <f>IF('3e NC-Elec'!U69="-","-",'3e NC-Elec'!U69)</f>
        <v>159.0216443385811</v>
      </c>
      <c r="U163" s="35">
        <f>IF('3e NC-Elec'!V69="-","-",'3e NC-Elec'!V69)</f>
        <v>160.7637081433696</v>
      </c>
      <c r="V163" s="35">
        <f>IF('3e NC-Elec'!W69="-","-",'3e NC-Elec'!W69)</f>
        <v>159.77858264083383</v>
      </c>
      <c r="W163" s="35">
        <f>IF('3e NC-Elec'!X69="-","-",'3e NC-Elec'!X69)</f>
        <v>204.82747177042438</v>
      </c>
      <c r="X163" s="27"/>
      <c r="Y163" s="35">
        <f>IF('3e NC-Elec'!Z69="-","-",'3e NC-Elec'!Z69)</f>
        <v>214.69488872186864</v>
      </c>
      <c r="Z163" s="35" t="str">
        <f>IF('3e NC-Elec'!AA69="-","-",'3e NC-Elec'!AA69)</f>
        <v>-</v>
      </c>
      <c r="AA163" s="35" t="str">
        <f>IF('3e NC-Elec'!AB69="-","-",'3e NC-Elec'!AB69)</f>
        <v>-</v>
      </c>
      <c r="AB163" s="35" t="str">
        <f>IF('3e NC-Elec'!AC69="-","-",'3e NC-Elec'!AC69)</f>
        <v>-</v>
      </c>
      <c r="AC163" s="35" t="str">
        <f>IF('3e NC-Elec'!AD69="-","-",'3e NC-Elec'!AD69)</f>
        <v>-</v>
      </c>
      <c r="AD163" s="25"/>
    </row>
    <row r="164" spans="1:30" s="26" customFormat="1" ht="11.25" customHeight="1" x14ac:dyDescent="0.15">
      <c r="A164" s="207"/>
      <c r="B164" s="123" t="s">
        <v>248</v>
      </c>
      <c r="C164" s="123" t="s">
        <v>185</v>
      </c>
      <c r="D164" s="121" t="s">
        <v>127</v>
      </c>
      <c r="E164" s="160"/>
      <c r="F164" s="27"/>
      <c r="G164" s="35">
        <f>IF('3g CPIH'!C$17="-","-",'3h OC '!$E$10*('3g CPIH'!C$17/'3g CPIH'!$G$17))</f>
        <v>76.502677103718199</v>
      </c>
      <c r="H164" s="35">
        <f>IF('3g CPIH'!D$17="-","-",'3h OC '!$E$10*('3g CPIH'!D$17/'3g CPIH'!$G$17))</f>
        <v>76.655835616438353</v>
      </c>
      <c r="I164" s="35">
        <f>IF('3g CPIH'!E$17="-","-",'3h OC '!$E$10*('3g CPIH'!E$17/'3g CPIH'!$G$17))</f>
        <v>76.885573385518597</v>
      </c>
      <c r="J164" s="35">
        <f>IF('3g CPIH'!F$17="-","-",'3h OC '!$E$10*('3g CPIH'!F$17/'3g CPIH'!$G$17))</f>
        <v>77.345048923679059</v>
      </c>
      <c r="K164" s="35">
        <f>IF('3g CPIH'!G$17="-","-",'3h OC '!$E$10*('3g CPIH'!G$17/'3g CPIH'!$G$17))</f>
        <v>78.263999999999996</v>
      </c>
      <c r="L164" s="35">
        <f>IF('3g CPIH'!H$17="-","-",'3h OC '!$E$10*('3g CPIH'!H$17/'3g CPIH'!$G$17))</f>
        <v>79.259530332681024</v>
      </c>
      <c r="M164" s="35">
        <f>IF('3g CPIH'!I$17="-","-",'3h OC '!$E$10*('3g CPIH'!I$17/'3g CPIH'!$G$17))</f>
        <v>80.408219178082177</v>
      </c>
      <c r="N164" s="35">
        <f>IF('3g CPIH'!J$17="-","-",'3h OC '!$E$10*('3g CPIH'!J$17/'3g CPIH'!$G$17))</f>
        <v>81.097432485322898</v>
      </c>
      <c r="O164" s="27"/>
      <c r="P164" s="35">
        <f>IF('3g CPIH'!L$17="-","-",'3h OC '!$E$10*('3g CPIH'!L$17/'3g CPIH'!$G$17))</f>
        <v>81.097432485322898</v>
      </c>
      <c r="Q164" s="35">
        <f>IF('3g CPIH'!M$17="-","-",'3h OC '!$E$10*('3g CPIH'!M$17/'3g CPIH'!$G$17))</f>
        <v>82.016383561643835</v>
      </c>
      <c r="R164" s="35">
        <f>IF('3g CPIH'!N$17="-","-",'3h OC '!$E$10*('3g CPIH'!N$17/'3g CPIH'!$G$17))</f>
        <v>82.62901761252445</v>
      </c>
      <c r="S164" s="35">
        <f>IF('3g CPIH'!O$17="-","-",'3h OC '!$E$10*('3g CPIH'!O$17/'3g CPIH'!$G$17))</f>
        <v>83.088493150684926</v>
      </c>
      <c r="T164" s="35">
        <f>IF('3g CPIH'!P$17="-","-",'3h OC '!$E$10*('3g CPIH'!P$17/'3g CPIH'!$G$17))</f>
        <v>83.318230919765156</v>
      </c>
      <c r="U164" s="35">
        <f>IF('3g CPIH'!Q$17="-","-",'3h OC '!$E$10*('3g CPIH'!Q$17/'3g CPIH'!$G$17))</f>
        <v>83.777706457925632</v>
      </c>
      <c r="V164" s="35">
        <f>IF('3g CPIH'!R$17="-","-",'3h OC '!$E$10*('3g CPIH'!R$17/'3g CPIH'!$G$17))</f>
        <v>85.309291585127198</v>
      </c>
      <c r="W164" s="35">
        <f>IF('3g CPIH'!S$17="-","-",'3h OC '!$E$10*('3g CPIH'!S$17/'3g CPIH'!$G$17))</f>
        <v>87.836407045009793</v>
      </c>
      <c r="X164" s="27"/>
      <c r="Y164" s="35">
        <f>IF('3g CPIH'!U$17="-","-",'3h OC '!$E$10*('3g CPIH'!U$17/'3g CPIH'!$G$17))</f>
        <v>92.278003913894324</v>
      </c>
      <c r="Z164" s="35" t="str">
        <f>IF('3g CPIH'!V$17="-","-",'3h OC '!$E$10*('3g CPIH'!V$17/'3g CPIH'!$G$17))</f>
        <v>-</v>
      </c>
      <c r="AA164" s="35" t="str">
        <f>IF('3g CPIH'!W$17="-","-",'3h OC '!$E$10*('3g CPIH'!W$17/'3g CPIH'!$G$17))</f>
        <v>-</v>
      </c>
      <c r="AB164" s="35" t="str">
        <f>IF('3g CPIH'!X$17="-","-",'3h OC '!$E$10*('3g CPIH'!X$17/'3g CPIH'!$G$17))</f>
        <v>-</v>
      </c>
      <c r="AC164" s="35" t="str">
        <f>IF('3g CPIH'!Y$17="-","-",'3h OC '!$E$10*('3g CPIH'!Y$17/'3g CPIH'!$G$17))</f>
        <v>-</v>
      </c>
      <c r="AD164" s="25"/>
    </row>
    <row r="165" spans="1:30" s="26" customFormat="1" ht="11.25" customHeight="1" x14ac:dyDescent="0.15">
      <c r="A165" s="207"/>
      <c r="B165" s="123" t="s">
        <v>248</v>
      </c>
      <c r="C165" s="123" t="s">
        <v>186</v>
      </c>
      <c r="D165" s="121" t="s">
        <v>127</v>
      </c>
      <c r="E165" s="160"/>
      <c r="F165" s="27"/>
      <c r="G165" s="35" t="s">
        <v>249</v>
      </c>
      <c r="H165" s="35" t="s">
        <v>249</v>
      </c>
      <c r="I165" s="35" t="s">
        <v>249</v>
      </c>
      <c r="J165" s="35" t="s">
        <v>249</v>
      </c>
      <c r="K165" s="35">
        <f>IF('3i SMNCC'!G$50="-","-",'3i SMNCC'!G$50)</f>
        <v>0</v>
      </c>
      <c r="L165" s="35">
        <f>IF('3i SMNCC'!H$50="-","-",'3i SMNCC'!H$50)</f>
        <v>-0.18995111249132623</v>
      </c>
      <c r="M165" s="35">
        <f>IF('3i SMNCC'!I$50="-","-",'3i SMNCC'!I$50)</f>
        <v>2.3898870370752556</v>
      </c>
      <c r="N165" s="35">
        <f>IF('3i SMNCC'!J$50="-","-",'3i SMNCC'!J$50)</f>
        <v>11.485481460604181</v>
      </c>
      <c r="O165" s="27"/>
      <c r="P165" s="35">
        <f>IF('3i SMNCC'!L$50="-","-",'3i SMNCC'!L$50)</f>
        <v>11.485481460604181</v>
      </c>
      <c r="Q165" s="35">
        <f>IF('3i SMNCC'!M$50="-","-",'3i SMNCC'!M$50)</f>
        <v>13.905095596481768</v>
      </c>
      <c r="R165" s="35">
        <f>IF('3i SMNCC'!N$50="-","-",'3i SMNCC'!N$50)</f>
        <v>14.008016342776511</v>
      </c>
      <c r="S165" s="35">
        <f>IF('3i SMNCC'!O$50="-","-",'3i SMNCC'!O$50)</f>
        <v>16.592254432324484</v>
      </c>
      <c r="T165" s="35">
        <f>IF('3i SMNCC'!P$50="-","-",'3i SMNCC'!P$50)</f>
        <v>16.855736391237045</v>
      </c>
      <c r="U165" s="35">
        <f>IF('3i SMNCC'!Q$50="-","-",'3i SMNCC'!Q$50)</f>
        <v>16.48610584262476</v>
      </c>
      <c r="V165" s="35">
        <f>IF('3i SMNCC'!R$50="-","-",'3i SMNCC'!R$50)</f>
        <v>16.529685824397358</v>
      </c>
      <c r="W165" s="35">
        <f>IF('3i SMNCC'!S$50="-","-",'3i SMNCC'!S$50)</f>
        <v>15.149258026029946</v>
      </c>
      <c r="X165" s="27"/>
      <c r="Y165" s="35">
        <f>IF('3i SMNCC'!U$50="-","-",'3i SMNCC'!U$50)</f>
        <v>16.072618119862021</v>
      </c>
      <c r="Z165" s="35" t="str">
        <f>IF('3i SMNCC'!V$50="-","-",'3i SMNCC'!V$50)</f>
        <v>-</v>
      </c>
      <c r="AA165" s="35" t="str">
        <f>IF('3i SMNCC'!W$50="-","-",'3i SMNCC'!W$50)</f>
        <v>-</v>
      </c>
      <c r="AB165" s="35" t="str">
        <f>IF('3i SMNCC'!X$50="-","-",'3i SMNCC'!X$50)</f>
        <v>-</v>
      </c>
      <c r="AC165" s="35" t="str">
        <f>IF('3i SMNCC'!Y$50="-","-",'3i SMNCC'!Y$50)</f>
        <v>-</v>
      </c>
      <c r="AD165" s="25"/>
    </row>
    <row r="166" spans="1:30" s="26" customFormat="1" ht="11.25" x14ac:dyDescent="0.15">
      <c r="A166" s="207"/>
      <c r="B166" s="123" t="s">
        <v>248</v>
      </c>
      <c r="C166" s="123" t="s">
        <v>187</v>
      </c>
      <c r="D166" s="121" t="s">
        <v>127</v>
      </c>
      <c r="E166" s="160"/>
      <c r="F166" s="27"/>
      <c r="G166" s="35">
        <f>IF('3g CPIH'!C$17="-","-",'3j PAAC PAP'!$G$16*('3g CPIH'!C$17/'3g CPIH'!$G$17))</f>
        <v>3.3460635029354204</v>
      </c>
      <c r="H166" s="35">
        <f>IF('3g CPIH'!D$17="-","-",'3j PAAC PAP'!$G$16*('3g CPIH'!D$17/'3g CPIH'!$G$17))</f>
        <v>3.3527623287671227</v>
      </c>
      <c r="I166" s="35">
        <f>IF('3g CPIH'!E$17="-","-",'3j PAAC PAP'!$G$16*('3g CPIH'!E$17/'3g CPIH'!$G$17))</f>
        <v>3.3628105675146771</v>
      </c>
      <c r="J166" s="35">
        <f>IF('3g CPIH'!F$17="-","-",'3j PAAC PAP'!$G$16*('3g CPIH'!F$17/'3g CPIH'!$G$17))</f>
        <v>3.3829070450097847</v>
      </c>
      <c r="K166" s="35">
        <f>IF('3g CPIH'!G$17="-","-",'3j PAAC PAP'!$G$16*('3g CPIH'!G$17/'3g CPIH'!$G$17))</f>
        <v>3.4230999999999998</v>
      </c>
      <c r="L166" s="35">
        <f>IF('3g CPIH'!H$17="-","-",'3j PAAC PAP'!$G$16*('3g CPIH'!H$17/'3g CPIH'!$G$17))</f>
        <v>3.4666423679060667</v>
      </c>
      <c r="M166" s="35">
        <f>IF('3g CPIH'!I$17="-","-",'3j PAAC PAP'!$G$16*('3g CPIH'!I$17/'3g CPIH'!$G$17))</f>
        <v>3.516883561643835</v>
      </c>
      <c r="N166" s="35">
        <f>IF('3g CPIH'!J$17="-","-",'3j PAAC PAP'!$G$16*('3g CPIH'!J$17/'3g CPIH'!$G$17))</f>
        <v>3.547028277886497</v>
      </c>
      <c r="O166" s="27"/>
      <c r="P166" s="35">
        <f>IF('3g CPIH'!L$17="-","-",'3j PAAC PAP'!$G$16*('3g CPIH'!L$17/'3g CPIH'!$G$17))</f>
        <v>3.547028277886497</v>
      </c>
      <c r="Q166" s="35">
        <f>IF('3g CPIH'!M$17="-","-",'3j PAAC PAP'!$G$16*('3g CPIH'!M$17/'3g CPIH'!$G$17))</f>
        <v>3.5872212328767121</v>
      </c>
      <c r="R166" s="35">
        <f>IF('3g CPIH'!N$17="-","-",'3j PAAC PAP'!$G$16*('3g CPIH'!N$17/'3g CPIH'!$G$17))</f>
        <v>3.6140165362035224</v>
      </c>
      <c r="S166" s="35">
        <f>IF('3g CPIH'!O$17="-","-",'3j PAAC PAP'!$G$16*('3g CPIH'!O$17/'3g CPIH'!$G$17))</f>
        <v>3.6341130136986299</v>
      </c>
      <c r="T166" s="35">
        <f>IF('3g CPIH'!P$17="-","-",'3j PAAC PAP'!$G$16*('3g CPIH'!P$17/'3g CPIH'!$G$17))</f>
        <v>3.6441612524461835</v>
      </c>
      <c r="U166" s="35">
        <f>IF('3g CPIH'!Q$17="-","-",'3j PAAC PAP'!$G$16*('3g CPIH'!Q$17/'3g CPIH'!$G$17))</f>
        <v>3.6642577299412915</v>
      </c>
      <c r="V166" s="35">
        <f>IF('3g CPIH'!R$17="-","-",'3j PAAC PAP'!$G$16*('3g CPIH'!R$17/'3g CPIH'!$G$17))</f>
        <v>3.7312459882583173</v>
      </c>
      <c r="W166" s="35">
        <f>IF('3g CPIH'!S$17="-","-",'3j PAAC PAP'!$G$16*('3g CPIH'!S$17/'3g CPIH'!$G$17))</f>
        <v>3.8417766144814092</v>
      </c>
      <c r="X166" s="27"/>
      <c r="Y166" s="35">
        <f>IF('3g CPIH'!U$17="-","-",'3j PAAC PAP'!$G$16*('3g CPIH'!U$17/'3g CPIH'!$G$17))</f>
        <v>4.0360425636007822</v>
      </c>
      <c r="Z166" s="35" t="str">
        <f>IF('3g CPIH'!V$17="-","-",'3j PAAC PAP'!$G$16*('3g CPIH'!V$17/'3g CPIH'!$G$17))</f>
        <v>-</v>
      </c>
      <c r="AA166" s="35" t="str">
        <f>IF('3g CPIH'!W$17="-","-",'3j PAAC PAP'!$G$16*('3g CPIH'!W$17/'3g CPIH'!$G$17))</f>
        <v>-</v>
      </c>
      <c r="AB166" s="35" t="str">
        <f>IF('3g CPIH'!X$17="-","-",'3j PAAC PAP'!$G$16*('3g CPIH'!X$17/'3g CPIH'!$G$17))</f>
        <v>-</v>
      </c>
      <c r="AC166" s="35" t="str">
        <f>IF('3g CPIH'!Y$17="-","-",'3j PAAC PAP'!$G$16*('3g CPIH'!Y$17/'3g CPIH'!$G$17))</f>
        <v>-</v>
      </c>
      <c r="AD166" s="25"/>
    </row>
    <row r="167" spans="1:30" s="26" customFormat="1" ht="11.25" x14ac:dyDescent="0.15">
      <c r="A167" s="207"/>
      <c r="B167" s="123" t="s">
        <v>248</v>
      </c>
      <c r="C167" s="123" t="s">
        <v>188</v>
      </c>
      <c r="D167" s="121" t="s">
        <v>127</v>
      </c>
      <c r="E167" s="160"/>
      <c r="F167" s="27"/>
      <c r="G167" s="35">
        <f>IF(G159="-","-",SUM(G159:G165)*'3j PAAC PAP'!$G$34)</f>
        <v>2.666464502017591</v>
      </c>
      <c r="H167" s="35">
        <f>IF(H159="-","-",SUM(H159:H165)*'3j PAAC PAP'!$G$34)</f>
        <v>2.5421124724977213</v>
      </c>
      <c r="I167" s="35">
        <f>IF(I159="-","-",SUM(I159:I165)*'3j PAAC PAP'!$G$34)</f>
        <v>2.6224086046733905</v>
      </c>
      <c r="J167" s="35">
        <f>IF(J159="-","-",SUM(J159:J165)*'3j PAAC PAP'!$G$34)</f>
        <v>2.5675458089456726</v>
      </c>
      <c r="K167" s="35">
        <f>IF(K159="-","-",SUM(K159:K165)*'3j PAAC PAP'!$G$34)</f>
        <v>2.7789660737027049</v>
      </c>
      <c r="L167" s="35">
        <f>IF(L159="-","-",SUM(L159:L165)*'3j PAAC PAP'!$G$34)</f>
        <v>2.7411376765930426</v>
      </c>
      <c r="M167" s="35">
        <f>IF(M159="-","-",SUM(M159:M165)*'3j PAAC PAP'!$G$34)</f>
        <v>3.0310458552722492</v>
      </c>
      <c r="N167" s="35">
        <f>IF(N159="-","-",SUM(N159:N165)*'3j PAAC PAP'!$G$34)</f>
        <v>3.189610993161005</v>
      </c>
      <c r="O167" s="27"/>
      <c r="P167" s="35">
        <f>IF(P159="-","-",SUM(P159:P165)*'3j PAAC PAP'!$G$34)</f>
        <v>3.189610993161005</v>
      </c>
      <c r="Q167" s="35">
        <f>IF(Q159="-","-",SUM(Q159:Q165)*'3j PAAC PAP'!$G$34)</f>
        <v>3.5567758995321048</v>
      </c>
      <c r="R167" s="35">
        <f>IF(R159="-","-",SUM(R159:R165)*'3j PAAC PAP'!$G$34)</f>
        <v>3.4230888799965249</v>
      </c>
      <c r="S167" s="35">
        <f>IF(S159="-","-",SUM(S159:S165)*'3j PAAC PAP'!$G$34)</f>
        <v>3.4264349452915761</v>
      </c>
      <c r="T167" s="35">
        <f>IF(T159="-","-",SUM(T159:T165)*'3j PAAC PAP'!$G$34)</f>
        <v>3.2982329947062992</v>
      </c>
      <c r="U167" s="35">
        <f>IF(U159="-","-",SUM(U159:U165)*'3j PAAC PAP'!$G$34)</f>
        <v>3.5765317697949381</v>
      </c>
      <c r="V167" s="35">
        <f>IF(V159="-","-",SUM(V159:V165)*'3j PAAC PAP'!$G$34)</f>
        <v>3.9265279082468232</v>
      </c>
      <c r="W167" s="35">
        <f>IF(W159="-","-",SUM(W159:W165)*'3j PAAC PAP'!$G$34)</f>
        <v>5.6317744050878504</v>
      </c>
      <c r="X167" s="27"/>
      <c r="Y167" s="35">
        <f>IF(Y159="-","-",SUM(Y159:Y165)*'3j PAAC PAP'!$G$34)</f>
        <v>9.7975084377511674</v>
      </c>
      <c r="Z167" s="35" t="str">
        <f>IF(Z159="-","-",SUM(Z159:Z165)*'3j PAAC PAP'!$G$34)</f>
        <v>-</v>
      </c>
      <c r="AA167" s="35" t="str">
        <f>IF(AA159="-","-",SUM(AA159:AA165)*'3j PAAC PAP'!$G$34)</f>
        <v>-</v>
      </c>
      <c r="AB167" s="35" t="str">
        <f>IF(AB159="-","-",SUM(AB159:AB165)*'3j PAAC PAP'!$G$34)</f>
        <v>-</v>
      </c>
      <c r="AC167" s="35" t="str">
        <f>IF(AC159="-","-",SUM(AC159:AC165)*'3j PAAC PAP'!$G$34)</f>
        <v>-</v>
      </c>
      <c r="AD167" s="25"/>
    </row>
    <row r="168" spans="1:30" s="26" customFormat="1" ht="11.25" x14ac:dyDescent="0.15">
      <c r="A168" s="207"/>
      <c r="B168" s="123" t="s">
        <v>189</v>
      </c>
      <c r="C168" s="123" t="s">
        <v>250</v>
      </c>
      <c r="D168" s="121" t="s">
        <v>127</v>
      </c>
      <c r="E168" s="160"/>
      <c r="F168" s="27"/>
      <c r="G168" s="35">
        <f>IF(G159="-","-",SUM(G159:G167)*'3k EBIT'!$E$10)</f>
        <v>10.907107657668776</v>
      </c>
      <c r="H168" s="35">
        <f>IF(H159="-","-",SUM(H159:H167)*'3k EBIT'!$E$10)</f>
        <v>10.401600762425419</v>
      </c>
      <c r="I168" s="35">
        <f>IF(I159="-","-",SUM(I159:I167)*'3k EBIT'!$E$10)</f>
        <v>10.728293194904838</v>
      </c>
      <c r="J168" s="35">
        <f>IF(J159="-","-",SUM(J159:J167)*'3k EBIT'!$E$10)</f>
        <v>10.505600904861991</v>
      </c>
      <c r="K168" s="35">
        <f>IF(K159="-","-",SUM(K159:K167)*'3k EBIT'!$E$10)</f>
        <v>11.366050348576731</v>
      </c>
      <c r="L168" s="35">
        <f>IF(L159="-","-",SUM(L159:L167)*'3k EBIT'!$E$10)</f>
        <v>11.213076939199404</v>
      </c>
      <c r="M168" s="35">
        <f>IF(M159="-","-",SUM(M159:M167)*'3k EBIT'!$E$10)</f>
        <v>12.39286629045141</v>
      </c>
      <c r="N168" s="35">
        <f>IF(N159="-","-",SUM(N159:N167)*'3k EBIT'!$E$10)</f>
        <v>13.03820312650619</v>
      </c>
      <c r="O168" s="27"/>
      <c r="P168" s="35">
        <f>IF(P159="-","-",SUM(P159:P167)*'3k EBIT'!$E$10)</f>
        <v>13.03820312650619</v>
      </c>
      <c r="Q168" s="35">
        <f>IF(Q159="-","-",SUM(Q159:Q167)*'3k EBIT'!$E$10)</f>
        <v>14.531936942757568</v>
      </c>
      <c r="R168" s="35">
        <f>IF(R159="-","-",SUM(R159:R167)*'3k EBIT'!$E$10)</f>
        <v>13.988861608760864</v>
      </c>
      <c r="S168" s="35">
        <f>IF(S159="-","-",SUM(S159:S167)*'3k EBIT'!$E$10)</f>
        <v>14.002856511592505</v>
      </c>
      <c r="T168" s="35">
        <f>IF(T159="-","-",SUM(T159:T167)*'3k EBIT'!$E$10)</f>
        <v>13.48176004971274</v>
      </c>
      <c r="U168" s="35">
        <f>IF(U159="-","-",SUM(U159:U167)*'3k EBIT'!$E$10)</f>
        <v>14.613759735850854</v>
      </c>
      <c r="V168" s="35">
        <f>IF(V159="-","-",SUM(V159:V167)*'3k EBIT'!$E$10)</f>
        <v>16.038201374297731</v>
      </c>
      <c r="W168" s="35">
        <f>IF(W159="-","-",SUM(W159:W167)*'3k EBIT'!$E$10)</f>
        <v>22.974166284776661</v>
      </c>
      <c r="X168" s="27"/>
      <c r="Y168" s="35">
        <f>IF(Y159="-","-",SUM(Y159:Y167)*'3k EBIT'!$E$10)</f>
        <v>39.916516477884578</v>
      </c>
      <c r="Z168" s="35" t="str">
        <f>IF(Z159="-","-",SUM(Z159:Z167)*'3k EBIT'!$E$10)</f>
        <v>-</v>
      </c>
      <c r="AA168" s="35" t="str">
        <f>IF(AA159="-","-",SUM(AA159:AA167)*'3k EBIT'!$E$10)</f>
        <v>-</v>
      </c>
      <c r="AB168" s="35" t="str">
        <f>IF(AB159="-","-",SUM(AB159:AB167)*'3k EBIT'!$E$10)</f>
        <v>-</v>
      </c>
      <c r="AC168" s="35" t="str">
        <f>IF(AC159="-","-",SUM(AC159:AC167)*'3k EBIT'!$E$10)</f>
        <v>-</v>
      </c>
      <c r="AD168" s="25"/>
    </row>
    <row r="169" spans="1:30" s="26" customFormat="1" ht="11.25" customHeight="1" x14ac:dyDescent="0.15">
      <c r="A169" s="207"/>
      <c r="B169" s="123" t="s">
        <v>251</v>
      </c>
      <c r="C169" s="124" t="s">
        <v>252</v>
      </c>
      <c r="D169" s="121" t="s">
        <v>127</v>
      </c>
      <c r="E169" s="116"/>
      <c r="F169" s="27"/>
      <c r="G169" s="35">
        <f>IF(G159="-","-",SUM(G159:G162,G164:G168)*'3l HAP'!$E$11)</f>
        <v>6.4897238912870794</v>
      </c>
      <c r="H169" s="35">
        <f>IF(H159="-","-",SUM(H159:H162,H164:H168)*'3l HAP'!$E$11)</f>
        <v>6.0853848388791993</v>
      </c>
      <c r="I169" s="35">
        <f>IF(I159="-","-",SUM(I159:I162,I164:I168)*'3l HAP'!$E$11)</f>
        <v>6.1206683929579349</v>
      </c>
      <c r="J169" s="35">
        <f>IF(J159="-","-",SUM(J159:J162,J164:J168)*'3l HAP'!$E$11)</f>
        <v>5.9602027638268993</v>
      </c>
      <c r="K169" s="35">
        <f>IF(K159="-","-",SUM(K159:K162,K164:K168)*'3l HAP'!$E$11)</f>
        <v>6.7735687841752492</v>
      </c>
      <c r="L169" s="35">
        <f>IF(L159="-","-",SUM(L159:L162,L164:L168)*'3l HAP'!$E$11)</f>
        <v>6.637940812415887</v>
      </c>
      <c r="M169" s="35">
        <f>IF(M159="-","-",SUM(M159:M162,M164:M168)*'3l HAP'!$E$11)</f>
        <v>7.4352809050819131</v>
      </c>
      <c r="N169" s="35">
        <f>IF(N159="-","-",SUM(N159:N162,N164:N168)*'3l HAP'!$E$11)</f>
        <v>7.9403782586035918</v>
      </c>
      <c r="O169" s="27"/>
      <c r="P169" s="35">
        <f>IF(P159="-","-",SUM(P159:P162,P164:P168)*'3l HAP'!$E$11)</f>
        <v>7.9403782586035918</v>
      </c>
      <c r="Q169" s="35">
        <f>IF(Q159="-","-",SUM(Q159:Q162,Q164:Q168)*'3l HAP'!$E$11)</f>
        <v>8.9701894823355559</v>
      </c>
      <c r="R169" s="35">
        <f>IF(R159="-","-",SUM(R159:R162,R164:R168)*'3l HAP'!$E$11)</f>
        <v>8.5337544497270041</v>
      </c>
      <c r="S169" s="35">
        <f>IF(S159="-","-",SUM(S159:S162,S164:S168)*'3l HAP'!$E$11)</f>
        <v>8.5126059367163869</v>
      </c>
      <c r="T169" s="35">
        <f>IF(T159="-","-",SUM(T159:T162,T164:T168)*'3l HAP'!$E$11)</f>
        <v>8.060520281917066</v>
      </c>
      <c r="U169" s="35">
        <f>IF(U159="-","-",SUM(U159:U162,U164:U168)*'3l HAP'!$E$11)</f>
        <v>8.9073094920132032</v>
      </c>
      <c r="V169" s="35">
        <f>IF(V159="-","-",SUM(V159:V162,V164:V168)*'3l HAP'!$E$11)</f>
        <v>10.019376999453115</v>
      </c>
      <c r="W169" s="35">
        <f>IF(W159="-","-",SUM(W159:W162,W164:W168)*'3l HAP'!$E$11)</f>
        <v>14.704522545762943</v>
      </c>
      <c r="X169" s="27"/>
      <c r="Y169" s="35">
        <f>IF(Y159="-","-",SUM(Y159:Y162,Y164:Y168)*'3l HAP'!$E$11)</f>
        <v>27.615466679356462</v>
      </c>
      <c r="Z169" s="35" t="str">
        <f>IF(Z159="-","-",SUM(Z159:Z162,Z164:Z168)*'3l HAP'!$E$11)</f>
        <v>-</v>
      </c>
      <c r="AA169" s="35" t="str">
        <f>IF(AA159="-","-",SUM(AA159:AA162,AA164:AA168)*'3l HAP'!$E$11)</f>
        <v>-</v>
      </c>
      <c r="AB169" s="35" t="str">
        <f>IF(AB159="-","-",SUM(AB159:AB162,AB164:AB168)*'3l HAP'!$E$11)</f>
        <v>-</v>
      </c>
      <c r="AC169" s="35" t="str">
        <f>IF(AC159="-","-",SUM(AC159:AC162,AC164:AC168)*'3l HAP'!$E$11)</f>
        <v>-</v>
      </c>
      <c r="AD169" s="25"/>
    </row>
    <row r="170" spans="1:30" s="26" customFormat="1" ht="11.25" customHeight="1" x14ac:dyDescent="0.15">
      <c r="A170" s="207"/>
      <c r="B170" s="123" t="s">
        <v>253</v>
      </c>
      <c r="C170" s="159" t="str">
        <f>B170&amp;"_"&amp;D170</f>
        <v>Total_Southern Scotland</v>
      </c>
      <c r="D170" s="121" t="s">
        <v>127</v>
      </c>
      <c r="E170" s="75"/>
      <c r="F170" s="27"/>
      <c r="G170" s="35">
        <f t="shared" ref="G170:N170" si="36">IF(G159="-","-",SUM(G159:G169))</f>
        <v>580.54778454713721</v>
      </c>
      <c r="H170" s="35">
        <f t="shared" si="36"/>
        <v>553.53783041880877</v>
      </c>
      <c r="I170" s="35">
        <f t="shared" si="36"/>
        <v>570.76744542227198</v>
      </c>
      <c r="J170" s="35">
        <f t="shared" si="36"/>
        <v>558.88633779002271</v>
      </c>
      <c r="K170" s="35">
        <f t="shared" si="36"/>
        <v>604.98649793163327</v>
      </c>
      <c r="L170" s="35">
        <f t="shared" si="36"/>
        <v>596.79964121296405</v>
      </c>
      <c r="M170" s="35">
        <f t="shared" si="36"/>
        <v>659.69113203916243</v>
      </c>
      <c r="N170" s="35">
        <f t="shared" si="36"/>
        <v>694.16131199777965</v>
      </c>
      <c r="O170" s="27"/>
      <c r="P170" s="35">
        <f t="shared" ref="P170:W170" si="37">IF(P159="-","-",SUM(P159:P169))</f>
        <v>694.16131199777965</v>
      </c>
      <c r="Q170" s="35">
        <f t="shared" si="37"/>
        <v>773.80866002471964</v>
      </c>
      <c r="R170" s="35">
        <f t="shared" si="37"/>
        <v>744.78932448273736</v>
      </c>
      <c r="S170" s="35">
        <f t="shared" si="37"/>
        <v>745.50474949872739</v>
      </c>
      <c r="T170" s="35">
        <f t="shared" si="37"/>
        <v>717.62654559973907</v>
      </c>
      <c r="U170" s="35">
        <f t="shared" si="37"/>
        <v>778.05224104998581</v>
      </c>
      <c r="V170" s="35">
        <f t="shared" si="37"/>
        <v>854.13489014046559</v>
      </c>
      <c r="W170" s="35">
        <f t="shared" si="37"/>
        <v>1223.8706696637005</v>
      </c>
      <c r="X170" s="27"/>
      <c r="Y170" s="35">
        <f t="shared" ref="Y170:AC170" si="38">IF(Y159="-","-",SUM(Y159:Y169))</f>
        <v>2128.4838872198484</v>
      </c>
      <c r="Z170" s="35" t="str">
        <f t="shared" si="38"/>
        <v>-</v>
      </c>
      <c r="AA170" s="35" t="str">
        <f t="shared" si="38"/>
        <v>-</v>
      </c>
      <c r="AB170" s="35" t="str">
        <f t="shared" si="38"/>
        <v>-</v>
      </c>
      <c r="AC170" s="35" t="str">
        <f t="shared" si="38"/>
        <v>-</v>
      </c>
      <c r="AD170" s="25"/>
    </row>
    <row r="171" spans="1:30" s="26" customFormat="1" ht="11.25" customHeight="1" x14ac:dyDescent="0.15">
      <c r="A171" s="207"/>
      <c r="B171" s="120" t="s">
        <v>244</v>
      </c>
      <c r="C171" s="157" t="s">
        <v>180</v>
      </c>
      <c r="D171" s="122" t="s">
        <v>125</v>
      </c>
      <c r="E171" s="119"/>
      <c r="F171" s="27"/>
      <c r="G171" s="117">
        <f>IF('3a DF'!H146="-","-",'3a DF'!H146)</f>
        <v>259.97379480480362</v>
      </c>
      <c r="H171" s="117">
        <f>IF('3a DF'!I146="-","-",'3a DF'!I146)</f>
        <v>232.7437948048036</v>
      </c>
      <c r="I171" s="117">
        <f>IF('3a DF'!J146="-","-",'3a DF'!J146)</f>
        <v>213.86871460512651</v>
      </c>
      <c r="J171" s="117">
        <f>IF('3a DF'!K146="-","-",'3a DF'!K146)</f>
        <v>202.76293650285433</v>
      </c>
      <c r="K171" s="117">
        <f>IF('3a DF'!L146="-","-",'3a DF'!L146)</f>
        <v>245.69471346188911</v>
      </c>
      <c r="L171" s="117">
        <f>IF('3a DF'!M146="-","-",'3a DF'!M146)</f>
        <v>235.43355948327806</v>
      </c>
      <c r="M171" s="117">
        <f>IF('3a DF'!N146="-","-",'3a DF'!N146)</f>
        <v>254.06023589103083</v>
      </c>
      <c r="N171" s="117">
        <f>IF('3a DF'!O146="-","-",'3a DF'!O146)</f>
        <v>278.26226812005098</v>
      </c>
      <c r="O171" s="27"/>
      <c r="P171" s="117">
        <f>IF('3a DF'!Q146="-","-",'3a DF'!Q146)</f>
        <v>278.26226812005098</v>
      </c>
      <c r="Q171" s="117">
        <f>IF('3a DF'!R146="-","-",'3a DF'!R146)</f>
        <v>325.7793941559263</v>
      </c>
      <c r="R171" s="117">
        <f>IF('3a DF'!S146="-","-",'3a DF'!S146)</f>
        <v>294.02589848446962</v>
      </c>
      <c r="S171" s="117">
        <f>IF('3a DF'!T146="-","-",'3a DF'!T146)</f>
        <v>281.11720006813005</v>
      </c>
      <c r="T171" s="117">
        <f>IF('3a DF'!U146="-","-",'3a DF'!U146)</f>
        <v>247.24379080387169</v>
      </c>
      <c r="U171" s="117">
        <f>IF('3a DF'!V146="-","-",'3a DF'!V146)</f>
        <v>293.18914239173631</v>
      </c>
      <c r="V171" s="117">
        <f>IF('3a DF'!W146="-","-",'3a DF'!W146)</f>
        <v>372.30872749190689</v>
      </c>
      <c r="W171" s="117">
        <f>IF('3a DF'!X146="-","-",'3a DF'!X146)</f>
        <v>678.14342334894297</v>
      </c>
      <c r="X171" s="27"/>
      <c r="Y171" s="117">
        <f>IF('3a DF'!Z146="-","-",'3a DF'!Z146)</f>
        <v>1485.8385600091956</v>
      </c>
      <c r="Z171" s="117" t="str">
        <f>IF('3a DF'!AA146="-","-",'3a DF'!AA146)</f>
        <v>-</v>
      </c>
      <c r="AA171" s="117" t="str">
        <f>IF('3a DF'!AB146="-","-",'3a DF'!AB146)</f>
        <v>-</v>
      </c>
      <c r="AB171" s="117" t="str">
        <f>IF('3a DF'!AC146="-","-",'3a DF'!AC146)</f>
        <v>-</v>
      </c>
      <c r="AC171" s="117" t="str">
        <f>IF('3a DF'!AD146="-","-",'3a DF'!AD146)</f>
        <v>-</v>
      </c>
      <c r="AD171" s="25"/>
    </row>
    <row r="172" spans="1:30" s="26" customFormat="1" ht="11.25" customHeight="1" x14ac:dyDescent="0.15">
      <c r="A172" s="207"/>
      <c r="B172" s="120" t="s">
        <v>244</v>
      </c>
      <c r="C172" s="157" t="s">
        <v>181</v>
      </c>
      <c r="D172" s="122" t="s">
        <v>125</v>
      </c>
      <c r="E172" s="119"/>
      <c r="F172" s="27"/>
      <c r="G172" s="117">
        <f>IF('3b CM'!G41="-","-",'3b CM'!G41)</f>
        <v>5.9810111338353213E-2</v>
      </c>
      <c r="H172" s="117">
        <f>IF('3b CM'!H41="-","-",'3b CM'!H41)</f>
        <v>8.9715167007529809E-2</v>
      </c>
      <c r="I172" s="117">
        <f>IF('3b CM'!I41="-","-",'3b CM'!I41)</f>
        <v>0.2825033080682014</v>
      </c>
      <c r="J172" s="117">
        <f>IF('3b CM'!J41="-","-",'3b CM'!J41)</f>
        <v>0.28729179422699846</v>
      </c>
      <c r="K172" s="117">
        <f>IF('3b CM'!K41="-","-",'3b CM'!K41)</f>
        <v>3.6899164985295574</v>
      </c>
      <c r="L172" s="117">
        <f>IF('3b CM'!L41="-","-",'3b CM'!L41)</f>
        <v>3.5795918624627601</v>
      </c>
      <c r="M172" s="117">
        <f>IF('3b CM'!M41="-","-",'3b CM'!M41)</f>
        <v>12.14064704031469</v>
      </c>
      <c r="N172" s="117">
        <f>IF('3b CM'!N41="-","-",'3b CM'!N41)</f>
        <v>11.54124441590206</v>
      </c>
      <c r="O172" s="27"/>
      <c r="P172" s="117">
        <f>IF('3b CM'!P41="-","-",'3b CM'!P41)</f>
        <v>11.54124441590206</v>
      </c>
      <c r="Q172" s="117">
        <f>IF('3b CM'!Q41="-","-",'3b CM'!Q41)</f>
        <v>15.283756412106852</v>
      </c>
      <c r="R172" s="117">
        <f>IF('3b CM'!R41="-","-",'3b CM'!R41)</f>
        <v>14.600022184893897</v>
      </c>
      <c r="S172" s="117">
        <f>IF('3b CM'!S41="-","-",'3b CM'!S41)</f>
        <v>17.309672761263766</v>
      </c>
      <c r="T172" s="117">
        <f>IF('3b CM'!T41="-","-",'3b CM'!T41)</f>
        <v>17.686863223320724</v>
      </c>
      <c r="U172" s="117">
        <f>IF('3b CM'!U41="-","-",'3b CM'!U41)</f>
        <v>13.357211663985179</v>
      </c>
      <c r="V172" s="117">
        <f>IF('3b CM'!V41="-","-",'3b CM'!V41)</f>
        <v>13.577129289864155</v>
      </c>
      <c r="W172" s="117">
        <f>IF('3b CM'!W41="-","-",'3b CM'!W41)</f>
        <v>8.6002414553104138</v>
      </c>
      <c r="X172" s="27"/>
      <c r="Y172" s="117">
        <f>IF('3b CM'!Y41="-","-",'3b CM'!Y41)</f>
        <v>11.436113101732106</v>
      </c>
      <c r="Z172" s="117" t="str">
        <f>IF('3b CM'!Z41="-","-",'3b CM'!Z41)</f>
        <v>-</v>
      </c>
      <c r="AA172" s="117" t="str">
        <f>IF('3b CM'!AA41="-","-",'3b CM'!AA41)</f>
        <v>-</v>
      </c>
      <c r="AB172" s="117" t="str">
        <f>IF('3b CM'!AB41="-","-",'3b CM'!AB41)</f>
        <v>-</v>
      </c>
      <c r="AC172" s="117" t="str">
        <f>IF('3b CM'!AC41="-","-",'3b CM'!AC41)</f>
        <v>-</v>
      </c>
      <c r="AD172" s="25"/>
    </row>
    <row r="173" spans="1:30" s="26" customFormat="1" ht="11.25" customHeight="1" x14ac:dyDescent="0.15">
      <c r="A173" s="207"/>
      <c r="B173" s="120" t="s">
        <v>245</v>
      </c>
      <c r="C173" s="157" t="s">
        <v>182</v>
      </c>
      <c r="D173" s="122" t="s">
        <v>125</v>
      </c>
      <c r="E173" s="119"/>
      <c r="F173" s="27"/>
      <c r="G173" s="117" t="str">
        <f>IF('3c AA'!J152="-","-",'3c AA'!J152)</f>
        <v>-</v>
      </c>
      <c r="H173" s="117" t="str">
        <f>IF('3c AA'!K152="-","-",'3c AA'!K152)</f>
        <v>-</v>
      </c>
      <c r="I173" s="117" t="str">
        <f>IF('3c AA'!L152="-","-",'3c AA'!L152)</f>
        <v>-</v>
      </c>
      <c r="J173" s="117" t="str">
        <f>IF('3c AA'!M152="-","-",'3c AA'!M152)</f>
        <v>-</v>
      </c>
      <c r="K173" s="117" t="str">
        <f>IF('3c AA'!N152="-","-",'3c AA'!N152)</f>
        <v>-</v>
      </c>
      <c r="L173" s="117" t="str">
        <f>IF('3c AA'!O152="-","-",'3c AA'!O152)</f>
        <v>-</v>
      </c>
      <c r="M173" s="117" t="str">
        <f>IF('3c AA'!P152="-","-",'3c AA'!P152)</f>
        <v>-</v>
      </c>
      <c r="N173" s="117" t="str">
        <f>IF('3c AA'!Q152="-","-",'3c AA'!Q152)</f>
        <v>-</v>
      </c>
      <c r="O173" s="27"/>
      <c r="P173" s="117" t="str">
        <f>IF('3c AA'!S152="-","-",'3c AA'!S152)</f>
        <v>-</v>
      </c>
      <c r="Q173" s="117" t="str">
        <f>IF('3c AA'!T152="-","-",'3c AA'!T152)</f>
        <v>-</v>
      </c>
      <c r="R173" s="117" t="str">
        <f>IF('3c AA'!U152="-","-",'3c AA'!U152)</f>
        <v>-</v>
      </c>
      <c r="S173" s="117" t="str">
        <f>IF('3c AA'!V152="-","-",'3c AA'!V152)</f>
        <v>-</v>
      </c>
      <c r="T173" s="117">
        <f>IF('3c AA'!W152="-","-",'3c AA'!W152)</f>
        <v>6.4988829015144267</v>
      </c>
      <c r="U173" s="117">
        <f>IF('3c AA'!X152="-","-",'3c AA'!X152)</f>
        <v>9.9756950960531068</v>
      </c>
      <c r="V173" s="117">
        <f>IF('3c AA'!Y152="-","-",'3c AA'!Y152)</f>
        <v>4.43</v>
      </c>
      <c r="W173" s="117" t="str">
        <f>IF('3c AA'!Z152="-","-",'3c AA'!Z152)</f>
        <v>-</v>
      </c>
      <c r="X173" s="27"/>
      <c r="Y173" s="117">
        <f>IF('3c AA'!AB152="-","-",'3c AA'!AB152)</f>
        <v>20.436822830914313</v>
      </c>
      <c r="Z173" s="117" t="str">
        <f>IF('3c AA'!AC152="-","-",'3c AA'!AC152)</f>
        <v>-</v>
      </c>
      <c r="AA173" s="117" t="str">
        <f>IF('3c AA'!AD152="-","-",'3c AA'!AD152)</f>
        <v>-</v>
      </c>
      <c r="AB173" s="117" t="str">
        <f>IF('3c AA'!AE152="-","-",'3c AA'!AE152)</f>
        <v>-</v>
      </c>
      <c r="AC173" s="117" t="str">
        <f>IF('3c AA'!AF152="-","-",'3c AA'!AF152)</f>
        <v>-</v>
      </c>
      <c r="AD173" s="25"/>
    </row>
    <row r="174" spans="1:30" s="26" customFormat="1" ht="11.25" customHeight="1" x14ac:dyDescent="0.15">
      <c r="A174" s="207"/>
      <c r="B174" s="120" t="s">
        <v>246</v>
      </c>
      <c r="C174" s="157" t="s">
        <v>183</v>
      </c>
      <c r="D174" s="122" t="s">
        <v>125</v>
      </c>
      <c r="E174" s="119"/>
      <c r="F174" s="27"/>
      <c r="G174" s="117">
        <f>IF('3d PC'!G42="-","-",'3d PC'!G42)</f>
        <v>90.563452996014576</v>
      </c>
      <c r="H174" s="117">
        <f>IF('3d PC'!H42="-","-",'3d PC'!H42)</f>
        <v>90.536109416050465</v>
      </c>
      <c r="I174" s="117">
        <f>IF('3d PC'!I42="-","-",'3d PC'!I42)</f>
        <v>110.93006289475601</v>
      </c>
      <c r="J174" s="117">
        <f>IF('3d PC'!J42="-","-",'3d PC'!J42)</f>
        <v>110.82571704124992</v>
      </c>
      <c r="K174" s="117">
        <f>IF('3d PC'!K42="-","-",'3d PC'!K42)</f>
        <v>118.08640220440191</v>
      </c>
      <c r="L174" s="117">
        <f>IF('3d PC'!L42="-","-",'3d PC'!L42)</f>
        <v>118.51294599756027</v>
      </c>
      <c r="M174" s="117">
        <f>IF('3d PC'!M42="-","-",'3d PC'!M42)</f>
        <v>137.29258493285312</v>
      </c>
      <c r="N174" s="117">
        <f>IF('3d PC'!N42="-","-",'3d PC'!N42)</f>
        <v>137.38654959834642</v>
      </c>
      <c r="O174" s="27"/>
      <c r="P174" s="117">
        <f>IF('3d PC'!P42="-","-",'3d PC'!P42)</f>
        <v>137.38654959834642</v>
      </c>
      <c r="Q174" s="117">
        <f>IF('3d PC'!Q42="-","-",'3d PC'!Q42)</f>
        <v>146.98954234980852</v>
      </c>
      <c r="R174" s="117">
        <f>IF('3d PC'!R42="-","-",'3d PC'!R42)</f>
        <v>148.79160549110014</v>
      </c>
      <c r="S174" s="117">
        <f>IF('3d PC'!S42="-","-",'3d PC'!S42)</f>
        <v>153.06114525270391</v>
      </c>
      <c r="T174" s="117">
        <f>IF('3d PC'!T42="-","-",'3d PC'!T42)</f>
        <v>152.52962101673523</v>
      </c>
      <c r="U174" s="117">
        <f>IF('3d PC'!U42="-","-",'3d PC'!U42)</f>
        <v>161.50696522673715</v>
      </c>
      <c r="V174" s="117">
        <f>IF('3d PC'!V42="-","-",'3d PC'!V42)</f>
        <v>160.76007965978201</v>
      </c>
      <c r="W174" s="117">
        <f>IF('3d PC'!W42="-","-",'3d PC'!W42)</f>
        <v>168.09955111387231</v>
      </c>
      <c r="X174" s="27"/>
      <c r="Y174" s="117">
        <f>IF('3d PC'!Y42="-","-",'3d PC'!Y42)</f>
        <v>166.51771596407809</v>
      </c>
      <c r="Z174" s="117" t="str">
        <f>IF('3d PC'!Z42="-","-",'3d PC'!Z42)</f>
        <v>-</v>
      </c>
      <c r="AA174" s="117" t="str">
        <f>IF('3d PC'!AA42="-","-",'3d PC'!AA42)</f>
        <v>-</v>
      </c>
      <c r="AB174" s="117" t="str">
        <f>IF('3d PC'!AB42="-","-",'3d PC'!AB42)</f>
        <v>-</v>
      </c>
      <c r="AC174" s="117" t="str">
        <f>IF('3d PC'!AC42="-","-",'3d PC'!AC42)</f>
        <v>-</v>
      </c>
      <c r="AD174" s="25"/>
    </row>
    <row r="175" spans="1:30" s="26" customFormat="1" ht="11.25" customHeight="1" x14ac:dyDescent="0.15">
      <c r="A175" s="207"/>
      <c r="B175" s="120" t="s">
        <v>247</v>
      </c>
      <c r="C175" s="157" t="s">
        <v>184</v>
      </c>
      <c r="D175" s="122" t="s">
        <v>125</v>
      </c>
      <c r="E175" s="119"/>
      <c r="F175" s="27"/>
      <c r="G175" s="117">
        <f>IF('3e NC-Elec'!H70="-","-",'3e NC-Elec'!H70)</f>
        <v>160.96862231984301</v>
      </c>
      <c r="H175" s="117">
        <f>IF('3e NC-Elec'!I70="-","-",'3e NC-Elec'!I70)</f>
        <v>161.98287392634072</v>
      </c>
      <c r="I175" s="117">
        <f>IF('3e NC-Elec'!J70="-","-",'3e NC-Elec'!J70)</f>
        <v>189.20752718980827</v>
      </c>
      <c r="J175" s="117">
        <f>IF('3e NC-Elec'!K70="-","-",'3e NC-Elec'!K70)</f>
        <v>188.44467322566766</v>
      </c>
      <c r="K175" s="117">
        <f>IF('3e NC-Elec'!L70="-","-",'3e NC-Elec'!L70)</f>
        <v>189.29577404168177</v>
      </c>
      <c r="L175" s="117">
        <f>IF('3e NC-Elec'!M70="-","-",'3e NC-Elec'!M70)</f>
        <v>190.51167316169997</v>
      </c>
      <c r="M175" s="117">
        <f>IF('3e NC-Elec'!N70="-","-",'3e NC-Elec'!N70)</f>
        <v>180.82740656863106</v>
      </c>
      <c r="N175" s="117">
        <f>IF('3e NC-Elec'!O70="-","-",'3e NC-Elec'!O70)</f>
        <v>180.29816618803244</v>
      </c>
      <c r="O175" s="27"/>
      <c r="P175" s="117">
        <f>IF('3e NC-Elec'!Q70="-","-",'3e NC-Elec'!Q70)</f>
        <v>180.29816618803244</v>
      </c>
      <c r="Q175" s="117">
        <f>IF('3e NC-Elec'!R70="-","-",'3e NC-Elec'!R70)</f>
        <v>183.4942549061106</v>
      </c>
      <c r="R175" s="117">
        <f>IF('3e NC-Elec'!S70="-","-",'3e NC-Elec'!S70)</f>
        <v>184.72349054843647</v>
      </c>
      <c r="S175" s="117">
        <f>IF('3e NC-Elec'!T70="-","-",'3e NC-Elec'!T70)</f>
        <v>194.67233622711166</v>
      </c>
      <c r="T175" s="117">
        <f>IF('3e NC-Elec'!U70="-","-",'3e NC-Elec'!U70)</f>
        <v>198.39681797898018</v>
      </c>
      <c r="U175" s="117">
        <f>IF('3e NC-Elec'!V70="-","-",'3e NC-Elec'!V70)</f>
        <v>198.61904688109738</v>
      </c>
      <c r="V175" s="117">
        <f>IF('3e NC-Elec'!W70="-","-",'3e NC-Elec'!W70)</f>
        <v>198.03208527260765</v>
      </c>
      <c r="W175" s="117">
        <f>IF('3e NC-Elec'!X70="-","-",'3e NC-Elec'!X70)</f>
        <v>228.52751361609481</v>
      </c>
      <c r="X175" s="27"/>
      <c r="Y175" s="117">
        <f>IF('3e NC-Elec'!Z70="-","-",'3e NC-Elec'!Z70)</f>
        <v>238.3196462190906</v>
      </c>
      <c r="Z175" s="117" t="str">
        <f>IF('3e NC-Elec'!AA70="-","-",'3e NC-Elec'!AA70)</f>
        <v>-</v>
      </c>
      <c r="AA175" s="117" t="str">
        <f>IF('3e NC-Elec'!AB70="-","-",'3e NC-Elec'!AB70)</f>
        <v>-</v>
      </c>
      <c r="AB175" s="117" t="str">
        <f>IF('3e NC-Elec'!AC70="-","-",'3e NC-Elec'!AC70)</f>
        <v>-</v>
      </c>
      <c r="AC175" s="117" t="str">
        <f>IF('3e NC-Elec'!AD70="-","-",'3e NC-Elec'!AD70)</f>
        <v>-</v>
      </c>
      <c r="AD175" s="25"/>
    </row>
    <row r="176" spans="1:30" s="26" customFormat="1" ht="11.25" customHeight="1" x14ac:dyDescent="0.15">
      <c r="A176" s="207"/>
      <c r="B176" s="120" t="s">
        <v>248</v>
      </c>
      <c r="C176" s="157" t="s">
        <v>185</v>
      </c>
      <c r="D176" s="122" t="s">
        <v>125</v>
      </c>
      <c r="E176" s="119"/>
      <c r="F176" s="27"/>
      <c r="G176" s="117">
        <f>IF('3g CPIH'!C$17="-","-",'3h OC '!$E$10*('3g CPIH'!C$17/'3g CPIH'!$G$17))</f>
        <v>76.502677103718199</v>
      </c>
      <c r="H176" s="117">
        <f>IF('3g CPIH'!D$17="-","-",'3h OC '!$E$10*('3g CPIH'!D$17/'3g CPIH'!$G$17))</f>
        <v>76.655835616438353</v>
      </c>
      <c r="I176" s="117">
        <f>IF('3g CPIH'!E$17="-","-",'3h OC '!$E$10*('3g CPIH'!E$17/'3g CPIH'!$G$17))</f>
        <v>76.885573385518597</v>
      </c>
      <c r="J176" s="117">
        <f>IF('3g CPIH'!F$17="-","-",'3h OC '!$E$10*('3g CPIH'!F$17/'3g CPIH'!$G$17))</f>
        <v>77.345048923679059</v>
      </c>
      <c r="K176" s="117">
        <f>IF('3g CPIH'!G$17="-","-",'3h OC '!$E$10*('3g CPIH'!G$17/'3g CPIH'!$G$17))</f>
        <v>78.263999999999996</v>
      </c>
      <c r="L176" s="117">
        <f>IF('3g CPIH'!H$17="-","-",'3h OC '!$E$10*('3g CPIH'!H$17/'3g CPIH'!$G$17))</f>
        <v>79.259530332681024</v>
      </c>
      <c r="M176" s="117">
        <f>IF('3g CPIH'!I$17="-","-",'3h OC '!$E$10*('3g CPIH'!I$17/'3g CPIH'!$G$17))</f>
        <v>80.408219178082177</v>
      </c>
      <c r="N176" s="117">
        <f>IF('3g CPIH'!J$17="-","-",'3h OC '!$E$10*('3g CPIH'!J$17/'3g CPIH'!$G$17))</f>
        <v>81.097432485322898</v>
      </c>
      <c r="O176" s="27"/>
      <c r="P176" s="117">
        <f>IF('3g CPIH'!L$17="-","-",'3h OC '!$E$10*('3g CPIH'!L$17/'3g CPIH'!$G$17))</f>
        <v>81.097432485322898</v>
      </c>
      <c r="Q176" s="117">
        <f>IF('3g CPIH'!M$17="-","-",'3h OC '!$E$10*('3g CPIH'!M$17/'3g CPIH'!$G$17))</f>
        <v>82.016383561643835</v>
      </c>
      <c r="R176" s="117">
        <f>IF('3g CPIH'!N$17="-","-",'3h OC '!$E$10*('3g CPIH'!N$17/'3g CPIH'!$G$17))</f>
        <v>82.62901761252445</v>
      </c>
      <c r="S176" s="117">
        <f>IF('3g CPIH'!O$17="-","-",'3h OC '!$E$10*('3g CPIH'!O$17/'3g CPIH'!$G$17))</f>
        <v>83.088493150684926</v>
      </c>
      <c r="T176" s="117">
        <f>IF('3g CPIH'!P$17="-","-",'3h OC '!$E$10*('3g CPIH'!P$17/'3g CPIH'!$G$17))</f>
        <v>83.318230919765156</v>
      </c>
      <c r="U176" s="117">
        <f>IF('3g CPIH'!Q$17="-","-",'3h OC '!$E$10*('3g CPIH'!Q$17/'3g CPIH'!$G$17))</f>
        <v>83.777706457925632</v>
      </c>
      <c r="V176" s="117">
        <f>IF('3g CPIH'!R$17="-","-",'3h OC '!$E$10*('3g CPIH'!R$17/'3g CPIH'!$G$17))</f>
        <v>85.309291585127198</v>
      </c>
      <c r="W176" s="117">
        <f>IF('3g CPIH'!S$17="-","-",'3h OC '!$E$10*('3g CPIH'!S$17/'3g CPIH'!$G$17))</f>
        <v>87.836407045009793</v>
      </c>
      <c r="X176" s="27"/>
      <c r="Y176" s="117">
        <f>IF('3g CPIH'!U$17="-","-",'3h OC '!$E$10*('3g CPIH'!U$17/'3g CPIH'!$G$17))</f>
        <v>92.278003913894324</v>
      </c>
      <c r="Z176" s="117" t="str">
        <f>IF('3g CPIH'!V$17="-","-",'3h OC '!$E$10*('3g CPIH'!V$17/'3g CPIH'!$G$17))</f>
        <v>-</v>
      </c>
      <c r="AA176" s="117" t="str">
        <f>IF('3g CPIH'!W$17="-","-",'3h OC '!$E$10*('3g CPIH'!W$17/'3g CPIH'!$G$17))</f>
        <v>-</v>
      </c>
      <c r="AB176" s="117" t="str">
        <f>IF('3g CPIH'!X$17="-","-",'3h OC '!$E$10*('3g CPIH'!X$17/'3g CPIH'!$G$17))</f>
        <v>-</v>
      </c>
      <c r="AC176" s="117" t="str">
        <f>IF('3g CPIH'!Y$17="-","-",'3h OC '!$E$10*('3g CPIH'!Y$17/'3g CPIH'!$G$17))</f>
        <v>-</v>
      </c>
      <c r="AD176" s="25"/>
    </row>
    <row r="177" spans="1:30" s="26" customFormat="1" ht="11.25" customHeight="1" x14ac:dyDescent="0.15">
      <c r="A177" s="207"/>
      <c r="B177" s="120" t="s">
        <v>248</v>
      </c>
      <c r="C177" s="157" t="s">
        <v>186</v>
      </c>
      <c r="D177" s="122" t="s">
        <v>125</v>
      </c>
      <c r="E177" s="119"/>
      <c r="F177" s="27"/>
      <c r="G177" s="117" t="s">
        <v>249</v>
      </c>
      <c r="H177" s="117" t="s">
        <v>249</v>
      </c>
      <c r="I177" s="117" t="s">
        <v>249</v>
      </c>
      <c r="J177" s="117" t="s">
        <v>249</v>
      </c>
      <c r="K177" s="117">
        <f>IF('3i SMNCC'!G$50="-","-",'3i SMNCC'!G$50)</f>
        <v>0</v>
      </c>
      <c r="L177" s="117">
        <f>IF('3i SMNCC'!H$50="-","-",'3i SMNCC'!H$50)</f>
        <v>-0.18995111249132623</v>
      </c>
      <c r="M177" s="117">
        <f>IF('3i SMNCC'!I$50="-","-",'3i SMNCC'!I$50)</f>
        <v>2.3898870370752556</v>
      </c>
      <c r="N177" s="117">
        <f>IF('3i SMNCC'!J$50="-","-",'3i SMNCC'!J$50)</f>
        <v>11.485481460604181</v>
      </c>
      <c r="O177" s="27"/>
      <c r="P177" s="117">
        <f>IF('3i SMNCC'!L$50="-","-",'3i SMNCC'!L$50)</f>
        <v>11.485481460604181</v>
      </c>
      <c r="Q177" s="117">
        <f>IF('3i SMNCC'!M$50="-","-",'3i SMNCC'!M$50)</f>
        <v>13.905095596481768</v>
      </c>
      <c r="R177" s="117">
        <f>IF('3i SMNCC'!N$50="-","-",'3i SMNCC'!N$50)</f>
        <v>14.008016342776511</v>
      </c>
      <c r="S177" s="117">
        <f>IF('3i SMNCC'!O$50="-","-",'3i SMNCC'!O$50)</f>
        <v>16.592254432324484</v>
      </c>
      <c r="T177" s="117">
        <f>IF('3i SMNCC'!P$50="-","-",'3i SMNCC'!P$50)</f>
        <v>16.855736391237045</v>
      </c>
      <c r="U177" s="117">
        <f>IF('3i SMNCC'!Q$50="-","-",'3i SMNCC'!Q$50)</f>
        <v>16.48610584262476</v>
      </c>
      <c r="V177" s="117">
        <f>IF('3i SMNCC'!R$50="-","-",'3i SMNCC'!R$50)</f>
        <v>16.529685824397358</v>
      </c>
      <c r="W177" s="117">
        <f>IF('3i SMNCC'!S$50="-","-",'3i SMNCC'!S$50)</f>
        <v>15.149258026029946</v>
      </c>
      <c r="X177" s="27"/>
      <c r="Y177" s="117">
        <f>IF('3i SMNCC'!U$50="-","-",'3i SMNCC'!U$50)</f>
        <v>16.072618119862021</v>
      </c>
      <c r="Z177" s="117" t="str">
        <f>IF('3i SMNCC'!V$50="-","-",'3i SMNCC'!V$50)</f>
        <v>-</v>
      </c>
      <c r="AA177" s="117" t="str">
        <f>IF('3i SMNCC'!W$50="-","-",'3i SMNCC'!W$50)</f>
        <v>-</v>
      </c>
      <c r="AB177" s="117" t="str">
        <f>IF('3i SMNCC'!X$50="-","-",'3i SMNCC'!X$50)</f>
        <v>-</v>
      </c>
      <c r="AC177" s="117" t="str">
        <f>IF('3i SMNCC'!Y$50="-","-",'3i SMNCC'!Y$50)</f>
        <v>-</v>
      </c>
      <c r="AD177" s="25"/>
    </row>
    <row r="178" spans="1:30" s="26" customFormat="1" ht="12.6" customHeight="1" x14ac:dyDescent="0.15">
      <c r="A178" s="207"/>
      <c r="B178" s="120" t="s">
        <v>248</v>
      </c>
      <c r="C178" s="157" t="s">
        <v>187</v>
      </c>
      <c r="D178" s="122" t="s">
        <v>125</v>
      </c>
      <c r="E178" s="119"/>
      <c r="F178" s="27"/>
      <c r="G178" s="117">
        <f>IF('3g CPIH'!C$17="-","-",'3j PAAC PAP'!$G$16*('3g CPIH'!C$17/'3g CPIH'!$G$17))</f>
        <v>3.3460635029354204</v>
      </c>
      <c r="H178" s="117">
        <f>IF('3g CPIH'!D$17="-","-",'3j PAAC PAP'!$G$16*('3g CPIH'!D$17/'3g CPIH'!$G$17))</f>
        <v>3.3527623287671227</v>
      </c>
      <c r="I178" s="117">
        <f>IF('3g CPIH'!E$17="-","-",'3j PAAC PAP'!$G$16*('3g CPIH'!E$17/'3g CPIH'!$G$17))</f>
        <v>3.3628105675146771</v>
      </c>
      <c r="J178" s="117">
        <f>IF('3g CPIH'!F$17="-","-",'3j PAAC PAP'!$G$16*('3g CPIH'!F$17/'3g CPIH'!$G$17))</f>
        <v>3.3829070450097847</v>
      </c>
      <c r="K178" s="117">
        <f>IF('3g CPIH'!G$17="-","-",'3j PAAC PAP'!$G$16*('3g CPIH'!G$17/'3g CPIH'!$G$17))</f>
        <v>3.4230999999999998</v>
      </c>
      <c r="L178" s="117">
        <f>IF('3g CPIH'!H$17="-","-",'3j PAAC PAP'!$G$16*('3g CPIH'!H$17/'3g CPIH'!$G$17))</f>
        <v>3.4666423679060667</v>
      </c>
      <c r="M178" s="117">
        <f>IF('3g CPIH'!I$17="-","-",'3j PAAC PAP'!$G$16*('3g CPIH'!I$17/'3g CPIH'!$G$17))</f>
        <v>3.516883561643835</v>
      </c>
      <c r="N178" s="117">
        <f>IF('3g CPIH'!J$17="-","-",'3j PAAC PAP'!$G$16*('3g CPIH'!J$17/'3g CPIH'!$G$17))</f>
        <v>3.547028277886497</v>
      </c>
      <c r="O178" s="27"/>
      <c r="P178" s="117">
        <f>IF('3g CPIH'!L$17="-","-",'3j PAAC PAP'!$G$16*('3g CPIH'!L$17/'3g CPIH'!$G$17))</f>
        <v>3.547028277886497</v>
      </c>
      <c r="Q178" s="117">
        <f>IF('3g CPIH'!M$17="-","-",'3j PAAC PAP'!$G$16*('3g CPIH'!M$17/'3g CPIH'!$G$17))</f>
        <v>3.5872212328767121</v>
      </c>
      <c r="R178" s="117">
        <f>IF('3g CPIH'!N$17="-","-",'3j PAAC PAP'!$G$16*('3g CPIH'!N$17/'3g CPIH'!$G$17))</f>
        <v>3.6140165362035224</v>
      </c>
      <c r="S178" s="117">
        <f>IF('3g CPIH'!O$17="-","-",'3j PAAC PAP'!$G$16*('3g CPIH'!O$17/'3g CPIH'!$G$17))</f>
        <v>3.6341130136986299</v>
      </c>
      <c r="T178" s="117">
        <f>IF('3g CPIH'!P$17="-","-",'3j PAAC PAP'!$G$16*('3g CPIH'!P$17/'3g CPIH'!$G$17))</f>
        <v>3.6441612524461835</v>
      </c>
      <c r="U178" s="117">
        <f>IF('3g CPIH'!Q$17="-","-",'3j PAAC PAP'!$G$16*('3g CPIH'!Q$17/'3g CPIH'!$G$17))</f>
        <v>3.6642577299412915</v>
      </c>
      <c r="V178" s="117">
        <f>IF('3g CPIH'!R$17="-","-",'3j PAAC PAP'!$G$16*('3g CPIH'!R$17/'3g CPIH'!$G$17))</f>
        <v>3.7312459882583173</v>
      </c>
      <c r="W178" s="117">
        <f>IF('3g CPIH'!S$17="-","-",'3j PAAC PAP'!$G$16*('3g CPIH'!S$17/'3g CPIH'!$G$17))</f>
        <v>3.8417766144814092</v>
      </c>
      <c r="X178" s="27"/>
      <c r="Y178" s="117">
        <f>IF('3g CPIH'!U$17="-","-",'3j PAAC PAP'!$G$16*('3g CPIH'!U$17/'3g CPIH'!$G$17))</f>
        <v>4.0360425636007822</v>
      </c>
      <c r="Z178" s="117" t="str">
        <f>IF('3g CPIH'!V$17="-","-",'3j PAAC PAP'!$G$16*('3g CPIH'!V$17/'3g CPIH'!$G$17))</f>
        <v>-</v>
      </c>
      <c r="AA178" s="117" t="str">
        <f>IF('3g CPIH'!W$17="-","-",'3j PAAC PAP'!$G$16*('3g CPIH'!W$17/'3g CPIH'!$G$17))</f>
        <v>-</v>
      </c>
      <c r="AB178" s="117" t="str">
        <f>IF('3g CPIH'!X$17="-","-",'3j PAAC PAP'!$G$16*('3g CPIH'!X$17/'3g CPIH'!$G$17))</f>
        <v>-</v>
      </c>
      <c r="AC178" s="117" t="str">
        <f>IF('3g CPIH'!Y$17="-","-",'3j PAAC PAP'!$G$16*('3g CPIH'!Y$17/'3g CPIH'!$G$17))</f>
        <v>-</v>
      </c>
      <c r="AD178" s="25"/>
    </row>
    <row r="179" spans="1:30" s="26" customFormat="1" ht="11.25" customHeight="1" x14ac:dyDescent="0.15">
      <c r="A179" s="207"/>
      <c r="B179" s="120" t="s">
        <v>248</v>
      </c>
      <c r="C179" s="120" t="s">
        <v>188</v>
      </c>
      <c r="D179" s="122" t="s">
        <v>125</v>
      </c>
      <c r="E179" s="119"/>
      <c r="F179" s="27"/>
      <c r="G179" s="117">
        <f>IF(G171="-","-",SUM(G171:G177)*'3j PAAC PAP'!$G$34)</f>
        <v>2.8144951582087456</v>
      </c>
      <c r="H179" s="117">
        <f>IF(H171="-","-",SUM(H171:H177)*'3j PAAC PAP'!$G$34)</f>
        <v>2.6897718622620466</v>
      </c>
      <c r="I179" s="117">
        <f>IF(I171="-","-",SUM(I171:I177)*'3j PAAC PAP'!$G$34)</f>
        <v>2.8293605893003666</v>
      </c>
      <c r="J179" s="117">
        <f>IF(J171="-","-",SUM(J171:J177)*'3j PAAC PAP'!$G$34)</f>
        <v>2.774279884596027</v>
      </c>
      <c r="K179" s="117">
        <f>IF(K171="-","-",SUM(K171:K177)*'3j PAAC PAP'!$G$34)</f>
        <v>3.0392574385043205</v>
      </c>
      <c r="L179" s="117">
        <f>IF(L171="-","-",SUM(L171:L177)*'3j PAAC PAP'!$G$34)</f>
        <v>3.0013357757847632</v>
      </c>
      <c r="M179" s="117">
        <f>IF(M171="-","-",SUM(M171:M177)*'3j PAAC PAP'!$G$34)</f>
        <v>3.1928314413812666</v>
      </c>
      <c r="N179" s="117">
        <f>IF(N171="-","-",SUM(N171:N177)*'3j PAAC PAP'!$G$34)</f>
        <v>3.3505404868958877</v>
      </c>
      <c r="O179" s="27"/>
      <c r="P179" s="117">
        <f>IF(P171="-","-",SUM(P171:P177)*'3j PAAC PAP'!$G$34)</f>
        <v>3.3505404868958877</v>
      </c>
      <c r="Q179" s="117">
        <f>IF(Q171="-","-",SUM(Q171:Q177)*'3j PAAC PAP'!$G$34)</f>
        <v>3.6731038915362242</v>
      </c>
      <c r="R179" s="117">
        <f>IF(R171="-","-",SUM(R171:R177)*'3j PAAC PAP'!$G$34)</f>
        <v>3.5357917504788663</v>
      </c>
      <c r="S179" s="117">
        <f>IF(S171="-","-",SUM(S171:S177)*'3j PAAC PAP'!$G$34)</f>
        <v>3.5695955136561595</v>
      </c>
      <c r="T179" s="117">
        <f>IF(T171="-","-",SUM(T171:T177)*'3j PAAC PAP'!$G$34)</f>
        <v>3.4580283083247418</v>
      </c>
      <c r="U179" s="117">
        <f>IF(U171="-","-",SUM(U171:U177)*'3j PAAC PAP'!$G$34)</f>
        <v>3.7183002268589238</v>
      </c>
      <c r="V179" s="117">
        <f>IF(V171="-","-",SUM(V171:V177)*'3j PAAC PAP'!$G$34)</f>
        <v>4.0726323378059579</v>
      </c>
      <c r="W179" s="117">
        <f>IF(W171="-","-",SUM(W171:W177)*'3j PAAC PAP'!$G$34)</f>
        <v>5.6779017045807754</v>
      </c>
      <c r="X179" s="27"/>
      <c r="Y179" s="117">
        <f>IF(Y171="-","-",SUM(Y171:Y177)*'3j PAAC PAP'!$G$34)</f>
        <v>9.7198849120398609</v>
      </c>
      <c r="Z179" s="117" t="str">
        <f>IF(Z171="-","-",SUM(Z171:Z177)*'3j PAAC PAP'!$G$34)</f>
        <v>-</v>
      </c>
      <c r="AA179" s="117" t="str">
        <f>IF(AA171="-","-",SUM(AA171:AA177)*'3j PAAC PAP'!$G$34)</f>
        <v>-</v>
      </c>
      <c r="AB179" s="117" t="str">
        <f>IF(AB171="-","-",SUM(AB171:AB177)*'3j PAAC PAP'!$G$34)</f>
        <v>-</v>
      </c>
      <c r="AC179" s="117" t="str">
        <f>IF(AC171="-","-",SUM(AC171:AC177)*'3j PAAC PAP'!$G$34)</f>
        <v>-</v>
      </c>
      <c r="AD179" s="25"/>
    </row>
    <row r="180" spans="1:30" x14ac:dyDescent="0.2">
      <c r="A180" s="207"/>
      <c r="B180" s="120" t="s">
        <v>189</v>
      </c>
      <c r="C180" s="157" t="s">
        <v>250</v>
      </c>
      <c r="D180" s="122" t="s">
        <v>125</v>
      </c>
      <c r="E180" s="119"/>
      <c r="F180" s="27"/>
      <c r="G180" s="117">
        <f>IF(G171="-","-",SUM(G171:G179)*'3k EBIT'!$E$10)</f>
        <v>11.509025645027222</v>
      </c>
      <c r="H180" s="117">
        <f>IF(H171="-","-",SUM(H171:H179)*'3k EBIT'!$E$10)</f>
        <v>11.002009116940501</v>
      </c>
      <c r="I180" s="117">
        <f>IF(I171="-","-",SUM(I171:I179)*'3k EBIT'!$E$10)</f>
        <v>11.569795389596512</v>
      </c>
      <c r="J180" s="117">
        <f>IF(J171="-","-",SUM(J171:J179)*'3k EBIT'!$E$10)</f>
        <v>11.346217044353953</v>
      </c>
      <c r="K180" s="117">
        <f>IF(K171="-","-",SUM(K171:K179)*'3k EBIT'!$E$10)</f>
        <v>12.424439593476489</v>
      </c>
      <c r="L180" s="117">
        <f>IF(L171="-","-",SUM(L171:L179)*'3k EBIT'!$E$10)</f>
        <v>12.271086950164499</v>
      </c>
      <c r="M180" s="117">
        <f>IF(M171="-","-",SUM(M171:M179)*'3k EBIT'!$E$10)</f>
        <v>13.050714177368803</v>
      </c>
      <c r="N180" s="117">
        <f>IF(N171="-","-",SUM(N171:N179)*'3k EBIT'!$E$10)</f>
        <v>13.692569995287945</v>
      </c>
      <c r="O180" s="27"/>
      <c r="P180" s="117">
        <f>IF(P171="-","-",SUM(P171:P179)*'3k EBIT'!$E$10)</f>
        <v>13.692569995287945</v>
      </c>
      <c r="Q180" s="117">
        <f>IF(Q171="-","-",SUM(Q171:Q179)*'3k EBIT'!$E$10)</f>
        <v>15.004946470798512</v>
      </c>
      <c r="R180" s="117">
        <f>IF(R171="-","-",SUM(R171:R179)*'3k EBIT'!$E$10)</f>
        <v>14.44713077216071</v>
      </c>
      <c r="S180" s="117">
        <f>IF(S171="-","-",SUM(S171:S179)*'3k EBIT'!$E$10)</f>
        <v>14.584971888206303</v>
      </c>
      <c r="T180" s="117">
        <f>IF(T171="-","-",SUM(T171:T179)*'3k EBIT'!$E$10)</f>
        <v>14.131515147996714</v>
      </c>
      <c r="U180" s="117">
        <f>IF(U171="-","-",SUM(U171:U179)*'3k EBIT'!$E$10)</f>
        <v>15.190214549620475</v>
      </c>
      <c r="V180" s="117">
        <f>IF(V171="-","-",SUM(V171:V179)*'3k EBIT'!$E$10)</f>
        <v>16.632286994446751</v>
      </c>
      <c r="W180" s="117">
        <f>IF(W171="-","-",SUM(W171:W179)*'3k EBIT'!$E$10)</f>
        <v>23.161727780398277</v>
      </c>
      <c r="X180" s="27"/>
      <c r="Y180" s="117">
        <f>IF(Y171="-","-",SUM(Y171:Y179)*'3k EBIT'!$E$10)</f>
        <v>39.600885935063211</v>
      </c>
      <c r="Z180" s="117" t="str">
        <f>IF(Z171="-","-",SUM(Z171:Z179)*'3k EBIT'!$E$10)</f>
        <v>-</v>
      </c>
      <c r="AA180" s="117" t="str">
        <f>IF(AA171="-","-",SUM(AA171:AA179)*'3k EBIT'!$E$10)</f>
        <v>-</v>
      </c>
      <c r="AB180" s="117" t="str">
        <f>IF(AB171="-","-",SUM(AB171:AB179)*'3k EBIT'!$E$10)</f>
        <v>-</v>
      </c>
      <c r="AC180" s="117" t="str">
        <f>IF(AC171="-","-",SUM(AC171:AC179)*'3k EBIT'!$E$10)</f>
        <v>-</v>
      </c>
    </row>
    <row r="181" spans="1:30" x14ac:dyDescent="0.2">
      <c r="A181" s="207"/>
      <c r="B181" s="120" t="s">
        <v>251</v>
      </c>
      <c r="C181" s="155" t="s">
        <v>252</v>
      </c>
      <c r="D181" s="122" t="s">
        <v>125</v>
      </c>
      <c r="E181" s="118"/>
      <c r="F181" s="27"/>
      <c r="G181" s="117">
        <f>IF(G171="-","-",SUM(G171:G174,G176:G180)*'3l HAP'!$E$11)</f>
        <v>6.5118676041940775</v>
      </c>
      <c r="H181" s="117">
        <f>IF(H171="-","-",SUM(H171:H174,H176:H180)*'3l HAP'!$E$11)</f>
        <v>6.1063218452899388</v>
      </c>
      <c r="I181" s="117">
        <f>IF(I171="-","-",SUM(I171:I174,I176:I180)*'3l HAP'!$E$11)</f>
        <v>6.1452496644525958</v>
      </c>
      <c r="J181" s="117">
        <f>IF(J171="-","-",SUM(J171:J174,J176:J180)*'3l HAP'!$E$11)</f>
        <v>5.9841339145728378</v>
      </c>
      <c r="K181" s="117">
        <f>IF(K171="-","-",SUM(K171:K174,K176:K180)*'3l HAP'!$E$11)</f>
        <v>6.8025282012703689</v>
      </c>
      <c r="L181" s="117">
        <f>IF(L171="-","-",SUM(L171:L174,L176:L180)*'3l HAP'!$E$11)</f>
        <v>6.6665559526052043</v>
      </c>
      <c r="M181" s="117">
        <f>IF(M171="-","-",SUM(M171:M174,M176:M180)*'3l HAP'!$E$11)</f>
        <v>7.4091073797259996</v>
      </c>
      <c r="N181" s="117">
        <f>IF(N171="-","-",SUM(N171:N174,N176:N180)*'3l HAP'!$E$11)</f>
        <v>7.911456364376785</v>
      </c>
      <c r="O181" s="27"/>
      <c r="P181" s="117">
        <f>IF(P171="-","-",SUM(P171:P174,P176:P180)*'3l HAP'!$E$11)</f>
        <v>7.911456364376785</v>
      </c>
      <c r="Q181" s="117">
        <f>IF(Q171="-","-",SUM(Q171:Q174,Q176:Q180)*'3l HAP'!$E$11)</f>
        <v>8.875951694789725</v>
      </c>
      <c r="R181" s="117">
        <f>IF(R171="-","-",SUM(R171:R174,R176:R180)*'3l HAP'!$E$11)</f>
        <v>8.4281135994154308</v>
      </c>
      <c r="S181" s="117">
        <f>IF(S171="-","-",SUM(S171:S174,S176:S180)*'3l HAP'!$E$11)</f>
        <v>8.3886699680670631</v>
      </c>
      <c r="T181" s="117">
        <f>IF(T171="-","-",SUM(T171:T174,T176:T180)*'3l HAP'!$E$11)</f>
        <v>7.9847157575206689</v>
      </c>
      <c r="U181" s="117">
        <f>IF(U171="-","-",SUM(U171:U174,U176:U180)*'3l HAP'!$E$11)</f>
        <v>8.7972732376746539</v>
      </c>
      <c r="V181" s="117">
        <f>IF(V171="-","-",SUM(V171:V174,V176:V180)*'3l HAP'!$E$11)</f>
        <v>9.9170971501512302</v>
      </c>
      <c r="W181" s="117">
        <f>IF(W171="-","-",SUM(W171:W174,W176:W180)*'3l HAP'!$E$11)</f>
        <v>14.50206111326457</v>
      </c>
      <c r="X181" s="27"/>
      <c r="Y181" s="117">
        <f>IF(Y171="-","-",SUM(Y171:Y174,Y176:Y180)*'3l HAP'!$E$11)</f>
        <v>27.026358453856918</v>
      </c>
      <c r="Z181" s="117" t="str">
        <f>IF(Z171="-","-",SUM(Z171:Z174,Z176:Z180)*'3l HAP'!$E$11)</f>
        <v>-</v>
      </c>
      <c r="AA181" s="117" t="str">
        <f>IF(AA171="-","-",SUM(AA171:AA174,AA176:AA180)*'3l HAP'!$E$11)</f>
        <v>-</v>
      </c>
      <c r="AB181" s="117" t="str">
        <f>IF(AB171="-","-",SUM(AB171:AB174,AB176:AB180)*'3l HAP'!$E$11)</f>
        <v>-</v>
      </c>
      <c r="AC181" s="117" t="str">
        <f>IF(AC171="-","-",SUM(AC171:AC174,AC176:AC180)*'3l HAP'!$E$11)</f>
        <v>-</v>
      </c>
    </row>
    <row r="182" spans="1:30" x14ac:dyDescent="0.2">
      <c r="A182" s="207"/>
      <c r="B182" s="120" t="s">
        <v>253</v>
      </c>
      <c r="C182" s="157" t="str">
        <f>B182&amp;"_"&amp;D182</f>
        <v>Total_Northern Scotland</v>
      </c>
      <c r="D182" s="122" t="s">
        <v>125</v>
      </c>
      <c r="E182" s="119"/>
      <c r="F182" s="27"/>
      <c r="G182" s="117">
        <f t="shared" ref="G182:N182" si="39">IF(G171="-","-",SUM(G171:G181))</f>
        <v>612.24980924608326</v>
      </c>
      <c r="H182" s="117">
        <f t="shared" si="39"/>
        <v>585.15919408390027</v>
      </c>
      <c r="I182" s="117">
        <f t="shared" si="39"/>
        <v>615.08159759414173</v>
      </c>
      <c r="J182" s="117">
        <f t="shared" si="39"/>
        <v>603.15320537621051</v>
      </c>
      <c r="K182" s="117">
        <f t="shared" si="39"/>
        <v>660.72013143975346</v>
      </c>
      <c r="L182" s="117">
        <f t="shared" si="39"/>
        <v>652.51297077165134</v>
      </c>
      <c r="M182" s="117">
        <f t="shared" si="39"/>
        <v>694.28851720810701</v>
      </c>
      <c r="N182" s="117">
        <f t="shared" si="39"/>
        <v>728.57273739270613</v>
      </c>
      <c r="O182" s="27"/>
      <c r="P182" s="117">
        <f t="shared" ref="P182:W182" si="40">IF(P171="-","-",SUM(P171:P181))</f>
        <v>728.57273739270613</v>
      </c>
      <c r="Q182" s="117">
        <f t="shared" si="40"/>
        <v>798.60965027207885</v>
      </c>
      <c r="R182" s="117">
        <f t="shared" si="40"/>
        <v>768.80310332245949</v>
      </c>
      <c r="S182" s="117">
        <f t="shared" si="40"/>
        <v>776.01845227584704</v>
      </c>
      <c r="T182" s="117">
        <f t="shared" si="40"/>
        <v>751.74836370171295</v>
      </c>
      <c r="U182" s="117">
        <f t="shared" si="40"/>
        <v>808.28191930425476</v>
      </c>
      <c r="V182" s="117">
        <f t="shared" si="40"/>
        <v>885.3002615943476</v>
      </c>
      <c r="W182" s="117">
        <f t="shared" si="40"/>
        <v>1233.5398618179852</v>
      </c>
      <c r="X182" s="27"/>
      <c r="Y182" s="117">
        <f t="shared" ref="Y182:AC182" si="41">IF(Y171="-","-",SUM(Y171:Y181))</f>
        <v>2111.282652023328</v>
      </c>
      <c r="Z182" s="117" t="str">
        <f t="shared" si="41"/>
        <v>-</v>
      </c>
      <c r="AA182" s="117" t="str">
        <f t="shared" si="41"/>
        <v>-</v>
      </c>
      <c r="AB182" s="117" t="str">
        <f t="shared" si="41"/>
        <v>-</v>
      </c>
      <c r="AC182" s="117" t="str">
        <f t="shared" si="41"/>
        <v>-</v>
      </c>
    </row>
    <row r="183" spans="1:30" s="26" customFormat="1" ht="11.25" x14ac:dyDescent="0.15">
      <c r="A183" s="207"/>
      <c r="B183" s="123" t="s">
        <v>244</v>
      </c>
      <c r="C183" s="123" t="s">
        <v>180</v>
      </c>
      <c r="D183" s="121" t="s">
        <v>136</v>
      </c>
      <c r="E183" s="75"/>
      <c r="F183" s="27"/>
      <c r="G183" s="35">
        <f t="shared" ref="G183:V185" si="42">IF(G15="-","-",AVERAGE(G15,G27,G39,G51,G63,G75,G87,G99,G111,G123,G135,G147,G159,G171))</f>
        <v>257.71648592671312</v>
      </c>
      <c r="H183" s="35">
        <f t="shared" si="42"/>
        <v>230.72148592671311</v>
      </c>
      <c r="I183" s="35">
        <f t="shared" si="42"/>
        <v>212.01049099689203</v>
      </c>
      <c r="J183" s="35">
        <f t="shared" si="42"/>
        <v>201.00608216610593</v>
      </c>
      <c r="K183" s="35">
        <f t="shared" si="42"/>
        <v>243.5641006936373</v>
      </c>
      <c r="L183" s="35">
        <f t="shared" si="42"/>
        <v>233.38718526559481</v>
      </c>
      <c r="M183" s="35">
        <f t="shared" si="42"/>
        <v>255.96477111507141</v>
      </c>
      <c r="N183" s="35">
        <f t="shared" si="42"/>
        <v>280.35133215513343</v>
      </c>
      <c r="O183" s="27"/>
      <c r="P183" s="35">
        <f t="shared" ref="P183:W183" si="43">IF(P15="-","-",AVERAGE(P15,P27,P39,P51,P63,P75,P87,P99,P111,P123,P135,P147,P159,P171))</f>
        <v>280.35133215513343</v>
      </c>
      <c r="Q183" s="35">
        <f t="shared" si="43"/>
        <v>331.88177601701312</v>
      </c>
      <c r="R183" s="35">
        <f t="shared" si="43"/>
        <v>300.85275986127681</v>
      </c>
      <c r="S183" s="35">
        <f t="shared" si="43"/>
        <v>290.33538273875416</v>
      </c>
      <c r="T183" s="35">
        <f t="shared" si="43"/>
        <v>253.3454702673852</v>
      </c>
      <c r="U183" s="35">
        <f t="shared" si="43"/>
        <v>301.17601117012339</v>
      </c>
      <c r="V183" s="35">
        <f t="shared" si="43"/>
        <v>380.12916390301859</v>
      </c>
      <c r="W183" s="35">
        <f t="shared" si="43"/>
        <v>686.93566973033592</v>
      </c>
      <c r="X183" s="27"/>
      <c r="Y183" s="35">
        <f t="shared" ref="Y183:AC183" si="44">IF(Y15="-","-",AVERAGE(Y15,Y27,Y39,Y51,Y63,Y75,Y87,Y99,Y111,Y123,Y135,Y147,Y159,Y171))</f>
        <v>1512.8094841491961</v>
      </c>
      <c r="Z183" s="35" t="str">
        <f t="shared" si="44"/>
        <v>-</v>
      </c>
      <c r="AA183" s="35" t="str">
        <f t="shared" si="44"/>
        <v>-</v>
      </c>
      <c r="AB183" s="35" t="str">
        <f t="shared" si="44"/>
        <v>-</v>
      </c>
      <c r="AC183" s="35" t="str">
        <f t="shared" si="44"/>
        <v>-</v>
      </c>
      <c r="AD183" s="25"/>
    </row>
    <row r="184" spans="1:30" s="26" customFormat="1" ht="11.25" x14ac:dyDescent="0.15">
      <c r="A184" s="207"/>
      <c r="B184" s="123" t="s">
        <v>244</v>
      </c>
      <c r="C184" s="123" t="s">
        <v>181</v>
      </c>
      <c r="D184" s="121" t="s">
        <v>136</v>
      </c>
      <c r="E184" s="75"/>
      <c r="F184" s="27"/>
      <c r="G184" s="35">
        <f t="shared" si="42"/>
        <v>5.9906100963410862E-2</v>
      </c>
      <c r="H184" s="35">
        <f t="shared" si="42"/>
        <v>8.9859151445116262E-2</v>
      </c>
      <c r="I184" s="35">
        <f t="shared" si="42"/>
        <v>0.28295669940976914</v>
      </c>
      <c r="J184" s="35">
        <f t="shared" si="42"/>
        <v>0.28775287064021532</v>
      </c>
      <c r="K184" s="35">
        <f t="shared" si="42"/>
        <v>3.695838468799503</v>
      </c>
      <c r="L184" s="35">
        <f t="shared" si="42"/>
        <v>3.5853367720281919</v>
      </c>
      <c r="M184" s="35">
        <f t="shared" si="42"/>
        <v>12.42910064094038</v>
      </c>
      <c r="N184" s="35">
        <f t="shared" si="42"/>
        <v>11.815456613688003</v>
      </c>
      <c r="O184" s="27"/>
      <c r="P184" s="35">
        <f t="shared" ref="P184:W185" si="45">IF(P16="-","-",AVERAGE(P16,P28,P40,P52,P64,P76,P88,P100,P112,P124,P136,P148,P160,P172))</f>
        <v>11.815456613688003</v>
      </c>
      <c r="Q184" s="35">
        <f t="shared" si="45"/>
        <v>15.875278204103214</v>
      </c>
      <c r="R184" s="35">
        <f t="shared" si="45"/>
        <v>15.252517859400495</v>
      </c>
      <c r="S184" s="35">
        <f t="shared" si="45"/>
        <v>18.162094323274683</v>
      </c>
      <c r="T184" s="35">
        <f t="shared" si="45"/>
        <v>18.515809469683656</v>
      </c>
      <c r="U184" s="35">
        <f t="shared" si="45"/>
        <v>14.155980140040841</v>
      </c>
      <c r="V184" s="35">
        <f t="shared" si="45"/>
        <v>14.309299644028929</v>
      </c>
      <c r="W184" s="35">
        <f t="shared" si="45"/>
        <v>8.9876347080460999</v>
      </c>
      <c r="X184" s="27"/>
      <c r="Y184" s="35">
        <f t="shared" ref="Y184:AC184" si="46">IF(Y16="-","-",AVERAGE(Y16,Y28,Y40,Y52,Y64,Y76,Y88,Y100,Y112,Y124,Y136,Y148,Y160,Y172))</f>
        <v>12.009130989979031</v>
      </c>
      <c r="Z184" s="35" t="str">
        <f t="shared" si="46"/>
        <v>-</v>
      </c>
      <c r="AA184" s="35" t="str">
        <f t="shared" si="46"/>
        <v>-</v>
      </c>
      <c r="AB184" s="35" t="str">
        <f t="shared" si="46"/>
        <v>-</v>
      </c>
      <c r="AC184" s="35" t="str">
        <f t="shared" si="46"/>
        <v>-</v>
      </c>
      <c r="AD184" s="25"/>
    </row>
    <row r="185" spans="1:30" s="26" customFormat="1" ht="11.25" x14ac:dyDescent="0.1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6.5476579358857476</v>
      </c>
      <c r="U185" s="35">
        <f t="shared" si="42"/>
        <v>9.975695096053105</v>
      </c>
      <c r="V185" s="35">
        <f t="shared" si="42"/>
        <v>4.43</v>
      </c>
      <c r="W185" s="35" t="str">
        <f t="shared" si="45"/>
        <v>-</v>
      </c>
      <c r="X185" s="27"/>
      <c r="Y185" s="35">
        <f t="shared" ref="Y185:AC185" si="47">IF(Y17="-","-",AVERAGE(Y17,Y29,Y41,Y53,Y65,Y77,Y89,Y101,Y113,Y125,Y137,Y149,Y161,Y173))</f>
        <v>20.701931196232078</v>
      </c>
      <c r="Z185" s="35" t="str">
        <f t="shared" si="47"/>
        <v>-</v>
      </c>
      <c r="AA185" s="35" t="str">
        <f t="shared" si="47"/>
        <v>-</v>
      </c>
      <c r="AB185" s="35" t="str">
        <f t="shared" si="47"/>
        <v>-</v>
      </c>
      <c r="AC185" s="35" t="str">
        <f t="shared" si="47"/>
        <v>-</v>
      </c>
      <c r="AD185" s="25"/>
    </row>
    <row r="186" spans="1:30" s="26" customFormat="1" ht="11.25" x14ac:dyDescent="0.15">
      <c r="A186" s="207"/>
      <c r="B186" s="123" t="s">
        <v>246</v>
      </c>
      <c r="C186" s="123" t="s">
        <v>183</v>
      </c>
      <c r="D186" s="121" t="s">
        <v>136</v>
      </c>
      <c r="E186" s="75"/>
      <c r="F186" s="27"/>
      <c r="G186" s="35">
        <f t="shared" ref="G186:N194" si="48">IF(G18="-","-",AVERAGE(G18,G30,G42,G54,G66,G78,G90,G102,G114,G126,G138,G150,G162,G174))</f>
        <v>90.554722046347251</v>
      </c>
      <c r="H186" s="35">
        <f t="shared" si="48"/>
        <v>90.52751847932619</v>
      </c>
      <c r="I186" s="35">
        <f t="shared" si="48"/>
        <v>110.92126577555032</v>
      </c>
      <c r="J186" s="35">
        <f t="shared" si="48"/>
        <v>110.816538798583</v>
      </c>
      <c r="K186" s="35">
        <f t="shared" si="48"/>
        <v>118.07705875336698</v>
      </c>
      <c r="L186" s="35">
        <f t="shared" si="48"/>
        <v>118.50377291366176</v>
      </c>
      <c r="M186" s="35">
        <f t="shared" si="48"/>
        <v>137.2785412534873</v>
      </c>
      <c r="N186" s="35">
        <f t="shared" si="48"/>
        <v>137.37219711784317</v>
      </c>
      <c r="O186" s="27"/>
      <c r="P186" s="35">
        <f t="shared" ref="P186:W186" si="49">IF(P18="-","-",AVERAGE(P18,P30,P42,P54,P66,P78,P90,P102,P114,P126,P138,P150,P162,P174))</f>
        <v>137.37219711784317</v>
      </c>
      <c r="Q186" s="35">
        <f t="shared" si="49"/>
        <v>146.97498129828324</v>
      </c>
      <c r="R186" s="35">
        <f t="shared" si="49"/>
        <v>148.78179429410963</v>
      </c>
      <c r="S186" s="35">
        <f t="shared" si="49"/>
        <v>153.05177827785991</v>
      </c>
      <c r="T186" s="35">
        <f t="shared" si="49"/>
        <v>152.50792343202036</v>
      </c>
      <c r="U186" s="35">
        <f t="shared" si="49"/>
        <v>161.47386372529701</v>
      </c>
      <c r="V186" s="35">
        <f t="shared" si="49"/>
        <v>160.71814985263919</v>
      </c>
      <c r="W186" s="35">
        <f t="shared" si="49"/>
        <v>168.06212548551051</v>
      </c>
      <c r="X186" s="27"/>
      <c r="Y186" s="35">
        <f t="shared" ref="Y186:AC186" si="50">IF(Y18="-","-",AVERAGE(Y18,Y30,Y42,Y54,Y66,Y78,Y90,Y102,Y114,Y126,Y138,Y150,Y162,Y174))</f>
        <v>166.49125558391935</v>
      </c>
      <c r="Z186" s="35" t="str">
        <f t="shared" si="50"/>
        <v>-</v>
      </c>
      <c r="AA186" s="35" t="str">
        <f t="shared" si="50"/>
        <v>-</v>
      </c>
      <c r="AB186" s="35" t="str">
        <f t="shared" si="50"/>
        <v>-</v>
      </c>
      <c r="AC186" s="35" t="str">
        <f t="shared" si="50"/>
        <v>-</v>
      </c>
      <c r="AD186" s="25"/>
    </row>
    <row r="187" spans="1:30" s="26" customFormat="1" ht="11.25" x14ac:dyDescent="0.15">
      <c r="A187" s="207"/>
      <c r="B187" s="123" t="s">
        <v>247</v>
      </c>
      <c r="C187" s="123" t="s">
        <v>184</v>
      </c>
      <c r="D187" s="121" t="s">
        <v>136</v>
      </c>
      <c r="E187" s="75"/>
      <c r="F187" s="27"/>
      <c r="G187" s="35">
        <f t="shared" si="48"/>
        <v>129.31507525491892</v>
      </c>
      <c r="H187" s="35">
        <f t="shared" si="48"/>
        <v>130.320527277114</v>
      </c>
      <c r="I187" s="35">
        <f t="shared" si="48"/>
        <v>143.75542844413056</v>
      </c>
      <c r="J187" s="35">
        <f t="shared" si="48"/>
        <v>142.99919295387261</v>
      </c>
      <c r="K187" s="35">
        <f t="shared" si="48"/>
        <v>140.67827761874798</v>
      </c>
      <c r="L187" s="35">
        <f t="shared" si="48"/>
        <v>141.88362767308908</v>
      </c>
      <c r="M187" s="35">
        <f t="shared" si="48"/>
        <v>146.74643050364855</v>
      </c>
      <c r="N187" s="35">
        <f t="shared" si="48"/>
        <v>146.21321809921974</v>
      </c>
      <c r="O187" s="27"/>
      <c r="P187" s="35">
        <f t="shared" ref="P187:W187" si="51">IF(P19="-","-",AVERAGE(P19,P31,P43,P55,P67,P79,P91,P103,P115,P127,P139,P151,P163,P175))</f>
        <v>146.21321809921974</v>
      </c>
      <c r="Q187" s="35">
        <f t="shared" si="51"/>
        <v>154.98695474225545</v>
      </c>
      <c r="R187" s="35">
        <f t="shared" si="51"/>
        <v>155.91941768584419</v>
      </c>
      <c r="S187" s="35">
        <f t="shared" si="51"/>
        <v>156.82128408270361</v>
      </c>
      <c r="T187" s="35">
        <f t="shared" si="51"/>
        <v>160.05334295858538</v>
      </c>
      <c r="U187" s="35">
        <f t="shared" si="51"/>
        <v>171.05986563571534</v>
      </c>
      <c r="V187" s="35">
        <f t="shared" si="51"/>
        <v>170.07802785187067</v>
      </c>
      <c r="W187" s="35">
        <f t="shared" si="51"/>
        <v>211.18364579762692</v>
      </c>
      <c r="X187" s="27"/>
      <c r="Y187" s="35">
        <f t="shared" ref="Y187:AC187" si="52">IF(Y19="-","-",AVERAGE(Y19,Y31,Y43,Y55,Y67,Y79,Y91,Y103,Y115,Y127,Y139,Y151,Y163,Y175))</f>
        <v>221.9286821365277</v>
      </c>
      <c r="Z187" s="35" t="str">
        <f t="shared" si="52"/>
        <v>-</v>
      </c>
      <c r="AA187" s="35" t="str">
        <f t="shared" si="52"/>
        <v>-</v>
      </c>
      <c r="AB187" s="35" t="str">
        <f t="shared" si="52"/>
        <v>-</v>
      </c>
      <c r="AC187" s="35" t="str">
        <f t="shared" si="52"/>
        <v>-</v>
      </c>
      <c r="AD187" s="25"/>
    </row>
    <row r="188" spans="1:30" s="26" customFormat="1" ht="11.25" x14ac:dyDescent="0.15">
      <c r="A188" s="207"/>
      <c r="B188" s="123" t="s">
        <v>248</v>
      </c>
      <c r="C188" s="123" t="s">
        <v>185</v>
      </c>
      <c r="D188" s="121" t="s">
        <v>136</v>
      </c>
      <c r="E188" s="75"/>
      <c r="F188" s="27"/>
      <c r="G188" s="35">
        <f t="shared" si="48"/>
        <v>76.502677103718185</v>
      </c>
      <c r="H188" s="35">
        <f t="shared" si="48"/>
        <v>76.655835616438353</v>
      </c>
      <c r="I188" s="35">
        <f t="shared" si="48"/>
        <v>76.885573385518583</v>
      </c>
      <c r="J188" s="35">
        <f t="shared" si="48"/>
        <v>77.345048923679073</v>
      </c>
      <c r="K188" s="35">
        <f t="shared" si="48"/>
        <v>78.263999999999996</v>
      </c>
      <c r="L188" s="35">
        <f t="shared" si="48"/>
        <v>79.259530332681024</v>
      </c>
      <c r="M188" s="35">
        <f t="shared" si="48"/>
        <v>80.408219178082177</v>
      </c>
      <c r="N188" s="35">
        <f t="shared" si="48"/>
        <v>81.097432485322898</v>
      </c>
      <c r="O188" s="27"/>
      <c r="P188" s="35">
        <f t="shared" ref="P188:W188" si="53">IF(P20="-","-",AVERAGE(P20,P32,P44,P56,P68,P80,P92,P104,P116,P128,P140,P152,P164,P176))</f>
        <v>81.097432485322898</v>
      </c>
      <c r="Q188" s="35">
        <f t="shared" si="53"/>
        <v>82.016383561643821</v>
      </c>
      <c r="R188" s="35">
        <f t="shared" si="53"/>
        <v>82.629017612524436</v>
      </c>
      <c r="S188" s="35">
        <f t="shared" si="53"/>
        <v>83.088493150684926</v>
      </c>
      <c r="T188" s="35">
        <f t="shared" si="53"/>
        <v>83.318230919765156</v>
      </c>
      <c r="U188" s="35">
        <f t="shared" si="53"/>
        <v>83.777706457925646</v>
      </c>
      <c r="V188" s="35">
        <f t="shared" si="53"/>
        <v>85.309291585127184</v>
      </c>
      <c r="W188" s="35">
        <f t="shared" si="53"/>
        <v>87.836407045009778</v>
      </c>
      <c r="X188" s="27"/>
      <c r="Y188" s="35">
        <f t="shared" ref="Y188:AC188" si="54">IF(Y20="-","-",AVERAGE(Y20,Y32,Y44,Y56,Y68,Y80,Y92,Y104,Y116,Y128,Y140,Y152,Y164,Y176))</f>
        <v>92.278003913894295</v>
      </c>
      <c r="Z188" s="35" t="str">
        <f t="shared" si="54"/>
        <v>-</v>
      </c>
      <c r="AA188" s="35" t="str">
        <f t="shared" si="54"/>
        <v>-</v>
      </c>
      <c r="AB188" s="35" t="str">
        <f t="shared" si="54"/>
        <v>-</v>
      </c>
      <c r="AC188" s="35" t="str">
        <f t="shared" si="54"/>
        <v>-</v>
      </c>
      <c r="AD188" s="25"/>
    </row>
    <row r="189" spans="1:30" s="26" customFormat="1" ht="11.25" x14ac:dyDescent="0.15">
      <c r="A189" s="207"/>
      <c r="B189" s="123" t="s">
        <v>248</v>
      </c>
      <c r="C189" s="123" t="s">
        <v>186</v>
      </c>
      <c r="D189" s="121" t="s">
        <v>136</v>
      </c>
      <c r="E189" s="75"/>
      <c r="F189" s="27"/>
      <c r="G189" s="35" t="str">
        <f t="shared" si="48"/>
        <v>-</v>
      </c>
      <c r="H189" s="35" t="str">
        <f t="shared" si="48"/>
        <v>-</v>
      </c>
      <c r="I189" s="35" t="str">
        <f t="shared" si="48"/>
        <v>-</v>
      </c>
      <c r="J189" s="35" t="str">
        <f t="shared" si="48"/>
        <v>-</v>
      </c>
      <c r="K189" s="35">
        <f t="shared" si="48"/>
        <v>0</v>
      </c>
      <c r="L189" s="35">
        <f t="shared" si="48"/>
        <v>-0.18995111249132623</v>
      </c>
      <c r="M189" s="35">
        <f t="shared" si="48"/>
        <v>2.3898870370752552</v>
      </c>
      <c r="N189" s="35">
        <f t="shared" si="48"/>
        <v>11.485481460604179</v>
      </c>
      <c r="O189" s="27"/>
      <c r="P189" s="35">
        <f t="shared" ref="P189:W189" si="55">IF(P21="-","-",AVERAGE(P21,P33,P45,P57,P69,P81,P93,P105,P117,P129,P141,P153,P165,P177))</f>
        <v>11.485481460604179</v>
      </c>
      <c r="Q189" s="35">
        <f t="shared" si="55"/>
        <v>13.90509559648177</v>
      </c>
      <c r="R189" s="35">
        <f t="shared" si="55"/>
        <v>14.008016342776509</v>
      </c>
      <c r="S189" s="35">
        <f t="shared" si="55"/>
        <v>16.592254432324488</v>
      </c>
      <c r="T189" s="35">
        <f t="shared" si="55"/>
        <v>16.855736391237038</v>
      </c>
      <c r="U189" s="35">
        <f t="shared" si="55"/>
        <v>16.486105842624763</v>
      </c>
      <c r="V189" s="35">
        <f t="shared" si="55"/>
        <v>16.529685824397355</v>
      </c>
      <c r="W189" s="35">
        <f t="shared" si="55"/>
        <v>15.149258026029942</v>
      </c>
      <c r="X189" s="27"/>
      <c r="Y189" s="35">
        <f t="shared" ref="Y189:AC189" si="56">IF(Y21="-","-",AVERAGE(Y21,Y33,Y45,Y57,Y69,Y81,Y93,Y105,Y117,Y129,Y141,Y153,Y165,Y177))</f>
        <v>16.072618119862025</v>
      </c>
      <c r="Z189" s="35" t="str">
        <f t="shared" si="56"/>
        <v>-</v>
      </c>
      <c r="AA189" s="35" t="str">
        <f t="shared" si="56"/>
        <v>-</v>
      </c>
      <c r="AB189" s="35" t="str">
        <f t="shared" si="56"/>
        <v>-</v>
      </c>
      <c r="AC189" s="35" t="str">
        <f t="shared" si="56"/>
        <v>-</v>
      </c>
      <c r="AD189" s="25"/>
    </row>
    <row r="190" spans="1:30" s="26" customFormat="1" ht="11.25" x14ac:dyDescent="0.15">
      <c r="A190" s="207"/>
      <c r="B190" s="123" t="s">
        <v>248</v>
      </c>
      <c r="C190" s="123" t="s">
        <v>187</v>
      </c>
      <c r="D190" s="121" t="s">
        <v>136</v>
      </c>
      <c r="E190" s="75"/>
      <c r="F190" s="27"/>
      <c r="G190" s="35">
        <f t="shared" si="48"/>
        <v>3.3460635029354218</v>
      </c>
      <c r="H190" s="35">
        <f t="shared" si="48"/>
        <v>3.3527623287671227</v>
      </c>
      <c r="I190" s="35">
        <f t="shared" si="48"/>
        <v>3.362810567514678</v>
      </c>
      <c r="J190" s="35">
        <f t="shared" si="48"/>
        <v>3.3829070450097851</v>
      </c>
      <c r="K190" s="35">
        <f t="shared" si="48"/>
        <v>3.4230999999999985</v>
      </c>
      <c r="L190" s="35">
        <f t="shared" si="48"/>
        <v>3.4666423679060681</v>
      </c>
      <c r="M190" s="35">
        <f t="shared" si="48"/>
        <v>3.516883561643835</v>
      </c>
      <c r="N190" s="35">
        <f t="shared" si="48"/>
        <v>3.547028277886497</v>
      </c>
      <c r="O190" s="27"/>
      <c r="P190" s="35">
        <f t="shared" ref="P190:W190" si="57">IF(P22="-","-",AVERAGE(P22,P34,P46,P58,P70,P82,P94,P106,P118,P130,P142,P154,P166,P178))</f>
        <v>3.547028277886497</v>
      </c>
      <c r="Q190" s="35">
        <f t="shared" si="57"/>
        <v>3.5872212328767126</v>
      </c>
      <c r="R190" s="35">
        <f t="shared" si="57"/>
        <v>3.6140165362035224</v>
      </c>
      <c r="S190" s="35">
        <f t="shared" si="57"/>
        <v>3.6341130136986304</v>
      </c>
      <c r="T190" s="35">
        <f t="shared" si="57"/>
        <v>3.6441612524461822</v>
      </c>
      <c r="U190" s="35">
        <f t="shared" si="57"/>
        <v>3.6642577299412911</v>
      </c>
      <c r="V190" s="35">
        <f t="shared" si="57"/>
        <v>3.731245988258316</v>
      </c>
      <c r="W190" s="35">
        <f t="shared" si="57"/>
        <v>3.8417766144814105</v>
      </c>
      <c r="X190" s="27"/>
      <c r="Y190" s="35">
        <f t="shared" ref="Y190:AC190" si="58">IF(Y22="-","-",AVERAGE(Y22,Y34,Y46,Y58,Y70,Y82,Y94,Y106,Y118,Y130,Y142,Y154,Y166,Y178))</f>
        <v>4.0360425636007813</v>
      </c>
      <c r="Z190" s="35" t="str">
        <f t="shared" si="58"/>
        <v>-</v>
      </c>
      <c r="AA190" s="35" t="str">
        <f t="shared" si="58"/>
        <v>-</v>
      </c>
      <c r="AB190" s="35" t="str">
        <f t="shared" si="58"/>
        <v>-</v>
      </c>
      <c r="AC190" s="35" t="str">
        <f t="shared" si="58"/>
        <v>-</v>
      </c>
      <c r="AD190" s="25"/>
    </row>
    <row r="191" spans="1:30" s="26" customFormat="1" ht="11.25" x14ac:dyDescent="0.15">
      <c r="A191" s="207"/>
      <c r="B191" s="123" t="s">
        <v>248</v>
      </c>
      <c r="C191" s="123" t="s">
        <v>188</v>
      </c>
      <c r="D191" s="121" t="s">
        <v>136</v>
      </c>
      <c r="E191" s="75"/>
      <c r="F191" s="27"/>
      <c r="G191" s="35">
        <f t="shared" si="48"/>
        <v>2.652156474746715</v>
      </c>
      <c r="H191" s="35">
        <f t="shared" si="48"/>
        <v>2.5285166737946625</v>
      </c>
      <c r="I191" s="35">
        <f t="shared" si="48"/>
        <v>2.6028934534329857</v>
      </c>
      <c r="J191" s="35">
        <f t="shared" si="48"/>
        <v>2.5483277908018471</v>
      </c>
      <c r="K191" s="35">
        <f t="shared" si="48"/>
        <v>2.7963606127083653</v>
      </c>
      <c r="L191" s="35">
        <f t="shared" si="48"/>
        <v>2.7587915958280802</v>
      </c>
      <c r="M191" s="35">
        <f t="shared" si="48"/>
        <v>3.0401483213996672</v>
      </c>
      <c r="N191" s="35">
        <f t="shared" si="48"/>
        <v>3.1986518744216501</v>
      </c>
      <c r="O191" s="27"/>
      <c r="P191" s="35">
        <f t="shared" ref="P191:W191" si="59">IF(P23="-","-",AVERAGE(P23,P35,P47,P59,P71,P83,P95,P107,P119,P131,P143,P155,P167,P179))</f>
        <v>3.1986518744216501</v>
      </c>
      <c r="Q191" s="35">
        <f t="shared" si="59"/>
        <v>3.5686352866430697</v>
      </c>
      <c r="R191" s="35">
        <f t="shared" si="59"/>
        <v>3.4336847042172916</v>
      </c>
      <c r="S191" s="35">
        <f t="shared" si="59"/>
        <v>3.4365934596088095</v>
      </c>
      <c r="T191" s="35">
        <f t="shared" si="59"/>
        <v>3.3078160041986564</v>
      </c>
      <c r="U191" s="35">
        <f t="shared" si="59"/>
        <v>3.6282916215323966</v>
      </c>
      <c r="V191" s="35">
        <f t="shared" si="59"/>
        <v>3.9795763189119384</v>
      </c>
      <c r="W191" s="35">
        <f t="shared" si="59"/>
        <v>5.6386485894331893</v>
      </c>
      <c r="X191" s="27"/>
      <c r="Y191" s="35">
        <f t="shared" ref="Y191:AC191" si="60">IF(Y23="-","-",AVERAGE(Y23,Y35,Y47,Y59,Y71,Y83,Y95,Y107,Y119,Y131,Y143,Y155,Y167,Y179))</f>
        <v>9.7744052337448757</v>
      </c>
      <c r="Z191" s="35" t="str">
        <f t="shared" si="60"/>
        <v>-</v>
      </c>
      <c r="AA191" s="35" t="str">
        <f t="shared" si="60"/>
        <v>-</v>
      </c>
      <c r="AB191" s="35" t="str">
        <f t="shared" si="60"/>
        <v>-</v>
      </c>
      <c r="AC191" s="35" t="str">
        <f t="shared" si="60"/>
        <v>-</v>
      </c>
      <c r="AD191" s="25"/>
    </row>
    <row r="192" spans="1:30" s="26" customFormat="1" ht="11.25" x14ac:dyDescent="0.15">
      <c r="A192" s="207"/>
      <c r="B192" s="123" t="s">
        <v>189</v>
      </c>
      <c r="C192" s="123" t="s">
        <v>250</v>
      </c>
      <c r="D192" s="121" t="s">
        <v>136</v>
      </c>
      <c r="E192" s="75"/>
      <c r="F192" s="27"/>
      <c r="G192" s="35">
        <f t="shared" si="48"/>
        <v>10.848928769595521</v>
      </c>
      <c r="H192" s="35">
        <f t="shared" si="48"/>
        <v>10.346317917625298</v>
      </c>
      <c r="I192" s="35">
        <f t="shared" si="48"/>
        <v>10.64894124943719</v>
      </c>
      <c r="J192" s="35">
        <f t="shared" si="48"/>
        <v>10.427457153427074</v>
      </c>
      <c r="K192" s="35">
        <f t="shared" si="48"/>
        <v>11.436779521700133</v>
      </c>
      <c r="L192" s="35">
        <f t="shared" si="48"/>
        <v>11.284860796735106</v>
      </c>
      <c r="M192" s="35">
        <f t="shared" si="48"/>
        <v>12.429878475848597</v>
      </c>
      <c r="N192" s="35">
        <f t="shared" si="48"/>
        <v>13.074964897293228</v>
      </c>
      <c r="O192" s="27"/>
      <c r="P192" s="35">
        <f t="shared" ref="P192:W192" si="61">IF(P24="-","-",AVERAGE(P24,P36,P48,P60,P72,P84,P96,P108,P120,P132,P144,P156,P168,P180))</f>
        <v>13.074964897293228</v>
      </c>
      <c r="Q192" s="35">
        <f t="shared" si="61"/>
        <v>14.580159240792367</v>
      </c>
      <c r="R192" s="35">
        <f t="shared" si="61"/>
        <v>14.03194604379256</v>
      </c>
      <c r="S192" s="35">
        <f t="shared" si="61"/>
        <v>14.044162769699511</v>
      </c>
      <c r="T192" s="35">
        <f t="shared" si="61"/>
        <v>13.520726206689224</v>
      </c>
      <c r="U192" s="35">
        <f t="shared" si="61"/>
        <v>14.824224153056107</v>
      </c>
      <c r="V192" s="35">
        <f t="shared" si="61"/>
        <v>16.253905292673107</v>
      </c>
      <c r="W192" s="35">
        <f t="shared" si="61"/>
        <v>23.002117895019712</v>
      </c>
      <c r="X192" s="27"/>
      <c r="Y192" s="35">
        <f t="shared" ref="Y192:AC192" si="62">IF(Y24="-","-",AVERAGE(Y24,Y36,Y48,Y60,Y72,Y84,Y96,Y108,Y120,Y132,Y144,Y156,Y168,Y180))</f>
        <v>39.822574895682564</v>
      </c>
      <c r="Z192" s="35" t="str">
        <f t="shared" si="62"/>
        <v>-</v>
      </c>
      <c r="AA192" s="35" t="str">
        <f t="shared" si="62"/>
        <v>-</v>
      </c>
      <c r="AB192" s="35" t="str">
        <f t="shared" si="62"/>
        <v>-</v>
      </c>
      <c r="AC192" s="35" t="str">
        <f t="shared" si="62"/>
        <v>-</v>
      </c>
      <c r="AD192" s="25"/>
    </row>
    <row r="193" spans="1:30" s="26" customFormat="1" ht="11.25" x14ac:dyDescent="0.15">
      <c r="A193" s="207"/>
      <c r="B193" s="123" t="s">
        <v>251</v>
      </c>
      <c r="C193" s="123" t="s">
        <v>252</v>
      </c>
      <c r="D193" s="121" t="s">
        <v>136</v>
      </c>
      <c r="E193" s="75"/>
      <c r="F193" s="27"/>
      <c r="G193" s="35">
        <f t="shared" si="48"/>
        <v>6.4666506414422136</v>
      </c>
      <c r="H193" s="35">
        <f t="shared" si="48"/>
        <v>6.064628637113862</v>
      </c>
      <c r="I193" s="35">
        <f t="shared" si="48"/>
        <v>6.1011233212824694</v>
      </c>
      <c r="J193" s="35">
        <f t="shared" si="48"/>
        <v>5.941524454029083</v>
      </c>
      <c r="K193" s="35">
        <f t="shared" si="48"/>
        <v>6.7532672222931582</v>
      </c>
      <c r="L193" s="35">
        <f t="shared" si="48"/>
        <v>6.6185543693325881</v>
      </c>
      <c r="M193" s="35">
        <f t="shared" si="48"/>
        <v>7.4296842265327339</v>
      </c>
      <c r="N193" s="35">
        <f t="shared" si="48"/>
        <v>7.93458079962019</v>
      </c>
      <c r="O193" s="27"/>
      <c r="P193" s="35">
        <f t="shared" ref="P193:W193" si="63">IF(P25="-","-",AVERAGE(P25,P37,P49,P61,P73,P85,P97,P109,P121,P133,P145,P157,P169,P181))</f>
        <v>7.93458079962019</v>
      </c>
      <c r="Q193" s="35">
        <f t="shared" si="63"/>
        <v>8.9659951151403749</v>
      </c>
      <c r="R193" s="35">
        <f t="shared" si="63"/>
        <v>8.5299015513962235</v>
      </c>
      <c r="S193" s="35">
        <f t="shared" si="63"/>
        <v>8.5261112733810158</v>
      </c>
      <c r="T193" s="35">
        <f t="shared" si="63"/>
        <v>8.0754416702449969</v>
      </c>
      <c r="U193" s="35">
        <f t="shared" si="63"/>
        <v>8.9187428322476823</v>
      </c>
      <c r="V193" s="35">
        <f t="shared" si="63"/>
        <v>10.034799651826969</v>
      </c>
      <c r="W193" s="35">
        <f t="shared" si="63"/>
        <v>14.633000715332305</v>
      </c>
      <c r="X193" s="27"/>
      <c r="Y193" s="35">
        <f t="shared" ref="Y193:AC193" si="64">IF(Y25="-","-",AVERAGE(Y25,Y37,Y49,Y61,Y73,Y85,Y97,Y109,Y121,Y133,Y145,Y157,Y169,Y181))</f>
        <v>27.437167334345709</v>
      </c>
      <c r="Z193" s="35" t="str">
        <f t="shared" si="64"/>
        <v>-</v>
      </c>
      <c r="AA193" s="35" t="str">
        <f t="shared" si="64"/>
        <v>-</v>
      </c>
      <c r="AB193" s="35" t="str">
        <f t="shared" si="64"/>
        <v>-</v>
      </c>
      <c r="AC193" s="35" t="str">
        <f t="shared" si="64"/>
        <v>-</v>
      </c>
      <c r="AD193" s="25"/>
    </row>
    <row r="194" spans="1:30" s="26" customFormat="1" ht="11.25" x14ac:dyDescent="0.15">
      <c r="A194" s="207"/>
      <c r="B194" s="123" t="s">
        <v>253</v>
      </c>
      <c r="C194" s="123" t="str">
        <f>B194&amp;"_"&amp;D194</f>
        <v>Total_GB average</v>
      </c>
      <c r="D194" s="116" t="s">
        <v>136</v>
      </c>
      <c r="E194" s="75"/>
      <c r="F194" s="27"/>
      <c r="G194" s="35">
        <f t="shared" si="48"/>
        <v>577.46266582138071</v>
      </c>
      <c r="H194" s="35">
        <f t="shared" si="48"/>
        <v>550.60745200833765</v>
      </c>
      <c r="I194" s="35">
        <f t="shared" si="48"/>
        <v>566.57148389316853</v>
      </c>
      <c r="J194" s="35">
        <f t="shared" si="48"/>
        <v>554.75483215614861</v>
      </c>
      <c r="K194" s="35">
        <f t="shared" si="48"/>
        <v>608.68878289125348</v>
      </c>
      <c r="L194" s="35">
        <f t="shared" si="48"/>
        <v>600.55835097436545</v>
      </c>
      <c r="M194" s="35">
        <f t="shared" si="48"/>
        <v>661.63354431372977</v>
      </c>
      <c r="N194" s="35">
        <f t="shared" si="48"/>
        <v>696.09034378103297</v>
      </c>
      <c r="O194" s="27"/>
      <c r="P194" s="35">
        <f t="shared" ref="P194:W194" si="65">IF(P26="-","-",AVERAGE(P26,P38,P50,P62,P74,P86,P98,P110,P122,P134,P146,P158,P170,P182))</f>
        <v>696.09034378103297</v>
      </c>
      <c r="Q194" s="35">
        <f t="shared" si="65"/>
        <v>776.34248029523303</v>
      </c>
      <c r="R194" s="35">
        <f t="shared" si="65"/>
        <v>747.0530724915418</v>
      </c>
      <c r="S194" s="35">
        <f t="shared" si="65"/>
        <v>747.69226752198949</v>
      </c>
      <c r="T194" s="35">
        <f t="shared" si="65"/>
        <v>719.69231650814163</v>
      </c>
      <c r="U194" s="35">
        <f t="shared" si="65"/>
        <v>789.14074440455749</v>
      </c>
      <c r="V194" s="35">
        <f t="shared" si="65"/>
        <v>865.50314591275219</v>
      </c>
      <c r="W194" s="35">
        <f t="shared" si="65"/>
        <v>1225.2702846068257</v>
      </c>
      <c r="X194" s="27"/>
      <c r="Y194" s="35">
        <f t="shared" ref="Y194:AC194" si="66">IF(Y26="-","-",AVERAGE(Y26,Y38,Y50,Y62,Y74,Y86,Y98,Y110,Y122,Y134,Y146,Y158,Y170,Y182))</f>
        <v>2123.3612961169847</v>
      </c>
      <c r="Z194" s="35" t="str">
        <f t="shared" si="66"/>
        <v>-</v>
      </c>
      <c r="AA194" s="35" t="str">
        <f t="shared" si="66"/>
        <v>-</v>
      </c>
      <c r="AB194" s="35" t="str">
        <f t="shared" si="66"/>
        <v>-</v>
      </c>
      <c r="AC194" s="35" t="str">
        <f t="shared" si="66"/>
        <v>-</v>
      </c>
      <c r="AD194" s="25"/>
    </row>
    <row r="195" spans="1:30" x14ac:dyDescent="0.2"/>
    <row r="196" spans="1:30" x14ac:dyDescent="0.2"/>
    <row r="197" spans="1:30" x14ac:dyDescent="0.2"/>
    <row r="198" spans="1:30" x14ac:dyDescent="0.2"/>
    <row r="199" spans="1:30" x14ac:dyDescent="0.2"/>
    <row r="200" spans="1:30" x14ac:dyDescent="0.2"/>
    <row r="201" spans="1:30" x14ac:dyDescent="0.2"/>
    <row r="202" spans="1:30" x14ac:dyDescent="0.2"/>
    <row r="203" spans="1:30" x14ac:dyDescent="0.2"/>
    <row r="204" spans="1:30" x14ac:dyDescent="0.2"/>
    <row r="205" spans="1:30" x14ac:dyDescent="0.2"/>
    <row r="206" spans="1:30" x14ac:dyDescent="0.2"/>
    <row r="207" spans="1:30" x14ac:dyDescent="0.2"/>
    <row r="208" spans="1:3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sheetData>
  <sortState xmlns:xlrd2="http://schemas.microsoft.com/office/spreadsheetml/2017/richdata2" ref="A15:AD182">
    <sortCondition ref="A15:A182"/>
  </sortState>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9" tint="0.79998168889431442"/>
    <pageSetUpPr autoPageBreaks="0"/>
  </sheetPr>
  <dimension ref="A1:AD459"/>
  <sheetViews>
    <sheetView zoomScaleNormal="100" workbookViewId="0"/>
  </sheetViews>
  <sheetFormatPr defaultColWidth="0" defaultRowHeight="14.25" zeroHeight="1" x14ac:dyDescent="0.2"/>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x14ac:dyDescent="0.2">
      <c r="A1" s="205"/>
    </row>
    <row r="2" spans="1:30" s="64" customFormat="1" ht="18.600000000000001" customHeight="1" x14ac:dyDescent="0.25">
      <c r="A2" s="205"/>
      <c r="B2" s="24" t="s">
        <v>194</v>
      </c>
      <c r="C2" s="24"/>
      <c r="D2" s="24"/>
    </row>
    <row r="3" spans="1:30" s="64" customFormat="1" ht="24.6" customHeight="1" x14ac:dyDescent="0.2">
      <c r="A3" s="205"/>
      <c r="B3" s="433" t="s">
        <v>195</v>
      </c>
      <c r="C3" s="433"/>
      <c r="D3" s="433"/>
      <c r="E3" s="433"/>
      <c r="F3" s="433"/>
      <c r="G3" s="433"/>
      <c r="H3" s="433"/>
      <c r="I3" s="66"/>
      <c r="J3" s="66"/>
      <c r="K3" s="66"/>
      <c r="L3" s="66"/>
      <c r="M3" s="66"/>
      <c r="N3" s="66"/>
      <c r="O3" s="66"/>
      <c r="P3" s="66"/>
      <c r="Q3" s="66"/>
      <c r="X3" s="66"/>
    </row>
    <row r="4" spans="1:30" s="64" customFormat="1" ht="16.350000000000001" customHeight="1" x14ac:dyDescent="0.2">
      <c r="A4" s="205"/>
      <c r="B4" s="140"/>
      <c r="C4" s="140"/>
      <c r="D4" s="140"/>
      <c r="E4" s="140"/>
      <c r="F4" s="65"/>
      <c r="G4" s="65"/>
      <c r="I4" s="66"/>
      <c r="J4" s="66"/>
      <c r="K4" s="66"/>
      <c r="L4" s="66"/>
      <c r="M4" s="66"/>
      <c r="N4" s="66"/>
      <c r="O4" s="66"/>
      <c r="P4" s="66"/>
      <c r="Q4" s="66"/>
      <c r="X4" s="66"/>
    </row>
    <row r="5" spans="1:30" ht="16.350000000000001" customHeight="1" x14ac:dyDescent="0.2">
      <c r="B5" s="69"/>
      <c r="C5" s="69"/>
      <c r="D5" s="69"/>
      <c r="E5" s="69"/>
      <c r="F5" s="69"/>
      <c r="G5" s="69"/>
      <c r="I5" s="70"/>
      <c r="J5" s="70"/>
      <c r="K5" s="70"/>
      <c r="L5" s="70"/>
      <c r="M5" s="70"/>
      <c r="N5" s="70"/>
      <c r="O5" s="70"/>
      <c r="P5" s="70"/>
      <c r="Q5" s="70"/>
      <c r="X5" s="70"/>
    </row>
    <row r="6" spans="1:30" ht="23.25" x14ac:dyDescent="0.2">
      <c r="B6" s="72" t="s">
        <v>196</v>
      </c>
      <c r="C6" s="74" t="s">
        <v>255</v>
      </c>
      <c r="D6" s="69"/>
      <c r="E6" s="69"/>
      <c r="F6" s="69"/>
      <c r="G6" s="69"/>
      <c r="I6" s="70"/>
      <c r="J6" s="70"/>
      <c r="K6" s="70"/>
      <c r="L6" s="70"/>
      <c r="M6" s="70"/>
      <c r="N6" s="70"/>
      <c r="O6" s="70"/>
      <c r="P6" s="70"/>
      <c r="Q6" s="70"/>
      <c r="X6" s="70"/>
    </row>
    <row r="7" spans="1:30" ht="14.85" customHeight="1" x14ac:dyDescent="0.2">
      <c r="B7" s="72" t="s">
        <v>198</v>
      </c>
      <c r="C7" s="74" t="s">
        <v>256</v>
      </c>
      <c r="D7" s="69"/>
      <c r="E7" s="69"/>
      <c r="F7" s="69"/>
      <c r="G7" s="69"/>
      <c r="I7" s="70"/>
      <c r="J7" s="70"/>
      <c r="K7" s="70"/>
      <c r="L7" s="70"/>
      <c r="M7" s="70"/>
      <c r="N7" s="70"/>
      <c r="O7" s="70"/>
      <c r="P7" s="70"/>
      <c r="Q7" s="70"/>
      <c r="X7" s="70"/>
    </row>
    <row r="8" spans="1:30" ht="12.6" customHeight="1" x14ac:dyDescent="0.2">
      <c r="B8" s="73" t="s">
        <v>200</v>
      </c>
      <c r="C8" s="75" t="s">
        <v>138</v>
      </c>
    </row>
    <row r="9" spans="1:30" s="25" customFormat="1" ht="11.25" x14ac:dyDescent="0.15">
      <c r="A9" s="207"/>
    </row>
    <row r="10" spans="1:30" s="26" customFormat="1" ht="11.25" customHeight="1" x14ac:dyDescent="0.15">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x14ac:dyDescent="0.15">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x14ac:dyDescent="0.15">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x14ac:dyDescent="0.15">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x14ac:dyDescent="0.15">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x14ac:dyDescent="0.15">
      <c r="A15" s="207"/>
      <c r="B15" s="123" t="s">
        <v>244</v>
      </c>
      <c r="C15" s="123" t="s">
        <v>180</v>
      </c>
      <c r="D15" s="116" t="s">
        <v>131</v>
      </c>
      <c r="E15" s="75"/>
      <c r="F15" s="27"/>
      <c r="G15" s="35">
        <f>IF('3a DF'!H133="-","-",'3a DF'!H133)</f>
        <v>260.9144641024788</v>
      </c>
      <c r="H15" s="35">
        <f>IF('3a DF'!I133="-","-",'3a DF'!I133)</f>
        <v>233.58446410247876</v>
      </c>
      <c r="I15" s="35">
        <f>IF('3a DF'!J133="-","-",'3a DF'!J133)</f>
        <v>214.64385876559334</v>
      </c>
      <c r="J15" s="35">
        <f>IF('3a DF'!K133="-","-",'3a DF'!K133)</f>
        <v>203.50390825691969</v>
      </c>
      <c r="K15" s="35">
        <f>IF('3a DF'!L133="-","-",'3a DF'!L133)</f>
        <v>246.5905413049108</v>
      </c>
      <c r="L15" s="35">
        <f>IF('3a DF'!M133="-","-",'3a DF'!M133)</f>
        <v>236.28341098467433</v>
      </c>
      <c r="M15" s="35">
        <f>IF('3a DF'!N133="-","-",'3a DF'!N133)</f>
        <v>257.59449320250189</v>
      </c>
      <c r="N15" s="35">
        <f>IF('3a DF'!O133="-","-",'3a DF'!O133)</f>
        <v>282.1358664078731</v>
      </c>
      <c r="O15" s="27"/>
      <c r="P15" s="35">
        <f>IF('3a DF'!Q133="-","-",'3a DF'!Q133)</f>
        <v>282.1358664078731</v>
      </c>
      <c r="Q15" s="35">
        <f>IF('3a DF'!R133="-","-",'3a DF'!R133)</f>
        <v>334.98719041066596</v>
      </c>
      <c r="R15" s="35">
        <f>IF('3a DF'!S133="-","-",'3a DF'!S133)</f>
        <v>303.66657766882435</v>
      </c>
      <c r="S15" s="35">
        <f>IF('3a DF'!T133="-","-",'3a DF'!T133)</f>
        <v>292.45275304426474</v>
      </c>
      <c r="T15" s="35">
        <f>IF('3a DF'!U133="-","-",'3a DF'!U133)</f>
        <v>254.96926794834059</v>
      </c>
      <c r="U15" s="35">
        <f>IF('3a DF'!V133="-","-",'3a DF'!V133)</f>
        <v>303.0252874576986</v>
      </c>
      <c r="V15" s="35">
        <f>IF('3a DF'!W133="-","-",'3a DF'!W133)</f>
        <v>382.34146438061515</v>
      </c>
      <c r="W15" s="35">
        <f>IF('3a DF'!X133="-","-",'3a DF'!X133)</f>
        <v>689.40996140550033</v>
      </c>
      <c r="X15" s="27"/>
      <c r="Y15" s="35">
        <f>IF('3a DF'!Z133="-","-",'3a DF'!Z133)</f>
        <v>1519.2462317914685</v>
      </c>
      <c r="Z15" s="35" t="str">
        <f>IF('3a DF'!AA133="-","-",'3a DF'!AA133)</f>
        <v>-</v>
      </c>
      <c r="AA15" s="35" t="str">
        <f>IF('3a DF'!AB133="-","-",'3a DF'!AB133)</f>
        <v>-</v>
      </c>
      <c r="AB15" s="35" t="str">
        <f>IF('3a DF'!AC133="-","-",'3a DF'!AC133)</f>
        <v>-</v>
      </c>
      <c r="AC15" s="35" t="str">
        <f>IF('3a DF'!AD133="-","-",'3a DF'!AD133)</f>
        <v>-</v>
      </c>
      <c r="AD15" s="25"/>
    </row>
    <row r="16" spans="1:30" s="26" customFormat="1" ht="11.25" customHeight="1" x14ac:dyDescent="0.15">
      <c r="A16" s="207"/>
      <c r="B16" s="123" t="s">
        <v>244</v>
      </c>
      <c r="C16" s="123" t="s">
        <v>181</v>
      </c>
      <c r="D16" s="116" t="s">
        <v>131</v>
      </c>
      <c r="E16" s="75"/>
      <c r="F16" s="27"/>
      <c r="G16" s="35">
        <f>IF('3b CM'!G28="-","-",'3b CM'!G28)</f>
        <v>6.1011775675744784E-2</v>
      </c>
      <c r="H16" s="35">
        <f>IF('3b CM'!H28="-","-",'3b CM'!H28)</f>
        <v>9.1517663513617176E-2</v>
      </c>
      <c r="I16" s="35">
        <f>IF('3b CM'!I28="-","-",'3b CM'!I28)</f>
        <v>0.28817917361843015</v>
      </c>
      <c r="J16" s="35">
        <f>IF('3b CM'!J28="-","-",'3b CM'!J28)</f>
        <v>0.29306386680507518</v>
      </c>
      <c r="K16" s="35">
        <f>IF('3b CM'!K28="-","-",'3b CM'!K28)</f>
        <v>3.764051807175814</v>
      </c>
      <c r="L16" s="35">
        <f>IF('3b CM'!L28="-","-",'3b CM'!L28)</f>
        <v>3.6515106030784503</v>
      </c>
      <c r="M16" s="35">
        <f>IF('3b CM'!M28="-","-",'3b CM'!M28)</f>
        <v>12.607940425782811</v>
      </c>
      <c r="N16" s="35">
        <f>IF('3b CM'!N28="-","-",'3b CM'!N28)</f>
        <v>11.985466800237363</v>
      </c>
      <c r="O16" s="27"/>
      <c r="P16" s="35">
        <f>IF('3b CM'!P28="-","-",'3b CM'!P28)</f>
        <v>11.985466800237363</v>
      </c>
      <c r="Q16" s="35">
        <f>IF('3b CM'!Q28="-","-",'3b CM'!Q28)</f>
        <v>16.232234302150637</v>
      </c>
      <c r="R16" s="35">
        <f>IF('3b CM'!R28="-","-",'3b CM'!R28)</f>
        <v>15.590984993531084</v>
      </c>
      <c r="S16" s="35">
        <f>IF('3b CM'!S28="-","-",'3b CM'!S28)</f>
        <v>18.428315219925938</v>
      </c>
      <c r="T16" s="35">
        <f>IF('3b CM'!T28="-","-",'3b CM'!T28)</f>
        <v>18.777418188378089</v>
      </c>
      <c r="U16" s="35">
        <f>IF('3b CM'!U28="-","-",'3b CM'!U28)</f>
        <v>14.349836437258105</v>
      </c>
      <c r="V16" s="35">
        <f>IF('3b CM'!V28="-","-",'3b CM'!V28)</f>
        <v>14.505573419733921</v>
      </c>
      <c r="W16" s="35">
        <f>IF('3b CM'!W28="-","-",'3b CM'!W28)</f>
        <v>9.0921078398250241</v>
      </c>
      <c r="X16" s="27"/>
      <c r="Y16" s="35">
        <f>IF('3b CM'!Y28="-","-",'3b CM'!Y28)</f>
        <v>12.15547442383323</v>
      </c>
      <c r="Z16" s="35" t="str">
        <f>IF('3b CM'!Z28="-","-",'3b CM'!Z28)</f>
        <v>-</v>
      </c>
      <c r="AA16" s="35" t="str">
        <f>IF('3b CM'!AA28="-","-",'3b CM'!AA28)</f>
        <v>-</v>
      </c>
      <c r="AB16" s="35" t="str">
        <f>IF('3b CM'!AB28="-","-",'3b CM'!AB28)</f>
        <v>-</v>
      </c>
      <c r="AC16" s="35" t="str">
        <f>IF('3b CM'!AC28="-","-",'3b CM'!AC28)</f>
        <v>-</v>
      </c>
      <c r="AD16" s="25"/>
    </row>
    <row r="17" spans="1:30" s="26" customFormat="1" ht="11.25" customHeight="1" x14ac:dyDescent="0.15">
      <c r="A17" s="207"/>
      <c r="B17" s="123" t="s">
        <v>245</v>
      </c>
      <c r="C17" s="123" t="s">
        <v>182</v>
      </c>
      <c r="D17" s="116" t="s">
        <v>131</v>
      </c>
      <c r="E17" s="75"/>
      <c r="F17" s="27"/>
      <c r="G17" s="35" t="str">
        <f>IF('3c AA'!J111="-","-",'3c AA'!J111)</f>
        <v>-</v>
      </c>
      <c r="H17" s="35" t="str">
        <f>IF('3c AA'!K111="-","-",'3c AA'!K111)</f>
        <v>-</v>
      </c>
      <c r="I17" s="35" t="str">
        <f>IF('3c AA'!L111="-","-",'3c AA'!L111)</f>
        <v>-</v>
      </c>
      <c r="J17" s="35" t="str">
        <f>IF('3c AA'!M111="-","-",'3c AA'!M111)</f>
        <v>-</v>
      </c>
      <c r="K17" s="35" t="str">
        <f>IF('3c AA'!N111="-","-",'3c AA'!N111)</f>
        <v>-</v>
      </c>
      <c r="L17" s="35" t="str">
        <f>IF('3c AA'!O111="-","-",'3c AA'!O111)</f>
        <v>-</v>
      </c>
      <c r="M17" s="35" t="str">
        <f>IF('3c AA'!P111="-","-",'3c AA'!P111)</f>
        <v>-</v>
      </c>
      <c r="N17" s="35" t="str">
        <f>IF('3c AA'!Q111="-","-",'3c AA'!Q111)</f>
        <v>-</v>
      </c>
      <c r="O17" s="27"/>
      <c r="P17" s="35" t="str">
        <f>IF('3c AA'!S111="-","-",'3c AA'!S111)</f>
        <v>-</v>
      </c>
      <c r="Q17" s="35" t="str">
        <f>IF('3c AA'!T111="-","-",'3c AA'!T111)</f>
        <v>-</v>
      </c>
      <c r="R17" s="35" t="str">
        <f>IF('3c AA'!U111="-","-",'3c AA'!U111)</f>
        <v>-</v>
      </c>
      <c r="S17" s="35" t="str">
        <f>IF('3c AA'!V111="-","-",'3c AA'!V111)</f>
        <v>-</v>
      </c>
      <c r="T17" s="35">
        <f>IF('3c AA'!W111="-","-",'3c AA'!W111)</f>
        <v>6.589438471117524</v>
      </c>
      <c r="U17" s="35">
        <f>IF('3c AA'!X111="-","-",'3c AA'!X111)</f>
        <v>9.9756950960531068</v>
      </c>
      <c r="V17" s="35">
        <f>IF('3c AA'!Y111="-","-",'3c AA'!Y111)</f>
        <v>4.43</v>
      </c>
      <c r="W17" s="35" t="str">
        <f>IF('3c AA'!Z111="-","-",'3c AA'!Z111)</f>
        <v>-</v>
      </c>
      <c r="X17" s="27"/>
      <c r="Y17" s="35">
        <f>IF('3c AA'!AB111="-","-",'3c AA'!AB111)</f>
        <v>20.776449606704151</v>
      </c>
      <c r="Z17" s="35" t="str">
        <f>IF('3c AA'!AC111="-","-",'3c AA'!AC111)</f>
        <v>-</v>
      </c>
      <c r="AA17" s="35" t="str">
        <f>IF('3c AA'!AD111="-","-",'3c AA'!AD111)</f>
        <v>-</v>
      </c>
      <c r="AB17" s="35" t="str">
        <f>IF('3c AA'!AE111="-","-",'3c AA'!AE111)</f>
        <v>-</v>
      </c>
      <c r="AC17" s="35" t="str">
        <f>IF('3c AA'!AF111="-","-",'3c AA'!AF111)</f>
        <v>-</v>
      </c>
      <c r="AD17" s="25"/>
    </row>
    <row r="18" spans="1:30" s="26" customFormat="1" ht="11.25" customHeight="1" x14ac:dyDescent="0.15">
      <c r="A18" s="207"/>
      <c r="B18" s="123" t="s">
        <v>246</v>
      </c>
      <c r="C18" s="123" t="s">
        <v>183</v>
      </c>
      <c r="D18" s="116" t="s">
        <v>131</v>
      </c>
      <c r="E18" s="75"/>
      <c r="F18" s="27"/>
      <c r="G18" s="35">
        <f>IF('3d PC'!G29="-","-",'3d PC'!G29)</f>
        <v>90.567117574535118</v>
      </c>
      <c r="H18" s="35">
        <f>IF('3d PC'!H29="-","-",'3d PC'!H29)</f>
        <v>90.539715227948449</v>
      </c>
      <c r="I18" s="35">
        <f>IF('3d PC'!I29="-","-",'3d PC'!I29)</f>
        <v>110.93375524613953</v>
      </c>
      <c r="J18" s="35">
        <f>IF('3d PC'!J29="-","-",'3d PC'!J29)</f>
        <v>110.82956935883448</v>
      </c>
      <c r="K18" s="35">
        <f>IF('3d PC'!K29="-","-",'3d PC'!K29)</f>
        <v>118.09032386370301</v>
      </c>
      <c r="L18" s="35">
        <f>IF('3d PC'!L29="-","-",'3d PC'!L29)</f>
        <v>118.51679614989217</v>
      </c>
      <c r="M18" s="35">
        <f>IF('3d PC'!M29="-","-",'3d PC'!M29)</f>
        <v>137.28103747432181</v>
      </c>
      <c r="N18" s="35">
        <f>IF('3d PC'!N29="-","-",'3d PC'!N29)</f>
        <v>137.37474822713054</v>
      </c>
      <c r="O18" s="27"/>
      <c r="P18" s="35">
        <f>IF('3d PC'!P29="-","-",'3d PC'!P29)</f>
        <v>137.37474822713054</v>
      </c>
      <c r="Q18" s="35">
        <f>IF('3d PC'!Q29="-","-",'3d PC'!Q29)</f>
        <v>146.98247069035597</v>
      </c>
      <c r="R18" s="35">
        <f>IF('3d PC'!R29="-","-",'3d PC'!R29)</f>
        <v>148.78953098726072</v>
      </c>
      <c r="S18" s="35">
        <f>IF('3d PC'!S29="-","-",'3d PC'!S29)</f>
        <v>153.05757283847046</v>
      </c>
      <c r="T18" s="35">
        <f>IF('3d PC'!T29="-","-",'3d PC'!T29)</f>
        <v>152.51322827949241</v>
      </c>
      <c r="U18" s="35">
        <f>IF('3d PC'!U29="-","-",'3d PC'!U29)</f>
        <v>161.48084871216054</v>
      </c>
      <c r="V18" s="35">
        <f>IF('3d PC'!V29="-","-",'3d PC'!V29)</f>
        <v>160.72410222778456</v>
      </c>
      <c r="W18" s="35">
        <f>IF('3d PC'!W29="-","-",'3d PC'!W29)</f>
        <v>168.0685826419278</v>
      </c>
      <c r="X18" s="27"/>
      <c r="Y18" s="35">
        <f>IF('3d PC'!Y29="-","-",'3d PC'!Y29)</f>
        <v>166.4986566806993</v>
      </c>
      <c r="Z18" s="35" t="str">
        <f>IF('3d PC'!Z29="-","-",'3d PC'!Z29)</f>
        <v>-</v>
      </c>
      <c r="AA18" s="35" t="str">
        <f>IF('3d PC'!AA29="-","-",'3d PC'!AA29)</f>
        <v>-</v>
      </c>
      <c r="AB18" s="35" t="str">
        <f>IF('3d PC'!AB29="-","-",'3d PC'!AB29)</f>
        <v>-</v>
      </c>
      <c r="AC18" s="35" t="str">
        <f>IF('3d PC'!AC29="-","-",'3d PC'!AC29)</f>
        <v>-</v>
      </c>
      <c r="AD18" s="25"/>
    </row>
    <row r="19" spans="1:30" s="26" customFormat="1" ht="11.25" customHeight="1" x14ac:dyDescent="0.15">
      <c r="A19" s="207"/>
      <c r="B19" s="123" t="s">
        <v>247</v>
      </c>
      <c r="C19" s="123" t="s">
        <v>184</v>
      </c>
      <c r="D19" s="116" t="s">
        <v>131</v>
      </c>
      <c r="E19" s="75"/>
      <c r="F19" s="27"/>
      <c r="G19" s="35">
        <f>IF('3e NC-Elec'!H57="-","-",'3e NC-Elec'!H57)</f>
        <v>117.76146035839815</v>
      </c>
      <c r="H19" s="35">
        <f>IF('3e NC-Elec'!I57="-","-",'3e NC-Elec'!I57)</f>
        <v>118.77940541119861</v>
      </c>
      <c r="I19" s="35">
        <f>IF('3e NC-Elec'!J57="-","-",'3e NC-Elec'!J57)</f>
        <v>126.3326086625446</v>
      </c>
      <c r="J19" s="35">
        <f>IF('3e NC-Elec'!K57="-","-",'3e NC-Elec'!K57)</f>
        <v>125.56697672878055</v>
      </c>
      <c r="K19" s="35">
        <f>IF('3e NC-Elec'!L57="-","-",'3e NC-Elec'!L57)</f>
        <v>132.73306661449806</v>
      </c>
      <c r="L19" s="35">
        <f>IF('3e NC-Elec'!M57="-","-",'3e NC-Elec'!M57)</f>
        <v>133.95339348999687</v>
      </c>
      <c r="M19" s="35">
        <f>IF('3e NC-Elec'!N57="-","-",'3e NC-Elec'!N57)</f>
        <v>134.90410404654338</v>
      </c>
      <c r="N19" s="35">
        <f>IF('3e NC-Elec'!O57="-","-",'3e NC-Elec'!O57)</f>
        <v>134.36748921946702</v>
      </c>
      <c r="O19" s="27"/>
      <c r="P19" s="35">
        <f>IF('3e NC-Elec'!Q57="-","-",'3e NC-Elec'!Q57)</f>
        <v>134.36748921946702</v>
      </c>
      <c r="Q19" s="35">
        <f>IF('3e NC-Elec'!R57="-","-",'3e NC-Elec'!R57)</f>
        <v>145.23677929145097</v>
      </c>
      <c r="R19" s="35">
        <f>IF('3e NC-Elec'!S57="-","-",'3e NC-Elec'!S57)</f>
        <v>145.97886195046786</v>
      </c>
      <c r="S19" s="35">
        <f>IF('3e NC-Elec'!T57="-","-",'3e NC-Elec'!T57)</f>
        <v>148.09669915607566</v>
      </c>
      <c r="T19" s="35">
        <f>IF('3e NC-Elec'!U57="-","-",'3e NC-Elec'!U57)</f>
        <v>151.17345700232457</v>
      </c>
      <c r="U19" s="35">
        <f>IF('3e NC-Elec'!V57="-","-",'3e NC-Elec'!V57)</f>
        <v>159.31107697024689</v>
      </c>
      <c r="V19" s="35">
        <f>IF('3e NC-Elec'!W57="-","-",'3e NC-Elec'!W57)</f>
        <v>158.21398496696992</v>
      </c>
      <c r="W19" s="35">
        <f>IF('3e NC-Elec'!X57="-","-",'3e NC-Elec'!X57)</f>
        <v>208.59124528849298</v>
      </c>
      <c r="X19" s="27"/>
      <c r="Y19" s="35">
        <f>IF('3e NC-Elec'!Z57="-","-",'3e NC-Elec'!Z57)</f>
        <v>220.33057801359888</v>
      </c>
      <c r="Z19" s="35" t="str">
        <f>IF('3e NC-Elec'!AA57="-","-",'3e NC-Elec'!AA57)</f>
        <v>-</v>
      </c>
      <c r="AA19" s="35" t="str">
        <f>IF('3e NC-Elec'!AB57="-","-",'3e NC-Elec'!AB57)</f>
        <v>-</v>
      </c>
      <c r="AB19" s="35" t="str">
        <f>IF('3e NC-Elec'!AC57="-","-",'3e NC-Elec'!AC57)</f>
        <v>-</v>
      </c>
      <c r="AC19" s="35" t="str">
        <f>IF('3e NC-Elec'!AD57="-","-",'3e NC-Elec'!AD57)</f>
        <v>-</v>
      </c>
      <c r="AD19" s="25"/>
    </row>
    <row r="20" spans="1:30" s="26" customFormat="1" ht="11.25" customHeight="1" x14ac:dyDescent="0.15">
      <c r="A20" s="207"/>
      <c r="B20" s="123" t="s">
        <v>248</v>
      </c>
      <c r="C20" s="123" t="s">
        <v>185</v>
      </c>
      <c r="D20" s="116" t="s">
        <v>131</v>
      </c>
      <c r="E20" s="75"/>
      <c r="F20" s="27"/>
      <c r="G20" s="35">
        <f>IF('3g CPIH'!C$17="-","-",'3h OC '!$E$10*('3g CPIH'!C$17/'3g CPIH'!$G$17))</f>
        <v>76.502677103718199</v>
      </c>
      <c r="H20" s="35">
        <f>IF('3g CPIH'!D$17="-","-",'3h OC '!$E$10*('3g CPIH'!D$17/'3g CPIH'!$G$17))</f>
        <v>76.655835616438353</v>
      </c>
      <c r="I20" s="35">
        <f>IF('3g CPIH'!E$17="-","-",'3h OC '!$E$10*('3g CPIH'!E$17/'3g CPIH'!$G$17))</f>
        <v>76.885573385518597</v>
      </c>
      <c r="J20" s="35">
        <f>IF('3g CPIH'!F$17="-","-",'3h OC '!$E$10*('3g CPIH'!F$17/'3g CPIH'!$G$17))</f>
        <v>77.345048923679059</v>
      </c>
      <c r="K20" s="35">
        <f>IF('3g CPIH'!G$17="-","-",'3h OC '!$E$10*('3g CPIH'!G$17/'3g CPIH'!$G$17))</f>
        <v>78.263999999999996</v>
      </c>
      <c r="L20" s="35">
        <f>IF('3g CPIH'!H$17="-","-",'3h OC '!$E$10*('3g CPIH'!H$17/'3g CPIH'!$G$17))</f>
        <v>79.259530332681024</v>
      </c>
      <c r="M20" s="35">
        <f>IF('3g CPIH'!I$17="-","-",'3h OC '!$E$10*('3g CPIH'!I$17/'3g CPIH'!$G$17))</f>
        <v>80.408219178082177</v>
      </c>
      <c r="N20" s="35">
        <f>IF('3g CPIH'!J$17="-","-",'3h OC '!$E$10*('3g CPIH'!J$17/'3g CPIH'!$G$17))</f>
        <v>81.097432485322898</v>
      </c>
      <c r="O20" s="27"/>
      <c r="P20" s="35">
        <f>IF('3g CPIH'!L$17="-","-",'3h OC '!$E$10*('3g CPIH'!L$17/'3g CPIH'!$G$17))</f>
        <v>81.097432485322898</v>
      </c>
      <c r="Q20" s="35">
        <f>IF('3g CPIH'!M$17="-","-",'3h OC '!$E$10*('3g CPIH'!M$17/'3g CPIH'!$G$17))</f>
        <v>82.016383561643835</v>
      </c>
      <c r="R20" s="35">
        <f>IF('3g CPIH'!N$17="-","-",'3h OC '!$E$10*('3g CPIH'!N$17/'3g CPIH'!$G$17))</f>
        <v>82.62901761252445</v>
      </c>
      <c r="S20" s="35">
        <f>IF('3g CPIH'!O$17="-","-",'3h OC '!$E$10*('3g CPIH'!O$17/'3g CPIH'!$G$17))</f>
        <v>83.088493150684926</v>
      </c>
      <c r="T20" s="35">
        <f>IF('3g CPIH'!P$17="-","-",'3h OC '!$E$10*('3g CPIH'!P$17/'3g CPIH'!$G$17))</f>
        <v>83.318230919765156</v>
      </c>
      <c r="U20" s="35">
        <f>IF('3g CPIH'!Q$17="-","-",'3h OC '!$E$10*('3g CPIH'!Q$17/'3g CPIH'!$G$17))</f>
        <v>83.777706457925632</v>
      </c>
      <c r="V20" s="35">
        <f>IF('3g CPIH'!R$17="-","-",'3h OC '!$E$10*('3g CPIH'!R$17/'3g CPIH'!$G$17))</f>
        <v>85.309291585127198</v>
      </c>
      <c r="W20" s="35">
        <f>IF('3g CPIH'!S$17="-","-",'3h OC '!$E$10*('3g CPIH'!S$17/'3g CPIH'!$G$17))</f>
        <v>87.836407045009793</v>
      </c>
      <c r="X20" s="27"/>
      <c r="Y20" s="35">
        <f>IF('3g CPIH'!U$17="-","-",'3h OC '!$E$10*('3g CPIH'!U$17/'3g CPIH'!$G$17))</f>
        <v>92.278003913894324</v>
      </c>
      <c r="Z20" s="35" t="str">
        <f>IF('3g CPIH'!V$17="-","-",'3h OC '!$E$10*('3g CPIH'!V$17/'3g CPIH'!$G$17))</f>
        <v>-</v>
      </c>
      <c r="AA20" s="35" t="str">
        <f>IF('3g CPIH'!W$17="-","-",'3h OC '!$E$10*('3g CPIH'!W$17/'3g CPIH'!$G$17))</f>
        <v>-</v>
      </c>
      <c r="AB20" s="35" t="str">
        <f>IF('3g CPIH'!X$17="-","-",'3h OC '!$E$10*('3g CPIH'!X$17/'3g CPIH'!$G$17))</f>
        <v>-</v>
      </c>
      <c r="AC20" s="35" t="str">
        <f>IF('3g CPIH'!Y$17="-","-",'3h OC '!$E$10*('3g CPIH'!Y$17/'3g CPIH'!$G$17))</f>
        <v>-</v>
      </c>
      <c r="AD20" s="25"/>
    </row>
    <row r="21" spans="1:30" s="26" customFormat="1" ht="11.25" customHeight="1" x14ac:dyDescent="0.15">
      <c r="A21" s="207"/>
      <c r="B21" s="123" t="s">
        <v>248</v>
      </c>
      <c r="C21" s="123" t="s">
        <v>186</v>
      </c>
      <c r="D21" s="116" t="s">
        <v>131</v>
      </c>
      <c r="E21" s="75"/>
      <c r="F21" s="27"/>
      <c r="G21" s="35" t="s">
        <v>249</v>
      </c>
      <c r="H21" s="35" t="s">
        <v>249</v>
      </c>
      <c r="I21" s="35" t="s">
        <v>249</v>
      </c>
      <c r="J21" s="35" t="s">
        <v>249</v>
      </c>
      <c r="K21" s="35">
        <f>IF('3i SMNCC'!G$50="-","-",'3i SMNCC'!G$50)</f>
        <v>0</v>
      </c>
      <c r="L21" s="35">
        <f>IF('3i SMNCC'!H$50="-","-",'3i SMNCC'!H$50)</f>
        <v>-0.18995111249132623</v>
      </c>
      <c r="M21" s="35">
        <f>IF('3i SMNCC'!I$50="-","-",'3i SMNCC'!I$50)</f>
        <v>2.3898870370752556</v>
      </c>
      <c r="N21" s="35">
        <f>IF('3i SMNCC'!J$50="-","-",'3i SMNCC'!J$50)</f>
        <v>11.485481460604181</v>
      </c>
      <c r="O21" s="27"/>
      <c r="P21" s="35">
        <f>IF('3i SMNCC'!L$50="-","-",'3i SMNCC'!L$50)</f>
        <v>11.485481460604181</v>
      </c>
      <c r="Q21" s="35">
        <f>IF('3i SMNCC'!M$50="-","-",'3i SMNCC'!M$50)</f>
        <v>13.905095596481768</v>
      </c>
      <c r="R21" s="35">
        <f>IF('3i SMNCC'!N$50="-","-",'3i SMNCC'!N$50)</f>
        <v>14.008016342776511</v>
      </c>
      <c r="S21" s="35">
        <f>IF('3i SMNCC'!O$50="-","-",'3i SMNCC'!O$50)</f>
        <v>16.592254432324484</v>
      </c>
      <c r="T21" s="35">
        <f>IF('3i SMNCC'!P$50="-","-",'3i SMNCC'!P$50)</f>
        <v>16.855736391237045</v>
      </c>
      <c r="U21" s="35">
        <f>IF('3i SMNCC'!Q$50="-","-",'3i SMNCC'!Q$50)</f>
        <v>16.48610584262476</v>
      </c>
      <c r="V21" s="35">
        <f>IF('3i SMNCC'!R$50="-","-",'3i SMNCC'!R$50)</f>
        <v>16.529685824397358</v>
      </c>
      <c r="W21" s="35">
        <f>IF('3i SMNCC'!S$50="-","-",'3i SMNCC'!S$50)</f>
        <v>15.149258026029946</v>
      </c>
      <c r="X21" s="27"/>
      <c r="Y21" s="35">
        <f>IF('3i SMNCC'!U$50="-","-",'3i SMNCC'!U$50)</f>
        <v>16.072618119862021</v>
      </c>
      <c r="Z21" s="35" t="str">
        <f>IF('3i SMNCC'!V$50="-","-",'3i SMNCC'!V$50)</f>
        <v>-</v>
      </c>
      <c r="AA21" s="35" t="str">
        <f>IF('3i SMNCC'!W$50="-","-",'3i SMNCC'!W$50)</f>
        <v>-</v>
      </c>
      <c r="AB21" s="35" t="str">
        <f>IF('3i SMNCC'!X$50="-","-",'3i SMNCC'!X$50)</f>
        <v>-</v>
      </c>
      <c r="AC21" s="35" t="str">
        <f>IF('3i SMNCC'!Y$50="-","-",'3i SMNCC'!Y$50)</f>
        <v>-</v>
      </c>
      <c r="AD21" s="25"/>
    </row>
    <row r="22" spans="1:30" s="26" customFormat="1" ht="11.25" customHeight="1" x14ac:dyDescent="0.15">
      <c r="A22" s="207"/>
      <c r="B22" s="123" t="s">
        <v>248</v>
      </c>
      <c r="C22" s="123" t="s">
        <v>187</v>
      </c>
      <c r="D22" s="116" t="s">
        <v>131</v>
      </c>
      <c r="E22" s="75"/>
      <c r="F22" s="27"/>
      <c r="G22" s="35">
        <f>IF('3g CPIH'!C$17="-","-",'3j PAAC PAP'!$G$14*('3g CPIH'!C$17/'3g CPIH'!$G$17))</f>
        <v>13.436452250489236</v>
      </c>
      <c r="H22" s="35">
        <f>IF('3g CPIH'!D$17="-","-",'3j PAAC PAP'!$G$14*('3g CPIH'!D$17/'3g CPIH'!$G$17))</f>
        <v>13.463352054794518</v>
      </c>
      <c r="I22" s="35">
        <f>IF('3g CPIH'!E$17="-","-",'3j PAAC PAP'!$G$14*('3g CPIH'!E$17/'3g CPIH'!$G$17))</f>
        <v>13.503701761252445</v>
      </c>
      <c r="J22" s="35">
        <f>IF('3g CPIH'!F$17="-","-",'3j PAAC PAP'!$G$14*('3g CPIH'!F$17/'3g CPIH'!$G$17))</f>
        <v>13.584401174168297</v>
      </c>
      <c r="K22" s="35">
        <f>IF('3g CPIH'!G$17="-","-",'3j PAAC PAP'!$G$14*('3g CPIH'!G$17/'3g CPIH'!$G$17))</f>
        <v>13.745799999999999</v>
      </c>
      <c r="L22" s="35">
        <f>IF('3g CPIH'!H$17="-","-",'3j PAAC PAP'!$G$14*('3g CPIH'!H$17/'3g CPIH'!$G$17))</f>
        <v>13.920648727984345</v>
      </c>
      <c r="M22" s="35">
        <f>IF('3g CPIH'!I$17="-","-",'3j PAAC PAP'!$G$14*('3g CPIH'!I$17/'3g CPIH'!$G$17))</f>
        <v>14.122397260273971</v>
      </c>
      <c r="N22" s="35">
        <f>IF('3g CPIH'!J$17="-","-",'3j PAAC PAP'!$G$14*('3g CPIH'!J$17/'3g CPIH'!$G$17))</f>
        <v>14.24344637964775</v>
      </c>
      <c r="O22" s="27"/>
      <c r="P22" s="35">
        <f>IF('3g CPIH'!L$17="-","-",'3j PAAC PAP'!$G$14*('3g CPIH'!L$17/'3g CPIH'!$G$17))</f>
        <v>14.24344637964775</v>
      </c>
      <c r="Q22" s="35">
        <f>IF('3g CPIH'!M$17="-","-",'3j PAAC PAP'!$G$14*('3g CPIH'!M$17/'3g CPIH'!$G$17))</f>
        <v>14.40484520547945</v>
      </c>
      <c r="R22" s="35">
        <f>IF('3g CPIH'!N$17="-","-",'3j PAAC PAP'!$G$14*('3g CPIH'!N$17/'3g CPIH'!$G$17))</f>
        <v>14.512444422700586</v>
      </c>
      <c r="S22" s="35">
        <f>IF('3g CPIH'!O$17="-","-",'3j PAAC PAP'!$G$14*('3g CPIH'!O$17/'3g CPIH'!$G$17))</f>
        <v>14.593143835616438</v>
      </c>
      <c r="T22" s="35">
        <f>IF('3g CPIH'!P$17="-","-",'3j PAAC PAP'!$G$14*('3g CPIH'!P$17/'3g CPIH'!$G$17))</f>
        <v>14.633493542074362</v>
      </c>
      <c r="U22" s="35">
        <f>IF('3g CPIH'!Q$17="-","-",'3j PAAC PAP'!$G$14*('3g CPIH'!Q$17/'3g CPIH'!$G$17))</f>
        <v>14.714192954990214</v>
      </c>
      <c r="V22" s="35">
        <f>IF('3g CPIH'!R$17="-","-",'3j PAAC PAP'!$G$14*('3g CPIH'!R$17/'3g CPIH'!$G$17))</f>
        <v>14.983190998043053</v>
      </c>
      <c r="W22" s="35">
        <f>IF('3g CPIH'!S$17="-","-",'3j PAAC PAP'!$G$14*('3g CPIH'!S$17/'3g CPIH'!$G$17))</f>
        <v>15.427037769080234</v>
      </c>
      <c r="X22" s="27"/>
      <c r="Y22" s="35">
        <f>IF('3g CPIH'!U$17="-","-",'3j PAAC PAP'!$G$14*('3g CPIH'!U$17/'3g CPIH'!$G$17))</f>
        <v>16.207132093933463</v>
      </c>
      <c r="Z22" s="35" t="str">
        <f>IF('3g CPIH'!V$17="-","-",'3j PAAC PAP'!$G$14*('3g CPIH'!V$17/'3g CPIH'!$G$17))</f>
        <v>-</v>
      </c>
      <c r="AA22" s="35" t="str">
        <f>IF('3g CPIH'!W$17="-","-",'3j PAAC PAP'!$G$14*('3g CPIH'!W$17/'3g CPIH'!$G$17))</f>
        <v>-</v>
      </c>
      <c r="AB22" s="35" t="str">
        <f>IF('3g CPIH'!X$17="-","-",'3j PAAC PAP'!$G$14*('3g CPIH'!X$17/'3g CPIH'!$G$17))</f>
        <v>-</v>
      </c>
      <c r="AC22" s="35" t="str">
        <f>IF('3g CPIH'!Y$17="-","-",'3j PAAC PAP'!$G$14*('3g CPIH'!Y$17/'3g CPIH'!$G$17))</f>
        <v>-</v>
      </c>
      <c r="AD22" s="25"/>
    </row>
    <row r="23" spans="1:30" s="26" customFormat="1" ht="11.25" x14ac:dyDescent="0.15">
      <c r="A23" s="207"/>
      <c r="B23" s="123" t="s">
        <v>248</v>
      </c>
      <c r="C23" s="123" t="s">
        <v>188</v>
      </c>
      <c r="D23" s="116" t="s">
        <v>131</v>
      </c>
      <c r="E23" s="75"/>
      <c r="F23" s="27"/>
      <c r="G23" s="35">
        <f>IF(G15="-","-",SUM(G15:G21)*'3j PAAC PAP'!$G$32)</f>
        <v>31.604392946890929</v>
      </c>
      <c r="H23" s="35">
        <f>IF(H15="-","-",SUM(H15:H21)*'3j PAAC PAP'!$G$32)</f>
        <v>30.089867915201438</v>
      </c>
      <c r="I23" s="35">
        <f>IF(I15="-","-",SUM(I15:I21)*'3j PAAC PAP'!$G$32)</f>
        <v>30.636078501915634</v>
      </c>
      <c r="J23" s="35">
        <f>IF(J15="-","-",SUM(J15:J21)*'3j PAAC PAP'!$G$32)</f>
        <v>29.967553191386131</v>
      </c>
      <c r="K23" s="35">
        <f>IF(K15="-","-",SUM(K15:K21)*'3j PAAC PAP'!$G$32)</f>
        <v>33.552008617812014</v>
      </c>
      <c r="L23" s="35">
        <f>IF(L15="-","-",SUM(L15:L21)*'3j PAAC PAP'!$G$32)</f>
        <v>33.090670475691233</v>
      </c>
      <c r="M23" s="35">
        <f>IF(M15="-","-",SUM(M15:M21)*'3j PAAC PAP'!$G$32)</f>
        <v>36.20075169371885</v>
      </c>
      <c r="N23" s="35">
        <f>IF(N15="-","-",SUM(N15:N21)*'3j PAAC PAP'!$G$32)</f>
        <v>38.126685244315169</v>
      </c>
      <c r="O23" s="27"/>
      <c r="P23" s="35">
        <f>IF(P15="-","-",SUM(P15:P21)*'3j PAAC PAP'!$G$32)</f>
        <v>38.126685244315169</v>
      </c>
      <c r="Q23" s="35">
        <f>IF(Q15="-","-",SUM(Q15:Q21)*'3j PAAC PAP'!$G$32)</f>
        <v>42.81191034868958</v>
      </c>
      <c r="R23" s="35">
        <f>IF(R15="-","-",SUM(R15:R21)*'3j PAAC PAP'!$G$32)</f>
        <v>41.150229747215008</v>
      </c>
      <c r="S23" s="35">
        <f>IF(S15="-","-",SUM(S15:S21)*'3j PAAC PAP'!$G$32)</f>
        <v>41.211208350388475</v>
      </c>
      <c r="T23" s="35">
        <f>IF(T15="-","-",SUM(T15:T21)*'3j PAAC PAP'!$G$32)</f>
        <v>39.617730187026751</v>
      </c>
      <c r="U23" s="35">
        <f>IF(U15="-","-",SUM(U15:U21)*'3j PAAC PAP'!$G$32)</f>
        <v>43.335733275020623</v>
      </c>
      <c r="V23" s="35">
        <f>IF(V15="-","-",SUM(V15:V21)*'3j PAAC PAP'!$G$32)</f>
        <v>47.600220745637593</v>
      </c>
      <c r="W23" s="35">
        <f>IF(W15="-","-",SUM(W15:W21)*'3j PAAC PAP'!$G$32)</f>
        <v>68.219456444337879</v>
      </c>
      <c r="X23" s="27"/>
      <c r="Y23" s="35">
        <f>IF(Y15="-","-",SUM(Y15:Y21)*'3j PAAC PAP'!$G$32)</f>
        <v>118.55021835869869</v>
      </c>
      <c r="Z23" s="35" t="str">
        <f>IF(Z15="-","-",SUM(Z15:Z21)*'3j PAAC PAP'!$G$32)</f>
        <v>-</v>
      </c>
      <c r="AA23" s="35" t="str">
        <f>IF(AA15="-","-",SUM(AA15:AA21)*'3j PAAC PAP'!$G$32)</f>
        <v>-</v>
      </c>
      <c r="AB23" s="35" t="str">
        <f>IF(AB15="-","-",SUM(AB15:AB21)*'3j PAAC PAP'!$G$32)</f>
        <v>-</v>
      </c>
      <c r="AC23" s="35" t="str">
        <f>IF(AC15="-","-",SUM(AC15:AC21)*'3j PAAC PAP'!$G$32)</f>
        <v>-</v>
      </c>
      <c r="AD23" s="25"/>
    </row>
    <row r="24" spans="1:30" s="26" customFormat="1" ht="11.25" x14ac:dyDescent="0.15">
      <c r="A24" s="207"/>
      <c r="B24" s="123" t="s">
        <v>189</v>
      </c>
      <c r="C24" s="123" t="s">
        <v>250</v>
      </c>
      <c r="D24" s="116" t="s">
        <v>131</v>
      </c>
      <c r="E24" s="75"/>
      <c r="F24" s="27"/>
      <c r="G24" s="35">
        <f>IF(G15="-","-",SUM(G15:G23)*'3k EBIT'!$E$10)</f>
        <v>11.443535854140821</v>
      </c>
      <c r="H24" s="35">
        <f>IF(H15="-","-",SUM(H15:H23)*'3k EBIT'!$E$10)</f>
        <v>10.908138131980801</v>
      </c>
      <c r="I24" s="35">
        <f>IF(I15="-","-",SUM(I15:I23)*'3k EBIT'!$E$10)</f>
        <v>11.102197696457814</v>
      </c>
      <c r="J24" s="35">
        <f>IF(J15="-","-",SUM(J15:J23)*'3k EBIT'!$E$10)</f>
        <v>10.867201220423105</v>
      </c>
      <c r="K24" s="35">
        <f>IF(K15="-","-",SUM(K15:K23)*'3k EBIT'!$E$10)</f>
        <v>12.138696295486476</v>
      </c>
      <c r="L24" s="35">
        <f>IF(L15="-","-",SUM(L15:L23)*'3k EBIT'!$E$10)</f>
        <v>11.978837034930388</v>
      </c>
      <c r="M24" s="35">
        <f>IF(M15="-","-",SUM(M15:M23)*'3k EBIT'!$E$10)</f>
        <v>13.083255025604837</v>
      </c>
      <c r="N24" s="35">
        <f>IF(N15="-","-",SUM(N15:N23)*'3k EBIT'!$E$10)</f>
        <v>13.767096223038012</v>
      </c>
      <c r="O24" s="27"/>
      <c r="P24" s="35">
        <f>IF(P15="-","-",SUM(P15:P23)*'3k EBIT'!$E$10)</f>
        <v>13.767096223038012</v>
      </c>
      <c r="Q24" s="35">
        <f>IF(Q15="-","-",SUM(Q15:Q23)*'3k EBIT'!$E$10)</f>
        <v>15.428101581393189</v>
      </c>
      <c r="R24" s="35">
        <f>IF(R15="-","-",SUM(R15:R23)*'3k EBIT'!$E$10)</f>
        <v>14.84219545503162</v>
      </c>
      <c r="S24" s="35">
        <f>IF(S15="-","-",SUM(S15:S23)*'3k EBIT'!$E$10)</f>
        <v>14.865335882457483</v>
      </c>
      <c r="T24" s="35">
        <f>IF(T15="-","-",SUM(T15:T23)*'3k EBIT'!$E$10)</f>
        <v>14.302260882007523</v>
      </c>
      <c r="U24" s="35">
        <f>IF(U15="-","-",SUM(U15:U23)*'3k EBIT'!$E$10)</f>
        <v>15.619449166694658</v>
      </c>
      <c r="V24" s="35">
        <f>IF(V15="-","-",SUM(V15:V23)*'3k EBIT'!$E$10)</f>
        <v>17.133659374024443</v>
      </c>
      <c r="W24" s="35">
        <f>IF(W15="-","-",SUM(W15:W23)*'3k EBIT'!$E$10)</f>
        <v>24.438427285521232</v>
      </c>
      <c r="X24" s="27"/>
      <c r="Y24" s="35">
        <f>IF(Y15="-","-",SUM(Y15:Y23)*'3k EBIT'!$E$10)</f>
        <v>42.26321035063615</v>
      </c>
      <c r="Z24" s="35" t="str">
        <f>IF(Z15="-","-",SUM(Z15:Z23)*'3k EBIT'!$E$10)</f>
        <v>-</v>
      </c>
      <c r="AA24" s="35" t="str">
        <f>IF(AA15="-","-",SUM(AA15:AA23)*'3k EBIT'!$E$10)</f>
        <v>-</v>
      </c>
      <c r="AB24" s="35" t="str">
        <f>IF(AB15="-","-",SUM(AB15:AB23)*'3k EBIT'!$E$10)</f>
        <v>-</v>
      </c>
      <c r="AC24" s="35" t="str">
        <f>IF(AC15="-","-",SUM(AC15:AC23)*'3k EBIT'!$E$10)</f>
        <v>-</v>
      </c>
      <c r="AD24" s="25"/>
    </row>
    <row r="25" spans="1:30" s="26" customFormat="1" ht="11.25" x14ac:dyDescent="0.15">
      <c r="A25" s="207"/>
      <c r="B25" s="123" t="s">
        <v>251</v>
      </c>
      <c r="C25" s="158" t="s">
        <v>252</v>
      </c>
      <c r="D25" s="116" t="s">
        <v>131</v>
      </c>
      <c r="E25" s="116"/>
      <c r="F25" s="27"/>
      <c r="G25" s="35">
        <f>IF(G15="-","-",SUM(G15:G18,G20:G24)*'3l HAP'!$E$11)</f>
        <v>7.0939986291916863</v>
      </c>
      <c r="H25" s="35">
        <f>IF(H15="-","-",SUM(H15:H18,H20:H24)*'3l HAP'!$E$11)</f>
        <v>6.6665288529196038</v>
      </c>
      <c r="I25" s="35">
        <f>IF(I15="-","-",SUM(I15:I18,I20:I24)*'3l HAP'!$E$11)</f>
        <v>6.705480557270989</v>
      </c>
      <c r="J25" s="35">
        <f>IF(J15="-","-",SUM(J15:J18,J20:J24)*'3l HAP'!$E$11)</f>
        <v>6.5356069120720317</v>
      </c>
      <c r="K25" s="35">
        <f>IF(K15="-","-",SUM(K15:K18,K20:K24)*'3l HAP'!$E$11)</f>
        <v>7.4104751218781386</v>
      </c>
      <c r="L25" s="35">
        <f>IF(L15="-","-",SUM(L15:L18,L20:L24)*'3l HAP'!$E$11)</f>
        <v>7.269424186249088</v>
      </c>
      <c r="M25" s="35">
        <f>IF(M15="-","-",SUM(M15:M18,M20:M24)*'3l HAP'!$E$11)</f>
        <v>8.1065457341746701</v>
      </c>
      <c r="N25" s="35">
        <f>IF(N15="-","-",SUM(N15:N18,N20:N24)*'3l HAP'!$E$11)</f>
        <v>8.6413557242836205</v>
      </c>
      <c r="O25" s="27"/>
      <c r="P25" s="35">
        <f>IF(P15="-","-",SUM(P15:P18,P20:P24)*'3l HAP'!$E$11)</f>
        <v>8.6413557242836205</v>
      </c>
      <c r="Q25" s="35">
        <f>IF(Q15="-","-",SUM(Q15:Q18,Q20:Q24)*'3l HAP'!$E$11)</f>
        <v>9.7621536802737321</v>
      </c>
      <c r="R25" s="35">
        <f>IF(R15="-","-",SUM(R15:R18,R20:R24)*'3l HAP'!$E$11)</f>
        <v>9.2998021084424423</v>
      </c>
      <c r="S25" s="35">
        <f>IF(S15="-","-",SUM(S15:S18,S20:S24)*'3l HAP'!$E$11)</f>
        <v>9.286626372757258</v>
      </c>
      <c r="T25" s="35">
        <f>IF(T15="-","-",SUM(T15:T18,T20:T24)*'3l HAP'!$E$11)</f>
        <v>8.8076859992150034</v>
      </c>
      <c r="U25" s="35">
        <f>IF(U15="-","-",SUM(U15:U18,U20:U24)*'3l HAP'!$E$11)</f>
        <v>9.7035402479176405</v>
      </c>
      <c r="V25" s="35">
        <f>IF(V15="-","-",SUM(V15:V18,V20:V24)*'3l HAP'!$E$11)</f>
        <v>10.886420797639074</v>
      </c>
      <c r="W25" s="35">
        <f>IF(W15="-","-",SUM(W15:W18,W20:W24)*'3l HAP'!$E$11)</f>
        <v>15.777745372252337</v>
      </c>
      <c r="X25" s="27"/>
      <c r="Y25" s="35">
        <f>IF(Y15="-","-",SUM(Y15:Y18,Y20:Y24)*'3l HAP'!$E$11)</f>
        <v>29.341266699768983</v>
      </c>
      <c r="Z25" s="35" t="str">
        <f>IF(Z15="-","-",SUM(Z15:Z18,Z20:Z24)*'3l HAP'!$E$11)</f>
        <v>-</v>
      </c>
      <c r="AA25" s="35" t="str">
        <f>IF(AA15="-","-",SUM(AA15:AA18,AA20:AA24)*'3l HAP'!$E$11)</f>
        <v>-</v>
      </c>
      <c r="AB25" s="35" t="str">
        <f>IF(AB15="-","-",SUM(AB15:AB18,AB20:AB24)*'3l HAP'!$E$11)</f>
        <v>-</v>
      </c>
      <c r="AC25" s="35" t="str">
        <f>IF(AC15="-","-",SUM(AC15:AC18,AC20:AC24)*'3l HAP'!$E$11)</f>
        <v>-</v>
      </c>
      <c r="AD25" s="25"/>
    </row>
    <row r="26" spans="1:30" s="26" customFormat="1" ht="11.25" customHeight="1" x14ac:dyDescent="0.15">
      <c r="A26" s="207"/>
      <c r="B26" s="123" t="s">
        <v>253</v>
      </c>
      <c r="C26" s="123" t="str">
        <f>B26&amp;"_"&amp;D26</f>
        <v>Total_Eastern</v>
      </c>
      <c r="D26" s="116" t="s">
        <v>131</v>
      </c>
      <c r="E26" s="75"/>
      <c r="F26" s="27"/>
      <c r="G26" s="35">
        <f t="shared" ref="G26:N26" si="0">IF(G15="-","-",SUM(G15:G25))</f>
        <v>609.38511059551865</v>
      </c>
      <c r="H26" s="35">
        <f t="shared" si="0"/>
        <v>580.77882497647408</v>
      </c>
      <c r="I26" s="35">
        <f t="shared" si="0"/>
        <v>591.03143375031152</v>
      </c>
      <c r="J26" s="35">
        <f t="shared" si="0"/>
        <v>578.49332963306847</v>
      </c>
      <c r="K26" s="35">
        <f t="shared" si="0"/>
        <v>646.28896362546436</v>
      </c>
      <c r="L26" s="35">
        <f t="shared" si="0"/>
        <v>637.73427087268658</v>
      </c>
      <c r="M26" s="35">
        <f t="shared" si="0"/>
        <v>696.69863107807964</v>
      </c>
      <c r="N26" s="35">
        <f t="shared" si="0"/>
        <v>733.22506817191947</v>
      </c>
      <c r="O26" s="27"/>
      <c r="P26" s="35">
        <f>IF(P15="-","-",SUM(P15:P25))</f>
        <v>733.22506817191947</v>
      </c>
      <c r="Q26" s="35">
        <f t="shared" ref="Q26:W26" si="1">IF(Q15="-","-",SUM(Q15:Q25))</f>
        <v>821.767164668585</v>
      </c>
      <c r="R26" s="35">
        <f t="shared" si="1"/>
        <v>790.46766128877459</v>
      </c>
      <c r="S26" s="35">
        <f t="shared" si="1"/>
        <v>791.67240228296578</v>
      </c>
      <c r="T26" s="35">
        <f t="shared" si="1"/>
        <v>761.55794781097904</v>
      </c>
      <c r="U26" s="35">
        <f t="shared" si="1"/>
        <v>831.77947261859083</v>
      </c>
      <c r="V26" s="35">
        <f t="shared" si="1"/>
        <v>912.6575943199723</v>
      </c>
      <c r="W26" s="35">
        <f t="shared" si="1"/>
        <v>1302.0102291179776</v>
      </c>
      <c r="X26" s="27"/>
      <c r="Y26" s="35">
        <f t="shared" ref="Y26:AC26" si="2">IF(Y15="-","-",SUM(Y15:Y25))</f>
        <v>2253.7198400530974</v>
      </c>
      <c r="Z26" s="35" t="str">
        <f t="shared" si="2"/>
        <v>-</v>
      </c>
      <c r="AA26" s="35" t="str">
        <f t="shared" si="2"/>
        <v>-</v>
      </c>
      <c r="AB26" s="35" t="str">
        <f t="shared" si="2"/>
        <v>-</v>
      </c>
      <c r="AC26" s="35" t="str">
        <f t="shared" si="2"/>
        <v>-</v>
      </c>
      <c r="AD26" s="25"/>
    </row>
    <row r="27" spans="1:30" s="26" customFormat="1" ht="11.25" customHeight="1" x14ac:dyDescent="0.15">
      <c r="A27" s="207"/>
      <c r="B27" s="120" t="s">
        <v>244</v>
      </c>
      <c r="C27" s="120" t="s">
        <v>180</v>
      </c>
      <c r="D27" s="118" t="s">
        <v>132</v>
      </c>
      <c r="E27" s="119"/>
      <c r="F27" s="27"/>
      <c r="G27" s="117">
        <f>IF('3a DF'!H134="-","-",'3a DF'!H134)</f>
        <v>255.49062366646854</v>
      </c>
      <c r="H27" s="117">
        <f>IF('3a DF'!I134="-","-",'3a DF'!I134)</f>
        <v>228.72062366646853</v>
      </c>
      <c r="I27" s="117">
        <f>IF('3a DF'!J134="-","-",'3a DF'!J134)</f>
        <v>210.17696143820214</v>
      </c>
      <c r="J27" s="117">
        <f>IF('3a DF'!K134="-","-",'3a DF'!K134)</f>
        <v>199.27095223455291</v>
      </c>
      <c r="K27" s="117">
        <f>IF('3a DF'!L134="-","-",'3a DF'!L134)</f>
        <v>241.45758073423971</v>
      </c>
      <c r="L27" s="117">
        <f>IF('3a DF'!M134="-","-",'3a DF'!M134)</f>
        <v>231.36474271537995</v>
      </c>
      <c r="M27" s="117">
        <f>IF('3a DF'!N134="-","-",'3a DF'!N134)</f>
        <v>254.66921184294151</v>
      </c>
      <c r="N27" s="117">
        <f>IF('3a DF'!O134="-","-",'3a DF'!O134)</f>
        <v>278.93423874859229</v>
      </c>
      <c r="O27" s="27"/>
      <c r="P27" s="117">
        <f>IF('3a DF'!Q134="-","-",'3a DF'!Q134)</f>
        <v>278.93423874859229</v>
      </c>
      <c r="Q27" s="117">
        <f>IF('3a DF'!R134="-","-",'3a DF'!R134)</f>
        <v>329.09515170764166</v>
      </c>
      <c r="R27" s="117">
        <f>IF('3a DF'!S134="-","-",'3a DF'!S134)</f>
        <v>298.3407492944836</v>
      </c>
      <c r="S27" s="117">
        <f>IF('3a DF'!T134="-","-",'3a DF'!T134)</f>
        <v>288.11482611700359</v>
      </c>
      <c r="T27" s="117">
        <f>IF('3a DF'!U134="-","-",'3a DF'!U134)</f>
        <v>251.2028590757435</v>
      </c>
      <c r="U27" s="117">
        <f>IF('3a DF'!V134="-","-",'3a DF'!V134)</f>
        <v>298.4023529245631</v>
      </c>
      <c r="V27" s="117">
        <f>IF('3a DF'!W134="-","-",'3a DF'!W134)</f>
        <v>376.51218804188505</v>
      </c>
      <c r="W27" s="117">
        <f>IF('3a DF'!X134="-","-",'3a DF'!X134)</f>
        <v>678.23347533330514</v>
      </c>
      <c r="X27" s="27"/>
      <c r="Y27" s="117">
        <f>IF('3a DF'!Z134="-","-",'3a DF'!Z134)</f>
        <v>1494.0788065904078</v>
      </c>
      <c r="Z27" s="117" t="str">
        <f>IF('3a DF'!AA134="-","-",'3a DF'!AA134)</f>
        <v>-</v>
      </c>
      <c r="AA27" s="117" t="str">
        <f>IF('3a DF'!AB134="-","-",'3a DF'!AB134)</f>
        <v>-</v>
      </c>
      <c r="AB27" s="117" t="str">
        <f>IF('3a DF'!AC134="-","-",'3a DF'!AC134)</f>
        <v>-</v>
      </c>
      <c r="AC27" s="117" t="str">
        <f>IF('3a DF'!AD134="-","-",'3a DF'!AD134)</f>
        <v>-</v>
      </c>
      <c r="AD27" s="25"/>
    </row>
    <row r="28" spans="1:30" s="26" customFormat="1" ht="11.25" customHeight="1" x14ac:dyDescent="0.15">
      <c r="A28" s="207"/>
      <c r="B28" s="120" t="s">
        <v>244</v>
      </c>
      <c r="C28" s="120" t="s">
        <v>181</v>
      </c>
      <c r="D28" s="118" t="s">
        <v>132</v>
      </c>
      <c r="E28" s="119"/>
      <c r="F28" s="27"/>
      <c r="G28" s="117">
        <f>IF('3b CM'!G29="-","-",'3b CM'!G29)</f>
        <v>5.8990794744677166E-2</v>
      </c>
      <c r="H28" s="117">
        <f>IF('3b CM'!H29="-","-",'3b CM'!H29)</f>
        <v>8.8486192117015749E-2</v>
      </c>
      <c r="I28" s="117">
        <f>IF('3b CM'!I29="-","-",'3b CM'!I29)</f>
        <v>0.27863339973850021</v>
      </c>
      <c r="J28" s="117">
        <f>IF('3b CM'!J29="-","-",'3b CM'!J29)</f>
        <v>0.28335629019649178</v>
      </c>
      <c r="K28" s="117">
        <f>IF('3b CM'!K29="-","-",'3b CM'!K29)</f>
        <v>3.6393696971798395</v>
      </c>
      <c r="L28" s="117">
        <f>IF('3b CM'!L29="-","-",'3b CM'!L29)</f>
        <v>3.5305563574975185</v>
      </c>
      <c r="M28" s="117">
        <f>IF('3b CM'!M29="-","-",'3b CM'!M29)</f>
        <v>12.281250309832373</v>
      </c>
      <c r="N28" s="117">
        <f>IF('3b CM'!N29="-","-",'3b CM'!N29)</f>
        <v>11.674905883350215</v>
      </c>
      <c r="O28" s="27"/>
      <c r="P28" s="117">
        <f>IF('3b CM'!P29="-","-",'3b CM'!P29)</f>
        <v>11.674905883350215</v>
      </c>
      <c r="Q28" s="117">
        <f>IF('3b CM'!Q29="-","-",'3b CM'!Q29)</f>
        <v>15.642753831643274</v>
      </c>
      <c r="R28" s="117">
        <f>IF('3b CM'!R29="-","-",'3b CM'!R29)</f>
        <v>15.024679064961514</v>
      </c>
      <c r="S28" s="117">
        <f>IF('3b CM'!S29="-","-",'3b CM'!S29)</f>
        <v>17.898495738038093</v>
      </c>
      <c r="T28" s="117">
        <f>IF('3b CM'!T29="-","-",'3b CM'!T29)</f>
        <v>18.237258369771993</v>
      </c>
      <c r="U28" s="117">
        <f>IF('3b CM'!U29="-","-",'3b CM'!U29)</f>
        <v>13.950265991922514</v>
      </c>
      <c r="V28" s="117">
        <f>IF('3b CM'!V29="-","-",'3b CM'!V29)</f>
        <v>14.101705309051653</v>
      </c>
      <c r="W28" s="117">
        <f>IF('3b CM'!W29="-","-",'3b CM'!W29)</f>
        <v>8.8078033750554727</v>
      </c>
      <c r="X28" s="27"/>
      <c r="Y28" s="117">
        <f>IF('3b CM'!Y29="-","-",'3b CM'!Y29)</f>
        <v>11.775492952972469</v>
      </c>
      <c r="Z28" s="117" t="str">
        <f>IF('3b CM'!Z29="-","-",'3b CM'!Z29)</f>
        <v>-</v>
      </c>
      <c r="AA28" s="117" t="str">
        <f>IF('3b CM'!AA29="-","-",'3b CM'!AA29)</f>
        <v>-</v>
      </c>
      <c r="AB28" s="117" t="str">
        <f>IF('3b CM'!AB29="-","-",'3b CM'!AB29)</f>
        <v>-</v>
      </c>
      <c r="AC28" s="117" t="str">
        <f>IF('3b CM'!AC29="-","-",'3b CM'!AC29)</f>
        <v>-</v>
      </c>
      <c r="AD28" s="25"/>
    </row>
    <row r="29" spans="1:30" s="26" customFormat="1" ht="12.6" customHeight="1" x14ac:dyDescent="0.15">
      <c r="A29" s="207"/>
      <c r="B29" s="120" t="s">
        <v>245</v>
      </c>
      <c r="C29" s="120" t="s">
        <v>182</v>
      </c>
      <c r="D29" s="118" t="s">
        <v>132</v>
      </c>
      <c r="E29" s="119"/>
      <c r="F29" s="27"/>
      <c r="G29" s="117" t="str">
        <f>IF('3c AA'!J112="-","-",'3c AA'!J112)</f>
        <v>-</v>
      </c>
      <c r="H29" s="117" t="str">
        <f>IF('3c AA'!K112="-","-",'3c AA'!K112)</f>
        <v>-</v>
      </c>
      <c r="I29" s="117" t="str">
        <f>IF('3c AA'!L112="-","-",'3c AA'!L112)</f>
        <v>-</v>
      </c>
      <c r="J29" s="117" t="str">
        <f>IF('3c AA'!M112="-","-",'3c AA'!M112)</f>
        <v>-</v>
      </c>
      <c r="K29" s="117" t="str">
        <f>IF('3c AA'!N112="-","-",'3c AA'!N112)</f>
        <v>-</v>
      </c>
      <c r="L29" s="117" t="str">
        <f>IF('3c AA'!O112="-","-",'3c AA'!O112)</f>
        <v>-</v>
      </c>
      <c r="M29" s="117" t="str">
        <f>IF('3c AA'!P112="-","-",'3c AA'!P112)</f>
        <v>-</v>
      </c>
      <c r="N29" s="117" t="str">
        <f>IF('3c AA'!Q112="-","-",'3c AA'!Q112)</f>
        <v>-</v>
      </c>
      <c r="O29" s="27"/>
      <c r="P29" s="117" t="str">
        <f>IF('3c AA'!S112="-","-",'3c AA'!S112)</f>
        <v>-</v>
      </c>
      <c r="Q29" s="117" t="str">
        <f>IF('3c AA'!T112="-","-",'3c AA'!T112)</f>
        <v>-</v>
      </c>
      <c r="R29" s="117" t="str">
        <f>IF('3c AA'!U112="-","-",'3c AA'!U112)</f>
        <v>-</v>
      </c>
      <c r="S29" s="117" t="str">
        <f>IF('3c AA'!V112="-","-",'3c AA'!V112)</f>
        <v>-</v>
      </c>
      <c r="T29" s="117">
        <f>IF('3c AA'!W112="-","-",'3c AA'!W112)</f>
        <v>6.5144851219082414</v>
      </c>
      <c r="U29" s="117">
        <f>IF('3c AA'!X112="-","-",'3c AA'!X112)</f>
        <v>9.9756950960531068</v>
      </c>
      <c r="V29" s="117">
        <f>IF('3c AA'!Y112="-","-",'3c AA'!Y112)</f>
        <v>4.43</v>
      </c>
      <c r="W29" s="117" t="str">
        <f>IF('3c AA'!Z112="-","-",'3c AA'!Z112)</f>
        <v>-</v>
      </c>
      <c r="X29" s="27"/>
      <c r="Y29" s="117">
        <f>IF('3c AA'!AB112="-","-",'3c AA'!AB112)</f>
        <v>20.439523217664604</v>
      </c>
      <c r="Z29" s="117" t="str">
        <f>IF('3c AA'!AC112="-","-",'3c AA'!AC112)</f>
        <v>-</v>
      </c>
      <c r="AA29" s="117" t="str">
        <f>IF('3c AA'!AD112="-","-",'3c AA'!AD112)</f>
        <v>-</v>
      </c>
      <c r="AB29" s="117" t="str">
        <f>IF('3c AA'!AE112="-","-",'3c AA'!AE112)</f>
        <v>-</v>
      </c>
      <c r="AC29" s="117" t="str">
        <f>IF('3c AA'!AF112="-","-",'3c AA'!AF112)</f>
        <v>-</v>
      </c>
      <c r="AD29" s="25"/>
    </row>
    <row r="30" spans="1:30" s="26" customFormat="1" ht="12.6" customHeight="1" x14ac:dyDescent="0.15">
      <c r="A30" s="207"/>
      <c r="B30" s="120" t="s">
        <v>246</v>
      </c>
      <c r="C30" s="120" t="s">
        <v>183</v>
      </c>
      <c r="D30" s="118" t="s">
        <v>132</v>
      </c>
      <c r="E30" s="119"/>
      <c r="F30" s="27"/>
      <c r="G30" s="117">
        <f>IF('3d PC'!G30="-","-",'3d PC'!G30)</f>
        <v>90.54609019473989</v>
      </c>
      <c r="H30" s="117">
        <f>IF('3d PC'!H30="-","-",'3d PC'!H30)</f>
        <v>90.519025051486423</v>
      </c>
      <c r="I30" s="117">
        <f>IF('3d PC'!I30="-","-",'3d PC'!I30)</f>
        <v>110.91256850544242</v>
      </c>
      <c r="J30" s="117">
        <f>IF('3d PC'!J30="-","-",'3d PC'!J30)</f>
        <v>110.80746473084288</v>
      </c>
      <c r="K30" s="117">
        <f>IF('3d PC'!K30="-","-",'3d PC'!K30)</f>
        <v>118.06782135240756</v>
      </c>
      <c r="L30" s="117">
        <f>IF('3d PC'!L30="-","-",'3d PC'!L30)</f>
        <v>118.49470394613698</v>
      </c>
      <c r="M30" s="117">
        <f>IF('3d PC'!M30="-","-",'3d PC'!M30)</f>
        <v>137.26969325567961</v>
      </c>
      <c r="N30" s="117">
        <f>IF('3d PC'!N30="-","-",'3d PC'!N30)</f>
        <v>137.36315456476859</v>
      </c>
      <c r="O30" s="27"/>
      <c r="P30" s="117">
        <f>IF('3d PC'!P30="-","-",'3d PC'!P30)</f>
        <v>137.36315456476859</v>
      </c>
      <c r="Q30" s="117">
        <f>IF('3d PC'!Q30="-","-",'3d PC'!Q30)</f>
        <v>146.96230604572821</v>
      </c>
      <c r="R30" s="117">
        <f>IF('3d PC'!R30="-","-",'3d PC'!R30)</f>
        <v>148.76874688451312</v>
      </c>
      <c r="S30" s="117">
        <f>IF('3d PC'!S30="-","-",'3d PC'!S30)</f>
        <v>153.03761316947248</v>
      </c>
      <c r="T30" s="117">
        <f>IF('3d PC'!T30="-","-",'3d PC'!T30)</f>
        <v>152.49081670836932</v>
      </c>
      <c r="U30" s="117">
        <f>IF('3d PC'!U30="-","-",'3d PC'!U30)</f>
        <v>161.44950082969834</v>
      </c>
      <c r="V30" s="117">
        <f>IF('3d PC'!V30="-","-",'3d PC'!V30)</f>
        <v>160.69485302841051</v>
      </c>
      <c r="W30" s="117">
        <f>IF('3d PC'!W30="-","-",'3d PC'!W30)</f>
        <v>168.03133237582864</v>
      </c>
      <c r="X30" s="27"/>
      <c r="Y30" s="117">
        <f>IF('3d PC'!Y30="-","-",'3d PC'!Y30)</f>
        <v>166.46231249158026</v>
      </c>
      <c r="Z30" s="117" t="str">
        <f>IF('3d PC'!Z30="-","-",'3d PC'!Z30)</f>
        <v>-</v>
      </c>
      <c r="AA30" s="117" t="str">
        <f>IF('3d PC'!AA30="-","-",'3d PC'!AA30)</f>
        <v>-</v>
      </c>
      <c r="AB30" s="117" t="str">
        <f>IF('3d PC'!AB30="-","-",'3d PC'!AB30)</f>
        <v>-</v>
      </c>
      <c r="AC30" s="117" t="str">
        <f>IF('3d PC'!AC30="-","-",'3d PC'!AC30)</f>
        <v>-</v>
      </c>
      <c r="AD30" s="25"/>
    </row>
    <row r="31" spans="1:30" s="26" customFormat="1" ht="11.25" customHeight="1" x14ac:dyDescent="0.15">
      <c r="A31" s="207"/>
      <c r="B31" s="120" t="s">
        <v>247</v>
      </c>
      <c r="C31" s="120" t="s">
        <v>184</v>
      </c>
      <c r="D31" s="118" t="s">
        <v>132</v>
      </c>
      <c r="E31" s="119"/>
      <c r="F31" s="27"/>
      <c r="G31" s="117">
        <f>IF('3e NC-Elec'!H58="-","-",'3e NC-Elec'!H58)</f>
        <v>111.29688620225096</v>
      </c>
      <c r="H31" s="117">
        <f>IF('3e NC-Elec'!I58="-","-",'3e NC-Elec'!I58)</f>
        <v>112.2936382273312</v>
      </c>
      <c r="I31" s="117">
        <f>IF('3e NC-Elec'!J58="-","-",'3e NC-Elec'!J58)</f>
        <v>128.15384175965798</v>
      </c>
      <c r="J31" s="117">
        <f>IF('3e NC-Elec'!K58="-","-",'3e NC-Elec'!K58)</f>
        <v>127.40414984028969</v>
      </c>
      <c r="K31" s="117">
        <f>IF('3e NC-Elec'!L58="-","-",'3e NC-Elec'!L58)</f>
        <v>123.62398104502108</v>
      </c>
      <c r="L31" s="117">
        <f>IF('3e NC-Elec'!M58="-","-",'3e NC-Elec'!M58)</f>
        <v>124.81890142020927</v>
      </c>
      <c r="M31" s="117">
        <f>IF('3e NC-Elec'!N58="-","-",'3e NC-Elec'!N58)</f>
        <v>130.60103161021058</v>
      </c>
      <c r="N31" s="117">
        <f>IF('3e NC-Elec'!O58="-","-",'3e NC-Elec'!O58)</f>
        <v>130.07052065354765</v>
      </c>
      <c r="O31" s="27"/>
      <c r="P31" s="117">
        <f>IF('3e NC-Elec'!Q58="-","-",'3e NC-Elec'!Q58)</f>
        <v>130.07052065354765</v>
      </c>
      <c r="Q31" s="117">
        <f>IF('3e NC-Elec'!R58="-","-",'3e NC-Elec'!R58)</f>
        <v>137.27191781173417</v>
      </c>
      <c r="R31" s="117">
        <f>IF('3e NC-Elec'!S58="-","-",'3e NC-Elec'!S58)</f>
        <v>138.11848951088291</v>
      </c>
      <c r="S31" s="117">
        <f>IF('3e NC-Elec'!T58="-","-",'3e NC-Elec'!T58)</f>
        <v>136.72315021651806</v>
      </c>
      <c r="T31" s="117">
        <f>IF('3e NC-Elec'!U58="-","-",'3e NC-Elec'!U58)</f>
        <v>139.84546997964978</v>
      </c>
      <c r="U31" s="117">
        <f>IF('3e NC-Elec'!V58="-","-",'3e NC-Elec'!V58)</f>
        <v>155.42096930525969</v>
      </c>
      <c r="V31" s="117">
        <f>IF('3e NC-Elec'!W58="-","-",'3e NC-Elec'!W58)</f>
        <v>154.52095469621435</v>
      </c>
      <c r="W31" s="117">
        <f>IF('3e NC-Elec'!X58="-","-",'3e NC-Elec'!X58)</f>
        <v>195.24598488908936</v>
      </c>
      <c r="X31" s="27"/>
      <c r="Y31" s="117">
        <f>IF('3e NC-Elec'!Z58="-","-",'3e NC-Elec'!Z58)</f>
        <v>205.72101041390869</v>
      </c>
      <c r="Z31" s="117" t="str">
        <f>IF('3e NC-Elec'!AA58="-","-",'3e NC-Elec'!AA58)</f>
        <v>-</v>
      </c>
      <c r="AA31" s="117" t="str">
        <f>IF('3e NC-Elec'!AB58="-","-",'3e NC-Elec'!AB58)</f>
        <v>-</v>
      </c>
      <c r="AB31" s="117" t="str">
        <f>IF('3e NC-Elec'!AC58="-","-",'3e NC-Elec'!AC58)</f>
        <v>-</v>
      </c>
      <c r="AC31" s="117" t="str">
        <f>IF('3e NC-Elec'!AD58="-","-",'3e NC-Elec'!AD58)</f>
        <v>-</v>
      </c>
      <c r="AD31" s="25"/>
    </row>
    <row r="32" spans="1:30" s="26" customFormat="1" ht="11.25" customHeight="1" x14ac:dyDescent="0.15">
      <c r="A32" s="207"/>
      <c r="B32" s="120" t="s">
        <v>248</v>
      </c>
      <c r="C32" s="120" t="s">
        <v>185</v>
      </c>
      <c r="D32" s="118" t="s">
        <v>132</v>
      </c>
      <c r="E32" s="119"/>
      <c r="F32" s="27"/>
      <c r="G32" s="117">
        <f>IF('3g CPIH'!C$17="-","-",'3h OC '!$E$10*('3g CPIH'!C$17/'3g CPIH'!$G$17))</f>
        <v>76.502677103718199</v>
      </c>
      <c r="H32" s="117">
        <f>IF('3g CPIH'!D$17="-","-",'3h OC '!$E$10*('3g CPIH'!D$17/'3g CPIH'!$G$17))</f>
        <v>76.655835616438353</v>
      </c>
      <c r="I32" s="117">
        <f>IF('3g CPIH'!E$17="-","-",'3h OC '!$E$10*('3g CPIH'!E$17/'3g CPIH'!$G$17))</f>
        <v>76.885573385518597</v>
      </c>
      <c r="J32" s="117">
        <f>IF('3g CPIH'!F$17="-","-",'3h OC '!$E$10*('3g CPIH'!F$17/'3g CPIH'!$G$17))</f>
        <v>77.345048923679059</v>
      </c>
      <c r="K32" s="117">
        <f>IF('3g CPIH'!G$17="-","-",'3h OC '!$E$10*('3g CPIH'!G$17/'3g CPIH'!$G$17))</f>
        <v>78.263999999999996</v>
      </c>
      <c r="L32" s="117">
        <f>IF('3g CPIH'!H$17="-","-",'3h OC '!$E$10*('3g CPIH'!H$17/'3g CPIH'!$G$17))</f>
        <v>79.259530332681024</v>
      </c>
      <c r="M32" s="117">
        <f>IF('3g CPIH'!I$17="-","-",'3h OC '!$E$10*('3g CPIH'!I$17/'3g CPIH'!$G$17))</f>
        <v>80.408219178082177</v>
      </c>
      <c r="N32" s="117">
        <f>IF('3g CPIH'!J$17="-","-",'3h OC '!$E$10*('3g CPIH'!J$17/'3g CPIH'!$G$17))</f>
        <v>81.097432485322898</v>
      </c>
      <c r="O32" s="27"/>
      <c r="P32" s="117">
        <f>IF('3g CPIH'!L$17="-","-",'3h OC '!$E$10*('3g CPIH'!L$17/'3g CPIH'!$G$17))</f>
        <v>81.097432485322898</v>
      </c>
      <c r="Q32" s="117">
        <f>IF('3g CPIH'!M$17="-","-",'3h OC '!$E$10*('3g CPIH'!M$17/'3g CPIH'!$G$17))</f>
        <v>82.016383561643835</v>
      </c>
      <c r="R32" s="117">
        <f>IF('3g CPIH'!N$17="-","-",'3h OC '!$E$10*('3g CPIH'!N$17/'3g CPIH'!$G$17))</f>
        <v>82.62901761252445</v>
      </c>
      <c r="S32" s="117">
        <f>IF('3g CPIH'!O$17="-","-",'3h OC '!$E$10*('3g CPIH'!O$17/'3g CPIH'!$G$17))</f>
        <v>83.088493150684926</v>
      </c>
      <c r="T32" s="117">
        <f>IF('3g CPIH'!P$17="-","-",'3h OC '!$E$10*('3g CPIH'!P$17/'3g CPIH'!$G$17))</f>
        <v>83.318230919765156</v>
      </c>
      <c r="U32" s="117">
        <f>IF('3g CPIH'!Q$17="-","-",'3h OC '!$E$10*('3g CPIH'!Q$17/'3g CPIH'!$G$17))</f>
        <v>83.777706457925632</v>
      </c>
      <c r="V32" s="117">
        <f>IF('3g CPIH'!R$17="-","-",'3h OC '!$E$10*('3g CPIH'!R$17/'3g CPIH'!$G$17))</f>
        <v>85.309291585127198</v>
      </c>
      <c r="W32" s="117">
        <f>IF('3g CPIH'!S$17="-","-",'3h OC '!$E$10*('3g CPIH'!S$17/'3g CPIH'!$G$17))</f>
        <v>87.836407045009793</v>
      </c>
      <c r="X32" s="27"/>
      <c r="Y32" s="117">
        <f>IF('3g CPIH'!U$17="-","-",'3h OC '!$E$10*('3g CPIH'!U$17/'3g CPIH'!$G$17))</f>
        <v>92.278003913894324</v>
      </c>
      <c r="Z32" s="117" t="str">
        <f>IF('3g CPIH'!V$17="-","-",'3h OC '!$E$10*('3g CPIH'!V$17/'3g CPIH'!$G$17))</f>
        <v>-</v>
      </c>
      <c r="AA32" s="117" t="str">
        <f>IF('3g CPIH'!W$17="-","-",'3h OC '!$E$10*('3g CPIH'!W$17/'3g CPIH'!$G$17))</f>
        <v>-</v>
      </c>
      <c r="AB32" s="117" t="str">
        <f>IF('3g CPIH'!X$17="-","-",'3h OC '!$E$10*('3g CPIH'!X$17/'3g CPIH'!$G$17))</f>
        <v>-</v>
      </c>
      <c r="AC32" s="117" t="str">
        <f>IF('3g CPIH'!Y$17="-","-",'3h OC '!$E$10*('3g CPIH'!Y$17/'3g CPIH'!$G$17))</f>
        <v>-</v>
      </c>
      <c r="AD32" s="25"/>
    </row>
    <row r="33" spans="1:30" s="26" customFormat="1" ht="11.25" customHeight="1" x14ac:dyDescent="0.15">
      <c r="A33" s="207"/>
      <c r="B33" s="120" t="s">
        <v>248</v>
      </c>
      <c r="C33" s="120" t="s">
        <v>186</v>
      </c>
      <c r="D33" s="118" t="s">
        <v>132</v>
      </c>
      <c r="E33" s="119"/>
      <c r="F33" s="27"/>
      <c r="G33" s="117" t="s">
        <v>249</v>
      </c>
      <c r="H33" s="117" t="s">
        <v>249</v>
      </c>
      <c r="I33" s="117" t="s">
        <v>249</v>
      </c>
      <c r="J33" s="117" t="s">
        <v>249</v>
      </c>
      <c r="K33" s="117">
        <f>IF('3i SMNCC'!G$50="-","-",'3i SMNCC'!G$50)</f>
        <v>0</v>
      </c>
      <c r="L33" s="117">
        <f>IF('3i SMNCC'!H$50="-","-",'3i SMNCC'!H$50)</f>
        <v>-0.18995111249132623</v>
      </c>
      <c r="M33" s="117">
        <f>IF('3i SMNCC'!I$50="-","-",'3i SMNCC'!I$50)</f>
        <v>2.3898870370752556</v>
      </c>
      <c r="N33" s="117">
        <f>IF('3i SMNCC'!J$50="-","-",'3i SMNCC'!J$50)</f>
        <v>11.485481460604181</v>
      </c>
      <c r="O33" s="27"/>
      <c r="P33" s="117">
        <f>IF('3i SMNCC'!L$50="-","-",'3i SMNCC'!L$50)</f>
        <v>11.485481460604181</v>
      </c>
      <c r="Q33" s="117">
        <f>IF('3i SMNCC'!M$50="-","-",'3i SMNCC'!M$50)</f>
        <v>13.905095596481768</v>
      </c>
      <c r="R33" s="117">
        <f>IF('3i SMNCC'!N$50="-","-",'3i SMNCC'!N$50)</f>
        <v>14.008016342776511</v>
      </c>
      <c r="S33" s="117">
        <f>IF('3i SMNCC'!O$50="-","-",'3i SMNCC'!O$50)</f>
        <v>16.592254432324484</v>
      </c>
      <c r="T33" s="117">
        <f>IF('3i SMNCC'!P$50="-","-",'3i SMNCC'!P$50)</f>
        <v>16.855736391237045</v>
      </c>
      <c r="U33" s="117">
        <f>IF('3i SMNCC'!Q$50="-","-",'3i SMNCC'!Q$50)</f>
        <v>16.48610584262476</v>
      </c>
      <c r="V33" s="117">
        <f>IF('3i SMNCC'!R$50="-","-",'3i SMNCC'!R$50)</f>
        <v>16.529685824397358</v>
      </c>
      <c r="W33" s="117">
        <f>IF('3i SMNCC'!S$50="-","-",'3i SMNCC'!S$50)</f>
        <v>15.149258026029946</v>
      </c>
      <c r="X33" s="27"/>
      <c r="Y33" s="117">
        <f>IF('3i SMNCC'!U$50="-","-",'3i SMNCC'!U$50)</f>
        <v>16.072618119862021</v>
      </c>
      <c r="Z33" s="117" t="str">
        <f>IF('3i SMNCC'!V$50="-","-",'3i SMNCC'!V$50)</f>
        <v>-</v>
      </c>
      <c r="AA33" s="117" t="str">
        <f>IF('3i SMNCC'!W$50="-","-",'3i SMNCC'!W$50)</f>
        <v>-</v>
      </c>
      <c r="AB33" s="117" t="str">
        <f>IF('3i SMNCC'!X$50="-","-",'3i SMNCC'!X$50)</f>
        <v>-</v>
      </c>
      <c r="AC33" s="117" t="str">
        <f>IF('3i SMNCC'!Y$50="-","-",'3i SMNCC'!Y$50)</f>
        <v>-</v>
      </c>
      <c r="AD33" s="25"/>
    </row>
    <row r="34" spans="1:30" s="26" customFormat="1" ht="11.25" x14ac:dyDescent="0.15">
      <c r="A34" s="207"/>
      <c r="B34" s="120" t="s">
        <v>248</v>
      </c>
      <c r="C34" s="120" t="s">
        <v>187</v>
      </c>
      <c r="D34" s="118" t="s">
        <v>132</v>
      </c>
      <c r="E34" s="119"/>
      <c r="F34" s="27"/>
      <c r="G34" s="117">
        <f>IF('3g CPIH'!C$17="-","-",'3j PAAC PAP'!$G$14*('3g CPIH'!C$17/'3g CPIH'!$G$17))</f>
        <v>13.436452250489236</v>
      </c>
      <c r="H34" s="117">
        <f>IF('3g CPIH'!D$17="-","-",'3j PAAC PAP'!$G$14*('3g CPIH'!D$17/'3g CPIH'!$G$17))</f>
        <v>13.463352054794518</v>
      </c>
      <c r="I34" s="117">
        <f>IF('3g CPIH'!E$17="-","-",'3j PAAC PAP'!$G$14*('3g CPIH'!E$17/'3g CPIH'!$G$17))</f>
        <v>13.503701761252445</v>
      </c>
      <c r="J34" s="117">
        <f>IF('3g CPIH'!F$17="-","-",'3j PAAC PAP'!$G$14*('3g CPIH'!F$17/'3g CPIH'!$G$17))</f>
        <v>13.584401174168297</v>
      </c>
      <c r="K34" s="117">
        <f>IF('3g CPIH'!G$17="-","-",'3j PAAC PAP'!$G$14*('3g CPIH'!G$17/'3g CPIH'!$G$17))</f>
        <v>13.745799999999999</v>
      </c>
      <c r="L34" s="117">
        <f>IF('3g CPIH'!H$17="-","-",'3j PAAC PAP'!$G$14*('3g CPIH'!H$17/'3g CPIH'!$G$17))</f>
        <v>13.920648727984345</v>
      </c>
      <c r="M34" s="117">
        <f>IF('3g CPIH'!I$17="-","-",'3j PAAC PAP'!$G$14*('3g CPIH'!I$17/'3g CPIH'!$G$17))</f>
        <v>14.122397260273971</v>
      </c>
      <c r="N34" s="117">
        <f>IF('3g CPIH'!J$17="-","-",'3j PAAC PAP'!$G$14*('3g CPIH'!J$17/'3g CPIH'!$G$17))</f>
        <v>14.24344637964775</v>
      </c>
      <c r="O34" s="27"/>
      <c r="P34" s="117">
        <f>IF('3g CPIH'!L$17="-","-",'3j PAAC PAP'!$G$14*('3g CPIH'!L$17/'3g CPIH'!$G$17))</f>
        <v>14.24344637964775</v>
      </c>
      <c r="Q34" s="117">
        <f>IF('3g CPIH'!M$17="-","-",'3j PAAC PAP'!$G$14*('3g CPIH'!M$17/'3g CPIH'!$G$17))</f>
        <v>14.40484520547945</v>
      </c>
      <c r="R34" s="117">
        <f>IF('3g CPIH'!N$17="-","-",'3j PAAC PAP'!$G$14*('3g CPIH'!N$17/'3g CPIH'!$G$17))</f>
        <v>14.512444422700586</v>
      </c>
      <c r="S34" s="117">
        <f>IF('3g CPIH'!O$17="-","-",'3j PAAC PAP'!$G$14*('3g CPIH'!O$17/'3g CPIH'!$G$17))</f>
        <v>14.593143835616438</v>
      </c>
      <c r="T34" s="117">
        <f>IF('3g CPIH'!P$17="-","-",'3j PAAC PAP'!$G$14*('3g CPIH'!P$17/'3g CPIH'!$G$17))</f>
        <v>14.633493542074362</v>
      </c>
      <c r="U34" s="117">
        <f>IF('3g CPIH'!Q$17="-","-",'3j PAAC PAP'!$G$14*('3g CPIH'!Q$17/'3g CPIH'!$G$17))</f>
        <v>14.714192954990214</v>
      </c>
      <c r="V34" s="117">
        <f>IF('3g CPIH'!R$17="-","-",'3j PAAC PAP'!$G$14*('3g CPIH'!R$17/'3g CPIH'!$G$17))</f>
        <v>14.983190998043053</v>
      </c>
      <c r="W34" s="117">
        <f>IF('3g CPIH'!S$17="-","-",'3j PAAC PAP'!$G$14*('3g CPIH'!S$17/'3g CPIH'!$G$17))</f>
        <v>15.427037769080234</v>
      </c>
      <c r="X34" s="27"/>
      <c r="Y34" s="117">
        <f>IF('3g CPIH'!U$17="-","-",'3j PAAC PAP'!$G$14*('3g CPIH'!U$17/'3g CPIH'!$G$17))</f>
        <v>16.207132093933463</v>
      </c>
      <c r="Z34" s="117" t="str">
        <f>IF('3g CPIH'!V$17="-","-",'3j PAAC PAP'!$G$14*('3g CPIH'!V$17/'3g CPIH'!$G$17))</f>
        <v>-</v>
      </c>
      <c r="AA34" s="117" t="str">
        <f>IF('3g CPIH'!W$17="-","-",'3j PAAC PAP'!$G$14*('3g CPIH'!W$17/'3g CPIH'!$G$17))</f>
        <v>-</v>
      </c>
      <c r="AB34" s="117" t="str">
        <f>IF('3g CPIH'!X$17="-","-",'3j PAAC PAP'!$G$14*('3g CPIH'!X$17/'3g CPIH'!$G$17))</f>
        <v>-</v>
      </c>
      <c r="AC34" s="117" t="str">
        <f>IF('3g CPIH'!Y$17="-","-",'3j PAAC PAP'!$G$14*('3g CPIH'!Y$17/'3g CPIH'!$G$17))</f>
        <v>-</v>
      </c>
      <c r="AD34" s="25"/>
    </row>
    <row r="35" spans="1:30" s="26" customFormat="1" ht="11.25" x14ac:dyDescent="0.15">
      <c r="A35" s="207"/>
      <c r="B35" s="120" t="s">
        <v>248</v>
      </c>
      <c r="C35" s="120" t="s">
        <v>188</v>
      </c>
      <c r="D35" s="118" t="s">
        <v>132</v>
      </c>
      <c r="E35" s="119"/>
      <c r="F35" s="27"/>
      <c r="G35" s="117">
        <f>IF(G27="-","-",SUM(G27:G33)*'3j PAAC PAP'!$G$32)</f>
        <v>30.914671596067148</v>
      </c>
      <c r="H35" s="117">
        <f>IF(H27="-","-",SUM(H27:H33)*'3j PAAC PAP'!$G$32)</f>
        <v>29.431306657282441</v>
      </c>
      <c r="I35" s="117">
        <f>IF(I27="-","-",SUM(I27:I33)*'3j PAAC PAP'!$G$32)</f>
        <v>30.481104424801554</v>
      </c>
      <c r="J35" s="117">
        <f>IF(J27="-","-",SUM(J27:J33)*'3j PAAC PAP'!$G$32)</f>
        <v>29.826985723820659</v>
      </c>
      <c r="K35" s="117">
        <f>IF(K27="-","-",SUM(K27:K33)*'3j PAAC PAP'!$G$32)</f>
        <v>32.718814599801625</v>
      </c>
      <c r="L35" s="117">
        <f>IF(L27="-","-",SUM(L27:L33)*'3j PAAC PAP'!$G$32)</f>
        <v>32.268653317814668</v>
      </c>
      <c r="M35" s="117">
        <f>IF(M27="-","-",SUM(M27:M33)*'3j PAAC PAP'!$G$32)</f>
        <v>35.7626275554112</v>
      </c>
      <c r="N35" s="117">
        <f>IF(N27="-","-",SUM(N27:N33)*'3j PAAC PAP'!$G$32)</f>
        <v>37.673832489734345</v>
      </c>
      <c r="O35" s="27"/>
      <c r="P35" s="117">
        <f>IF(P27="-","-",SUM(P27:P33)*'3j PAAC PAP'!$G$32)</f>
        <v>37.673832489734345</v>
      </c>
      <c r="Q35" s="117">
        <f>IF(Q27="-","-",SUM(Q27:Q33)*'3j PAAC PAP'!$G$32)</f>
        <v>41.974239509761354</v>
      </c>
      <c r="R35" s="117">
        <f>IF(R27="-","-",SUM(R27:R33)*'3j PAAC PAP'!$G$32)</f>
        <v>40.352701114112065</v>
      </c>
      <c r="S35" s="117">
        <f>IF(S27="-","-",SUM(S27:S33)*'3j PAAC PAP'!$G$32)</f>
        <v>40.269616639843306</v>
      </c>
      <c r="T35" s="117">
        <f>IF(T27="-","-",SUM(T27:T33)*'3j PAAC PAP'!$G$32)</f>
        <v>38.706789054623435</v>
      </c>
      <c r="U35" s="117">
        <f>IF(U27="-","-",SUM(U27:U33)*'3j PAAC PAP'!$G$32)</f>
        <v>42.817842184727724</v>
      </c>
      <c r="V35" s="117">
        <f>IF(V27="-","-",SUM(V27:V33)*'3j PAAC PAP'!$G$32)</f>
        <v>47.023761879000418</v>
      </c>
      <c r="W35" s="117">
        <f>IF(W27="-","-",SUM(W27:W33)*'3j PAAC PAP'!$G$32)</f>
        <v>66.780929931510201</v>
      </c>
      <c r="X35" s="27"/>
      <c r="Y35" s="117">
        <f>IF(Y27="-","-",SUM(Y27:Y33)*'3j PAAC PAP'!$G$32)</f>
        <v>116.20335506091759</v>
      </c>
      <c r="Z35" s="117" t="str">
        <f>IF(Z27="-","-",SUM(Z27:Z33)*'3j PAAC PAP'!$G$32)</f>
        <v>-</v>
      </c>
      <c r="AA35" s="117" t="str">
        <f>IF(AA27="-","-",SUM(AA27:AA33)*'3j PAAC PAP'!$G$32)</f>
        <v>-</v>
      </c>
      <c r="AB35" s="117" t="str">
        <f>IF(AB27="-","-",SUM(AB27:AB33)*'3j PAAC PAP'!$G$32)</f>
        <v>-</v>
      </c>
      <c r="AC35" s="117" t="str">
        <f>IF(AC27="-","-",SUM(AC27:AC33)*'3j PAAC PAP'!$G$32)</f>
        <v>-</v>
      </c>
      <c r="AD35" s="25"/>
    </row>
    <row r="36" spans="1:30" s="26" customFormat="1" ht="11.25" x14ac:dyDescent="0.15">
      <c r="A36" s="207"/>
      <c r="B36" s="120" t="s">
        <v>189</v>
      </c>
      <c r="C36" s="120" t="s">
        <v>250</v>
      </c>
      <c r="D36" s="118" t="s">
        <v>132</v>
      </c>
      <c r="E36" s="119"/>
      <c r="F36" s="27"/>
      <c r="G36" s="117">
        <f>IF(G27="-","-",SUM(G27:G35)*'3k EBIT'!$E$10)</f>
        <v>11.199476116546613</v>
      </c>
      <c r="H36" s="117">
        <f>IF(H27="-","-",SUM(H27:H35)*'3k EBIT'!$E$10)</f>
        <v>10.675104476279909</v>
      </c>
      <c r="I36" s="117">
        <f>IF(I27="-","-",SUM(I27:I35)*'3k EBIT'!$E$10)</f>
        <v>11.047359706377916</v>
      </c>
      <c r="J36" s="117">
        <f>IF(J27="-","-",SUM(J27:J35)*'3k EBIT'!$E$10)</f>
        <v>10.81746104751511</v>
      </c>
      <c r="K36" s="117">
        <f>IF(K27="-","-",SUM(K27:K35)*'3k EBIT'!$E$10)</f>
        <v>11.843868372358088</v>
      </c>
      <c r="L36" s="117">
        <f>IF(L27="-","-",SUM(L27:L35)*'3k EBIT'!$E$10)</f>
        <v>11.687964073538556</v>
      </c>
      <c r="M36" s="117">
        <f>IF(M27="-","-",SUM(M27:M35)*'3k EBIT'!$E$10)</f>
        <v>12.928223631982844</v>
      </c>
      <c r="N36" s="117">
        <f>IF(N27="-","-",SUM(N27:N35)*'3k EBIT'!$E$10)</f>
        <v>13.606853069306718</v>
      </c>
      <c r="O36" s="27"/>
      <c r="P36" s="117">
        <f>IF(P27="-","-",SUM(P27:P35)*'3k EBIT'!$E$10)</f>
        <v>13.606853069306718</v>
      </c>
      <c r="Q36" s="117">
        <f>IF(Q27="-","-",SUM(Q27:Q35)*'3k EBIT'!$E$10)</f>
        <v>15.131689523255559</v>
      </c>
      <c r="R36" s="117">
        <f>IF(R27="-","-",SUM(R27:R35)*'3k EBIT'!$E$10)</f>
        <v>14.559987823375018</v>
      </c>
      <c r="S36" s="117">
        <f>IF(S27="-","-",SUM(S27:S35)*'3k EBIT'!$E$10)</f>
        <v>14.532151147024742</v>
      </c>
      <c r="T36" s="117">
        <f>IF(T27="-","-",SUM(T27:T35)*'3k EBIT'!$E$10)</f>
        <v>13.979921935311751</v>
      </c>
      <c r="U36" s="117">
        <f>IF(U27="-","-",SUM(U27:U35)*'3k EBIT'!$E$10)</f>
        <v>15.436192024591836</v>
      </c>
      <c r="V36" s="117">
        <f>IF(V27="-","-",SUM(V27:V35)*'3k EBIT'!$E$10)</f>
        <v>16.929677868221724</v>
      </c>
      <c r="W36" s="117">
        <f>IF(W27="-","-",SUM(W27:W35)*'3k EBIT'!$E$10)</f>
        <v>23.929400846331394</v>
      </c>
      <c r="X36" s="27"/>
      <c r="Y36" s="117">
        <f>IF(Y27="-","-",SUM(Y27:Y35)*'3k EBIT'!$E$10)</f>
        <v>41.43276652003437</v>
      </c>
      <c r="Z36" s="117" t="str">
        <f>IF(Z27="-","-",SUM(Z27:Z35)*'3k EBIT'!$E$10)</f>
        <v>-</v>
      </c>
      <c r="AA36" s="117" t="str">
        <f>IF(AA27="-","-",SUM(AA27:AA35)*'3k EBIT'!$E$10)</f>
        <v>-</v>
      </c>
      <c r="AB36" s="117" t="str">
        <f>IF(AB27="-","-",SUM(AB27:AB35)*'3k EBIT'!$E$10)</f>
        <v>-</v>
      </c>
      <c r="AC36" s="117" t="str">
        <f>IF(AC27="-","-",SUM(AC27:AC35)*'3k EBIT'!$E$10)</f>
        <v>-</v>
      </c>
      <c r="AD36" s="25"/>
    </row>
    <row r="37" spans="1:30" s="26" customFormat="1" ht="11.25" customHeight="1" x14ac:dyDescent="0.15">
      <c r="A37" s="207"/>
      <c r="B37" s="120" t="s">
        <v>251</v>
      </c>
      <c r="C37" s="156" t="s">
        <v>252</v>
      </c>
      <c r="D37" s="118" t="s">
        <v>132</v>
      </c>
      <c r="E37" s="118"/>
      <c r="F37" s="27"/>
      <c r="G37" s="117">
        <f>IF(G27="-","-",SUM(G27:G30,G32:G36)*'3l HAP'!$E$11)</f>
        <v>7.0005792414031394</v>
      </c>
      <c r="H37" s="117">
        <f>IF(H27="-","-",SUM(H27:H30,H32:H36)*'3l HAP'!$E$11)</f>
        <v>6.5819162153193709</v>
      </c>
      <c r="I37" s="117">
        <f>IF(I27="-","-",SUM(I27:I30,I32:I36)*'3l HAP'!$E$11)</f>
        <v>6.6365589002789447</v>
      </c>
      <c r="J37" s="117">
        <f>IF(J27="-","-",SUM(J27:J30,J32:J36)*'3l HAP'!$E$11)</f>
        <v>6.4703801462968356</v>
      </c>
      <c r="K37" s="117">
        <f>IF(K27="-","-",SUM(K27:K30,K32:K36)*'3l HAP'!$E$11)</f>
        <v>7.3166531468824028</v>
      </c>
      <c r="L37" s="117">
        <f>IF(L27="-","-",SUM(L27:L30,L32:L36)*'3l HAP'!$E$11)</f>
        <v>7.1790217968174099</v>
      </c>
      <c r="M37" s="117">
        <f>IF(M27="-","-",SUM(M27:M30,M32:M36)*'3l HAP'!$E$11)</f>
        <v>8.0500831389535943</v>
      </c>
      <c r="N37" s="117">
        <f>IF(N27="-","-",SUM(N27:N30,N32:N36)*'3l HAP'!$E$11)</f>
        <v>8.580787691335706</v>
      </c>
      <c r="O37" s="27"/>
      <c r="P37" s="117">
        <f>IF(P27="-","-",SUM(P27:P30,P32:P36)*'3l HAP'!$E$11)</f>
        <v>8.580787691335706</v>
      </c>
      <c r="Q37" s="117">
        <f>IF(Q27="-","-",SUM(Q27:Q30,Q32:Q36)*'3l HAP'!$E$11)</f>
        <v>9.6503584197961185</v>
      </c>
      <c r="R37" s="117">
        <f>IF(R27="-","-",SUM(R27:R30,R32:R36)*'3l HAP'!$E$11)</f>
        <v>9.1974226514128592</v>
      </c>
      <c r="S37" s="117">
        <f>IF(S27="-","-",SUM(S27:S30,S32:S36)*'3l HAP'!$E$11)</f>
        <v>9.1964014661215465</v>
      </c>
      <c r="T37" s="117">
        <f>IF(T27="-","-",SUM(T27:T30,T32:T36)*'3l HAP'!$E$11)</f>
        <v>8.72515155357042</v>
      </c>
      <c r="U37" s="117">
        <f>IF(U27="-","-",SUM(U27:U30,U32:U36)*'3l HAP'!$E$11)</f>
        <v>9.6192812769102112</v>
      </c>
      <c r="V37" s="117">
        <f>IF(V27="-","-",SUM(V27:V30,V32:V36)*'3l HAP'!$E$11)</f>
        <v>10.783306664734297</v>
      </c>
      <c r="W37" s="117">
        <f>IF(W27="-","-",SUM(W27:W30,W32:W36)*'3l HAP'!$E$11)</f>
        <v>15.580888434084192</v>
      </c>
      <c r="X37" s="27"/>
      <c r="Y37" s="117">
        <f>IF(Y27="-","-",SUM(Y27:Y30,Y32:Y36)*'3l HAP'!$E$11)</f>
        <v>28.915243110483907</v>
      </c>
      <c r="Z37" s="117" t="str">
        <f>IF(Z27="-","-",SUM(Z27:Z30,Z32:Z36)*'3l HAP'!$E$11)</f>
        <v>-</v>
      </c>
      <c r="AA37" s="117" t="str">
        <f>IF(AA27="-","-",SUM(AA27:AA30,AA32:AA36)*'3l HAP'!$E$11)</f>
        <v>-</v>
      </c>
      <c r="AB37" s="117" t="str">
        <f>IF(AB27="-","-",SUM(AB27:AB30,AB32:AB36)*'3l HAP'!$E$11)</f>
        <v>-</v>
      </c>
      <c r="AC37" s="117" t="str">
        <f>IF(AC27="-","-",SUM(AC27:AC30,AC32:AC36)*'3l HAP'!$E$11)</f>
        <v>-</v>
      </c>
      <c r="AD37" s="25"/>
    </row>
    <row r="38" spans="1:30" s="26" customFormat="1" ht="11.25" customHeight="1" x14ac:dyDescent="0.15">
      <c r="A38" s="207"/>
      <c r="B38" s="120" t="s">
        <v>253</v>
      </c>
      <c r="C38" s="120" t="str">
        <f>B38&amp;"_"&amp;D38</f>
        <v>Total_East Midlands</v>
      </c>
      <c r="D38" s="118" t="s">
        <v>132</v>
      </c>
      <c r="E38" s="119"/>
      <c r="F38" s="27"/>
      <c r="G38" s="117">
        <f t="shared" ref="G38:N38" si="3">IF(G27="-","-",SUM(G27:G37))</f>
        <v>596.44644716642836</v>
      </c>
      <c r="H38" s="117">
        <f t="shared" si="3"/>
        <v>568.4292881575177</v>
      </c>
      <c r="I38" s="117">
        <f t="shared" si="3"/>
        <v>588.0763032812705</v>
      </c>
      <c r="J38" s="117">
        <f t="shared" si="3"/>
        <v>575.81020011136195</v>
      </c>
      <c r="K38" s="117">
        <f t="shared" si="3"/>
        <v>630.67788894789032</v>
      </c>
      <c r="L38" s="117">
        <f t="shared" si="3"/>
        <v>622.33477157556842</v>
      </c>
      <c r="M38" s="117">
        <f t="shared" si="3"/>
        <v>688.48262482044311</v>
      </c>
      <c r="N38" s="117">
        <f t="shared" si="3"/>
        <v>724.73065342621021</v>
      </c>
      <c r="O38" s="27"/>
      <c r="P38" s="117">
        <f t="shared" ref="P38:W38" si="4">IF(P27="-","-",SUM(P27:P37))</f>
        <v>724.73065342621021</v>
      </c>
      <c r="Q38" s="117">
        <f t="shared" si="4"/>
        <v>806.05474121316524</v>
      </c>
      <c r="R38" s="117">
        <f t="shared" si="4"/>
        <v>775.51225472174247</v>
      </c>
      <c r="S38" s="117">
        <f t="shared" si="4"/>
        <v>774.0461459126476</v>
      </c>
      <c r="T38" s="117">
        <f t="shared" si="4"/>
        <v>744.51021265202496</v>
      </c>
      <c r="U38" s="117">
        <f t="shared" si="4"/>
        <v>822.05010488926723</v>
      </c>
      <c r="V38" s="117">
        <f t="shared" si="4"/>
        <v>901.81861589508537</v>
      </c>
      <c r="W38" s="117">
        <f t="shared" si="4"/>
        <v>1275.0225180253244</v>
      </c>
      <c r="X38" s="27"/>
      <c r="Y38" s="117">
        <f t="shared" ref="Y38:AC38" si="5">IF(Y27="-","-",SUM(Y27:Y37))</f>
        <v>2209.5862644856593</v>
      </c>
      <c r="Z38" s="117" t="str">
        <f t="shared" si="5"/>
        <v>-</v>
      </c>
      <c r="AA38" s="117" t="str">
        <f t="shared" si="5"/>
        <v>-</v>
      </c>
      <c r="AB38" s="117" t="str">
        <f t="shared" si="5"/>
        <v>-</v>
      </c>
      <c r="AC38" s="117" t="str">
        <f t="shared" si="5"/>
        <v>-</v>
      </c>
      <c r="AD38" s="25"/>
    </row>
    <row r="39" spans="1:30" s="26" customFormat="1" ht="11.25" customHeight="1" x14ac:dyDescent="0.15">
      <c r="A39" s="207"/>
      <c r="B39" s="123" t="s">
        <v>244</v>
      </c>
      <c r="C39" s="123" t="s">
        <v>180</v>
      </c>
      <c r="D39" s="116" t="s">
        <v>129</v>
      </c>
      <c r="E39" s="75"/>
      <c r="F39" s="27"/>
      <c r="G39" s="35">
        <f>IF('3a DF'!H135="-","-",'3a DF'!H135)</f>
        <v>257.69218378420248</v>
      </c>
      <c r="H39" s="35">
        <f>IF('3a DF'!I135="-","-",'3a DF'!I135)</f>
        <v>230.70218378420248</v>
      </c>
      <c r="I39" s="35">
        <f>IF('3a DF'!J135="-","-",'3a DF'!J135)</f>
        <v>211.99226213352259</v>
      </c>
      <c r="J39" s="35">
        <f>IF('3a DF'!K135="-","-",'3a DF'!K135)</f>
        <v>200.9865271449774</v>
      </c>
      <c r="K39" s="35">
        <f>IF('3a DF'!L135="-","-",'3a DF'!L135)</f>
        <v>243.54440439919273</v>
      </c>
      <c r="L39" s="35">
        <f>IF('3a DF'!M135="-","-",'3a DF'!M135)</f>
        <v>233.36763566325482</v>
      </c>
      <c r="M39" s="35">
        <f>IF('3a DF'!N135="-","-",'3a DF'!N135)</f>
        <v>259.6712249879688</v>
      </c>
      <c r="N39" s="35">
        <f>IF('3a DF'!O135="-","-",'3a DF'!O135)</f>
        <v>284.41874954869741</v>
      </c>
      <c r="O39" s="27"/>
      <c r="P39" s="35">
        <f>IF('3a DF'!Q135="-","-",'3a DF'!Q135)</f>
        <v>284.41874954869741</v>
      </c>
      <c r="Q39" s="35">
        <f>IF('3a DF'!R135="-","-",'3a DF'!R135)</f>
        <v>336.51959378562333</v>
      </c>
      <c r="R39" s="35">
        <f>IF('3a DF'!S135="-","-",'3a DF'!S135)</f>
        <v>305.04270887106867</v>
      </c>
      <c r="S39" s="35">
        <f>IF('3a DF'!T135="-","-",'3a DF'!T135)</f>
        <v>294.662769009469</v>
      </c>
      <c r="T39" s="35">
        <f>IF('3a DF'!U135="-","-",'3a DF'!U135)</f>
        <v>256.88945746689518</v>
      </c>
      <c r="U39" s="35">
        <f>IF('3a DF'!V135="-","-",'3a DF'!V135)</f>
        <v>305.94362696771037</v>
      </c>
      <c r="V39" s="35">
        <f>IF('3a DF'!W135="-","-",'3a DF'!W135)</f>
        <v>386.02017407042456</v>
      </c>
      <c r="W39" s="35">
        <f>IF('3a DF'!X135="-","-",'3a DF'!X135)</f>
        <v>697.62472983218811</v>
      </c>
      <c r="X39" s="27"/>
      <c r="Y39" s="35">
        <f>IF('3a DF'!Z135="-","-",'3a DF'!Z135)</f>
        <v>1537.5893246652074</v>
      </c>
      <c r="Z39" s="35" t="str">
        <f>IF('3a DF'!AA135="-","-",'3a DF'!AA135)</f>
        <v>-</v>
      </c>
      <c r="AA39" s="35" t="str">
        <f>IF('3a DF'!AB135="-","-",'3a DF'!AB135)</f>
        <v>-</v>
      </c>
      <c r="AB39" s="35" t="str">
        <f>IF('3a DF'!AC135="-","-",'3a DF'!AC135)</f>
        <v>-</v>
      </c>
      <c r="AC39" s="35" t="str">
        <f>IF('3a DF'!AD135="-","-",'3a DF'!AD135)</f>
        <v>-</v>
      </c>
      <c r="AD39" s="25"/>
    </row>
    <row r="40" spans="1:30" s="26" customFormat="1" ht="11.25" customHeight="1" x14ac:dyDescent="0.15">
      <c r="A40" s="207"/>
      <c r="B40" s="123" t="s">
        <v>244</v>
      </c>
      <c r="C40" s="123" t="s">
        <v>181</v>
      </c>
      <c r="D40" s="116" t="s">
        <v>129</v>
      </c>
      <c r="E40" s="75"/>
      <c r="F40" s="27"/>
      <c r="G40" s="35">
        <f>IF('3b CM'!G30="-","-",'3b CM'!G30)</f>
        <v>5.9973974657088445E-2</v>
      </c>
      <c r="H40" s="35">
        <f>IF('3b CM'!H30="-","-",'3b CM'!H30)</f>
        <v>8.9960961985632665E-2</v>
      </c>
      <c r="I40" s="35">
        <f>IF('3b CM'!I30="-","-",'3b CM'!I30)</f>
        <v>0.28327728973414185</v>
      </c>
      <c r="J40" s="35">
        <f>IF('3b CM'!J30="-","-",'3b CM'!J30)</f>
        <v>0.28807889503309997</v>
      </c>
      <c r="K40" s="35">
        <f>IF('3b CM'!K30="-","-",'3b CM'!K30)</f>
        <v>3.7000258587995032</v>
      </c>
      <c r="L40" s="35">
        <f>IF('3b CM'!L30="-","-",'3b CM'!L30)</f>
        <v>3.5893989634558103</v>
      </c>
      <c r="M40" s="35">
        <f>IF('3b CM'!M30="-","-",'3b CM'!M30)</f>
        <v>12.700873646217769</v>
      </c>
      <c r="N40" s="35">
        <f>IF('3b CM'!N30="-","-",'3b CM'!N30)</f>
        <v>12.073811763058139</v>
      </c>
      <c r="O40" s="27"/>
      <c r="P40" s="35">
        <f>IF('3b CM'!P30="-","-",'3b CM'!P30)</f>
        <v>12.073811763058139</v>
      </c>
      <c r="Q40" s="35">
        <f>IF('3b CM'!Q30="-","-",'3b CM'!Q30)</f>
        <v>16.247831079086424</v>
      </c>
      <c r="R40" s="35">
        <f>IF('3b CM'!R30="-","-",'3b CM'!R30)</f>
        <v>15.60601504808902</v>
      </c>
      <c r="S40" s="35">
        <f>IF('3b CM'!S30="-","-",'3b CM'!S30)</f>
        <v>18.53705369524036</v>
      </c>
      <c r="T40" s="35">
        <f>IF('3b CM'!T30="-","-",'3b CM'!T30)</f>
        <v>18.888230457310328</v>
      </c>
      <c r="U40" s="35">
        <f>IF('3b CM'!U30="-","-",'3b CM'!U30)</f>
        <v>14.512324658129021</v>
      </c>
      <c r="V40" s="35">
        <f>IF('3b CM'!V30="-","-",'3b CM'!V30)</f>
        <v>14.669668216155127</v>
      </c>
      <c r="W40" s="35">
        <f>IF('3b CM'!W30="-","-",'3b CM'!W30)</f>
        <v>9.2126411357996503</v>
      </c>
      <c r="X40" s="27"/>
      <c r="Y40" s="35">
        <f>IF('3b CM'!Y30="-","-",'3b CM'!Y30)</f>
        <v>12.316605435398193</v>
      </c>
      <c r="Z40" s="35" t="str">
        <f>IF('3b CM'!Z30="-","-",'3b CM'!Z30)</f>
        <v>-</v>
      </c>
      <c r="AA40" s="35" t="str">
        <f>IF('3b CM'!AA30="-","-",'3b CM'!AA30)</f>
        <v>-</v>
      </c>
      <c r="AB40" s="35" t="str">
        <f>IF('3b CM'!AB30="-","-",'3b CM'!AB30)</f>
        <v>-</v>
      </c>
      <c r="AC40" s="35" t="str">
        <f>IF('3b CM'!AC30="-","-",'3b CM'!AC30)</f>
        <v>-</v>
      </c>
      <c r="AD40" s="25"/>
    </row>
    <row r="41" spans="1:30" s="26" customFormat="1" ht="11.25" customHeight="1" x14ac:dyDescent="0.15">
      <c r="A41" s="207"/>
      <c r="B41" s="123" t="s">
        <v>245</v>
      </c>
      <c r="C41" s="123" t="s">
        <v>182</v>
      </c>
      <c r="D41" s="116" t="s">
        <v>129</v>
      </c>
      <c r="E41" s="75"/>
      <c r="F41" s="27"/>
      <c r="G41" s="35" t="str">
        <f>IF('3c AA'!J113="-","-",'3c AA'!J113)</f>
        <v>-</v>
      </c>
      <c r="H41" s="35" t="str">
        <f>IF('3c AA'!K113="-","-",'3c AA'!K113)</f>
        <v>-</v>
      </c>
      <c r="I41" s="35" t="str">
        <f>IF('3c AA'!L113="-","-",'3c AA'!L113)</f>
        <v>-</v>
      </c>
      <c r="J41" s="35" t="str">
        <f>IF('3c AA'!M113="-","-",'3c AA'!M113)</f>
        <v>-</v>
      </c>
      <c r="K41" s="35" t="str">
        <f>IF('3c AA'!N113="-","-",'3c AA'!N113)</f>
        <v>-</v>
      </c>
      <c r="L41" s="35" t="str">
        <f>IF('3c AA'!O113="-","-",'3c AA'!O113)</f>
        <v>-</v>
      </c>
      <c r="M41" s="35" t="str">
        <f>IF('3c AA'!P113="-","-",'3c AA'!P113)</f>
        <v>-</v>
      </c>
      <c r="N41" s="35" t="str">
        <f>IF('3c AA'!Q113="-","-",'3c AA'!Q113)</f>
        <v>-</v>
      </c>
      <c r="O41" s="27"/>
      <c r="P41" s="35" t="str">
        <f>IF('3c AA'!S113="-","-",'3c AA'!S113)</f>
        <v>-</v>
      </c>
      <c r="Q41" s="35" t="str">
        <f>IF('3c AA'!T113="-","-",'3c AA'!T113)</f>
        <v>-</v>
      </c>
      <c r="R41" s="35" t="str">
        <f>IF('3c AA'!U113="-","-",'3c AA'!U113)</f>
        <v>-</v>
      </c>
      <c r="S41" s="35" t="str">
        <f>IF('3c AA'!V113="-","-",'3c AA'!V113)</f>
        <v>-</v>
      </c>
      <c r="T41" s="35">
        <f>IF('3c AA'!W113="-","-",'3c AA'!W113)</f>
        <v>6.6425540505401202</v>
      </c>
      <c r="U41" s="35">
        <f>IF('3c AA'!X113="-","-",'3c AA'!X113)</f>
        <v>9.9756950960531068</v>
      </c>
      <c r="V41" s="35">
        <f>IF('3c AA'!Y113="-","-",'3c AA'!Y113)</f>
        <v>4.43</v>
      </c>
      <c r="W41" s="35" t="str">
        <f>IF('3c AA'!Z113="-","-",'3c AA'!Z113)</f>
        <v>-</v>
      </c>
      <c r="X41" s="27"/>
      <c r="Y41" s="35">
        <f>IF('3c AA'!AB113="-","-",'3c AA'!AB113)</f>
        <v>21.024150948431132</v>
      </c>
      <c r="Z41" s="35" t="str">
        <f>IF('3c AA'!AC113="-","-",'3c AA'!AC113)</f>
        <v>-</v>
      </c>
      <c r="AA41" s="35" t="str">
        <f>IF('3c AA'!AD113="-","-",'3c AA'!AD113)</f>
        <v>-</v>
      </c>
      <c r="AB41" s="35" t="str">
        <f>IF('3c AA'!AE113="-","-",'3c AA'!AE113)</f>
        <v>-</v>
      </c>
      <c r="AC41" s="35" t="str">
        <f>IF('3c AA'!AF113="-","-",'3c AA'!AF113)</f>
        <v>-</v>
      </c>
      <c r="AD41" s="25"/>
    </row>
    <row r="42" spans="1:30" s="26" customFormat="1" ht="11.25" customHeight="1" x14ac:dyDescent="0.15">
      <c r="A42" s="207"/>
      <c r="B42" s="123" t="s">
        <v>246</v>
      </c>
      <c r="C42" s="123" t="s">
        <v>183</v>
      </c>
      <c r="D42" s="116" t="s">
        <v>129</v>
      </c>
      <c r="E42" s="75"/>
      <c r="F42" s="27"/>
      <c r="G42" s="35">
        <f>IF('3d PC'!G31="-","-",'3d PC'!G31)</f>
        <v>90.554631742897769</v>
      </c>
      <c r="H42" s="35">
        <f>IF('3d PC'!H31="-","-",'3d PC'!H31)</f>
        <v>90.527429624018353</v>
      </c>
      <c r="I42" s="35">
        <f>IF('3d PC'!I31="-","-",'3d PC'!I31)</f>
        <v>110.9211747877151</v>
      </c>
      <c r="J42" s="35">
        <f>IF('3d PC'!J31="-","-",'3d PC'!J31)</f>
        <v>110.81644386882112</v>
      </c>
      <c r="K42" s="35">
        <f>IF('3d PC'!K31="-","-",'3d PC'!K31)</f>
        <v>118.0769621148694</v>
      </c>
      <c r="L42" s="35">
        <f>IF('3d PC'!L31="-","-",'3d PC'!L31)</f>
        <v>118.50367803725658</v>
      </c>
      <c r="M42" s="35">
        <f>IF('3d PC'!M31="-","-",'3d PC'!M31)</f>
        <v>137.28023595371837</v>
      </c>
      <c r="N42" s="35">
        <f>IF('3d PC'!N31="-","-",'3d PC'!N31)</f>
        <v>137.37392908219465</v>
      </c>
      <c r="O42" s="27"/>
      <c r="P42" s="35">
        <f>IF('3d PC'!P31="-","-",'3d PC'!P31)</f>
        <v>137.37392908219465</v>
      </c>
      <c r="Q42" s="35">
        <f>IF('3d PC'!Q31="-","-",'3d PC'!Q31)</f>
        <v>146.97498741432821</v>
      </c>
      <c r="R42" s="35">
        <f>IF('3d PC'!R31="-","-",'3d PC'!R31)</f>
        <v>148.78175714405452</v>
      </c>
      <c r="S42" s="35">
        <f>IF('3d PC'!S31="-","-",'3d PC'!S31)</f>
        <v>153.04920556322577</v>
      </c>
      <c r="T42" s="35">
        <f>IF('3d PC'!T31="-","-",'3d PC'!T31)</f>
        <v>152.5037434187328</v>
      </c>
      <c r="U42" s="35">
        <f>IF('3d PC'!U31="-","-",'3d PC'!U31)</f>
        <v>161.47027942059188</v>
      </c>
      <c r="V42" s="35">
        <f>IF('3d PC'!V31="-","-",'3d PC'!V31)</f>
        <v>160.71428617598053</v>
      </c>
      <c r="W42" s="35">
        <f>IF('3d PC'!W31="-","-",'3d PC'!W31)</f>
        <v>168.06577993437384</v>
      </c>
      <c r="X42" s="27"/>
      <c r="Y42" s="35">
        <f>IF('3d PC'!Y31="-","-",'3d PC'!Y31)</f>
        <v>166.49619911863121</v>
      </c>
      <c r="Z42" s="35" t="str">
        <f>IF('3d PC'!Z31="-","-",'3d PC'!Z31)</f>
        <v>-</v>
      </c>
      <c r="AA42" s="35" t="str">
        <f>IF('3d PC'!AA31="-","-",'3d PC'!AA31)</f>
        <v>-</v>
      </c>
      <c r="AB42" s="35" t="str">
        <f>IF('3d PC'!AB31="-","-",'3d PC'!AB31)</f>
        <v>-</v>
      </c>
      <c r="AC42" s="35" t="str">
        <f>IF('3d PC'!AC31="-","-",'3d PC'!AC31)</f>
        <v>-</v>
      </c>
      <c r="AD42" s="25"/>
    </row>
    <row r="43" spans="1:30" s="26" customFormat="1" ht="11.25" customHeight="1" x14ac:dyDescent="0.15">
      <c r="A43" s="207"/>
      <c r="B43" s="123" t="s">
        <v>247</v>
      </c>
      <c r="C43" s="123" t="s">
        <v>184</v>
      </c>
      <c r="D43" s="116" t="s">
        <v>129</v>
      </c>
      <c r="E43" s="75"/>
      <c r="F43" s="27"/>
      <c r="G43" s="35">
        <f>IF('3e NC-Elec'!H59="-","-",'3e NC-Elec'!H59)</f>
        <v>110.54531622717285</v>
      </c>
      <c r="H43" s="35">
        <f>IF('3e NC-Elec'!I59="-","-",'3e NC-Elec'!I59)</f>
        <v>111.55067759199838</v>
      </c>
      <c r="I43" s="35">
        <f>IF('3e NC-Elec'!J59="-","-",'3e NC-Elec'!J59)</f>
        <v>124.119909995697</v>
      </c>
      <c r="J43" s="35">
        <f>IF('3e NC-Elec'!K59="-","-",'3e NC-Elec'!K59)</f>
        <v>123.36374269200469</v>
      </c>
      <c r="K43" s="35">
        <f>IF('3e NC-Elec'!L59="-","-",'3e NC-Elec'!L59)</f>
        <v>109.90215750230416</v>
      </c>
      <c r="L43" s="35">
        <f>IF('3e NC-Elec'!M59="-","-",'3e NC-Elec'!M59)</f>
        <v>111.10739887531298</v>
      </c>
      <c r="M43" s="35">
        <f>IF('3e NC-Elec'!N59="-","-",'3e NC-Elec'!N59)</f>
        <v>116.3946621602914</v>
      </c>
      <c r="N43" s="35">
        <f>IF('3e NC-Elec'!O59="-","-",'3e NC-Elec'!O59)</f>
        <v>115.85372183452623</v>
      </c>
      <c r="O43" s="27"/>
      <c r="P43" s="35">
        <f>IF('3e NC-Elec'!Q59="-","-",'3e NC-Elec'!Q59)</f>
        <v>115.85372183452623</v>
      </c>
      <c r="Q43" s="35">
        <f>IF('3e NC-Elec'!R59="-","-",'3e NC-Elec'!R59)</f>
        <v>128.51239077263389</v>
      </c>
      <c r="R43" s="35">
        <f>IF('3e NC-Elec'!S59="-","-",'3e NC-Elec'!S59)</f>
        <v>129.44389241576127</v>
      </c>
      <c r="S43" s="35">
        <f>IF('3e NC-Elec'!T59="-","-",'3e NC-Elec'!T59)</f>
        <v>135.52001714237909</v>
      </c>
      <c r="T43" s="35">
        <f>IF('3e NC-Elec'!U59="-","-",'3e NC-Elec'!U59)</f>
        <v>138.77207037844124</v>
      </c>
      <c r="U43" s="35">
        <f>IF('3e NC-Elec'!V59="-","-",'3e NC-Elec'!V59)</f>
        <v>150.64812166288925</v>
      </c>
      <c r="V43" s="35">
        <f>IF('3e NC-Elec'!W59="-","-",'3e NC-Elec'!W59)</f>
        <v>149.45516654386975</v>
      </c>
      <c r="W43" s="35">
        <f>IF('3e NC-Elec'!X59="-","-",'3e NC-Elec'!X59)</f>
        <v>196.05125554069122</v>
      </c>
      <c r="X43" s="27"/>
      <c r="Y43" s="35">
        <f>IF('3e NC-Elec'!Z59="-","-",'3e NC-Elec'!Z59)</f>
        <v>209.65454981202731</v>
      </c>
      <c r="Z43" s="35" t="str">
        <f>IF('3e NC-Elec'!AA59="-","-",'3e NC-Elec'!AA59)</f>
        <v>-</v>
      </c>
      <c r="AA43" s="35" t="str">
        <f>IF('3e NC-Elec'!AB59="-","-",'3e NC-Elec'!AB59)</f>
        <v>-</v>
      </c>
      <c r="AB43" s="35" t="str">
        <f>IF('3e NC-Elec'!AC59="-","-",'3e NC-Elec'!AC59)</f>
        <v>-</v>
      </c>
      <c r="AC43" s="35" t="str">
        <f>IF('3e NC-Elec'!AD59="-","-",'3e NC-Elec'!AD59)</f>
        <v>-</v>
      </c>
      <c r="AD43" s="25"/>
    </row>
    <row r="44" spans="1:30" s="26" customFormat="1" ht="12.6" customHeight="1" x14ac:dyDescent="0.15">
      <c r="A44" s="207"/>
      <c r="B44" s="123" t="s">
        <v>248</v>
      </c>
      <c r="C44" s="123" t="s">
        <v>185</v>
      </c>
      <c r="D44" s="116" t="s">
        <v>129</v>
      </c>
      <c r="E44" s="75"/>
      <c r="F44" s="27"/>
      <c r="G44" s="35">
        <f>IF('3g CPIH'!C$17="-","-",'3h OC '!$E$10*('3g CPIH'!C$17/'3g CPIH'!$G$17))</f>
        <v>76.502677103718199</v>
      </c>
      <c r="H44" s="35">
        <f>IF('3g CPIH'!D$17="-","-",'3h OC '!$E$10*('3g CPIH'!D$17/'3g CPIH'!$G$17))</f>
        <v>76.655835616438353</v>
      </c>
      <c r="I44" s="35">
        <f>IF('3g CPIH'!E$17="-","-",'3h OC '!$E$10*('3g CPIH'!E$17/'3g CPIH'!$G$17))</f>
        <v>76.885573385518597</v>
      </c>
      <c r="J44" s="35">
        <f>IF('3g CPIH'!F$17="-","-",'3h OC '!$E$10*('3g CPIH'!F$17/'3g CPIH'!$G$17))</f>
        <v>77.345048923679059</v>
      </c>
      <c r="K44" s="35">
        <f>IF('3g CPIH'!G$17="-","-",'3h OC '!$E$10*('3g CPIH'!G$17/'3g CPIH'!$G$17))</f>
        <v>78.263999999999996</v>
      </c>
      <c r="L44" s="35">
        <f>IF('3g CPIH'!H$17="-","-",'3h OC '!$E$10*('3g CPIH'!H$17/'3g CPIH'!$G$17))</f>
        <v>79.259530332681024</v>
      </c>
      <c r="M44" s="35">
        <f>IF('3g CPIH'!I$17="-","-",'3h OC '!$E$10*('3g CPIH'!I$17/'3g CPIH'!$G$17))</f>
        <v>80.408219178082177</v>
      </c>
      <c r="N44" s="35">
        <f>IF('3g CPIH'!J$17="-","-",'3h OC '!$E$10*('3g CPIH'!J$17/'3g CPIH'!$G$17))</f>
        <v>81.097432485322898</v>
      </c>
      <c r="O44" s="27"/>
      <c r="P44" s="35">
        <f>IF('3g CPIH'!L$17="-","-",'3h OC '!$E$10*('3g CPIH'!L$17/'3g CPIH'!$G$17))</f>
        <v>81.097432485322898</v>
      </c>
      <c r="Q44" s="35">
        <f>IF('3g CPIH'!M$17="-","-",'3h OC '!$E$10*('3g CPIH'!M$17/'3g CPIH'!$G$17))</f>
        <v>82.016383561643835</v>
      </c>
      <c r="R44" s="35">
        <f>IF('3g CPIH'!N$17="-","-",'3h OC '!$E$10*('3g CPIH'!N$17/'3g CPIH'!$G$17))</f>
        <v>82.62901761252445</v>
      </c>
      <c r="S44" s="35">
        <f>IF('3g CPIH'!O$17="-","-",'3h OC '!$E$10*('3g CPIH'!O$17/'3g CPIH'!$G$17))</f>
        <v>83.088493150684926</v>
      </c>
      <c r="T44" s="35">
        <f>IF('3g CPIH'!P$17="-","-",'3h OC '!$E$10*('3g CPIH'!P$17/'3g CPIH'!$G$17))</f>
        <v>83.318230919765156</v>
      </c>
      <c r="U44" s="35">
        <f>IF('3g CPIH'!Q$17="-","-",'3h OC '!$E$10*('3g CPIH'!Q$17/'3g CPIH'!$G$17))</f>
        <v>83.777706457925632</v>
      </c>
      <c r="V44" s="35">
        <f>IF('3g CPIH'!R$17="-","-",'3h OC '!$E$10*('3g CPIH'!R$17/'3g CPIH'!$G$17))</f>
        <v>85.309291585127198</v>
      </c>
      <c r="W44" s="35">
        <f>IF('3g CPIH'!S$17="-","-",'3h OC '!$E$10*('3g CPIH'!S$17/'3g CPIH'!$G$17))</f>
        <v>87.836407045009793</v>
      </c>
      <c r="X44" s="27"/>
      <c r="Y44" s="35">
        <f>IF('3g CPIH'!U$17="-","-",'3h OC '!$E$10*('3g CPIH'!U$17/'3g CPIH'!$G$17))</f>
        <v>92.278003913894324</v>
      </c>
      <c r="Z44" s="35" t="str">
        <f>IF('3g CPIH'!V$17="-","-",'3h OC '!$E$10*('3g CPIH'!V$17/'3g CPIH'!$G$17))</f>
        <v>-</v>
      </c>
      <c r="AA44" s="35" t="str">
        <f>IF('3g CPIH'!W$17="-","-",'3h OC '!$E$10*('3g CPIH'!W$17/'3g CPIH'!$G$17))</f>
        <v>-</v>
      </c>
      <c r="AB44" s="35" t="str">
        <f>IF('3g CPIH'!X$17="-","-",'3h OC '!$E$10*('3g CPIH'!X$17/'3g CPIH'!$G$17))</f>
        <v>-</v>
      </c>
      <c r="AC44" s="35" t="str">
        <f>IF('3g CPIH'!Y$17="-","-",'3h OC '!$E$10*('3g CPIH'!Y$17/'3g CPIH'!$G$17))</f>
        <v>-</v>
      </c>
      <c r="AD44" s="25"/>
    </row>
    <row r="45" spans="1:30" s="26" customFormat="1" ht="11.25" x14ac:dyDescent="0.15">
      <c r="A45" s="207"/>
      <c r="B45" s="123" t="s">
        <v>248</v>
      </c>
      <c r="C45" s="123" t="s">
        <v>186</v>
      </c>
      <c r="D45" s="116" t="s">
        <v>129</v>
      </c>
      <c r="E45" s="75"/>
      <c r="F45" s="27"/>
      <c r="G45" s="35" t="s">
        <v>249</v>
      </c>
      <c r="H45" s="35" t="s">
        <v>249</v>
      </c>
      <c r="I45" s="35" t="s">
        <v>249</v>
      </c>
      <c r="J45" s="35" t="s">
        <v>249</v>
      </c>
      <c r="K45" s="35">
        <f>IF('3i SMNCC'!G$50="-","-",'3i SMNCC'!G$50)</f>
        <v>0</v>
      </c>
      <c r="L45" s="35">
        <f>IF('3i SMNCC'!H$50="-","-",'3i SMNCC'!H$50)</f>
        <v>-0.18995111249132623</v>
      </c>
      <c r="M45" s="35">
        <f>IF('3i SMNCC'!I$50="-","-",'3i SMNCC'!I$50)</f>
        <v>2.3898870370752556</v>
      </c>
      <c r="N45" s="35">
        <f>IF('3i SMNCC'!J$50="-","-",'3i SMNCC'!J$50)</f>
        <v>11.485481460604181</v>
      </c>
      <c r="O45" s="27"/>
      <c r="P45" s="35">
        <f>IF('3i SMNCC'!L$50="-","-",'3i SMNCC'!L$50)</f>
        <v>11.485481460604181</v>
      </c>
      <c r="Q45" s="35">
        <f>IF('3i SMNCC'!M$50="-","-",'3i SMNCC'!M$50)</f>
        <v>13.905095596481768</v>
      </c>
      <c r="R45" s="35">
        <f>IF('3i SMNCC'!N$50="-","-",'3i SMNCC'!N$50)</f>
        <v>14.008016342776511</v>
      </c>
      <c r="S45" s="35">
        <f>IF('3i SMNCC'!O$50="-","-",'3i SMNCC'!O$50)</f>
        <v>16.592254432324484</v>
      </c>
      <c r="T45" s="35">
        <f>IF('3i SMNCC'!P$50="-","-",'3i SMNCC'!P$50)</f>
        <v>16.855736391237045</v>
      </c>
      <c r="U45" s="35">
        <f>IF('3i SMNCC'!Q$50="-","-",'3i SMNCC'!Q$50)</f>
        <v>16.48610584262476</v>
      </c>
      <c r="V45" s="35">
        <f>IF('3i SMNCC'!R$50="-","-",'3i SMNCC'!R$50)</f>
        <v>16.529685824397358</v>
      </c>
      <c r="W45" s="35">
        <f>IF('3i SMNCC'!S$50="-","-",'3i SMNCC'!S$50)</f>
        <v>15.149258026029946</v>
      </c>
      <c r="X45" s="27"/>
      <c r="Y45" s="35">
        <f>IF('3i SMNCC'!U$50="-","-",'3i SMNCC'!U$50)</f>
        <v>16.072618119862021</v>
      </c>
      <c r="Z45" s="35" t="str">
        <f>IF('3i SMNCC'!V$50="-","-",'3i SMNCC'!V$50)</f>
        <v>-</v>
      </c>
      <c r="AA45" s="35" t="str">
        <f>IF('3i SMNCC'!W$50="-","-",'3i SMNCC'!W$50)</f>
        <v>-</v>
      </c>
      <c r="AB45" s="35" t="str">
        <f>IF('3i SMNCC'!X$50="-","-",'3i SMNCC'!X$50)</f>
        <v>-</v>
      </c>
      <c r="AC45" s="35" t="str">
        <f>IF('3i SMNCC'!Y$50="-","-",'3i SMNCC'!Y$50)</f>
        <v>-</v>
      </c>
      <c r="AD45" s="25"/>
    </row>
    <row r="46" spans="1:30" s="26" customFormat="1" ht="11.25" x14ac:dyDescent="0.15">
      <c r="A46" s="207"/>
      <c r="B46" s="123" t="s">
        <v>248</v>
      </c>
      <c r="C46" s="123" t="s">
        <v>187</v>
      </c>
      <c r="D46" s="116" t="s">
        <v>129</v>
      </c>
      <c r="E46" s="75"/>
      <c r="F46" s="27"/>
      <c r="G46" s="35">
        <f>IF('3g CPIH'!C$17="-","-",'3j PAAC PAP'!$G$14*('3g CPIH'!C$17/'3g CPIH'!$G$17))</f>
        <v>13.436452250489236</v>
      </c>
      <c r="H46" s="35">
        <f>IF('3g CPIH'!D$17="-","-",'3j PAAC PAP'!$G$14*('3g CPIH'!D$17/'3g CPIH'!$G$17))</f>
        <v>13.463352054794518</v>
      </c>
      <c r="I46" s="35">
        <f>IF('3g CPIH'!E$17="-","-",'3j PAAC PAP'!$G$14*('3g CPIH'!E$17/'3g CPIH'!$G$17))</f>
        <v>13.503701761252445</v>
      </c>
      <c r="J46" s="35">
        <f>IF('3g CPIH'!F$17="-","-",'3j PAAC PAP'!$G$14*('3g CPIH'!F$17/'3g CPIH'!$G$17))</f>
        <v>13.584401174168297</v>
      </c>
      <c r="K46" s="35">
        <f>IF('3g CPIH'!G$17="-","-",'3j PAAC PAP'!$G$14*('3g CPIH'!G$17/'3g CPIH'!$G$17))</f>
        <v>13.745799999999999</v>
      </c>
      <c r="L46" s="35">
        <f>IF('3g CPIH'!H$17="-","-",'3j PAAC PAP'!$G$14*('3g CPIH'!H$17/'3g CPIH'!$G$17))</f>
        <v>13.920648727984345</v>
      </c>
      <c r="M46" s="35">
        <f>IF('3g CPIH'!I$17="-","-",'3j PAAC PAP'!$G$14*('3g CPIH'!I$17/'3g CPIH'!$G$17))</f>
        <v>14.122397260273971</v>
      </c>
      <c r="N46" s="35">
        <f>IF('3g CPIH'!J$17="-","-",'3j PAAC PAP'!$G$14*('3g CPIH'!J$17/'3g CPIH'!$G$17))</f>
        <v>14.24344637964775</v>
      </c>
      <c r="O46" s="27"/>
      <c r="P46" s="35">
        <f>IF('3g CPIH'!L$17="-","-",'3j PAAC PAP'!$G$14*('3g CPIH'!L$17/'3g CPIH'!$G$17))</f>
        <v>14.24344637964775</v>
      </c>
      <c r="Q46" s="35">
        <f>IF('3g CPIH'!M$17="-","-",'3j PAAC PAP'!$G$14*('3g CPIH'!M$17/'3g CPIH'!$G$17))</f>
        <v>14.40484520547945</v>
      </c>
      <c r="R46" s="35">
        <f>IF('3g CPIH'!N$17="-","-",'3j PAAC PAP'!$G$14*('3g CPIH'!N$17/'3g CPIH'!$G$17))</f>
        <v>14.512444422700586</v>
      </c>
      <c r="S46" s="35">
        <f>IF('3g CPIH'!O$17="-","-",'3j PAAC PAP'!$G$14*('3g CPIH'!O$17/'3g CPIH'!$G$17))</f>
        <v>14.593143835616438</v>
      </c>
      <c r="T46" s="35">
        <f>IF('3g CPIH'!P$17="-","-",'3j PAAC PAP'!$G$14*('3g CPIH'!P$17/'3g CPIH'!$G$17))</f>
        <v>14.633493542074362</v>
      </c>
      <c r="U46" s="35">
        <f>IF('3g CPIH'!Q$17="-","-",'3j PAAC PAP'!$G$14*('3g CPIH'!Q$17/'3g CPIH'!$G$17))</f>
        <v>14.714192954990214</v>
      </c>
      <c r="V46" s="35">
        <f>IF('3g CPIH'!R$17="-","-",'3j PAAC PAP'!$G$14*('3g CPIH'!R$17/'3g CPIH'!$G$17))</f>
        <v>14.983190998043053</v>
      </c>
      <c r="W46" s="35">
        <f>IF('3g CPIH'!S$17="-","-",'3j PAAC PAP'!$G$14*('3g CPIH'!S$17/'3g CPIH'!$G$17))</f>
        <v>15.427037769080234</v>
      </c>
      <c r="X46" s="27"/>
      <c r="Y46" s="35">
        <f>IF('3g CPIH'!U$17="-","-",'3j PAAC PAP'!$G$14*('3g CPIH'!U$17/'3g CPIH'!$G$17))</f>
        <v>16.207132093933463</v>
      </c>
      <c r="Z46" s="35" t="str">
        <f>IF('3g CPIH'!V$17="-","-",'3j PAAC PAP'!$G$14*('3g CPIH'!V$17/'3g CPIH'!$G$17))</f>
        <v>-</v>
      </c>
      <c r="AA46" s="35" t="str">
        <f>IF('3g CPIH'!W$17="-","-",'3j PAAC PAP'!$G$14*('3g CPIH'!W$17/'3g CPIH'!$G$17))</f>
        <v>-</v>
      </c>
      <c r="AB46" s="35" t="str">
        <f>IF('3g CPIH'!X$17="-","-",'3j PAAC PAP'!$G$14*('3g CPIH'!X$17/'3g CPIH'!$G$17))</f>
        <v>-</v>
      </c>
      <c r="AC46" s="35" t="str">
        <f>IF('3g CPIH'!Y$17="-","-",'3j PAAC PAP'!$G$14*('3g CPIH'!Y$17/'3g CPIH'!$G$17))</f>
        <v>-</v>
      </c>
      <c r="AD46" s="25"/>
    </row>
    <row r="47" spans="1:30" s="26" customFormat="1" ht="11.25" x14ac:dyDescent="0.15">
      <c r="A47" s="207"/>
      <c r="B47" s="123" t="s">
        <v>248</v>
      </c>
      <c r="C47" s="123" t="s">
        <v>188</v>
      </c>
      <c r="D47" s="116" t="s">
        <v>129</v>
      </c>
      <c r="E47" s="75"/>
      <c r="F47" s="27"/>
      <c r="G47" s="35">
        <f>IF(G39="-","-",SUM(G39:G45)*'3j PAAC PAP'!$G$32)</f>
        <v>30.999183345141674</v>
      </c>
      <c r="H47" s="35">
        <f>IF(H39="-","-",SUM(H39:H45)*'3j PAAC PAP'!$G$32)</f>
        <v>29.503598575153756</v>
      </c>
      <c r="I47" s="35">
        <f>IF(I39="-","-",SUM(I39:I45)*'3j PAAC PAP'!$G$32)</f>
        <v>30.353404049378018</v>
      </c>
      <c r="J47" s="35">
        <f>IF(J39="-","-",SUM(J39:J45)*'3j PAAC PAP'!$G$32)</f>
        <v>29.693162023635537</v>
      </c>
      <c r="K47" s="35">
        <f>IF(K39="-","-",SUM(K39:K45)*'3j PAAC PAP'!$G$32)</f>
        <v>32.049143087971601</v>
      </c>
      <c r="L47" s="35">
        <f>IF(L39="-","-",SUM(L39:L45)*'3j PAAC PAP'!$G$32)</f>
        <v>31.594604845736338</v>
      </c>
      <c r="M47" s="35">
        <f>IF(M39="-","-",SUM(M39:M45)*'3j PAAC PAP'!$G$32)</f>
        <v>35.254566841990034</v>
      </c>
      <c r="N47" s="35">
        <f>IF(N39="-","-",SUM(N39:N45)*'3j PAAC PAP'!$G$32)</f>
        <v>37.191920218002657</v>
      </c>
      <c r="O47" s="27"/>
      <c r="P47" s="35">
        <f>IF(P39="-","-",SUM(P39:P45)*'3j PAAC PAP'!$G$32)</f>
        <v>37.191920218002657</v>
      </c>
      <c r="Q47" s="35">
        <f>IF(Q39="-","-",SUM(Q39:Q45)*'3j PAAC PAP'!$G$32)</f>
        <v>41.932703445076108</v>
      </c>
      <c r="R47" s="35">
        <f>IF(R39="-","-",SUM(R39:R45)*'3j PAAC PAP'!$G$32)</f>
        <v>40.272892536074224</v>
      </c>
      <c r="S47" s="35">
        <f>IF(S39="-","-",SUM(S39:S45)*'3j PAAC PAP'!$G$32)</f>
        <v>40.616748813485408</v>
      </c>
      <c r="T47" s="35">
        <f>IF(T39="-","-",SUM(T39:T45)*'3j PAAC PAP'!$G$32)</f>
        <v>39.019769816593509</v>
      </c>
      <c r="U47" s="35">
        <f>IF(U39="-","-",SUM(U39:U45)*'3j PAAC PAP'!$G$32)</f>
        <v>43.011893755573425</v>
      </c>
      <c r="V47" s="35">
        <f>IF(V39="-","-",SUM(V39:V45)*'3j PAAC PAP'!$G$32)</f>
        <v>47.314995485973427</v>
      </c>
      <c r="W47" s="35">
        <f>IF(W39="-","-",SUM(W39:W45)*'3j PAAC PAP'!$G$32)</f>
        <v>67.975825900952017</v>
      </c>
      <c r="X47" s="27"/>
      <c r="Y47" s="35">
        <f>IF(Y39="-","-",SUM(Y39:Y45)*'3j PAAC PAP'!$G$32)</f>
        <v>119.0177027973869</v>
      </c>
      <c r="Z47" s="35" t="str">
        <f>IF(Z39="-","-",SUM(Z39:Z45)*'3j PAAC PAP'!$G$32)</f>
        <v>-</v>
      </c>
      <c r="AA47" s="35" t="str">
        <f>IF(AA39="-","-",SUM(AA39:AA45)*'3j PAAC PAP'!$G$32)</f>
        <v>-</v>
      </c>
      <c r="AB47" s="35" t="str">
        <f>IF(AB39="-","-",SUM(AB39:AB45)*'3j PAAC PAP'!$G$32)</f>
        <v>-</v>
      </c>
      <c r="AC47" s="35" t="str">
        <f>IF(AC39="-","-",SUM(AC39:AC45)*'3j PAAC PAP'!$G$32)</f>
        <v>-</v>
      </c>
      <c r="AD47" s="25"/>
    </row>
    <row r="48" spans="1:30" s="26" customFormat="1" ht="11.25" customHeight="1" x14ac:dyDescent="0.15">
      <c r="A48" s="207"/>
      <c r="B48" s="123" t="s">
        <v>189</v>
      </c>
      <c r="C48" s="123" t="s">
        <v>250</v>
      </c>
      <c r="D48" s="121" t="s">
        <v>129</v>
      </c>
      <c r="E48" s="75"/>
      <c r="F48" s="27"/>
      <c r="G48" s="35">
        <f>IF(G39="-","-",SUM(G39:G47)*'3k EBIT'!$E$10)</f>
        <v>11.229380824118913</v>
      </c>
      <c r="H48" s="35">
        <f>IF(H39="-","-",SUM(H39:H47)*'3k EBIT'!$E$10)</f>
        <v>10.700685164024001</v>
      </c>
      <c r="I48" s="35">
        <f>IF(I39="-","-",SUM(I39:I47)*'3k EBIT'!$E$10)</f>
        <v>11.002172588305777</v>
      </c>
      <c r="J48" s="35">
        <f>IF(J39="-","-",SUM(J39:J47)*'3k EBIT'!$E$10)</f>
        <v>10.770107174661879</v>
      </c>
      <c r="K48" s="35">
        <f>IF(K39="-","-",SUM(K39:K47)*'3k EBIT'!$E$10)</f>
        <v>11.606903323710046</v>
      </c>
      <c r="L48" s="35">
        <f>IF(L39="-","-",SUM(L39:L47)*'3k EBIT'!$E$10)</f>
        <v>11.449450225845233</v>
      </c>
      <c r="M48" s="35">
        <f>IF(M39="-","-",SUM(M39:M47)*'3k EBIT'!$E$10)</f>
        <v>12.748444994926883</v>
      </c>
      <c r="N48" s="35">
        <f>IF(N39="-","-",SUM(N39:N47)*'3k EBIT'!$E$10)</f>
        <v>13.43632712800914</v>
      </c>
      <c r="O48" s="27"/>
      <c r="P48" s="35">
        <f>IF(P39="-","-",SUM(P39:P47)*'3k EBIT'!$E$10)</f>
        <v>13.43632712800914</v>
      </c>
      <c r="Q48" s="35">
        <f>IF(Q39="-","-",SUM(Q39:Q47)*'3k EBIT'!$E$10)</f>
        <v>15.116991876103315</v>
      </c>
      <c r="R48" s="35">
        <f>IF(R39="-","-",SUM(R39:R47)*'3k EBIT'!$E$10)</f>
        <v>14.531747345404579</v>
      </c>
      <c r="S48" s="35">
        <f>IF(S39="-","-",SUM(S39:S47)*'3k EBIT'!$E$10)</f>
        <v>14.654984791522494</v>
      </c>
      <c r="T48" s="35">
        <f>IF(T39="-","-",SUM(T39:T47)*'3k EBIT'!$E$10)</f>
        <v>14.09067101180071</v>
      </c>
      <c r="U48" s="35">
        <f>IF(U39="-","-",SUM(U39:U47)*'3k EBIT'!$E$10)</f>
        <v>15.504857689941733</v>
      </c>
      <c r="V48" s="35">
        <f>IF(V39="-","-",SUM(V39:V47)*'3k EBIT'!$E$10)</f>
        <v>17.032731655974636</v>
      </c>
      <c r="W48" s="35">
        <f>IF(W39="-","-",SUM(W39:W47)*'3k EBIT'!$E$10)</f>
        <v>24.35221796864613</v>
      </c>
      <c r="X48" s="27"/>
      <c r="Y48" s="35">
        <f>IF(Y39="-","-",SUM(Y39:Y47)*'3k EBIT'!$E$10)</f>
        <v>42.428630964771628</v>
      </c>
      <c r="Z48" s="35" t="str">
        <f>IF(Z39="-","-",SUM(Z39:Z47)*'3k EBIT'!$E$10)</f>
        <v>-</v>
      </c>
      <c r="AA48" s="35" t="str">
        <f>IF(AA39="-","-",SUM(AA39:AA47)*'3k EBIT'!$E$10)</f>
        <v>-</v>
      </c>
      <c r="AB48" s="35" t="str">
        <f>IF(AB39="-","-",SUM(AB39:AB47)*'3k EBIT'!$E$10)</f>
        <v>-</v>
      </c>
      <c r="AC48" s="35" t="str">
        <f>IF(AC39="-","-",SUM(AC39:AC47)*'3k EBIT'!$E$10)</f>
        <v>-</v>
      </c>
      <c r="AD48" s="25"/>
    </row>
    <row r="49" spans="1:30" s="26" customFormat="1" ht="11.25" customHeight="1" x14ac:dyDescent="0.15">
      <c r="A49" s="207"/>
      <c r="B49" s="123" t="s">
        <v>251</v>
      </c>
      <c r="C49" s="158" t="s">
        <v>252</v>
      </c>
      <c r="D49" s="121" t="s">
        <v>129</v>
      </c>
      <c r="E49" s="116"/>
      <c r="F49" s="27"/>
      <c r="G49" s="35">
        <f>IF(G39="-","-",SUM(G39:G42,G44:G48)*'3l HAP'!$E$11)</f>
        <v>7.0346269059723241</v>
      </c>
      <c r="H49" s="35">
        <f>IF(H39="-","-",SUM(H39:H42,H44:H48)*'3l HAP'!$E$11)</f>
        <v>6.6125058332740148</v>
      </c>
      <c r="I49" s="35">
        <f>IF(I39="-","-",SUM(I39:I42,I44:I48)*'3l HAP'!$E$11)</f>
        <v>6.6607994677390421</v>
      </c>
      <c r="J49" s="35">
        <f>IF(J39="-","-",SUM(J39:J42,J44:J48)*'3l HAP'!$E$11)</f>
        <v>6.4930458649300586</v>
      </c>
      <c r="K49" s="35">
        <f>IF(K39="-","-",SUM(K39:K42,K44:K48)*'3l HAP'!$E$11)</f>
        <v>7.3349541630444977</v>
      </c>
      <c r="L49" s="35">
        <f>IF(L39="-","-",SUM(L39:L42,L44:L48)*'3l HAP'!$E$11)</f>
        <v>7.1959782318053866</v>
      </c>
      <c r="M49" s="35">
        <f>IF(M39="-","-",SUM(M39:M42,M44:M48)*'3l HAP'!$E$11)</f>
        <v>8.1195450183896085</v>
      </c>
      <c r="N49" s="35">
        <f>IF(N39="-","-",SUM(N39:N42,N44:N48)*'3l HAP'!$E$11)</f>
        <v>8.6575321967775238</v>
      </c>
      <c r="O49" s="27"/>
      <c r="P49" s="35">
        <f>IF(P39="-","-",SUM(P39:P42,P44:P48)*'3l HAP'!$E$11)</f>
        <v>8.6575321967775238</v>
      </c>
      <c r="Q49" s="35">
        <f>IF(Q39="-","-",SUM(Q39:Q42,Q44:Q48)*'3l HAP'!$E$11)</f>
        <v>9.7672809623823227</v>
      </c>
      <c r="R49" s="35">
        <f>IF(R39="-","-",SUM(R39:R42,R44:R48)*'3l HAP'!$E$11)</f>
        <v>9.302665918683541</v>
      </c>
      <c r="S49" s="35">
        <f>IF(S39="-","-",SUM(S39:S42,S44:S48)*'3l HAP'!$E$11)</f>
        <v>9.3086695188418584</v>
      </c>
      <c r="T49" s="35">
        <f>IF(T39="-","-",SUM(T39:T42,T44:T48)*'3l HAP'!$E$11)</f>
        <v>8.8262080686643323</v>
      </c>
      <c r="U49" s="35">
        <f>IF(U39="-","-",SUM(U39:U42,U44:U48)*'3l HAP'!$E$11)</f>
        <v>9.7420728335122728</v>
      </c>
      <c r="V49" s="35">
        <f>IF(V39="-","-",SUM(V39:V42,V44:V48)*'3l HAP'!$E$11)</f>
        <v>10.936885915560802</v>
      </c>
      <c r="W49" s="35">
        <f>IF(W39="-","-",SUM(W39:W42,W44:W48)*'3l HAP'!$E$11)</f>
        <v>15.894912304938456</v>
      </c>
      <c r="X49" s="27"/>
      <c r="Y49" s="35">
        <f>IF(Y39="-","-",SUM(Y39:Y42,Y44:Y48)*'3l HAP'!$E$11)</f>
        <v>29.625044018730094</v>
      </c>
      <c r="Z49" s="35" t="str">
        <f>IF(Z39="-","-",SUM(Z39:Z42,Z44:Z48)*'3l HAP'!$E$11)</f>
        <v>-</v>
      </c>
      <c r="AA49" s="35" t="str">
        <f>IF(AA39="-","-",SUM(AA39:AA42,AA44:AA48)*'3l HAP'!$E$11)</f>
        <v>-</v>
      </c>
      <c r="AB49" s="35" t="str">
        <f>IF(AB39="-","-",SUM(AB39:AB42,AB44:AB48)*'3l HAP'!$E$11)</f>
        <v>-</v>
      </c>
      <c r="AC49" s="35" t="str">
        <f>IF(AC39="-","-",SUM(AC39:AC42,AC44:AC48)*'3l HAP'!$E$11)</f>
        <v>-</v>
      </c>
      <c r="AD49" s="25"/>
    </row>
    <row r="50" spans="1:30" s="26" customFormat="1" ht="11.25" customHeight="1" x14ac:dyDescent="0.15">
      <c r="A50" s="207"/>
      <c r="B50" s="123" t="s">
        <v>253</v>
      </c>
      <c r="C50" s="123" t="str">
        <f>B50&amp;"_"&amp;D50</f>
        <v>Total_London</v>
      </c>
      <c r="D50" s="121" t="s">
        <v>129</v>
      </c>
      <c r="E50" s="75"/>
      <c r="F50" s="27"/>
      <c r="G50" s="35">
        <f t="shared" ref="G50:N50" si="6">IF(G39="-","-",SUM(G39:G49))</f>
        <v>598.05442615837057</v>
      </c>
      <c r="H50" s="35">
        <f t="shared" si="6"/>
        <v>569.80622920588951</v>
      </c>
      <c r="I50" s="35">
        <f t="shared" si="6"/>
        <v>585.72227545886278</v>
      </c>
      <c r="J50" s="35">
        <f t="shared" si="6"/>
        <v>573.34055776191121</v>
      </c>
      <c r="K50" s="35">
        <f t="shared" si="6"/>
        <v>618.22435044989197</v>
      </c>
      <c r="L50" s="35">
        <f t="shared" si="6"/>
        <v>609.79837279084109</v>
      </c>
      <c r="M50" s="35">
        <f t="shared" si="6"/>
        <v>679.09005707893425</v>
      </c>
      <c r="N50" s="35">
        <f t="shared" si="6"/>
        <v>715.83235209684051</v>
      </c>
      <c r="O50" s="27"/>
      <c r="P50" s="35">
        <f t="shared" ref="P50:W50" si="7">IF(P39="-","-",SUM(P39:P49))</f>
        <v>715.83235209684051</v>
      </c>
      <c r="Q50" s="35">
        <f t="shared" si="7"/>
        <v>805.39810369883844</v>
      </c>
      <c r="R50" s="35">
        <f t="shared" si="7"/>
        <v>774.13115765713735</v>
      </c>
      <c r="S50" s="35">
        <f t="shared" si="7"/>
        <v>780.62333995278971</v>
      </c>
      <c r="T50" s="35">
        <f t="shared" si="7"/>
        <v>750.44016552205483</v>
      </c>
      <c r="U50" s="35">
        <f t="shared" si="7"/>
        <v>825.78687733994173</v>
      </c>
      <c r="V50" s="35">
        <f t="shared" si="7"/>
        <v>907.39607647150638</v>
      </c>
      <c r="W50" s="35">
        <f t="shared" si="7"/>
        <v>1297.5900654577094</v>
      </c>
      <c r="X50" s="27"/>
      <c r="Y50" s="35">
        <f t="shared" ref="Y50:AC50" si="8">IF(Y39="-","-",SUM(Y39:Y49))</f>
        <v>2262.7099618882735</v>
      </c>
      <c r="Z50" s="35" t="str">
        <f t="shared" si="8"/>
        <v>-</v>
      </c>
      <c r="AA50" s="35" t="str">
        <f t="shared" si="8"/>
        <v>-</v>
      </c>
      <c r="AB50" s="35" t="str">
        <f t="shared" si="8"/>
        <v>-</v>
      </c>
      <c r="AC50" s="35" t="str">
        <f t="shared" si="8"/>
        <v>-</v>
      </c>
      <c r="AD50" s="25"/>
    </row>
    <row r="51" spans="1:30" s="26" customFormat="1" ht="11.25" customHeight="1" x14ac:dyDescent="0.15">
      <c r="A51" s="207"/>
      <c r="B51" s="120" t="s">
        <v>244</v>
      </c>
      <c r="C51" s="120" t="s">
        <v>180</v>
      </c>
      <c r="D51" s="122" t="s">
        <v>128</v>
      </c>
      <c r="E51" s="119"/>
      <c r="F51" s="27"/>
      <c r="G51" s="117">
        <f>IF('3a DF'!H136="-","-",'3a DF'!H136)</f>
        <v>260.65427565863092</v>
      </c>
      <c r="H51" s="117">
        <f>IF('3a DF'!I136="-","-",'3a DF'!I136)</f>
        <v>233.35427565863088</v>
      </c>
      <c r="I51" s="117">
        <f>IF('3a DF'!J136="-","-",'3a DF'!J136)</f>
        <v>214.42959485735466</v>
      </c>
      <c r="J51" s="117">
        <f>IF('3a DF'!K136="-","-",'3a DF'!K136)</f>
        <v>203.29081910895044</v>
      </c>
      <c r="K51" s="117">
        <f>IF('3a DF'!L136="-","-",'3a DF'!L136)</f>
        <v>246.33763826430652</v>
      </c>
      <c r="L51" s="117">
        <f>IF('3a DF'!M136="-","-",'3a DF'!M136)</f>
        <v>236.04219061062324</v>
      </c>
      <c r="M51" s="117">
        <f>IF('3a DF'!N136="-","-",'3a DF'!N136)</f>
        <v>261.3017865527251</v>
      </c>
      <c r="N51" s="117">
        <f>IF('3a DF'!O136="-","-",'3a DF'!O136)</f>
        <v>286.2006361118448</v>
      </c>
      <c r="O51" s="27"/>
      <c r="P51" s="117">
        <f>IF('3a DF'!Q136="-","-",'3a DF'!Q136)</f>
        <v>286.2006361118448</v>
      </c>
      <c r="Q51" s="117">
        <f>IF('3a DF'!R136="-","-",'3a DF'!R136)</f>
        <v>338.84650043945646</v>
      </c>
      <c r="R51" s="117">
        <f>IF('3a DF'!S136="-","-",'3a DF'!S136)</f>
        <v>307.14527952990812</v>
      </c>
      <c r="S51" s="117">
        <f>IF('3a DF'!T136="-","-",'3a DF'!T136)</f>
        <v>297.12617676798095</v>
      </c>
      <c r="T51" s="117">
        <f>IF('3a DF'!U136="-","-",'3a DF'!U136)</f>
        <v>259.03688153644003</v>
      </c>
      <c r="U51" s="117">
        <f>IF('3a DF'!V136="-","-",'3a DF'!V136)</f>
        <v>307.58954497558886</v>
      </c>
      <c r="V51" s="117">
        <f>IF('3a DF'!W136="-","-",'3a DF'!W136)</f>
        <v>388.09449157221854</v>
      </c>
      <c r="W51" s="117">
        <f>IF('3a DF'!X136="-","-",'3a DF'!X136)</f>
        <v>704.71884633144305</v>
      </c>
      <c r="X51" s="27"/>
      <c r="Y51" s="117">
        <f>IF('3a DF'!Z136="-","-",'3a DF'!Z136)</f>
        <v>1553.5841328000608</v>
      </c>
      <c r="Z51" s="117" t="str">
        <f>IF('3a DF'!AA136="-","-",'3a DF'!AA136)</f>
        <v>-</v>
      </c>
      <c r="AA51" s="117" t="str">
        <f>IF('3a DF'!AB136="-","-",'3a DF'!AB136)</f>
        <v>-</v>
      </c>
      <c r="AB51" s="117" t="str">
        <f>IF('3a DF'!AC136="-","-",'3a DF'!AC136)</f>
        <v>-</v>
      </c>
      <c r="AC51" s="117" t="str">
        <f>IF('3a DF'!AD136="-","-",'3a DF'!AD136)</f>
        <v>-</v>
      </c>
      <c r="AD51" s="25"/>
    </row>
    <row r="52" spans="1:30" s="26" customFormat="1" ht="11.25" customHeight="1" x14ac:dyDescent="0.15">
      <c r="A52" s="207"/>
      <c r="B52" s="120" t="s">
        <v>244</v>
      </c>
      <c r="C52" s="120" t="s">
        <v>181</v>
      </c>
      <c r="D52" s="122" t="s">
        <v>128</v>
      </c>
      <c r="E52" s="119"/>
      <c r="F52" s="27"/>
      <c r="G52" s="117">
        <f>IF('3b CM'!G31="-","-",'3b CM'!G31)</f>
        <v>6.1339502313215229E-2</v>
      </c>
      <c r="H52" s="117">
        <f>IF('3b CM'!H31="-","-",'3b CM'!H31)</f>
        <v>9.2009253469822833E-2</v>
      </c>
      <c r="I52" s="117">
        <f>IF('3b CM'!I31="-","-",'3b CM'!I31)</f>
        <v>0.28972713695031077</v>
      </c>
      <c r="J52" s="117">
        <f>IF('3b CM'!J31="-","-",'3b CM'!J31)</f>
        <v>0.29463806841727797</v>
      </c>
      <c r="K52" s="117">
        <f>IF('3b CM'!K31="-","-",'3b CM'!K31)</f>
        <v>3.7842705277157025</v>
      </c>
      <c r="L52" s="117">
        <f>IF('3b CM'!L31="-","-",'3b CM'!L31)</f>
        <v>3.6711248050645486</v>
      </c>
      <c r="M52" s="117">
        <f>IF('3b CM'!M31="-","-",'3b CM'!M31)</f>
        <v>12.864546782952862</v>
      </c>
      <c r="N52" s="117">
        <f>IF('3b CM'!N31="-","-",'3b CM'!N31)</f>
        <v>12.229404102503015</v>
      </c>
      <c r="O52" s="27"/>
      <c r="P52" s="117">
        <f>IF('3b CM'!P31="-","-",'3b CM'!P31)</f>
        <v>12.229404102503015</v>
      </c>
      <c r="Q52" s="117">
        <f>IF('3b CM'!Q31="-","-",'3b CM'!Q31)</f>
        <v>16.407577415023749</v>
      </c>
      <c r="R52" s="117">
        <f>IF('3b CM'!R31="-","-",'3b CM'!R31)</f>
        <v>15.759100843440974</v>
      </c>
      <c r="S52" s="117">
        <f>IF('3b CM'!S31="-","-",'3b CM'!S31)</f>
        <v>18.899827505440921</v>
      </c>
      <c r="T52" s="117">
        <f>IF('3b CM'!T31="-","-",'3b CM'!T31)</f>
        <v>19.257432072154582</v>
      </c>
      <c r="U52" s="117">
        <f>IF('3b CM'!U31="-","-",'3b CM'!U31)</f>
        <v>14.689401034415951</v>
      </c>
      <c r="V52" s="117">
        <f>IF('3b CM'!V31="-","-",'3b CM'!V31)</f>
        <v>14.849060449891649</v>
      </c>
      <c r="W52" s="117">
        <f>IF('3b CM'!W31="-","-",'3b CM'!W31)</f>
        <v>9.4087715050564196</v>
      </c>
      <c r="X52" s="27"/>
      <c r="Y52" s="117">
        <f>IF('3b CM'!Y31="-","-",'3b CM'!Y31)</f>
        <v>12.578851324560679</v>
      </c>
      <c r="Z52" s="117" t="str">
        <f>IF('3b CM'!Z31="-","-",'3b CM'!Z31)</f>
        <v>-</v>
      </c>
      <c r="AA52" s="117" t="str">
        <f>IF('3b CM'!AA31="-","-",'3b CM'!AA31)</f>
        <v>-</v>
      </c>
      <c r="AB52" s="117" t="str">
        <f>IF('3b CM'!AB31="-","-",'3b CM'!AB31)</f>
        <v>-</v>
      </c>
      <c r="AC52" s="117" t="str">
        <f>IF('3b CM'!AC31="-","-",'3b CM'!AC31)</f>
        <v>-</v>
      </c>
      <c r="AD52" s="25"/>
    </row>
    <row r="53" spans="1:30" s="26" customFormat="1" ht="11.25" customHeight="1" x14ac:dyDescent="0.15">
      <c r="A53" s="207"/>
      <c r="B53" s="120" t="s">
        <v>245</v>
      </c>
      <c r="C53" s="120" t="s">
        <v>182</v>
      </c>
      <c r="D53" s="122" t="s">
        <v>128</v>
      </c>
      <c r="E53" s="119"/>
      <c r="F53" s="27"/>
      <c r="G53" s="117" t="str">
        <f>IF('3c AA'!J114="-","-",'3c AA'!J114)</f>
        <v>-</v>
      </c>
      <c r="H53" s="117" t="str">
        <f>IF('3c AA'!K114="-","-",'3c AA'!K114)</f>
        <v>-</v>
      </c>
      <c r="I53" s="117" t="str">
        <f>IF('3c AA'!L114="-","-",'3c AA'!L114)</f>
        <v>-</v>
      </c>
      <c r="J53" s="117" t="str">
        <f>IF('3c AA'!M114="-","-",'3c AA'!M114)</f>
        <v>-</v>
      </c>
      <c r="K53" s="117" t="str">
        <f>IF('3c AA'!N114="-","-",'3c AA'!N114)</f>
        <v>-</v>
      </c>
      <c r="L53" s="117" t="str">
        <f>IF('3c AA'!O114="-","-",'3c AA'!O114)</f>
        <v>-</v>
      </c>
      <c r="M53" s="117" t="str">
        <f>IF('3c AA'!P114="-","-",'3c AA'!P114)</f>
        <v>-</v>
      </c>
      <c r="N53" s="117" t="str">
        <f>IF('3c AA'!Q114="-","-",'3c AA'!Q114)</f>
        <v>-</v>
      </c>
      <c r="O53" s="27"/>
      <c r="P53" s="117" t="str">
        <f>IF('3c AA'!S114="-","-",'3c AA'!S114)</f>
        <v>-</v>
      </c>
      <c r="Q53" s="117" t="str">
        <f>IF('3c AA'!T114="-","-",'3c AA'!T114)</f>
        <v>-</v>
      </c>
      <c r="R53" s="117" t="str">
        <f>IF('3c AA'!U114="-","-",'3c AA'!U114)</f>
        <v>-</v>
      </c>
      <c r="S53" s="117" t="str">
        <f>IF('3c AA'!V114="-","-",'3c AA'!V114)</f>
        <v>-</v>
      </c>
      <c r="T53" s="117">
        <f>IF('3c AA'!W114="-","-",'3c AA'!W114)</f>
        <v>6.6841469186482252</v>
      </c>
      <c r="U53" s="117">
        <f>IF('3c AA'!X114="-","-",'3c AA'!X114)</f>
        <v>9.9756950960531068</v>
      </c>
      <c r="V53" s="117">
        <f>IF('3c AA'!Y114="-","-",'3c AA'!Y114)</f>
        <v>4.43</v>
      </c>
      <c r="W53" s="117" t="str">
        <f>IF('3c AA'!Z114="-","-",'3c AA'!Z114)</f>
        <v>-</v>
      </c>
      <c r="X53" s="27"/>
      <c r="Y53" s="117">
        <f>IF('3c AA'!AB114="-","-",'3c AA'!AB114)</f>
        <v>21.237987179006147</v>
      </c>
      <c r="Z53" s="117" t="str">
        <f>IF('3c AA'!AC114="-","-",'3c AA'!AC114)</f>
        <v>-</v>
      </c>
      <c r="AA53" s="117" t="str">
        <f>IF('3c AA'!AD114="-","-",'3c AA'!AD114)</f>
        <v>-</v>
      </c>
      <c r="AB53" s="117" t="str">
        <f>IF('3c AA'!AE114="-","-",'3c AA'!AE114)</f>
        <v>-</v>
      </c>
      <c r="AC53" s="117" t="str">
        <f>IF('3c AA'!AF114="-","-",'3c AA'!AF114)</f>
        <v>-</v>
      </c>
      <c r="AD53" s="25"/>
    </row>
    <row r="54" spans="1:30" s="26" customFormat="1" ht="11.25" customHeight="1" x14ac:dyDescent="0.15">
      <c r="A54" s="207"/>
      <c r="B54" s="120" t="s">
        <v>246</v>
      </c>
      <c r="C54" s="120" t="s">
        <v>183</v>
      </c>
      <c r="D54" s="122" t="s">
        <v>128</v>
      </c>
      <c r="E54" s="119"/>
      <c r="F54" s="27"/>
      <c r="G54" s="117">
        <f>IF('3d PC'!G32="-","-",'3d PC'!G32)</f>
        <v>90.566085462850637</v>
      </c>
      <c r="H54" s="117">
        <f>IF('3d PC'!H32="-","-",'3d PC'!H32)</f>
        <v>90.538699667612903</v>
      </c>
      <c r="I54" s="117">
        <f>IF('3d PC'!I32="-","-",'3d PC'!I32)</f>
        <v>110.93271531235592</v>
      </c>
      <c r="J54" s="117">
        <f>IF('3d PC'!J32="-","-",'3d PC'!J32)</f>
        <v>110.82848437130616</v>
      </c>
      <c r="K54" s="117">
        <f>IF('3d PC'!K32="-","-",'3d PC'!K32)</f>
        <v>118.08921934639916</v>
      </c>
      <c r="L54" s="117">
        <f>IF('3d PC'!L32="-","-",'3d PC'!L32)</f>
        <v>118.51571177219728</v>
      </c>
      <c r="M54" s="117">
        <f>IF('3d PC'!M32="-","-",'3d PC'!M32)</f>
        <v>137.2989597103923</v>
      </c>
      <c r="N54" s="117">
        <f>IF('3d PC'!N32="-","-",'3d PC'!N32)</f>
        <v>137.39306454845033</v>
      </c>
      <c r="O54" s="27"/>
      <c r="P54" s="117">
        <f>IF('3d PC'!P32="-","-",'3d PC'!P32)</f>
        <v>137.39306454845033</v>
      </c>
      <c r="Q54" s="117">
        <f>IF('3d PC'!Q32="-","-",'3d PC'!Q32)</f>
        <v>146.99821221191939</v>
      </c>
      <c r="R54" s="117">
        <f>IF('3d PC'!R32="-","-",'3d PC'!R32)</f>
        <v>148.80581336321671</v>
      </c>
      <c r="S54" s="117">
        <f>IF('3d PC'!S32="-","-",'3d PC'!S32)</f>
        <v>153.08319350618063</v>
      </c>
      <c r="T54" s="117">
        <f>IF('3d PC'!T32="-","-",'3d PC'!T32)</f>
        <v>152.54196742438145</v>
      </c>
      <c r="U54" s="117">
        <f>IF('3d PC'!U32="-","-",'3d PC'!U32)</f>
        <v>161.5173170709491</v>
      </c>
      <c r="V54" s="117">
        <f>IF('3d PC'!V32="-","-",'3d PC'!V32)</f>
        <v>160.75795065027589</v>
      </c>
      <c r="W54" s="117">
        <f>IF('3d PC'!W32="-","-",'3d PC'!W32)</f>
        <v>168.11166074758674</v>
      </c>
      <c r="X54" s="27"/>
      <c r="Y54" s="117">
        <f>IF('3d PC'!Y32="-","-",'3d PC'!Y32)</f>
        <v>166.54056806817232</v>
      </c>
      <c r="Z54" s="117" t="str">
        <f>IF('3d PC'!Z32="-","-",'3d PC'!Z32)</f>
        <v>-</v>
      </c>
      <c r="AA54" s="117" t="str">
        <f>IF('3d PC'!AA32="-","-",'3d PC'!AA32)</f>
        <v>-</v>
      </c>
      <c r="AB54" s="117" t="str">
        <f>IF('3d PC'!AB32="-","-",'3d PC'!AB32)</f>
        <v>-</v>
      </c>
      <c r="AC54" s="117" t="str">
        <f>IF('3d PC'!AC32="-","-",'3d PC'!AC32)</f>
        <v>-</v>
      </c>
      <c r="AD54" s="25"/>
    </row>
    <row r="55" spans="1:30" s="26" customFormat="1" ht="11.25" customHeight="1" x14ac:dyDescent="0.15">
      <c r="A55" s="207"/>
      <c r="B55" s="120" t="s">
        <v>247</v>
      </c>
      <c r="C55" s="120" t="s">
        <v>184</v>
      </c>
      <c r="D55" s="122" t="s">
        <v>128</v>
      </c>
      <c r="E55" s="119"/>
      <c r="F55" s="27"/>
      <c r="G55" s="117">
        <f>IF('3e NC-Elec'!H60="-","-",'3e NC-Elec'!H60)</f>
        <v>163.52075774204974</v>
      </c>
      <c r="H55" s="117">
        <f>IF('3e NC-Elec'!I60="-","-",'3e NC-Elec'!I60)</f>
        <v>164.53766288800597</v>
      </c>
      <c r="I55" s="117">
        <f>IF('3e NC-Elec'!J60="-","-",'3e NC-Elec'!J60)</f>
        <v>158.04556234532978</v>
      </c>
      <c r="J55" s="117">
        <f>IF('3e NC-Elec'!K60="-","-",'3e NC-Elec'!K60)</f>
        <v>157.28071256172785</v>
      </c>
      <c r="K55" s="117">
        <f>IF('3e NC-Elec'!L60="-","-",'3e NC-Elec'!L60)</f>
        <v>161.97693568197934</v>
      </c>
      <c r="L55" s="117">
        <f>IF('3e NC-Elec'!M60="-","-",'3e NC-Elec'!M60)</f>
        <v>163.19601590249755</v>
      </c>
      <c r="M55" s="117">
        <f>IF('3e NC-Elec'!N60="-","-",'3e NC-Elec'!N60)</f>
        <v>164.49100843123352</v>
      </c>
      <c r="N55" s="117">
        <f>IF('3e NC-Elec'!O60="-","-",'3e NC-Elec'!O60)</f>
        <v>163.94668096560429</v>
      </c>
      <c r="O55" s="27"/>
      <c r="P55" s="117">
        <f>IF('3e NC-Elec'!Q60="-","-",'3e NC-Elec'!Q60)</f>
        <v>163.94668096560429</v>
      </c>
      <c r="Q55" s="117">
        <f>IF('3e NC-Elec'!R60="-","-",'3e NC-Elec'!R60)</f>
        <v>183.48741088286067</v>
      </c>
      <c r="R55" s="117">
        <f>IF('3e NC-Elec'!S60="-","-",'3e NC-Elec'!S60)</f>
        <v>184.42059252657737</v>
      </c>
      <c r="S55" s="117">
        <f>IF('3e NC-Elec'!T60="-","-",'3e NC-Elec'!T60)</f>
        <v>191.19060048783135</v>
      </c>
      <c r="T55" s="117">
        <f>IF('3e NC-Elec'!U60="-","-",'3e NC-Elec'!U60)</f>
        <v>194.45463072198299</v>
      </c>
      <c r="U55" s="117">
        <f>IF('3e NC-Elec'!V60="-","-",'3e NC-Elec'!V60)</f>
        <v>200.03254472691287</v>
      </c>
      <c r="V55" s="117">
        <f>IF('3e NC-Elec'!W60="-","-",'3e NC-Elec'!W60)</f>
        <v>198.95523095091761</v>
      </c>
      <c r="W55" s="117">
        <f>IF('3e NC-Elec'!X60="-","-",'3e NC-Elec'!X60)</f>
        <v>240.23188400554181</v>
      </c>
      <c r="X55" s="27"/>
      <c r="Y55" s="117">
        <f>IF('3e NC-Elec'!Z60="-","-",'3e NC-Elec'!Z60)</f>
        <v>251.47000269809206</v>
      </c>
      <c r="Z55" s="117" t="str">
        <f>IF('3e NC-Elec'!AA60="-","-",'3e NC-Elec'!AA60)</f>
        <v>-</v>
      </c>
      <c r="AA55" s="117" t="str">
        <f>IF('3e NC-Elec'!AB60="-","-",'3e NC-Elec'!AB60)</f>
        <v>-</v>
      </c>
      <c r="AB55" s="117" t="str">
        <f>IF('3e NC-Elec'!AC60="-","-",'3e NC-Elec'!AC60)</f>
        <v>-</v>
      </c>
      <c r="AC55" s="117" t="str">
        <f>IF('3e NC-Elec'!AD60="-","-",'3e NC-Elec'!AD60)</f>
        <v>-</v>
      </c>
      <c r="AD55" s="25"/>
    </row>
    <row r="56" spans="1:30" s="26" customFormat="1" ht="11.25" x14ac:dyDescent="0.15">
      <c r="A56" s="207"/>
      <c r="B56" s="120" t="s">
        <v>248</v>
      </c>
      <c r="C56" s="120" t="s">
        <v>185</v>
      </c>
      <c r="D56" s="122" t="s">
        <v>128</v>
      </c>
      <c r="E56" s="119"/>
      <c r="F56" s="27"/>
      <c r="G56" s="117">
        <f>IF('3g CPIH'!C$17="-","-",'3h OC '!$E$10*('3g CPIH'!C$17/'3g CPIH'!$G$17))</f>
        <v>76.502677103718199</v>
      </c>
      <c r="H56" s="117">
        <f>IF('3g CPIH'!D$17="-","-",'3h OC '!$E$10*('3g CPIH'!D$17/'3g CPIH'!$G$17))</f>
        <v>76.655835616438353</v>
      </c>
      <c r="I56" s="117">
        <f>IF('3g CPIH'!E$17="-","-",'3h OC '!$E$10*('3g CPIH'!E$17/'3g CPIH'!$G$17))</f>
        <v>76.885573385518597</v>
      </c>
      <c r="J56" s="117">
        <f>IF('3g CPIH'!F$17="-","-",'3h OC '!$E$10*('3g CPIH'!F$17/'3g CPIH'!$G$17))</f>
        <v>77.345048923679059</v>
      </c>
      <c r="K56" s="117">
        <f>IF('3g CPIH'!G$17="-","-",'3h OC '!$E$10*('3g CPIH'!G$17/'3g CPIH'!$G$17))</f>
        <v>78.263999999999996</v>
      </c>
      <c r="L56" s="117">
        <f>IF('3g CPIH'!H$17="-","-",'3h OC '!$E$10*('3g CPIH'!H$17/'3g CPIH'!$G$17))</f>
        <v>79.259530332681024</v>
      </c>
      <c r="M56" s="117">
        <f>IF('3g CPIH'!I$17="-","-",'3h OC '!$E$10*('3g CPIH'!I$17/'3g CPIH'!$G$17))</f>
        <v>80.408219178082177</v>
      </c>
      <c r="N56" s="117">
        <f>IF('3g CPIH'!J$17="-","-",'3h OC '!$E$10*('3g CPIH'!J$17/'3g CPIH'!$G$17))</f>
        <v>81.097432485322898</v>
      </c>
      <c r="O56" s="27"/>
      <c r="P56" s="117">
        <f>IF('3g CPIH'!L$17="-","-",'3h OC '!$E$10*('3g CPIH'!L$17/'3g CPIH'!$G$17))</f>
        <v>81.097432485322898</v>
      </c>
      <c r="Q56" s="117">
        <f>IF('3g CPIH'!M$17="-","-",'3h OC '!$E$10*('3g CPIH'!M$17/'3g CPIH'!$G$17))</f>
        <v>82.016383561643835</v>
      </c>
      <c r="R56" s="117">
        <f>IF('3g CPIH'!N$17="-","-",'3h OC '!$E$10*('3g CPIH'!N$17/'3g CPIH'!$G$17))</f>
        <v>82.62901761252445</v>
      </c>
      <c r="S56" s="117">
        <f>IF('3g CPIH'!O$17="-","-",'3h OC '!$E$10*('3g CPIH'!O$17/'3g CPIH'!$G$17))</f>
        <v>83.088493150684926</v>
      </c>
      <c r="T56" s="117">
        <f>IF('3g CPIH'!P$17="-","-",'3h OC '!$E$10*('3g CPIH'!P$17/'3g CPIH'!$G$17))</f>
        <v>83.318230919765156</v>
      </c>
      <c r="U56" s="117">
        <f>IF('3g CPIH'!Q$17="-","-",'3h OC '!$E$10*('3g CPIH'!Q$17/'3g CPIH'!$G$17))</f>
        <v>83.777706457925632</v>
      </c>
      <c r="V56" s="117">
        <f>IF('3g CPIH'!R$17="-","-",'3h OC '!$E$10*('3g CPIH'!R$17/'3g CPIH'!$G$17))</f>
        <v>85.309291585127198</v>
      </c>
      <c r="W56" s="117">
        <f>IF('3g CPIH'!S$17="-","-",'3h OC '!$E$10*('3g CPIH'!S$17/'3g CPIH'!$G$17))</f>
        <v>87.836407045009793</v>
      </c>
      <c r="X56" s="27"/>
      <c r="Y56" s="117">
        <f>IF('3g CPIH'!U$17="-","-",'3h OC '!$E$10*('3g CPIH'!U$17/'3g CPIH'!$G$17))</f>
        <v>92.278003913894324</v>
      </c>
      <c r="Z56" s="117" t="str">
        <f>IF('3g CPIH'!V$17="-","-",'3h OC '!$E$10*('3g CPIH'!V$17/'3g CPIH'!$G$17))</f>
        <v>-</v>
      </c>
      <c r="AA56" s="117" t="str">
        <f>IF('3g CPIH'!W$17="-","-",'3h OC '!$E$10*('3g CPIH'!W$17/'3g CPIH'!$G$17))</f>
        <v>-</v>
      </c>
      <c r="AB56" s="117" t="str">
        <f>IF('3g CPIH'!X$17="-","-",'3h OC '!$E$10*('3g CPIH'!X$17/'3g CPIH'!$G$17))</f>
        <v>-</v>
      </c>
      <c r="AC56" s="117" t="str">
        <f>IF('3g CPIH'!Y$17="-","-",'3h OC '!$E$10*('3g CPIH'!Y$17/'3g CPIH'!$G$17))</f>
        <v>-</v>
      </c>
      <c r="AD56" s="25"/>
    </row>
    <row r="57" spans="1:30" s="26" customFormat="1" ht="11.25" x14ac:dyDescent="0.15">
      <c r="A57" s="207"/>
      <c r="B57" s="120" t="s">
        <v>248</v>
      </c>
      <c r="C57" s="120" t="s">
        <v>186</v>
      </c>
      <c r="D57" s="122" t="s">
        <v>128</v>
      </c>
      <c r="E57" s="119"/>
      <c r="F57" s="27"/>
      <c r="G57" s="117" t="s">
        <v>249</v>
      </c>
      <c r="H57" s="117" t="s">
        <v>249</v>
      </c>
      <c r="I57" s="117" t="s">
        <v>249</v>
      </c>
      <c r="J57" s="117" t="s">
        <v>249</v>
      </c>
      <c r="K57" s="117">
        <f>IF('3i SMNCC'!G$50="-","-",'3i SMNCC'!G$50)</f>
        <v>0</v>
      </c>
      <c r="L57" s="117">
        <f>IF('3i SMNCC'!H$50="-","-",'3i SMNCC'!H$50)</f>
        <v>-0.18995111249132623</v>
      </c>
      <c r="M57" s="117">
        <f>IF('3i SMNCC'!I$50="-","-",'3i SMNCC'!I$50)</f>
        <v>2.3898870370752556</v>
      </c>
      <c r="N57" s="117">
        <f>IF('3i SMNCC'!J$50="-","-",'3i SMNCC'!J$50)</f>
        <v>11.485481460604181</v>
      </c>
      <c r="O57" s="27"/>
      <c r="P57" s="117">
        <f>IF('3i SMNCC'!L$50="-","-",'3i SMNCC'!L$50)</f>
        <v>11.485481460604181</v>
      </c>
      <c r="Q57" s="117">
        <f>IF('3i SMNCC'!M$50="-","-",'3i SMNCC'!M$50)</f>
        <v>13.905095596481768</v>
      </c>
      <c r="R57" s="117">
        <f>IF('3i SMNCC'!N$50="-","-",'3i SMNCC'!N$50)</f>
        <v>14.008016342776511</v>
      </c>
      <c r="S57" s="117">
        <f>IF('3i SMNCC'!O$50="-","-",'3i SMNCC'!O$50)</f>
        <v>16.592254432324484</v>
      </c>
      <c r="T57" s="117">
        <f>IF('3i SMNCC'!P$50="-","-",'3i SMNCC'!P$50)</f>
        <v>16.855736391237045</v>
      </c>
      <c r="U57" s="117">
        <f>IF('3i SMNCC'!Q$50="-","-",'3i SMNCC'!Q$50)</f>
        <v>16.48610584262476</v>
      </c>
      <c r="V57" s="117">
        <f>IF('3i SMNCC'!R$50="-","-",'3i SMNCC'!R$50)</f>
        <v>16.529685824397358</v>
      </c>
      <c r="W57" s="117">
        <f>IF('3i SMNCC'!S$50="-","-",'3i SMNCC'!S$50)</f>
        <v>15.149258026029946</v>
      </c>
      <c r="X57" s="27"/>
      <c r="Y57" s="117">
        <f>IF('3i SMNCC'!U$50="-","-",'3i SMNCC'!U$50)</f>
        <v>16.072618119862021</v>
      </c>
      <c r="Z57" s="117" t="str">
        <f>IF('3i SMNCC'!V$50="-","-",'3i SMNCC'!V$50)</f>
        <v>-</v>
      </c>
      <c r="AA57" s="117" t="str">
        <f>IF('3i SMNCC'!W$50="-","-",'3i SMNCC'!W$50)</f>
        <v>-</v>
      </c>
      <c r="AB57" s="117" t="str">
        <f>IF('3i SMNCC'!X$50="-","-",'3i SMNCC'!X$50)</f>
        <v>-</v>
      </c>
      <c r="AC57" s="117" t="str">
        <f>IF('3i SMNCC'!Y$50="-","-",'3i SMNCC'!Y$50)</f>
        <v>-</v>
      </c>
      <c r="AD57" s="25"/>
    </row>
    <row r="58" spans="1:30" s="26" customFormat="1" ht="12.6" customHeight="1" x14ac:dyDescent="0.15">
      <c r="A58" s="207"/>
      <c r="B58" s="120" t="s">
        <v>248</v>
      </c>
      <c r="C58" s="120" t="s">
        <v>187</v>
      </c>
      <c r="D58" s="122" t="s">
        <v>128</v>
      </c>
      <c r="E58" s="119"/>
      <c r="F58" s="27"/>
      <c r="G58" s="117">
        <f>IF('3g CPIH'!C$17="-","-",'3j PAAC PAP'!$G$14*('3g CPIH'!C$17/'3g CPIH'!$G$17))</f>
        <v>13.436452250489236</v>
      </c>
      <c r="H58" s="117">
        <f>IF('3g CPIH'!D$17="-","-",'3j PAAC PAP'!$G$14*('3g CPIH'!D$17/'3g CPIH'!$G$17))</f>
        <v>13.463352054794518</v>
      </c>
      <c r="I58" s="117">
        <f>IF('3g CPIH'!E$17="-","-",'3j PAAC PAP'!$G$14*('3g CPIH'!E$17/'3g CPIH'!$G$17))</f>
        <v>13.503701761252445</v>
      </c>
      <c r="J58" s="117">
        <f>IF('3g CPIH'!F$17="-","-",'3j PAAC PAP'!$G$14*('3g CPIH'!F$17/'3g CPIH'!$G$17))</f>
        <v>13.584401174168297</v>
      </c>
      <c r="K58" s="117">
        <f>IF('3g CPIH'!G$17="-","-",'3j PAAC PAP'!$G$14*('3g CPIH'!G$17/'3g CPIH'!$G$17))</f>
        <v>13.745799999999999</v>
      </c>
      <c r="L58" s="117">
        <f>IF('3g CPIH'!H$17="-","-",'3j PAAC PAP'!$G$14*('3g CPIH'!H$17/'3g CPIH'!$G$17))</f>
        <v>13.920648727984345</v>
      </c>
      <c r="M58" s="117">
        <f>IF('3g CPIH'!I$17="-","-",'3j PAAC PAP'!$G$14*('3g CPIH'!I$17/'3g CPIH'!$G$17))</f>
        <v>14.122397260273971</v>
      </c>
      <c r="N58" s="117">
        <f>IF('3g CPIH'!J$17="-","-",'3j PAAC PAP'!$G$14*('3g CPIH'!J$17/'3g CPIH'!$G$17))</f>
        <v>14.24344637964775</v>
      </c>
      <c r="O58" s="27"/>
      <c r="P58" s="117">
        <f>IF('3g CPIH'!L$17="-","-",'3j PAAC PAP'!$G$14*('3g CPIH'!L$17/'3g CPIH'!$G$17))</f>
        <v>14.24344637964775</v>
      </c>
      <c r="Q58" s="117">
        <f>IF('3g CPIH'!M$17="-","-",'3j PAAC PAP'!$G$14*('3g CPIH'!M$17/'3g CPIH'!$G$17))</f>
        <v>14.40484520547945</v>
      </c>
      <c r="R58" s="117">
        <f>IF('3g CPIH'!N$17="-","-",'3j PAAC PAP'!$G$14*('3g CPIH'!N$17/'3g CPIH'!$G$17))</f>
        <v>14.512444422700586</v>
      </c>
      <c r="S58" s="117">
        <f>IF('3g CPIH'!O$17="-","-",'3j PAAC PAP'!$G$14*('3g CPIH'!O$17/'3g CPIH'!$G$17))</f>
        <v>14.593143835616438</v>
      </c>
      <c r="T58" s="117">
        <f>IF('3g CPIH'!P$17="-","-",'3j PAAC PAP'!$G$14*('3g CPIH'!P$17/'3g CPIH'!$G$17))</f>
        <v>14.633493542074362</v>
      </c>
      <c r="U58" s="117">
        <f>IF('3g CPIH'!Q$17="-","-",'3j PAAC PAP'!$G$14*('3g CPIH'!Q$17/'3g CPIH'!$G$17))</f>
        <v>14.714192954990214</v>
      </c>
      <c r="V58" s="117">
        <f>IF('3g CPIH'!R$17="-","-",'3j PAAC PAP'!$G$14*('3g CPIH'!R$17/'3g CPIH'!$G$17))</f>
        <v>14.983190998043053</v>
      </c>
      <c r="W58" s="117">
        <f>IF('3g CPIH'!S$17="-","-",'3j PAAC PAP'!$G$14*('3g CPIH'!S$17/'3g CPIH'!$G$17))</f>
        <v>15.427037769080234</v>
      </c>
      <c r="X58" s="27"/>
      <c r="Y58" s="117">
        <f>IF('3g CPIH'!U$17="-","-",'3j PAAC PAP'!$G$14*('3g CPIH'!U$17/'3g CPIH'!$G$17))</f>
        <v>16.207132093933463</v>
      </c>
      <c r="Z58" s="117" t="str">
        <f>IF('3g CPIH'!V$17="-","-",'3j PAAC PAP'!$G$14*('3g CPIH'!V$17/'3g CPIH'!$G$17))</f>
        <v>-</v>
      </c>
      <c r="AA58" s="117" t="str">
        <f>IF('3g CPIH'!W$17="-","-",'3j PAAC PAP'!$G$14*('3g CPIH'!W$17/'3g CPIH'!$G$17))</f>
        <v>-</v>
      </c>
      <c r="AB58" s="117" t="str">
        <f>IF('3g CPIH'!X$17="-","-",'3j PAAC PAP'!$G$14*('3g CPIH'!X$17/'3g CPIH'!$G$17))</f>
        <v>-</v>
      </c>
      <c r="AC58" s="117" t="str">
        <f>IF('3g CPIH'!Y$17="-","-",'3j PAAC PAP'!$G$14*('3g CPIH'!Y$17/'3g CPIH'!$G$17))</f>
        <v>-</v>
      </c>
      <c r="AD58" s="25"/>
    </row>
    <row r="59" spans="1:30" s="26" customFormat="1" ht="11.25" x14ac:dyDescent="0.15">
      <c r="A59" s="207"/>
      <c r="B59" s="120" t="s">
        <v>248</v>
      </c>
      <c r="C59" s="120" t="s">
        <v>188</v>
      </c>
      <c r="D59" s="122" t="s">
        <v>128</v>
      </c>
      <c r="E59" s="119"/>
      <c r="F59" s="27"/>
      <c r="G59" s="117">
        <f>IF(G51="-","-",SUM(G51:G57)*'3j PAAC PAP'!$G$32)</f>
        <v>34.238932564229557</v>
      </c>
      <c r="H59" s="117">
        <f>IF(H51="-","-",SUM(H51:H57)*'3j PAAC PAP'!$G$32)</f>
        <v>32.726094884505081</v>
      </c>
      <c r="I59" s="117">
        <f>IF(I51="-","-",SUM(I51:I57)*'3j PAAC PAP'!$G$32)</f>
        <v>32.460008051563932</v>
      </c>
      <c r="J59" s="117">
        <f>IF(J51="-","-",SUM(J51:J57)*'3j PAAC PAP'!$G$32)</f>
        <v>31.791594964485409</v>
      </c>
      <c r="K59" s="117">
        <f>IF(K51="-","-",SUM(K51:K57)*'3j PAAC PAP'!$G$32)</f>
        <v>35.231808303456475</v>
      </c>
      <c r="L59" s="117">
        <f>IF(L51="-","-",SUM(L51:L57)*'3j PAAC PAP'!$G$32)</f>
        <v>34.771040610271378</v>
      </c>
      <c r="M59" s="117">
        <f>IF(M51="-","-",SUM(M51:M57)*'3j PAAC PAP'!$G$32)</f>
        <v>38.144515223024271</v>
      </c>
      <c r="N59" s="117">
        <f>IF(N51="-","-",SUM(N51:N57)*'3j PAAC PAP'!$G$32)</f>
        <v>40.089990721942378</v>
      </c>
      <c r="O59" s="27"/>
      <c r="P59" s="117">
        <f>IF(P51="-","-",SUM(P51:P57)*'3j PAAC PAP'!$G$32)</f>
        <v>40.089990721942378</v>
      </c>
      <c r="Q59" s="117">
        <f>IF(Q51="-","-",SUM(Q51:Q57)*'3j PAAC PAP'!$G$32)</f>
        <v>45.261308972938068</v>
      </c>
      <c r="R59" s="117">
        <f>IF(R51="-","-",SUM(R51:R57)*'3j PAAC PAP'!$G$32)</f>
        <v>43.588267861928784</v>
      </c>
      <c r="S59" s="117">
        <f>IF(S51="-","-",SUM(S51:S57)*'3j PAAC PAP'!$G$32)</f>
        <v>44.005913526924061</v>
      </c>
      <c r="T59" s="117">
        <f>IF(T51="-","-",SUM(T51:T57)*'3j PAAC PAP'!$G$32)</f>
        <v>42.394357200612831</v>
      </c>
      <c r="U59" s="117">
        <f>IF(U51="-","-",SUM(U51:U57)*'3j PAAC PAP'!$G$32)</f>
        <v>45.979731723599649</v>
      </c>
      <c r="V59" s="117">
        <f>IF(V51="-","-",SUM(V51:V57)*'3j PAAC PAP'!$G$32)</f>
        <v>50.314274371644878</v>
      </c>
      <c r="W59" s="117">
        <f>IF(W51="-","-",SUM(W51:W57)*'3j PAAC PAP'!$G$32)</f>
        <v>70.958852148863301</v>
      </c>
      <c r="X59" s="27"/>
      <c r="Y59" s="117">
        <f>IF(Y51="-","-",SUM(Y51:Y57)*'3j PAAC PAP'!$G$32)</f>
        <v>122.39528435025765</v>
      </c>
      <c r="Z59" s="117" t="str">
        <f>IF(Z51="-","-",SUM(Z51:Z57)*'3j PAAC PAP'!$G$32)</f>
        <v>-</v>
      </c>
      <c r="AA59" s="117" t="str">
        <f>IF(AA51="-","-",SUM(AA51:AA57)*'3j PAAC PAP'!$G$32)</f>
        <v>-</v>
      </c>
      <c r="AB59" s="117" t="str">
        <f>IF(AB51="-","-",SUM(AB51:AB57)*'3j PAAC PAP'!$G$32)</f>
        <v>-</v>
      </c>
      <c r="AC59" s="117" t="str">
        <f>IF(AC51="-","-",SUM(AC51:AC57)*'3j PAAC PAP'!$G$32)</f>
        <v>-</v>
      </c>
      <c r="AD59" s="25"/>
    </row>
    <row r="60" spans="1:30" s="26" customFormat="1" ht="11.25" customHeight="1" x14ac:dyDescent="0.15">
      <c r="A60" s="207"/>
      <c r="B60" s="120" t="s">
        <v>189</v>
      </c>
      <c r="C60" s="120" t="s">
        <v>250</v>
      </c>
      <c r="D60" s="122" t="s">
        <v>128</v>
      </c>
      <c r="E60" s="119"/>
      <c r="F60" s="27"/>
      <c r="G60" s="117">
        <f>IF(G51="-","-",SUM(G51:G59)*'3k EBIT'!$E$10)</f>
        <v>12.375774716865964</v>
      </c>
      <c r="H60" s="117">
        <f>IF(H51="-","-",SUM(H51:H59)*'3k EBIT'!$E$10)</f>
        <v>11.840974068694326</v>
      </c>
      <c r="I60" s="117">
        <f>IF(I51="-","-",SUM(I51:I59)*'3k EBIT'!$E$10)</f>
        <v>11.747600027045108</v>
      </c>
      <c r="J60" s="117">
        <f>IF(J51="-","-",SUM(J51:J59)*'3k EBIT'!$E$10)</f>
        <v>11.512643261577521</v>
      </c>
      <c r="K60" s="117">
        <f>IF(K51="-","-",SUM(K51:K59)*'3k EBIT'!$E$10)</f>
        <v>12.733097889694864</v>
      </c>
      <c r="L60" s="117">
        <f>IF(L51="-","-",SUM(L51:L59)*'3k EBIT'!$E$10)</f>
        <v>12.573440484014501</v>
      </c>
      <c r="M60" s="117">
        <f>IF(M51="-","-",SUM(M51:M59)*'3k EBIT'!$E$10)</f>
        <v>13.77106092916411</v>
      </c>
      <c r="N60" s="117">
        <f>IF(N51="-","-",SUM(N51:N59)*'3k EBIT'!$E$10)</f>
        <v>14.461817097076011</v>
      </c>
      <c r="O60" s="27"/>
      <c r="P60" s="117">
        <f>IF(P51="-","-",SUM(P51:P59)*'3k EBIT'!$E$10)</f>
        <v>14.461817097076011</v>
      </c>
      <c r="Q60" s="117">
        <f>IF(Q51="-","-",SUM(Q51:Q59)*'3k EBIT'!$E$10)</f>
        <v>16.294827810447437</v>
      </c>
      <c r="R60" s="117">
        <f>IF(R51="-","-",SUM(R51:R59)*'3k EBIT'!$E$10)</f>
        <v>15.704901737519526</v>
      </c>
      <c r="S60" s="117">
        <f>IF(S51="-","-",SUM(S51:S59)*'3k EBIT'!$E$10)</f>
        <v>15.854249755029068</v>
      </c>
      <c r="T60" s="117">
        <f>IF(T51="-","-",SUM(T51:T59)*'3k EBIT'!$E$10)</f>
        <v>15.284777748454283</v>
      </c>
      <c r="U60" s="117">
        <f>IF(U51="-","-",SUM(U51:U59)*'3k EBIT'!$E$10)</f>
        <v>16.555035062055111</v>
      </c>
      <c r="V60" s="117">
        <f>IF(V51="-","-",SUM(V51:V59)*'3k EBIT'!$E$10)</f>
        <v>18.094034480563931</v>
      </c>
      <c r="W60" s="117">
        <f>IF(W51="-","-",SUM(W51:W59)*'3k EBIT'!$E$10)</f>
        <v>25.407769754062542</v>
      </c>
      <c r="X60" s="27"/>
      <c r="Y60" s="117">
        <f>IF(Y51="-","-",SUM(Y51:Y59)*'3k EBIT'!$E$10)</f>
        <v>43.623797196050553</v>
      </c>
      <c r="Z60" s="117" t="str">
        <f>IF(Z51="-","-",SUM(Z51:Z59)*'3k EBIT'!$E$10)</f>
        <v>-</v>
      </c>
      <c r="AA60" s="117" t="str">
        <f>IF(AA51="-","-",SUM(AA51:AA59)*'3k EBIT'!$E$10)</f>
        <v>-</v>
      </c>
      <c r="AB60" s="117" t="str">
        <f>IF(AB51="-","-",SUM(AB51:AB59)*'3k EBIT'!$E$10)</f>
        <v>-</v>
      </c>
      <c r="AC60" s="117" t="str">
        <f>IF(AC51="-","-",SUM(AC51:AC59)*'3k EBIT'!$E$10)</f>
        <v>-</v>
      </c>
      <c r="AD60" s="25"/>
    </row>
    <row r="61" spans="1:30" s="26" customFormat="1" ht="11.25" customHeight="1" x14ac:dyDescent="0.15">
      <c r="A61" s="207"/>
      <c r="B61" s="120" t="s">
        <v>251</v>
      </c>
      <c r="C61" s="156" t="s">
        <v>252</v>
      </c>
      <c r="D61" s="122" t="s">
        <v>128</v>
      </c>
      <c r="E61" s="118"/>
      <c r="F61" s="27"/>
      <c r="G61" s="117">
        <f>IF(G51="-","-",SUM(G51:G54,G56:G60)*'3l HAP'!$E$11)</f>
        <v>7.142400101010451</v>
      </c>
      <c r="H61" s="117">
        <f>IF(H51="-","-",SUM(H51:H54,H56:H60)*'3l HAP'!$E$11)</f>
        <v>6.7154056424699</v>
      </c>
      <c r="I61" s="117">
        <f>IF(I51="-","-",SUM(I51:I54,I56:I60)*'3l HAP'!$E$11)</f>
        <v>6.7385044455096113</v>
      </c>
      <c r="J61" s="117">
        <f>IF(J51="-","-",SUM(J51:J54,J56:J60)*'3l HAP'!$E$11)</f>
        <v>6.568649948964504</v>
      </c>
      <c r="K61" s="117">
        <f>IF(K51="-","-",SUM(K51:K54,K56:K60)*'3l HAP'!$E$11)</f>
        <v>7.4403488004485556</v>
      </c>
      <c r="L61" s="117">
        <f>IF(L51="-","-",SUM(L51:L54,L56:L60)*'3l HAP'!$E$11)</f>
        <v>7.2994716621484814</v>
      </c>
      <c r="M61" s="117">
        <f>IF(M51="-","-",SUM(M51:M54,M56:M60)*'3l HAP'!$E$11)</f>
        <v>8.2033723973154977</v>
      </c>
      <c r="N61" s="117">
        <f>IF(N51="-","-",SUM(N51:N54,N56:N60)*'3l HAP'!$E$11)</f>
        <v>8.7436238366371164</v>
      </c>
      <c r="O61" s="27"/>
      <c r="P61" s="117">
        <f>IF(P51="-","-",SUM(P51:P54,P56:P60)*'3l HAP'!$E$11)</f>
        <v>8.7436238366371164</v>
      </c>
      <c r="Q61" s="117">
        <f>IF(Q51="-","-",SUM(Q51:Q54,Q56:Q60)*'3l HAP'!$E$11)</f>
        <v>9.870006892515244</v>
      </c>
      <c r="R61" s="117">
        <f>IF(R51="-","-",SUM(R51:R54,R56:R60)*'3l HAP'!$E$11)</f>
        <v>9.4017597555349042</v>
      </c>
      <c r="S61" s="117">
        <f>IF(S51="-","-",SUM(S51:S54,S56:S60)*'3l HAP'!$E$11)</f>
        <v>9.4177244595623346</v>
      </c>
      <c r="T61" s="117">
        <f>IF(T51="-","-",SUM(T51:T54,T56:T60)*'3l HAP'!$E$11)</f>
        <v>8.9311128347789186</v>
      </c>
      <c r="U61" s="117">
        <f>IF(U51="-","-",SUM(U51:U54,U56:U60)*'3l HAP'!$E$11)</f>
        <v>9.8282797351247027</v>
      </c>
      <c r="V61" s="117">
        <f>IF(V51="-","-",SUM(V51:V54,V56:V60)*'3l HAP'!$E$11)</f>
        <v>11.02997274818679</v>
      </c>
      <c r="W61" s="117">
        <f>IF(W51="-","-",SUM(W51:W54,W56:W60)*'3l HAP'!$E$11)</f>
        <v>16.061449371312541</v>
      </c>
      <c r="X61" s="27"/>
      <c r="Y61" s="117">
        <f>IF(Y51="-","-",SUM(Y51:Y54,Y56:Y60)*'3l HAP'!$E$11)</f>
        <v>29.933793529045531</v>
      </c>
      <c r="Z61" s="117" t="str">
        <f>IF(Z51="-","-",SUM(Z51:Z54,Z56:Z60)*'3l HAP'!$E$11)</f>
        <v>-</v>
      </c>
      <c r="AA61" s="117" t="str">
        <f>IF(AA51="-","-",SUM(AA51:AA54,AA56:AA60)*'3l HAP'!$E$11)</f>
        <v>-</v>
      </c>
      <c r="AB61" s="117" t="str">
        <f>IF(AB51="-","-",SUM(AB51:AB54,AB56:AB60)*'3l HAP'!$E$11)</f>
        <v>-</v>
      </c>
      <c r="AC61" s="117" t="str">
        <f>IF(AC51="-","-",SUM(AC51:AC54,AC56:AC60)*'3l HAP'!$E$11)</f>
        <v>-</v>
      </c>
      <c r="AD61" s="25"/>
    </row>
    <row r="62" spans="1:30" s="26" customFormat="1" ht="11.25" customHeight="1" x14ac:dyDescent="0.15">
      <c r="A62" s="207"/>
      <c r="B62" s="120" t="s">
        <v>253</v>
      </c>
      <c r="C62" s="120" t="str">
        <f>B62&amp;"_"&amp;D62</f>
        <v>Total_N Wales and Mersey</v>
      </c>
      <c r="D62" s="122" t="s">
        <v>128</v>
      </c>
      <c r="E62" s="119"/>
      <c r="F62" s="27"/>
      <c r="G62" s="117">
        <f t="shared" ref="G62:N62" si="9">IF(G51="-","-",SUM(G51:G61))</f>
        <v>658.49869510215797</v>
      </c>
      <c r="H62" s="117">
        <f t="shared" si="9"/>
        <v>629.92430973462183</v>
      </c>
      <c r="I62" s="117">
        <f t="shared" si="9"/>
        <v>625.03298732288044</v>
      </c>
      <c r="J62" s="117">
        <f t="shared" si="9"/>
        <v>612.49699238327651</v>
      </c>
      <c r="K62" s="117">
        <f t="shared" si="9"/>
        <v>677.60311881400048</v>
      </c>
      <c r="L62" s="117">
        <f t="shared" si="9"/>
        <v>669.059223794991</v>
      </c>
      <c r="M62" s="117">
        <f t="shared" si="9"/>
        <v>732.99575350223915</v>
      </c>
      <c r="N62" s="117">
        <f t="shared" si="9"/>
        <v>769.89157770963277</v>
      </c>
      <c r="O62" s="27"/>
      <c r="P62" s="117">
        <f t="shared" ref="P62:W62" si="10">IF(P51="-","-",SUM(P51:P61))</f>
        <v>769.89157770963277</v>
      </c>
      <c r="Q62" s="117">
        <f t="shared" si="10"/>
        <v>867.49216898876602</v>
      </c>
      <c r="R62" s="117">
        <f t="shared" si="10"/>
        <v>835.97519399612793</v>
      </c>
      <c r="S62" s="117">
        <f t="shared" si="10"/>
        <v>843.85157742757508</v>
      </c>
      <c r="T62" s="117">
        <f t="shared" si="10"/>
        <v>813.39276731052996</v>
      </c>
      <c r="U62" s="117">
        <f t="shared" si="10"/>
        <v>881.14555468024014</v>
      </c>
      <c r="V62" s="117">
        <f t="shared" si="10"/>
        <v>963.34718363126672</v>
      </c>
      <c r="W62" s="117">
        <f t="shared" si="10"/>
        <v>1353.3119367039865</v>
      </c>
      <c r="X62" s="27"/>
      <c r="Y62" s="117">
        <f t="shared" ref="Y62:AC62" si="11">IF(Y51="-","-",SUM(Y51:Y61))</f>
        <v>2325.9221712729354</v>
      </c>
      <c r="Z62" s="117" t="str">
        <f t="shared" si="11"/>
        <v>-</v>
      </c>
      <c r="AA62" s="117" t="str">
        <f t="shared" si="11"/>
        <v>-</v>
      </c>
      <c r="AB62" s="117" t="str">
        <f t="shared" si="11"/>
        <v>-</v>
      </c>
      <c r="AC62" s="117" t="str">
        <f t="shared" si="11"/>
        <v>-</v>
      </c>
      <c r="AD62" s="25"/>
    </row>
    <row r="63" spans="1:30" s="26" customFormat="1" ht="11.25" customHeight="1" x14ac:dyDescent="0.15">
      <c r="A63" s="207"/>
      <c r="B63" s="123" t="s">
        <v>244</v>
      </c>
      <c r="C63" s="123" t="s">
        <v>180</v>
      </c>
      <c r="D63" s="121" t="s">
        <v>133</v>
      </c>
      <c r="E63" s="75"/>
      <c r="F63" s="27"/>
      <c r="G63" s="35">
        <f>IF('3a DF'!H137="-","-",'3a DF'!H137)</f>
        <v>255.86089151206841</v>
      </c>
      <c r="H63" s="35">
        <f>IF('3a DF'!I137="-","-",'3a DF'!I137)</f>
        <v>229.06089151206839</v>
      </c>
      <c r="I63" s="35">
        <f>IF('3a DF'!J137="-","-",'3a DF'!J137)</f>
        <v>210.49302196537164</v>
      </c>
      <c r="J63" s="35">
        <f>IF('3a DF'!K137="-","-",'3a DF'!K137)</f>
        <v>199.56534301037414</v>
      </c>
      <c r="K63" s="35">
        <f>IF('3a DF'!L137="-","-",'3a DF'!L137)</f>
        <v>241.81592053513933</v>
      </c>
      <c r="L63" s="35">
        <f>IF('3a DF'!M137="-","-",'3a DF'!M137)</f>
        <v>231.71069084981019</v>
      </c>
      <c r="M63" s="35">
        <f>IF('3a DF'!N137="-","-",'3a DF'!N137)</f>
        <v>256.40891860419651</v>
      </c>
      <c r="N63" s="35">
        <f>IF('3a DF'!O137="-","-",'3a DF'!O137)</f>
        <v>280.83396241607778</v>
      </c>
      <c r="O63" s="27"/>
      <c r="P63" s="35">
        <f>IF('3a DF'!Q137="-","-",'3a DF'!Q137)</f>
        <v>280.83396241607778</v>
      </c>
      <c r="Q63" s="35">
        <f>IF('3a DF'!R137="-","-",'3a DF'!R137)</f>
        <v>332.62801003735376</v>
      </c>
      <c r="R63" s="35">
        <f>IF('3a DF'!S137="-","-",'3a DF'!S137)</f>
        <v>301.54285195485789</v>
      </c>
      <c r="S63" s="35">
        <f>IF('3a DF'!T137="-","-",'3a DF'!T137)</f>
        <v>292.59253752583101</v>
      </c>
      <c r="T63" s="35">
        <f>IF('3a DF'!U137="-","-",'3a DF'!U137)</f>
        <v>255.11349630008363</v>
      </c>
      <c r="U63" s="35">
        <f>IF('3a DF'!V137="-","-",'3a DF'!V137)</f>
        <v>303.63874745404814</v>
      </c>
      <c r="V63" s="35">
        <f>IF('3a DF'!W137="-","-",'3a DF'!W137)</f>
        <v>383.10592119323252</v>
      </c>
      <c r="W63" s="35">
        <f>IF('3a DF'!X137="-","-",'3a DF'!X137)</f>
        <v>691.44113988710058</v>
      </c>
      <c r="X63" s="27"/>
      <c r="Y63" s="35">
        <f>IF('3a DF'!Z137="-","-",'3a DF'!Z137)</f>
        <v>1523.4847087440419</v>
      </c>
      <c r="Z63" s="35" t="str">
        <f>IF('3a DF'!AA137="-","-",'3a DF'!AA137)</f>
        <v>-</v>
      </c>
      <c r="AA63" s="35" t="str">
        <f>IF('3a DF'!AB137="-","-",'3a DF'!AB137)</f>
        <v>-</v>
      </c>
      <c r="AB63" s="35" t="str">
        <f>IF('3a DF'!AC137="-","-",'3a DF'!AC137)</f>
        <v>-</v>
      </c>
      <c r="AC63" s="35" t="str">
        <f>IF('3a DF'!AD137="-","-",'3a DF'!AD137)</f>
        <v>-</v>
      </c>
      <c r="AD63" s="25"/>
    </row>
    <row r="64" spans="1:30" s="26" customFormat="1" ht="11.25" customHeight="1" x14ac:dyDescent="0.15">
      <c r="A64" s="207"/>
      <c r="B64" s="123" t="s">
        <v>244</v>
      </c>
      <c r="C64" s="123" t="s">
        <v>181</v>
      </c>
      <c r="D64" s="121" t="s">
        <v>133</v>
      </c>
      <c r="E64" s="75"/>
      <c r="F64" s="27"/>
      <c r="G64" s="35">
        <f>IF('3b CM'!G32="-","-",'3b CM'!G32)</f>
        <v>5.9373142488392754E-2</v>
      </c>
      <c r="H64" s="35">
        <f>IF('3b CM'!H32="-","-",'3b CM'!H32)</f>
        <v>8.9059713732589127E-2</v>
      </c>
      <c r="I64" s="35">
        <f>IF('3b CM'!I32="-","-",'3b CM'!I32)</f>
        <v>0.28043935695902794</v>
      </c>
      <c r="J64" s="35">
        <f>IF('3b CM'!J32="-","-",'3b CM'!J32)</f>
        <v>0.28519285874406208</v>
      </c>
      <c r="K64" s="35">
        <f>IF('3b CM'!K32="-","-",'3b CM'!K32)</f>
        <v>3.6629582044763804</v>
      </c>
      <c r="L64" s="35">
        <f>IF('3b CM'!L32="-","-",'3b CM'!L32)</f>
        <v>3.5534395931479712</v>
      </c>
      <c r="M64" s="35">
        <f>IF('3b CM'!M32="-","-",'3b CM'!M32)</f>
        <v>12.42000229066795</v>
      </c>
      <c r="N64" s="35">
        <f>IF('3b CM'!N32="-","-",'3b CM'!N32)</f>
        <v>11.806807463117455</v>
      </c>
      <c r="O64" s="27"/>
      <c r="P64" s="35">
        <f>IF('3b CM'!P32="-","-",'3b CM'!P32)</f>
        <v>11.806807463117455</v>
      </c>
      <c r="Q64" s="35">
        <f>IF('3b CM'!Q32="-","-",'3b CM'!Q32)</f>
        <v>15.856462264293087</v>
      </c>
      <c r="R64" s="35">
        <f>IF('3b CM'!R32="-","-",'3b CM'!R32)</f>
        <v>15.230011644987618</v>
      </c>
      <c r="S64" s="35">
        <f>IF('3b CM'!S32="-","-",'3b CM'!S32)</f>
        <v>18.26024058740331</v>
      </c>
      <c r="T64" s="35">
        <f>IF('3b CM'!T32="-","-",'3b CM'!T32)</f>
        <v>18.606096829399728</v>
      </c>
      <c r="U64" s="35">
        <f>IF('3b CM'!U32="-","-",'3b CM'!U32)</f>
        <v>14.294736641926631</v>
      </c>
      <c r="V64" s="35">
        <f>IF('3b CM'!V32="-","-",'3b CM'!V32)</f>
        <v>14.449868833392371</v>
      </c>
      <c r="W64" s="35">
        <f>IF('3b CM'!W32="-","-",'3b CM'!W32)</f>
        <v>9.0387439670376803</v>
      </c>
      <c r="X64" s="27"/>
      <c r="Y64" s="35">
        <f>IF('3b CM'!Y32="-","-",'3b CM'!Y32)</f>
        <v>12.084138832873665</v>
      </c>
      <c r="Z64" s="35" t="str">
        <f>IF('3b CM'!Z32="-","-",'3b CM'!Z32)</f>
        <v>-</v>
      </c>
      <c r="AA64" s="35" t="str">
        <f>IF('3b CM'!AA32="-","-",'3b CM'!AA32)</f>
        <v>-</v>
      </c>
      <c r="AB64" s="35" t="str">
        <f>IF('3b CM'!AB32="-","-",'3b CM'!AB32)</f>
        <v>-</v>
      </c>
      <c r="AC64" s="35" t="str">
        <f>IF('3b CM'!AC32="-","-",'3b CM'!AC32)</f>
        <v>-</v>
      </c>
      <c r="AD64" s="25"/>
    </row>
    <row r="65" spans="1:30" s="26" customFormat="1" ht="11.25" customHeight="1" x14ac:dyDescent="0.15">
      <c r="A65" s="207"/>
      <c r="B65" s="123" t="s">
        <v>245</v>
      </c>
      <c r="C65" s="123" t="s">
        <v>182</v>
      </c>
      <c r="D65" s="121" t="s">
        <v>133</v>
      </c>
      <c r="E65" s="75"/>
      <c r="F65" s="27"/>
      <c r="G65" s="35" t="str">
        <f>IF('3c AA'!J115="-","-",'3c AA'!J115)</f>
        <v>-</v>
      </c>
      <c r="H65" s="35" t="str">
        <f>IF('3c AA'!K115="-","-",'3c AA'!K115)</f>
        <v>-</v>
      </c>
      <c r="I65" s="35" t="str">
        <f>IF('3c AA'!L115="-","-",'3c AA'!L115)</f>
        <v>-</v>
      </c>
      <c r="J65" s="35" t="str">
        <f>IF('3c AA'!M115="-","-",'3c AA'!M115)</f>
        <v>-</v>
      </c>
      <c r="K65" s="35" t="str">
        <f>IF('3c AA'!N115="-","-",'3c AA'!N115)</f>
        <v>-</v>
      </c>
      <c r="L65" s="35" t="str">
        <f>IF('3c AA'!O115="-","-",'3c AA'!O115)</f>
        <v>-</v>
      </c>
      <c r="M65" s="35" t="str">
        <f>IF('3c AA'!P115="-","-",'3c AA'!P115)</f>
        <v>-</v>
      </c>
      <c r="N65" s="35" t="str">
        <f>IF('3c AA'!Q115="-","-",'3c AA'!Q115)</f>
        <v>-</v>
      </c>
      <c r="O65" s="27"/>
      <c r="P65" s="35" t="str">
        <f>IF('3c AA'!S115="-","-",'3c AA'!S115)</f>
        <v>-</v>
      </c>
      <c r="Q65" s="35" t="str">
        <f>IF('3c AA'!T115="-","-",'3c AA'!T115)</f>
        <v>-</v>
      </c>
      <c r="R65" s="35" t="str">
        <f>IF('3c AA'!U115="-","-",'3c AA'!U115)</f>
        <v>-</v>
      </c>
      <c r="S65" s="35" t="str">
        <f>IF('3c AA'!V115="-","-",'3c AA'!V115)</f>
        <v>-</v>
      </c>
      <c r="T65" s="35">
        <f>IF('3c AA'!W115="-","-",'3c AA'!W115)</f>
        <v>6.5589913661887502</v>
      </c>
      <c r="U65" s="35">
        <f>IF('3c AA'!X115="-","-",'3c AA'!X115)</f>
        <v>9.9756950960531068</v>
      </c>
      <c r="V65" s="35">
        <f>IF('3c AA'!Y115="-","-",'3c AA'!Y115)</f>
        <v>4.43</v>
      </c>
      <c r="W65" s="35" t="str">
        <f>IF('3c AA'!Z115="-","-",'3c AA'!Z115)</f>
        <v>-</v>
      </c>
      <c r="X65" s="27"/>
      <c r="Y65" s="35">
        <f>IF('3c AA'!AB115="-","-",'3c AA'!AB115)</f>
        <v>20.83766717230861</v>
      </c>
      <c r="Z65" s="35" t="str">
        <f>IF('3c AA'!AC115="-","-",'3c AA'!AC115)</f>
        <v>-</v>
      </c>
      <c r="AA65" s="35" t="str">
        <f>IF('3c AA'!AD115="-","-",'3c AA'!AD115)</f>
        <v>-</v>
      </c>
      <c r="AB65" s="35" t="str">
        <f>IF('3c AA'!AE115="-","-",'3c AA'!AE115)</f>
        <v>-</v>
      </c>
      <c r="AC65" s="35" t="str">
        <f>IF('3c AA'!AF115="-","-",'3c AA'!AF115)</f>
        <v>-</v>
      </c>
      <c r="AD65" s="25"/>
    </row>
    <row r="66" spans="1:30" s="26" customFormat="1" ht="11.25" customHeight="1" x14ac:dyDescent="0.15">
      <c r="A66" s="207"/>
      <c r="B66" s="123" t="s">
        <v>246</v>
      </c>
      <c r="C66" s="123" t="s">
        <v>183</v>
      </c>
      <c r="D66" s="121" t="s">
        <v>133</v>
      </c>
      <c r="E66" s="75"/>
      <c r="F66" s="27"/>
      <c r="G66" s="35">
        <f>IF('3d PC'!G33="-","-",'3d PC'!G33)</f>
        <v>90.547556444583833</v>
      </c>
      <c r="H66" s="35">
        <f>IF('3d PC'!H33="-","-",'3d PC'!H33)</f>
        <v>90.520467787971157</v>
      </c>
      <c r="I66" s="35">
        <f>IF('3d PC'!I33="-","-",'3d PC'!I33)</f>
        <v>110.91404586760278</v>
      </c>
      <c r="J66" s="35">
        <f>IF('3d PC'!J33="-","-",'3d PC'!J33)</f>
        <v>110.80900609774923</v>
      </c>
      <c r="K66" s="35">
        <f>IF('3d PC'!K33="-","-",'3d PC'!K33)</f>
        <v>118.06939046391821</v>
      </c>
      <c r="L66" s="35">
        <f>IF('3d PC'!L33="-","-",'3d PC'!L33)</f>
        <v>118.49624444669503</v>
      </c>
      <c r="M66" s="35">
        <f>IF('3d PC'!M33="-","-",'3d PC'!M33)</f>
        <v>137.26899813137376</v>
      </c>
      <c r="N66" s="35">
        <f>IF('3d PC'!N33="-","-",'3d PC'!N33)</f>
        <v>137.36244415563814</v>
      </c>
      <c r="O66" s="27"/>
      <c r="P66" s="35">
        <f>IF('3d PC'!P33="-","-",'3d PC'!P33)</f>
        <v>137.36244415563814</v>
      </c>
      <c r="Q66" s="35">
        <f>IF('3d PC'!Q33="-","-",'3d PC'!Q33)</f>
        <v>146.96461957304555</v>
      </c>
      <c r="R66" s="35">
        <f>IF('3d PC'!R33="-","-",'3d PC'!R33)</f>
        <v>148.77112454814815</v>
      </c>
      <c r="S66" s="35">
        <f>IF('3d PC'!S33="-","-",'3d PC'!S33)</f>
        <v>153.04604975974598</v>
      </c>
      <c r="T66" s="35">
        <f>IF('3d PC'!T33="-","-",'3d PC'!T33)</f>
        <v>152.50029132864336</v>
      </c>
      <c r="U66" s="35">
        <f>IF('3d PC'!U33="-","-",'3d PC'!U33)</f>
        <v>161.46515228886494</v>
      </c>
      <c r="V66" s="35">
        <f>IF('3d PC'!V33="-","-",'3d PC'!V33)</f>
        <v>160.70940848032686</v>
      </c>
      <c r="W66" s="35">
        <f>IF('3d PC'!W33="-","-",'3d PC'!W33)</f>
        <v>168.0520523863828</v>
      </c>
      <c r="X66" s="27"/>
      <c r="Y66" s="35">
        <f>IF('3d PC'!Y33="-","-",'3d PC'!Y33)</f>
        <v>166.48245877803822</v>
      </c>
      <c r="Z66" s="35" t="str">
        <f>IF('3d PC'!Z33="-","-",'3d PC'!Z33)</f>
        <v>-</v>
      </c>
      <c r="AA66" s="35" t="str">
        <f>IF('3d PC'!AA33="-","-",'3d PC'!AA33)</f>
        <v>-</v>
      </c>
      <c r="AB66" s="35" t="str">
        <f>IF('3d PC'!AB33="-","-",'3d PC'!AB33)</f>
        <v>-</v>
      </c>
      <c r="AC66" s="35" t="str">
        <f>IF('3d PC'!AC33="-","-",'3d PC'!AC33)</f>
        <v>-</v>
      </c>
      <c r="AD66" s="25"/>
    </row>
    <row r="67" spans="1:30" s="26" customFormat="1" ht="11.25" x14ac:dyDescent="0.15">
      <c r="A67" s="207"/>
      <c r="B67" s="123" t="s">
        <v>247</v>
      </c>
      <c r="C67" s="123" t="s">
        <v>184</v>
      </c>
      <c r="D67" s="121" t="s">
        <v>133</v>
      </c>
      <c r="E67" s="75"/>
      <c r="F67" s="27"/>
      <c r="G67" s="35">
        <f>IF('3e NC-Elec'!H61="-","-",'3e NC-Elec'!H61)</f>
        <v>116.19937976530447</v>
      </c>
      <c r="H67" s="35">
        <f>IF('3e NC-Elec'!I61="-","-",'3e NC-Elec'!I61)</f>
        <v>117.19760986714678</v>
      </c>
      <c r="I67" s="35">
        <f>IF('3e NC-Elec'!J61="-","-",'3e NC-Elec'!J61)</f>
        <v>135.76275715081815</v>
      </c>
      <c r="J67" s="35">
        <f>IF('3e NC-Elec'!K61="-","-",'3e NC-Elec'!K61)</f>
        <v>135.01195351842912</v>
      </c>
      <c r="K67" s="35">
        <f>IF('3e NC-Elec'!L61="-","-",'3e NC-Elec'!L61)</f>
        <v>131.14258753630904</v>
      </c>
      <c r="L67" s="35">
        <f>IF('3e NC-Elec'!M61="-","-",'3e NC-Elec'!M61)</f>
        <v>132.33927985075059</v>
      </c>
      <c r="M67" s="35">
        <f>IF('3e NC-Elec'!N61="-","-",'3e NC-Elec'!N61)</f>
        <v>145.47848001922205</v>
      </c>
      <c r="N67" s="35">
        <f>IF('3e NC-Elec'!O61="-","-",'3e NC-Elec'!O61)</f>
        <v>144.94434467017982</v>
      </c>
      <c r="O67" s="27"/>
      <c r="P67" s="35">
        <f>IF('3e NC-Elec'!Q61="-","-",'3e NC-Elec'!Q61)</f>
        <v>144.94434467017982</v>
      </c>
      <c r="Q67" s="35">
        <f>IF('3e NC-Elec'!R61="-","-",'3e NC-Elec'!R61)</f>
        <v>149.30129697869432</v>
      </c>
      <c r="R67" s="35">
        <f>IF('3e NC-Elec'!S61="-","-",'3e NC-Elec'!S61)</f>
        <v>150.12972439965961</v>
      </c>
      <c r="S67" s="35">
        <f>IF('3e NC-Elec'!T61="-","-",'3e NC-Elec'!T61)</f>
        <v>143.56920344878219</v>
      </c>
      <c r="T67" s="35">
        <f>IF('3e NC-Elec'!U61="-","-",'3e NC-Elec'!U61)</f>
        <v>146.7155753822239</v>
      </c>
      <c r="U67" s="35">
        <f>IF('3e NC-Elec'!V61="-","-",'3e NC-Elec'!V61)</f>
        <v>164.89735722029971</v>
      </c>
      <c r="V67" s="35">
        <f>IF('3e NC-Elec'!W61="-","-",'3e NC-Elec'!W61)</f>
        <v>164.01044490105801</v>
      </c>
      <c r="W67" s="35">
        <f>IF('3e NC-Elec'!X61="-","-",'3e NC-Elec'!X61)</f>
        <v>202.87110966641757</v>
      </c>
      <c r="X67" s="27"/>
      <c r="Y67" s="35">
        <f>IF('3e NC-Elec'!Z61="-","-",'3e NC-Elec'!Z61)</f>
        <v>213.2809327292218</v>
      </c>
      <c r="Z67" s="35" t="str">
        <f>IF('3e NC-Elec'!AA61="-","-",'3e NC-Elec'!AA61)</f>
        <v>-</v>
      </c>
      <c r="AA67" s="35" t="str">
        <f>IF('3e NC-Elec'!AB61="-","-",'3e NC-Elec'!AB61)</f>
        <v>-</v>
      </c>
      <c r="AB67" s="35" t="str">
        <f>IF('3e NC-Elec'!AC61="-","-",'3e NC-Elec'!AC61)</f>
        <v>-</v>
      </c>
      <c r="AC67" s="35" t="str">
        <f>IF('3e NC-Elec'!AD61="-","-",'3e NC-Elec'!AD61)</f>
        <v>-</v>
      </c>
      <c r="AD67" s="25"/>
    </row>
    <row r="68" spans="1:30" s="26" customFormat="1" ht="11.25" x14ac:dyDescent="0.15">
      <c r="A68" s="207"/>
      <c r="B68" s="123" t="s">
        <v>248</v>
      </c>
      <c r="C68" s="123" t="s">
        <v>185</v>
      </c>
      <c r="D68" s="121" t="s">
        <v>133</v>
      </c>
      <c r="E68" s="75"/>
      <c r="F68" s="27"/>
      <c r="G68" s="35">
        <f>IF('3g CPIH'!C$17="-","-",'3h OC '!$E$10*('3g CPIH'!C$17/'3g CPIH'!$G$17))</f>
        <v>76.502677103718199</v>
      </c>
      <c r="H68" s="35">
        <f>IF('3g CPIH'!D$17="-","-",'3h OC '!$E$10*('3g CPIH'!D$17/'3g CPIH'!$G$17))</f>
        <v>76.655835616438353</v>
      </c>
      <c r="I68" s="35">
        <f>IF('3g CPIH'!E$17="-","-",'3h OC '!$E$10*('3g CPIH'!E$17/'3g CPIH'!$G$17))</f>
        <v>76.885573385518597</v>
      </c>
      <c r="J68" s="35">
        <f>IF('3g CPIH'!F$17="-","-",'3h OC '!$E$10*('3g CPIH'!F$17/'3g CPIH'!$G$17))</f>
        <v>77.345048923679059</v>
      </c>
      <c r="K68" s="35">
        <f>IF('3g CPIH'!G$17="-","-",'3h OC '!$E$10*('3g CPIH'!G$17/'3g CPIH'!$G$17))</f>
        <v>78.263999999999996</v>
      </c>
      <c r="L68" s="35">
        <f>IF('3g CPIH'!H$17="-","-",'3h OC '!$E$10*('3g CPIH'!H$17/'3g CPIH'!$G$17))</f>
        <v>79.259530332681024</v>
      </c>
      <c r="M68" s="35">
        <f>IF('3g CPIH'!I$17="-","-",'3h OC '!$E$10*('3g CPIH'!I$17/'3g CPIH'!$G$17))</f>
        <v>80.408219178082177</v>
      </c>
      <c r="N68" s="35">
        <f>IF('3g CPIH'!J$17="-","-",'3h OC '!$E$10*('3g CPIH'!J$17/'3g CPIH'!$G$17))</f>
        <v>81.097432485322898</v>
      </c>
      <c r="O68" s="27"/>
      <c r="P68" s="35">
        <f>IF('3g CPIH'!L$17="-","-",'3h OC '!$E$10*('3g CPIH'!L$17/'3g CPIH'!$G$17))</f>
        <v>81.097432485322898</v>
      </c>
      <c r="Q68" s="35">
        <f>IF('3g CPIH'!M$17="-","-",'3h OC '!$E$10*('3g CPIH'!M$17/'3g CPIH'!$G$17))</f>
        <v>82.016383561643835</v>
      </c>
      <c r="R68" s="35">
        <f>IF('3g CPIH'!N$17="-","-",'3h OC '!$E$10*('3g CPIH'!N$17/'3g CPIH'!$G$17))</f>
        <v>82.62901761252445</v>
      </c>
      <c r="S68" s="35">
        <f>IF('3g CPIH'!O$17="-","-",'3h OC '!$E$10*('3g CPIH'!O$17/'3g CPIH'!$G$17))</f>
        <v>83.088493150684926</v>
      </c>
      <c r="T68" s="35">
        <f>IF('3g CPIH'!P$17="-","-",'3h OC '!$E$10*('3g CPIH'!P$17/'3g CPIH'!$G$17))</f>
        <v>83.318230919765156</v>
      </c>
      <c r="U68" s="35">
        <f>IF('3g CPIH'!Q$17="-","-",'3h OC '!$E$10*('3g CPIH'!Q$17/'3g CPIH'!$G$17))</f>
        <v>83.777706457925632</v>
      </c>
      <c r="V68" s="35">
        <f>IF('3g CPIH'!R$17="-","-",'3h OC '!$E$10*('3g CPIH'!R$17/'3g CPIH'!$G$17))</f>
        <v>85.309291585127198</v>
      </c>
      <c r="W68" s="35">
        <f>IF('3g CPIH'!S$17="-","-",'3h OC '!$E$10*('3g CPIH'!S$17/'3g CPIH'!$G$17))</f>
        <v>87.836407045009793</v>
      </c>
      <c r="X68" s="27"/>
      <c r="Y68" s="35">
        <f>IF('3g CPIH'!U$17="-","-",'3h OC '!$E$10*('3g CPIH'!U$17/'3g CPIH'!$G$17))</f>
        <v>92.278003913894324</v>
      </c>
      <c r="Z68" s="35" t="str">
        <f>IF('3g CPIH'!V$17="-","-",'3h OC '!$E$10*('3g CPIH'!V$17/'3g CPIH'!$G$17))</f>
        <v>-</v>
      </c>
      <c r="AA68" s="35" t="str">
        <f>IF('3g CPIH'!W$17="-","-",'3h OC '!$E$10*('3g CPIH'!W$17/'3g CPIH'!$G$17))</f>
        <v>-</v>
      </c>
      <c r="AB68" s="35" t="str">
        <f>IF('3g CPIH'!X$17="-","-",'3h OC '!$E$10*('3g CPIH'!X$17/'3g CPIH'!$G$17))</f>
        <v>-</v>
      </c>
      <c r="AC68" s="35" t="str">
        <f>IF('3g CPIH'!Y$17="-","-",'3h OC '!$E$10*('3g CPIH'!Y$17/'3g CPIH'!$G$17))</f>
        <v>-</v>
      </c>
      <c r="AD68" s="25"/>
    </row>
    <row r="69" spans="1:30" s="26" customFormat="1" ht="11.25" x14ac:dyDescent="0.15">
      <c r="A69" s="207"/>
      <c r="B69" s="123" t="s">
        <v>248</v>
      </c>
      <c r="C69" s="123" t="s">
        <v>186</v>
      </c>
      <c r="D69" s="121" t="s">
        <v>133</v>
      </c>
      <c r="E69" s="75"/>
      <c r="F69" s="27"/>
      <c r="G69" s="35" t="s">
        <v>249</v>
      </c>
      <c r="H69" s="35" t="s">
        <v>249</v>
      </c>
      <c r="I69" s="35" t="s">
        <v>249</v>
      </c>
      <c r="J69" s="35" t="s">
        <v>249</v>
      </c>
      <c r="K69" s="35">
        <f>IF('3i SMNCC'!G$50="-","-",'3i SMNCC'!G$50)</f>
        <v>0</v>
      </c>
      <c r="L69" s="35">
        <f>IF('3i SMNCC'!H$50="-","-",'3i SMNCC'!H$50)</f>
        <v>-0.18995111249132623</v>
      </c>
      <c r="M69" s="35">
        <f>IF('3i SMNCC'!I$50="-","-",'3i SMNCC'!I$50)</f>
        <v>2.3898870370752556</v>
      </c>
      <c r="N69" s="35">
        <f>IF('3i SMNCC'!J$50="-","-",'3i SMNCC'!J$50)</f>
        <v>11.485481460604181</v>
      </c>
      <c r="O69" s="27"/>
      <c r="P69" s="35">
        <f>IF('3i SMNCC'!L$50="-","-",'3i SMNCC'!L$50)</f>
        <v>11.485481460604181</v>
      </c>
      <c r="Q69" s="35">
        <f>IF('3i SMNCC'!M$50="-","-",'3i SMNCC'!M$50)</f>
        <v>13.905095596481768</v>
      </c>
      <c r="R69" s="35">
        <f>IF('3i SMNCC'!N$50="-","-",'3i SMNCC'!N$50)</f>
        <v>14.008016342776511</v>
      </c>
      <c r="S69" s="35">
        <f>IF('3i SMNCC'!O$50="-","-",'3i SMNCC'!O$50)</f>
        <v>16.592254432324484</v>
      </c>
      <c r="T69" s="35">
        <f>IF('3i SMNCC'!P$50="-","-",'3i SMNCC'!P$50)</f>
        <v>16.855736391237045</v>
      </c>
      <c r="U69" s="35">
        <f>IF('3i SMNCC'!Q$50="-","-",'3i SMNCC'!Q$50)</f>
        <v>16.48610584262476</v>
      </c>
      <c r="V69" s="35">
        <f>IF('3i SMNCC'!R$50="-","-",'3i SMNCC'!R$50)</f>
        <v>16.529685824397358</v>
      </c>
      <c r="W69" s="35">
        <f>IF('3i SMNCC'!S$50="-","-",'3i SMNCC'!S$50)</f>
        <v>15.149258026029946</v>
      </c>
      <c r="X69" s="27"/>
      <c r="Y69" s="35">
        <f>IF('3i SMNCC'!U$50="-","-",'3i SMNCC'!U$50)</f>
        <v>16.072618119862021</v>
      </c>
      <c r="Z69" s="35" t="str">
        <f>IF('3i SMNCC'!V$50="-","-",'3i SMNCC'!V$50)</f>
        <v>-</v>
      </c>
      <c r="AA69" s="35" t="str">
        <f>IF('3i SMNCC'!W$50="-","-",'3i SMNCC'!W$50)</f>
        <v>-</v>
      </c>
      <c r="AB69" s="35" t="str">
        <f>IF('3i SMNCC'!X$50="-","-",'3i SMNCC'!X$50)</f>
        <v>-</v>
      </c>
      <c r="AC69" s="35" t="str">
        <f>IF('3i SMNCC'!Y$50="-","-",'3i SMNCC'!Y$50)</f>
        <v>-</v>
      </c>
      <c r="AD69" s="25"/>
    </row>
    <row r="70" spans="1:30" s="26" customFormat="1" ht="11.25" x14ac:dyDescent="0.15">
      <c r="A70" s="207"/>
      <c r="B70" s="123" t="s">
        <v>248</v>
      </c>
      <c r="C70" s="123" t="s">
        <v>187</v>
      </c>
      <c r="D70" s="121" t="s">
        <v>133</v>
      </c>
      <c r="E70" s="75"/>
      <c r="F70" s="27"/>
      <c r="G70" s="35">
        <f>IF('3g CPIH'!C$17="-","-",'3j PAAC PAP'!$G$14*('3g CPIH'!C$17/'3g CPIH'!$G$17))</f>
        <v>13.436452250489236</v>
      </c>
      <c r="H70" s="35">
        <f>IF('3g CPIH'!D$17="-","-",'3j PAAC PAP'!$G$14*('3g CPIH'!D$17/'3g CPIH'!$G$17))</f>
        <v>13.463352054794518</v>
      </c>
      <c r="I70" s="35">
        <f>IF('3g CPIH'!E$17="-","-",'3j PAAC PAP'!$G$14*('3g CPIH'!E$17/'3g CPIH'!$G$17))</f>
        <v>13.503701761252445</v>
      </c>
      <c r="J70" s="35">
        <f>IF('3g CPIH'!F$17="-","-",'3j PAAC PAP'!$G$14*('3g CPIH'!F$17/'3g CPIH'!$G$17))</f>
        <v>13.584401174168297</v>
      </c>
      <c r="K70" s="35">
        <f>IF('3g CPIH'!G$17="-","-",'3j PAAC PAP'!$G$14*('3g CPIH'!G$17/'3g CPIH'!$G$17))</f>
        <v>13.745799999999999</v>
      </c>
      <c r="L70" s="35">
        <f>IF('3g CPIH'!H$17="-","-",'3j PAAC PAP'!$G$14*('3g CPIH'!H$17/'3g CPIH'!$G$17))</f>
        <v>13.920648727984345</v>
      </c>
      <c r="M70" s="35">
        <f>IF('3g CPIH'!I$17="-","-",'3j PAAC PAP'!$G$14*('3g CPIH'!I$17/'3g CPIH'!$G$17))</f>
        <v>14.122397260273971</v>
      </c>
      <c r="N70" s="35">
        <f>IF('3g CPIH'!J$17="-","-",'3j PAAC PAP'!$G$14*('3g CPIH'!J$17/'3g CPIH'!$G$17))</f>
        <v>14.24344637964775</v>
      </c>
      <c r="O70" s="27"/>
      <c r="P70" s="35">
        <f>IF('3g CPIH'!L$17="-","-",'3j PAAC PAP'!$G$14*('3g CPIH'!L$17/'3g CPIH'!$G$17))</f>
        <v>14.24344637964775</v>
      </c>
      <c r="Q70" s="35">
        <f>IF('3g CPIH'!M$17="-","-",'3j PAAC PAP'!$G$14*('3g CPIH'!M$17/'3g CPIH'!$G$17))</f>
        <v>14.40484520547945</v>
      </c>
      <c r="R70" s="35">
        <f>IF('3g CPIH'!N$17="-","-",'3j PAAC PAP'!$G$14*('3g CPIH'!N$17/'3g CPIH'!$G$17))</f>
        <v>14.512444422700586</v>
      </c>
      <c r="S70" s="35">
        <f>IF('3g CPIH'!O$17="-","-",'3j PAAC PAP'!$G$14*('3g CPIH'!O$17/'3g CPIH'!$G$17))</f>
        <v>14.593143835616438</v>
      </c>
      <c r="T70" s="35">
        <f>IF('3g CPIH'!P$17="-","-",'3j PAAC PAP'!$G$14*('3g CPIH'!P$17/'3g CPIH'!$G$17))</f>
        <v>14.633493542074362</v>
      </c>
      <c r="U70" s="35">
        <f>IF('3g CPIH'!Q$17="-","-",'3j PAAC PAP'!$G$14*('3g CPIH'!Q$17/'3g CPIH'!$G$17))</f>
        <v>14.714192954990214</v>
      </c>
      <c r="V70" s="35">
        <f>IF('3g CPIH'!R$17="-","-",'3j PAAC PAP'!$G$14*('3g CPIH'!R$17/'3g CPIH'!$G$17))</f>
        <v>14.983190998043053</v>
      </c>
      <c r="W70" s="35">
        <f>IF('3g CPIH'!S$17="-","-",'3j PAAC PAP'!$G$14*('3g CPIH'!S$17/'3g CPIH'!$G$17))</f>
        <v>15.427037769080234</v>
      </c>
      <c r="X70" s="27"/>
      <c r="Y70" s="35">
        <f>IF('3g CPIH'!U$17="-","-",'3j PAAC PAP'!$G$14*('3g CPIH'!U$17/'3g CPIH'!$G$17))</f>
        <v>16.207132093933463</v>
      </c>
      <c r="Z70" s="35" t="str">
        <f>IF('3g CPIH'!V$17="-","-",'3j PAAC PAP'!$G$14*('3g CPIH'!V$17/'3g CPIH'!$G$17))</f>
        <v>-</v>
      </c>
      <c r="AA70" s="35" t="str">
        <f>IF('3g CPIH'!W$17="-","-",'3j PAAC PAP'!$G$14*('3g CPIH'!W$17/'3g CPIH'!$G$17))</f>
        <v>-</v>
      </c>
      <c r="AB70" s="35" t="str">
        <f>IF('3g CPIH'!X$17="-","-",'3j PAAC PAP'!$G$14*('3g CPIH'!X$17/'3g CPIH'!$G$17))</f>
        <v>-</v>
      </c>
      <c r="AC70" s="35" t="str">
        <f>IF('3g CPIH'!Y$17="-","-",'3j PAAC PAP'!$G$14*('3g CPIH'!Y$17/'3g CPIH'!$G$17))</f>
        <v>-</v>
      </c>
      <c r="AD70" s="25"/>
    </row>
    <row r="71" spans="1:30" s="26" customFormat="1" ht="11.25" customHeight="1" x14ac:dyDescent="0.15">
      <c r="A71" s="207"/>
      <c r="B71" s="123" t="s">
        <v>248</v>
      </c>
      <c r="C71" s="123" t="s">
        <v>188</v>
      </c>
      <c r="D71" s="121" t="s">
        <v>133</v>
      </c>
      <c r="E71" s="75"/>
      <c r="F71" s="27"/>
      <c r="G71" s="35">
        <f>IF(G63="-","-",SUM(G63:G69)*'3j PAAC PAP'!$G$32)</f>
        <v>31.220092613868527</v>
      </c>
      <c r="H71" s="35">
        <f>IF(H63="-","-",SUM(H63:H69)*'3j PAAC PAP'!$G$32)</f>
        <v>29.735085849854975</v>
      </c>
      <c r="I71" s="35">
        <f>IF(I63="-","-",SUM(I63:I69)*'3j PAAC PAP'!$G$32)</f>
        <v>30.940182347701946</v>
      </c>
      <c r="J71" s="35">
        <f>IF(J63="-","-",SUM(J63:J69)*'3j PAAC PAP'!$G$32)</f>
        <v>30.284749987457324</v>
      </c>
      <c r="K71" s="35">
        <f>IF(K63="-","-",SUM(K63:K69)*'3j PAAC PAP'!$G$32)</f>
        <v>33.176378024663869</v>
      </c>
      <c r="L71" s="35">
        <f>IF(L63="-","-",SUM(L63:L69)*'3j PAAC PAP'!$G$32)</f>
        <v>32.725559323254195</v>
      </c>
      <c r="M71" s="35">
        <f>IF(M63="-","-",SUM(M63:M69)*'3j PAAC PAP'!$G$32)</f>
        <v>36.732821352610799</v>
      </c>
      <c r="N71" s="35">
        <f>IF(N63="-","-",SUM(N63:N69)*'3j PAAC PAP'!$G$32)</f>
        <v>38.652684488380046</v>
      </c>
      <c r="O71" s="27"/>
      <c r="P71" s="35">
        <f>IF(P63="-","-",SUM(P63:P69)*'3j PAAC PAP'!$G$32)</f>
        <v>38.652684488380046</v>
      </c>
      <c r="Q71" s="35">
        <f>IF(Q63="-","-",SUM(Q63:Q69)*'3j PAAC PAP'!$G$32)</f>
        <v>42.887863845338607</v>
      </c>
      <c r="R71" s="35">
        <f>IF(R63="-","-",SUM(R63:R69)*'3j PAAC PAP'!$G$32)</f>
        <v>41.245641465507056</v>
      </c>
      <c r="S71" s="35">
        <f>IF(S63="-","-",SUM(S63:S69)*'3j PAAC PAP'!$G$32)</f>
        <v>40.946742893701909</v>
      </c>
      <c r="T71" s="35">
        <f>IF(T63="-","-",SUM(T63:T69)*'3j PAAC PAP'!$G$32)</f>
        <v>39.35552010583973</v>
      </c>
      <c r="U71" s="35">
        <f>IF(U63="-","-",SUM(U63:U69)*'3j PAAC PAP'!$G$32)</f>
        <v>43.690623650004923</v>
      </c>
      <c r="V71" s="35">
        <f>IF(V63="-","-",SUM(V63:V69)*'3j PAAC PAP'!$G$32)</f>
        <v>47.976047723818503</v>
      </c>
      <c r="W71" s="35">
        <f>IF(W63="-","-",SUM(W63:W69)*'3j PAAC PAP'!$G$32)</f>
        <v>68.001803920468845</v>
      </c>
      <c r="X71" s="27"/>
      <c r="Y71" s="35">
        <f>IF(Y63="-","-",SUM(Y63:Y69)*'3j PAAC PAP'!$G$32)</f>
        <v>118.38591667011808</v>
      </c>
      <c r="Z71" s="35" t="str">
        <f>IF(Z63="-","-",SUM(Z63:Z69)*'3j PAAC PAP'!$G$32)</f>
        <v>-</v>
      </c>
      <c r="AA71" s="35" t="str">
        <f>IF(AA63="-","-",SUM(AA63:AA69)*'3j PAAC PAP'!$G$32)</f>
        <v>-</v>
      </c>
      <c r="AB71" s="35" t="str">
        <f>IF(AB63="-","-",SUM(AB63:AB69)*'3j PAAC PAP'!$G$32)</f>
        <v>-</v>
      </c>
      <c r="AC71" s="35" t="str">
        <f>IF(AC63="-","-",SUM(AC63:AC69)*'3j PAAC PAP'!$G$32)</f>
        <v>-</v>
      </c>
      <c r="AD71" s="25"/>
    </row>
    <row r="72" spans="1:30" s="26" customFormat="1" ht="11.25" customHeight="1" x14ac:dyDescent="0.15">
      <c r="A72" s="207"/>
      <c r="B72" s="123" t="s">
        <v>189</v>
      </c>
      <c r="C72" s="123" t="s">
        <v>250</v>
      </c>
      <c r="D72" s="121" t="s">
        <v>133</v>
      </c>
      <c r="E72" s="75"/>
      <c r="F72" s="27"/>
      <c r="G72" s="35">
        <f>IF(G63="-","-",SUM(G63:G71)*'3k EBIT'!$E$10)</f>
        <v>11.307550157420266</v>
      </c>
      <c r="H72" s="35">
        <f>IF(H63="-","-",SUM(H63:H71)*'3k EBIT'!$E$10)</f>
        <v>10.782597552922068</v>
      </c>
      <c r="I72" s="35">
        <f>IF(I63="-","-",SUM(I63:I71)*'3k EBIT'!$E$10)</f>
        <v>11.209805652504629</v>
      </c>
      <c r="J72" s="35">
        <f>IF(J63="-","-",SUM(J63:J71)*'3k EBIT'!$E$10)</f>
        <v>10.979442151811405</v>
      </c>
      <c r="K72" s="35">
        <f>IF(K63="-","-",SUM(K63:K71)*'3k EBIT'!$E$10)</f>
        <v>12.005778409318969</v>
      </c>
      <c r="L72" s="35">
        <f>IF(L63="-","-",SUM(L63:L71)*'3k EBIT'!$E$10)</f>
        <v>11.849641480885161</v>
      </c>
      <c r="M72" s="35">
        <f>IF(M63="-","-",SUM(M63:M71)*'3k EBIT'!$E$10)</f>
        <v>13.271529291981993</v>
      </c>
      <c r="N72" s="35">
        <f>IF(N63="-","-",SUM(N63:N71)*'3k EBIT'!$E$10)</f>
        <v>13.953222456955373</v>
      </c>
      <c r="O72" s="27"/>
      <c r="P72" s="35">
        <f>IF(P63="-","-",SUM(P63:P71)*'3k EBIT'!$E$10)</f>
        <v>13.953222456955373</v>
      </c>
      <c r="Q72" s="35">
        <f>IF(Q63="-","-",SUM(Q63:Q71)*'3k EBIT'!$E$10)</f>
        <v>15.454977928543215</v>
      </c>
      <c r="R72" s="35">
        <f>IF(R63="-","-",SUM(R63:R71)*'3k EBIT'!$E$10)</f>
        <v>14.875957145752023</v>
      </c>
      <c r="S72" s="35">
        <f>IF(S63="-","-",SUM(S63:S71)*'3k EBIT'!$E$10)</f>
        <v>14.771754076001057</v>
      </c>
      <c r="T72" s="35">
        <f>IF(T63="-","-",SUM(T63:T71)*'3k EBIT'!$E$10)</f>
        <v>14.209477146180546</v>
      </c>
      <c r="U72" s="35">
        <f>IF(U63="-","-",SUM(U63:U71)*'3k EBIT'!$E$10)</f>
        <v>15.745028071407305</v>
      </c>
      <c r="V72" s="35">
        <f>IF(V63="-","-",SUM(V63:V71)*'3k EBIT'!$E$10)</f>
        <v>17.266646751559019</v>
      </c>
      <c r="W72" s="35">
        <f>IF(W63="-","-",SUM(W63:W71)*'3k EBIT'!$E$10)</f>
        <v>24.361410360064667</v>
      </c>
      <c r="X72" s="27"/>
      <c r="Y72" s="35">
        <f>IF(Y63="-","-",SUM(Y63:Y71)*'3k EBIT'!$E$10)</f>
        <v>42.205071760387526</v>
      </c>
      <c r="Z72" s="35" t="str">
        <f>IF(Z63="-","-",SUM(Z63:Z71)*'3k EBIT'!$E$10)</f>
        <v>-</v>
      </c>
      <c r="AA72" s="35" t="str">
        <f>IF(AA63="-","-",SUM(AA63:AA71)*'3k EBIT'!$E$10)</f>
        <v>-</v>
      </c>
      <c r="AB72" s="35" t="str">
        <f>IF(AB63="-","-",SUM(AB63:AB71)*'3k EBIT'!$E$10)</f>
        <v>-</v>
      </c>
      <c r="AC72" s="35" t="str">
        <f>IF(AC63="-","-",SUM(AC63:AC71)*'3k EBIT'!$E$10)</f>
        <v>-</v>
      </c>
      <c r="AD72" s="25"/>
    </row>
    <row r="73" spans="1:30" s="26" customFormat="1" ht="11.25" customHeight="1" x14ac:dyDescent="0.15">
      <c r="A73" s="207"/>
      <c r="B73" s="123" t="s">
        <v>251</v>
      </c>
      <c r="C73" s="158" t="s">
        <v>252</v>
      </c>
      <c r="D73" s="121" t="s">
        <v>133</v>
      </c>
      <c r="E73" s="116"/>
      <c r="F73" s="27"/>
      <c r="G73" s="35">
        <f>IF(G63="-","-",SUM(G63:G66,G68:G72)*'3l HAP'!$E$11)</f>
        <v>7.0120813794019083</v>
      </c>
      <c r="H73" s="35">
        <f>IF(H63="-","-",SUM(H63:H66,H68:H72)*'3l HAP'!$E$11)</f>
        <v>6.5929490341752173</v>
      </c>
      <c r="I73" s="35">
        <f>IF(I63="-","-",SUM(I63:I66,I68:I72)*'3l HAP'!$E$11)</f>
        <v>6.6503341445027155</v>
      </c>
      <c r="J73" s="35">
        <f>IF(J63="-","-",SUM(J63:J66,J68:J72)*'3l HAP'!$E$11)</f>
        <v>6.4838134699305225</v>
      </c>
      <c r="K73" s="35">
        <f>IF(K63="-","-",SUM(K63:K66,K68:K72)*'3l HAP'!$E$11)</f>
        <v>7.3313376435588813</v>
      </c>
      <c r="L73" s="35">
        <f>IF(L63="-","-",SUM(L63:L66,L68:L72)*'3l HAP'!$E$11)</f>
        <v>7.193501091122033</v>
      </c>
      <c r="M73" s="35">
        <f>IF(M63="-","-",SUM(M63:M66,M68:M72)*'3l HAP'!$E$11)</f>
        <v>8.096806421634426</v>
      </c>
      <c r="N73" s="35">
        <f>IF(N63="-","-",SUM(N63:N66,N68:N72)*'3l HAP'!$E$11)</f>
        <v>8.6299248817973915</v>
      </c>
      <c r="O73" s="27"/>
      <c r="P73" s="35">
        <f>IF(P63="-","-",SUM(P63:P66,P68:P72)*'3l HAP'!$E$11)</f>
        <v>8.6299248817973915</v>
      </c>
      <c r="Q73" s="35">
        <f>IF(Q63="-","-",SUM(Q63:Q66,Q68:Q72)*'3l HAP'!$E$11)</f>
        <v>9.7233554155563162</v>
      </c>
      <c r="R73" s="35">
        <f>IF(R63="-","-",SUM(R63:R66,R68:R72)*'3l HAP'!$E$11)</f>
        <v>9.2650453686745404</v>
      </c>
      <c r="S73" s="35">
        <f>IF(S63="-","-",SUM(S63:S66,S68:S72)*'3l HAP'!$E$11)</f>
        <v>9.2808012972818243</v>
      </c>
      <c r="T73" s="35">
        <f>IF(T63="-","-",SUM(T63:T66,T68:T72)*'3l HAP'!$E$11)</f>
        <v>8.8014566800605252</v>
      </c>
      <c r="U73" s="35">
        <f>IF(U63="-","-",SUM(U63:U66,U68:U72)*'3l HAP'!$E$11)</f>
        <v>9.7185199390113191</v>
      </c>
      <c r="V73" s="35">
        <f>IF(V63="-","-",SUM(V63:V66,V68:V72)*'3l HAP'!$E$11)</f>
        <v>10.904032058809481</v>
      </c>
      <c r="W73" s="35">
        <f>IF(W63="-","-",SUM(W63:W66,W68:W72)*'3l HAP'!$E$11)</f>
        <v>15.802146281060955</v>
      </c>
      <c r="X73" s="27"/>
      <c r="Y73" s="35">
        <f>IF(Y63="-","-",SUM(Y63:Y66,Y68:Y72)*'3l HAP'!$E$11)</f>
        <v>29.399680201207186</v>
      </c>
      <c r="Z73" s="35" t="str">
        <f>IF(Z63="-","-",SUM(Z63:Z66,Z68:Z72)*'3l HAP'!$E$11)</f>
        <v>-</v>
      </c>
      <c r="AA73" s="35" t="str">
        <f>IF(AA63="-","-",SUM(AA63:AA66,AA68:AA72)*'3l HAP'!$E$11)</f>
        <v>-</v>
      </c>
      <c r="AB73" s="35" t="str">
        <f>IF(AB63="-","-",SUM(AB63:AB66,AB68:AB72)*'3l HAP'!$E$11)</f>
        <v>-</v>
      </c>
      <c r="AC73" s="35" t="str">
        <f>IF(AC63="-","-",SUM(AC63:AC66,AC68:AC72)*'3l HAP'!$E$11)</f>
        <v>-</v>
      </c>
      <c r="AD73" s="25"/>
    </row>
    <row r="74" spans="1:30" s="26" customFormat="1" ht="11.25" customHeight="1" x14ac:dyDescent="0.15">
      <c r="A74" s="207"/>
      <c r="B74" s="123" t="s">
        <v>253</v>
      </c>
      <c r="C74" s="123" t="str">
        <f>B74&amp;"_"&amp;D74</f>
        <v>Total_Midlands</v>
      </c>
      <c r="D74" s="121" t="s">
        <v>133</v>
      </c>
      <c r="E74" s="75"/>
      <c r="F74" s="27"/>
      <c r="G74" s="35">
        <f t="shared" ref="G74:N74" si="12">IF(G63="-","-",SUM(G63:G73))</f>
        <v>602.14605436934312</v>
      </c>
      <c r="H74" s="35">
        <f t="shared" si="12"/>
        <v>574.09784898910414</v>
      </c>
      <c r="I74" s="35">
        <f t="shared" si="12"/>
        <v>596.63986163223194</v>
      </c>
      <c r="J74" s="35">
        <f t="shared" si="12"/>
        <v>584.34895119234318</v>
      </c>
      <c r="K74" s="35">
        <f t="shared" si="12"/>
        <v>639.21415081738473</v>
      </c>
      <c r="L74" s="35">
        <f t="shared" si="12"/>
        <v>630.85858458383905</v>
      </c>
      <c r="M74" s="35">
        <f t="shared" si="12"/>
        <v>706.59805958711877</v>
      </c>
      <c r="N74" s="35">
        <f t="shared" si="12"/>
        <v>743.00975085772075</v>
      </c>
      <c r="O74" s="27"/>
      <c r="P74" s="35">
        <f t="shared" ref="P74:W74" si="13">IF(P63="-","-",SUM(P63:P73))</f>
        <v>743.00975085772075</v>
      </c>
      <c r="Q74" s="35">
        <f t="shared" si="13"/>
        <v>823.14291040642991</v>
      </c>
      <c r="R74" s="35">
        <f t="shared" si="13"/>
        <v>792.20983490558854</v>
      </c>
      <c r="S74" s="35">
        <f t="shared" si="13"/>
        <v>786.74122100737304</v>
      </c>
      <c r="T74" s="35">
        <f t="shared" si="13"/>
        <v>756.66836599169676</v>
      </c>
      <c r="U74" s="35">
        <f t="shared" si="13"/>
        <v>838.40386561715684</v>
      </c>
      <c r="V74" s="35">
        <f t="shared" si="13"/>
        <v>919.67453834976436</v>
      </c>
      <c r="W74" s="35">
        <f t="shared" si="13"/>
        <v>1297.9811093086528</v>
      </c>
      <c r="X74" s="27"/>
      <c r="Y74" s="35">
        <f t="shared" ref="Y74:AC74" si="14">IF(Y63="-","-",SUM(Y63:Y73))</f>
        <v>2250.7183290158864</v>
      </c>
      <c r="Z74" s="35" t="str">
        <f t="shared" si="14"/>
        <v>-</v>
      </c>
      <c r="AA74" s="35" t="str">
        <f t="shared" si="14"/>
        <v>-</v>
      </c>
      <c r="AB74" s="35" t="str">
        <f t="shared" si="14"/>
        <v>-</v>
      </c>
      <c r="AC74" s="35" t="str">
        <f t="shared" si="14"/>
        <v>-</v>
      </c>
      <c r="AD74" s="25"/>
    </row>
    <row r="75" spans="1:30" s="26" customFormat="1" ht="11.25" customHeight="1" x14ac:dyDescent="0.15">
      <c r="A75" s="207"/>
      <c r="B75" s="120" t="s">
        <v>244</v>
      </c>
      <c r="C75" s="120" t="s">
        <v>180</v>
      </c>
      <c r="D75" s="122" t="s">
        <v>123</v>
      </c>
      <c r="E75" s="119"/>
      <c r="F75" s="27"/>
      <c r="G75" s="117">
        <f>IF('3a DF'!H138="-","-",'3a DF'!H138)</f>
        <v>257.71219424878092</v>
      </c>
      <c r="H75" s="117">
        <f>IF('3a DF'!I138="-","-",'3a DF'!I138)</f>
        <v>230.71219424878097</v>
      </c>
      <c r="I75" s="117">
        <f>IF('3a DF'!J138="-","-",'3a DF'!J138)</f>
        <v>212.00249891494559</v>
      </c>
      <c r="J75" s="117">
        <f>IF('3a DF'!K138="-","-",'3a DF'!K138)</f>
        <v>200.99669869014468</v>
      </c>
      <c r="K75" s="117">
        <f>IF('3a DF'!L138="-","-",'3a DF'!L138)</f>
        <v>243.55512092500535</v>
      </c>
      <c r="L75" s="117">
        <f>IF('3a DF'!M138="-","-",'3a DF'!M138)</f>
        <v>233.37825874798972</v>
      </c>
      <c r="M75" s="117">
        <f>IF('3a DF'!N138="-","-",'3a DF'!N138)</f>
        <v>253.17980363922118</v>
      </c>
      <c r="N75" s="117">
        <f>IF('3a DF'!O138="-","-",'3a DF'!O138)</f>
        <v>277.30191021453396</v>
      </c>
      <c r="O75" s="27"/>
      <c r="P75" s="117">
        <f>IF('3a DF'!Q138="-","-",'3a DF'!Q138)</f>
        <v>277.30191021453396</v>
      </c>
      <c r="Q75" s="117">
        <f>IF('3a DF'!R138="-","-",'3a DF'!R138)</f>
        <v>326.4641928415619</v>
      </c>
      <c r="R75" s="117">
        <f>IF('3a DF'!S138="-","-",'3a DF'!S138)</f>
        <v>295.95240902194115</v>
      </c>
      <c r="S75" s="117">
        <f>IF('3a DF'!T138="-","-",'3a DF'!T138)</f>
        <v>284.65626616322311</v>
      </c>
      <c r="T75" s="117">
        <f>IF('3a DF'!U138="-","-",'3a DF'!U138)</f>
        <v>248.18441173263807</v>
      </c>
      <c r="U75" s="117">
        <f>IF('3a DF'!V138="-","-",'3a DF'!V138)</f>
        <v>293.63283993230289</v>
      </c>
      <c r="V75" s="117">
        <f>IF('3a DF'!W138="-","-",'3a DF'!W138)</f>
        <v>370.49698813819657</v>
      </c>
      <c r="W75" s="117">
        <f>IF('3a DF'!X138="-","-",'3a DF'!X138)</f>
        <v>670.9192373063936</v>
      </c>
      <c r="X75" s="27"/>
      <c r="Y75" s="117">
        <f>IF('3a DF'!Z138="-","-",'3a DF'!Z138)</f>
        <v>1478.0674582060756</v>
      </c>
      <c r="Z75" s="117" t="str">
        <f>IF('3a DF'!AA138="-","-",'3a DF'!AA138)</f>
        <v>-</v>
      </c>
      <c r="AA75" s="117" t="str">
        <f>IF('3a DF'!AB138="-","-",'3a DF'!AB138)</f>
        <v>-</v>
      </c>
      <c r="AB75" s="117" t="str">
        <f>IF('3a DF'!AC138="-","-",'3a DF'!AC138)</f>
        <v>-</v>
      </c>
      <c r="AC75" s="117" t="str">
        <f>IF('3a DF'!AD138="-","-",'3a DF'!AD138)</f>
        <v>-</v>
      </c>
      <c r="AD75" s="25"/>
    </row>
    <row r="76" spans="1:30" s="26" customFormat="1" ht="11.25" customHeight="1" x14ac:dyDescent="0.15">
      <c r="A76" s="207"/>
      <c r="B76" s="120" t="s">
        <v>244</v>
      </c>
      <c r="C76" s="120" t="s">
        <v>181</v>
      </c>
      <c r="D76" s="122" t="s">
        <v>123</v>
      </c>
      <c r="E76" s="119"/>
      <c r="F76" s="27"/>
      <c r="G76" s="117">
        <f>IF('3b CM'!G33="-","-",'3b CM'!G33)</f>
        <v>6.0006922858012957E-2</v>
      </c>
      <c r="H76" s="117">
        <f>IF('3b CM'!H33="-","-",'3b CM'!H33)</f>
        <v>9.0010384287019435E-2</v>
      </c>
      <c r="I76" s="117">
        <f>IF('3b CM'!I33="-","-",'3b CM'!I33)</f>
        <v>0.28343291518856395</v>
      </c>
      <c r="J76" s="117">
        <f>IF('3b CM'!J33="-","-",'3b CM'!J33)</f>
        <v>0.2882371583693209</v>
      </c>
      <c r="K76" s="117">
        <f>IF('3b CM'!K33="-","-",'3b CM'!K33)</f>
        <v>3.7020585604191414</v>
      </c>
      <c r="L76" s="117">
        <f>IF('3b CM'!L33="-","-",'3b CM'!L33)</f>
        <v>3.5913708894274063</v>
      </c>
      <c r="M76" s="117">
        <f>IF('3b CM'!M33="-","-",'3b CM'!M33)</f>
        <v>12.255924401571948</v>
      </c>
      <c r="N76" s="117">
        <f>IF('3b CM'!N33="-","-",'3b CM'!N33)</f>
        <v>11.650830354565159</v>
      </c>
      <c r="O76" s="27"/>
      <c r="P76" s="117">
        <f>IF('3b CM'!P33="-","-",'3b CM'!P33)</f>
        <v>11.650830354565159</v>
      </c>
      <c r="Q76" s="117">
        <f>IF('3b CM'!Q33="-","-",'3b CM'!Q33)</f>
        <v>15.529494556748226</v>
      </c>
      <c r="R76" s="117">
        <f>IF('3b CM'!R33="-","-",'3b CM'!R33)</f>
        <v>14.916374061202896</v>
      </c>
      <c r="S76" s="117">
        <f>IF('3b CM'!S33="-","-",'3b CM'!S33)</f>
        <v>17.68372351586488</v>
      </c>
      <c r="T76" s="117">
        <f>IF('3b CM'!T33="-","-",'3b CM'!T33)</f>
        <v>18.019604553879944</v>
      </c>
      <c r="U76" s="117">
        <f>IF('3b CM'!U33="-","-",'3b CM'!U33)</f>
        <v>13.701961932538957</v>
      </c>
      <c r="V76" s="117">
        <f>IF('3b CM'!V33="-","-",'3b CM'!V33)</f>
        <v>13.85078071770749</v>
      </c>
      <c r="W76" s="117">
        <f>IF('3b CM'!W33="-","-",'3b CM'!W33)</f>
        <v>8.7107985210243157</v>
      </c>
      <c r="X76" s="27"/>
      <c r="Y76" s="117">
        <f>IF('3b CM'!Y33="-","-",'3b CM'!Y33)</f>
        <v>11.645730795775677</v>
      </c>
      <c r="Z76" s="117" t="str">
        <f>IF('3b CM'!Z33="-","-",'3b CM'!Z33)</f>
        <v>-</v>
      </c>
      <c r="AA76" s="117" t="str">
        <f>IF('3b CM'!AA33="-","-",'3b CM'!AA33)</f>
        <v>-</v>
      </c>
      <c r="AB76" s="117" t="str">
        <f>IF('3b CM'!AB33="-","-",'3b CM'!AB33)</f>
        <v>-</v>
      </c>
      <c r="AC76" s="117" t="str">
        <f>IF('3b CM'!AC33="-","-",'3b CM'!AC33)</f>
        <v>-</v>
      </c>
      <c r="AD76" s="25"/>
    </row>
    <row r="77" spans="1:30" s="26" customFormat="1" ht="11.25" x14ac:dyDescent="0.15">
      <c r="A77" s="207"/>
      <c r="B77" s="120" t="s">
        <v>245</v>
      </c>
      <c r="C77" s="120" t="s">
        <v>182</v>
      </c>
      <c r="D77" s="122" t="s">
        <v>123</v>
      </c>
      <c r="E77" s="119"/>
      <c r="F77" s="27"/>
      <c r="G77" s="117" t="str">
        <f>IF('3c AA'!J116="-","-",'3c AA'!J116)</f>
        <v>-</v>
      </c>
      <c r="H77" s="117" t="str">
        <f>IF('3c AA'!K116="-","-",'3c AA'!K116)</f>
        <v>-</v>
      </c>
      <c r="I77" s="117" t="str">
        <f>IF('3c AA'!L116="-","-",'3c AA'!L116)</f>
        <v>-</v>
      </c>
      <c r="J77" s="117" t="str">
        <f>IF('3c AA'!M116="-","-",'3c AA'!M116)</f>
        <v>-</v>
      </c>
      <c r="K77" s="117" t="str">
        <f>IF('3c AA'!N116="-","-",'3c AA'!N116)</f>
        <v>-</v>
      </c>
      <c r="L77" s="117" t="str">
        <f>IF('3c AA'!O116="-","-",'3c AA'!O116)</f>
        <v>-</v>
      </c>
      <c r="M77" s="117" t="str">
        <f>IF('3c AA'!P116="-","-",'3c AA'!P116)</f>
        <v>-</v>
      </c>
      <c r="N77" s="117" t="str">
        <f>IF('3c AA'!Q116="-","-",'3c AA'!Q116)</f>
        <v>-</v>
      </c>
      <c r="O77" s="27"/>
      <c r="P77" s="117" t="str">
        <f>IF('3c AA'!S116="-","-",'3c AA'!S116)</f>
        <v>-</v>
      </c>
      <c r="Q77" s="117" t="str">
        <f>IF('3c AA'!T116="-","-",'3c AA'!T116)</f>
        <v>-</v>
      </c>
      <c r="R77" s="117" t="str">
        <f>IF('3c AA'!U116="-","-",'3c AA'!U116)</f>
        <v>-</v>
      </c>
      <c r="S77" s="117" t="str">
        <f>IF('3c AA'!V116="-","-",'3c AA'!V116)</f>
        <v>-</v>
      </c>
      <c r="T77" s="117">
        <f>IF('3c AA'!W116="-","-",'3c AA'!W116)</f>
        <v>6.4764453689561785</v>
      </c>
      <c r="U77" s="117">
        <f>IF('3c AA'!X116="-","-",'3c AA'!X116)</f>
        <v>9.9756950960531068</v>
      </c>
      <c r="V77" s="117">
        <f>IF('3c AA'!Y116="-","-",'3c AA'!Y116)</f>
        <v>4.43</v>
      </c>
      <c r="W77" s="117" t="str">
        <f>IF('3c AA'!Z116="-","-",'3c AA'!Z116)</f>
        <v>-</v>
      </c>
      <c r="X77" s="27"/>
      <c r="Y77" s="117">
        <f>IF('3c AA'!AB116="-","-",'3c AA'!AB116)</f>
        <v>20.219374094906922</v>
      </c>
      <c r="Z77" s="117" t="str">
        <f>IF('3c AA'!AC116="-","-",'3c AA'!AC116)</f>
        <v>-</v>
      </c>
      <c r="AA77" s="117" t="str">
        <f>IF('3c AA'!AD116="-","-",'3c AA'!AD116)</f>
        <v>-</v>
      </c>
      <c r="AB77" s="117" t="str">
        <f>IF('3c AA'!AE116="-","-",'3c AA'!AE116)</f>
        <v>-</v>
      </c>
      <c r="AC77" s="117" t="str">
        <f>IF('3c AA'!AF116="-","-",'3c AA'!AF116)</f>
        <v>-</v>
      </c>
      <c r="AD77" s="25"/>
    </row>
    <row r="78" spans="1:30" s="26" customFormat="1" ht="11.25" x14ac:dyDescent="0.15">
      <c r="A78" s="207"/>
      <c r="B78" s="120" t="s">
        <v>246</v>
      </c>
      <c r="C78" s="120" t="s">
        <v>183</v>
      </c>
      <c r="D78" s="122" t="s">
        <v>123</v>
      </c>
      <c r="E78" s="119"/>
      <c r="F78" s="27"/>
      <c r="G78" s="117">
        <f>IF('3d PC'!G34="-","-",'3d PC'!G34)</f>
        <v>90.554689231973299</v>
      </c>
      <c r="H78" s="117">
        <f>IF('3d PC'!H34="-","-",'3d PC'!H34)</f>
        <v>90.52748619117645</v>
      </c>
      <c r="I78" s="117">
        <f>IF('3d PC'!I34="-","-",'3d PC'!I34)</f>
        <v>110.92123271248501</v>
      </c>
      <c r="J78" s="117">
        <f>IF('3d PC'!J34="-","-",'3d PC'!J34)</f>
        <v>110.81650430310445</v>
      </c>
      <c r="K78" s="117">
        <f>IF('3d PC'!K34="-","-",'3d PC'!K34)</f>
        <v>118.07702363696983</v>
      </c>
      <c r="L78" s="117">
        <f>IF('3d PC'!L34="-","-",'3d PC'!L34)</f>
        <v>118.50373843757191</v>
      </c>
      <c r="M78" s="117">
        <f>IF('3d PC'!M34="-","-",'3d PC'!M34)</f>
        <v>137.27470611703933</v>
      </c>
      <c r="N78" s="117">
        <f>IF('3d PC'!N34="-","-",'3d PC'!N34)</f>
        <v>137.36827765203489</v>
      </c>
      <c r="O78" s="27"/>
      <c r="P78" s="117">
        <f>IF('3d PC'!P34="-","-",'3d PC'!P34)</f>
        <v>137.36827765203489</v>
      </c>
      <c r="Q78" s="117">
        <f>IF('3d PC'!Q34="-","-",'3d PC'!Q34)</f>
        <v>146.96516386155642</v>
      </c>
      <c r="R78" s="117">
        <f>IF('3d PC'!R34="-","-",'3d PC'!R34)</f>
        <v>148.77169347757575</v>
      </c>
      <c r="S78" s="117">
        <f>IF('3d PC'!S34="-","-",'3d PC'!S34)</f>
        <v>153.03731623623639</v>
      </c>
      <c r="T78" s="117">
        <f>IF('3d PC'!T34="-","-",'3d PC'!T34)</f>
        <v>152.4904789077261</v>
      </c>
      <c r="U78" s="117">
        <f>IF('3d PC'!U34="-","-",'3d PC'!U34)</f>
        <v>161.45028237819352</v>
      </c>
      <c r="V78" s="117">
        <f>IF('3d PC'!V34="-","-",'3d PC'!V34)</f>
        <v>160.69557419311451</v>
      </c>
      <c r="W78" s="117">
        <f>IF('3d PC'!W34="-","-",'3d PC'!W34)</f>
        <v>168.03454146468238</v>
      </c>
      <c r="X78" s="27"/>
      <c r="Y78" s="117">
        <f>IF('3d PC'!Y34="-","-",'3d PC'!Y34)</f>
        <v>166.46554915770139</v>
      </c>
      <c r="Z78" s="117" t="str">
        <f>IF('3d PC'!Z34="-","-",'3d PC'!Z34)</f>
        <v>-</v>
      </c>
      <c r="AA78" s="117" t="str">
        <f>IF('3d PC'!AA34="-","-",'3d PC'!AA34)</f>
        <v>-</v>
      </c>
      <c r="AB78" s="117" t="str">
        <f>IF('3d PC'!AB34="-","-",'3d PC'!AB34)</f>
        <v>-</v>
      </c>
      <c r="AC78" s="117" t="str">
        <f>IF('3d PC'!AC34="-","-",'3d PC'!AC34)</f>
        <v>-</v>
      </c>
      <c r="AD78" s="25"/>
    </row>
    <row r="79" spans="1:30" s="26" customFormat="1" ht="11.25" x14ac:dyDescent="0.15">
      <c r="A79" s="207"/>
      <c r="B79" s="120" t="s">
        <v>247</v>
      </c>
      <c r="C79" s="120" t="s">
        <v>184</v>
      </c>
      <c r="D79" s="122" t="s">
        <v>123</v>
      </c>
      <c r="E79" s="119"/>
      <c r="F79" s="27"/>
      <c r="G79" s="117">
        <f>IF('3e NC-Elec'!H62="-","-",'3e NC-Elec'!H62)</f>
        <v>135.96504333073955</v>
      </c>
      <c r="H79" s="117">
        <f>IF('3e NC-Elec'!I62="-","-",'3e NC-Elec'!I62)</f>
        <v>136.97046244320143</v>
      </c>
      <c r="I79" s="117">
        <f>IF('3e NC-Elec'!J62="-","-",'3e NC-Elec'!J62)</f>
        <v>146.15425504768555</v>
      </c>
      <c r="J79" s="117">
        <f>IF('3e NC-Elec'!K62="-","-",'3e NC-Elec'!K62)</f>
        <v>145.39804430998433</v>
      </c>
      <c r="K79" s="117">
        <f>IF('3e NC-Elec'!L62="-","-",'3e NC-Elec'!L62)</f>
        <v>138.925741209081</v>
      </c>
      <c r="L79" s="117">
        <f>IF('3e NC-Elec'!M62="-","-",'3e NC-Elec'!M62)</f>
        <v>140.13105181077015</v>
      </c>
      <c r="M79" s="117">
        <f>IF('3e NC-Elec'!N62="-","-",'3e NC-Elec'!N62)</f>
        <v>140.95393927962769</v>
      </c>
      <c r="N79" s="117">
        <f>IF('3e NC-Elec'!O62="-","-",'3e NC-Elec'!O62)</f>
        <v>140.42652611279036</v>
      </c>
      <c r="O79" s="27"/>
      <c r="P79" s="117">
        <f>IF('3e NC-Elec'!Q62="-","-",'3e NC-Elec'!Q62)</f>
        <v>140.42652611279036</v>
      </c>
      <c r="Q79" s="117">
        <f>IF('3e NC-Elec'!R62="-","-",'3e NC-Elec'!R62)</f>
        <v>150.10160358414907</v>
      </c>
      <c r="R79" s="117">
        <f>IF('3e NC-Elec'!S62="-","-",'3e NC-Elec'!S62)</f>
        <v>151.14729777672287</v>
      </c>
      <c r="S79" s="117">
        <f>IF('3e NC-Elec'!T62="-","-",'3e NC-Elec'!T62)</f>
        <v>154.86891587817166</v>
      </c>
      <c r="T79" s="117">
        <f>IF('3e NC-Elec'!U62="-","-",'3e NC-Elec'!U62)</f>
        <v>158.12649489535286</v>
      </c>
      <c r="U79" s="117">
        <f>IF('3e NC-Elec'!V62="-","-",'3e NC-Elec'!V62)</f>
        <v>169.48598733801256</v>
      </c>
      <c r="V79" s="117">
        <f>IF('3e NC-Elec'!W62="-","-",'3e NC-Elec'!W62)</f>
        <v>168.52298450135754</v>
      </c>
      <c r="W79" s="117">
        <f>IF('3e NC-Elec'!X62="-","-",'3e NC-Elec'!X62)</f>
        <v>198.97999499407607</v>
      </c>
      <c r="X79" s="27"/>
      <c r="Y79" s="117">
        <f>IF('3e NC-Elec'!Z62="-","-",'3e NC-Elec'!Z62)</f>
        <v>208.64427685635167</v>
      </c>
      <c r="Z79" s="117" t="str">
        <f>IF('3e NC-Elec'!AA62="-","-",'3e NC-Elec'!AA62)</f>
        <v>-</v>
      </c>
      <c r="AA79" s="117" t="str">
        <f>IF('3e NC-Elec'!AB62="-","-",'3e NC-Elec'!AB62)</f>
        <v>-</v>
      </c>
      <c r="AB79" s="117" t="str">
        <f>IF('3e NC-Elec'!AC62="-","-",'3e NC-Elec'!AC62)</f>
        <v>-</v>
      </c>
      <c r="AC79" s="117" t="str">
        <f>IF('3e NC-Elec'!AD62="-","-",'3e NC-Elec'!AD62)</f>
        <v>-</v>
      </c>
      <c r="AD79" s="25"/>
    </row>
    <row r="80" spans="1:30" s="26" customFormat="1" ht="11.25" x14ac:dyDescent="0.15">
      <c r="A80" s="207"/>
      <c r="B80" s="120" t="s">
        <v>248</v>
      </c>
      <c r="C80" s="120" t="s">
        <v>185</v>
      </c>
      <c r="D80" s="122" t="s">
        <v>123</v>
      </c>
      <c r="E80" s="119"/>
      <c r="F80" s="27"/>
      <c r="G80" s="117">
        <f>IF('3g CPIH'!C$17="-","-",'3h OC '!$E$10*('3g CPIH'!C$17/'3g CPIH'!$G$17))</f>
        <v>76.502677103718199</v>
      </c>
      <c r="H80" s="117">
        <f>IF('3g CPIH'!D$17="-","-",'3h OC '!$E$10*('3g CPIH'!D$17/'3g CPIH'!$G$17))</f>
        <v>76.655835616438353</v>
      </c>
      <c r="I80" s="117">
        <f>IF('3g CPIH'!E$17="-","-",'3h OC '!$E$10*('3g CPIH'!E$17/'3g CPIH'!$G$17))</f>
        <v>76.885573385518597</v>
      </c>
      <c r="J80" s="117">
        <f>IF('3g CPIH'!F$17="-","-",'3h OC '!$E$10*('3g CPIH'!F$17/'3g CPIH'!$G$17))</f>
        <v>77.345048923679059</v>
      </c>
      <c r="K80" s="117">
        <f>IF('3g CPIH'!G$17="-","-",'3h OC '!$E$10*('3g CPIH'!G$17/'3g CPIH'!$G$17))</f>
        <v>78.263999999999996</v>
      </c>
      <c r="L80" s="117">
        <f>IF('3g CPIH'!H$17="-","-",'3h OC '!$E$10*('3g CPIH'!H$17/'3g CPIH'!$G$17))</f>
        <v>79.259530332681024</v>
      </c>
      <c r="M80" s="117">
        <f>IF('3g CPIH'!I$17="-","-",'3h OC '!$E$10*('3g CPIH'!I$17/'3g CPIH'!$G$17))</f>
        <v>80.408219178082177</v>
      </c>
      <c r="N80" s="117">
        <f>IF('3g CPIH'!J$17="-","-",'3h OC '!$E$10*('3g CPIH'!J$17/'3g CPIH'!$G$17))</f>
        <v>81.097432485322898</v>
      </c>
      <c r="O80" s="27"/>
      <c r="P80" s="117">
        <f>IF('3g CPIH'!L$17="-","-",'3h OC '!$E$10*('3g CPIH'!L$17/'3g CPIH'!$G$17))</f>
        <v>81.097432485322898</v>
      </c>
      <c r="Q80" s="117">
        <f>IF('3g CPIH'!M$17="-","-",'3h OC '!$E$10*('3g CPIH'!M$17/'3g CPIH'!$G$17))</f>
        <v>82.016383561643835</v>
      </c>
      <c r="R80" s="117">
        <f>IF('3g CPIH'!N$17="-","-",'3h OC '!$E$10*('3g CPIH'!N$17/'3g CPIH'!$G$17))</f>
        <v>82.62901761252445</v>
      </c>
      <c r="S80" s="117">
        <f>IF('3g CPIH'!O$17="-","-",'3h OC '!$E$10*('3g CPIH'!O$17/'3g CPIH'!$G$17))</f>
        <v>83.088493150684926</v>
      </c>
      <c r="T80" s="117">
        <f>IF('3g CPIH'!P$17="-","-",'3h OC '!$E$10*('3g CPIH'!P$17/'3g CPIH'!$G$17))</f>
        <v>83.318230919765156</v>
      </c>
      <c r="U80" s="117">
        <f>IF('3g CPIH'!Q$17="-","-",'3h OC '!$E$10*('3g CPIH'!Q$17/'3g CPIH'!$G$17))</f>
        <v>83.777706457925632</v>
      </c>
      <c r="V80" s="117">
        <f>IF('3g CPIH'!R$17="-","-",'3h OC '!$E$10*('3g CPIH'!R$17/'3g CPIH'!$G$17))</f>
        <v>85.309291585127198</v>
      </c>
      <c r="W80" s="117">
        <f>IF('3g CPIH'!S$17="-","-",'3h OC '!$E$10*('3g CPIH'!S$17/'3g CPIH'!$G$17))</f>
        <v>87.836407045009793</v>
      </c>
      <c r="X80" s="27"/>
      <c r="Y80" s="117">
        <f>IF('3g CPIH'!U$17="-","-",'3h OC '!$E$10*('3g CPIH'!U$17/'3g CPIH'!$G$17))</f>
        <v>92.278003913894324</v>
      </c>
      <c r="Z80" s="117" t="str">
        <f>IF('3g CPIH'!V$17="-","-",'3h OC '!$E$10*('3g CPIH'!V$17/'3g CPIH'!$G$17))</f>
        <v>-</v>
      </c>
      <c r="AA80" s="117" t="str">
        <f>IF('3g CPIH'!W$17="-","-",'3h OC '!$E$10*('3g CPIH'!W$17/'3g CPIH'!$G$17))</f>
        <v>-</v>
      </c>
      <c r="AB80" s="117" t="str">
        <f>IF('3g CPIH'!X$17="-","-",'3h OC '!$E$10*('3g CPIH'!X$17/'3g CPIH'!$G$17))</f>
        <v>-</v>
      </c>
      <c r="AC80" s="117" t="str">
        <f>IF('3g CPIH'!Y$17="-","-",'3h OC '!$E$10*('3g CPIH'!Y$17/'3g CPIH'!$G$17))</f>
        <v>-</v>
      </c>
      <c r="AD80" s="25"/>
    </row>
    <row r="81" spans="1:30" s="26" customFormat="1" ht="11.25" x14ac:dyDescent="0.15">
      <c r="A81" s="207"/>
      <c r="B81" s="120" t="s">
        <v>248</v>
      </c>
      <c r="C81" s="120" t="s">
        <v>186</v>
      </c>
      <c r="D81" s="122" t="s">
        <v>123</v>
      </c>
      <c r="E81" s="119"/>
      <c r="F81" s="27"/>
      <c r="G81" s="117" t="s">
        <v>249</v>
      </c>
      <c r="H81" s="117" t="s">
        <v>249</v>
      </c>
      <c r="I81" s="117" t="s">
        <v>249</v>
      </c>
      <c r="J81" s="117" t="s">
        <v>249</v>
      </c>
      <c r="K81" s="117">
        <f>IF('3i SMNCC'!G$50="-","-",'3i SMNCC'!G$50)</f>
        <v>0</v>
      </c>
      <c r="L81" s="117">
        <f>IF('3i SMNCC'!H$50="-","-",'3i SMNCC'!H$50)</f>
        <v>-0.18995111249132623</v>
      </c>
      <c r="M81" s="117">
        <f>IF('3i SMNCC'!I$50="-","-",'3i SMNCC'!I$50)</f>
        <v>2.3898870370752556</v>
      </c>
      <c r="N81" s="117">
        <f>IF('3i SMNCC'!J$50="-","-",'3i SMNCC'!J$50)</f>
        <v>11.485481460604181</v>
      </c>
      <c r="O81" s="27"/>
      <c r="P81" s="117">
        <f>IF('3i SMNCC'!L$50="-","-",'3i SMNCC'!L$50)</f>
        <v>11.485481460604181</v>
      </c>
      <c r="Q81" s="117">
        <f>IF('3i SMNCC'!M$50="-","-",'3i SMNCC'!M$50)</f>
        <v>13.905095596481768</v>
      </c>
      <c r="R81" s="117">
        <f>IF('3i SMNCC'!N$50="-","-",'3i SMNCC'!N$50)</f>
        <v>14.008016342776511</v>
      </c>
      <c r="S81" s="117">
        <f>IF('3i SMNCC'!O$50="-","-",'3i SMNCC'!O$50)</f>
        <v>16.592254432324484</v>
      </c>
      <c r="T81" s="117">
        <f>IF('3i SMNCC'!P$50="-","-",'3i SMNCC'!P$50)</f>
        <v>16.855736391237045</v>
      </c>
      <c r="U81" s="117">
        <f>IF('3i SMNCC'!Q$50="-","-",'3i SMNCC'!Q$50)</f>
        <v>16.48610584262476</v>
      </c>
      <c r="V81" s="117">
        <f>IF('3i SMNCC'!R$50="-","-",'3i SMNCC'!R$50)</f>
        <v>16.529685824397358</v>
      </c>
      <c r="W81" s="117">
        <f>IF('3i SMNCC'!S$50="-","-",'3i SMNCC'!S$50)</f>
        <v>15.149258026029946</v>
      </c>
      <c r="X81" s="27"/>
      <c r="Y81" s="117">
        <f>IF('3i SMNCC'!U$50="-","-",'3i SMNCC'!U$50)</f>
        <v>16.072618119862021</v>
      </c>
      <c r="Z81" s="117" t="str">
        <f>IF('3i SMNCC'!V$50="-","-",'3i SMNCC'!V$50)</f>
        <v>-</v>
      </c>
      <c r="AA81" s="117" t="str">
        <f>IF('3i SMNCC'!W$50="-","-",'3i SMNCC'!W$50)</f>
        <v>-</v>
      </c>
      <c r="AB81" s="117" t="str">
        <f>IF('3i SMNCC'!X$50="-","-",'3i SMNCC'!X$50)</f>
        <v>-</v>
      </c>
      <c r="AC81" s="117" t="str">
        <f>IF('3i SMNCC'!Y$50="-","-",'3i SMNCC'!Y$50)</f>
        <v>-</v>
      </c>
      <c r="AD81" s="25"/>
    </row>
    <row r="82" spans="1:30" s="26" customFormat="1" ht="11.25" customHeight="1" x14ac:dyDescent="0.15">
      <c r="A82" s="207"/>
      <c r="B82" s="120" t="s">
        <v>248</v>
      </c>
      <c r="C82" s="120" t="s">
        <v>187</v>
      </c>
      <c r="D82" s="122" t="s">
        <v>123</v>
      </c>
      <c r="E82" s="119"/>
      <c r="F82" s="27"/>
      <c r="G82" s="117">
        <f>IF('3g CPIH'!C$17="-","-",'3j PAAC PAP'!$G$14*('3g CPIH'!C$17/'3g CPIH'!$G$17))</f>
        <v>13.436452250489236</v>
      </c>
      <c r="H82" s="117">
        <f>IF('3g CPIH'!D$17="-","-",'3j PAAC PAP'!$G$14*('3g CPIH'!D$17/'3g CPIH'!$G$17))</f>
        <v>13.463352054794518</v>
      </c>
      <c r="I82" s="117">
        <f>IF('3g CPIH'!E$17="-","-",'3j PAAC PAP'!$G$14*('3g CPIH'!E$17/'3g CPIH'!$G$17))</f>
        <v>13.503701761252445</v>
      </c>
      <c r="J82" s="117">
        <f>IF('3g CPIH'!F$17="-","-",'3j PAAC PAP'!$G$14*('3g CPIH'!F$17/'3g CPIH'!$G$17))</f>
        <v>13.584401174168297</v>
      </c>
      <c r="K82" s="117">
        <f>IF('3g CPIH'!G$17="-","-",'3j PAAC PAP'!$G$14*('3g CPIH'!G$17/'3g CPIH'!$G$17))</f>
        <v>13.745799999999999</v>
      </c>
      <c r="L82" s="117">
        <f>IF('3g CPIH'!H$17="-","-",'3j PAAC PAP'!$G$14*('3g CPIH'!H$17/'3g CPIH'!$G$17))</f>
        <v>13.920648727984345</v>
      </c>
      <c r="M82" s="117">
        <f>IF('3g CPIH'!I$17="-","-",'3j PAAC PAP'!$G$14*('3g CPIH'!I$17/'3g CPIH'!$G$17))</f>
        <v>14.122397260273971</v>
      </c>
      <c r="N82" s="117">
        <f>IF('3g CPIH'!J$17="-","-",'3j PAAC PAP'!$G$14*('3g CPIH'!J$17/'3g CPIH'!$G$17))</f>
        <v>14.24344637964775</v>
      </c>
      <c r="O82" s="27"/>
      <c r="P82" s="117">
        <f>IF('3g CPIH'!L$17="-","-",'3j PAAC PAP'!$G$14*('3g CPIH'!L$17/'3g CPIH'!$G$17))</f>
        <v>14.24344637964775</v>
      </c>
      <c r="Q82" s="117">
        <f>IF('3g CPIH'!M$17="-","-",'3j PAAC PAP'!$G$14*('3g CPIH'!M$17/'3g CPIH'!$G$17))</f>
        <v>14.40484520547945</v>
      </c>
      <c r="R82" s="117">
        <f>IF('3g CPIH'!N$17="-","-",'3j PAAC PAP'!$G$14*('3g CPIH'!N$17/'3g CPIH'!$G$17))</f>
        <v>14.512444422700586</v>
      </c>
      <c r="S82" s="117">
        <f>IF('3g CPIH'!O$17="-","-",'3j PAAC PAP'!$G$14*('3g CPIH'!O$17/'3g CPIH'!$G$17))</f>
        <v>14.593143835616438</v>
      </c>
      <c r="T82" s="117">
        <f>IF('3g CPIH'!P$17="-","-",'3j PAAC PAP'!$G$14*('3g CPIH'!P$17/'3g CPIH'!$G$17))</f>
        <v>14.633493542074362</v>
      </c>
      <c r="U82" s="117">
        <f>IF('3g CPIH'!Q$17="-","-",'3j PAAC PAP'!$G$14*('3g CPIH'!Q$17/'3g CPIH'!$G$17))</f>
        <v>14.714192954990214</v>
      </c>
      <c r="V82" s="117">
        <f>IF('3g CPIH'!R$17="-","-",'3j PAAC PAP'!$G$14*('3g CPIH'!R$17/'3g CPIH'!$G$17))</f>
        <v>14.983190998043053</v>
      </c>
      <c r="W82" s="117">
        <f>IF('3g CPIH'!S$17="-","-",'3j PAAC PAP'!$G$14*('3g CPIH'!S$17/'3g CPIH'!$G$17))</f>
        <v>15.427037769080234</v>
      </c>
      <c r="X82" s="27"/>
      <c r="Y82" s="117">
        <f>IF('3g CPIH'!U$17="-","-",'3j PAAC PAP'!$G$14*('3g CPIH'!U$17/'3g CPIH'!$G$17))</f>
        <v>16.207132093933463</v>
      </c>
      <c r="Z82" s="117" t="str">
        <f>IF('3g CPIH'!V$17="-","-",'3j PAAC PAP'!$G$14*('3g CPIH'!V$17/'3g CPIH'!$G$17))</f>
        <v>-</v>
      </c>
      <c r="AA82" s="117" t="str">
        <f>IF('3g CPIH'!W$17="-","-",'3j PAAC PAP'!$G$14*('3g CPIH'!W$17/'3g CPIH'!$G$17))</f>
        <v>-</v>
      </c>
      <c r="AB82" s="117" t="str">
        <f>IF('3g CPIH'!X$17="-","-",'3j PAAC PAP'!$G$14*('3g CPIH'!X$17/'3g CPIH'!$G$17))</f>
        <v>-</v>
      </c>
      <c r="AC82" s="117" t="str">
        <f>IF('3g CPIH'!Y$17="-","-",'3j PAAC PAP'!$G$14*('3g CPIH'!Y$17/'3g CPIH'!$G$17))</f>
        <v>-</v>
      </c>
      <c r="AD82" s="25"/>
    </row>
    <row r="83" spans="1:30" s="26" customFormat="1" ht="11.25" customHeight="1" x14ac:dyDescent="0.15">
      <c r="A83" s="207"/>
      <c r="B83" s="120" t="s">
        <v>248</v>
      </c>
      <c r="C83" s="120" t="s">
        <v>188</v>
      </c>
      <c r="D83" s="122" t="s">
        <v>123</v>
      </c>
      <c r="E83" s="119"/>
      <c r="F83" s="27"/>
      <c r="G83" s="117">
        <f>IF(G75="-","-",SUM(G75:G81)*'3j PAAC PAP'!$G$32)</f>
        <v>32.472251145967604</v>
      </c>
      <c r="H83" s="117">
        <f>IF(H75="-","-",SUM(H75:H81)*'3j PAAC PAP'!$G$32)</f>
        <v>30.976091580332426</v>
      </c>
      <c r="I83" s="117">
        <f>IF(I75="-","-",SUM(I75:I81)*'3j PAAC PAP'!$G$32)</f>
        <v>31.629885881272074</v>
      </c>
      <c r="J83" s="117">
        <f>IF(J75="-","-",SUM(J75:J81)*'3j PAAC PAP'!$G$32)</f>
        <v>30.969637861141361</v>
      </c>
      <c r="K83" s="117">
        <f>IF(K75="-","-",SUM(K75:K81)*'3j PAAC PAP'!$G$32)</f>
        <v>33.730466472569752</v>
      </c>
      <c r="L83" s="117">
        <f>IF(L75="-","-",SUM(L75:L81)*'3j PAAC PAP'!$G$32)</f>
        <v>33.27592324423086</v>
      </c>
      <c r="M83" s="117">
        <f>IF(M75="-","-",SUM(M75:M81)*'3j PAAC PAP'!$G$32)</f>
        <v>36.274683421805172</v>
      </c>
      <c r="N83" s="117">
        <f>IF(N75="-","-",SUM(N75:N81)*'3j PAAC PAP'!$G$32)</f>
        <v>38.177870856236517</v>
      </c>
      <c r="O83" s="27"/>
      <c r="P83" s="117">
        <f>IF(P75="-","-",SUM(P75:P81)*'3j PAAC PAP'!$G$32)</f>
        <v>38.177870856236517</v>
      </c>
      <c r="Q83" s="117">
        <f>IF(Q75="-","-",SUM(Q75:Q81)*'3j PAAC PAP'!$G$32)</f>
        <v>42.558393906459976</v>
      </c>
      <c r="R83" s="117">
        <f>IF(R75="-","-",SUM(R75:R81)*'3j PAAC PAP'!$G$32)</f>
        <v>40.962726099383026</v>
      </c>
      <c r="S83" s="117">
        <f>IF(S75="-","-",SUM(S75:S81)*'3j PAAC PAP'!$G$32)</f>
        <v>41.107611234777167</v>
      </c>
      <c r="T83" s="117">
        <f>IF(T75="-","-",SUM(T75:T81)*'3j PAAC PAP'!$G$32)</f>
        <v>39.575728105968338</v>
      </c>
      <c r="U83" s="117">
        <f>IF(U75="-","-",SUM(U75:U81)*'3j PAAC PAP'!$G$32)</f>
        <v>43.341756565121926</v>
      </c>
      <c r="V83" s="117">
        <f>IF(V75="-","-",SUM(V75:V81)*'3j PAAC PAP'!$G$32)</f>
        <v>47.471743498398084</v>
      </c>
      <c r="W83" s="117">
        <f>IF(W75="-","-",SUM(W75:W81)*'3j PAAC PAP'!$G$32)</f>
        <v>66.56818926393224</v>
      </c>
      <c r="X83" s="27"/>
      <c r="Y83" s="117">
        <f>IF(Y75="-","-",SUM(Y75:Y81)*'3j PAAC PAP'!$G$32)</f>
        <v>115.42542891731503</v>
      </c>
      <c r="Z83" s="117" t="str">
        <f>IF(Z75="-","-",SUM(Z75:Z81)*'3j PAAC PAP'!$G$32)</f>
        <v>-</v>
      </c>
      <c r="AA83" s="117" t="str">
        <f>IF(AA75="-","-",SUM(AA75:AA81)*'3j PAAC PAP'!$G$32)</f>
        <v>-</v>
      </c>
      <c r="AB83" s="117" t="str">
        <f>IF(AB75="-","-",SUM(AB75:AB81)*'3j PAAC PAP'!$G$32)</f>
        <v>-</v>
      </c>
      <c r="AC83" s="117" t="str">
        <f>IF(AC75="-","-",SUM(AC75:AC81)*'3j PAAC PAP'!$G$32)</f>
        <v>-</v>
      </c>
      <c r="AD83" s="25"/>
    </row>
    <row r="84" spans="1:30" s="26" customFormat="1" ht="11.25" customHeight="1" x14ac:dyDescent="0.15">
      <c r="A84" s="207"/>
      <c r="B84" s="120" t="s">
        <v>189</v>
      </c>
      <c r="C84" s="120" t="s">
        <v>250</v>
      </c>
      <c r="D84" s="122" t="s">
        <v>123</v>
      </c>
      <c r="E84" s="119"/>
      <c r="F84" s="27"/>
      <c r="G84" s="117">
        <f>IF(G75="-","-",SUM(G75:G83)*'3k EBIT'!$E$10)</f>
        <v>11.750629790094314</v>
      </c>
      <c r="H84" s="117">
        <f>IF(H75="-","-",SUM(H75:H83)*'3k EBIT'!$E$10)</f>
        <v>11.221730737028208</v>
      </c>
      <c r="I84" s="117">
        <f>IF(I75="-","-",SUM(I75:I83)*'3k EBIT'!$E$10)</f>
        <v>11.453859085416163</v>
      </c>
      <c r="J84" s="117">
        <f>IF(J75="-","-",SUM(J75:J83)*'3k EBIT'!$E$10)</f>
        <v>11.221791550642017</v>
      </c>
      <c r="K84" s="117">
        <f>IF(K75="-","-",SUM(K75:K83)*'3k EBIT'!$E$10)</f>
        <v>12.201844082852746</v>
      </c>
      <c r="L84" s="117">
        <f>IF(L75="-","-",SUM(L75:L83)*'3k EBIT'!$E$10)</f>
        <v>12.044389220641881</v>
      </c>
      <c r="M84" s="117">
        <f>IF(M75="-","-",SUM(M75:M83)*'3k EBIT'!$E$10)</f>
        <v>13.109415964562407</v>
      </c>
      <c r="N84" s="117">
        <f>IF(N75="-","-",SUM(N75:N83)*'3k EBIT'!$E$10)</f>
        <v>13.785208388188767</v>
      </c>
      <c r="O84" s="27"/>
      <c r="P84" s="117">
        <f>IF(P75="-","-",SUM(P75:P83)*'3k EBIT'!$E$10)</f>
        <v>13.785208388188767</v>
      </c>
      <c r="Q84" s="117">
        <f>IF(Q75="-","-",SUM(Q75:Q83)*'3k EBIT'!$E$10)</f>
        <v>15.338394112873511</v>
      </c>
      <c r="R84" s="117">
        <f>IF(R75="-","-",SUM(R75:R83)*'3k EBIT'!$E$10)</f>
        <v>14.775846789685573</v>
      </c>
      <c r="S84" s="117">
        <f>IF(S75="-","-",SUM(S75:S83)*'3k EBIT'!$E$10)</f>
        <v>14.828677767087541</v>
      </c>
      <c r="T84" s="117">
        <f>IF(T75="-","-",SUM(T75:T83)*'3k EBIT'!$E$10)</f>
        <v>14.28739833372004</v>
      </c>
      <c r="U84" s="117">
        <f>IF(U75="-","-",SUM(U75:U83)*'3k EBIT'!$E$10)</f>
        <v>15.621580523944687</v>
      </c>
      <c r="V84" s="117">
        <f>IF(V75="-","-",SUM(V75:V83)*'3k EBIT'!$E$10)</f>
        <v>17.088197357790428</v>
      </c>
      <c r="W84" s="117">
        <f>IF(W75="-","-",SUM(W75:W83)*'3k EBIT'!$E$10)</f>
        <v>23.854121994309949</v>
      </c>
      <c r="X84" s="27"/>
      <c r="Y84" s="117">
        <f>IF(Y75="-","-",SUM(Y75:Y83)*'3k EBIT'!$E$10)</f>
        <v>41.157495281513846</v>
      </c>
      <c r="Z84" s="117" t="str">
        <f>IF(Z75="-","-",SUM(Z75:Z83)*'3k EBIT'!$E$10)</f>
        <v>-</v>
      </c>
      <c r="AA84" s="117" t="str">
        <f>IF(AA75="-","-",SUM(AA75:AA83)*'3k EBIT'!$E$10)</f>
        <v>-</v>
      </c>
      <c r="AB84" s="117" t="str">
        <f>IF(AB75="-","-",SUM(AB75:AB83)*'3k EBIT'!$E$10)</f>
        <v>-</v>
      </c>
      <c r="AC84" s="117" t="str">
        <f>IF(AC75="-","-",SUM(AC75:AC83)*'3k EBIT'!$E$10)</f>
        <v>-</v>
      </c>
      <c r="AD84" s="25"/>
    </row>
    <row r="85" spans="1:30" s="26" customFormat="1" ht="12.6" customHeight="1" x14ac:dyDescent="0.15">
      <c r="A85" s="207"/>
      <c r="B85" s="120" t="s">
        <v>251</v>
      </c>
      <c r="C85" s="156" t="s">
        <v>252</v>
      </c>
      <c r="D85" s="122" t="s">
        <v>123</v>
      </c>
      <c r="E85" s="118"/>
      <c r="F85" s="27"/>
      <c r="G85" s="117">
        <f>IF(G75="-","-",SUM(G75:G78,G80:G84)*'3l HAP'!$E$11)</f>
        <v>7.0641199950591202</v>
      </c>
      <c r="H85" s="117">
        <f>IF(H75="-","-",SUM(H75:H78,H80:H84)*'3l HAP'!$E$11)</f>
        <v>6.6418413466007609</v>
      </c>
      <c r="I85" s="117">
        <f>IF(I75="-","-",SUM(I75:I78,I80:I84)*'3l HAP'!$E$11)</f>
        <v>6.686254583549645</v>
      </c>
      <c r="J85" s="117">
        <f>IF(J75="-","-",SUM(J75:J78,J80:J84)*'3l HAP'!$E$11)</f>
        <v>6.5184999821603498</v>
      </c>
      <c r="K85" s="117">
        <f>IF(K75="-","-",SUM(K75:K78,K80:K84)*'3l HAP'!$E$11)</f>
        <v>7.3684685085569157</v>
      </c>
      <c r="L85" s="117">
        <f>IF(L75="-","-",SUM(L75:L78,L80:L84)*'3l HAP'!$E$11)</f>
        <v>7.2294902041733327</v>
      </c>
      <c r="M85" s="117">
        <f>IF(M75="-","-",SUM(M75:M78,M80:M84)*'3l HAP'!$E$11)</f>
        <v>8.0381291570044251</v>
      </c>
      <c r="N85" s="117">
        <f>IF(N75="-","-",SUM(N75:N78,N80:N84)*'3l HAP'!$E$11)</f>
        <v>8.5666022125199923</v>
      </c>
      <c r="O85" s="27"/>
      <c r="P85" s="117">
        <f>IF(P75="-","-",SUM(P75:P78,P80:P84)*'3l HAP'!$E$11)</f>
        <v>8.5666022125199923</v>
      </c>
      <c r="Q85" s="117">
        <f>IF(Q75="-","-",SUM(Q75:Q78,Q80:Q84)*'3l HAP'!$E$11)</f>
        <v>9.6218011296943065</v>
      </c>
      <c r="R85" s="117">
        <f>IF(R75="-","-",SUM(R75:R78,R80:R84)*'3l HAP'!$E$11)</f>
        <v>9.1730041759266729</v>
      </c>
      <c r="S85" s="117">
        <f>IF(S75="-","-",SUM(S75:S78,S80:S84)*'3l HAP'!$E$11)</f>
        <v>9.1592263874426649</v>
      </c>
      <c r="T85" s="117">
        <f>IF(T75="-","-",SUM(T75:T78,T80:T84)*'3l HAP'!$E$11)</f>
        <v>8.6944338093391877</v>
      </c>
      <c r="U85" s="117">
        <f>IF(U75="-","-",SUM(U75:U78,U80:U84)*'3l HAP'!$E$11)</f>
        <v>9.5562117635709889</v>
      </c>
      <c r="V85" s="117">
        <f>IF(V75="-","-",SUM(V75:V78,V80:V84)*'3l HAP'!$E$11)</f>
        <v>10.700454677311333</v>
      </c>
      <c r="W85" s="117">
        <f>IF(W75="-","-",SUM(W75:W78,W80:W84)*'3l HAP'!$E$11)</f>
        <v>15.46821051754776</v>
      </c>
      <c r="X85" s="27"/>
      <c r="Y85" s="117">
        <f>IF(Y75="-","-",SUM(Y75:Y78,Y80:Y84)*'3l HAP'!$E$11)</f>
        <v>28.660325432896101</v>
      </c>
      <c r="Z85" s="117" t="str">
        <f>IF(Z75="-","-",SUM(Z75:Z78,Z80:Z84)*'3l HAP'!$E$11)</f>
        <v>-</v>
      </c>
      <c r="AA85" s="117" t="str">
        <f>IF(AA75="-","-",SUM(AA75:AA78,AA80:AA84)*'3l HAP'!$E$11)</f>
        <v>-</v>
      </c>
      <c r="AB85" s="117" t="str">
        <f>IF(AB75="-","-",SUM(AB75:AB78,AB80:AB84)*'3l HAP'!$E$11)</f>
        <v>-</v>
      </c>
      <c r="AC85" s="117" t="str">
        <f>IF(AC75="-","-",SUM(AC75:AC78,AC80:AC84)*'3l HAP'!$E$11)</f>
        <v>-</v>
      </c>
      <c r="AD85" s="25"/>
    </row>
    <row r="86" spans="1:30" s="26" customFormat="1" ht="11.25" customHeight="1" x14ac:dyDescent="0.15">
      <c r="A86" s="207"/>
      <c r="B86" s="120" t="s">
        <v>253</v>
      </c>
      <c r="C86" s="120" t="str">
        <f>B86&amp;"_"&amp;D86</f>
        <v>Total_Northern</v>
      </c>
      <c r="D86" s="122" t="s">
        <v>123</v>
      </c>
      <c r="E86" s="119"/>
      <c r="F86" s="27"/>
      <c r="G86" s="117">
        <f t="shared" ref="G86:N86" si="15">IF(G75="-","-",SUM(G75:G85))</f>
        <v>625.5180640196802</v>
      </c>
      <c r="H86" s="117">
        <f t="shared" si="15"/>
        <v>597.25900460264018</v>
      </c>
      <c r="I86" s="117">
        <f t="shared" si="15"/>
        <v>609.52069428731375</v>
      </c>
      <c r="J86" s="117">
        <f t="shared" si="15"/>
        <v>597.13886395339398</v>
      </c>
      <c r="K86" s="117">
        <f t="shared" si="15"/>
        <v>649.57052339545487</v>
      </c>
      <c r="L86" s="117">
        <f t="shared" si="15"/>
        <v>641.14445050297923</v>
      </c>
      <c r="M86" s="117">
        <f t="shared" si="15"/>
        <v>698.00710545626362</v>
      </c>
      <c r="N86" s="117">
        <f t="shared" si="15"/>
        <v>734.10358611644438</v>
      </c>
      <c r="O86" s="27"/>
      <c r="P86" s="117">
        <f t="shared" ref="P86:W86" si="16">IF(P75="-","-",SUM(P75:P85))</f>
        <v>734.10358611644438</v>
      </c>
      <c r="Q86" s="117">
        <f t="shared" si="16"/>
        <v>816.9053683566483</v>
      </c>
      <c r="R86" s="117">
        <f t="shared" si="16"/>
        <v>786.84882978043947</v>
      </c>
      <c r="S86" s="117">
        <f t="shared" si="16"/>
        <v>789.61562860142931</v>
      </c>
      <c r="T86" s="117">
        <f t="shared" si="16"/>
        <v>760.66245656065735</v>
      </c>
      <c r="U86" s="117">
        <f t="shared" si="16"/>
        <v>831.74432078527934</v>
      </c>
      <c r="V86" s="117">
        <f t="shared" si="16"/>
        <v>910.07889149144353</v>
      </c>
      <c r="W86" s="117">
        <f t="shared" si="16"/>
        <v>1270.9477969020863</v>
      </c>
      <c r="X86" s="27"/>
      <c r="Y86" s="117">
        <f t="shared" ref="Y86:AC86" si="17">IF(Y75="-","-",SUM(Y75:Y85))</f>
        <v>2194.8433928702261</v>
      </c>
      <c r="Z86" s="117" t="str">
        <f t="shared" si="17"/>
        <v>-</v>
      </c>
      <c r="AA86" s="117" t="str">
        <f t="shared" si="17"/>
        <v>-</v>
      </c>
      <c r="AB86" s="117" t="str">
        <f t="shared" si="17"/>
        <v>-</v>
      </c>
      <c r="AC86" s="117" t="str">
        <f t="shared" si="17"/>
        <v>-</v>
      </c>
      <c r="AD86" s="25"/>
    </row>
    <row r="87" spans="1:30" s="26" customFormat="1" ht="11.25" customHeight="1" x14ac:dyDescent="0.15">
      <c r="A87" s="207"/>
      <c r="B87" s="123" t="s">
        <v>244</v>
      </c>
      <c r="C87" s="123" t="s">
        <v>180</v>
      </c>
      <c r="D87" s="121" t="s">
        <v>122</v>
      </c>
      <c r="E87" s="75"/>
      <c r="F87" s="27"/>
      <c r="G87" s="35">
        <f>IF('3a DF'!H139="-","-",'3a DF'!H139)</f>
        <v>259.12319338158392</v>
      </c>
      <c r="H87" s="35">
        <f>IF('3a DF'!I139="-","-",'3a DF'!I139)</f>
        <v>231.98319338158393</v>
      </c>
      <c r="I87" s="35">
        <f>IF('3a DF'!J139="-","-",'3a DF'!J139)</f>
        <v>213.16510623610756</v>
      </c>
      <c r="J87" s="35">
        <f>IF('3a DF'!K139="-","-",'3a DF'!K139)</f>
        <v>202.10307741040518</v>
      </c>
      <c r="K87" s="35">
        <f>IF('3a DF'!L139="-","-",'3a DF'!L139)</f>
        <v>244.89353308741082</v>
      </c>
      <c r="L87" s="35">
        <f>IF('3a DF'!M139="-","-",'3a DF'!M139)</f>
        <v>234.65774938088586</v>
      </c>
      <c r="M87" s="35">
        <f>IF('3a DF'!N139="-","-",'3a DF'!N139)</f>
        <v>257.51794667987838</v>
      </c>
      <c r="N87" s="35">
        <f>IF('3a DF'!O139="-","-",'3a DF'!O139)</f>
        <v>282.05025627354075</v>
      </c>
      <c r="O87" s="27"/>
      <c r="P87" s="35">
        <f>IF('3a DF'!Q139="-","-",'3a DF'!Q139)</f>
        <v>282.05025627354075</v>
      </c>
      <c r="Q87" s="35">
        <f>IF('3a DF'!R139="-","-",'3a DF'!R139)</f>
        <v>333.65011525491195</v>
      </c>
      <c r="R87" s="35">
        <f>IF('3a DF'!S139="-","-",'3a DF'!S139)</f>
        <v>302.4670712905322</v>
      </c>
      <c r="S87" s="35">
        <f>IF('3a DF'!T139="-","-",'3a DF'!T139)</f>
        <v>290.16263618966019</v>
      </c>
      <c r="T87" s="35">
        <f>IF('3a DF'!U139="-","-",'3a DF'!U139)</f>
        <v>252.97680750900344</v>
      </c>
      <c r="U87" s="35">
        <f>IF('3a DF'!V139="-","-",'3a DF'!V139)</f>
        <v>298.67803623590902</v>
      </c>
      <c r="V87" s="35">
        <f>IF('3a DF'!W139="-","-",'3a DF'!W139)</f>
        <v>376.87200312834932</v>
      </c>
      <c r="W87" s="35">
        <f>IF('3a DF'!X139="-","-",'3a DF'!X139)</f>
        <v>681.3552889954683</v>
      </c>
      <c r="X87" s="27"/>
      <c r="Y87" s="35">
        <f>IF('3a DF'!Z139="-","-",'3a DF'!Z139)</f>
        <v>1498.823035838022</v>
      </c>
      <c r="Z87" s="35" t="str">
        <f>IF('3a DF'!AA139="-","-",'3a DF'!AA139)</f>
        <v>-</v>
      </c>
      <c r="AA87" s="35" t="str">
        <f>IF('3a DF'!AB139="-","-",'3a DF'!AB139)</f>
        <v>-</v>
      </c>
      <c r="AB87" s="35" t="str">
        <f>IF('3a DF'!AC139="-","-",'3a DF'!AC139)</f>
        <v>-</v>
      </c>
      <c r="AC87" s="35" t="str">
        <f>IF('3a DF'!AD139="-","-",'3a DF'!AD139)</f>
        <v>-</v>
      </c>
      <c r="AD87" s="25"/>
    </row>
    <row r="88" spans="1:30" s="26" customFormat="1" ht="11.25" x14ac:dyDescent="0.15">
      <c r="A88" s="207"/>
      <c r="B88" s="123" t="s">
        <v>244</v>
      </c>
      <c r="C88" s="123" t="s">
        <v>181</v>
      </c>
      <c r="D88" s="121" t="s">
        <v>122</v>
      </c>
      <c r="E88" s="75"/>
      <c r="F88" s="27"/>
      <c r="G88" s="35">
        <f>IF('3b CM'!G34="-","-",'3b CM'!G34)</f>
        <v>6.0192459082068814E-2</v>
      </c>
      <c r="H88" s="35">
        <f>IF('3b CM'!H34="-","-",'3b CM'!H34)</f>
        <v>9.0288688623103228E-2</v>
      </c>
      <c r="I88" s="35">
        <f>IF('3b CM'!I34="-","-",'3b CM'!I34)</f>
        <v>0.28430926528872924</v>
      </c>
      <c r="J88" s="35">
        <f>IF('3b CM'!J34="-","-",'3b CM'!J34)</f>
        <v>0.28912836277456888</v>
      </c>
      <c r="K88" s="35">
        <f>IF('3b CM'!K34="-","-",'3b CM'!K34)</f>
        <v>3.7135050058261001</v>
      </c>
      <c r="L88" s="35">
        <f>IF('3b CM'!L34="-","-",'3b CM'!L34)</f>
        <v>3.6024750981132136</v>
      </c>
      <c r="M88" s="35">
        <f>IF('3b CM'!M34="-","-",'3b CM'!M34)</f>
        <v>12.494315032774898</v>
      </c>
      <c r="N88" s="35">
        <f>IF('3b CM'!N34="-","-",'3b CM'!N34)</f>
        <v>11.877451269582151</v>
      </c>
      <c r="O88" s="27"/>
      <c r="P88" s="35">
        <f>IF('3b CM'!P34="-","-",'3b CM'!P34)</f>
        <v>11.877451269582151</v>
      </c>
      <c r="Q88" s="35">
        <f>IF('3b CM'!Q34="-","-",'3b CM'!Q34)</f>
        <v>15.902600376244944</v>
      </c>
      <c r="R88" s="35">
        <f>IF('3b CM'!R34="-","-",'3b CM'!R34)</f>
        <v>15.274266387209391</v>
      </c>
      <c r="S88" s="35">
        <f>IF('3b CM'!S34="-","-",'3b CM'!S34)</f>
        <v>18.171461627247051</v>
      </c>
      <c r="T88" s="35">
        <f>IF('3b CM'!T34="-","-",'3b CM'!T34)</f>
        <v>18.515788928093528</v>
      </c>
      <c r="U88" s="35">
        <f>IF('3b CM'!U34="-","-",'3b CM'!U34)</f>
        <v>14.006234481024579</v>
      </c>
      <c r="V88" s="35">
        <f>IF('3b CM'!V34="-","-",'3b CM'!V34)</f>
        <v>14.158531899757607</v>
      </c>
      <c r="W88" s="35">
        <f>IF('3b CM'!W34="-","-",'3b CM'!W34)</f>
        <v>8.871510680604576</v>
      </c>
      <c r="X88" s="27"/>
      <c r="Y88" s="35">
        <f>IF('3b CM'!Y34="-","-",'3b CM'!Y34)</f>
        <v>11.828182898597044</v>
      </c>
      <c r="Z88" s="35" t="str">
        <f>IF('3b CM'!Z34="-","-",'3b CM'!Z34)</f>
        <v>-</v>
      </c>
      <c r="AA88" s="35" t="str">
        <f>IF('3b CM'!AA34="-","-",'3b CM'!AA34)</f>
        <v>-</v>
      </c>
      <c r="AB88" s="35" t="str">
        <f>IF('3b CM'!AB34="-","-",'3b CM'!AB34)</f>
        <v>-</v>
      </c>
      <c r="AC88" s="35" t="str">
        <f>IF('3b CM'!AC34="-","-",'3b CM'!AC34)</f>
        <v>-</v>
      </c>
      <c r="AD88" s="25"/>
    </row>
    <row r="89" spans="1:30" s="26" customFormat="1" ht="11.25" x14ac:dyDescent="0.15">
      <c r="A89" s="207"/>
      <c r="B89" s="123" t="s">
        <v>245</v>
      </c>
      <c r="C89" s="123" t="s">
        <v>182</v>
      </c>
      <c r="D89" s="121" t="s">
        <v>122</v>
      </c>
      <c r="E89" s="75"/>
      <c r="F89" s="27"/>
      <c r="G89" s="35" t="str">
        <f>IF('3c AA'!J117="-","-",'3c AA'!J117)</f>
        <v>-</v>
      </c>
      <c r="H89" s="35" t="str">
        <f>IF('3c AA'!K117="-","-",'3c AA'!K117)</f>
        <v>-</v>
      </c>
      <c r="I89" s="35" t="str">
        <f>IF('3c AA'!L117="-","-",'3c AA'!L117)</f>
        <v>-</v>
      </c>
      <c r="J89" s="35" t="str">
        <f>IF('3c AA'!M117="-","-",'3c AA'!M117)</f>
        <v>-</v>
      </c>
      <c r="K89" s="35" t="str">
        <f>IF('3c AA'!N117="-","-",'3c AA'!N117)</f>
        <v>-</v>
      </c>
      <c r="L89" s="35" t="str">
        <f>IF('3c AA'!O117="-","-",'3c AA'!O117)</f>
        <v>-</v>
      </c>
      <c r="M89" s="35" t="str">
        <f>IF('3c AA'!P117="-","-",'3c AA'!P117)</f>
        <v>-</v>
      </c>
      <c r="N89" s="35" t="str">
        <f>IF('3c AA'!Q117="-","-",'3c AA'!Q117)</f>
        <v>-</v>
      </c>
      <c r="O89" s="27"/>
      <c r="P89" s="35" t="str">
        <f>IF('3c AA'!S117="-","-",'3c AA'!S117)</f>
        <v>-</v>
      </c>
      <c r="Q89" s="35" t="str">
        <f>IF('3c AA'!T117="-","-",'3c AA'!T117)</f>
        <v>-</v>
      </c>
      <c r="R89" s="35" t="str">
        <f>IF('3c AA'!U117="-","-",'3c AA'!U117)</f>
        <v>-</v>
      </c>
      <c r="S89" s="35" t="str">
        <f>IF('3c AA'!V117="-","-",'3c AA'!V117)</f>
        <v>-</v>
      </c>
      <c r="T89" s="35">
        <f>IF('3c AA'!W117="-","-",'3c AA'!W117)</f>
        <v>6.5873529519024565</v>
      </c>
      <c r="U89" s="35">
        <f>IF('3c AA'!X117="-","-",'3c AA'!X117)</f>
        <v>9.9756950960531068</v>
      </c>
      <c r="V89" s="35">
        <f>IF('3c AA'!Y117="-","-",'3c AA'!Y117)</f>
        <v>4.43</v>
      </c>
      <c r="W89" s="35" t="str">
        <f>IF('3c AA'!Z117="-","-",'3c AA'!Z117)</f>
        <v>-</v>
      </c>
      <c r="X89" s="27"/>
      <c r="Y89" s="35">
        <f>IF('3c AA'!AB117="-","-",'3c AA'!AB117)</f>
        <v>20.533735959244328</v>
      </c>
      <c r="Z89" s="35" t="str">
        <f>IF('3c AA'!AC117="-","-",'3c AA'!AC117)</f>
        <v>-</v>
      </c>
      <c r="AA89" s="35" t="str">
        <f>IF('3c AA'!AD117="-","-",'3c AA'!AD117)</f>
        <v>-</v>
      </c>
      <c r="AB89" s="35" t="str">
        <f>IF('3c AA'!AE117="-","-",'3c AA'!AE117)</f>
        <v>-</v>
      </c>
      <c r="AC89" s="35" t="str">
        <f>IF('3c AA'!AF117="-","-",'3c AA'!AF117)</f>
        <v>-</v>
      </c>
      <c r="AD89" s="25"/>
    </row>
    <row r="90" spans="1:30" s="26" customFormat="1" ht="11.25" x14ac:dyDescent="0.15">
      <c r="A90" s="207"/>
      <c r="B90" s="123" t="s">
        <v>246</v>
      </c>
      <c r="C90" s="123" t="s">
        <v>183</v>
      </c>
      <c r="D90" s="121" t="s">
        <v>122</v>
      </c>
      <c r="E90" s="75"/>
      <c r="F90" s="27"/>
      <c r="G90" s="35">
        <f>IF('3d PC'!G35="-","-",'3d PC'!G35)</f>
        <v>90.560159994303291</v>
      </c>
      <c r="H90" s="35">
        <f>IF('3d PC'!H35="-","-",'3d PC'!H35)</f>
        <v>90.532869222209868</v>
      </c>
      <c r="I90" s="35">
        <f>IF('3d PC'!I35="-","-",'3d PC'!I35)</f>
        <v>110.92674493626322</v>
      </c>
      <c r="J90" s="35">
        <f>IF('3d PC'!J35="-","-",'3d PC'!J35)</f>
        <v>110.82225533662896</v>
      </c>
      <c r="K90" s="35">
        <f>IF('3d PC'!K35="-","-",'3d PC'!K35)</f>
        <v>118.08287818909777</v>
      </c>
      <c r="L90" s="35">
        <f>IF('3d PC'!L35="-","-",'3d PC'!L35)</f>
        <v>118.5094862386421</v>
      </c>
      <c r="M90" s="35">
        <f>IF('3d PC'!M35="-","-",'3d PC'!M35)</f>
        <v>137.28979342581226</v>
      </c>
      <c r="N90" s="35">
        <f>IF('3d PC'!N35="-","-",'3d PC'!N35)</f>
        <v>137.38369670991634</v>
      </c>
      <c r="O90" s="27"/>
      <c r="P90" s="35">
        <f>IF('3d PC'!P35="-","-",'3d PC'!P35)</f>
        <v>137.38369670991634</v>
      </c>
      <c r="Q90" s="35">
        <f>IF('3d PC'!Q35="-","-",'3d PC'!Q35)</f>
        <v>146.98659272957821</v>
      </c>
      <c r="R90" s="35">
        <f>IF('3d PC'!R35="-","-",'3d PC'!R35)</f>
        <v>148.79387311541902</v>
      </c>
      <c r="S90" s="35">
        <f>IF('3d PC'!S35="-","-",'3d PC'!S35)</f>
        <v>153.06084641349003</v>
      </c>
      <c r="T90" s="35">
        <f>IF('3d PC'!T35="-","-",'3d PC'!T35)</f>
        <v>152.51690130303038</v>
      </c>
      <c r="U90" s="35">
        <f>IF('3d PC'!U35="-","-",'3d PC'!U35)</f>
        <v>161.47498713489335</v>
      </c>
      <c r="V90" s="35">
        <f>IF('3d PC'!V35="-","-",'3d PC'!V35)</f>
        <v>160.71857782937983</v>
      </c>
      <c r="W90" s="35">
        <f>IF('3d PC'!W35="-","-",'3d PC'!W35)</f>
        <v>168.05614549201195</v>
      </c>
      <c r="X90" s="27"/>
      <c r="Y90" s="35">
        <f>IF('3d PC'!Y35="-","-",'3d PC'!Y35)</f>
        <v>166.48343447129616</v>
      </c>
      <c r="Z90" s="35" t="str">
        <f>IF('3d PC'!Z35="-","-",'3d PC'!Z35)</f>
        <v>-</v>
      </c>
      <c r="AA90" s="35" t="str">
        <f>IF('3d PC'!AA35="-","-",'3d PC'!AA35)</f>
        <v>-</v>
      </c>
      <c r="AB90" s="35" t="str">
        <f>IF('3d PC'!AB35="-","-",'3d PC'!AB35)</f>
        <v>-</v>
      </c>
      <c r="AC90" s="35" t="str">
        <f>IF('3d PC'!AC35="-","-",'3d PC'!AC35)</f>
        <v>-</v>
      </c>
      <c r="AD90" s="25"/>
    </row>
    <row r="91" spans="1:30" s="26" customFormat="1" ht="11.25" x14ac:dyDescent="0.15">
      <c r="A91" s="207"/>
      <c r="B91" s="123" t="s">
        <v>247</v>
      </c>
      <c r="C91" s="123" t="s">
        <v>184</v>
      </c>
      <c r="D91" s="121" t="s">
        <v>122</v>
      </c>
      <c r="E91" s="75"/>
      <c r="F91" s="27"/>
      <c r="G91" s="35">
        <f>IF('3e NC-Elec'!H63="-","-",'3e NC-Elec'!H63)</f>
        <v>116.33835677623409</v>
      </c>
      <c r="H91" s="35">
        <f>IF('3e NC-Elec'!I63="-","-",'3e NC-Elec'!I63)</f>
        <v>117.34928949421698</v>
      </c>
      <c r="I91" s="35">
        <f>IF('3e NC-Elec'!J63="-","-",'3e NC-Elec'!J63)</f>
        <v>132.25076214411874</v>
      </c>
      <c r="J91" s="35">
        <f>IF('3e NC-Elec'!K63="-","-",'3e NC-Elec'!K63)</f>
        <v>131.49040443164176</v>
      </c>
      <c r="K91" s="35">
        <f>IF('3e NC-Elec'!L63="-","-",'3e NC-Elec'!L63)</f>
        <v>126.45179788115809</v>
      </c>
      <c r="L91" s="35">
        <f>IF('3e NC-Elec'!M63="-","-",'3e NC-Elec'!M63)</f>
        <v>127.66371827085068</v>
      </c>
      <c r="M91" s="35">
        <f>IF('3e NC-Elec'!N63="-","-",'3e NC-Elec'!N63)</f>
        <v>135.01519162585544</v>
      </c>
      <c r="N91" s="35">
        <f>IF('3e NC-Elec'!O63="-","-",'3e NC-Elec'!O63)</f>
        <v>134.47874663427234</v>
      </c>
      <c r="O91" s="27"/>
      <c r="P91" s="35">
        <f>IF('3e NC-Elec'!Q63="-","-",'3e NC-Elec'!Q63)</f>
        <v>134.47874663427234</v>
      </c>
      <c r="Q91" s="35">
        <f>IF('3e NC-Elec'!R63="-","-",'3e NC-Elec'!R63)</f>
        <v>146.90804361450665</v>
      </c>
      <c r="R91" s="35">
        <f>IF('3e NC-Elec'!S63="-","-",'3e NC-Elec'!S63)</f>
        <v>147.83346798871341</v>
      </c>
      <c r="S91" s="35">
        <f>IF('3e NC-Elec'!T63="-","-",'3e NC-Elec'!T63)</f>
        <v>140.44251795711267</v>
      </c>
      <c r="T91" s="35">
        <f>IF('3e NC-Elec'!U63="-","-",'3e NC-Elec'!U63)</f>
        <v>143.64113908177919</v>
      </c>
      <c r="U91" s="35">
        <f>IF('3e NC-Elec'!V63="-","-",'3e NC-Elec'!V63)</f>
        <v>148.82843590081512</v>
      </c>
      <c r="V91" s="35">
        <f>IF('3e NC-Elec'!W63="-","-",'3e NC-Elec'!W63)</f>
        <v>147.90456002333787</v>
      </c>
      <c r="W91" s="35">
        <f>IF('3e NC-Elec'!X63="-","-",'3e NC-Elec'!X63)</f>
        <v>195.99432789635114</v>
      </c>
      <c r="X91" s="27"/>
      <c r="Y91" s="35">
        <f>IF('3e NC-Elec'!Z63="-","-",'3e NC-Elec'!Z63)</f>
        <v>206.63472343674036</v>
      </c>
      <c r="Z91" s="35" t="str">
        <f>IF('3e NC-Elec'!AA63="-","-",'3e NC-Elec'!AA63)</f>
        <v>-</v>
      </c>
      <c r="AA91" s="35" t="str">
        <f>IF('3e NC-Elec'!AB63="-","-",'3e NC-Elec'!AB63)</f>
        <v>-</v>
      </c>
      <c r="AB91" s="35" t="str">
        <f>IF('3e NC-Elec'!AC63="-","-",'3e NC-Elec'!AC63)</f>
        <v>-</v>
      </c>
      <c r="AC91" s="35" t="str">
        <f>IF('3e NC-Elec'!AD63="-","-",'3e NC-Elec'!AD63)</f>
        <v>-</v>
      </c>
      <c r="AD91" s="25"/>
    </row>
    <row r="92" spans="1:30" s="26" customFormat="1" ht="11.25" x14ac:dyDescent="0.15">
      <c r="A92" s="207"/>
      <c r="B92" s="123" t="s">
        <v>248</v>
      </c>
      <c r="C92" s="123" t="s">
        <v>185</v>
      </c>
      <c r="D92" s="121" t="s">
        <v>122</v>
      </c>
      <c r="E92" s="75"/>
      <c r="F92" s="27"/>
      <c r="G92" s="35">
        <f>IF('3g CPIH'!C$17="-","-",'3h OC '!$E$10*('3g CPIH'!C$17/'3g CPIH'!$G$17))</f>
        <v>76.502677103718199</v>
      </c>
      <c r="H92" s="35">
        <f>IF('3g CPIH'!D$17="-","-",'3h OC '!$E$10*('3g CPIH'!D$17/'3g CPIH'!$G$17))</f>
        <v>76.655835616438353</v>
      </c>
      <c r="I92" s="35">
        <f>IF('3g CPIH'!E$17="-","-",'3h OC '!$E$10*('3g CPIH'!E$17/'3g CPIH'!$G$17))</f>
        <v>76.885573385518597</v>
      </c>
      <c r="J92" s="35">
        <f>IF('3g CPIH'!F$17="-","-",'3h OC '!$E$10*('3g CPIH'!F$17/'3g CPIH'!$G$17))</f>
        <v>77.345048923679059</v>
      </c>
      <c r="K92" s="35">
        <f>IF('3g CPIH'!G$17="-","-",'3h OC '!$E$10*('3g CPIH'!G$17/'3g CPIH'!$G$17))</f>
        <v>78.263999999999996</v>
      </c>
      <c r="L92" s="35">
        <f>IF('3g CPIH'!H$17="-","-",'3h OC '!$E$10*('3g CPIH'!H$17/'3g CPIH'!$G$17))</f>
        <v>79.259530332681024</v>
      </c>
      <c r="M92" s="35">
        <f>IF('3g CPIH'!I$17="-","-",'3h OC '!$E$10*('3g CPIH'!I$17/'3g CPIH'!$G$17))</f>
        <v>80.408219178082177</v>
      </c>
      <c r="N92" s="35">
        <f>IF('3g CPIH'!J$17="-","-",'3h OC '!$E$10*('3g CPIH'!J$17/'3g CPIH'!$G$17))</f>
        <v>81.097432485322898</v>
      </c>
      <c r="O92" s="27"/>
      <c r="P92" s="35">
        <f>IF('3g CPIH'!L$17="-","-",'3h OC '!$E$10*('3g CPIH'!L$17/'3g CPIH'!$G$17))</f>
        <v>81.097432485322898</v>
      </c>
      <c r="Q92" s="35">
        <f>IF('3g CPIH'!M$17="-","-",'3h OC '!$E$10*('3g CPIH'!M$17/'3g CPIH'!$G$17))</f>
        <v>82.016383561643835</v>
      </c>
      <c r="R92" s="35">
        <f>IF('3g CPIH'!N$17="-","-",'3h OC '!$E$10*('3g CPIH'!N$17/'3g CPIH'!$G$17))</f>
        <v>82.62901761252445</v>
      </c>
      <c r="S92" s="35">
        <f>IF('3g CPIH'!O$17="-","-",'3h OC '!$E$10*('3g CPIH'!O$17/'3g CPIH'!$G$17))</f>
        <v>83.088493150684926</v>
      </c>
      <c r="T92" s="35">
        <f>IF('3g CPIH'!P$17="-","-",'3h OC '!$E$10*('3g CPIH'!P$17/'3g CPIH'!$G$17))</f>
        <v>83.318230919765156</v>
      </c>
      <c r="U92" s="35">
        <f>IF('3g CPIH'!Q$17="-","-",'3h OC '!$E$10*('3g CPIH'!Q$17/'3g CPIH'!$G$17))</f>
        <v>83.777706457925632</v>
      </c>
      <c r="V92" s="35">
        <f>IF('3g CPIH'!R$17="-","-",'3h OC '!$E$10*('3g CPIH'!R$17/'3g CPIH'!$G$17))</f>
        <v>85.309291585127198</v>
      </c>
      <c r="W92" s="35">
        <f>IF('3g CPIH'!S$17="-","-",'3h OC '!$E$10*('3g CPIH'!S$17/'3g CPIH'!$G$17))</f>
        <v>87.836407045009793</v>
      </c>
      <c r="X92" s="27"/>
      <c r="Y92" s="35">
        <f>IF('3g CPIH'!U$17="-","-",'3h OC '!$E$10*('3g CPIH'!U$17/'3g CPIH'!$G$17))</f>
        <v>92.278003913894324</v>
      </c>
      <c r="Z92" s="35" t="str">
        <f>IF('3g CPIH'!V$17="-","-",'3h OC '!$E$10*('3g CPIH'!V$17/'3g CPIH'!$G$17))</f>
        <v>-</v>
      </c>
      <c r="AA92" s="35" t="str">
        <f>IF('3g CPIH'!W$17="-","-",'3h OC '!$E$10*('3g CPIH'!W$17/'3g CPIH'!$G$17))</f>
        <v>-</v>
      </c>
      <c r="AB92" s="35" t="str">
        <f>IF('3g CPIH'!X$17="-","-",'3h OC '!$E$10*('3g CPIH'!X$17/'3g CPIH'!$G$17))</f>
        <v>-</v>
      </c>
      <c r="AC92" s="35" t="str">
        <f>IF('3g CPIH'!Y$17="-","-",'3h OC '!$E$10*('3g CPIH'!Y$17/'3g CPIH'!$G$17))</f>
        <v>-</v>
      </c>
      <c r="AD92" s="25"/>
    </row>
    <row r="93" spans="1:30" s="26" customFormat="1" ht="11.25" customHeight="1" x14ac:dyDescent="0.15">
      <c r="A93" s="207"/>
      <c r="B93" s="123" t="s">
        <v>248</v>
      </c>
      <c r="C93" s="123" t="s">
        <v>186</v>
      </c>
      <c r="D93" s="121" t="s">
        <v>122</v>
      </c>
      <c r="E93" s="75"/>
      <c r="F93" s="27"/>
      <c r="G93" s="35" t="s">
        <v>249</v>
      </c>
      <c r="H93" s="35" t="s">
        <v>249</v>
      </c>
      <c r="I93" s="35" t="s">
        <v>249</v>
      </c>
      <c r="J93" s="35" t="s">
        <v>249</v>
      </c>
      <c r="K93" s="35">
        <f>IF('3i SMNCC'!G$50="-","-",'3i SMNCC'!G$50)</f>
        <v>0</v>
      </c>
      <c r="L93" s="35">
        <f>IF('3i SMNCC'!H$50="-","-",'3i SMNCC'!H$50)</f>
        <v>-0.18995111249132623</v>
      </c>
      <c r="M93" s="35">
        <f>IF('3i SMNCC'!I$50="-","-",'3i SMNCC'!I$50)</f>
        <v>2.3898870370752556</v>
      </c>
      <c r="N93" s="35">
        <f>IF('3i SMNCC'!J$50="-","-",'3i SMNCC'!J$50)</f>
        <v>11.485481460604181</v>
      </c>
      <c r="O93" s="27"/>
      <c r="P93" s="35">
        <f>IF('3i SMNCC'!L$50="-","-",'3i SMNCC'!L$50)</f>
        <v>11.485481460604181</v>
      </c>
      <c r="Q93" s="35">
        <f>IF('3i SMNCC'!M$50="-","-",'3i SMNCC'!M$50)</f>
        <v>13.905095596481768</v>
      </c>
      <c r="R93" s="35">
        <f>IF('3i SMNCC'!N$50="-","-",'3i SMNCC'!N$50)</f>
        <v>14.008016342776511</v>
      </c>
      <c r="S93" s="35">
        <f>IF('3i SMNCC'!O$50="-","-",'3i SMNCC'!O$50)</f>
        <v>16.592254432324484</v>
      </c>
      <c r="T93" s="35">
        <f>IF('3i SMNCC'!P$50="-","-",'3i SMNCC'!P$50)</f>
        <v>16.855736391237045</v>
      </c>
      <c r="U93" s="35">
        <f>IF('3i SMNCC'!Q$50="-","-",'3i SMNCC'!Q$50)</f>
        <v>16.48610584262476</v>
      </c>
      <c r="V93" s="35">
        <f>IF('3i SMNCC'!R$50="-","-",'3i SMNCC'!R$50)</f>
        <v>16.529685824397358</v>
      </c>
      <c r="W93" s="35">
        <f>IF('3i SMNCC'!S$50="-","-",'3i SMNCC'!S$50)</f>
        <v>15.149258026029946</v>
      </c>
      <c r="X93" s="27"/>
      <c r="Y93" s="35">
        <f>IF('3i SMNCC'!U$50="-","-",'3i SMNCC'!U$50)</f>
        <v>16.072618119862021</v>
      </c>
      <c r="Z93" s="35" t="str">
        <f>IF('3i SMNCC'!V$50="-","-",'3i SMNCC'!V$50)</f>
        <v>-</v>
      </c>
      <c r="AA93" s="35" t="str">
        <f>IF('3i SMNCC'!W$50="-","-",'3i SMNCC'!W$50)</f>
        <v>-</v>
      </c>
      <c r="AB93" s="35" t="str">
        <f>IF('3i SMNCC'!X$50="-","-",'3i SMNCC'!X$50)</f>
        <v>-</v>
      </c>
      <c r="AC93" s="35" t="str">
        <f>IF('3i SMNCC'!Y$50="-","-",'3i SMNCC'!Y$50)</f>
        <v>-</v>
      </c>
      <c r="AD93" s="25"/>
    </row>
    <row r="94" spans="1:30" s="26" customFormat="1" ht="11.25" customHeight="1" x14ac:dyDescent="0.15">
      <c r="A94" s="207"/>
      <c r="B94" s="123" t="s">
        <v>248</v>
      </c>
      <c r="C94" s="123" t="s">
        <v>187</v>
      </c>
      <c r="D94" s="121" t="s">
        <v>122</v>
      </c>
      <c r="E94" s="75"/>
      <c r="F94" s="27"/>
      <c r="G94" s="35">
        <f>IF('3g CPIH'!C$17="-","-",'3j PAAC PAP'!$G$14*('3g CPIH'!C$17/'3g CPIH'!$G$17))</f>
        <v>13.436452250489236</v>
      </c>
      <c r="H94" s="35">
        <f>IF('3g CPIH'!D$17="-","-",'3j PAAC PAP'!$G$14*('3g CPIH'!D$17/'3g CPIH'!$G$17))</f>
        <v>13.463352054794518</v>
      </c>
      <c r="I94" s="35">
        <f>IF('3g CPIH'!E$17="-","-",'3j PAAC PAP'!$G$14*('3g CPIH'!E$17/'3g CPIH'!$G$17))</f>
        <v>13.503701761252445</v>
      </c>
      <c r="J94" s="35">
        <f>IF('3g CPIH'!F$17="-","-",'3j PAAC PAP'!$G$14*('3g CPIH'!F$17/'3g CPIH'!$G$17))</f>
        <v>13.584401174168297</v>
      </c>
      <c r="K94" s="35">
        <f>IF('3g CPIH'!G$17="-","-",'3j PAAC PAP'!$G$14*('3g CPIH'!G$17/'3g CPIH'!$G$17))</f>
        <v>13.745799999999999</v>
      </c>
      <c r="L94" s="35">
        <f>IF('3g CPIH'!H$17="-","-",'3j PAAC PAP'!$G$14*('3g CPIH'!H$17/'3g CPIH'!$G$17))</f>
        <v>13.920648727984345</v>
      </c>
      <c r="M94" s="35">
        <f>IF('3g CPIH'!I$17="-","-",'3j PAAC PAP'!$G$14*('3g CPIH'!I$17/'3g CPIH'!$G$17))</f>
        <v>14.122397260273971</v>
      </c>
      <c r="N94" s="35">
        <f>IF('3g CPIH'!J$17="-","-",'3j PAAC PAP'!$G$14*('3g CPIH'!J$17/'3g CPIH'!$G$17))</f>
        <v>14.24344637964775</v>
      </c>
      <c r="O94" s="27"/>
      <c r="P94" s="35">
        <f>IF('3g CPIH'!L$17="-","-",'3j PAAC PAP'!$G$14*('3g CPIH'!L$17/'3g CPIH'!$G$17))</f>
        <v>14.24344637964775</v>
      </c>
      <c r="Q94" s="35">
        <f>IF('3g CPIH'!M$17="-","-",'3j PAAC PAP'!$G$14*('3g CPIH'!M$17/'3g CPIH'!$G$17))</f>
        <v>14.40484520547945</v>
      </c>
      <c r="R94" s="35">
        <f>IF('3g CPIH'!N$17="-","-",'3j PAAC PAP'!$G$14*('3g CPIH'!N$17/'3g CPIH'!$G$17))</f>
        <v>14.512444422700586</v>
      </c>
      <c r="S94" s="35">
        <f>IF('3g CPIH'!O$17="-","-",'3j PAAC PAP'!$G$14*('3g CPIH'!O$17/'3g CPIH'!$G$17))</f>
        <v>14.593143835616438</v>
      </c>
      <c r="T94" s="35">
        <f>IF('3g CPIH'!P$17="-","-",'3j PAAC PAP'!$G$14*('3g CPIH'!P$17/'3g CPIH'!$G$17))</f>
        <v>14.633493542074362</v>
      </c>
      <c r="U94" s="35">
        <f>IF('3g CPIH'!Q$17="-","-",'3j PAAC PAP'!$G$14*('3g CPIH'!Q$17/'3g CPIH'!$G$17))</f>
        <v>14.714192954990214</v>
      </c>
      <c r="V94" s="35">
        <f>IF('3g CPIH'!R$17="-","-",'3j PAAC PAP'!$G$14*('3g CPIH'!R$17/'3g CPIH'!$G$17))</f>
        <v>14.983190998043053</v>
      </c>
      <c r="W94" s="35">
        <f>IF('3g CPIH'!S$17="-","-",'3j PAAC PAP'!$G$14*('3g CPIH'!S$17/'3g CPIH'!$G$17))</f>
        <v>15.427037769080234</v>
      </c>
      <c r="X94" s="27"/>
      <c r="Y94" s="35">
        <f>IF('3g CPIH'!U$17="-","-",'3j PAAC PAP'!$G$14*('3g CPIH'!U$17/'3g CPIH'!$G$17))</f>
        <v>16.207132093933463</v>
      </c>
      <c r="Z94" s="35" t="str">
        <f>IF('3g CPIH'!V$17="-","-",'3j PAAC PAP'!$G$14*('3g CPIH'!V$17/'3g CPIH'!$G$17))</f>
        <v>-</v>
      </c>
      <c r="AA94" s="35" t="str">
        <f>IF('3g CPIH'!W$17="-","-",'3j PAAC PAP'!$G$14*('3g CPIH'!W$17/'3g CPIH'!$G$17))</f>
        <v>-</v>
      </c>
      <c r="AB94" s="35" t="str">
        <f>IF('3g CPIH'!X$17="-","-",'3j PAAC PAP'!$G$14*('3g CPIH'!X$17/'3g CPIH'!$G$17))</f>
        <v>-</v>
      </c>
      <c r="AC94" s="35" t="str">
        <f>IF('3g CPIH'!Y$17="-","-",'3j PAAC PAP'!$G$14*('3g CPIH'!Y$17/'3g CPIH'!$G$17))</f>
        <v>-</v>
      </c>
      <c r="AD94" s="25"/>
    </row>
    <row r="95" spans="1:30" s="26" customFormat="1" ht="11.25" customHeight="1" x14ac:dyDescent="0.15">
      <c r="A95" s="207"/>
      <c r="B95" s="123" t="s">
        <v>248</v>
      </c>
      <c r="C95" s="123" t="s">
        <v>188</v>
      </c>
      <c r="D95" s="121" t="s">
        <v>122</v>
      </c>
      <c r="E95" s="75"/>
      <c r="F95" s="27"/>
      <c r="G95" s="35">
        <f>IF(G87="-","-",SUM(G87:G93)*'3j PAAC PAP'!$G$32)</f>
        <v>31.417817503812817</v>
      </c>
      <c r="H95" s="35">
        <f>IF(H87="-","-",SUM(H87:H93)*'3j PAAC PAP'!$G$32)</f>
        <v>29.91387092964349</v>
      </c>
      <c r="I95" s="35">
        <f>IF(I87="-","-",SUM(I87:I93)*'3j PAAC PAP'!$G$32)</f>
        <v>30.892507566490352</v>
      </c>
      <c r="J95" s="35">
        <f>IF(J87="-","-",SUM(J87:J93)*'3j PAAC PAP'!$G$32)</f>
        <v>30.22877824718886</v>
      </c>
      <c r="K95" s="35">
        <f>IF(K87="-","-",SUM(K87:K93)*'3j PAAC PAP'!$G$32)</f>
        <v>33.086676472922889</v>
      </c>
      <c r="L95" s="35">
        <f>IF(L87="-","-",SUM(L87:L93)*'3j PAAC PAP'!$G$32)</f>
        <v>32.629078187315486</v>
      </c>
      <c r="M95" s="35">
        <f>IF(M87="-","-",SUM(M87:M93)*'3j PAAC PAP'!$G$32)</f>
        <v>36.196679398923713</v>
      </c>
      <c r="N95" s="35">
        <f>IF(N87="-","-",SUM(N87:N93)*'3j PAAC PAP'!$G$32)</f>
        <v>38.122433946103847</v>
      </c>
      <c r="O95" s="27"/>
      <c r="P95" s="35">
        <f>IF(P87="-","-",SUM(P87:P93)*'3j PAAC PAP'!$G$32)</f>
        <v>38.122433946103847</v>
      </c>
      <c r="Q95" s="35">
        <f>IF(Q87="-","-",SUM(Q87:Q93)*'3j PAAC PAP'!$G$32)</f>
        <v>42.8124127979465</v>
      </c>
      <c r="R95" s="35">
        <f>IF(R87="-","-",SUM(R87:R93)*'3j PAAC PAP'!$G$32)</f>
        <v>41.170074790333373</v>
      </c>
      <c r="S95" s="35">
        <f>IF(S87="-","-",SUM(S87:S93)*'3j PAAC PAP'!$G$32)</f>
        <v>40.62071041855215</v>
      </c>
      <c r="T95" s="35">
        <f>IF(T87="-","-",SUM(T87:T93)*'3j PAAC PAP'!$G$32)</f>
        <v>39.05114996303891</v>
      </c>
      <c r="U95" s="35">
        <f>IF(U87="-","-",SUM(U87:U93)*'3j PAAC PAP'!$G$32)</f>
        <v>42.456787855345915</v>
      </c>
      <c r="V95" s="35">
        <f>IF(V87="-","-",SUM(V87:V93)*'3j PAAC PAP'!$G$32)</f>
        <v>46.666145142412383</v>
      </c>
      <c r="W95" s="35">
        <f>IF(W87="-","-",SUM(W87:W93)*'3j PAAC PAP'!$G$32)</f>
        <v>67.010153169796581</v>
      </c>
      <c r="X95" s="27"/>
      <c r="Y95" s="35">
        <f>IF(Y87="-","-",SUM(Y87:Y93)*'3j PAAC PAP'!$G$32)</f>
        <v>116.54070185045885</v>
      </c>
      <c r="Z95" s="35" t="str">
        <f>IF(Z87="-","-",SUM(Z87:Z93)*'3j PAAC PAP'!$G$32)</f>
        <v>-</v>
      </c>
      <c r="AA95" s="35" t="str">
        <f>IF(AA87="-","-",SUM(AA87:AA93)*'3j PAAC PAP'!$G$32)</f>
        <v>-</v>
      </c>
      <c r="AB95" s="35" t="str">
        <f>IF(AB87="-","-",SUM(AB87:AB93)*'3j PAAC PAP'!$G$32)</f>
        <v>-</v>
      </c>
      <c r="AC95" s="35" t="str">
        <f>IF(AC87="-","-",SUM(AC87:AC93)*'3j PAAC PAP'!$G$32)</f>
        <v>-</v>
      </c>
      <c r="AD95" s="25"/>
    </row>
    <row r="96" spans="1:30" s="26" customFormat="1" ht="11.25" customHeight="1" x14ac:dyDescent="0.15">
      <c r="A96" s="207"/>
      <c r="B96" s="123" t="s">
        <v>189</v>
      </c>
      <c r="C96" s="123" t="s">
        <v>250</v>
      </c>
      <c r="D96" s="121" t="s">
        <v>122</v>
      </c>
      <c r="E96" s="75"/>
      <c r="F96" s="27"/>
      <c r="G96" s="35">
        <f>IF(G87="-","-",SUM(G87:G95)*'3k EBIT'!$E$10)</f>
        <v>11.377515636519922</v>
      </c>
      <c r="H96" s="35">
        <f>IF(H87="-","-",SUM(H87:H95)*'3k EBIT'!$E$10)</f>
        <v>10.845861129737298</v>
      </c>
      <c r="I96" s="35">
        <f>IF(I87="-","-",SUM(I87:I95)*'3k EBIT'!$E$10)</f>
        <v>11.192935804154329</v>
      </c>
      <c r="J96" s="35">
        <f>IF(J87="-","-",SUM(J87:J95)*'3k EBIT'!$E$10)</f>
        <v>10.959636402393475</v>
      </c>
      <c r="K96" s="35">
        <f>IF(K87="-","-",SUM(K87:K95)*'3k EBIT'!$E$10)</f>
        <v>11.974037276246101</v>
      </c>
      <c r="L96" s="35">
        <f>IF(L87="-","-",SUM(L87:L95)*'3k EBIT'!$E$10)</f>
        <v>11.815501373881268</v>
      </c>
      <c r="M96" s="35">
        <f>IF(M87="-","-",SUM(M87:M95)*'3k EBIT'!$E$10)</f>
        <v>13.081814033241878</v>
      </c>
      <c r="N96" s="35">
        <f>IF(N87="-","-",SUM(N87:N95)*'3k EBIT'!$E$10)</f>
        <v>13.765591889839319</v>
      </c>
      <c r="O96" s="27"/>
      <c r="P96" s="35">
        <f>IF(P87="-","-",SUM(P87:P95)*'3k EBIT'!$E$10)</f>
        <v>13.765591889839319</v>
      </c>
      <c r="Q96" s="35">
        <f>IF(Q87="-","-",SUM(Q87:Q95)*'3k EBIT'!$E$10)</f>
        <v>15.428279374401411</v>
      </c>
      <c r="R96" s="35">
        <f>IF(R87="-","-",SUM(R87:R95)*'3k EBIT'!$E$10)</f>
        <v>14.849217676411646</v>
      </c>
      <c r="S96" s="35">
        <f>IF(S87="-","-",SUM(S87:S95)*'3k EBIT'!$E$10)</f>
        <v>14.656386616030153</v>
      </c>
      <c r="T96" s="35">
        <f>IF(T87="-","-",SUM(T87:T95)*'3k EBIT'!$E$10)</f>
        <v>14.101774960225658</v>
      </c>
      <c r="U96" s="35">
        <f>IF(U87="-","-",SUM(U87:U95)*'3k EBIT'!$E$10)</f>
        <v>15.308431988193181</v>
      </c>
      <c r="V96" s="35">
        <f>IF(V87="-","-",SUM(V87:V95)*'3k EBIT'!$E$10)</f>
        <v>16.803134233191823</v>
      </c>
      <c r="W96" s="35">
        <f>IF(W87="-","-",SUM(W87:W95)*'3k EBIT'!$E$10)</f>
        <v>24.010512099912056</v>
      </c>
      <c r="X96" s="27"/>
      <c r="Y96" s="35">
        <f>IF(Y87="-","-",SUM(Y87:Y95)*'3k EBIT'!$E$10)</f>
        <v>41.552137580297121</v>
      </c>
      <c r="Z96" s="35" t="str">
        <f>IF(Z87="-","-",SUM(Z87:Z95)*'3k EBIT'!$E$10)</f>
        <v>-</v>
      </c>
      <c r="AA96" s="35" t="str">
        <f>IF(AA87="-","-",SUM(AA87:AA95)*'3k EBIT'!$E$10)</f>
        <v>-</v>
      </c>
      <c r="AB96" s="35" t="str">
        <f>IF(AB87="-","-",SUM(AB87:AB95)*'3k EBIT'!$E$10)</f>
        <v>-</v>
      </c>
      <c r="AC96" s="35" t="str">
        <f>IF(AC87="-","-",SUM(AC87:AC95)*'3k EBIT'!$E$10)</f>
        <v>-</v>
      </c>
      <c r="AD96" s="25"/>
    </row>
    <row r="97" spans="1:30" s="26" customFormat="1" ht="11.25" customHeight="1" x14ac:dyDescent="0.15">
      <c r="A97" s="207"/>
      <c r="B97" s="123" t="s">
        <v>251</v>
      </c>
      <c r="C97" s="158" t="s">
        <v>252</v>
      </c>
      <c r="D97" s="121" t="s">
        <v>122</v>
      </c>
      <c r="E97" s="116"/>
      <c r="F97" s="27"/>
      <c r="G97" s="35">
        <f>IF(G87="-","-",SUM(G87:G90,G92:G96)*'3l HAP'!$E$11)</f>
        <v>7.0639605199523485</v>
      </c>
      <c r="H97" s="35">
        <f>IF(H87="-","-",SUM(H87:H90,H92:H96)*'3l HAP'!$E$11)</f>
        <v>6.6394778530481906</v>
      </c>
      <c r="I97" s="35">
        <f>IF(I87="-","-",SUM(I87:I90,I92:I96)*'3l HAP'!$E$11)</f>
        <v>6.688753718781256</v>
      </c>
      <c r="J97" s="35">
        <f>IF(J87="-","-",SUM(J87:J90,J92:J96)*'3l HAP'!$E$11)</f>
        <v>6.5201105828758275</v>
      </c>
      <c r="K97" s="35">
        <f>IF(K87="-","-",SUM(K87:K90,K92:K96)*'3l HAP'!$E$11)</f>
        <v>7.3755564560912452</v>
      </c>
      <c r="L97" s="35">
        <f>IF(L87="-","-",SUM(L87:L90,L92:L96)*'3l HAP'!$E$11)</f>
        <v>7.2356483513616823</v>
      </c>
      <c r="M97" s="35">
        <f>IF(M87="-","-",SUM(M87:M90,M92:M96)*'3l HAP'!$E$11)</f>
        <v>8.1038089030064011</v>
      </c>
      <c r="N97" s="35">
        <f>IF(N87="-","-",SUM(N87:N90,N92:N96)*'3l HAP'!$E$11)</f>
        <v>8.6385675974595308</v>
      </c>
      <c r="O97" s="27"/>
      <c r="P97" s="35">
        <f>IF(P87="-","-",SUM(P87:P90,P92:P96)*'3l HAP'!$E$11)</f>
        <v>8.6385675974595308</v>
      </c>
      <c r="Q97" s="35">
        <f>IF(Q87="-","-",SUM(Q87:Q90,Q92:Q96)*'3l HAP'!$E$11)</f>
        <v>9.7378217028124094</v>
      </c>
      <c r="R97" s="35">
        <f>IF(R87="-","-",SUM(R87:R90,R92:R96)*'3l HAP'!$E$11)</f>
        <v>9.2780599951605964</v>
      </c>
      <c r="S97" s="35">
        <f>IF(S87="-","-",SUM(S87:S90,S92:S96)*'3l HAP'!$E$11)</f>
        <v>9.2376794004206655</v>
      </c>
      <c r="T97" s="35">
        <f>IF(T87="-","-",SUM(T87:T90,T92:T96)*'3l HAP'!$E$11)</f>
        <v>8.763476499133418</v>
      </c>
      <c r="U97" s="35">
        <f>IF(U87="-","-",SUM(U87:U90,U92:U96)*'3l HAP'!$E$11)</f>
        <v>9.6173534047855398</v>
      </c>
      <c r="V97" s="35">
        <f>IF(V87="-","-",SUM(V87:V90,V92:V96)*'3l HAP'!$E$11)</f>
        <v>10.782665478339881</v>
      </c>
      <c r="W97" s="35">
        <f>IF(W87="-","-",SUM(W87:W90,W92:W96)*'3l HAP'!$E$11)</f>
        <v>15.632434542701931</v>
      </c>
      <c r="X97" s="27"/>
      <c r="Y97" s="35">
        <f>IF(Y87="-","-",SUM(Y87:Y90,Y92:Y96)*'3l HAP'!$E$11)</f>
        <v>28.993850226085588</v>
      </c>
      <c r="Z97" s="35" t="str">
        <f>IF(Z87="-","-",SUM(Z87:Z90,Z92:Z96)*'3l HAP'!$E$11)</f>
        <v>-</v>
      </c>
      <c r="AA97" s="35" t="str">
        <f>IF(AA87="-","-",SUM(AA87:AA90,AA92:AA96)*'3l HAP'!$E$11)</f>
        <v>-</v>
      </c>
      <c r="AB97" s="35" t="str">
        <f>IF(AB87="-","-",SUM(AB87:AB90,AB92:AB96)*'3l HAP'!$E$11)</f>
        <v>-</v>
      </c>
      <c r="AC97" s="35" t="str">
        <f>IF(AC87="-","-",SUM(AC87:AC90,AC92:AC96)*'3l HAP'!$E$11)</f>
        <v>-</v>
      </c>
      <c r="AD97" s="25"/>
    </row>
    <row r="98" spans="1:30" s="26" customFormat="1" ht="11.25" customHeight="1" x14ac:dyDescent="0.15">
      <c r="A98" s="207"/>
      <c r="B98" s="123" t="s">
        <v>253</v>
      </c>
      <c r="C98" s="123" t="str">
        <f>B98&amp;"_"&amp;D98</f>
        <v>Total_North West</v>
      </c>
      <c r="D98" s="121" t="s">
        <v>122</v>
      </c>
      <c r="E98" s="75"/>
      <c r="F98" s="27"/>
      <c r="G98" s="35">
        <f t="shared" ref="G98:N98" si="18">IF(G87="-","-",SUM(G87:G97))</f>
        <v>605.88032562569583</v>
      </c>
      <c r="H98" s="35">
        <f t="shared" si="18"/>
        <v>577.47403837029572</v>
      </c>
      <c r="I98" s="35">
        <f t="shared" si="18"/>
        <v>595.79039481797531</v>
      </c>
      <c r="J98" s="35">
        <f t="shared" si="18"/>
        <v>583.34284087175604</v>
      </c>
      <c r="K98" s="35">
        <f t="shared" si="18"/>
        <v>637.58778436875309</v>
      </c>
      <c r="L98" s="35">
        <f t="shared" si="18"/>
        <v>629.10388484922419</v>
      </c>
      <c r="M98" s="35">
        <f t="shared" si="18"/>
        <v>696.62005257492444</v>
      </c>
      <c r="N98" s="35">
        <f t="shared" si="18"/>
        <v>733.14310464628898</v>
      </c>
      <c r="O98" s="27"/>
      <c r="P98" s="35">
        <f t="shared" ref="P98:W98" si="19">IF(P87="-","-",SUM(P87:P97))</f>
        <v>733.14310464628898</v>
      </c>
      <c r="Q98" s="35">
        <f t="shared" si="19"/>
        <v>821.7521902140071</v>
      </c>
      <c r="R98" s="35">
        <f t="shared" si="19"/>
        <v>790.81550962178108</v>
      </c>
      <c r="S98" s="35">
        <f t="shared" si="19"/>
        <v>780.62613004113871</v>
      </c>
      <c r="T98" s="35">
        <f t="shared" si="19"/>
        <v>750.96185204928349</v>
      </c>
      <c r="U98" s="35">
        <f t="shared" si="19"/>
        <v>815.32396735256054</v>
      </c>
      <c r="V98" s="35">
        <f t="shared" si="19"/>
        <v>895.15778614233636</v>
      </c>
      <c r="W98" s="35">
        <f t="shared" si="19"/>
        <v>1279.3430757169665</v>
      </c>
      <c r="X98" s="27"/>
      <c r="Y98" s="35">
        <f t="shared" ref="Y98:AC98" si="20">IF(Y87="-","-",SUM(Y87:Y97))</f>
        <v>2215.9475563884316</v>
      </c>
      <c r="Z98" s="35" t="str">
        <f t="shared" si="20"/>
        <v>-</v>
      </c>
      <c r="AA98" s="35" t="str">
        <f t="shared" si="20"/>
        <v>-</v>
      </c>
      <c r="AB98" s="35" t="str">
        <f t="shared" si="20"/>
        <v>-</v>
      </c>
      <c r="AC98" s="35" t="str">
        <f t="shared" si="20"/>
        <v>-</v>
      </c>
      <c r="AD98" s="25"/>
    </row>
    <row r="99" spans="1:30" s="26" customFormat="1" ht="12.6" customHeight="1" x14ac:dyDescent="0.15">
      <c r="A99" s="207"/>
      <c r="B99" s="120" t="s">
        <v>244</v>
      </c>
      <c r="C99" s="120" t="s">
        <v>180</v>
      </c>
      <c r="D99" s="122" t="s">
        <v>126</v>
      </c>
      <c r="E99" s="119"/>
      <c r="F99" s="27"/>
      <c r="G99" s="117">
        <f>IF('3a DF'!H140="-","-",'3a DF'!H140)</f>
        <v>254.81014770550414</v>
      </c>
      <c r="H99" s="117">
        <f>IF('3a DF'!I140="-","-",'3a DF'!I140)</f>
        <v>228.12014770550414</v>
      </c>
      <c r="I99" s="117">
        <f>IF('3a DF'!J140="-","-",'3a DF'!J140)</f>
        <v>209.62619189650457</v>
      </c>
      <c r="J99" s="117">
        <f>IF('3a DF'!K140="-","-",'3a DF'!K140)</f>
        <v>198.74314983684576</v>
      </c>
      <c r="K99" s="117">
        <f>IF('3a DF'!L140="-","-",'3a DF'!L140)</f>
        <v>240.81499095368278</v>
      </c>
      <c r="L99" s="117">
        <f>IF('3a DF'!M140="-","-",'3a DF'!M140)</f>
        <v>230.75640292018701</v>
      </c>
      <c r="M99" s="117">
        <f>IF('3a DF'!N140="-","-",'3a DF'!N140)</f>
        <v>255.81083551155706</v>
      </c>
      <c r="N99" s="117">
        <f>IF('3a DF'!O140="-","-",'3a DF'!O140)</f>
        <v>280.18275693580517</v>
      </c>
      <c r="O99" s="27"/>
      <c r="P99" s="117">
        <f>IF('3a DF'!Q140="-","-",'3a DF'!Q140)</f>
        <v>280.18275693580517</v>
      </c>
      <c r="Q99" s="117">
        <f>IF('3a DF'!R140="-","-",'3a DF'!R140)</f>
        <v>332.31263817644844</v>
      </c>
      <c r="R99" s="117">
        <f>IF('3a DF'!S140="-","-",'3a DF'!S140)</f>
        <v>302.50029755960617</v>
      </c>
      <c r="S99" s="117">
        <f>IF('3a DF'!T140="-","-",'3a DF'!T140)</f>
        <v>292.44100982688155</v>
      </c>
      <c r="T99" s="117">
        <f>IF('3a DF'!U140="-","-",'3a DF'!U140)</f>
        <v>255.82657764142721</v>
      </c>
      <c r="U99" s="117">
        <f>IF('3a DF'!V140="-","-",'3a DF'!V140)</f>
        <v>305.55950547099997</v>
      </c>
      <c r="V99" s="117">
        <f>IF('3a DF'!W140="-","-",'3a DF'!W140)</f>
        <v>384.8305947348872</v>
      </c>
      <c r="W99" s="117">
        <f>IF('3a DF'!X140="-","-",'3a DF'!X140)</f>
        <v>689.91025422344887</v>
      </c>
      <c r="X99" s="27"/>
      <c r="Y99" s="117">
        <f>IF('3a DF'!Z140="-","-",'3a DF'!Z140)</f>
        <v>1519.3367746143931</v>
      </c>
      <c r="Z99" s="117" t="str">
        <f>IF('3a DF'!AA140="-","-",'3a DF'!AA140)</f>
        <v>-</v>
      </c>
      <c r="AA99" s="117" t="str">
        <f>IF('3a DF'!AB140="-","-",'3a DF'!AB140)</f>
        <v>-</v>
      </c>
      <c r="AB99" s="117" t="str">
        <f>IF('3a DF'!AC140="-","-",'3a DF'!AC140)</f>
        <v>-</v>
      </c>
      <c r="AC99" s="117" t="str">
        <f>IF('3a DF'!AD140="-","-",'3a DF'!AD140)</f>
        <v>-</v>
      </c>
      <c r="AD99" s="25"/>
    </row>
    <row r="100" spans="1:30" s="26" customFormat="1" ht="11.25" x14ac:dyDescent="0.15">
      <c r="A100" s="207"/>
      <c r="B100" s="120" t="s">
        <v>244</v>
      </c>
      <c r="C100" s="120" t="s">
        <v>181</v>
      </c>
      <c r="D100" s="122" t="s">
        <v>126</v>
      </c>
      <c r="E100" s="119"/>
      <c r="F100" s="27"/>
      <c r="G100" s="117">
        <f>IF('3b CM'!G35="-","-",'3b CM'!G35)</f>
        <v>5.8936173638432211E-2</v>
      </c>
      <c r="H100" s="117">
        <f>IF('3b CM'!H35="-","-",'3b CM'!H35)</f>
        <v>8.8404260457648334E-2</v>
      </c>
      <c r="I100" s="117">
        <f>IF('3b CM'!I35="-","-",'3b CM'!I35)</f>
        <v>0.27837540584985404</v>
      </c>
      <c r="J100" s="117">
        <f>IF('3b CM'!J35="-","-",'3b CM'!J35)</f>
        <v>0.28309392326112526</v>
      </c>
      <c r="K100" s="117">
        <f>IF('3b CM'!K35="-","-",'3b CM'!K35)</f>
        <v>3.635999910423199</v>
      </c>
      <c r="L100" s="117">
        <f>IF('3b CM'!L35="-","-",'3b CM'!L35)</f>
        <v>3.5272873238331761</v>
      </c>
      <c r="M100" s="117">
        <f>IF('3b CM'!M35="-","-",'3b CM'!M35)</f>
        <v>12.390661095788976</v>
      </c>
      <c r="N100" s="117">
        <f>IF('3b CM'!N35="-","-",'3b CM'!N35)</f>
        <v>11.778914888658418</v>
      </c>
      <c r="O100" s="27"/>
      <c r="P100" s="117">
        <f>IF('3b CM'!P35="-","-",'3b CM'!P35)</f>
        <v>11.778914888658418</v>
      </c>
      <c r="Q100" s="117">
        <f>IF('3b CM'!Q35="-","-",'3b CM'!Q35)</f>
        <v>15.844126460963835</v>
      </c>
      <c r="R100" s="117">
        <f>IF('3b CM'!R35="-","-",'3b CM'!R35)</f>
        <v>15.35931839476833</v>
      </c>
      <c r="S100" s="117">
        <f>IF('3b CM'!S35="-","-",'3b CM'!S35)</f>
        <v>18.290895530858808</v>
      </c>
      <c r="T100" s="117">
        <f>IF('3b CM'!T35="-","-",'3b CM'!T35)</f>
        <v>18.72308607499177</v>
      </c>
      <c r="U100" s="117">
        <f>IF('3b CM'!U35="-","-",'3b CM'!U35)</f>
        <v>14.449532574548579</v>
      </c>
      <c r="V100" s="117">
        <f>IF('3b CM'!V35="-","-",'3b CM'!V35)</f>
        <v>14.5260420757206</v>
      </c>
      <c r="W100" s="117">
        <f>IF('3b CM'!W35="-","-",'3b CM'!W35)</f>
        <v>9.0400533345291603</v>
      </c>
      <c r="X100" s="27"/>
      <c r="Y100" s="117">
        <f>IF('3b CM'!Y35="-","-",'3b CM'!Y35)</f>
        <v>12.08585472183945</v>
      </c>
      <c r="Z100" s="117" t="str">
        <f>IF('3b CM'!Z35="-","-",'3b CM'!Z35)</f>
        <v>-</v>
      </c>
      <c r="AA100" s="117" t="str">
        <f>IF('3b CM'!AA35="-","-",'3b CM'!AA35)</f>
        <v>-</v>
      </c>
      <c r="AB100" s="117" t="str">
        <f>IF('3b CM'!AB35="-","-",'3b CM'!AB35)</f>
        <v>-</v>
      </c>
      <c r="AC100" s="117" t="str">
        <f>IF('3b CM'!AC35="-","-",'3b CM'!AC35)</f>
        <v>-</v>
      </c>
      <c r="AD100" s="25"/>
    </row>
    <row r="101" spans="1:30" s="26" customFormat="1" ht="11.25" x14ac:dyDescent="0.15">
      <c r="A101" s="207"/>
      <c r="B101" s="120" t="s">
        <v>245</v>
      </c>
      <c r="C101" s="120" t="s">
        <v>182</v>
      </c>
      <c r="D101" s="122" t="s">
        <v>126</v>
      </c>
      <c r="E101" s="119"/>
      <c r="F101" s="27"/>
      <c r="G101" s="117" t="str">
        <f>IF('3c AA'!J118="-","-",'3c AA'!J118)</f>
        <v>-</v>
      </c>
      <c r="H101" s="117" t="str">
        <f>IF('3c AA'!K118="-","-",'3c AA'!K118)</f>
        <v>-</v>
      </c>
      <c r="I101" s="117" t="str">
        <f>IF('3c AA'!L118="-","-",'3c AA'!L118)</f>
        <v>-</v>
      </c>
      <c r="J101" s="117" t="str">
        <f>IF('3c AA'!M118="-","-",'3c AA'!M118)</f>
        <v>-</v>
      </c>
      <c r="K101" s="117" t="str">
        <f>IF('3c AA'!N118="-","-",'3c AA'!N118)</f>
        <v>-</v>
      </c>
      <c r="L101" s="117" t="str">
        <f>IF('3c AA'!O118="-","-",'3c AA'!O118)</f>
        <v>-</v>
      </c>
      <c r="M101" s="117" t="str">
        <f>IF('3c AA'!P118="-","-",'3c AA'!P118)</f>
        <v>-</v>
      </c>
      <c r="N101" s="117" t="str">
        <f>IF('3c AA'!Q118="-","-",'3c AA'!Q118)</f>
        <v>-</v>
      </c>
      <c r="O101" s="27"/>
      <c r="P101" s="117" t="str">
        <f>IF('3c AA'!S118="-","-",'3c AA'!S118)</f>
        <v>-</v>
      </c>
      <c r="Q101" s="117" t="str">
        <f>IF('3c AA'!T118="-","-",'3c AA'!T118)</f>
        <v>-</v>
      </c>
      <c r="R101" s="117" t="str">
        <f>IF('3c AA'!U118="-","-",'3c AA'!U118)</f>
        <v>-</v>
      </c>
      <c r="S101" s="117" t="str">
        <f>IF('3c AA'!V118="-","-",'3c AA'!V118)</f>
        <v>-</v>
      </c>
      <c r="T101" s="117">
        <f>IF('3c AA'!W118="-","-",'3c AA'!W118)</f>
        <v>6.5436735830868322</v>
      </c>
      <c r="U101" s="117">
        <f>IF('3c AA'!X118="-","-",'3c AA'!X118)</f>
        <v>9.9756950960531068</v>
      </c>
      <c r="V101" s="117">
        <f>IF('3c AA'!Y118="-","-",'3c AA'!Y118)</f>
        <v>4.43</v>
      </c>
      <c r="W101" s="117" t="str">
        <f>IF('3c AA'!Z118="-","-",'3c AA'!Z118)</f>
        <v>-</v>
      </c>
      <c r="X101" s="27"/>
      <c r="Y101" s="117">
        <f>IF('3c AA'!AB118="-","-",'3c AA'!AB118)</f>
        <v>20.791660367715085</v>
      </c>
      <c r="Z101" s="117" t="str">
        <f>IF('3c AA'!AC118="-","-",'3c AA'!AC118)</f>
        <v>-</v>
      </c>
      <c r="AA101" s="117" t="str">
        <f>IF('3c AA'!AD118="-","-",'3c AA'!AD118)</f>
        <v>-</v>
      </c>
      <c r="AB101" s="117" t="str">
        <f>IF('3c AA'!AE118="-","-",'3c AA'!AE118)</f>
        <v>-</v>
      </c>
      <c r="AC101" s="117" t="str">
        <f>IF('3c AA'!AF118="-","-",'3c AA'!AF118)</f>
        <v>-</v>
      </c>
      <c r="AD101" s="25"/>
    </row>
    <row r="102" spans="1:30" s="26" customFormat="1" ht="11.25" x14ac:dyDescent="0.15">
      <c r="A102" s="207"/>
      <c r="B102" s="120" t="s">
        <v>246</v>
      </c>
      <c r="C102" s="120" t="s">
        <v>183</v>
      </c>
      <c r="D102" s="122" t="s">
        <v>126</v>
      </c>
      <c r="E102" s="119"/>
      <c r="F102" s="27"/>
      <c r="G102" s="117">
        <f>IF('3d PC'!G36="-","-",'3d PC'!G36)</f>
        <v>90.54348404455375</v>
      </c>
      <c r="H102" s="117">
        <f>IF('3d PC'!H36="-","-",'3d PC'!H36)</f>
        <v>90.516460694549778</v>
      </c>
      <c r="I102" s="117">
        <f>IF('3d PC'!I36="-","-",'3d PC'!I36)</f>
        <v>110.9099426039393</v>
      </c>
      <c r="J102" s="117">
        <f>IF('3d PC'!J36="-","-",'3d PC'!J36)</f>
        <v>110.80472506565799</v>
      </c>
      <c r="K102" s="117">
        <f>IF('3d PC'!K36="-","-",'3d PC'!K36)</f>
        <v>118.06503237324934</v>
      </c>
      <c r="L102" s="117">
        <f>IF('3d PC'!L36="-","-",'3d PC'!L36)</f>
        <v>118.49196582082185</v>
      </c>
      <c r="M102" s="117">
        <f>IF('3d PC'!M36="-","-",'3d PC'!M36)</f>
        <v>137.26771919915112</v>
      </c>
      <c r="N102" s="117">
        <f>IF('3d PC'!N36="-","-",'3d PC'!N36)</f>
        <v>137.36113710146006</v>
      </c>
      <c r="O102" s="27"/>
      <c r="P102" s="117">
        <f>IF('3d PC'!P36="-","-",'3d PC'!P36)</f>
        <v>137.36113710146006</v>
      </c>
      <c r="Q102" s="117">
        <f>IF('3d PC'!Q36="-","-",'3d PC'!Q36)</f>
        <v>146.96326820107984</v>
      </c>
      <c r="R102" s="117">
        <f>IF('3d PC'!R36="-","-",'3d PC'!R36)</f>
        <v>148.77457848415884</v>
      </c>
      <c r="S102" s="117">
        <f>IF('3d PC'!S36="-","-",'3d PC'!S36)</f>
        <v>153.04361658388507</v>
      </c>
      <c r="T102" s="117">
        <f>IF('3d PC'!T36="-","-",'3d PC'!T36)</f>
        <v>152.50216532502199</v>
      </c>
      <c r="U102" s="117">
        <f>IF('3d PC'!U36="-","-",'3d PC'!U36)</f>
        <v>161.46782389225558</v>
      </c>
      <c r="V102" s="117">
        <f>IF('3d PC'!V36="-","-",'3d PC'!V36)</f>
        <v>160.70866171153111</v>
      </c>
      <c r="W102" s="117">
        <f>IF('3d PC'!W36="-","-",'3d PC'!W36)</f>
        <v>168.04577449734751</v>
      </c>
      <c r="X102" s="27"/>
      <c r="Y102" s="117">
        <f>IF('3d PC'!Y36="-","-",'3d PC'!Y36)</f>
        <v>166.47557342342643</v>
      </c>
      <c r="Z102" s="117" t="str">
        <f>IF('3d PC'!Z36="-","-",'3d PC'!Z36)</f>
        <v>-</v>
      </c>
      <c r="AA102" s="117" t="str">
        <f>IF('3d PC'!AA36="-","-",'3d PC'!AA36)</f>
        <v>-</v>
      </c>
      <c r="AB102" s="117" t="str">
        <f>IF('3d PC'!AB36="-","-",'3d PC'!AB36)</f>
        <v>-</v>
      </c>
      <c r="AC102" s="117" t="str">
        <f>IF('3d PC'!AC36="-","-",'3d PC'!AC36)</f>
        <v>-</v>
      </c>
      <c r="AD102" s="25"/>
    </row>
    <row r="103" spans="1:30" s="26" customFormat="1" ht="11.25" x14ac:dyDescent="0.15">
      <c r="A103" s="207"/>
      <c r="B103" s="120" t="s">
        <v>247</v>
      </c>
      <c r="C103" s="120" t="s">
        <v>184</v>
      </c>
      <c r="D103" s="122" t="s">
        <v>126</v>
      </c>
      <c r="E103" s="119"/>
      <c r="F103" s="27"/>
      <c r="G103" s="117">
        <f>IF('3e NC-Elec'!H64="-","-",'3e NC-Elec'!H64)</f>
        <v>117.45591605427997</v>
      </c>
      <c r="H103" s="117">
        <f>IF('3e NC-Elec'!I64="-","-",'3e NC-Elec'!I64)</f>
        <v>118.45004154063247</v>
      </c>
      <c r="I103" s="117">
        <f>IF('3e NC-Elec'!J64="-","-",'3e NC-Elec'!J64)</f>
        <v>125.00781274134755</v>
      </c>
      <c r="J103" s="117">
        <f>IF('3e NC-Elec'!K64="-","-",'3e NC-Elec'!K64)</f>
        <v>124.26009633325042</v>
      </c>
      <c r="K103" s="117">
        <f>IF('3e NC-Elec'!L64="-","-",'3e NC-Elec'!L64)</f>
        <v>130.71196294453443</v>
      </c>
      <c r="L103" s="117">
        <f>IF('3e NC-Elec'!M64="-","-",'3e NC-Elec'!M64)</f>
        <v>131.9037345880792</v>
      </c>
      <c r="M103" s="117">
        <f>IF('3e NC-Elec'!N64="-","-",'3e NC-Elec'!N64)</f>
        <v>138.90464542347891</v>
      </c>
      <c r="N103" s="117">
        <f>IF('3e NC-Elec'!O64="-","-",'3e NC-Elec'!O64)</f>
        <v>138.37175748718158</v>
      </c>
      <c r="O103" s="27"/>
      <c r="P103" s="117">
        <f>IF('3e NC-Elec'!Q64="-","-",'3e NC-Elec'!Q64)</f>
        <v>138.37175748718158</v>
      </c>
      <c r="Q103" s="117">
        <f>IF('3e NC-Elec'!R64="-","-",'3e NC-Elec'!R64)</f>
        <v>144.97310513314227</v>
      </c>
      <c r="R103" s="117">
        <f>IF('3e NC-Elec'!S64="-","-",'3e NC-Elec'!S64)</f>
        <v>146.02465570540605</v>
      </c>
      <c r="S103" s="117">
        <f>IF('3e NC-Elec'!T64="-","-",'3e NC-Elec'!T64)</f>
        <v>137.29797381557304</v>
      </c>
      <c r="T103" s="117">
        <f>IF('3e NC-Elec'!U64="-","-",'3e NC-Elec'!U64)</f>
        <v>140.6043643621513</v>
      </c>
      <c r="U103" s="117">
        <f>IF('3e NC-Elec'!V64="-","-",'3e NC-Elec'!V64)</f>
        <v>156.44619623089989</v>
      </c>
      <c r="V103" s="117">
        <f>IF('3e NC-Elec'!W64="-","-",'3e NC-Elec'!W64)</f>
        <v>155.29985730788752</v>
      </c>
      <c r="W103" s="117">
        <f>IF('3e NC-Elec'!X64="-","-",'3e NC-Elec'!X64)</f>
        <v>205.2810923405363</v>
      </c>
      <c r="X103" s="27"/>
      <c r="Y103" s="117">
        <f>IF('3e NC-Elec'!Z64="-","-",'3e NC-Elec'!Z64)</f>
        <v>215.74789491473288</v>
      </c>
      <c r="Z103" s="117" t="str">
        <f>IF('3e NC-Elec'!AA64="-","-",'3e NC-Elec'!AA64)</f>
        <v>-</v>
      </c>
      <c r="AA103" s="117" t="str">
        <f>IF('3e NC-Elec'!AB64="-","-",'3e NC-Elec'!AB64)</f>
        <v>-</v>
      </c>
      <c r="AB103" s="117" t="str">
        <f>IF('3e NC-Elec'!AC64="-","-",'3e NC-Elec'!AC64)</f>
        <v>-</v>
      </c>
      <c r="AC103" s="117" t="str">
        <f>IF('3e NC-Elec'!AD64="-","-",'3e NC-Elec'!AD64)</f>
        <v>-</v>
      </c>
      <c r="AD103" s="25"/>
    </row>
    <row r="104" spans="1:30" s="26" customFormat="1" ht="11.25" customHeight="1" x14ac:dyDescent="0.15">
      <c r="A104" s="207"/>
      <c r="B104" s="120" t="s">
        <v>248</v>
      </c>
      <c r="C104" s="120" t="s">
        <v>185</v>
      </c>
      <c r="D104" s="122" t="s">
        <v>126</v>
      </c>
      <c r="E104" s="119"/>
      <c r="F104" s="27"/>
      <c r="G104" s="117">
        <f>IF('3g CPIH'!C$17="-","-",'3h OC '!$E$10*('3g CPIH'!C$17/'3g CPIH'!$G$17))</f>
        <v>76.502677103718199</v>
      </c>
      <c r="H104" s="117">
        <f>IF('3g CPIH'!D$17="-","-",'3h OC '!$E$10*('3g CPIH'!D$17/'3g CPIH'!$G$17))</f>
        <v>76.655835616438353</v>
      </c>
      <c r="I104" s="117">
        <f>IF('3g CPIH'!E$17="-","-",'3h OC '!$E$10*('3g CPIH'!E$17/'3g CPIH'!$G$17))</f>
        <v>76.885573385518597</v>
      </c>
      <c r="J104" s="117">
        <f>IF('3g CPIH'!F$17="-","-",'3h OC '!$E$10*('3g CPIH'!F$17/'3g CPIH'!$G$17))</f>
        <v>77.345048923679059</v>
      </c>
      <c r="K104" s="117">
        <f>IF('3g CPIH'!G$17="-","-",'3h OC '!$E$10*('3g CPIH'!G$17/'3g CPIH'!$G$17))</f>
        <v>78.263999999999996</v>
      </c>
      <c r="L104" s="117">
        <f>IF('3g CPIH'!H$17="-","-",'3h OC '!$E$10*('3g CPIH'!H$17/'3g CPIH'!$G$17))</f>
        <v>79.259530332681024</v>
      </c>
      <c r="M104" s="117">
        <f>IF('3g CPIH'!I$17="-","-",'3h OC '!$E$10*('3g CPIH'!I$17/'3g CPIH'!$G$17))</f>
        <v>80.408219178082177</v>
      </c>
      <c r="N104" s="117">
        <f>IF('3g CPIH'!J$17="-","-",'3h OC '!$E$10*('3g CPIH'!J$17/'3g CPIH'!$G$17))</f>
        <v>81.097432485322898</v>
      </c>
      <c r="O104" s="27"/>
      <c r="P104" s="117">
        <f>IF('3g CPIH'!L$17="-","-",'3h OC '!$E$10*('3g CPIH'!L$17/'3g CPIH'!$G$17))</f>
        <v>81.097432485322898</v>
      </c>
      <c r="Q104" s="117">
        <f>IF('3g CPIH'!M$17="-","-",'3h OC '!$E$10*('3g CPIH'!M$17/'3g CPIH'!$G$17))</f>
        <v>82.016383561643835</v>
      </c>
      <c r="R104" s="117">
        <f>IF('3g CPIH'!N$17="-","-",'3h OC '!$E$10*('3g CPIH'!N$17/'3g CPIH'!$G$17))</f>
        <v>82.62901761252445</v>
      </c>
      <c r="S104" s="117">
        <f>IF('3g CPIH'!O$17="-","-",'3h OC '!$E$10*('3g CPIH'!O$17/'3g CPIH'!$G$17))</f>
        <v>83.088493150684926</v>
      </c>
      <c r="T104" s="117">
        <f>IF('3g CPIH'!P$17="-","-",'3h OC '!$E$10*('3g CPIH'!P$17/'3g CPIH'!$G$17))</f>
        <v>83.318230919765156</v>
      </c>
      <c r="U104" s="117">
        <f>IF('3g CPIH'!Q$17="-","-",'3h OC '!$E$10*('3g CPIH'!Q$17/'3g CPIH'!$G$17))</f>
        <v>83.777706457925632</v>
      </c>
      <c r="V104" s="117">
        <f>IF('3g CPIH'!R$17="-","-",'3h OC '!$E$10*('3g CPIH'!R$17/'3g CPIH'!$G$17))</f>
        <v>85.309291585127198</v>
      </c>
      <c r="W104" s="117">
        <f>IF('3g CPIH'!S$17="-","-",'3h OC '!$E$10*('3g CPIH'!S$17/'3g CPIH'!$G$17))</f>
        <v>87.836407045009793</v>
      </c>
      <c r="X104" s="27"/>
      <c r="Y104" s="117">
        <f>IF('3g CPIH'!U$17="-","-",'3h OC '!$E$10*('3g CPIH'!U$17/'3g CPIH'!$G$17))</f>
        <v>92.278003913894324</v>
      </c>
      <c r="Z104" s="117" t="str">
        <f>IF('3g CPIH'!V$17="-","-",'3h OC '!$E$10*('3g CPIH'!V$17/'3g CPIH'!$G$17))</f>
        <v>-</v>
      </c>
      <c r="AA104" s="117" t="str">
        <f>IF('3g CPIH'!W$17="-","-",'3h OC '!$E$10*('3g CPIH'!W$17/'3g CPIH'!$G$17))</f>
        <v>-</v>
      </c>
      <c r="AB104" s="117" t="str">
        <f>IF('3g CPIH'!X$17="-","-",'3h OC '!$E$10*('3g CPIH'!X$17/'3g CPIH'!$G$17))</f>
        <v>-</v>
      </c>
      <c r="AC104" s="117" t="str">
        <f>IF('3g CPIH'!Y$17="-","-",'3h OC '!$E$10*('3g CPIH'!Y$17/'3g CPIH'!$G$17))</f>
        <v>-</v>
      </c>
      <c r="AD104" s="25"/>
    </row>
    <row r="105" spans="1:30" s="26" customFormat="1" ht="11.25" customHeight="1" x14ac:dyDescent="0.15">
      <c r="A105" s="207"/>
      <c r="B105" s="120" t="s">
        <v>248</v>
      </c>
      <c r="C105" s="120" t="s">
        <v>186</v>
      </c>
      <c r="D105" s="122" t="s">
        <v>126</v>
      </c>
      <c r="E105" s="119"/>
      <c r="F105" s="27"/>
      <c r="G105" s="117" t="s">
        <v>249</v>
      </c>
      <c r="H105" s="117" t="s">
        <v>249</v>
      </c>
      <c r="I105" s="117" t="s">
        <v>249</v>
      </c>
      <c r="J105" s="117" t="s">
        <v>249</v>
      </c>
      <c r="K105" s="117">
        <f>IF('3i SMNCC'!G$50="-","-",'3i SMNCC'!G$50)</f>
        <v>0</v>
      </c>
      <c r="L105" s="117">
        <f>IF('3i SMNCC'!H$50="-","-",'3i SMNCC'!H$50)</f>
        <v>-0.18995111249132623</v>
      </c>
      <c r="M105" s="117">
        <f>IF('3i SMNCC'!I$50="-","-",'3i SMNCC'!I$50)</f>
        <v>2.3898870370752556</v>
      </c>
      <c r="N105" s="117">
        <f>IF('3i SMNCC'!J$50="-","-",'3i SMNCC'!J$50)</f>
        <v>11.485481460604181</v>
      </c>
      <c r="O105" s="27"/>
      <c r="P105" s="117">
        <f>IF('3i SMNCC'!L$50="-","-",'3i SMNCC'!L$50)</f>
        <v>11.485481460604181</v>
      </c>
      <c r="Q105" s="117">
        <f>IF('3i SMNCC'!M$50="-","-",'3i SMNCC'!M$50)</f>
        <v>13.905095596481768</v>
      </c>
      <c r="R105" s="117">
        <f>IF('3i SMNCC'!N$50="-","-",'3i SMNCC'!N$50)</f>
        <v>14.008016342776511</v>
      </c>
      <c r="S105" s="117">
        <f>IF('3i SMNCC'!O$50="-","-",'3i SMNCC'!O$50)</f>
        <v>16.592254432324484</v>
      </c>
      <c r="T105" s="117">
        <f>IF('3i SMNCC'!P$50="-","-",'3i SMNCC'!P$50)</f>
        <v>16.855736391237045</v>
      </c>
      <c r="U105" s="117">
        <f>IF('3i SMNCC'!Q$50="-","-",'3i SMNCC'!Q$50)</f>
        <v>16.48610584262476</v>
      </c>
      <c r="V105" s="117">
        <f>IF('3i SMNCC'!R$50="-","-",'3i SMNCC'!R$50)</f>
        <v>16.529685824397358</v>
      </c>
      <c r="W105" s="117">
        <f>IF('3i SMNCC'!S$50="-","-",'3i SMNCC'!S$50)</f>
        <v>15.149258026029946</v>
      </c>
      <c r="X105" s="27"/>
      <c r="Y105" s="117">
        <f>IF('3i SMNCC'!U$50="-","-",'3i SMNCC'!U$50)</f>
        <v>16.072618119862021</v>
      </c>
      <c r="Z105" s="117" t="str">
        <f>IF('3i SMNCC'!V$50="-","-",'3i SMNCC'!V$50)</f>
        <v>-</v>
      </c>
      <c r="AA105" s="117" t="str">
        <f>IF('3i SMNCC'!W$50="-","-",'3i SMNCC'!W$50)</f>
        <v>-</v>
      </c>
      <c r="AB105" s="117" t="str">
        <f>IF('3i SMNCC'!X$50="-","-",'3i SMNCC'!X$50)</f>
        <v>-</v>
      </c>
      <c r="AC105" s="117" t="str">
        <f>IF('3i SMNCC'!Y$50="-","-",'3i SMNCC'!Y$50)</f>
        <v>-</v>
      </c>
      <c r="AD105" s="25"/>
    </row>
    <row r="106" spans="1:30" s="26" customFormat="1" ht="11.25" customHeight="1" x14ac:dyDescent="0.15">
      <c r="A106" s="207"/>
      <c r="B106" s="120" t="s">
        <v>248</v>
      </c>
      <c r="C106" s="120" t="s">
        <v>187</v>
      </c>
      <c r="D106" s="122" t="s">
        <v>126</v>
      </c>
      <c r="E106" s="119"/>
      <c r="F106" s="27"/>
      <c r="G106" s="117">
        <f>IF('3g CPIH'!C$17="-","-",'3j PAAC PAP'!$G$14*('3g CPIH'!C$17/'3g CPIH'!$G$17))</f>
        <v>13.436452250489236</v>
      </c>
      <c r="H106" s="117">
        <f>IF('3g CPIH'!D$17="-","-",'3j PAAC PAP'!$G$14*('3g CPIH'!D$17/'3g CPIH'!$G$17))</f>
        <v>13.463352054794518</v>
      </c>
      <c r="I106" s="117">
        <f>IF('3g CPIH'!E$17="-","-",'3j PAAC PAP'!$G$14*('3g CPIH'!E$17/'3g CPIH'!$G$17))</f>
        <v>13.503701761252445</v>
      </c>
      <c r="J106" s="117">
        <f>IF('3g CPIH'!F$17="-","-",'3j PAAC PAP'!$G$14*('3g CPIH'!F$17/'3g CPIH'!$G$17))</f>
        <v>13.584401174168297</v>
      </c>
      <c r="K106" s="117">
        <f>IF('3g CPIH'!G$17="-","-",'3j PAAC PAP'!$G$14*('3g CPIH'!G$17/'3g CPIH'!$G$17))</f>
        <v>13.745799999999999</v>
      </c>
      <c r="L106" s="117">
        <f>IF('3g CPIH'!H$17="-","-",'3j PAAC PAP'!$G$14*('3g CPIH'!H$17/'3g CPIH'!$G$17))</f>
        <v>13.920648727984345</v>
      </c>
      <c r="M106" s="117">
        <f>IF('3g CPIH'!I$17="-","-",'3j PAAC PAP'!$G$14*('3g CPIH'!I$17/'3g CPIH'!$G$17))</f>
        <v>14.122397260273971</v>
      </c>
      <c r="N106" s="117">
        <f>IF('3g CPIH'!J$17="-","-",'3j PAAC PAP'!$G$14*('3g CPIH'!J$17/'3g CPIH'!$G$17))</f>
        <v>14.24344637964775</v>
      </c>
      <c r="O106" s="27"/>
      <c r="P106" s="117">
        <f>IF('3g CPIH'!L$17="-","-",'3j PAAC PAP'!$G$14*('3g CPIH'!L$17/'3g CPIH'!$G$17))</f>
        <v>14.24344637964775</v>
      </c>
      <c r="Q106" s="117">
        <f>IF('3g CPIH'!M$17="-","-",'3j PAAC PAP'!$G$14*('3g CPIH'!M$17/'3g CPIH'!$G$17))</f>
        <v>14.40484520547945</v>
      </c>
      <c r="R106" s="117">
        <f>IF('3g CPIH'!N$17="-","-",'3j PAAC PAP'!$G$14*('3g CPIH'!N$17/'3g CPIH'!$G$17))</f>
        <v>14.512444422700586</v>
      </c>
      <c r="S106" s="117">
        <f>IF('3g CPIH'!O$17="-","-",'3j PAAC PAP'!$G$14*('3g CPIH'!O$17/'3g CPIH'!$G$17))</f>
        <v>14.593143835616438</v>
      </c>
      <c r="T106" s="117">
        <f>IF('3g CPIH'!P$17="-","-",'3j PAAC PAP'!$G$14*('3g CPIH'!P$17/'3g CPIH'!$G$17))</f>
        <v>14.633493542074362</v>
      </c>
      <c r="U106" s="117">
        <f>IF('3g CPIH'!Q$17="-","-",'3j PAAC PAP'!$G$14*('3g CPIH'!Q$17/'3g CPIH'!$G$17))</f>
        <v>14.714192954990214</v>
      </c>
      <c r="V106" s="117">
        <f>IF('3g CPIH'!R$17="-","-",'3j PAAC PAP'!$G$14*('3g CPIH'!R$17/'3g CPIH'!$G$17))</f>
        <v>14.983190998043053</v>
      </c>
      <c r="W106" s="117">
        <f>IF('3g CPIH'!S$17="-","-",'3j PAAC PAP'!$G$14*('3g CPIH'!S$17/'3g CPIH'!$G$17))</f>
        <v>15.427037769080234</v>
      </c>
      <c r="X106" s="27"/>
      <c r="Y106" s="117">
        <f>IF('3g CPIH'!U$17="-","-",'3j PAAC PAP'!$G$14*('3g CPIH'!U$17/'3g CPIH'!$G$17))</f>
        <v>16.207132093933463</v>
      </c>
      <c r="Z106" s="117" t="str">
        <f>IF('3g CPIH'!V$17="-","-",'3j PAAC PAP'!$G$14*('3g CPIH'!V$17/'3g CPIH'!$G$17))</f>
        <v>-</v>
      </c>
      <c r="AA106" s="117" t="str">
        <f>IF('3g CPIH'!W$17="-","-",'3j PAAC PAP'!$G$14*('3g CPIH'!W$17/'3g CPIH'!$G$17))</f>
        <v>-</v>
      </c>
      <c r="AB106" s="117" t="str">
        <f>IF('3g CPIH'!X$17="-","-",'3j PAAC PAP'!$G$14*('3g CPIH'!X$17/'3g CPIH'!$G$17))</f>
        <v>-</v>
      </c>
      <c r="AC106" s="117" t="str">
        <f>IF('3g CPIH'!Y$17="-","-",'3j PAAC PAP'!$G$14*('3g CPIH'!Y$17/'3g CPIH'!$G$17))</f>
        <v>-</v>
      </c>
      <c r="AD106" s="25"/>
    </row>
    <row r="107" spans="1:30" s="26" customFormat="1" ht="11.25" customHeight="1" x14ac:dyDescent="0.15">
      <c r="A107" s="207"/>
      <c r="B107" s="120" t="s">
        <v>248</v>
      </c>
      <c r="C107" s="120" t="s">
        <v>188</v>
      </c>
      <c r="D107" s="122" t="s">
        <v>126</v>
      </c>
      <c r="E107" s="119"/>
      <c r="F107" s="27"/>
      <c r="G107" s="117">
        <f>IF(G99="-","-",SUM(G99:G105)*'3j PAAC PAP'!$G$32)</f>
        <v>31.231747711274437</v>
      </c>
      <c r="H107" s="117">
        <f>IF(H99="-","-",SUM(H99:H105)*'3j PAAC PAP'!$G$32)</f>
        <v>29.752863843997289</v>
      </c>
      <c r="I107" s="117">
        <f>IF(I99="-","-",SUM(I99:I105)*'3j PAAC PAP'!$G$32)</f>
        <v>30.266878011904087</v>
      </c>
      <c r="J107" s="117">
        <f>IF(J99="-","-",SUM(J99:J105)*'3j PAAC PAP'!$G$32)</f>
        <v>29.614196749844336</v>
      </c>
      <c r="K107" s="117">
        <f>IF(K99="-","-",SUM(K99:K105)*'3j PAAC PAP'!$G$32)</f>
        <v>33.091671967876138</v>
      </c>
      <c r="L107" s="117">
        <f>IF(L99="-","-",SUM(L99:L105)*'3j PAAC PAP'!$G$32)</f>
        <v>32.643320351532616</v>
      </c>
      <c r="M107" s="117">
        <f>IF(M99="-","-",SUM(M99:M105)*'3j PAAC PAP'!$G$32)</f>
        <v>36.315765602943003</v>
      </c>
      <c r="N107" s="117">
        <f>IF(N99="-","-",SUM(N99:N105)*'3j PAAC PAP'!$G$32)</f>
        <v>38.232707222709401</v>
      </c>
      <c r="O107" s="27"/>
      <c r="P107" s="117">
        <f>IF(P99="-","-",SUM(P99:P105)*'3j PAAC PAP'!$G$32)</f>
        <v>38.232707222709401</v>
      </c>
      <c r="Q107" s="117">
        <f>IF(Q99="-","-",SUM(Q99:Q105)*'3j PAAC PAP'!$G$32)</f>
        <v>42.618190390281619</v>
      </c>
      <c r="R107" s="117">
        <f>IF(R99="-","-",SUM(R99:R105)*'3j PAAC PAP'!$G$32)</f>
        <v>41.071068872882407</v>
      </c>
      <c r="S107" s="117">
        <f>IF(S99="-","-",SUM(S99:S105)*'3j PAAC PAP'!$G$32)</f>
        <v>40.576473706371395</v>
      </c>
      <c r="T107" s="117">
        <f>IF(T99="-","-",SUM(T99:T105)*'3j PAAC PAP'!$G$32)</f>
        <v>39.048942501172938</v>
      </c>
      <c r="U107" s="117">
        <f>IF(U99="-","-",SUM(U99:U105)*'3j PAAC PAP'!$G$32)</f>
        <v>43.321605196493564</v>
      </c>
      <c r="V107" s="117">
        <f>IF(V99="-","-",SUM(V99:V105)*'3j PAAC PAP'!$G$32)</f>
        <v>47.57590285110296</v>
      </c>
      <c r="W107" s="117">
        <f>IF(W99="-","-",SUM(W99:W105)*'3j PAAC PAP'!$G$32)</f>
        <v>68.052419456491464</v>
      </c>
      <c r="X107" s="27"/>
      <c r="Y107" s="117">
        <f>IF(Y99="-","-",SUM(Y99:Y105)*'3j PAAC PAP'!$G$32)</f>
        <v>118.28561835991277</v>
      </c>
      <c r="Z107" s="117" t="str">
        <f>IF(Z99="-","-",SUM(Z99:Z105)*'3j PAAC PAP'!$G$32)</f>
        <v>-</v>
      </c>
      <c r="AA107" s="117" t="str">
        <f>IF(AA99="-","-",SUM(AA99:AA105)*'3j PAAC PAP'!$G$32)</f>
        <v>-</v>
      </c>
      <c r="AB107" s="117" t="str">
        <f>IF(AB99="-","-",SUM(AB99:AB105)*'3j PAAC PAP'!$G$32)</f>
        <v>-</v>
      </c>
      <c r="AC107" s="117" t="str">
        <f>IF(AC99="-","-",SUM(AC99:AC105)*'3j PAAC PAP'!$G$32)</f>
        <v>-</v>
      </c>
      <c r="AD107" s="25"/>
    </row>
    <row r="108" spans="1:30" s="26" customFormat="1" ht="11.25" customHeight="1" x14ac:dyDescent="0.15">
      <c r="A108" s="207"/>
      <c r="B108" s="120" t="s">
        <v>189</v>
      </c>
      <c r="C108" s="120" t="s">
        <v>250</v>
      </c>
      <c r="D108" s="122" t="s">
        <v>126</v>
      </c>
      <c r="E108" s="119"/>
      <c r="F108" s="27"/>
      <c r="G108" s="117">
        <f>IF(G99="-","-",SUM(G99:G107)*'3k EBIT'!$E$10)</f>
        <v>11.311674344689697</v>
      </c>
      <c r="H108" s="117">
        <f>IF(H99="-","-",SUM(H99:H107)*'3k EBIT'!$E$10)</f>
        <v>10.788888343514735</v>
      </c>
      <c r="I108" s="117">
        <f>IF(I99="-","-",SUM(I99:I107)*'3k EBIT'!$E$10)</f>
        <v>10.971555119416736</v>
      </c>
      <c r="J108" s="117">
        <f>IF(J99="-","-",SUM(J99:J107)*'3k EBIT'!$E$10)</f>
        <v>10.742165102145902</v>
      </c>
      <c r="K108" s="117">
        <f>IF(K99="-","-",SUM(K99:K107)*'3k EBIT'!$E$10)</f>
        <v>11.975804945444665</v>
      </c>
      <c r="L108" s="117">
        <f>IF(L99="-","-",SUM(L99:L107)*'3k EBIT'!$E$10)</f>
        <v>11.820541001634496</v>
      </c>
      <c r="M108" s="117">
        <f>IF(M99="-","-",SUM(M99:M107)*'3k EBIT'!$E$10)</f>
        <v>13.123953003812129</v>
      </c>
      <c r="N108" s="117">
        <f>IF(N99="-","-",SUM(N99:N107)*'3k EBIT'!$E$10)</f>
        <v>13.804612382564189</v>
      </c>
      <c r="O108" s="27"/>
      <c r="P108" s="117">
        <f>IF(P99="-","-",SUM(P99:P107)*'3k EBIT'!$E$10)</f>
        <v>13.804612382564189</v>
      </c>
      <c r="Q108" s="117">
        <f>IF(Q99="-","-",SUM(Q99:Q107)*'3k EBIT'!$E$10)</f>
        <v>15.359553257987891</v>
      </c>
      <c r="R108" s="117">
        <f>IF(R99="-","-",SUM(R99:R107)*'3k EBIT'!$E$10)</f>
        <v>14.814184168742937</v>
      </c>
      <c r="S108" s="117">
        <f>IF(S99="-","-",SUM(S99:S107)*'3k EBIT'!$E$10)</f>
        <v>14.640733337566365</v>
      </c>
      <c r="T108" s="117">
        <f>IF(T99="-","-",SUM(T99:T107)*'3k EBIT'!$E$10)</f>
        <v>14.100993843963106</v>
      </c>
      <c r="U108" s="117">
        <f>IF(U99="-","-",SUM(U99:U107)*'3k EBIT'!$E$10)</f>
        <v>15.614449908466815</v>
      </c>
      <c r="V108" s="117">
        <f>IF(V99="-","-",SUM(V99:V107)*'3k EBIT'!$E$10)</f>
        <v>17.125054422253882</v>
      </c>
      <c r="W108" s="117">
        <f>IF(W99="-","-",SUM(W99:W107)*'3k EBIT'!$E$10)</f>
        <v>24.379320802339823</v>
      </c>
      <c r="X108" s="27"/>
      <c r="Y108" s="117">
        <f>IF(Y99="-","-",SUM(Y99:Y107)*'3k EBIT'!$E$10)</f>
        <v>42.169580936099415</v>
      </c>
      <c r="Z108" s="117" t="str">
        <f>IF(Z99="-","-",SUM(Z99:Z107)*'3k EBIT'!$E$10)</f>
        <v>-</v>
      </c>
      <c r="AA108" s="117" t="str">
        <f>IF(AA99="-","-",SUM(AA99:AA107)*'3k EBIT'!$E$10)</f>
        <v>-</v>
      </c>
      <c r="AB108" s="117" t="str">
        <f>IF(AB99="-","-",SUM(AB99:AB107)*'3k EBIT'!$E$10)</f>
        <v>-</v>
      </c>
      <c r="AC108" s="117" t="str">
        <f>IF(AC99="-","-",SUM(AC99:AC107)*'3k EBIT'!$E$10)</f>
        <v>-</v>
      </c>
      <c r="AD108" s="25"/>
    </row>
    <row r="109" spans="1:30" s="26" customFormat="1" ht="11.25" customHeight="1" x14ac:dyDescent="0.15">
      <c r="A109" s="207"/>
      <c r="B109" s="120" t="s">
        <v>251</v>
      </c>
      <c r="C109" s="156" t="s">
        <v>252</v>
      </c>
      <c r="D109" s="122" t="s">
        <v>126</v>
      </c>
      <c r="E109" s="118"/>
      <c r="F109" s="27"/>
      <c r="G109" s="117">
        <f>IF(G99="-","-",SUM(G99:G102,G104:G108)*'3l HAP'!$E$11)</f>
        <v>6.9968624421671608</v>
      </c>
      <c r="H109" s="117">
        <f>IF(H99="-","-",SUM(H99:H102,H104:H108)*'3l HAP'!$E$11)</f>
        <v>6.5794597308344329</v>
      </c>
      <c r="I109" s="117">
        <f>IF(I99="-","-",SUM(I99:I102,I104:I108)*'3l HAP'!$E$11)</f>
        <v>6.6242065164375896</v>
      </c>
      <c r="J109" s="117">
        <f>IF(J99="-","-",SUM(J99:J102,J104:J108)*'3l HAP'!$E$11)</f>
        <v>6.4583907873355964</v>
      </c>
      <c r="K109" s="117">
        <f>IF(K99="-","-",SUM(K99:K102,K104:K108)*'3l HAP'!$E$11)</f>
        <v>7.3145455075060495</v>
      </c>
      <c r="L109" s="117">
        <f>IF(L99="-","-",SUM(L99:L102,L104:L108)*'3l HAP'!$E$11)</f>
        <v>7.1774537019062885</v>
      </c>
      <c r="M109" s="117">
        <f>IF(M99="-","-",SUM(M99:M102,M104:M108)*'3l HAP'!$E$11)</f>
        <v>8.0793348001282173</v>
      </c>
      <c r="N109" s="117">
        <f>IF(N99="-","-",SUM(N99:N102,N104:N108)*'3l HAP'!$E$11)</f>
        <v>8.6116383833519983</v>
      </c>
      <c r="O109" s="27"/>
      <c r="P109" s="117">
        <f>IF(P99="-","-",SUM(P99:P102,P104:P108)*'3l HAP'!$E$11)</f>
        <v>8.6116383833519983</v>
      </c>
      <c r="Q109" s="117">
        <f>IF(Q99="-","-",SUM(Q99:Q102,Q104:Q108)*'3l HAP'!$E$11)</f>
        <v>9.7131922605502155</v>
      </c>
      <c r="R109" s="117">
        <f>IF(R99="-","-",SUM(R99:R102,R104:R108)*'3l HAP'!$E$11)</f>
        <v>9.2775467434893226</v>
      </c>
      <c r="S109" s="117">
        <f>IF(S99="-","-",SUM(S99:S102,S104:S108)*'3l HAP'!$E$11)</f>
        <v>9.2716565893377307</v>
      </c>
      <c r="T109" s="117">
        <f>IF(T99="-","-",SUM(T99:T102,T104:T108)*'3l HAP'!$E$11)</f>
        <v>8.8073360063047446</v>
      </c>
      <c r="U109" s="117">
        <f>IF(U99="-","-",SUM(U99:U102,U104:U108)*'3l HAP'!$E$11)</f>
        <v>9.7416326452707995</v>
      </c>
      <c r="V109" s="117">
        <f>IF(V99="-","-",SUM(V99:V102,V104:V108)*'3l HAP'!$E$11)</f>
        <v>10.92245574875705</v>
      </c>
      <c r="W109" s="117">
        <f>IF(W99="-","-",SUM(W99:W102,W104:W108)*'3l HAP'!$E$11)</f>
        <v>15.780663128783768</v>
      </c>
      <c r="X109" s="27"/>
      <c r="Y109" s="117">
        <f>IF(Y99="-","-",SUM(Y99:Y102,Y104:Y108)*'3l HAP'!$E$11)</f>
        <v>29.336212937124305</v>
      </c>
      <c r="Z109" s="117" t="str">
        <f>IF(Z99="-","-",SUM(Z99:Z102,Z104:Z108)*'3l HAP'!$E$11)</f>
        <v>-</v>
      </c>
      <c r="AA109" s="117" t="str">
        <f>IF(AA99="-","-",SUM(AA99:AA102,AA104:AA108)*'3l HAP'!$E$11)</f>
        <v>-</v>
      </c>
      <c r="AB109" s="117" t="str">
        <f>IF(AB99="-","-",SUM(AB99:AB102,AB104:AB108)*'3l HAP'!$E$11)</f>
        <v>-</v>
      </c>
      <c r="AC109" s="117" t="str">
        <f>IF(AC99="-","-",SUM(AC99:AC102,AC104:AC108)*'3l HAP'!$E$11)</f>
        <v>-</v>
      </c>
      <c r="AD109" s="25"/>
    </row>
    <row r="110" spans="1:30" s="26" customFormat="1" ht="11.25" x14ac:dyDescent="0.15">
      <c r="A110" s="207"/>
      <c r="B110" s="120" t="s">
        <v>253</v>
      </c>
      <c r="C110" s="120" t="str">
        <f>B110&amp;"_"&amp;D110</f>
        <v>Total_Southern</v>
      </c>
      <c r="D110" s="122" t="s">
        <v>126</v>
      </c>
      <c r="E110" s="119"/>
      <c r="F110" s="27"/>
      <c r="G110" s="117">
        <f t="shared" ref="G110:N110" si="21">IF(G99="-","-",SUM(G99:G109))</f>
        <v>602.34789783031499</v>
      </c>
      <c r="H110" s="117">
        <f t="shared" si="21"/>
        <v>574.41545379072329</v>
      </c>
      <c r="I110" s="117">
        <f t="shared" si="21"/>
        <v>584.07423744217067</v>
      </c>
      <c r="J110" s="117">
        <f t="shared" si="21"/>
        <v>571.83526789618861</v>
      </c>
      <c r="K110" s="117">
        <f t="shared" si="21"/>
        <v>637.6198086027166</v>
      </c>
      <c r="L110" s="117">
        <f t="shared" si="21"/>
        <v>629.31093365616869</v>
      </c>
      <c r="M110" s="117">
        <f t="shared" si="21"/>
        <v>698.81341811229072</v>
      </c>
      <c r="N110" s="117">
        <f t="shared" si="21"/>
        <v>735.16988472730554</v>
      </c>
      <c r="O110" s="27"/>
      <c r="P110" s="117">
        <f t="shared" ref="P110:W110" si="22">IF(P99="-","-",SUM(P99:P109))</f>
        <v>735.16988472730554</v>
      </c>
      <c r="Q110" s="117">
        <f t="shared" si="22"/>
        <v>818.11039824405907</v>
      </c>
      <c r="R110" s="117">
        <f t="shared" si="22"/>
        <v>788.97112830705555</v>
      </c>
      <c r="S110" s="117">
        <f t="shared" si="22"/>
        <v>779.83625080909974</v>
      </c>
      <c r="T110" s="117">
        <f t="shared" si="22"/>
        <v>750.9646001911965</v>
      </c>
      <c r="U110" s="117">
        <f t="shared" si="22"/>
        <v>831.55444627052896</v>
      </c>
      <c r="V110" s="117">
        <f t="shared" si="22"/>
        <v>912.240737259708</v>
      </c>
      <c r="W110" s="117">
        <f t="shared" si="22"/>
        <v>1298.9022806235969</v>
      </c>
      <c r="X110" s="27"/>
      <c r="Y110" s="117">
        <f t="shared" ref="Y110:AC110" si="23">IF(Y99="-","-",SUM(Y99:Y109))</f>
        <v>2248.7869244029334</v>
      </c>
      <c r="Z110" s="117" t="str">
        <f t="shared" si="23"/>
        <v>-</v>
      </c>
      <c r="AA110" s="117" t="str">
        <f t="shared" si="23"/>
        <v>-</v>
      </c>
      <c r="AB110" s="117" t="str">
        <f t="shared" si="23"/>
        <v>-</v>
      </c>
      <c r="AC110" s="117" t="str">
        <f t="shared" si="23"/>
        <v>-</v>
      </c>
      <c r="AD110" s="25"/>
    </row>
    <row r="111" spans="1:30" s="26" customFormat="1" ht="11.25" x14ac:dyDescent="0.15">
      <c r="A111" s="207"/>
      <c r="B111" s="123" t="s">
        <v>244</v>
      </c>
      <c r="C111" s="123" t="s">
        <v>180</v>
      </c>
      <c r="D111" s="121" t="s">
        <v>130</v>
      </c>
      <c r="E111" s="75"/>
      <c r="F111" s="27"/>
      <c r="G111" s="35">
        <f>IF('3a DF'!H141="-","-",'3a DF'!H141)</f>
        <v>257.211845328545</v>
      </c>
      <c r="H111" s="35">
        <f>IF('3a DF'!I141="-","-",'3a DF'!I141)</f>
        <v>230.271845328545</v>
      </c>
      <c r="I111" s="35">
        <f>IF('3a DF'!J141="-","-",'3a DF'!J141)</f>
        <v>211.59460391659189</v>
      </c>
      <c r="J111" s="35">
        <f>IF('3a DF'!K141="-","-",'3a DF'!K141)</f>
        <v>200.6109788629893</v>
      </c>
      <c r="K111" s="35">
        <f>IF('3a DF'!L141="-","-",'3a DF'!L141)</f>
        <v>243.09122981885898</v>
      </c>
      <c r="L111" s="35">
        <f>IF('3a DF'!M141="-","-",'3a DF'!M141)</f>
        <v>232.93748324586761</v>
      </c>
      <c r="M111" s="35">
        <f>IF('3a DF'!N141="-","-",'3a DF'!N141)</f>
        <v>256.115201837109</v>
      </c>
      <c r="N111" s="35">
        <f>IF('3a DF'!O141="-","-",'3a DF'!O141)</f>
        <v>280.51363800005731</v>
      </c>
      <c r="O111" s="27"/>
      <c r="P111" s="35">
        <f>IF('3a DF'!Q141="-","-",'3a DF'!Q141)</f>
        <v>280.51363800005731</v>
      </c>
      <c r="Q111" s="35">
        <f>IF('3a DF'!R141="-","-",'3a DF'!R141)</f>
        <v>332.39930744791059</v>
      </c>
      <c r="R111" s="35">
        <f>IF('3a DF'!S141="-","-",'3a DF'!S141)</f>
        <v>301.3121681522407</v>
      </c>
      <c r="S111" s="35">
        <f>IF('3a DF'!T141="-","-",'3a DF'!T141)</f>
        <v>292.13998003349064</v>
      </c>
      <c r="T111" s="35">
        <f>IF('3a DF'!U141="-","-",'3a DF'!U141)</f>
        <v>254.69203555126387</v>
      </c>
      <c r="U111" s="35">
        <f>IF('3a DF'!V141="-","-",'3a DF'!V141)</f>
        <v>303.44671943546535</v>
      </c>
      <c r="V111" s="35">
        <f>IF('3a DF'!W141="-","-",'3a DF'!W141)</f>
        <v>382.87578066333316</v>
      </c>
      <c r="W111" s="35">
        <f>IF('3a DF'!X141="-","-",'3a DF'!X141)</f>
        <v>689.8402095420073</v>
      </c>
      <c r="X111" s="27"/>
      <c r="Y111" s="35">
        <f>IF('3a DF'!Z141="-","-",'3a DF'!Z141)</f>
        <v>1520.1731474395121</v>
      </c>
      <c r="Z111" s="35" t="str">
        <f>IF('3a DF'!AA141="-","-",'3a DF'!AA141)</f>
        <v>-</v>
      </c>
      <c r="AA111" s="35" t="str">
        <f>IF('3a DF'!AB141="-","-",'3a DF'!AB141)</f>
        <v>-</v>
      </c>
      <c r="AB111" s="35" t="str">
        <f>IF('3a DF'!AC141="-","-",'3a DF'!AC141)</f>
        <v>-</v>
      </c>
      <c r="AC111" s="35" t="str">
        <f>IF('3a DF'!AD141="-","-",'3a DF'!AD141)</f>
        <v>-</v>
      </c>
      <c r="AD111" s="25"/>
    </row>
    <row r="112" spans="1:30" s="26" customFormat="1" ht="11.25" x14ac:dyDescent="0.15">
      <c r="A112" s="207"/>
      <c r="B112" s="123" t="s">
        <v>244</v>
      </c>
      <c r="C112" s="123" t="s">
        <v>181</v>
      </c>
      <c r="D112" s="121" t="s">
        <v>130</v>
      </c>
      <c r="E112" s="75"/>
      <c r="F112" s="27"/>
      <c r="G112" s="35">
        <f>IF('3b CM'!G36="-","-",'3b CM'!G36)</f>
        <v>5.9864732444598376E-2</v>
      </c>
      <c r="H112" s="35">
        <f>IF('3b CM'!H36="-","-",'3b CM'!H36)</f>
        <v>8.9797098666897557E-2</v>
      </c>
      <c r="I112" s="35">
        <f>IF('3b CM'!I36="-","-",'3b CM'!I36)</f>
        <v>0.28276130195684862</v>
      </c>
      <c r="J112" s="35">
        <f>IF('3b CM'!J36="-","-",'3b CM'!J36)</f>
        <v>0.28755416116236604</v>
      </c>
      <c r="K112" s="35">
        <f>IF('3b CM'!K36="-","-",'3b CM'!K36)</f>
        <v>3.6932862852862112</v>
      </c>
      <c r="L112" s="35">
        <f>IF('3b CM'!L36="-","-",'3b CM'!L36)</f>
        <v>3.5828608961271158</v>
      </c>
      <c r="M112" s="35">
        <f>IF('3b CM'!M36="-","-",'3b CM'!M36)</f>
        <v>12.517681425449977</v>
      </c>
      <c r="N112" s="35">
        <f>IF('3b CM'!N36="-","-",'3b CM'!N36)</f>
        <v>11.899664027113566</v>
      </c>
      <c r="O112" s="27"/>
      <c r="P112" s="35">
        <f>IF('3b CM'!P36="-","-",'3b CM'!P36)</f>
        <v>11.899664027113566</v>
      </c>
      <c r="Q112" s="35">
        <f>IF('3b CM'!Q36="-","-",'3b CM'!Q36)</f>
        <v>16.032962198182869</v>
      </c>
      <c r="R112" s="35">
        <f>IF('3b CM'!R36="-","-",'3b CM'!R36)</f>
        <v>15.399533308107312</v>
      </c>
      <c r="S112" s="35">
        <f>IF('3b CM'!S36="-","-",'3b CM'!S36)</f>
        <v>18.390554827256402</v>
      </c>
      <c r="T112" s="35">
        <f>IF('3b CM'!T36="-","-",'3b CM'!T36)</f>
        <v>18.738990290728669</v>
      </c>
      <c r="U112" s="35">
        <f>IF('3b CM'!U36="-","-",'3b CM'!U36)</f>
        <v>14.392076548584091</v>
      </c>
      <c r="V112" s="35">
        <f>IF('3b CM'!V36="-","-",'3b CM'!V36)</f>
        <v>14.5481720884864</v>
      </c>
      <c r="W112" s="35">
        <f>IF('3b CM'!W36="-","-",'3b CM'!W36)</f>
        <v>9.116568788255778</v>
      </c>
      <c r="X112" s="27"/>
      <c r="Y112" s="35">
        <f>IF('3b CM'!Y36="-","-",'3b CM'!Y36)</f>
        <v>12.188168354480215</v>
      </c>
      <c r="Z112" s="35" t="str">
        <f>IF('3b CM'!Z36="-","-",'3b CM'!Z36)</f>
        <v>-</v>
      </c>
      <c r="AA112" s="35" t="str">
        <f>IF('3b CM'!AA36="-","-",'3b CM'!AA36)</f>
        <v>-</v>
      </c>
      <c r="AB112" s="35" t="str">
        <f>IF('3b CM'!AB36="-","-",'3b CM'!AB36)</f>
        <v>-</v>
      </c>
      <c r="AC112" s="35" t="str">
        <f>IF('3b CM'!AC36="-","-",'3b CM'!AC36)</f>
        <v>-</v>
      </c>
      <c r="AD112" s="25"/>
    </row>
    <row r="113" spans="1:30" s="26" customFormat="1" ht="12.6" customHeight="1" x14ac:dyDescent="0.15">
      <c r="A113" s="207"/>
      <c r="B113" s="123" t="s">
        <v>245</v>
      </c>
      <c r="C113" s="123" t="s">
        <v>182</v>
      </c>
      <c r="D113" s="121" t="s">
        <v>130</v>
      </c>
      <c r="E113" s="75"/>
      <c r="F113" s="27"/>
      <c r="G113" s="35" t="str">
        <f>IF('3c AA'!J119="-","-",'3c AA'!J119)</f>
        <v>-</v>
      </c>
      <c r="H113" s="35" t="str">
        <f>IF('3c AA'!K119="-","-",'3c AA'!K119)</f>
        <v>-</v>
      </c>
      <c r="I113" s="35" t="str">
        <f>IF('3c AA'!L119="-","-",'3c AA'!L119)</f>
        <v>-</v>
      </c>
      <c r="J113" s="35" t="str">
        <f>IF('3c AA'!M119="-","-",'3c AA'!M119)</f>
        <v>-</v>
      </c>
      <c r="K113" s="35" t="str">
        <f>IF('3c AA'!N119="-","-",'3c AA'!N119)</f>
        <v>-</v>
      </c>
      <c r="L113" s="35" t="str">
        <f>IF('3c AA'!O119="-","-",'3c AA'!O119)</f>
        <v>-</v>
      </c>
      <c r="M113" s="35" t="str">
        <f>IF('3c AA'!P119="-","-",'3c AA'!P119)</f>
        <v>-</v>
      </c>
      <c r="N113" s="35" t="str">
        <f>IF('3c AA'!Q119="-","-",'3c AA'!Q119)</f>
        <v>-</v>
      </c>
      <c r="O113" s="27"/>
      <c r="P113" s="35" t="str">
        <f>IF('3c AA'!S119="-","-",'3c AA'!S119)</f>
        <v>-</v>
      </c>
      <c r="Q113" s="35" t="str">
        <f>IF('3c AA'!T119="-","-",'3c AA'!T119)</f>
        <v>-</v>
      </c>
      <c r="R113" s="35" t="str">
        <f>IF('3c AA'!U119="-","-",'3c AA'!U119)</f>
        <v>-</v>
      </c>
      <c r="S113" s="35" t="str">
        <f>IF('3c AA'!V119="-","-",'3c AA'!V119)</f>
        <v>-</v>
      </c>
      <c r="T113" s="35">
        <f>IF('3c AA'!W119="-","-",'3c AA'!W119)</f>
        <v>6.5514359392354615</v>
      </c>
      <c r="U113" s="35">
        <f>IF('3c AA'!X119="-","-",'3c AA'!X119)</f>
        <v>9.9756950960531068</v>
      </c>
      <c r="V113" s="35">
        <f>IF('3c AA'!Y119="-","-",'3c AA'!Y119)</f>
        <v>4.43</v>
      </c>
      <c r="W113" s="35" t="str">
        <f>IF('3c AA'!Z119="-","-",'3c AA'!Z119)</f>
        <v>-</v>
      </c>
      <c r="X113" s="27"/>
      <c r="Y113" s="35">
        <f>IF('3c AA'!AB119="-","-",'3c AA'!AB119)</f>
        <v>20.789339339467748</v>
      </c>
      <c r="Z113" s="35" t="str">
        <f>IF('3c AA'!AC119="-","-",'3c AA'!AC119)</f>
        <v>-</v>
      </c>
      <c r="AA113" s="35" t="str">
        <f>IF('3c AA'!AD119="-","-",'3c AA'!AD119)</f>
        <v>-</v>
      </c>
      <c r="AB113" s="35" t="str">
        <f>IF('3c AA'!AE119="-","-",'3c AA'!AE119)</f>
        <v>-</v>
      </c>
      <c r="AC113" s="35" t="str">
        <f>IF('3c AA'!AF119="-","-",'3c AA'!AF119)</f>
        <v>-</v>
      </c>
      <c r="AD113" s="25"/>
    </row>
    <row r="114" spans="1:30" s="26" customFormat="1" ht="12.6" customHeight="1" x14ac:dyDescent="0.15">
      <c r="A114" s="207"/>
      <c r="B114" s="123" t="s">
        <v>246</v>
      </c>
      <c r="C114" s="123" t="s">
        <v>183</v>
      </c>
      <c r="D114" s="121" t="s">
        <v>130</v>
      </c>
      <c r="E114" s="75"/>
      <c r="F114" s="27"/>
      <c r="G114" s="35">
        <f>IF('3d PC'!G37="-","-",'3d PC'!G37)</f>
        <v>90.55277915473367</v>
      </c>
      <c r="H114" s="35">
        <f>IF('3d PC'!H37="-","-",'3d PC'!H37)</f>
        <v>90.525606744686769</v>
      </c>
      <c r="I114" s="35">
        <f>IF('3d PC'!I37="-","-",'3d PC'!I37)</f>
        <v>110.91930815927955</v>
      </c>
      <c r="J114" s="35">
        <f>IF('3d PC'!J37="-","-",'3d PC'!J37)</f>
        <v>110.81449637119719</v>
      </c>
      <c r="K114" s="35">
        <f>IF('3d PC'!K37="-","-",'3d PC'!K37)</f>
        <v>118.07497956228825</v>
      </c>
      <c r="L114" s="35">
        <f>IF('3d PC'!L37="-","-",'3d PC'!L37)</f>
        <v>118.50173163425278</v>
      </c>
      <c r="M114" s="35">
        <f>IF('3d PC'!M37="-","-",'3d PC'!M37)</f>
        <v>137.27333111497819</v>
      </c>
      <c r="N114" s="35">
        <f>IF('3d PC'!N37="-","-",'3d PC'!N37)</f>
        <v>137.36687241557513</v>
      </c>
      <c r="O114" s="27"/>
      <c r="P114" s="35">
        <f>IF('3d PC'!P37="-","-",'3d PC'!P37)</f>
        <v>137.36687241557513</v>
      </c>
      <c r="Q114" s="35">
        <f>IF('3d PC'!Q37="-","-",'3d PC'!Q37)</f>
        <v>146.97043450994408</v>
      </c>
      <c r="R114" s="35">
        <f>IF('3d PC'!R37="-","-",'3d PC'!R37)</f>
        <v>148.77708278774176</v>
      </c>
      <c r="S114" s="35">
        <f>IF('3d PC'!S37="-","-",'3d PC'!S37)</f>
        <v>153.0488719837787</v>
      </c>
      <c r="T114" s="35">
        <f>IF('3d PC'!T37="-","-",'3d PC'!T37)</f>
        <v>152.50342045863562</v>
      </c>
      <c r="U114" s="35">
        <f>IF('3d PC'!U37="-","-",'3d PC'!U37)</f>
        <v>161.46777022160134</v>
      </c>
      <c r="V114" s="35">
        <f>IF('3d PC'!V37="-","-",'3d PC'!V37)</f>
        <v>160.711916293798</v>
      </c>
      <c r="W114" s="35">
        <f>IF('3d PC'!W37="-","-",'3d PC'!W37)</f>
        <v>168.05913701648814</v>
      </c>
      <c r="X114" s="27"/>
      <c r="Y114" s="35">
        <f>IF('3d PC'!Y37="-","-",'3d PC'!Y37)</f>
        <v>166.48960162195766</v>
      </c>
      <c r="Z114" s="35" t="str">
        <f>IF('3d PC'!Z37="-","-",'3d PC'!Z37)</f>
        <v>-</v>
      </c>
      <c r="AA114" s="35" t="str">
        <f>IF('3d PC'!AA37="-","-",'3d PC'!AA37)</f>
        <v>-</v>
      </c>
      <c r="AB114" s="35" t="str">
        <f>IF('3d PC'!AB37="-","-",'3d PC'!AB37)</f>
        <v>-</v>
      </c>
      <c r="AC114" s="35" t="str">
        <f>IF('3d PC'!AC37="-","-",'3d PC'!AC37)</f>
        <v>-</v>
      </c>
      <c r="AD114" s="25"/>
    </row>
    <row r="115" spans="1:30" s="26" customFormat="1" ht="11.25" customHeight="1" x14ac:dyDescent="0.15">
      <c r="A115" s="207"/>
      <c r="B115" s="123" t="s">
        <v>247</v>
      </c>
      <c r="C115" s="123" t="s">
        <v>184</v>
      </c>
      <c r="D115" s="121" t="s">
        <v>130</v>
      </c>
      <c r="E115" s="75"/>
      <c r="F115" s="27"/>
      <c r="G115" s="35">
        <f>IF('3e NC-Elec'!H65="-","-",'3e NC-Elec'!H65)</f>
        <v>129.7770927384465</v>
      </c>
      <c r="H115" s="35">
        <f>IF('3e NC-Elec'!I65="-","-",'3e NC-Elec'!I65)</f>
        <v>130.78058637259986</v>
      </c>
      <c r="I115" s="35">
        <f>IF('3e NC-Elec'!J65="-","-",'3e NC-Elec'!J65)</f>
        <v>152.59502489552034</v>
      </c>
      <c r="J115" s="35">
        <f>IF('3e NC-Elec'!K65="-","-",'3e NC-Elec'!K65)</f>
        <v>151.84026237712794</v>
      </c>
      <c r="K115" s="35">
        <f>IF('3e NC-Elec'!L65="-","-",'3e NC-Elec'!L65)</f>
        <v>147.9679768884188</v>
      </c>
      <c r="L115" s="35">
        <f>IF('3e NC-Elec'!M65="-","-",'3e NC-Elec'!M65)</f>
        <v>149.17097919957533</v>
      </c>
      <c r="M115" s="35">
        <f>IF('3e NC-Elec'!N65="-","-",'3e NC-Elec'!N65)</f>
        <v>148.72923117146826</v>
      </c>
      <c r="N115" s="35">
        <f>IF('3e NC-Elec'!O65="-","-",'3e NC-Elec'!O65)</f>
        <v>148.19571110309766</v>
      </c>
      <c r="O115" s="27"/>
      <c r="P115" s="35">
        <f>IF('3e NC-Elec'!Q65="-","-",'3e NC-Elec'!Q65)</f>
        <v>148.19571110309766</v>
      </c>
      <c r="Q115" s="35">
        <f>IF('3e NC-Elec'!R65="-","-",'3e NC-Elec'!R65)</f>
        <v>161.80877839866383</v>
      </c>
      <c r="R115" s="35">
        <f>IF('3e NC-Elec'!S65="-","-",'3e NC-Elec'!S65)</f>
        <v>162.48593575882313</v>
      </c>
      <c r="S115" s="35">
        <f>IF('3e NC-Elec'!T65="-","-",'3e NC-Elec'!T65)</f>
        <v>168.63937336676335</v>
      </c>
      <c r="T115" s="35">
        <f>IF('3e NC-Elec'!U65="-","-",'3e NC-Elec'!U65)</f>
        <v>171.654876905815</v>
      </c>
      <c r="U115" s="35">
        <f>IF('3e NC-Elec'!V65="-","-",'3e NC-Elec'!V65)</f>
        <v>183.34207618564972</v>
      </c>
      <c r="V115" s="35">
        <f>IF('3e NC-Elec'!W65="-","-",'3e NC-Elec'!W65)</f>
        <v>182.21868670050779</v>
      </c>
      <c r="W115" s="35">
        <f>IF('3e NC-Elec'!X65="-","-",'3e NC-Elec'!X65)</f>
        <v>227.93462989028228</v>
      </c>
      <c r="X115" s="27"/>
      <c r="Y115" s="35">
        <f>IF('3e NC-Elec'!Z65="-","-",'3e NC-Elec'!Z65)</f>
        <v>239.94412971981205</v>
      </c>
      <c r="Z115" s="35" t="str">
        <f>IF('3e NC-Elec'!AA65="-","-",'3e NC-Elec'!AA65)</f>
        <v>-</v>
      </c>
      <c r="AA115" s="35" t="str">
        <f>IF('3e NC-Elec'!AB65="-","-",'3e NC-Elec'!AB65)</f>
        <v>-</v>
      </c>
      <c r="AB115" s="35" t="str">
        <f>IF('3e NC-Elec'!AC65="-","-",'3e NC-Elec'!AC65)</f>
        <v>-</v>
      </c>
      <c r="AC115" s="35" t="str">
        <f>IF('3e NC-Elec'!AD65="-","-",'3e NC-Elec'!AD65)</f>
        <v>-</v>
      </c>
      <c r="AD115" s="25"/>
    </row>
    <row r="116" spans="1:30" s="26" customFormat="1" ht="11.25" customHeight="1" x14ac:dyDescent="0.15">
      <c r="A116" s="207"/>
      <c r="B116" s="123" t="s">
        <v>248</v>
      </c>
      <c r="C116" s="123" t="s">
        <v>185</v>
      </c>
      <c r="D116" s="121" t="s">
        <v>130</v>
      </c>
      <c r="E116" s="75"/>
      <c r="F116" s="27"/>
      <c r="G116" s="35">
        <f>IF('3g CPIH'!C$17="-","-",'3h OC '!$E$10*('3g CPIH'!C$17/'3g CPIH'!$G$17))</f>
        <v>76.502677103718199</v>
      </c>
      <c r="H116" s="35">
        <f>IF('3g CPIH'!D$17="-","-",'3h OC '!$E$10*('3g CPIH'!D$17/'3g CPIH'!$G$17))</f>
        <v>76.655835616438353</v>
      </c>
      <c r="I116" s="35">
        <f>IF('3g CPIH'!E$17="-","-",'3h OC '!$E$10*('3g CPIH'!E$17/'3g CPIH'!$G$17))</f>
        <v>76.885573385518597</v>
      </c>
      <c r="J116" s="35">
        <f>IF('3g CPIH'!F$17="-","-",'3h OC '!$E$10*('3g CPIH'!F$17/'3g CPIH'!$G$17))</f>
        <v>77.345048923679059</v>
      </c>
      <c r="K116" s="35">
        <f>IF('3g CPIH'!G$17="-","-",'3h OC '!$E$10*('3g CPIH'!G$17/'3g CPIH'!$G$17))</f>
        <v>78.263999999999996</v>
      </c>
      <c r="L116" s="35">
        <f>IF('3g CPIH'!H$17="-","-",'3h OC '!$E$10*('3g CPIH'!H$17/'3g CPIH'!$G$17))</f>
        <v>79.259530332681024</v>
      </c>
      <c r="M116" s="35">
        <f>IF('3g CPIH'!I$17="-","-",'3h OC '!$E$10*('3g CPIH'!I$17/'3g CPIH'!$G$17))</f>
        <v>80.408219178082177</v>
      </c>
      <c r="N116" s="35">
        <f>IF('3g CPIH'!J$17="-","-",'3h OC '!$E$10*('3g CPIH'!J$17/'3g CPIH'!$G$17))</f>
        <v>81.097432485322898</v>
      </c>
      <c r="O116" s="27"/>
      <c r="P116" s="35">
        <f>IF('3g CPIH'!L$17="-","-",'3h OC '!$E$10*('3g CPIH'!L$17/'3g CPIH'!$G$17))</f>
        <v>81.097432485322898</v>
      </c>
      <c r="Q116" s="35">
        <f>IF('3g CPIH'!M$17="-","-",'3h OC '!$E$10*('3g CPIH'!M$17/'3g CPIH'!$G$17))</f>
        <v>82.016383561643835</v>
      </c>
      <c r="R116" s="35">
        <f>IF('3g CPIH'!N$17="-","-",'3h OC '!$E$10*('3g CPIH'!N$17/'3g CPIH'!$G$17))</f>
        <v>82.62901761252445</v>
      </c>
      <c r="S116" s="35">
        <f>IF('3g CPIH'!O$17="-","-",'3h OC '!$E$10*('3g CPIH'!O$17/'3g CPIH'!$G$17))</f>
        <v>83.088493150684926</v>
      </c>
      <c r="T116" s="35">
        <f>IF('3g CPIH'!P$17="-","-",'3h OC '!$E$10*('3g CPIH'!P$17/'3g CPIH'!$G$17))</f>
        <v>83.318230919765156</v>
      </c>
      <c r="U116" s="35">
        <f>IF('3g CPIH'!Q$17="-","-",'3h OC '!$E$10*('3g CPIH'!Q$17/'3g CPIH'!$G$17))</f>
        <v>83.777706457925632</v>
      </c>
      <c r="V116" s="35">
        <f>IF('3g CPIH'!R$17="-","-",'3h OC '!$E$10*('3g CPIH'!R$17/'3g CPIH'!$G$17))</f>
        <v>85.309291585127198</v>
      </c>
      <c r="W116" s="35">
        <f>IF('3g CPIH'!S$17="-","-",'3h OC '!$E$10*('3g CPIH'!S$17/'3g CPIH'!$G$17))</f>
        <v>87.836407045009793</v>
      </c>
      <c r="X116" s="27"/>
      <c r="Y116" s="35">
        <f>IF('3g CPIH'!U$17="-","-",'3h OC '!$E$10*('3g CPIH'!U$17/'3g CPIH'!$G$17))</f>
        <v>92.278003913894324</v>
      </c>
      <c r="Z116" s="35" t="str">
        <f>IF('3g CPIH'!V$17="-","-",'3h OC '!$E$10*('3g CPIH'!V$17/'3g CPIH'!$G$17))</f>
        <v>-</v>
      </c>
      <c r="AA116" s="35" t="str">
        <f>IF('3g CPIH'!W$17="-","-",'3h OC '!$E$10*('3g CPIH'!W$17/'3g CPIH'!$G$17))</f>
        <v>-</v>
      </c>
      <c r="AB116" s="35" t="str">
        <f>IF('3g CPIH'!X$17="-","-",'3h OC '!$E$10*('3g CPIH'!X$17/'3g CPIH'!$G$17))</f>
        <v>-</v>
      </c>
      <c r="AC116" s="35" t="str">
        <f>IF('3g CPIH'!Y$17="-","-",'3h OC '!$E$10*('3g CPIH'!Y$17/'3g CPIH'!$G$17))</f>
        <v>-</v>
      </c>
      <c r="AD116" s="25"/>
    </row>
    <row r="117" spans="1:30" s="26" customFormat="1" ht="11.25" customHeight="1" x14ac:dyDescent="0.15">
      <c r="A117" s="207"/>
      <c r="B117" s="123" t="s">
        <v>248</v>
      </c>
      <c r="C117" s="123" t="s">
        <v>186</v>
      </c>
      <c r="D117" s="121" t="s">
        <v>130</v>
      </c>
      <c r="E117" s="75"/>
      <c r="F117" s="27"/>
      <c r="G117" s="35" t="s">
        <v>249</v>
      </c>
      <c r="H117" s="35" t="s">
        <v>249</v>
      </c>
      <c r="I117" s="35" t="s">
        <v>249</v>
      </c>
      <c r="J117" s="35" t="s">
        <v>249</v>
      </c>
      <c r="K117" s="35">
        <f>IF('3i SMNCC'!G$50="-","-",'3i SMNCC'!G$50)</f>
        <v>0</v>
      </c>
      <c r="L117" s="35">
        <f>IF('3i SMNCC'!H$50="-","-",'3i SMNCC'!H$50)</f>
        <v>-0.18995111249132623</v>
      </c>
      <c r="M117" s="35">
        <f>IF('3i SMNCC'!I$50="-","-",'3i SMNCC'!I$50)</f>
        <v>2.3898870370752556</v>
      </c>
      <c r="N117" s="35">
        <f>IF('3i SMNCC'!J$50="-","-",'3i SMNCC'!J$50)</f>
        <v>11.485481460604181</v>
      </c>
      <c r="O117" s="27"/>
      <c r="P117" s="35">
        <f>IF('3i SMNCC'!L$50="-","-",'3i SMNCC'!L$50)</f>
        <v>11.485481460604181</v>
      </c>
      <c r="Q117" s="35">
        <f>IF('3i SMNCC'!M$50="-","-",'3i SMNCC'!M$50)</f>
        <v>13.905095596481768</v>
      </c>
      <c r="R117" s="35">
        <f>IF('3i SMNCC'!N$50="-","-",'3i SMNCC'!N$50)</f>
        <v>14.008016342776511</v>
      </c>
      <c r="S117" s="35">
        <f>IF('3i SMNCC'!O$50="-","-",'3i SMNCC'!O$50)</f>
        <v>16.592254432324484</v>
      </c>
      <c r="T117" s="35">
        <f>IF('3i SMNCC'!P$50="-","-",'3i SMNCC'!P$50)</f>
        <v>16.855736391237045</v>
      </c>
      <c r="U117" s="35">
        <f>IF('3i SMNCC'!Q$50="-","-",'3i SMNCC'!Q$50)</f>
        <v>16.48610584262476</v>
      </c>
      <c r="V117" s="35">
        <f>IF('3i SMNCC'!R$50="-","-",'3i SMNCC'!R$50)</f>
        <v>16.529685824397358</v>
      </c>
      <c r="W117" s="35">
        <f>IF('3i SMNCC'!S$50="-","-",'3i SMNCC'!S$50)</f>
        <v>15.149258026029946</v>
      </c>
      <c r="X117" s="27"/>
      <c r="Y117" s="35">
        <f>IF('3i SMNCC'!U$50="-","-",'3i SMNCC'!U$50)</f>
        <v>16.072618119862021</v>
      </c>
      <c r="Z117" s="35" t="str">
        <f>IF('3i SMNCC'!V$50="-","-",'3i SMNCC'!V$50)</f>
        <v>-</v>
      </c>
      <c r="AA117" s="35" t="str">
        <f>IF('3i SMNCC'!W$50="-","-",'3i SMNCC'!W$50)</f>
        <v>-</v>
      </c>
      <c r="AB117" s="35" t="str">
        <f>IF('3i SMNCC'!X$50="-","-",'3i SMNCC'!X$50)</f>
        <v>-</v>
      </c>
      <c r="AC117" s="35" t="str">
        <f>IF('3i SMNCC'!Y$50="-","-",'3i SMNCC'!Y$50)</f>
        <v>-</v>
      </c>
      <c r="AD117" s="25"/>
    </row>
    <row r="118" spans="1:30" s="26" customFormat="1" ht="11.25" customHeight="1" x14ac:dyDescent="0.15">
      <c r="A118" s="207"/>
      <c r="B118" s="123" t="s">
        <v>248</v>
      </c>
      <c r="C118" s="123" t="s">
        <v>187</v>
      </c>
      <c r="D118" s="121" t="s">
        <v>130</v>
      </c>
      <c r="E118" s="75"/>
      <c r="F118" s="27"/>
      <c r="G118" s="35">
        <f>IF('3g CPIH'!C$17="-","-",'3j PAAC PAP'!$G$14*('3g CPIH'!C$17/'3g CPIH'!$G$17))</f>
        <v>13.436452250489236</v>
      </c>
      <c r="H118" s="35">
        <f>IF('3g CPIH'!D$17="-","-",'3j PAAC PAP'!$G$14*('3g CPIH'!D$17/'3g CPIH'!$G$17))</f>
        <v>13.463352054794518</v>
      </c>
      <c r="I118" s="35">
        <f>IF('3g CPIH'!E$17="-","-",'3j PAAC PAP'!$G$14*('3g CPIH'!E$17/'3g CPIH'!$G$17))</f>
        <v>13.503701761252445</v>
      </c>
      <c r="J118" s="35">
        <f>IF('3g CPIH'!F$17="-","-",'3j PAAC PAP'!$G$14*('3g CPIH'!F$17/'3g CPIH'!$G$17))</f>
        <v>13.584401174168297</v>
      </c>
      <c r="K118" s="35">
        <f>IF('3g CPIH'!G$17="-","-",'3j PAAC PAP'!$G$14*('3g CPIH'!G$17/'3g CPIH'!$G$17))</f>
        <v>13.745799999999999</v>
      </c>
      <c r="L118" s="35">
        <f>IF('3g CPIH'!H$17="-","-",'3j PAAC PAP'!$G$14*('3g CPIH'!H$17/'3g CPIH'!$G$17))</f>
        <v>13.920648727984345</v>
      </c>
      <c r="M118" s="35">
        <f>IF('3g CPIH'!I$17="-","-",'3j PAAC PAP'!$G$14*('3g CPIH'!I$17/'3g CPIH'!$G$17))</f>
        <v>14.122397260273971</v>
      </c>
      <c r="N118" s="35">
        <f>IF('3g CPIH'!J$17="-","-",'3j PAAC PAP'!$G$14*('3g CPIH'!J$17/'3g CPIH'!$G$17))</f>
        <v>14.24344637964775</v>
      </c>
      <c r="O118" s="27"/>
      <c r="P118" s="35">
        <f>IF('3g CPIH'!L$17="-","-",'3j PAAC PAP'!$G$14*('3g CPIH'!L$17/'3g CPIH'!$G$17))</f>
        <v>14.24344637964775</v>
      </c>
      <c r="Q118" s="35">
        <f>IF('3g CPIH'!M$17="-","-",'3j PAAC PAP'!$G$14*('3g CPIH'!M$17/'3g CPIH'!$G$17))</f>
        <v>14.40484520547945</v>
      </c>
      <c r="R118" s="35">
        <f>IF('3g CPIH'!N$17="-","-",'3j PAAC PAP'!$G$14*('3g CPIH'!N$17/'3g CPIH'!$G$17))</f>
        <v>14.512444422700586</v>
      </c>
      <c r="S118" s="35">
        <f>IF('3g CPIH'!O$17="-","-",'3j PAAC PAP'!$G$14*('3g CPIH'!O$17/'3g CPIH'!$G$17))</f>
        <v>14.593143835616438</v>
      </c>
      <c r="T118" s="35">
        <f>IF('3g CPIH'!P$17="-","-",'3j PAAC PAP'!$G$14*('3g CPIH'!P$17/'3g CPIH'!$G$17))</f>
        <v>14.633493542074362</v>
      </c>
      <c r="U118" s="35">
        <f>IF('3g CPIH'!Q$17="-","-",'3j PAAC PAP'!$G$14*('3g CPIH'!Q$17/'3g CPIH'!$G$17))</f>
        <v>14.714192954990214</v>
      </c>
      <c r="V118" s="35">
        <f>IF('3g CPIH'!R$17="-","-",'3j PAAC PAP'!$G$14*('3g CPIH'!R$17/'3g CPIH'!$G$17))</f>
        <v>14.983190998043053</v>
      </c>
      <c r="W118" s="35">
        <f>IF('3g CPIH'!S$17="-","-",'3j PAAC PAP'!$G$14*('3g CPIH'!S$17/'3g CPIH'!$G$17))</f>
        <v>15.427037769080234</v>
      </c>
      <c r="X118" s="27"/>
      <c r="Y118" s="35">
        <f>IF('3g CPIH'!U$17="-","-",'3j PAAC PAP'!$G$14*('3g CPIH'!U$17/'3g CPIH'!$G$17))</f>
        <v>16.207132093933463</v>
      </c>
      <c r="Z118" s="35" t="str">
        <f>IF('3g CPIH'!V$17="-","-",'3j PAAC PAP'!$G$14*('3g CPIH'!V$17/'3g CPIH'!$G$17))</f>
        <v>-</v>
      </c>
      <c r="AA118" s="35" t="str">
        <f>IF('3g CPIH'!W$17="-","-",'3j PAAC PAP'!$G$14*('3g CPIH'!W$17/'3g CPIH'!$G$17))</f>
        <v>-</v>
      </c>
      <c r="AB118" s="35" t="str">
        <f>IF('3g CPIH'!X$17="-","-",'3j PAAC PAP'!$G$14*('3g CPIH'!X$17/'3g CPIH'!$G$17))</f>
        <v>-</v>
      </c>
      <c r="AC118" s="35" t="str">
        <f>IF('3g CPIH'!Y$17="-","-",'3j PAAC PAP'!$G$14*('3g CPIH'!Y$17/'3g CPIH'!$G$17))</f>
        <v>-</v>
      </c>
      <c r="AD118" s="25"/>
    </row>
    <row r="119" spans="1:30" s="26" customFormat="1" ht="11.25" customHeight="1" x14ac:dyDescent="0.15">
      <c r="A119" s="207"/>
      <c r="B119" s="123" t="s">
        <v>248</v>
      </c>
      <c r="C119" s="123" t="s">
        <v>188</v>
      </c>
      <c r="D119" s="121" t="s">
        <v>130</v>
      </c>
      <c r="E119" s="75"/>
      <c r="F119" s="27"/>
      <c r="G119" s="35">
        <f>IF(G111="-","-",SUM(G111:G117)*'3j PAAC PAP'!$G$32)</f>
        <v>32.084853016487941</v>
      </c>
      <c r="H119" s="35">
        <f>IF(H111="-","-",SUM(H111:H117)*'3j PAAC PAP'!$G$32)</f>
        <v>30.59205385490289</v>
      </c>
      <c r="I119" s="35">
        <f>IF(I111="-","-",SUM(I111:I117)*'3j PAAC PAP'!$G$32)</f>
        <v>31.979063138135047</v>
      </c>
      <c r="J119" s="35">
        <f>IF(J111="-","-",SUM(J111:J117)*'3j PAAC PAP'!$G$32)</f>
        <v>31.320177519670207</v>
      </c>
      <c r="K119" s="35">
        <f>IF(K111="-","-",SUM(K111:K117)*'3j PAAC PAP'!$G$32)</f>
        <v>34.226560626816159</v>
      </c>
      <c r="L119" s="35">
        <f>IF(L111="-","-",SUM(L111:L117)*'3j PAAC PAP'!$G$32)</f>
        <v>33.773239570485906</v>
      </c>
      <c r="M119" s="35">
        <f>IF(M111="-","-",SUM(M111:M117)*'3j PAAC PAP'!$G$32)</f>
        <v>36.909952381352085</v>
      </c>
      <c r="N119" s="35">
        <f>IF(N111="-","-",SUM(N111:N117)*'3j PAAC PAP'!$G$32)</f>
        <v>38.82803672577149</v>
      </c>
      <c r="O119" s="27"/>
      <c r="P119" s="35">
        <f>IF(P111="-","-",SUM(P111:P117)*'3j PAAC PAP'!$G$32)</f>
        <v>38.82803672577149</v>
      </c>
      <c r="Q119" s="35">
        <f>IF(Q111="-","-",SUM(Q111:Q117)*'3j PAAC PAP'!$G$32)</f>
        <v>43.609411015019532</v>
      </c>
      <c r="R119" s="35">
        <f>IF(R111="-","-",SUM(R111:R117)*'3j PAAC PAP'!$G$32)</f>
        <v>41.957919001428031</v>
      </c>
      <c r="S119" s="35">
        <f>IF(S111="-","-",SUM(S111:S117)*'3j PAAC PAP'!$G$32)</f>
        <v>42.379910257401058</v>
      </c>
      <c r="T119" s="35">
        <f>IF(T111="-","-",SUM(T111:T117)*'3j PAAC PAP'!$G$32)</f>
        <v>40.782639920747648</v>
      </c>
      <c r="U119" s="35">
        <f>IF(U111="-","-",SUM(U111:U117)*'3j PAAC PAP'!$G$32)</f>
        <v>44.753315425318789</v>
      </c>
      <c r="V119" s="35">
        <f>IF(V111="-","-",SUM(V111:V117)*'3j PAAC PAP'!$G$32)</f>
        <v>49.022889063844744</v>
      </c>
      <c r="W119" s="35">
        <f>IF(W111="-","-",SUM(W111:W117)*'3j PAAC PAP'!$G$32)</f>
        <v>69.365298321678665</v>
      </c>
      <c r="X119" s="27"/>
      <c r="Y119" s="35">
        <f>IF(Y111="-","-",SUM(Y111:Y117)*'3j PAAC PAP'!$G$32)</f>
        <v>119.74170873270434</v>
      </c>
      <c r="Z119" s="35" t="str">
        <f>IF(Z111="-","-",SUM(Z111:Z117)*'3j PAAC PAP'!$G$32)</f>
        <v>-</v>
      </c>
      <c r="AA119" s="35" t="str">
        <f>IF(AA111="-","-",SUM(AA111:AA117)*'3j PAAC PAP'!$G$32)</f>
        <v>-</v>
      </c>
      <c r="AB119" s="35" t="str">
        <f>IF(AB111="-","-",SUM(AB111:AB117)*'3j PAAC PAP'!$G$32)</f>
        <v>-</v>
      </c>
      <c r="AC119" s="35" t="str">
        <f>IF(AC111="-","-",SUM(AC111:AC117)*'3j PAAC PAP'!$G$32)</f>
        <v>-</v>
      </c>
      <c r="AD119" s="25"/>
    </row>
    <row r="120" spans="1:30" s="26" customFormat="1" ht="11.25" customHeight="1" x14ac:dyDescent="0.15">
      <c r="A120" s="207"/>
      <c r="B120" s="123" t="s">
        <v>189</v>
      </c>
      <c r="C120" s="123" t="s">
        <v>250</v>
      </c>
      <c r="D120" s="121" t="s">
        <v>130</v>
      </c>
      <c r="E120" s="75"/>
      <c r="F120" s="27"/>
      <c r="G120" s="35">
        <f>IF(G111="-","-",SUM(G111:G119)*'3k EBIT'!$E$10)</f>
        <v>11.613547929843987</v>
      </c>
      <c r="H120" s="35">
        <f>IF(H111="-","-",SUM(H111:H119)*'3k EBIT'!$E$10)</f>
        <v>11.085837964704046</v>
      </c>
      <c r="I120" s="35">
        <f>IF(I111="-","-",SUM(I111:I119)*'3k EBIT'!$E$10)</f>
        <v>11.577416388060279</v>
      </c>
      <c r="J120" s="35">
        <f>IF(J111="-","-",SUM(J111:J119)*'3k EBIT'!$E$10)</f>
        <v>11.34583094274541</v>
      </c>
      <c r="K120" s="35">
        <f>IF(K111="-","-",SUM(K111:K119)*'3k EBIT'!$E$10)</f>
        <v>12.377388321062554</v>
      </c>
      <c r="L120" s="35">
        <f>IF(L111="-","-",SUM(L111:L119)*'3k EBIT'!$E$10)</f>
        <v>12.220365927673143</v>
      </c>
      <c r="M120" s="35">
        <f>IF(M111="-","-",SUM(M111:M119)*'3k EBIT'!$E$10)</f>
        <v>13.33420757842732</v>
      </c>
      <c r="N120" s="35">
        <f>IF(N111="-","-",SUM(N111:N119)*'3k EBIT'!$E$10)</f>
        <v>14.015271313342376</v>
      </c>
      <c r="O120" s="27"/>
      <c r="P120" s="35">
        <f>IF(P111="-","-",SUM(P111:P119)*'3k EBIT'!$E$10)</f>
        <v>14.015271313342376</v>
      </c>
      <c r="Q120" s="35">
        <f>IF(Q111="-","-",SUM(Q111:Q119)*'3k EBIT'!$E$10)</f>
        <v>15.710299316932657</v>
      </c>
      <c r="R120" s="35">
        <f>IF(R111="-","-",SUM(R111:R119)*'3k EBIT'!$E$10)</f>
        <v>15.127998449538683</v>
      </c>
      <c r="S120" s="35">
        <f>IF(S111="-","-",SUM(S111:S119)*'3k EBIT'!$E$10)</f>
        <v>15.278884165993535</v>
      </c>
      <c r="T120" s="35">
        <f>IF(T111="-","-",SUM(T111:T119)*'3k EBIT'!$E$10)</f>
        <v>14.714467294920933</v>
      </c>
      <c r="U120" s="35">
        <f>IF(U111="-","-",SUM(U111:U119)*'3k EBIT'!$E$10)</f>
        <v>16.121064387401951</v>
      </c>
      <c r="V120" s="35">
        <f>IF(V111="-","-",SUM(V111:V119)*'3k EBIT'!$E$10)</f>
        <v>17.63707434879727</v>
      </c>
      <c r="W120" s="35">
        <f>IF(W111="-","-",SUM(W111:W119)*'3k EBIT'!$E$10)</f>
        <v>24.843886486652579</v>
      </c>
      <c r="X120" s="27"/>
      <c r="Y120" s="35">
        <f>IF(Y111="-","-",SUM(Y111:Y119)*'3k EBIT'!$E$10)</f>
        <v>42.684822393932372</v>
      </c>
      <c r="Z120" s="35" t="str">
        <f>IF(Z111="-","-",SUM(Z111:Z119)*'3k EBIT'!$E$10)</f>
        <v>-</v>
      </c>
      <c r="AA120" s="35" t="str">
        <f>IF(AA111="-","-",SUM(AA111:AA119)*'3k EBIT'!$E$10)</f>
        <v>-</v>
      </c>
      <c r="AB120" s="35" t="str">
        <f>IF(AB111="-","-",SUM(AB111:AB119)*'3k EBIT'!$E$10)</f>
        <v>-</v>
      </c>
      <c r="AC120" s="35" t="str">
        <f>IF(AC111="-","-",SUM(AC111:AC119)*'3k EBIT'!$E$10)</f>
        <v>-</v>
      </c>
      <c r="AD120" s="25"/>
    </row>
    <row r="121" spans="1:30" s="26" customFormat="1" ht="11.25" x14ac:dyDescent="0.15">
      <c r="A121" s="207"/>
      <c r="B121" s="123" t="s">
        <v>251</v>
      </c>
      <c r="C121" s="158" t="s">
        <v>252</v>
      </c>
      <c r="D121" s="121" t="s">
        <v>130</v>
      </c>
      <c r="E121" s="116"/>
      <c r="F121" s="27"/>
      <c r="G121" s="35">
        <f>IF(G111="-","-",SUM(G111:G114,G116:G120)*'3l HAP'!$E$11)</f>
        <v>7.0490854277376025</v>
      </c>
      <c r="H121" s="35">
        <f>IF(H111="-","-",SUM(H111:H114,H116:H120)*'3l HAP'!$E$11)</f>
        <v>6.6277512559511553</v>
      </c>
      <c r="I121" s="35">
        <f>IF(I111="-","-",SUM(I111:I114,I116:I120)*'3l HAP'!$E$11)</f>
        <v>6.6871658890916832</v>
      </c>
      <c r="J121" s="35">
        <f>IF(J111="-","-",SUM(J111:J114,J116:J120)*'3l HAP'!$E$11)</f>
        <v>6.5197615721581128</v>
      </c>
      <c r="K121" s="35">
        <f>IF(K111="-","-",SUM(K111:K114,K116:K120)*'3l HAP'!$E$11)</f>
        <v>7.3713517743981427</v>
      </c>
      <c r="L121" s="35">
        <f>IF(L111="-","-",SUM(L111:L114,L116:L120)*'3l HAP'!$E$11)</f>
        <v>7.2327405169278025</v>
      </c>
      <c r="M121" s="35">
        <f>IF(M111="-","-",SUM(M111:M114,M116:M120)*'3l HAP'!$E$11)</f>
        <v>8.0975107220564428</v>
      </c>
      <c r="N121" s="35">
        <f>IF(N111="-","-",SUM(N111:N114,N116:N120)*'3l HAP'!$E$11)</f>
        <v>8.6301351485436513</v>
      </c>
      <c r="O121" s="27"/>
      <c r="P121" s="35">
        <f>IF(P111="-","-",SUM(P111:P114,P116:P120)*'3l HAP'!$E$11)</f>
        <v>8.6301351485436513</v>
      </c>
      <c r="Q121" s="35">
        <f>IF(Q111="-","-",SUM(Q111:Q114,Q116:Q120)*'3l HAP'!$E$11)</f>
        <v>9.736978585526197</v>
      </c>
      <c r="R121" s="35">
        <f>IF(R111="-","-",SUM(R111:R114,R116:R120)*'3l HAP'!$E$11)</f>
        <v>9.2783557205082072</v>
      </c>
      <c r="S121" s="35">
        <f>IF(S111="-","-",SUM(S111:S114,S116:S120)*'3l HAP'!$E$11)</f>
        <v>9.3045325490237207</v>
      </c>
      <c r="T121" s="35">
        <f>IF(T111="-","-",SUM(T111:T114,T116:T120)*'3l HAP'!$E$11)</f>
        <v>8.825454982968342</v>
      </c>
      <c r="U121" s="35">
        <f>IF(U111="-","-",SUM(U111:U114,U116:U120)*'3l HAP'!$E$11)</f>
        <v>9.7382363575026609</v>
      </c>
      <c r="V121" s="35">
        <f>IF(V111="-","-",SUM(V111:V114,V116:V120)*'3l HAP'!$E$11)</f>
        <v>10.922888780676574</v>
      </c>
      <c r="W121" s="35">
        <f>IF(W111="-","-",SUM(W111:W114,W116:W120)*'3l HAP'!$E$11)</f>
        <v>15.806977073652758</v>
      </c>
      <c r="X121" s="27"/>
      <c r="Y121" s="35">
        <f>IF(Y111="-","-",SUM(Y111:Y114,Y116:Y120)*'3l HAP'!$E$11)</f>
        <v>29.378989919564667</v>
      </c>
      <c r="Z121" s="35" t="str">
        <f>IF(Z111="-","-",SUM(Z111:Z114,Z116:Z120)*'3l HAP'!$E$11)</f>
        <v>-</v>
      </c>
      <c r="AA121" s="35" t="str">
        <f>IF(AA111="-","-",SUM(AA111:AA114,AA116:AA120)*'3l HAP'!$E$11)</f>
        <v>-</v>
      </c>
      <c r="AB121" s="35" t="str">
        <f>IF(AB111="-","-",SUM(AB111:AB114,AB116:AB120)*'3l HAP'!$E$11)</f>
        <v>-</v>
      </c>
      <c r="AC121" s="35" t="str">
        <f>IF(AC111="-","-",SUM(AC111:AC114,AC116:AC120)*'3l HAP'!$E$11)</f>
        <v>-</v>
      </c>
      <c r="AD121" s="25"/>
    </row>
    <row r="122" spans="1:30" s="26" customFormat="1" ht="11.25" x14ac:dyDescent="0.15">
      <c r="A122" s="207"/>
      <c r="B122" s="123" t="s">
        <v>253</v>
      </c>
      <c r="C122" s="123" t="str">
        <f>B122&amp;"_"&amp;D122</f>
        <v>Total_South East</v>
      </c>
      <c r="D122" s="121" t="s">
        <v>130</v>
      </c>
      <c r="E122" s="75"/>
      <c r="F122" s="27"/>
      <c r="G122" s="35">
        <f t="shared" ref="G122:N122" si="24">IF(G111="-","-",SUM(G111:G121))</f>
        <v>618.28819768244671</v>
      </c>
      <c r="H122" s="35">
        <f t="shared" si="24"/>
        <v>590.09266629128956</v>
      </c>
      <c r="I122" s="35">
        <f t="shared" si="24"/>
        <v>616.02461883540684</v>
      </c>
      <c r="J122" s="35">
        <f t="shared" si="24"/>
        <v>603.66851190489797</v>
      </c>
      <c r="K122" s="35">
        <f t="shared" si="24"/>
        <v>658.8125732771291</v>
      </c>
      <c r="L122" s="35">
        <f t="shared" si="24"/>
        <v>650.40962893908375</v>
      </c>
      <c r="M122" s="35">
        <f t="shared" si="24"/>
        <v>709.89761970627274</v>
      </c>
      <c r="N122" s="35">
        <f t="shared" si="24"/>
        <v>746.27568905907606</v>
      </c>
      <c r="O122" s="27"/>
      <c r="P122" s="35">
        <f t="shared" ref="P122:W122" si="25">IF(P111="-","-",SUM(P111:P121))</f>
        <v>746.27568905907606</v>
      </c>
      <c r="Q122" s="35">
        <f t="shared" si="25"/>
        <v>836.59449583578476</v>
      </c>
      <c r="R122" s="35">
        <f t="shared" si="25"/>
        <v>805.48847155638953</v>
      </c>
      <c r="S122" s="35">
        <f t="shared" si="25"/>
        <v>813.45599860233324</v>
      </c>
      <c r="T122" s="35">
        <f t="shared" si="25"/>
        <v>783.27078219739224</v>
      </c>
      <c r="U122" s="35">
        <f t="shared" si="25"/>
        <v>858.21495891311758</v>
      </c>
      <c r="V122" s="35">
        <f t="shared" si="25"/>
        <v>939.18957634701144</v>
      </c>
      <c r="W122" s="35">
        <f t="shared" si="25"/>
        <v>1323.3794099591373</v>
      </c>
      <c r="X122" s="27"/>
      <c r="Y122" s="35">
        <f t="shared" ref="Y122:AC122" si="26">IF(Y111="-","-",SUM(Y111:Y121))</f>
        <v>2275.9476616491211</v>
      </c>
      <c r="Z122" s="35" t="str">
        <f t="shared" si="26"/>
        <v>-</v>
      </c>
      <c r="AA122" s="35" t="str">
        <f t="shared" si="26"/>
        <v>-</v>
      </c>
      <c r="AB122" s="35" t="str">
        <f t="shared" si="26"/>
        <v>-</v>
      </c>
      <c r="AC122" s="35" t="str">
        <f t="shared" si="26"/>
        <v>-</v>
      </c>
      <c r="AD122" s="25"/>
    </row>
    <row r="123" spans="1:30" s="26" customFormat="1" ht="11.25" x14ac:dyDescent="0.15">
      <c r="A123" s="207"/>
      <c r="B123" s="120" t="s">
        <v>244</v>
      </c>
      <c r="C123" s="120" t="s">
        <v>180</v>
      </c>
      <c r="D123" s="122" t="s">
        <v>135</v>
      </c>
      <c r="E123" s="119"/>
      <c r="F123" s="27"/>
      <c r="G123" s="117">
        <f>IF('3a DF'!H142="-","-",'3a DF'!H142)</f>
        <v>256.24115909420851</v>
      </c>
      <c r="H123" s="117">
        <f>IF('3a DF'!I142="-","-",'3a DF'!I142)</f>
        <v>229.40115909420851</v>
      </c>
      <c r="I123" s="117">
        <f>IF('3a DF'!J142="-","-",'3a DF'!J142)</f>
        <v>210.7990765312519</v>
      </c>
      <c r="J123" s="117">
        <f>IF('3a DF'!K142="-","-",'3a DF'!K142)</f>
        <v>199.85972946731616</v>
      </c>
      <c r="K123" s="117">
        <f>IF('3a DF'!L142="-","-",'3a DF'!L142)</f>
        <v>242.17424229654259</v>
      </c>
      <c r="L123" s="117">
        <f>IF('3a DF'!M142="-","-",'3a DF'!M142)</f>
        <v>232.05662329724828</v>
      </c>
      <c r="M123" s="117">
        <f>IF('3a DF'!N142="-","-",'3a DF'!N142)</f>
        <v>252.8101580612373</v>
      </c>
      <c r="N123" s="117">
        <f>IF('3a DF'!O142="-","-",'3a DF'!O142)</f>
        <v>276.89650502090501</v>
      </c>
      <c r="O123" s="27"/>
      <c r="P123" s="117">
        <f>IF('3a DF'!Q142="-","-",'3a DF'!Q142)</f>
        <v>276.89650502090501</v>
      </c>
      <c r="Q123" s="117">
        <f>IF('3a DF'!R142="-","-",'3a DF'!R142)</f>
        <v>329.95382736836649</v>
      </c>
      <c r="R123" s="117">
        <f>IF('3a DF'!S142="-","-",'3a DF'!S142)</f>
        <v>299.12215592810946</v>
      </c>
      <c r="S123" s="117">
        <f>IF('3a DF'!T142="-","-",'3a DF'!T142)</f>
        <v>288.76346365518827</v>
      </c>
      <c r="T123" s="117">
        <f>IF('3a DF'!U142="-","-",'3a DF'!U142)</f>
        <v>251.78168596374206</v>
      </c>
      <c r="U123" s="117">
        <f>IF('3a DF'!V142="-","-",'3a DF'!V142)</f>
        <v>300.9837718223456</v>
      </c>
      <c r="V123" s="117">
        <f>IF('3a DF'!W142="-","-",'3a DF'!W142)</f>
        <v>379.76513127957435</v>
      </c>
      <c r="W123" s="117">
        <f>IF('3a DF'!X142="-","-",'3a DF'!X142)</f>
        <v>687.74899944815922</v>
      </c>
      <c r="X123" s="27"/>
      <c r="Y123" s="117">
        <f>IF('3a DF'!Z142="-","-",'3a DF'!Z142)</f>
        <v>1514.9578679517067</v>
      </c>
      <c r="Z123" s="117" t="str">
        <f>IF('3a DF'!AA142="-","-",'3a DF'!AA142)</f>
        <v>-</v>
      </c>
      <c r="AA123" s="117" t="str">
        <f>IF('3a DF'!AB142="-","-",'3a DF'!AB142)</f>
        <v>-</v>
      </c>
      <c r="AB123" s="117" t="str">
        <f>IF('3a DF'!AC142="-","-",'3a DF'!AC142)</f>
        <v>-</v>
      </c>
      <c r="AC123" s="117" t="str">
        <f>IF('3a DF'!AD142="-","-",'3a DF'!AD142)</f>
        <v>-</v>
      </c>
      <c r="AD123" s="25"/>
    </row>
    <row r="124" spans="1:30" s="26" customFormat="1" ht="11.25" x14ac:dyDescent="0.15">
      <c r="A124" s="207"/>
      <c r="B124" s="120" t="s">
        <v>244</v>
      </c>
      <c r="C124" s="120" t="s">
        <v>181</v>
      </c>
      <c r="D124" s="122" t="s">
        <v>135</v>
      </c>
      <c r="E124" s="119"/>
      <c r="F124" s="27"/>
      <c r="G124" s="117">
        <f>IF('3b CM'!G37="-","-",'3b CM'!G37)</f>
        <v>5.9209279169657465E-2</v>
      </c>
      <c r="H124" s="117">
        <f>IF('3b CM'!H37="-","-",'3b CM'!H37)</f>
        <v>8.8813918754486187E-2</v>
      </c>
      <c r="I124" s="117">
        <f>IF('3b CM'!I37="-","-",'3b CM'!I37)</f>
        <v>0.27966537529308733</v>
      </c>
      <c r="J124" s="117">
        <f>IF('3b CM'!J37="-","-",'3b CM'!J37)</f>
        <v>0.28440575793796036</v>
      </c>
      <c r="K124" s="117">
        <f>IF('3b CM'!K37="-","-",'3b CM'!K37)</f>
        <v>3.6528488442064324</v>
      </c>
      <c r="L124" s="117">
        <f>IF('3b CM'!L37="-","-",'3b CM'!L37)</f>
        <v>3.5436324921549178</v>
      </c>
      <c r="M124" s="117">
        <f>IF('3b CM'!M37="-","-",'3b CM'!M37)</f>
        <v>12.166521478151626</v>
      </c>
      <c r="N124" s="117">
        <f>IF('3b CM'!N37="-","-",'3b CM'!N37)</f>
        <v>11.56584139250541</v>
      </c>
      <c r="O124" s="27"/>
      <c r="P124" s="117">
        <f>IF('3b CM'!P37="-","-",'3b CM'!P37)</f>
        <v>11.56584139250541</v>
      </c>
      <c r="Q124" s="117">
        <f>IF('3b CM'!Q37="-","-",'3b CM'!Q37)</f>
        <v>15.678517669860684</v>
      </c>
      <c r="R124" s="117">
        <f>IF('3b CM'!R37="-","-",'3b CM'!R37)</f>
        <v>15.059115076494207</v>
      </c>
      <c r="S124" s="117">
        <f>IF('3b CM'!S37="-","-",'3b CM'!S37)</f>
        <v>17.81008875030097</v>
      </c>
      <c r="T124" s="117">
        <f>IF('3b CM'!T37="-","-",'3b CM'!T37)</f>
        <v>18.146985498310233</v>
      </c>
      <c r="U124" s="117">
        <f>IF('3b CM'!U37="-","-",'3b CM'!U37)</f>
        <v>14.011479772212601</v>
      </c>
      <c r="V124" s="117">
        <f>IF('3b CM'!V37="-","-",'3b CM'!V37)</f>
        <v>14.163399515475627</v>
      </c>
      <c r="W124" s="117">
        <f>IF('3b CM'!W37="-","-",'3b CM'!W37)</f>
        <v>8.9335995341159595</v>
      </c>
      <c r="X124" s="27"/>
      <c r="Y124" s="117">
        <f>IF('3b CM'!Y37="-","-",'3b CM'!Y37)</f>
        <v>11.943583389140418</v>
      </c>
      <c r="Z124" s="117" t="str">
        <f>IF('3b CM'!Z37="-","-",'3b CM'!Z37)</f>
        <v>-</v>
      </c>
      <c r="AA124" s="117" t="str">
        <f>IF('3b CM'!AA37="-","-",'3b CM'!AA37)</f>
        <v>-</v>
      </c>
      <c r="AB124" s="117" t="str">
        <f>IF('3b CM'!AB37="-","-",'3b CM'!AB37)</f>
        <v>-</v>
      </c>
      <c r="AC124" s="117" t="str">
        <f>IF('3b CM'!AC37="-","-",'3b CM'!AC37)</f>
        <v>-</v>
      </c>
      <c r="AD124" s="25"/>
    </row>
    <row r="125" spans="1:30" s="26" customFormat="1" ht="11.25" customHeight="1" x14ac:dyDescent="0.15">
      <c r="A125" s="207"/>
      <c r="B125" s="120" t="s">
        <v>245</v>
      </c>
      <c r="C125" s="120" t="s">
        <v>182</v>
      </c>
      <c r="D125" s="122" t="s">
        <v>135</v>
      </c>
      <c r="E125" s="119"/>
      <c r="F125" s="27"/>
      <c r="G125" s="117" t="str">
        <f>IF('3c AA'!J120="-","-",'3c AA'!J120)</f>
        <v>-</v>
      </c>
      <c r="H125" s="117" t="str">
        <f>IF('3c AA'!K120="-","-",'3c AA'!K120)</f>
        <v>-</v>
      </c>
      <c r="I125" s="117" t="str">
        <f>IF('3c AA'!L120="-","-",'3c AA'!L120)</f>
        <v>-</v>
      </c>
      <c r="J125" s="117" t="str">
        <f>IF('3c AA'!M120="-","-",'3c AA'!M120)</f>
        <v>-</v>
      </c>
      <c r="K125" s="117" t="str">
        <f>IF('3c AA'!N120="-","-",'3c AA'!N120)</f>
        <v>-</v>
      </c>
      <c r="L125" s="117" t="str">
        <f>IF('3c AA'!O120="-","-",'3c AA'!O120)</f>
        <v>-</v>
      </c>
      <c r="M125" s="117" t="str">
        <f>IF('3c AA'!P120="-","-",'3c AA'!P120)</f>
        <v>-</v>
      </c>
      <c r="N125" s="117" t="str">
        <f>IF('3c AA'!Q120="-","-",'3c AA'!Q120)</f>
        <v>-</v>
      </c>
      <c r="O125" s="27"/>
      <c r="P125" s="117" t="str">
        <f>IF('3c AA'!S120="-","-",'3c AA'!S120)</f>
        <v>-</v>
      </c>
      <c r="Q125" s="117" t="str">
        <f>IF('3c AA'!T120="-","-",'3c AA'!T120)</f>
        <v>-</v>
      </c>
      <c r="R125" s="117" t="str">
        <f>IF('3c AA'!U120="-","-",'3c AA'!U120)</f>
        <v>-</v>
      </c>
      <c r="S125" s="117" t="str">
        <f>IF('3c AA'!V120="-","-",'3c AA'!V120)</f>
        <v>-</v>
      </c>
      <c r="T125" s="117">
        <f>IF('3c AA'!W120="-","-",'3c AA'!W120)</f>
        <v>6.4670012065997176</v>
      </c>
      <c r="U125" s="117">
        <f>IF('3c AA'!X120="-","-",'3c AA'!X120)</f>
        <v>9.9756950960531068</v>
      </c>
      <c r="V125" s="117">
        <f>IF('3c AA'!Y120="-","-",'3c AA'!Y120)</f>
        <v>4.43</v>
      </c>
      <c r="W125" s="117" t="str">
        <f>IF('3c AA'!Z120="-","-",'3c AA'!Z120)</f>
        <v>-</v>
      </c>
      <c r="X125" s="27"/>
      <c r="Y125" s="117">
        <f>IF('3c AA'!AB120="-","-",'3c AA'!AB120)</f>
        <v>20.726479639735103</v>
      </c>
      <c r="Z125" s="117" t="str">
        <f>IF('3c AA'!AC120="-","-",'3c AA'!AC120)</f>
        <v>-</v>
      </c>
      <c r="AA125" s="117" t="str">
        <f>IF('3c AA'!AD120="-","-",'3c AA'!AD120)</f>
        <v>-</v>
      </c>
      <c r="AB125" s="117" t="str">
        <f>IF('3c AA'!AE120="-","-",'3c AA'!AE120)</f>
        <v>-</v>
      </c>
      <c r="AC125" s="117" t="str">
        <f>IF('3c AA'!AF120="-","-",'3c AA'!AF120)</f>
        <v>-</v>
      </c>
      <c r="AD125" s="25"/>
    </row>
    <row r="126" spans="1:30" s="26" customFormat="1" ht="11.25" customHeight="1" x14ac:dyDescent="0.15">
      <c r="A126" s="207"/>
      <c r="B126" s="120" t="s">
        <v>246</v>
      </c>
      <c r="C126" s="120" t="s">
        <v>183</v>
      </c>
      <c r="D126" s="122" t="s">
        <v>135</v>
      </c>
      <c r="E126" s="119"/>
      <c r="F126" s="27"/>
      <c r="G126" s="117">
        <f>IF('3d PC'!G38="-","-",'3d PC'!G38)</f>
        <v>90.549021981319527</v>
      </c>
      <c r="H126" s="117">
        <f>IF('3d PC'!H38="-","-",'3d PC'!H38)</f>
        <v>90.521909822783286</v>
      </c>
      <c r="I126" s="117">
        <f>IF('3d PC'!I38="-","-",'3d PC'!I38)</f>
        <v>110.9155225112504</v>
      </c>
      <c r="J126" s="117">
        <f>IF('3d PC'!J38="-","-",'3d PC'!J38)</f>
        <v>110.81054671501421</v>
      </c>
      <c r="K126" s="117">
        <f>IF('3d PC'!K38="-","-",'3d PC'!K38)</f>
        <v>118.07095881229398</v>
      </c>
      <c r="L126" s="117">
        <f>IF('3d PC'!L38="-","-",'3d PC'!L38)</f>
        <v>118.49778419803306</v>
      </c>
      <c r="M126" s="117">
        <f>IF('3d PC'!M38="-","-",'3d PC'!M38)</f>
        <v>137.26836211165772</v>
      </c>
      <c r="N126" s="117">
        <f>IF('3d PC'!N38="-","-",'3d PC'!N38)</f>
        <v>137.36179415072587</v>
      </c>
      <c r="O126" s="27"/>
      <c r="P126" s="117">
        <f>IF('3d PC'!P38="-","-",'3d PC'!P38)</f>
        <v>137.36179415072587</v>
      </c>
      <c r="Q126" s="117">
        <f>IF('3d PC'!Q38="-","-",'3d PC'!Q38)</f>
        <v>146.96394752866459</v>
      </c>
      <c r="R126" s="117">
        <f>IF('3d PC'!R38="-","-",'3d PC'!R38)</f>
        <v>148.77045370543919</v>
      </c>
      <c r="S126" s="117">
        <f>IF('3d PC'!S38="-","-",'3d PC'!S38)</f>
        <v>153.03557357473014</v>
      </c>
      <c r="T126" s="117">
        <f>IF('3d PC'!T38="-","-",'3d PC'!T38)</f>
        <v>152.48854539047414</v>
      </c>
      <c r="U126" s="117">
        <f>IF('3d PC'!U38="-","-",'3d PC'!U38)</f>
        <v>161.4484070653433</v>
      </c>
      <c r="V126" s="117">
        <f>IF('3d PC'!V38="-","-",'3d PC'!V38)</f>
        <v>160.69385763096963</v>
      </c>
      <c r="W126" s="117">
        <f>IF('3d PC'!W38="-","-",'3d PC'!W38)</f>
        <v>168.05032147309819</v>
      </c>
      <c r="X126" s="27"/>
      <c r="Y126" s="117">
        <f>IF('3d PC'!Y38="-","-",'3d PC'!Y38)</f>
        <v>166.48042435056379</v>
      </c>
      <c r="Z126" s="117" t="str">
        <f>IF('3d PC'!Z38="-","-",'3d PC'!Z38)</f>
        <v>-</v>
      </c>
      <c r="AA126" s="117" t="str">
        <f>IF('3d PC'!AA38="-","-",'3d PC'!AA38)</f>
        <v>-</v>
      </c>
      <c r="AB126" s="117" t="str">
        <f>IF('3d PC'!AB38="-","-",'3d PC'!AB38)</f>
        <v>-</v>
      </c>
      <c r="AC126" s="117" t="str">
        <f>IF('3d PC'!AC38="-","-",'3d PC'!AC38)</f>
        <v>-</v>
      </c>
      <c r="AD126" s="25"/>
    </row>
    <row r="127" spans="1:30" s="26" customFormat="1" ht="11.25" customHeight="1" x14ac:dyDescent="0.15">
      <c r="A127" s="207"/>
      <c r="B127" s="120" t="s">
        <v>247</v>
      </c>
      <c r="C127" s="120" t="s">
        <v>184</v>
      </c>
      <c r="D127" s="122" t="s">
        <v>135</v>
      </c>
      <c r="E127" s="119"/>
      <c r="F127" s="27"/>
      <c r="G127" s="117">
        <f>IF('3e NC-Elec'!H66="-","-",'3e NC-Elec'!H66)</f>
        <v>128.64454239671682</v>
      </c>
      <c r="H127" s="117">
        <f>IF('3e NC-Elec'!I66="-","-",'3e NC-Elec'!I66)</f>
        <v>129.64424912144716</v>
      </c>
      <c r="I127" s="117">
        <f>IF('3e NC-Elec'!J66="-","-",'3e NC-Elec'!J66)</f>
        <v>152.14173927790375</v>
      </c>
      <c r="J127" s="117">
        <f>IF('3e NC-Elec'!K66="-","-",'3e NC-Elec'!K66)</f>
        <v>151.38982502600331</v>
      </c>
      <c r="K127" s="117">
        <f>IF('3e NC-Elec'!L66="-","-",'3e NC-Elec'!L66)</f>
        <v>148.81876949313911</v>
      </c>
      <c r="L127" s="117">
        <f>IF('3e NC-Elec'!M66="-","-",'3e NC-Elec'!M66)</f>
        <v>150.0172320039093</v>
      </c>
      <c r="M127" s="117">
        <f>IF('3e NC-Elec'!N66="-","-",'3e NC-Elec'!N66)</f>
        <v>162.51189322189194</v>
      </c>
      <c r="N127" s="117">
        <f>IF('3e NC-Elec'!O66="-","-",'3e NC-Elec'!O66)</f>
        <v>161.98524914601313</v>
      </c>
      <c r="O127" s="27"/>
      <c r="P127" s="117">
        <f>IF('3e NC-Elec'!Q66="-","-",'3e NC-Elec'!Q66)</f>
        <v>161.98524914601313</v>
      </c>
      <c r="Q127" s="117">
        <f>IF('3e NC-Elec'!R66="-","-",'3e NC-Elec'!R66)</f>
        <v>167.11306235868443</v>
      </c>
      <c r="R127" s="117">
        <f>IF('3e NC-Elec'!S66="-","-",'3e NC-Elec'!S66)</f>
        <v>168.08637972153971</v>
      </c>
      <c r="S127" s="117">
        <f>IF('3e NC-Elec'!T66="-","-",'3e NC-Elec'!T66)</f>
        <v>165.18906610971607</v>
      </c>
      <c r="T127" s="117">
        <f>IF('3e NC-Elec'!U66="-","-",'3e NC-Elec'!U66)</f>
        <v>168.40575176911798</v>
      </c>
      <c r="U127" s="117">
        <f>IF('3e NC-Elec'!V66="-","-",'3e NC-Elec'!V66)</f>
        <v>187.48936455560138</v>
      </c>
      <c r="V127" s="117">
        <f>IF('3e NC-Elec'!W66="-","-",'3e NC-Elec'!W66)</f>
        <v>186.4722989238644</v>
      </c>
      <c r="W127" s="117">
        <f>IF('3e NC-Elec'!X66="-","-",'3e NC-Elec'!X66)</f>
        <v>219.82875839955068</v>
      </c>
      <c r="X127" s="27"/>
      <c r="Y127" s="117">
        <f>IF('3e NC-Elec'!Z66="-","-",'3e NC-Elec'!Z66)</f>
        <v>229.91971662918257</v>
      </c>
      <c r="Z127" s="117" t="str">
        <f>IF('3e NC-Elec'!AA66="-","-",'3e NC-Elec'!AA66)</f>
        <v>-</v>
      </c>
      <c r="AA127" s="117" t="str">
        <f>IF('3e NC-Elec'!AB66="-","-",'3e NC-Elec'!AB66)</f>
        <v>-</v>
      </c>
      <c r="AB127" s="117" t="str">
        <f>IF('3e NC-Elec'!AC66="-","-",'3e NC-Elec'!AC66)</f>
        <v>-</v>
      </c>
      <c r="AC127" s="117" t="str">
        <f>IF('3e NC-Elec'!AD66="-","-",'3e NC-Elec'!AD66)</f>
        <v>-</v>
      </c>
      <c r="AD127" s="25"/>
    </row>
    <row r="128" spans="1:30" s="26" customFormat="1" ht="12.6" customHeight="1" x14ac:dyDescent="0.15">
      <c r="A128" s="207"/>
      <c r="B128" s="120" t="s">
        <v>248</v>
      </c>
      <c r="C128" s="120" t="s">
        <v>185</v>
      </c>
      <c r="D128" s="122" t="s">
        <v>135</v>
      </c>
      <c r="E128" s="119"/>
      <c r="F128" s="27"/>
      <c r="G128" s="117">
        <f>IF('3g CPIH'!C$17="-","-",'3h OC '!$E$10*('3g CPIH'!C$17/'3g CPIH'!$G$17))</f>
        <v>76.502677103718199</v>
      </c>
      <c r="H128" s="117">
        <f>IF('3g CPIH'!D$17="-","-",'3h OC '!$E$10*('3g CPIH'!D$17/'3g CPIH'!$G$17))</f>
        <v>76.655835616438353</v>
      </c>
      <c r="I128" s="117">
        <f>IF('3g CPIH'!E$17="-","-",'3h OC '!$E$10*('3g CPIH'!E$17/'3g CPIH'!$G$17))</f>
        <v>76.885573385518597</v>
      </c>
      <c r="J128" s="117">
        <f>IF('3g CPIH'!F$17="-","-",'3h OC '!$E$10*('3g CPIH'!F$17/'3g CPIH'!$G$17))</f>
        <v>77.345048923679059</v>
      </c>
      <c r="K128" s="117">
        <f>IF('3g CPIH'!G$17="-","-",'3h OC '!$E$10*('3g CPIH'!G$17/'3g CPIH'!$G$17))</f>
        <v>78.263999999999996</v>
      </c>
      <c r="L128" s="117">
        <f>IF('3g CPIH'!H$17="-","-",'3h OC '!$E$10*('3g CPIH'!H$17/'3g CPIH'!$G$17))</f>
        <v>79.259530332681024</v>
      </c>
      <c r="M128" s="117">
        <f>IF('3g CPIH'!I$17="-","-",'3h OC '!$E$10*('3g CPIH'!I$17/'3g CPIH'!$G$17))</f>
        <v>80.408219178082177</v>
      </c>
      <c r="N128" s="117">
        <f>IF('3g CPIH'!J$17="-","-",'3h OC '!$E$10*('3g CPIH'!J$17/'3g CPIH'!$G$17))</f>
        <v>81.097432485322898</v>
      </c>
      <c r="O128" s="27"/>
      <c r="P128" s="117">
        <f>IF('3g CPIH'!L$17="-","-",'3h OC '!$E$10*('3g CPIH'!L$17/'3g CPIH'!$G$17))</f>
        <v>81.097432485322898</v>
      </c>
      <c r="Q128" s="117">
        <f>IF('3g CPIH'!M$17="-","-",'3h OC '!$E$10*('3g CPIH'!M$17/'3g CPIH'!$G$17))</f>
        <v>82.016383561643835</v>
      </c>
      <c r="R128" s="117">
        <f>IF('3g CPIH'!N$17="-","-",'3h OC '!$E$10*('3g CPIH'!N$17/'3g CPIH'!$G$17))</f>
        <v>82.62901761252445</v>
      </c>
      <c r="S128" s="117">
        <f>IF('3g CPIH'!O$17="-","-",'3h OC '!$E$10*('3g CPIH'!O$17/'3g CPIH'!$G$17))</f>
        <v>83.088493150684926</v>
      </c>
      <c r="T128" s="117">
        <f>IF('3g CPIH'!P$17="-","-",'3h OC '!$E$10*('3g CPIH'!P$17/'3g CPIH'!$G$17))</f>
        <v>83.318230919765156</v>
      </c>
      <c r="U128" s="117">
        <f>IF('3g CPIH'!Q$17="-","-",'3h OC '!$E$10*('3g CPIH'!Q$17/'3g CPIH'!$G$17))</f>
        <v>83.777706457925632</v>
      </c>
      <c r="V128" s="117">
        <f>IF('3g CPIH'!R$17="-","-",'3h OC '!$E$10*('3g CPIH'!R$17/'3g CPIH'!$G$17))</f>
        <v>85.309291585127198</v>
      </c>
      <c r="W128" s="117">
        <f>IF('3g CPIH'!S$17="-","-",'3h OC '!$E$10*('3g CPIH'!S$17/'3g CPIH'!$G$17))</f>
        <v>87.836407045009793</v>
      </c>
      <c r="X128" s="27"/>
      <c r="Y128" s="117">
        <f>IF('3g CPIH'!U$17="-","-",'3h OC '!$E$10*('3g CPIH'!U$17/'3g CPIH'!$G$17))</f>
        <v>92.278003913894324</v>
      </c>
      <c r="Z128" s="117" t="str">
        <f>IF('3g CPIH'!V$17="-","-",'3h OC '!$E$10*('3g CPIH'!V$17/'3g CPIH'!$G$17))</f>
        <v>-</v>
      </c>
      <c r="AA128" s="117" t="str">
        <f>IF('3g CPIH'!W$17="-","-",'3h OC '!$E$10*('3g CPIH'!W$17/'3g CPIH'!$G$17))</f>
        <v>-</v>
      </c>
      <c r="AB128" s="117" t="str">
        <f>IF('3g CPIH'!X$17="-","-",'3h OC '!$E$10*('3g CPIH'!X$17/'3g CPIH'!$G$17))</f>
        <v>-</v>
      </c>
      <c r="AC128" s="117" t="str">
        <f>IF('3g CPIH'!Y$17="-","-",'3h OC '!$E$10*('3g CPIH'!Y$17/'3g CPIH'!$G$17))</f>
        <v>-</v>
      </c>
      <c r="AD128" s="25"/>
    </row>
    <row r="129" spans="1:30" s="26" customFormat="1" ht="11.25" customHeight="1" x14ac:dyDescent="0.15">
      <c r="A129" s="207"/>
      <c r="B129" s="120" t="s">
        <v>248</v>
      </c>
      <c r="C129" s="120" t="s">
        <v>186</v>
      </c>
      <c r="D129" s="122" t="s">
        <v>135</v>
      </c>
      <c r="E129" s="119"/>
      <c r="F129" s="27"/>
      <c r="G129" s="117" t="s">
        <v>249</v>
      </c>
      <c r="H129" s="117" t="s">
        <v>249</v>
      </c>
      <c r="I129" s="117" t="s">
        <v>249</v>
      </c>
      <c r="J129" s="117" t="s">
        <v>249</v>
      </c>
      <c r="K129" s="117">
        <f>IF('3i SMNCC'!G$50="-","-",'3i SMNCC'!G$50)</f>
        <v>0</v>
      </c>
      <c r="L129" s="117">
        <f>IF('3i SMNCC'!H$50="-","-",'3i SMNCC'!H$50)</f>
        <v>-0.18995111249132623</v>
      </c>
      <c r="M129" s="117">
        <f>IF('3i SMNCC'!I$50="-","-",'3i SMNCC'!I$50)</f>
        <v>2.3898870370752556</v>
      </c>
      <c r="N129" s="117">
        <f>IF('3i SMNCC'!J$50="-","-",'3i SMNCC'!J$50)</f>
        <v>11.485481460604181</v>
      </c>
      <c r="O129" s="27"/>
      <c r="P129" s="117">
        <f>IF('3i SMNCC'!L$50="-","-",'3i SMNCC'!L$50)</f>
        <v>11.485481460604181</v>
      </c>
      <c r="Q129" s="117">
        <f>IF('3i SMNCC'!M$50="-","-",'3i SMNCC'!M$50)</f>
        <v>13.905095596481768</v>
      </c>
      <c r="R129" s="117">
        <f>IF('3i SMNCC'!N$50="-","-",'3i SMNCC'!N$50)</f>
        <v>14.008016342776511</v>
      </c>
      <c r="S129" s="117">
        <f>IF('3i SMNCC'!O$50="-","-",'3i SMNCC'!O$50)</f>
        <v>16.592254432324484</v>
      </c>
      <c r="T129" s="117">
        <f>IF('3i SMNCC'!P$50="-","-",'3i SMNCC'!P$50)</f>
        <v>16.855736391237045</v>
      </c>
      <c r="U129" s="117">
        <f>IF('3i SMNCC'!Q$50="-","-",'3i SMNCC'!Q$50)</f>
        <v>16.48610584262476</v>
      </c>
      <c r="V129" s="117">
        <f>IF('3i SMNCC'!R$50="-","-",'3i SMNCC'!R$50)</f>
        <v>16.529685824397358</v>
      </c>
      <c r="W129" s="117">
        <f>IF('3i SMNCC'!S$50="-","-",'3i SMNCC'!S$50)</f>
        <v>15.149258026029946</v>
      </c>
      <c r="X129" s="27"/>
      <c r="Y129" s="117">
        <f>IF('3i SMNCC'!U$50="-","-",'3i SMNCC'!U$50)</f>
        <v>16.072618119862021</v>
      </c>
      <c r="Z129" s="117" t="str">
        <f>IF('3i SMNCC'!V$50="-","-",'3i SMNCC'!V$50)</f>
        <v>-</v>
      </c>
      <c r="AA129" s="117" t="str">
        <f>IF('3i SMNCC'!W$50="-","-",'3i SMNCC'!W$50)</f>
        <v>-</v>
      </c>
      <c r="AB129" s="117" t="str">
        <f>IF('3i SMNCC'!X$50="-","-",'3i SMNCC'!X$50)</f>
        <v>-</v>
      </c>
      <c r="AC129" s="117" t="str">
        <f>IF('3i SMNCC'!Y$50="-","-",'3i SMNCC'!Y$50)</f>
        <v>-</v>
      </c>
      <c r="AD129" s="25"/>
    </row>
    <row r="130" spans="1:30" s="26" customFormat="1" ht="11.25" customHeight="1" x14ac:dyDescent="0.15">
      <c r="A130" s="207"/>
      <c r="B130" s="120" t="s">
        <v>248</v>
      </c>
      <c r="C130" s="120" t="s">
        <v>187</v>
      </c>
      <c r="D130" s="122" t="s">
        <v>135</v>
      </c>
      <c r="E130" s="119"/>
      <c r="F130" s="27"/>
      <c r="G130" s="117">
        <f>IF('3g CPIH'!C$17="-","-",'3j PAAC PAP'!$G$14*('3g CPIH'!C$17/'3g CPIH'!$G$17))</f>
        <v>13.436452250489236</v>
      </c>
      <c r="H130" s="117">
        <f>IF('3g CPIH'!D$17="-","-",'3j PAAC PAP'!$G$14*('3g CPIH'!D$17/'3g CPIH'!$G$17))</f>
        <v>13.463352054794518</v>
      </c>
      <c r="I130" s="117">
        <f>IF('3g CPIH'!E$17="-","-",'3j PAAC PAP'!$G$14*('3g CPIH'!E$17/'3g CPIH'!$G$17))</f>
        <v>13.503701761252445</v>
      </c>
      <c r="J130" s="117">
        <f>IF('3g CPIH'!F$17="-","-",'3j PAAC PAP'!$G$14*('3g CPIH'!F$17/'3g CPIH'!$G$17))</f>
        <v>13.584401174168297</v>
      </c>
      <c r="K130" s="117">
        <f>IF('3g CPIH'!G$17="-","-",'3j PAAC PAP'!$G$14*('3g CPIH'!G$17/'3g CPIH'!$G$17))</f>
        <v>13.745799999999999</v>
      </c>
      <c r="L130" s="117">
        <f>IF('3g CPIH'!H$17="-","-",'3j PAAC PAP'!$G$14*('3g CPIH'!H$17/'3g CPIH'!$G$17))</f>
        <v>13.920648727984345</v>
      </c>
      <c r="M130" s="117">
        <f>IF('3g CPIH'!I$17="-","-",'3j PAAC PAP'!$G$14*('3g CPIH'!I$17/'3g CPIH'!$G$17))</f>
        <v>14.122397260273971</v>
      </c>
      <c r="N130" s="117">
        <f>IF('3g CPIH'!J$17="-","-",'3j PAAC PAP'!$G$14*('3g CPIH'!J$17/'3g CPIH'!$G$17))</f>
        <v>14.24344637964775</v>
      </c>
      <c r="O130" s="27"/>
      <c r="P130" s="117">
        <f>IF('3g CPIH'!L$17="-","-",'3j PAAC PAP'!$G$14*('3g CPIH'!L$17/'3g CPIH'!$G$17))</f>
        <v>14.24344637964775</v>
      </c>
      <c r="Q130" s="117">
        <f>IF('3g CPIH'!M$17="-","-",'3j PAAC PAP'!$G$14*('3g CPIH'!M$17/'3g CPIH'!$G$17))</f>
        <v>14.40484520547945</v>
      </c>
      <c r="R130" s="117">
        <f>IF('3g CPIH'!N$17="-","-",'3j PAAC PAP'!$G$14*('3g CPIH'!N$17/'3g CPIH'!$G$17))</f>
        <v>14.512444422700586</v>
      </c>
      <c r="S130" s="117">
        <f>IF('3g CPIH'!O$17="-","-",'3j PAAC PAP'!$G$14*('3g CPIH'!O$17/'3g CPIH'!$G$17))</f>
        <v>14.593143835616438</v>
      </c>
      <c r="T130" s="117">
        <f>IF('3g CPIH'!P$17="-","-",'3j PAAC PAP'!$G$14*('3g CPIH'!P$17/'3g CPIH'!$G$17))</f>
        <v>14.633493542074362</v>
      </c>
      <c r="U130" s="117">
        <f>IF('3g CPIH'!Q$17="-","-",'3j PAAC PAP'!$G$14*('3g CPIH'!Q$17/'3g CPIH'!$G$17))</f>
        <v>14.714192954990214</v>
      </c>
      <c r="V130" s="117">
        <f>IF('3g CPIH'!R$17="-","-",'3j PAAC PAP'!$G$14*('3g CPIH'!R$17/'3g CPIH'!$G$17))</f>
        <v>14.983190998043053</v>
      </c>
      <c r="W130" s="117">
        <f>IF('3g CPIH'!S$17="-","-",'3j PAAC PAP'!$G$14*('3g CPIH'!S$17/'3g CPIH'!$G$17))</f>
        <v>15.427037769080234</v>
      </c>
      <c r="X130" s="27"/>
      <c r="Y130" s="117">
        <f>IF('3g CPIH'!U$17="-","-",'3j PAAC PAP'!$G$14*('3g CPIH'!U$17/'3g CPIH'!$G$17))</f>
        <v>16.207132093933463</v>
      </c>
      <c r="Z130" s="117" t="str">
        <f>IF('3g CPIH'!V$17="-","-",'3j PAAC PAP'!$G$14*('3g CPIH'!V$17/'3g CPIH'!$G$17))</f>
        <v>-</v>
      </c>
      <c r="AA130" s="117" t="str">
        <f>IF('3g CPIH'!W$17="-","-",'3j PAAC PAP'!$G$14*('3g CPIH'!W$17/'3g CPIH'!$G$17))</f>
        <v>-</v>
      </c>
      <c r="AB130" s="117" t="str">
        <f>IF('3g CPIH'!X$17="-","-",'3j PAAC PAP'!$G$14*('3g CPIH'!X$17/'3g CPIH'!$G$17))</f>
        <v>-</v>
      </c>
      <c r="AC130" s="117" t="str">
        <f>IF('3g CPIH'!Y$17="-","-",'3j PAAC PAP'!$G$14*('3g CPIH'!Y$17/'3g CPIH'!$G$17))</f>
        <v>-</v>
      </c>
      <c r="AD130" s="25"/>
    </row>
    <row r="131" spans="1:30" s="26" customFormat="1" ht="11.25" customHeight="1" x14ac:dyDescent="0.15">
      <c r="A131" s="207"/>
      <c r="B131" s="120" t="s">
        <v>248</v>
      </c>
      <c r="C131" s="120" t="s">
        <v>188</v>
      </c>
      <c r="D131" s="122" t="s">
        <v>135</v>
      </c>
      <c r="E131" s="119"/>
      <c r="F131" s="27"/>
      <c r="G131" s="117">
        <f>IF(G123="-","-",SUM(G123:G129)*'3j PAAC PAP'!$G$32)</f>
        <v>31.962811697051599</v>
      </c>
      <c r="H131" s="117">
        <f>IF(H123="-","-",SUM(H123:H129)*'3j PAAC PAP'!$G$32)</f>
        <v>30.475568170383575</v>
      </c>
      <c r="I131" s="117">
        <f>IF(I123="-","-",SUM(I123:I129)*'3j PAAC PAP'!$G$32)</f>
        <v>31.906353399310831</v>
      </c>
      <c r="J131" s="117">
        <f>IF(J123="-","-",SUM(J123:J129)*'3j PAAC PAP'!$G$32)</f>
        <v>31.250184044251704</v>
      </c>
      <c r="K131" s="117">
        <f>IF(K123="-","-",SUM(K123:K129)*'3j PAAC PAP'!$G$32)</f>
        <v>34.220153369211729</v>
      </c>
      <c r="L131" s="117">
        <f>IF(L123="-","-",SUM(L123:L129)*'3j PAAC PAP'!$G$32)</f>
        <v>33.768735624552733</v>
      </c>
      <c r="M131" s="117">
        <f>IF(M123="-","-",SUM(M123:M129)*'3j PAAC PAP'!$G$32)</f>
        <v>37.496027099165111</v>
      </c>
      <c r="N131" s="117">
        <f>IF(N123="-","-",SUM(N123:N129)*'3j PAAC PAP'!$G$32)</f>
        <v>39.397435950901453</v>
      </c>
      <c r="O131" s="27"/>
      <c r="P131" s="117">
        <f>IF(P123="-","-",SUM(P123:P129)*'3j PAAC PAP'!$G$32)</f>
        <v>39.397435950901453</v>
      </c>
      <c r="Q131" s="117">
        <f>IF(Q123="-","-",SUM(Q123:Q129)*'3j PAAC PAP'!$G$32)</f>
        <v>43.754047816782666</v>
      </c>
      <c r="R131" s="117">
        <f>IF(R123="-","-",SUM(R123:R129)*'3j PAAC PAP'!$G$32)</f>
        <v>42.135301213154101</v>
      </c>
      <c r="S131" s="117">
        <f>IF(S123="-","-",SUM(S123:S129)*'3j PAAC PAP'!$G$32)</f>
        <v>41.950228522822194</v>
      </c>
      <c r="T131" s="117">
        <f>IF(T123="-","-",SUM(T123:T129)*'3j PAAC PAP'!$G$32)</f>
        <v>40.385951816110918</v>
      </c>
      <c r="U131" s="117">
        <f>IF(U123="-","-",SUM(U123:U129)*'3j PAAC PAP'!$G$32)</f>
        <v>44.827686212563414</v>
      </c>
      <c r="V131" s="117">
        <f>IF(V123="-","-",SUM(V123:V129)*'3j PAAC PAP'!$G$32)</f>
        <v>49.065745644228791</v>
      </c>
      <c r="W131" s="117">
        <f>IF(W123="-","-",SUM(W123:W129)*'3j PAAC PAP'!$G$32)</f>
        <v>68.763741402689007</v>
      </c>
      <c r="X131" s="27"/>
      <c r="Y131" s="117">
        <f>IF(Y123="-","-",SUM(Y123:Y129)*'3j PAAC PAP'!$G$32)</f>
        <v>118.8409358970335</v>
      </c>
      <c r="Z131" s="117" t="str">
        <f>IF(Z123="-","-",SUM(Z123:Z129)*'3j PAAC PAP'!$G$32)</f>
        <v>-</v>
      </c>
      <c r="AA131" s="117" t="str">
        <f>IF(AA123="-","-",SUM(AA123:AA129)*'3j PAAC PAP'!$G$32)</f>
        <v>-</v>
      </c>
      <c r="AB131" s="117" t="str">
        <f>IF(AB123="-","-",SUM(AB123:AB129)*'3j PAAC PAP'!$G$32)</f>
        <v>-</v>
      </c>
      <c r="AC131" s="117" t="str">
        <f>IF(AC123="-","-",SUM(AC123:AC129)*'3j PAAC PAP'!$G$32)</f>
        <v>-</v>
      </c>
      <c r="AD131" s="25"/>
    </row>
    <row r="132" spans="1:30" s="26" customFormat="1" ht="11.25" x14ac:dyDescent="0.15">
      <c r="A132" s="207"/>
      <c r="B132" s="120" t="s">
        <v>189</v>
      </c>
      <c r="C132" s="120" t="s">
        <v>250</v>
      </c>
      <c r="D132" s="122" t="s">
        <v>135</v>
      </c>
      <c r="E132" s="119"/>
      <c r="F132" s="27"/>
      <c r="G132" s="117">
        <f>IF(G123="-","-",SUM(G123:G131)*'3k EBIT'!$E$10)</f>
        <v>11.570363283810179</v>
      </c>
      <c r="H132" s="117">
        <f>IF(H123="-","-",SUM(H123:H131)*'3k EBIT'!$E$10)</f>
        <v>11.04461919488735</v>
      </c>
      <c r="I132" s="117">
        <f>IF(I123="-","-",SUM(I123:I131)*'3k EBIT'!$E$10)</f>
        <v>11.551687853258814</v>
      </c>
      <c r="J132" s="117">
        <f>IF(J123="-","-",SUM(J123:J131)*'3k EBIT'!$E$10)</f>
        <v>11.321063564986924</v>
      </c>
      <c r="K132" s="117">
        <f>IF(K123="-","-",SUM(K123:K131)*'3k EBIT'!$E$10)</f>
        <v>12.37512109588855</v>
      </c>
      <c r="L132" s="117">
        <f>IF(L123="-","-",SUM(L123:L131)*'3k EBIT'!$E$10)</f>
        <v>12.218772194404954</v>
      </c>
      <c r="M132" s="117">
        <f>IF(M123="-","-",SUM(M123:M131)*'3k EBIT'!$E$10)</f>
        <v>13.541591678787858</v>
      </c>
      <c r="N132" s="117">
        <f>IF(N123="-","-",SUM(N123:N131)*'3k EBIT'!$E$10)</f>
        <v>14.216754746188965</v>
      </c>
      <c r="O132" s="27"/>
      <c r="P132" s="117">
        <f>IF(P123="-","-",SUM(P123:P131)*'3k EBIT'!$E$10)</f>
        <v>14.216754746188965</v>
      </c>
      <c r="Q132" s="117">
        <f>IF(Q123="-","-",SUM(Q123:Q131)*'3k EBIT'!$E$10)</f>
        <v>15.761479434588308</v>
      </c>
      <c r="R132" s="117">
        <f>IF(R123="-","-",SUM(R123:R131)*'3k EBIT'!$E$10)</f>
        <v>15.190765617752394</v>
      </c>
      <c r="S132" s="117">
        <f>IF(S123="-","-",SUM(S123:S131)*'3k EBIT'!$E$10)</f>
        <v>15.126840139423832</v>
      </c>
      <c r="T132" s="117">
        <f>IF(T123="-","-",SUM(T123:T131)*'3k EBIT'!$E$10)</f>
        <v>14.574098152210256</v>
      </c>
      <c r="U132" s="117">
        <f>IF(U123="-","-",SUM(U123:U131)*'3k EBIT'!$E$10)</f>
        <v>16.147380688612458</v>
      </c>
      <c r="V132" s="117">
        <f>IF(V123="-","-",SUM(V123:V131)*'3k EBIT'!$E$10)</f>
        <v>17.652239263947745</v>
      </c>
      <c r="W132" s="117">
        <f>IF(W123="-","-",SUM(W123:W131)*'3k EBIT'!$E$10)</f>
        <v>24.631023968156892</v>
      </c>
      <c r="X132" s="27"/>
      <c r="Y132" s="117">
        <f>IF(Y123="-","-",SUM(Y123:Y131)*'3k EBIT'!$E$10)</f>
        <v>42.366081526126486</v>
      </c>
      <c r="Z132" s="117" t="str">
        <f>IF(Z123="-","-",SUM(Z123:Z131)*'3k EBIT'!$E$10)</f>
        <v>-</v>
      </c>
      <c r="AA132" s="117" t="str">
        <f>IF(AA123="-","-",SUM(AA123:AA131)*'3k EBIT'!$E$10)</f>
        <v>-</v>
      </c>
      <c r="AB132" s="117" t="str">
        <f>IF(AB123="-","-",SUM(AB123:AB131)*'3k EBIT'!$E$10)</f>
        <v>-</v>
      </c>
      <c r="AC132" s="117" t="str">
        <f>IF(AC123="-","-",SUM(AC123:AC131)*'3k EBIT'!$E$10)</f>
        <v>-</v>
      </c>
      <c r="AD132" s="25"/>
    </row>
    <row r="133" spans="1:30" s="26" customFormat="1" ht="11.25" x14ac:dyDescent="0.15">
      <c r="A133" s="207"/>
      <c r="B133" s="120" t="s">
        <v>251</v>
      </c>
      <c r="C133" s="156" t="s">
        <v>252</v>
      </c>
      <c r="D133" s="122" t="s">
        <v>135</v>
      </c>
      <c r="E133" s="118"/>
      <c r="F133" s="27"/>
      <c r="G133" s="117">
        <f>IF(G123="-","-",SUM(G123:G126,G128:G132)*'3l HAP'!$E$11)</f>
        <v>7.0323899319528778</v>
      </c>
      <c r="H133" s="117">
        <f>IF(H123="-","-",SUM(H123:H126,H128:H132)*'3l HAP'!$E$11)</f>
        <v>6.6126260665076133</v>
      </c>
      <c r="I133" s="117">
        <f>IF(I123="-","-",SUM(I123:I126,I128:I132)*'3l HAP'!$E$11)</f>
        <v>6.6739765847436896</v>
      </c>
      <c r="J133" s="117">
        <f>IF(J123="-","-",SUM(J123:J126,J128:J132)*'3l HAP'!$E$11)</f>
        <v>6.5072712134169137</v>
      </c>
      <c r="K133" s="117">
        <f>IF(K123="-","-",SUM(K123:K126,K128:K132)*'3l HAP'!$E$11)</f>
        <v>7.3571482446060363</v>
      </c>
      <c r="L133" s="117">
        <f>IF(L123="-","-",SUM(L123:L126,L128:L132)*'3l HAP'!$E$11)</f>
        <v>7.2191224328226307</v>
      </c>
      <c r="M133" s="117">
        <f>IF(M123="-","-",SUM(M123:M126,M128:M132)*'3l HAP'!$E$11)</f>
        <v>8.0555245227247738</v>
      </c>
      <c r="N133" s="117">
        <f>IF(N123="-","-",SUM(N123:N126,N128:N132)*'3l HAP'!$E$11)</f>
        <v>8.5835013495223613</v>
      </c>
      <c r="O133" s="27"/>
      <c r="P133" s="117">
        <f>IF(P123="-","-",SUM(P123:P126,P128:P132)*'3l HAP'!$E$11)</f>
        <v>8.5835013495223613</v>
      </c>
      <c r="Q133" s="117">
        <f>IF(Q123="-","-",SUM(Q123:Q126,Q128:Q132)*'3l HAP'!$E$11)</f>
        <v>9.6987568689667238</v>
      </c>
      <c r="R133" s="117">
        <f>IF(R123="-","-",SUM(R123:R126,R128:R132)*'3l HAP'!$E$11)</f>
        <v>9.2447266588833585</v>
      </c>
      <c r="S133" s="117">
        <f>IF(S123="-","-",SUM(S123:S126,S128:S132)*'3l HAP'!$E$11)</f>
        <v>9.2378866200204346</v>
      </c>
      <c r="T133" s="117">
        <f>IF(T123="-","-",SUM(T123:T126,T128:T132)*'3l HAP'!$E$11)</f>
        <v>8.7648599625397505</v>
      </c>
      <c r="U133" s="117">
        <f>IF(U123="-","-",SUM(U123:U126,U128:U132)*'3l HAP'!$E$11)</f>
        <v>9.6977946877874182</v>
      </c>
      <c r="V133" s="117">
        <f>IF(V123="-","-",SUM(V123:V126,V128:V132)*'3l HAP'!$E$11)</f>
        <v>10.872297403641163</v>
      </c>
      <c r="W133" s="117">
        <f>IF(W123="-","-",SUM(W123:W126,W128:W132)*'3l HAP'!$E$11)</f>
        <v>15.761627830463871</v>
      </c>
      <c r="X133" s="27"/>
      <c r="Y133" s="117">
        <f>IF(Y123="-","-",SUM(Y123:Y126,Y128:Y132)*'3l HAP'!$E$11)</f>
        <v>29.280142450679296</v>
      </c>
      <c r="Z133" s="117" t="str">
        <f>IF(Z123="-","-",SUM(Z123:Z126,Z128:Z132)*'3l HAP'!$E$11)</f>
        <v>-</v>
      </c>
      <c r="AA133" s="117" t="str">
        <f>IF(AA123="-","-",SUM(AA123:AA126,AA128:AA132)*'3l HAP'!$E$11)</f>
        <v>-</v>
      </c>
      <c r="AB133" s="117" t="str">
        <f>IF(AB123="-","-",SUM(AB123:AB126,AB128:AB132)*'3l HAP'!$E$11)</f>
        <v>-</v>
      </c>
      <c r="AC133" s="117" t="str">
        <f>IF(AC123="-","-",SUM(AC123:AC126,AC128:AC132)*'3l HAP'!$E$11)</f>
        <v>-</v>
      </c>
      <c r="AD133" s="25"/>
    </row>
    <row r="134" spans="1:30" s="26" customFormat="1" ht="11.25" x14ac:dyDescent="0.15">
      <c r="A134" s="207"/>
      <c r="B134" s="120" t="s">
        <v>253</v>
      </c>
      <c r="C134" s="120" t="str">
        <f>B134&amp;"_"&amp;D134</f>
        <v>Total_South Wales</v>
      </c>
      <c r="D134" s="122" t="s">
        <v>135</v>
      </c>
      <c r="E134" s="119"/>
      <c r="F134" s="27"/>
      <c r="G134" s="117">
        <f t="shared" ref="G134:N134" si="27">IF(G123="-","-",SUM(G123:G133))</f>
        <v>615.99862701843654</v>
      </c>
      <c r="H134" s="117">
        <f t="shared" si="27"/>
        <v>587.90813306020482</v>
      </c>
      <c r="I134" s="117">
        <f t="shared" si="27"/>
        <v>614.6572966797836</v>
      </c>
      <c r="J134" s="117">
        <f t="shared" si="27"/>
        <v>602.35247588677453</v>
      </c>
      <c r="K134" s="117">
        <f t="shared" si="27"/>
        <v>658.67904215588851</v>
      </c>
      <c r="L134" s="117">
        <f t="shared" si="27"/>
        <v>650.31213019129996</v>
      </c>
      <c r="M134" s="117">
        <f t="shared" si="27"/>
        <v>720.7705816490477</v>
      </c>
      <c r="N134" s="117">
        <f t="shared" si="27"/>
        <v>756.833442082337</v>
      </c>
      <c r="O134" s="27"/>
      <c r="P134" s="117">
        <f t="shared" ref="P134:W134" si="28">IF(P123="-","-",SUM(P123:P133))</f>
        <v>756.833442082337</v>
      </c>
      <c r="Q134" s="117">
        <f t="shared" si="28"/>
        <v>839.24996340951884</v>
      </c>
      <c r="R134" s="117">
        <f t="shared" si="28"/>
        <v>808.75837629937394</v>
      </c>
      <c r="S134" s="117">
        <f t="shared" si="28"/>
        <v>805.38703879082755</v>
      </c>
      <c r="T134" s="117">
        <f t="shared" si="28"/>
        <v>775.82234061218162</v>
      </c>
      <c r="U134" s="117">
        <f t="shared" si="28"/>
        <v>859.55958515606005</v>
      </c>
      <c r="V134" s="117">
        <f t="shared" si="28"/>
        <v>939.93713806926928</v>
      </c>
      <c r="W134" s="117">
        <f t="shared" si="28"/>
        <v>1312.1307748963536</v>
      </c>
      <c r="X134" s="27"/>
      <c r="Y134" s="117">
        <f t="shared" ref="Y134:AC134" si="29">IF(Y123="-","-",SUM(Y123:Y133))</f>
        <v>2259.0729859618577</v>
      </c>
      <c r="Z134" s="117" t="str">
        <f t="shared" si="29"/>
        <v>-</v>
      </c>
      <c r="AA134" s="117" t="str">
        <f t="shared" si="29"/>
        <v>-</v>
      </c>
      <c r="AB134" s="117" t="str">
        <f t="shared" si="29"/>
        <v>-</v>
      </c>
      <c r="AC134" s="117" t="str">
        <f t="shared" si="29"/>
        <v>-</v>
      </c>
      <c r="AD134" s="25"/>
    </row>
    <row r="135" spans="1:30" s="26" customFormat="1" ht="11.25" x14ac:dyDescent="0.15">
      <c r="A135" s="207"/>
      <c r="B135" s="123" t="s">
        <v>244</v>
      </c>
      <c r="C135" s="123" t="s">
        <v>180</v>
      </c>
      <c r="D135" s="121" t="s">
        <v>134</v>
      </c>
      <c r="E135" s="75"/>
      <c r="F135" s="27"/>
      <c r="G135" s="35">
        <f>IF('3a DF'!H143="-","-",'3a DF'!H143)</f>
        <v>252.19829713880577</v>
      </c>
      <c r="H135" s="35">
        <f>IF('3a DF'!I143="-","-",'3a DF'!I143)</f>
        <v>225.77829713880575</v>
      </c>
      <c r="I135" s="35">
        <f>IF('3a DF'!J143="-","-",'3a DF'!J143)</f>
        <v>207.46431922896915</v>
      </c>
      <c r="J135" s="35">
        <f>IF('3a DF'!K143="-","-",'3a DF'!K143)</f>
        <v>196.70281361508779</v>
      </c>
      <c r="K135" s="35">
        <f>IF('3a DF'!L143="-","-",'3a DF'!L143)</f>
        <v>238.34827980063358</v>
      </c>
      <c r="L135" s="35">
        <f>IF('3a DF'!M143="-","-",'3a DF'!M143)</f>
        <v>228.38621598229702</v>
      </c>
      <c r="M135" s="35">
        <f>IF('3a DF'!N143="-","-",'3a DF'!N143)</f>
        <v>251.84266189847713</v>
      </c>
      <c r="N135" s="35">
        <f>IF('3a DF'!O143="-","-",'3a DF'!O143)</f>
        <v>275.84009359787615</v>
      </c>
      <c r="O135" s="27"/>
      <c r="P135" s="35">
        <f>IF('3a DF'!Q143="-","-",'3a DF'!Q143)</f>
        <v>275.84009359787615</v>
      </c>
      <c r="Q135" s="35">
        <f>IF('3a DF'!R143="-","-",'3a DF'!R143)</f>
        <v>329.67083824859759</v>
      </c>
      <c r="R135" s="35">
        <f>IF('3a DF'!S143="-","-",'3a DF'!S143)</f>
        <v>298.86895264487549</v>
      </c>
      <c r="S135" s="35">
        <f>IF('3a DF'!T143="-","-",'3a DF'!T143)</f>
        <v>289.23780073516576</v>
      </c>
      <c r="T135" s="35">
        <f>IF('3a DF'!U143="-","-",'3a DF'!U143)</f>
        <v>252.19260154135915</v>
      </c>
      <c r="U135" s="35">
        <f>IF('3a DF'!V143="-","-",'3a DF'!V143)</f>
        <v>300.79196612487249</v>
      </c>
      <c r="V135" s="35">
        <f>IF('3a DF'!W143="-","-",'3a DF'!W143)</f>
        <v>379.5245151711128</v>
      </c>
      <c r="W135" s="35">
        <f>IF('3a DF'!X143="-","-",'3a DF'!X143)</f>
        <v>681.19519595659256</v>
      </c>
      <c r="X135" s="27"/>
      <c r="Y135" s="35">
        <f>IF('3a DF'!Z143="-","-",'3a DF'!Z143)</f>
        <v>1500.3790228590474</v>
      </c>
      <c r="Z135" s="35" t="str">
        <f>IF('3a DF'!AA143="-","-",'3a DF'!AA143)</f>
        <v>-</v>
      </c>
      <c r="AA135" s="35" t="str">
        <f>IF('3a DF'!AB143="-","-",'3a DF'!AB143)</f>
        <v>-</v>
      </c>
      <c r="AB135" s="35" t="str">
        <f>IF('3a DF'!AC143="-","-",'3a DF'!AC143)</f>
        <v>-</v>
      </c>
      <c r="AC135" s="35" t="str">
        <f>IF('3a DF'!AD143="-","-",'3a DF'!AD143)</f>
        <v>-</v>
      </c>
      <c r="AD135" s="25"/>
    </row>
    <row r="136" spans="1:30" s="26" customFormat="1" ht="11.25" customHeight="1" x14ac:dyDescent="0.15">
      <c r="A136" s="207"/>
      <c r="B136" s="123" t="s">
        <v>244</v>
      </c>
      <c r="C136" s="123" t="s">
        <v>181</v>
      </c>
      <c r="D136" s="121" t="s">
        <v>134</v>
      </c>
      <c r="E136" s="75"/>
      <c r="F136" s="27"/>
      <c r="G136" s="35">
        <f>IF('3b CM'!G38="-","-",'3b CM'!G38)</f>
        <v>5.8007614832265873E-2</v>
      </c>
      <c r="H136" s="35">
        <f>IF('3b CM'!H38="-","-",'3b CM'!H38)</f>
        <v>8.7011422248398793E-2</v>
      </c>
      <c r="I136" s="35">
        <f>IF('3b CM'!I38="-","-",'3b CM'!I38)</f>
        <v>0.27398950974285841</v>
      </c>
      <c r="J136" s="35">
        <f>IF('3b CM'!J38="-","-",'3b CM'!J38)</f>
        <v>0.27863368535988353</v>
      </c>
      <c r="K136" s="35">
        <f>IF('3b CM'!K38="-","-",'3b CM'!K38)</f>
        <v>3.5787135355601745</v>
      </c>
      <c r="L136" s="35">
        <f>IF('3b CM'!L38="-","-",'3b CM'!L38)</f>
        <v>3.4717137515392262</v>
      </c>
      <c r="M136" s="35">
        <f>IF('3b CM'!M38="-","-",'3b CM'!M38)</f>
        <v>12.132027166930358</v>
      </c>
      <c r="N136" s="35">
        <f>IF('3b CM'!N38="-","-",'3b CM'!N38)</f>
        <v>11.533050119071559</v>
      </c>
      <c r="O136" s="27"/>
      <c r="P136" s="35">
        <f>IF('3b CM'!P38="-","-",'3b CM'!P38)</f>
        <v>11.533050119071559</v>
      </c>
      <c r="Q136" s="35">
        <f>IF('3b CM'!Q38="-","-",'3b CM'!Q38)</f>
        <v>15.630237889277227</v>
      </c>
      <c r="R136" s="35">
        <f>IF('3b CM'!R38="-","-",'3b CM'!R38)</f>
        <v>15.012928961467846</v>
      </c>
      <c r="S136" s="35">
        <f>IF('3b CM'!S38="-","-",'3b CM'!S38)</f>
        <v>17.902135523089459</v>
      </c>
      <c r="T136" s="35">
        <f>IF('3b CM'!T38="-","-",'3b CM'!T38)</f>
        <v>18.241426068635057</v>
      </c>
      <c r="U136" s="35">
        <f>IF('3b CM'!U38="-","-",'3b CM'!U38)</f>
        <v>14.011915010100404</v>
      </c>
      <c r="V136" s="35">
        <f>IF('3b CM'!V38="-","-",'3b CM'!V38)</f>
        <v>14.163753823033856</v>
      </c>
      <c r="W136" s="35">
        <f>IF('3b CM'!W38="-","-",'3b CM'!W38)</f>
        <v>8.8529953677293616</v>
      </c>
      <c r="X136" s="27"/>
      <c r="Y136" s="35">
        <f>IF('3b CM'!Y38="-","-",'3b CM'!Y38)</f>
        <v>11.835685624025492</v>
      </c>
      <c r="Z136" s="35" t="str">
        <f>IF('3b CM'!Z38="-","-",'3b CM'!Z38)</f>
        <v>-</v>
      </c>
      <c r="AA136" s="35" t="str">
        <f>IF('3b CM'!AA38="-","-",'3b CM'!AA38)</f>
        <v>-</v>
      </c>
      <c r="AB136" s="35" t="str">
        <f>IF('3b CM'!AB38="-","-",'3b CM'!AB38)</f>
        <v>-</v>
      </c>
      <c r="AC136" s="35" t="str">
        <f>IF('3b CM'!AC38="-","-",'3b CM'!AC38)</f>
        <v>-</v>
      </c>
      <c r="AD136" s="25"/>
    </row>
    <row r="137" spans="1:30" s="26" customFormat="1" ht="11.25" customHeight="1" x14ac:dyDescent="0.15">
      <c r="A137" s="207"/>
      <c r="B137" s="123" t="s">
        <v>245</v>
      </c>
      <c r="C137" s="123" t="s">
        <v>182</v>
      </c>
      <c r="D137" s="121" t="s">
        <v>134</v>
      </c>
      <c r="E137" s="75"/>
      <c r="F137" s="27"/>
      <c r="G137" s="35" t="str">
        <f>IF('3c AA'!J121="-","-",'3c AA'!J121)</f>
        <v>-</v>
      </c>
      <c r="H137" s="35" t="str">
        <f>IF('3c AA'!K121="-","-",'3c AA'!K121)</f>
        <v>-</v>
      </c>
      <c r="I137" s="35" t="str">
        <f>IF('3c AA'!L121="-","-",'3c AA'!L121)</f>
        <v>-</v>
      </c>
      <c r="J137" s="35" t="str">
        <f>IF('3c AA'!M121="-","-",'3c AA'!M121)</f>
        <v>-</v>
      </c>
      <c r="K137" s="35" t="str">
        <f>IF('3c AA'!N121="-","-",'3c AA'!N121)</f>
        <v>-</v>
      </c>
      <c r="L137" s="35" t="str">
        <f>IF('3c AA'!O121="-","-",'3c AA'!O121)</f>
        <v>-</v>
      </c>
      <c r="M137" s="35" t="str">
        <f>IF('3c AA'!P121="-","-",'3c AA'!P121)</f>
        <v>-</v>
      </c>
      <c r="N137" s="35" t="str">
        <f>IF('3c AA'!Q121="-","-",'3c AA'!Q121)</f>
        <v>-</v>
      </c>
      <c r="O137" s="27"/>
      <c r="P137" s="35" t="str">
        <f>IF('3c AA'!S121="-","-",'3c AA'!S121)</f>
        <v>-</v>
      </c>
      <c r="Q137" s="35" t="str">
        <f>IF('3c AA'!T121="-","-",'3c AA'!T121)</f>
        <v>-</v>
      </c>
      <c r="R137" s="35" t="str">
        <f>IF('3c AA'!U121="-","-",'3c AA'!U121)</f>
        <v>-</v>
      </c>
      <c r="S137" s="35" t="str">
        <f>IF('3c AA'!V121="-","-",'3c AA'!V121)</f>
        <v>-</v>
      </c>
      <c r="T137" s="35">
        <f>IF('3c AA'!W121="-","-",'3c AA'!W121)</f>
        <v>6.4423133309405731</v>
      </c>
      <c r="U137" s="35">
        <f>IF('3c AA'!X121="-","-",'3c AA'!X121)</f>
        <v>9.9756950960531068</v>
      </c>
      <c r="V137" s="35">
        <f>IF('3c AA'!Y121="-","-",'3c AA'!Y121)</f>
        <v>4.43</v>
      </c>
      <c r="W137" s="35" t="str">
        <f>IF('3c AA'!Z121="-","-",'3c AA'!Z121)</f>
        <v>-</v>
      </c>
      <c r="X137" s="27"/>
      <c r="Y137" s="35">
        <f>IF('3c AA'!AB121="-","-",'3c AA'!AB121)</f>
        <v>20.528902949146971</v>
      </c>
      <c r="Z137" s="35" t="str">
        <f>IF('3c AA'!AC121="-","-",'3c AA'!AC121)</f>
        <v>-</v>
      </c>
      <c r="AA137" s="35" t="str">
        <f>IF('3c AA'!AD121="-","-",'3c AA'!AD121)</f>
        <v>-</v>
      </c>
      <c r="AB137" s="35" t="str">
        <f>IF('3c AA'!AE121="-","-",'3c AA'!AE121)</f>
        <v>-</v>
      </c>
      <c r="AC137" s="35" t="str">
        <f>IF('3c AA'!AF121="-","-",'3c AA'!AF121)</f>
        <v>-</v>
      </c>
      <c r="AD137" s="25"/>
    </row>
    <row r="138" spans="1:30" s="26" customFormat="1" ht="11.25" customHeight="1" x14ac:dyDescent="0.15">
      <c r="A138" s="207"/>
      <c r="B138" s="123" t="s">
        <v>246</v>
      </c>
      <c r="C138" s="123" t="s">
        <v>183</v>
      </c>
      <c r="D138" s="121" t="s">
        <v>134</v>
      </c>
      <c r="E138" s="75"/>
      <c r="F138" s="27"/>
      <c r="G138" s="35">
        <f>IF('3d PC'!G39="-","-",'3d PC'!G39)</f>
        <v>90.533351941383316</v>
      </c>
      <c r="H138" s="35">
        <f>IF('3d PC'!H39="-","-",'3d PC'!H39)</f>
        <v>90.506491073771102</v>
      </c>
      <c r="I138" s="35">
        <f>IF('3d PC'!I39="-","-",'3d PC'!I39)</f>
        <v>110.89973371226192</v>
      </c>
      <c r="J138" s="35">
        <f>IF('3d PC'!J39="-","-",'3d PC'!J39)</f>
        <v>110.79407388735923</v>
      </c>
      <c r="K138" s="35">
        <f>IF('3d PC'!K39="-","-",'3d PC'!K39)</f>
        <v>118.0541894737412</v>
      </c>
      <c r="L138" s="35">
        <f>IF('3d PC'!L39="-","-",'3d PC'!L39)</f>
        <v>118.48132062917698</v>
      </c>
      <c r="M138" s="35">
        <f>IF('3d PC'!M39="-","-",'3d PC'!M39)</f>
        <v>137.25579854690255</v>
      </c>
      <c r="N138" s="35">
        <f>IF('3d PC'!N39="-","-",'3d PC'!N39)</f>
        <v>137.34895433051187</v>
      </c>
      <c r="O138" s="27"/>
      <c r="P138" s="35">
        <f>IF('3d PC'!P39="-","-",'3d PC'!P39)</f>
        <v>137.34895433051187</v>
      </c>
      <c r="Q138" s="35">
        <f>IF('3d PC'!Q39="-","-",'3d PC'!Q39)</f>
        <v>146.95691580657046</v>
      </c>
      <c r="R138" s="35">
        <f>IF('3d PC'!R39="-","-",'3d PC'!R39)</f>
        <v>148.76318459930232</v>
      </c>
      <c r="S138" s="35">
        <f>IF('3d PC'!S39="-","-",'3d PC'!S39)</f>
        <v>153.03188700422967</v>
      </c>
      <c r="T138" s="35">
        <f>IF('3d PC'!T39="-","-",'3d PC'!T39)</f>
        <v>152.48438522640836</v>
      </c>
      <c r="U138" s="35">
        <f>IF('3d PC'!U39="-","-",'3d PC'!U39)</f>
        <v>161.43661419323735</v>
      </c>
      <c r="V138" s="35">
        <f>IF('3d PC'!V39="-","-",'3d PC'!V39)</f>
        <v>160.68287628598043</v>
      </c>
      <c r="W138" s="35">
        <f>IF('3d PC'!W39="-","-",'3d PC'!W39)</f>
        <v>168.01880623064417</v>
      </c>
      <c r="X138" s="27"/>
      <c r="Y138" s="35">
        <f>IF('3d PC'!Y39="-","-",'3d PC'!Y39)</f>
        <v>166.45008075433699</v>
      </c>
      <c r="Z138" s="35" t="str">
        <f>IF('3d PC'!Z39="-","-",'3d PC'!Z39)</f>
        <v>-</v>
      </c>
      <c r="AA138" s="35" t="str">
        <f>IF('3d PC'!AA39="-","-",'3d PC'!AA39)</f>
        <v>-</v>
      </c>
      <c r="AB138" s="35" t="str">
        <f>IF('3d PC'!AB39="-","-",'3d PC'!AB39)</f>
        <v>-</v>
      </c>
      <c r="AC138" s="35" t="str">
        <f>IF('3d PC'!AC39="-","-",'3d PC'!AC39)</f>
        <v>-</v>
      </c>
      <c r="AD138" s="25"/>
    </row>
    <row r="139" spans="1:30" s="26" customFormat="1" ht="11.25" customHeight="1" x14ac:dyDescent="0.15">
      <c r="A139" s="207"/>
      <c r="B139" s="123" t="s">
        <v>247</v>
      </c>
      <c r="C139" s="123" t="s">
        <v>184</v>
      </c>
      <c r="D139" s="121" t="s">
        <v>134</v>
      </c>
      <c r="E139" s="75"/>
      <c r="F139" s="27"/>
      <c r="G139" s="35">
        <f>IF('3e NC-Elec'!H67="-","-",'3e NC-Elec'!H67)</f>
        <v>146.49643023505655</v>
      </c>
      <c r="H139" s="35">
        <f>IF('3e NC-Elec'!I67="-","-",'3e NC-Elec'!I67)</f>
        <v>147.48034357069696</v>
      </c>
      <c r="I139" s="35">
        <f>IF('3e NC-Elec'!J67="-","-",'3e NC-Elec'!J67)</f>
        <v>167.73151071016801</v>
      </c>
      <c r="J139" s="35">
        <f>IF('3e NC-Elec'!K67="-","-",'3e NC-Elec'!K67)</f>
        <v>166.99147521635606</v>
      </c>
      <c r="K139" s="35">
        <f>IF('3e NC-Elec'!L67="-","-",'3e NC-Elec'!L67)</f>
        <v>167.20221095439283</v>
      </c>
      <c r="L139" s="35">
        <f>IF('3e NC-Elec'!M67="-","-",'3e NC-Elec'!M67)</f>
        <v>168.38174012774107</v>
      </c>
      <c r="M139" s="35">
        <f>IF('3e NC-Elec'!N67="-","-",'3e NC-Elec'!N67)</f>
        <v>176.32088226936952</v>
      </c>
      <c r="N139" s="35">
        <f>IF('3e NC-Elec'!O67="-","-",'3e NC-Elec'!O67)</f>
        <v>175.7962486652761</v>
      </c>
      <c r="O139" s="27"/>
      <c r="P139" s="35">
        <f>IF('3e NC-Elec'!Q67="-","-",'3e NC-Elec'!Q67)</f>
        <v>175.7962486652761</v>
      </c>
      <c r="Q139" s="35">
        <f>IF('3e NC-Elec'!R67="-","-",'3e NC-Elec'!R67)</f>
        <v>177.60924256909038</v>
      </c>
      <c r="R139" s="35">
        <f>IF('3e NC-Elec'!S67="-","-",'3e NC-Elec'!S67)</f>
        <v>178.32111671522819</v>
      </c>
      <c r="S139" s="35">
        <f>IF('3e NC-Elec'!T67="-","-",'3e NC-Elec'!T67)</f>
        <v>178.02767819442772</v>
      </c>
      <c r="T139" s="35">
        <f>IF('3e NC-Elec'!U67="-","-",'3e NC-Elec'!U67)</f>
        <v>181.01179160549916</v>
      </c>
      <c r="U139" s="35">
        <f>IF('3e NC-Elec'!V67="-","-",'3e NC-Elec'!V67)</f>
        <v>202.18743335375888</v>
      </c>
      <c r="V139" s="35">
        <f>IF('3e NC-Elec'!W67="-","-",'3e NC-Elec'!W67)</f>
        <v>201.23164654377712</v>
      </c>
      <c r="W139" s="35">
        <f>IF('3e NC-Elec'!X67="-","-",'3e NC-Elec'!X67)</f>
        <v>238.57955912815234</v>
      </c>
      <c r="X139" s="27"/>
      <c r="Y139" s="35">
        <f>IF('3e NC-Elec'!Z67="-","-",'3e NC-Elec'!Z67)</f>
        <v>249.22701711715953</v>
      </c>
      <c r="Z139" s="35" t="str">
        <f>IF('3e NC-Elec'!AA67="-","-",'3e NC-Elec'!AA67)</f>
        <v>-</v>
      </c>
      <c r="AA139" s="35" t="str">
        <f>IF('3e NC-Elec'!AB67="-","-",'3e NC-Elec'!AB67)</f>
        <v>-</v>
      </c>
      <c r="AB139" s="35" t="str">
        <f>IF('3e NC-Elec'!AC67="-","-",'3e NC-Elec'!AC67)</f>
        <v>-</v>
      </c>
      <c r="AC139" s="35" t="str">
        <f>IF('3e NC-Elec'!AD67="-","-",'3e NC-Elec'!AD67)</f>
        <v>-</v>
      </c>
      <c r="AD139" s="25"/>
    </row>
    <row r="140" spans="1:30" s="26" customFormat="1" ht="11.25" customHeight="1" x14ac:dyDescent="0.15">
      <c r="A140" s="207"/>
      <c r="B140" s="123" t="s">
        <v>248</v>
      </c>
      <c r="C140" s="123" t="s">
        <v>185</v>
      </c>
      <c r="D140" s="121" t="s">
        <v>134</v>
      </c>
      <c r="E140" s="75"/>
      <c r="F140" s="27"/>
      <c r="G140" s="35">
        <f>IF('3g CPIH'!C$17="-","-",'3h OC '!$E$10*('3g CPIH'!C$17/'3g CPIH'!$G$17))</f>
        <v>76.502677103718199</v>
      </c>
      <c r="H140" s="35">
        <f>IF('3g CPIH'!D$17="-","-",'3h OC '!$E$10*('3g CPIH'!D$17/'3g CPIH'!$G$17))</f>
        <v>76.655835616438353</v>
      </c>
      <c r="I140" s="35">
        <f>IF('3g CPIH'!E$17="-","-",'3h OC '!$E$10*('3g CPIH'!E$17/'3g CPIH'!$G$17))</f>
        <v>76.885573385518597</v>
      </c>
      <c r="J140" s="35">
        <f>IF('3g CPIH'!F$17="-","-",'3h OC '!$E$10*('3g CPIH'!F$17/'3g CPIH'!$G$17))</f>
        <v>77.345048923679059</v>
      </c>
      <c r="K140" s="35">
        <f>IF('3g CPIH'!G$17="-","-",'3h OC '!$E$10*('3g CPIH'!G$17/'3g CPIH'!$G$17))</f>
        <v>78.263999999999996</v>
      </c>
      <c r="L140" s="35">
        <f>IF('3g CPIH'!H$17="-","-",'3h OC '!$E$10*('3g CPIH'!H$17/'3g CPIH'!$G$17))</f>
        <v>79.259530332681024</v>
      </c>
      <c r="M140" s="35">
        <f>IF('3g CPIH'!I$17="-","-",'3h OC '!$E$10*('3g CPIH'!I$17/'3g CPIH'!$G$17))</f>
        <v>80.408219178082177</v>
      </c>
      <c r="N140" s="35">
        <f>IF('3g CPIH'!J$17="-","-",'3h OC '!$E$10*('3g CPIH'!J$17/'3g CPIH'!$G$17))</f>
        <v>81.097432485322898</v>
      </c>
      <c r="O140" s="27"/>
      <c r="P140" s="35">
        <f>IF('3g CPIH'!L$17="-","-",'3h OC '!$E$10*('3g CPIH'!L$17/'3g CPIH'!$G$17))</f>
        <v>81.097432485322898</v>
      </c>
      <c r="Q140" s="35">
        <f>IF('3g CPIH'!M$17="-","-",'3h OC '!$E$10*('3g CPIH'!M$17/'3g CPIH'!$G$17))</f>
        <v>82.016383561643835</v>
      </c>
      <c r="R140" s="35">
        <f>IF('3g CPIH'!N$17="-","-",'3h OC '!$E$10*('3g CPIH'!N$17/'3g CPIH'!$G$17))</f>
        <v>82.62901761252445</v>
      </c>
      <c r="S140" s="35">
        <f>IF('3g CPIH'!O$17="-","-",'3h OC '!$E$10*('3g CPIH'!O$17/'3g CPIH'!$G$17))</f>
        <v>83.088493150684926</v>
      </c>
      <c r="T140" s="35">
        <f>IF('3g CPIH'!P$17="-","-",'3h OC '!$E$10*('3g CPIH'!P$17/'3g CPIH'!$G$17))</f>
        <v>83.318230919765156</v>
      </c>
      <c r="U140" s="35">
        <f>IF('3g CPIH'!Q$17="-","-",'3h OC '!$E$10*('3g CPIH'!Q$17/'3g CPIH'!$G$17))</f>
        <v>83.777706457925632</v>
      </c>
      <c r="V140" s="35">
        <f>IF('3g CPIH'!R$17="-","-",'3h OC '!$E$10*('3g CPIH'!R$17/'3g CPIH'!$G$17))</f>
        <v>85.309291585127198</v>
      </c>
      <c r="W140" s="35">
        <f>IF('3g CPIH'!S$17="-","-",'3h OC '!$E$10*('3g CPIH'!S$17/'3g CPIH'!$G$17))</f>
        <v>87.836407045009793</v>
      </c>
      <c r="X140" s="27"/>
      <c r="Y140" s="35">
        <f>IF('3g CPIH'!U$17="-","-",'3h OC '!$E$10*('3g CPIH'!U$17/'3g CPIH'!$G$17))</f>
        <v>92.278003913894324</v>
      </c>
      <c r="Z140" s="35" t="str">
        <f>IF('3g CPIH'!V$17="-","-",'3h OC '!$E$10*('3g CPIH'!V$17/'3g CPIH'!$G$17))</f>
        <v>-</v>
      </c>
      <c r="AA140" s="35" t="str">
        <f>IF('3g CPIH'!W$17="-","-",'3h OC '!$E$10*('3g CPIH'!W$17/'3g CPIH'!$G$17))</f>
        <v>-</v>
      </c>
      <c r="AB140" s="35" t="str">
        <f>IF('3g CPIH'!X$17="-","-",'3h OC '!$E$10*('3g CPIH'!X$17/'3g CPIH'!$G$17))</f>
        <v>-</v>
      </c>
      <c r="AC140" s="35" t="str">
        <f>IF('3g CPIH'!Y$17="-","-",'3h OC '!$E$10*('3g CPIH'!Y$17/'3g CPIH'!$G$17))</f>
        <v>-</v>
      </c>
      <c r="AD140" s="25"/>
    </row>
    <row r="141" spans="1:30" s="26" customFormat="1" ht="11.25" customHeight="1" x14ac:dyDescent="0.15">
      <c r="A141" s="207"/>
      <c r="B141" s="123" t="s">
        <v>248</v>
      </c>
      <c r="C141" s="123" t="s">
        <v>186</v>
      </c>
      <c r="D141" s="121" t="s">
        <v>134</v>
      </c>
      <c r="E141" s="75"/>
      <c r="F141" s="27"/>
      <c r="G141" s="35" t="s">
        <v>249</v>
      </c>
      <c r="H141" s="35" t="s">
        <v>249</v>
      </c>
      <c r="I141" s="35" t="s">
        <v>249</v>
      </c>
      <c r="J141" s="35" t="s">
        <v>249</v>
      </c>
      <c r="K141" s="35">
        <f>IF('3i SMNCC'!G$50="-","-",'3i SMNCC'!G$50)</f>
        <v>0</v>
      </c>
      <c r="L141" s="35">
        <f>IF('3i SMNCC'!H$50="-","-",'3i SMNCC'!H$50)</f>
        <v>-0.18995111249132623</v>
      </c>
      <c r="M141" s="35">
        <f>IF('3i SMNCC'!I$50="-","-",'3i SMNCC'!I$50)</f>
        <v>2.3898870370752556</v>
      </c>
      <c r="N141" s="35">
        <f>IF('3i SMNCC'!J$50="-","-",'3i SMNCC'!J$50)</f>
        <v>11.485481460604181</v>
      </c>
      <c r="O141" s="27"/>
      <c r="P141" s="35">
        <f>IF('3i SMNCC'!L$50="-","-",'3i SMNCC'!L$50)</f>
        <v>11.485481460604181</v>
      </c>
      <c r="Q141" s="35">
        <f>IF('3i SMNCC'!M$50="-","-",'3i SMNCC'!M$50)</f>
        <v>13.905095596481768</v>
      </c>
      <c r="R141" s="35">
        <f>IF('3i SMNCC'!N$50="-","-",'3i SMNCC'!N$50)</f>
        <v>14.008016342776511</v>
      </c>
      <c r="S141" s="35">
        <f>IF('3i SMNCC'!O$50="-","-",'3i SMNCC'!O$50)</f>
        <v>16.592254432324484</v>
      </c>
      <c r="T141" s="35">
        <f>IF('3i SMNCC'!P$50="-","-",'3i SMNCC'!P$50)</f>
        <v>16.855736391237045</v>
      </c>
      <c r="U141" s="35">
        <f>IF('3i SMNCC'!Q$50="-","-",'3i SMNCC'!Q$50)</f>
        <v>16.48610584262476</v>
      </c>
      <c r="V141" s="35">
        <f>IF('3i SMNCC'!R$50="-","-",'3i SMNCC'!R$50)</f>
        <v>16.529685824397358</v>
      </c>
      <c r="W141" s="35">
        <f>IF('3i SMNCC'!S$50="-","-",'3i SMNCC'!S$50)</f>
        <v>15.149258026029946</v>
      </c>
      <c r="X141" s="27"/>
      <c r="Y141" s="35">
        <f>IF('3i SMNCC'!U$50="-","-",'3i SMNCC'!U$50)</f>
        <v>16.072618119862021</v>
      </c>
      <c r="Z141" s="35" t="str">
        <f>IF('3i SMNCC'!V$50="-","-",'3i SMNCC'!V$50)</f>
        <v>-</v>
      </c>
      <c r="AA141" s="35" t="str">
        <f>IF('3i SMNCC'!W$50="-","-",'3i SMNCC'!W$50)</f>
        <v>-</v>
      </c>
      <c r="AB141" s="35" t="str">
        <f>IF('3i SMNCC'!X$50="-","-",'3i SMNCC'!X$50)</f>
        <v>-</v>
      </c>
      <c r="AC141" s="35" t="str">
        <f>IF('3i SMNCC'!Y$50="-","-",'3i SMNCC'!Y$50)</f>
        <v>-</v>
      </c>
      <c r="AD141" s="25"/>
    </row>
    <row r="142" spans="1:30" s="26" customFormat="1" ht="12.6" customHeight="1" x14ac:dyDescent="0.15">
      <c r="A142" s="207"/>
      <c r="B142" s="123" t="s">
        <v>248</v>
      </c>
      <c r="C142" s="123" t="s">
        <v>187</v>
      </c>
      <c r="D142" s="121" t="s">
        <v>134</v>
      </c>
      <c r="E142" s="75"/>
      <c r="F142" s="27"/>
      <c r="G142" s="35">
        <f>IF('3g CPIH'!C$17="-","-",'3j PAAC PAP'!$G$14*('3g CPIH'!C$17/'3g CPIH'!$G$17))</f>
        <v>13.436452250489236</v>
      </c>
      <c r="H142" s="35">
        <f>IF('3g CPIH'!D$17="-","-",'3j PAAC PAP'!$G$14*('3g CPIH'!D$17/'3g CPIH'!$G$17))</f>
        <v>13.463352054794518</v>
      </c>
      <c r="I142" s="35">
        <f>IF('3g CPIH'!E$17="-","-",'3j PAAC PAP'!$G$14*('3g CPIH'!E$17/'3g CPIH'!$G$17))</f>
        <v>13.503701761252445</v>
      </c>
      <c r="J142" s="35">
        <f>IF('3g CPIH'!F$17="-","-",'3j PAAC PAP'!$G$14*('3g CPIH'!F$17/'3g CPIH'!$G$17))</f>
        <v>13.584401174168297</v>
      </c>
      <c r="K142" s="35">
        <f>IF('3g CPIH'!G$17="-","-",'3j PAAC PAP'!$G$14*('3g CPIH'!G$17/'3g CPIH'!$G$17))</f>
        <v>13.745799999999999</v>
      </c>
      <c r="L142" s="35">
        <f>IF('3g CPIH'!H$17="-","-",'3j PAAC PAP'!$G$14*('3g CPIH'!H$17/'3g CPIH'!$G$17))</f>
        <v>13.920648727984345</v>
      </c>
      <c r="M142" s="35">
        <f>IF('3g CPIH'!I$17="-","-",'3j PAAC PAP'!$G$14*('3g CPIH'!I$17/'3g CPIH'!$G$17))</f>
        <v>14.122397260273971</v>
      </c>
      <c r="N142" s="35">
        <f>IF('3g CPIH'!J$17="-","-",'3j PAAC PAP'!$G$14*('3g CPIH'!J$17/'3g CPIH'!$G$17))</f>
        <v>14.24344637964775</v>
      </c>
      <c r="O142" s="27"/>
      <c r="P142" s="35">
        <f>IF('3g CPIH'!L$17="-","-",'3j PAAC PAP'!$G$14*('3g CPIH'!L$17/'3g CPIH'!$G$17))</f>
        <v>14.24344637964775</v>
      </c>
      <c r="Q142" s="35">
        <f>IF('3g CPIH'!M$17="-","-",'3j PAAC PAP'!$G$14*('3g CPIH'!M$17/'3g CPIH'!$G$17))</f>
        <v>14.40484520547945</v>
      </c>
      <c r="R142" s="35">
        <f>IF('3g CPIH'!N$17="-","-",'3j PAAC PAP'!$G$14*('3g CPIH'!N$17/'3g CPIH'!$G$17))</f>
        <v>14.512444422700586</v>
      </c>
      <c r="S142" s="35">
        <f>IF('3g CPIH'!O$17="-","-",'3j PAAC PAP'!$G$14*('3g CPIH'!O$17/'3g CPIH'!$G$17))</f>
        <v>14.593143835616438</v>
      </c>
      <c r="T142" s="35">
        <f>IF('3g CPIH'!P$17="-","-",'3j PAAC PAP'!$G$14*('3g CPIH'!P$17/'3g CPIH'!$G$17))</f>
        <v>14.633493542074362</v>
      </c>
      <c r="U142" s="35">
        <f>IF('3g CPIH'!Q$17="-","-",'3j PAAC PAP'!$G$14*('3g CPIH'!Q$17/'3g CPIH'!$G$17))</f>
        <v>14.714192954990214</v>
      </c>
      <c r="V142" s="35">
        <f>IF('3g CPIH'!R$17="-","-",'3j PAAC PAP'!$G$14*('3g CPIH'!R$17/'3g CPIH'!$G$17))</f>
        <v>14.983190998043053</v>
      </c>
      <c r="W142" s="35">
        <f>IF('3g CPIH'!S$17="-","-",'3j PAAC PAP'!$G$14*('3g CPIH'!S$17/'3g CPIH'!$G$17))</f>
        <v>15.427037769080234</v>
      </c>
      <c r="X142" s="27"/>
      <c r="Y142" s="35">
        <f>IF('3g CPIH'!U$17="-","-",'3j PAAC PAP'!$G$14*('3g CPIH'!U$17/'3g CPIH'!$G$17))</f>
        <v>16.207132093933463</v>
      </c>
      <c r="Z142" s="35" t="str">
        <f>IF('3g CPIH'!V$17="-","-",'3j PAAC PAP'!$G$14*('3g CPIH'!V$17/'3g CPIH'!$G$17))</f>
        <v>-</v>
      </c>
      <c r="AA142" s="35" t="str">
        <f>IF('3g CPIH'!W$17="-","-",'3j PAAC PAP'!$G$14*('3g CPIH'!W$17/'3g CPIH'!$G$17))</f>
        <v>-</v>
      </c>
      <c r="AB142" s="35" t="str">
        <f>IF('3g CPIH'!X$17="-","-",'3j PAAC PAP'!$G$14*('3g CPIH'!X$17/'3g CPIH'!$G$17))</f>
        <v>-</v>
      </c>
      <c r="AC142" s="35" t="str">
        <f>IF('3g CPIH'!Y$17="-","-",'3j PAAC PAP'!$G$14*('3g CPIH'!Y$17/'3g CPIH'!$G$17))</f>
        <v>-</v>
      </c>
      <c r="AD142" s="25"/>
    </row>
    <row r="143" spans="1:30" s="26" customFormat="1" ht="11.25" customHeight="1" x14ac:dyDescent="0.15">
      <c r="A143" s="207"/>
      <c r="B143" s="123" t="s">
        <v>248</v>
      </c>
      <c r="C143" s="123" t="s">
        <v>188</v>
      </c>
      <c r="D143" s="121" t="s">
        <v>134</v>
      </c>
      <c r="E143" s="75"/>
      <c r="F143" s="27"/>
      <c r="G143" s="35">
        <f>IF(G135="-","-",SUM(G135:G141)*'3j PAAC PAP'!$G$32)</f>
        <v>32.761432592612927</v>
      </c>
      <c r="H143" s="35">
        <f>IF(H135="-","-",SUM(H135:H141)*'3j PAAC PAP'!$G$32)</f>
        <v>31.297574005706803</v>
      </c>
      <c r="I143" s="35">
        <f>IF(I135="-","-",SUM(I135:I141)*'3j PAAC PAP'!$G$32)</f>
        <v>32.614724847557824</v>
      </c>
      <c r="J143" s="35">
        <f>IF(J135="-","-",SUM(J135:J141)*'3j PAAC PAP'!$G$32)</f>
        <v>31.969495872663369</v>
      </c>
      <c r="K143" s="35">
        <f>IF(K135="-","-",SUM(K135:K141)*'3j PAAC PAP'!$G$32)</f>
        <v>35.057825888529635</v>
      </c>
      <c r="L143" s="35">
        <f>IF(L135="-","-",SUM(L135:L141)*'3j PAAC PAP'!$G$32)</f>
        <v>34.614465148542493</v>
      </c>
      <c r="M143" s="35">
        <f>IF(M135="-","-",SUM(M135:M141)*'3j PAAC PAP'!$G$32)</f>
        <v>38.236876063911254</v>
      </c>
      <c r="N143" s="35">
        <f>IF(N135="-","-",SUM(N135:N141)*'3j PAAC PAP'!$G$32)</f>
        <v>40.133335397179202</v>
      </c>
      <c r="O143" s="27"/>
      <c r="P143" s="35">
        <f>IF(P135="-","-",SUM(P135:P141)*'3j PAAC PAP'!$G$32)</f>
        <v>40.133335397179202</v>
      </c>
      <c r="Q143" s="35">
        <f>IF(Q135="-","-",SUM(Q135:Q141)*'3j PAAC PAP'!$G$32)</f>
        <v>44.342229676443864</v>
      </c>
      <c r="R143" s="35">
        <f>IF(R135="-","-",SUM(R135:R141)*'3j PAAC PAP'!$G$32)</f>
        <v>42.71017666999802</v>
      </c>
      <c r="S143" s="35">
        <f>IF(S135="-","-",SUM(S135:S141)*'3j PAAC PAP'!$G$32)</f>
        <v>42.726217940407643</v>
      </c>
      <c r="T143" s="35">
        <f>IF(T135="-","-",SUM(T135:T141)*'3j PAAC PAP'!$G$32)</f>
        <v>41.143483672294934</v>
      </c>
      <c r="U143" s="35">
        <f>IF(U135="-","-",SUM(U135:U141)*'3j PAAC PAP'!$G$32)</f>
        <v>45.666999218693661</v>
      </c>
      <c r="V143" s="35">
        <f>IF(V135="-","-",SUM(V135:V141)*'3j PAAC PAP'!$G$32)</f>
        <v>49.905822925692462</v>
      </c>
      <c r="W143" s="35">
        <f>IF(W135="-","-",SUM(W135:W141)*'3j PAAC PAP'!$G$32)</f>
        <v>69.463504168452772</v>
      </c>
      <c r="X143" s="27"/>
      <c r="Y143" s="35">
        <f>IF(Y135="-","-",SUM(Y135:Y141)*'3j PAAC PAP'!$G$32)</f>
        <v>119.095287169765</v>
      </c>
      <c r="Z143" s="35" t="str">
        <f>IF(Z135="-","-",SUM(Z135:Z141)*'3j PAAC PAP'!$G$32)</f>
        <v>-</v>
      </c>
      <c r="AA143" s="35" t="str">
        <f>IF(AA135="-","-",SUM(AA135:AA141)*'3j PAAC PAP'!$G$32)</f>
        <v>-</v>
      </c>
      <c r="AB143" s="35" t="str">
        <f>IF(AB135="-","-",SUM(AB135:AB141)*'3j PAAC PAP'!$G$32)</f>
        <v>-</v>
      </c>
      <c r="AC143" s="35" t="str">
        <f>IF(AC135="-","-",SUM(AC135:AC141)*'3j PAAC PAP'!$G$32)</f>
        <v>-</v>
      </c>
      <c r="AD143" s="25"/>
    </row>
    <row r="144" spans="1:30" s="26" customFormat="1" ht="11.25" x14ac:dyDescent="0.15">
      <c r="A144" s="207"/>
      <c r="B144" s="123" t="s">
        <v>189</v>
      </c>
      <c r="C144" s="123" t="s">
        <v>250</v>
      </c>
      <c r="D144" s="121" t="s">
        <v>134</v>
      </c>
      <c r="E144" s="75"/>
      <c r="F144" s="27"/>
      <c r="G144" s="35">
        <f>IF(G135="-","-",SUM(G135:G143)*'3k EBIT'!$E$10)</f>
        <v>11.852957415447763</v>
      </c>
      <c r="H144" s="35">
        <f>IF(H135="-","-",SUM(H135:H143)*'3k EBIT'!$E$10)</f>
        <v>11.335488149763522</v>
      </c>
      <c r="I144" s="35">
        <f>IF(I135="-","-",SUM(I135:I143)*'3k EBIT'!$E$10)</f>
        <v>11.802346977515157</v>
      </c>
      <c r="J144" s="35">
        <f>IF(J135="-","-",SUM(J135:J143)*'3k EBIT'!$E$10)</f>
        <v>11.575593971912683</v>
      </c>
      <c r="K144" s="35">
        <f>IF(K135="-","-",SUM(K135:K143)*'3k EBIT'!$E$10)</f>
        <v>12.671533748636541</v>
      </c>
      <c r="L144" s="35">
        <f>IF(L135="-","-",SUM(L135:L143)*'3k EBIT'!$E$10)</f>
        <v>12.518035839722135</v>
      </c>
      <c r="M144" s="35">
        <f>IF(M135="-","-",SUM(M135:M143)*'3k EBIT'!$E$10)</f>
        <v>13.80374305878636</v>
      </c>
      <c r="N144" s="35">
        <f>IF(N135="-","-",SUM(N135:N143)*'3k EBIT'!$E$10)</f>
        <v>14.477154725890562</v>
      </c>
      <c r="O144" s="27"/>
      <c r="P144" s="35">
        <f>IF(P135="-","-",SUM(P135:P143)*'3k EBIT'!$E$10)</f>
        <v>14.477154725890562</v>
      </c>
      <c r="Q144" s="35">
        <f>IF(Q135="-","-",SUM(Q135:Q143)*'3k EBIT'!$E$10)</f>
        <v>15.969609152705823</v>
      </c>
      <c r="R144" s="35">
        <f>IF(R135="-","-",SUM(R135:R143)*'3k EBIT'!$E$10)</f>
        <v>15.394186829781141</v>
      </c>
      <c r="S144" s="35">
        <f>IF(S135="-","-",SUM(S135:S143)*'3k EBIT'!$E$10)</f>
        <v>15.401426062283242</v>
      </c>
      <c r="T144" s="35">
        <f>IF(T135="-","-",SUM(T135:T143)*'3k EBIT'!$E$10)</f>
        <v>14.842152817791805</v>
      </c>
      <c r="U144" s="35">
        <f>IF(U135="-","-",SUM(U135:U143)*'3k EBIT'!$E$10)</f>
        <v>16.444373831989704</v>
      </c>
      <c r="V144" s="35">
        <f>IF(V135="-","-",SUM(V135:V143)*'3k EBIT'!$E$10)</f>
        <v>17.949502848187958</v>
      </c>
      <c r="W144" s="35">
        <f>IF(W135="-","-",SUM(W135:W143)*'3k EBIT'!$E$10)</f>
        <v>24.878636887180672</v>
      </c>
      <c r="X144" s="27"/>
      <c r="Y144" s="35">
        <f>IF(Y135="-","-",SUM(Y135:Y143)*'3k EBIT'!$E$10)</f>
        <v>42.45608440164348</v>
      </c>
      <c r="Z144" s="35" t="str">
        <f>IF(Z135="-","-",SUM(Z135:Z143)*'3k EBIT'!$E$10)</f>
        <v>-</v>
      </c>
      <c r="AA144" s="35" t="str">
        <f>IF(AA135="-","-",SUM(AA135:AA143)*'3k EBIT'!$E$10)</f>
        <v>-</v>
      </c>
      <c r="AB144" s="35" t="str">
        <f>IF(AB135="-","-",SUM(AB135:AB143)*'3k EBIT'!$E$10)</f>
        <v>-</v>
      </c>
      <c r="AC144" s="35" t="str">
        <f>IF(AC135="-","-",SUM(AC135:AC143)*'3k EBIT'!$E$10)</f>
        <v>-</v>
      </c>
      <c r="AD144" s="25"/>
    </row>
    <row r="145" spans="1:30" s="26" customFormat="1" ht="11.25" x14ac:dyDescent="0.15">
      <c r="A145" s="207"/>
      <c r="B145" s="123" t="s">
        <v>251</v>
      </c>
      <c r="C145" s="158" t="s">
        <v>252</v>
      </c>
      <c r="D145" s="121" t="s">
        <v>134</v>
      </c>
      <c r="E145" s="116"/>
      <c r="F145" s="27"/>
      <c r="G145" s="35">
        <f>IF(G135="-","-",SUM(G135:G138,G140:G144)*'3l HAP'!$E$11)</f>
        <v>6.9887814406547752</v>
      </c>
      <c r="H145" s="35">
        <f>IF(H135="-","-",SUM(H135:H138,H140:H144)*'3l HAP'!$E$11)</f>
        <v>6.5756252081662385</v>
      </c>
      <c r="I145" s="35">
        <f>IF(I135="-","-",SUM(I135:I138,I140:I144)*'3l HAP'!$E$11)</f>
        <v>6.6388793055394775</v>
      </c>
      <c r="J145" s="35">
        <f>IF(J135="-","-",SUM(J135:J138,J140:J144)*'3l HAP'!$E$11)</f>
        <v>6.4749831450077018</v>
      </c>
      <c r="K145" s="35">
        <f>IF(K135="-","-",SUM(K135:K138,K140:K144)*'3l HAP'!$E$11)</f>
        <v>7.3164055337680072</v>
      </c>
      <c r="L145" s="35">
        <f>IF(L135="-","-",SUM(L135:L138,L140:L144)*'3l HAP'!$E$11)</f>
        <v>7.1808538389232748</v>
      </c>
      <c r="M145" s="35">
        <f>IF(M135="-","-",SUM(M135:M138,M140:M144)*'3l HAP'!$E$11)</f>
        <v>8.0553553650910388</v>
      </c>
      <c r="N145" s="35">
        <f>IF(N135="-","-",SUM(N135:N138,N140:N144)*'3l HAP'!$E$11)</f>
        <v>8.5819531649314609</v>
      </c>
      <c r="O145" s="27"/>
      <c r="P145" s="35">
        <f>IF(P135="-","-",SUM(P135:P138,P140:P144)*'3l HAP'!$E$11)</f>
        <v>8.5819531649314609</v>
      </c>
      <c r="Q145" s="35">
        <f>IF(Q135="-","-",SUM(Q135:Q138,Q140:Q144)*'3l HAP'!$E$11)</f>
        <v>9.705462607363744</v>
      </c>
      <c r="R145" s="35">
        <f>IF(R135="-","-",SUM(R135:R138,R140:R144)*'3l HAP'!$E$11)</f>
        <v>9.2516319132494438</v>
      </c>
      <c r="S145" s="35">
        <f>IF(S135="-","-",SUM(S135:S138,S140:S144)*'3l HAP'!$E$11)</f>
        <v>9.2615065444895386</v>
      </c>
      <c r="T145" s="35">
        <f>IF(T135="-","-",SUM(T135:T138,T140:T144)*'3l HAP'!$E$11)</f>
        <v>8.7868521300173246</v>
      </c>
      <c r="U145" s="35">
        <f>IF(U135="-","-",SUM(U135:U138,U140:U144)*'3l HAP'!$E$11)</f>
        <v>9.7114568317830638</v>
      </c>
      <c r="V145" s="35">
        <f>IF(V135="-","-",SUM(V135:V138,V140:V144)*'3l HAP'!$E$11)</f>
        <v>10.885270760356923</v>
      </c>
      <c r="W145" s="35">
        <f>IF(W135="-","-",SUM(W135:W138,W140:W144)*'3l HAP'!$E$11)</f>
        <v>15.677902580679982</v>
      </c>
      <c r="X145" s="27"/>
      <c r="Y145" s="35">
        <f>IF(Y135="-","-",SUM(Y135:Y138,Y140:Y144)*'3l HAP'!$E$11)</f>
        <v>29.066818556663875</v>
      </c>
      <c r="Z145" s="35" t="str">
        <f>IF(Z135="-","-",SUM(Z135:Z138,Z140:Z144)*'3l HAP'!$E$11)</f>
        <v>-</v>
      </c>
      <c r="AA145" s="35" t="str">
        <f>IF(AA135="-","-",SUM(AA135:AA138,AA140:AA144)*'3l HAP'!$E$11)</f>
        <v>-</v>
      </c>
      <c r="AB145" s="35" t="str">
        <f>IF(AB135="-","-",SUM(AB135:AB138,AB140:AB144)*'3l HAP'!$E$11)</f>
        <v>-</v>
      </c>
      <c r="AC145" s="35" t="str">
        <f>IF(AC135="-","-",SUM(AC135:AC138,AC140:AC144)*'3l HAP'!$E$11)</f>
        <v>-</v>
      </c>
      <c r="AD145" s="25"/>
    </row>
    <row r="146" spans="1:30" s="26" customFormat="1" ht="11.25" x14ac:dyDescent="0.15">
      <c r="A146" s="207"/>
      <c r="B146" s="123" t="s">
        <v>253</v>
      </c>
      <c r="C146" s="123" t="str">
        <f>B146&amp;"_"&amp;D146</f>
        <v>Total_Southern Western</v>
      </c>
      <c r="D146" s="121" t="s">
        <v>134</v>
      </c>
      <c r="E146" s="75"/>
      <c r="F146" s="27"/>
      <c r="G146" s="35">
        <f t="shared" ref="G146:N146" si="30">IF(G135="-","-",SUM(G135:G145))</f>
        <v>630.82838773300068</v>
      </c>
      <c r="H146" s="35">
        <f t="shared" si="30"/>
        <v>603.18001824039163</v>
      </c>
      <c r="I146" s="35">
        <f t="shared" si="30"/>
        <v>627.81477943852542</v>
      </c>
      <c r="J146" s="35">
        <f t="shared" si="30"/>
        <v>615.71651949159423</v>
      </c>
      <c r="K146" s="35">
        <f t="shared" si="30"/>
        <v>674.23895893526196</v>
      </c>
      <c r="L146" s="35">
        <f t="shared" si="30"/>
        <v>666.02457326611636</v>
      </c>
      <c r="M146" s="35">
        <f t="shared" si="30"/>
        <v>734.56784784489969</v>
      </c>
      <c r="N146" s="35">
        <f t="shared" si="30"/>
        <v>770.53715032631158</v>
      </c>
      <c r="O146" s="27"/>
      <c r="P146" s="35">
        <f t="shared" ref="P146:W146" si="31">IF(P135="-","-",SUM(P135:P145))</f>
        <v>770.53715032631158</v>
      </c>
      <c r="Q146" s="35">
        <f t="shared" si="31"/>
        <v>850.21086031365405</v>
      </c>
      <c r="R146" s="35">
        <f t="shared" si="31"/>
        <v>819.47165671190396</v>
      </c>
      <c r="S146" s="35">
        <f t="shared" si="31"/>
        <v>819.86254342271877</v>
      </c>
      <c r="T146" s="35">
        <f t="shared" si="31"/>
        <v>789.95246724602293</v>
      </c>
      <c r="U146" s="35">
        <f t="shared" si="31"/>
        <v>875.20445891602924</v>
      </c>
      <c r="V146" s="35">
        <f t="shared" si="31"/>
        <v>955.59555676570915</v>
      </c>
      <c r="W146" s="35">
        <f t="shared" si="31"/>
        <v>1325.0793031595517</v>
      </c>
      <c r="X146" s="27"/>
      <c r="Y146" s="35">
        <f t="shared" ref="Y146:AC146" si="32">IF(Y135="-","-",SUM(Y135:Y145))</f>
        <v>2263.5966535594785</v>
      </c>
      <c r="Z146" s="35" t="str">
        <f t="shared" si="32"/>
        <v>-</v>
      </c>
      <c r="AA146" s="35" t="str">
        <f t="shared" si="32"/>
        <v>-</v>
      </c>
      <c r="AB146" s="35" t="str">
        <f t="shared" si="32"/>
        <v>-</v>
      </c>
      <c r="AC146" s="35" t="str">
        <f t="shared" si="32"/>
        <v>-</v>
      </c>
      <c r="AD146" s="25"/>
    </row>
    <row r="147" spans="1:30" s="26" customFormat="1" ht="11.25" customHeight="1" x14ac:dyDescent="0.15">
      <c r="A147" s="207"/>
      <c r="B147" s="120" t="s">
        <v>244</v>
      </c>
      <c r="C147" s="120" t="s">
        <v>180</v>
      </c>
      <c r="D147" s="122" t="s">
        <v>124</v>
      </c>
      <c r="E147" s="119"/>
      <c r="F147" s="27"/>
      <c r="G147" s="117">
        <f>IF('3a DF'!H144="-","-",'3a DF'!H144)</f>
        <v>260.9344751008137</v>
      </c>
      <c r="H147" s="117">
        <f>IF('3a DF'!I144="-","-",'3a DF'!I144)</f>
        <v>233.60447510081369</v>
      </c>
      <c r="I147" s="117">
        <f>IF('3a DF'!J144="-","-",'3a DF'!J144)</f>
        <v>214.65410762429266</v>
      </c>
      <c r="J147" s="117">
        <f>IF('3a DF'!K144="-","-",'3a DF'!K144)</f>
        <v>203.51408855192199</v>
      </c>
      <c r="K147" s="117">
        <f>IF('3a DF'!L144="-","-",'3a DF'!L144)</f>
        <v>246.60129437784821</v>
      </c>
      <c r="L147" s="117">
        <f>IF('3a DF'!M144="-","-",'3a DF'!M144)</f>
        <v>236.30406585047723</v>
      </c>
      <c r="M147" s="117">
        <f>IF('3a DF'!N144="-","-",'3a DF'!N144)</f>
        <v>256.30039594044149</v>
      </c>
      <c r="N147" s="117">
        <f>IF('3a DF'!O144="-","-",'3a DF'!O144)</f>
        <v>280.7166587999011</v>
      </c>
      <c r="O147" s="27"/>
      <c r="P147" s="117">
        <f>IF('3a DF'!Q144="-","-",'3a DF'!Q144)</f>
        <v>280.7166587999011</v>
      </c>
      <c r="Q147" s="117">
        <f>IF('3a DF'!R144="-","-",'3a DF'!R144)</f>
        <v>331.99712968188715</v>
      </c>
      <c r="R147" s="117">
        <f>IF('3a DF'!S144="-","-",'3a DF'!S144)</f>
        <v>300.95916804465259</v>
      </c>
      <c r="S147" s="117">
        <f>IF('3a DF'!T144="-","-",'3a DF'!T144)</f>
        <v>291.95612975350878</v>
      </c>
      <c r="T147" s="117">
        <f>IF('3a DF'!U144="-","-",'3a DF'!U144)</f>
        <v>254.54609393609564</v>
      </c>
      <c r="U147" s="117">
        <f>IF('3a DF'!V144="-","-",'3a DF'!V144)</f>
        <v>301.01916018707857</v>
      </c>
      <c r="V147" s="117">
        <f>IF('3a DF'!W144="-","-",'3a DF'!W144)</f>
        <v>379.8085891216387</v>
      </c>
      <c r="W147" s="117">
        <f>IF('3a DF'!X144="-","-",'3a DF'!X144)</f>
        <v>684.87733453179499</v>
      </c>
      <c r="X147" s="27"/>
      <c r="Y147" s="117">
        <f>IF('3a DF'!Z144="-","-",'3a DF'!Z144)</f>
        <v>1509.2756943803633</v>
      </c>
      <c r="Z147" s="117" t="str">
        <f>IF('3a DF'!AA144="-","-",'3a DF'!AA144)</f>
        <v>-</v>
      </c>
      <c r="AA147" s="117" t="str">
        <f>IF('3a DF'!AB144="-","-",'3a DF'!AB144)</f>
        <v>-</v>
      </c>
      <c r="AB147" s="117" t="str">
        <f>IF('3a DF'!AC144="-","-",'3a DF'!AC144)</f>
        <v>-</v>
      </c>
      <c r="AC147" s="117" t="str">
        <f>IF('3a DF'!AD144="-","-",'3a DF'!AD144)</f>
        <v>-</v>
      </c>
      <c r="AD147" s="25"/>
    </row>
    <row r="148" spans="1:30" s="26" customFormat="1" ht="11.25" customHeight="1" x14ac:dyDescent="0.15">
      <c r="A148" s="207"/>
      <c r="B148" s="120" t="s">
        <v>244</v>
      </c>
      <c r="C148" s="120" t="s">
        <v>181</v>
      </c>
      <c r="D148" s="122" t="s">
        <v>124</v>
      </c>
      <c r="E148" s="119"/>
      <c r="F148" s="27"/>
      <c r="G148" s="117">
        <f>IF('3b CM'!G39="-","-",'3b CM'!G39)</f>
        <v>6.1175638994480051E-2</v>
      </c>
      <c r="H148" s="117">
        <f>IF('3b CM'!H39="-","-",'3b CM'!H39)</f>
        <v>9.176345849172006E-2</v>
      </c>
      <c r="I148" s="117">
        <f>IF('3b CM'!I39="-","-",'3b CM'!I39)</f>
        <v>0.28895315528437066</v>
      </c>
      <c r="J148" s="117">
        <f>IF('3b CM'!J39="-","-",'3b CM'!J39)</f>
        <v>0.29385096761117679</v>
      </c>
      <c r="K148" s="117">
        <f>IF('3b CM'!K39="-","-",'3b CM'!K39)</f>
        <v>3.7741611674457607</v>
      </c>
      <c r="L148" s="117">
        <f>IF('3b CM'!L39="-","-",'3b CM'!L39)</f>
        <v>3.6613177040715024</v>
      </c>
      <c r="M148" s="117">
        <f>IF('3b CM'!M39="-","-",'3b CM'!M39)</f>
        <v>12.452506250272078</v>
      </c>
      <c r="N148" s="117">
        <f>IF('3b CM'!N39="-","-",'3b CM'!N39)</f>
        <v>11.837706651688718</v>
      </c>
      <c r="O148" s="27"/>
      <c r="P148" s="117">
        <f>IF('3b CM'!P39="-","-",'3b CM'!P39)</f>
        <v>11.837706651688718</v>
      </c>
      <c r="Q148" s="117">
        <f>IF('3b CM'!Q39="-","-",'3b CM'!Q39)</f>
        <v>15.9188846789134</v>
      </c>
      <c r="R148" s="117">
        <f>IF('3b CM'!R39="-","-",'3b CM'!R39)</f>
        <v>15.289883070643905</v>
      </c>
      <c r="S148" s="117">
        <f>IF('3b CM'!S39="-","-",'3b CM'!S39)</f>
        <v>18.3493358255399</v>
      </c>
      <c r="T148" s="117">
        <f>IF('3b CM'!T39="-","-",'3b CM'!T39)</f>
        <v>18.696712350571481</v>
      </c>
      <c r="U148" s="117">
        <f>IF('3b CM'!U39="-","-",'3b CM'!U39)</f>
        <v>14.236572129873764</v>
      </c>
      <c r="V148" s="117">
        <f>IF('3b CM'!V39="-","-",'3b CM'!V39)</f>
        <v>14.391380524548923</v>
      </c>
      <c r="W148" s="117">
        <f>IF('3b CM'!W39="-","-",'3b CM'!W39)</f>
        <v>9.0116475461123571</v>
      </c>
      <c r="X148" s="27"/>
      <c r="Y148" s="117">
        <f>IF('3b CM'!Y39="-","-",'3b CM'!Y39)</f>
        <v>12.048011765323993</v>
      </c>
      <c r="Z148" s="117" t="str">
        <f>IF('3b CM'!Z39="-","-",'3b CM'!Z39)</f>
        <v>-</v>
      </c>
      <c r="AA148" s="117" t="str">
        <f>IF('3b CM'!AA39="-","-",'3b CM'!AA39)</f>
        <v>-</v>
      </c>
      <c r="AB148" s="117" t="str">
        <f>IF('3b CM'!AB39="-","-",'3b CM'!AB39)</f>
        <v>-</v>
      </c>
      <c r="AC148" s="117" t="str">
        <f>IF('3b CM'!AC39="-","-",'3b CM'!AC39)</f>
        <v>-</v>
      </c>
      <c r="AD148" s="25"/>
    </row>
    <row r="149" spans="1:30" s="26" customFormat="1" ht="11.25" customHeight="1" x14ac:dyDescent="0.15">
      <c r="A149" s="207"/>
      <c r="B149" s="120" t="s">
        <v>245</v>
      </c>
      <c r="C149" s="120" t="s">
        <v>182</v>
      </c>
      <c r="D149" s="122" t="s">
        <v>124</v>
      </c>
      <c r="E149" s="119"/>
      <c r="F149" s="27"/>
      <c r="G149" s="117" t="str">
        <f>IF('3c AA'!J122="-","-",'3c AA'!J122)</f>
        <v>-</v>
      </c>
      <c r="H149" s="117" t="str">
        <f>IF('3c AA'!K122="-","-",'3c AA'!K122)</f>
        <v>-</v>
      </c>
      <c r="I149" s="117" t="str">
        <f>IF('3c AA'!L122="-","-",'3c AA'!L122)</f>
        <v>-</v>
      </c>
      <c r="J149" s="117" t="str">
        <f>IF('3c AA'!M122="-","-",'3c AA'!M122)</f>
        <v>-</v>
      </c>
      <c r="K149" s="117" t="str">
        <f>IF('3c AA'!N122="-","-",'3c AA'!N122)</f>
        <v>-</v>
      </c>
      <c r="L149" s="117" t="str">
        <f>IF('3c AA'!O122="-","-",'3c AA'!O122)</f>
        <v>-</v>
      </c>
      <c r="M149" s="117" t="str">
        <f>IF('3c AA'!P122="-","-",'3c AA'!P122)</f>
        <v>-</v>
      </c>
      <c r="N149" s="117" t="str">
        <f>IF('3c AA'!Q122="-","-",'3c AA'!Q122)</f>
        <v>-</v>
      </c>
      <c r="O149" s="27"/>
      <c r="P149" s="117" t="str">
        <f>IF('3c AA'!S122="-","-",'3c AA'!S122)</f>
        <v>-</v>
      </c>
      <c r="Q149" s="117" t="str">
        <f>IF('3c AA'!T122="-","-",'3c AA'!T122)</f>
        <v>-</v>
      </c>
      <c r="R149" s="117" t="str">
        <f>IF('3c AA'!U122="-","-",'3c AA'!U122)</f>
        <v>-</v>
      </c>
      <c r="S149" s="117" t="str">
        <f>IF('3c AA'!V122="-","-",'3c AA'!V122)</f>
        <v>-</v>
      </c>
      <c r="T149" s="117">
        <f>IF('3c AA'!W122="-","-",'3c AA'!W122)</f>
        <v>6.5562763096546641</v>
      </c>
      <c r="U149" s="117">
        <f>IF('3c AA'!X122="-","-",'3c AA'!X122)</f>
        <v>9.9756950960531068</v>
      </c>
      <c r="V149" s="117">
        <f>IF('3c AA'!Y122="-","-",'3c AA'!Y122)</f>
        <v>4.43</v>
      </c>
      <c r="W149" s="117" t="str">
        <f>IF('3c AA'!Z122="-","-",'3c AA'!Z122)</f>
        <v>-</v>
      </c>
      <c r="X149" s="27"/>
      <c r="Y149" s="117">
        <f>IF('3c AA'!AB122="-","-",'3c AA'!AB122)</f>
        <v>20.639993667674457</v>
      </c>
      <c r="Z149" s="117" t="str">
        <f>IF('3c AA'!AC122="-","-",'3c AA'!AC122)</f>
        <v>-</v>
      </c>
      <c r="AA149" s="117" t="str">
        <f>IF('3c AA'!AD122="-","-",'3c AA'!AD122)</f>
        <v>-</v>
      </c>
      <c r="AB149" s="117" t="str">
        <f>IF('3c AA'!AE122="-","-",'3c AA'!AE122)</f>
        <v>-</v>
      </c>
      <c r="AC149" s="117" t="str">
        <f>IF('3c AA'!AF122="-","-",'3c AA'!AF122)</f>
        <v>-</v>
      </c>
      <c r="AD149" s="25"/>
    </row>
    <row r="150" spans="1:30" s="26" customFormat="1" ht="11.25" customHeight="1" x14ac:dyDescent="0.15">
      <c r="A150" s="207"/>
      <c r="B150" s="120" t="s">
        <v>246</v>
      </c>
      <c r="C150" s="120" t="s">
        <v>183</v>
      </c>
      <c r="D150" s="122" t="s">
        <v>124</v>
      </c>
      <c r="E150" s="119"/>
      <c r="F150" s="27"/>
      <c r="G150" s="117">
        <f>IF('3d PC'!G40="-","-",'3d PC'!G40)</f>
        <v>90.567177454328473</v>
      </c>
      <c r="H150" s="117">
        <f>IF('3d PC'!H40="-","-",'3d PC'!H40)</f>
        <v>90.539774147485858</v>
      </c>
      <c r="I150" s="117">
        <f>IF('3d PC'!I40="-","-",'3d PC'!I40)</f>
        <v>110.93381557974584</v>
      </c>
      <c r="J150" s="117">
        <f>IF('3d PC'!J40="-","-",'3d PC'!J40)</f>
        <v>110.82963230631385</v>
      </c>
      <c r="K150" s="117">
        <f>IF('3d PC'!K40="-","-",'3d PC'!K40)</f>
        <v>118.09038794423699</v>
      </c>
      <c r="L150" s="117">
        <f>IF('3d PC'!L40="-","-",'3d PC'!L40)</f>
        <v>118.51685906199097</v>
      </c>
      <c r="M150" s="117">
        <f>IF('3d PC'!M40="-","-",'3d PC'!M40)</f>
        <v>137.28400182664441</v>
      </c>
      <c r="N150" s="117">
        <f>IF('3d PC'!N40="-","-",'3d PC'!N40)</f>
        <v>137.37777776147172</v>
      </c>
      <c r="O150" s="27"/>
      <c r="P150" s="117">
        <f>IF('3d PC'!P40="-","-",'3d PC'!P40)</f>
        <v>137.37777776147172</v>
      </c>
      <c r="Q150" s="117">
        <f>IF('3d PC'!Q40="-","-",'3d PC'!Q40)</f>
        <v>146.98010953051718</v>
      </c>
      <c r="R150" s="117">
        <f>IF('3d PC'!R40="-","-",'3d PC'!R40)</f>
        <v>148.7871317194722</v>
      </c>
      <c r="S150" s="117">
        <f>IF('3d PC'!S40="-","-",'3d PC'!S40)</f>
        <v>153.06304542882961</v>
      </c>
      <c r="T150" s="117">
        <f>IF('3d PC'!T40="-","-",'3d PC'!T40)</f>
        <v>152.51937387788138</v>
      </c>
      <c r="U150" s="117">
        <f>IF('3d PC'!U40="-","-",'3d PC'!U40)</f>
        <v>161.49460502268013</v>
      </c>
      <c r="V150" s="117">
        <f>IF('3d PC'!V40="-","-",'3d PC'!V40)</f>
        <v>160.73683045823435</v>
      </c>
      <c r="W150" s="117">
        <f>IF('3d PC'!W40="-","-",'3d PC'!W40)</f>
        <v>168.08146139532414</v>
      </c>
      <c r="X150" s="27"/>
      <c r="Y150" s="117">
        <f>IF('3d PC'!Y40="-","-",'3d PC'!Y40)</f>
        <v>166.51106320148239</v>
      </c>
      <c r="Z150" s="117" t="str">
        <f>IF('3d PC'!Z40="-","-",'3d PC'!Z40)</f>
        <v>-</v>
      </c>
      <c r="AA150" s="117" t="str">
        <f>IF('3d PC'!AA40="-","-",'3d PC'!AA40)</f>
        <v>-</v>
      </c>
      <c r="AB150" s="117" t="str">
        <f>IF('3d PC'!AB40="-","-",'3d PC'!AB40)</f>
        <v>-</v>
      </c>
      <c r="AC150" s="117" t="str">
        <f>IF('3d PC'!AC40="-","-",'3d PC'!AC40)</f>
        <v>-</v>
      </c>
      <c r="AD150" s="25"/>
    </row>
    <row r="151" spans="1:30" s="26" customFormat="1" ht="11.25" customHeight="1" x14ac:dyDescent="0.15">
      <c r="A151" s="207"/>
      <c r="B151" s="120" t="s">
        <v>247</v>
      </c>
      <c r="C151" s="120" t="s">
        <v>184</v>
      </c>
      <c r="D151" s="122" t="s">
        <v>124</v>
      </c>
      <c r="E151" s="119"/>
      <c r="F151" s="27"/>
      <c r="G151" s="117">
        <f>IF('3e NC-Elec'!H68="-","-",'3e NC-Elec'!H68)</f>
        <v>124.64006270184616</v>
      </c>
      <c r="H151" s="117">
        <f>IF('3e NC-Elec'!I68="-","-",'3e NC-Elec'!I68)</f>
        <v>125.65806844775963</v>
      </c>
      <c r="I151" s="117">
        <f>IF('3e NC-Elec'!J68="-","-",'3e NC-Elec'!J68)</f>
        <v>128.47579608971128</v>
      </c>
      <c r="J151" s="117">
        <f>IF('3e NC-Elec'!K68="-","-",'3e NC-Elec'!K68)</f>
        <v>127.7101185065427</v>
      </c>
      <c r="K151" s="117">
        <f>IF('3e NC-Elec'!L68="-","-",'3e NC-Elec'!L68)</f>
        <v>125.1738577657479</v>
      </c>
      <c r="L151" s="117">
        <f>IF('3e NC-Elec'!M68="-","-",'3e NC-Elec'!M68)</f>
        <v>126.39425740100596</v>
      </c>
      <c r="M151" s="117">
        <f>IF('3e NC-Elec'!N68="-","-",'3e NC-Elec'!N68)</f>
        <v>134.90139034816798</v>
      </c>
      <c r="N151" s="117">
        <f>IF('3e NC-Elec'!O68="-","-",'3e NC-Elec'!O68)</f>
        <v>134.36747610136368</v>
      </c>
      <c r="O151" s="27"/>
      <c r="P151" s="117">
        <f>IF('3e NC-Elec'!Q68="-","-",'3e NC-Elec'!Q68)</f>
        <v>134.36747610136368</v>
      </c>
      <c r="Q151" s="117">
        <f>IF('3e NC-Elec'!R68="-","-",'3e NC-Elec'!R68)</f>
        <v>141.83702090841294</v>
      </c>
      <c r="R151" s="117">
        <f>IF('3e NC-Elec'!S68="-","-",'3e NC-Elec'!S68)</f>
        <v>142.76928394509827</v>
      </c>
      <c r="S151" s="117">
        <f>IF('3e NC-Elec'!T68="-","-",'3e NC-Elec'!T68)</f>
        <v>145.6907410951643</v>
      </c>
      <c r="T151" s="117">
        <f>IF('3e NC-Elec'!U68="-","-",'3e NC-Elec'!U68)</f>
        <v>148.92271701829597</v>
      </c>
      <c r="U151" s="117">
        <f>IF('3e NC-Elec'!V68="-","-",'3e NC-Elec'!V68)</f>
        <v>157.36580042520146</v>
      </c>
      <c r="V151" s="117">
        <f>IF('3e NC-Elec'!W68="-","-",'3e NC-Elec'!W68)</f>
        <v>156.47590595298601</v>
      </c>
      <c r="W151" s="117">
        <f>IF('3e NC-Elec'!X68="-","-",'3e NC-Elec'!X68)</f>
        <v>193.62621374107596</v>
      </c>
      <c r="X151" s="27"/>
      <c r="Y151" s="117">
        <f>IF('3e NC-Elec'!Z68="-","-",'3e NC-Elec'!Z68)</f>
        <v>203.41218262960146</v>
      </c>
      <c r="Z151" s="117" t="str">
        <f>IF('3e NC-Elec'!AA68="-","-",'3e NC-Elec'!AA68)</f>
        <v>-</v>
      </c>
      <c r="AA151" s="117" t="str">
        <f>IF('3e NC-Elec'!AB68="-","-",'3e NC-Elec'!AB68)</f>
        <v>-</v>
      </c>
      <c r="AB151" s="117" t="str">
        <f>IF('3e NC-Elec'!AC68="-","-",'3e NC-Elec'!AC68)</f>
        <v>-</v>
      </c>
      <c r="AC151" s="117" t="str">
        <f>IF('3e NC-Elec'!AD68="-","-",'3e NC-Elec'!AD68)</f>
        <v>-</v>
      </c>
      <c r="AD151" s="25"/>
    </row>
    <row r="152" spans="1:30" s="26" customFormat="1" ht="11.25" customHeight="1" x14ac:dyDescent="0.15">
      <c r="A152" s="207"/>
      <c r="B152" s="120" t="s">
        <v>248</v>
      </c>
      <c r="C152" s="120" t="s">
        <v>185</v>
      </c>
      <c r="D152" s="122" t="s">
        <v>124</v>
      </c>
      <c r="E152" s="119"/>
      <c r="F152" s="27"/>
      <c r="G152" s="117">
        <f>IF('3g CPIH'!C$17="-","-",'3h OC '!$E$10*('3g CPIH'!C$17/'3g CPIH'!$G$17))</f>
        <v>76.502677103718199</v>
      </c>
      <c r="H152" s="117">
        <f>IF('3g CPIH'!D$17="-","-",'3h OC '!$E$10*('3g CPIH'!D$17/'3g CPIH'!$G$17))</f>
        <v>76.655835616438353</v>
      </c>
      <c r="I152" s="117">
        <f>IF('3g CPIH'!E$17="-","-",'3h OC '!$E$10*('3g CPIH'!E$17/'3g CPIH'!$G$17))</f>
        <v>76.885573385518597</v>
      </c>
      <c r="J152" s="117">
        <f>IF('3g CPIH'!F$17="-","-",'3h OC '!$E$10*('3g CPIH'!F$17/'3g CPIH'!$G$17))</f>
        <v>77.345048923679059</v>
      </c>
      <c r="K152" s="117">
        <f>IF('3g CPIH'!G$17="-","-",'3h OC '!$E$10*('3g CPIH'!G$17/'3g CPIH'!$G$17))</f>
        <v>78.263999999999996</v>
      </c>
      <c r="L152" s="117">
        <f>IF('3g CPIH'!H$17="-","-",'3h OC '!$E$10*('3g CPIH'!H$17/'3g CPIH'!$G$17))</f>
        <v>79.259530332681024</v>
      </c>
      <c r="M152" s="117">
        <f>IF('3g CPIH'!I$17="-","-",'3h OC '!$E$10*('3g CPIH'!I$17/'3g CPIH'!$G$17))</f>
        <v>80.408219178082177</v>
      </c>
      <c r="N152" s="117">
        <f>IF('3g CPIH'!J$17="-","-",'3h OC '!$E$10*('3g CPIH'!J$17/'3g CPIH'!$G$17))</f>
        <v>81.097432485322898</v>
      </c>
      <c r="O152" s="27"/>
      <c r="P152" s="117">
        <f>IF('3g CPIH'!L$17="-","-",'3h OC '!$E$10*('3g CPIH'!L$17/'3g CPIH'!$G$17))</f>
        <v>81.097432485322898</v>
      </c>
      <c r="Q152" s="117">
        <f>IF('3g CPIH'!M$17="-","-",'3h OC '!$E$10*('3g CPIH'!M$17/'3g CPIH'!$G$17))</f>
        <v>82.016383561643835</v>
      </c>
      <c r="R152" s="117">
        <f>IF('3g CPIH'!N$17="-","-",'3h OC '!$E$10*('3g CPIH'!N$17/'3g CPIH'!$G$17))</f>
        <v>82.62901761252445</v>
      </c>
      <c r="S152" s="117">
        <f>IF('3g CPIH'!O$17="-","-",'3h OC '!$E$10*('3g CPIH'!O$17/'3g CPIH'!$G$17))</f>
        <v>83.088493150684926</v>
      </c>
      <c r="T152" s="117">
        <f>IF('3g CPIH'!P$17="-","-",'3h OC '!$E$10*('3g CPIH'!P$17/'3g CPIH'!$G$17))</f>
        <v>83.318230919765156</v>
      </c>
      <c r="U152" s="117">
        <f>IF('3g CPIH'!Q$17="-","-",'3h OC '!$E$10*('3g CPIH'!Q$17/'3g CPIH'!$G$17))</f>
        <v>83.777706457925632</v>
      </c>
      <c r="V152" s="117">
        <f>IF('3g CPIH'!R$17="-","-",'3h OC '!$E$10*('3g CPIH'!R$17/'3g CPIH'!$G$17))</f>
        <v>85.309291585127198</v>
      </c>
      <c r="W152" s="117">
        <f>IF('3g CPIH'!S$17="-","-",'3h OC '!$E$10*('3g CPIH'!S$17/'3g CPIH'!$G$17))</f>
        <v>87.836407045009793</v>
      </c>
      <c r="X152" s="27"/>
      <c r="Y152" s="117">
        <f>IF('3g CPIH'!U$17="-","-",'3h OC '!$E$10*('3g CPIH'!U$17/'3g CPIH'!$G$17))</f>
        <v>92.278003913894324</v>
      </c>
      <c r="Z152" s="117" t="str">
        <f>IF('3g CPIH'!V$17="-","-",'3h OC '!$E$10*('3g CPIH'!V$17/'3g CPIH'!$G$17))</f>
        <v>-</v>
      </c>
      <c r="AA152" s="117" t="str">
        <f>IF('3g CPIH'!W$17="-","-",'3h OC '!$E$10*('3g CPIH'!W$17/'3g CPIH'!$G$17))</f>
        <v>-</v>
      </c>
      <c r="AB152" s="117" t="str">
        <f>IF('3g CPIH'!X$17="-","-",'3h OC '!$E$10*('3g CPIH'!X$17/'3g CPIH'!$G$17))</f>
        <v>-</v>
      </c>
      <c r="AC152" s="117" t="str">
        <f>IF('3g CPIH'!Y$17="-","-",'3h OC '!$E$10*('3g CPIH'!Y$17/'3g CPIH'!$G$17))</f>
        <v>-</v>
      </c>
      <c r="AD152" s="25"/>
    </row>
    <row r="153" spans="1:30" s="26" customFormat="1" ht="11.25" customHeight="1" x14ac:dyDescent="0.15">
      <c r="A153" s="207"/>
      <c r="B153" s="120" t="s">
        <v>248</v>
      </c>
      <c r="C153" s="120" t="s">
        <v>186</v>
      </c>
      <c r="D153" s="122" t="s">
        <v>124</v>
      </c>
      <c r="E153" s="119"/>
      <c r="F153" s="27"/>
      <c r="G153" s="117" t="s">
        <v>249</v>
      </c>
      <c r="H153" s="117" t="s">
        <v>249</v>
      </c>
      <c r="I153" s="117" t="s">
        <v>249</v>
      </c>
      <c r="J153" s="117" t="s">
        <v>249</v>
      </c>
      <c r="K153" s="117">
        <f>IF('3i SMNCC'!G$50="-","-",'3i SMNCC'!G$50)</f>
        <v>0</v>
      </c>
      <c r="L153" s="117">
        <f>IF('3i SMNCC'!H$50="-","-",'3i SMNCC'!H$50)</f>
        <v>-0.18995111249132623</v>
      </c>
      <c r="M153" s="117">
        <f>IF('3i SMNCC'!I$50="-","-",'3i SMNCC'!I$50)</f>
        <v>2.3898870370752556</v>
      </c>
      <c r="N153" s="117">
        <f>IF('3i SMNCC'!J$50="-","-",'3i SMNCC'!J$50)</f>
        <v>11.485481460604181</v>
      </c>
      <c r="O153" s="27"/>
      <c r="P153" s="117">
        <f>IF('3i SMNCC'!L$50="-","-",'3i SMNCC'!L$50)</f>
        <v>11.485481460604181</v>
      </c>
      <c r="Q153" s="117">
        <f>IF('3i SMNCC'!M$50="-","-",'3i SMNCC'!M$50)</f>
        <v>13.905095596481768</v>
      </c>
      <c r="R153" s="117">
        <f>IF('3i SMNCC'!N$50="-","-",'3i SMNCC'!N$50)</f>
        <v>14.008016342776511</v>
      </c>
      <c r="S153" s="117">
        <f>IF('3i SMNCC'!O$50="-","-",'3i SMNCC'!O$50)</f>
        <v>16.592254432324484</v>
      </c>
      <c r="T153" s="117">
        <f>IF('3i SMNCC'!P$50="-","-",'3i SMNCC'!P$50)</f>
        <v>16.855736391237045</v>
      </c>
      <c r="U153" s="117">
        <f>IF('3i SMNCC'!Q$50="-","-",'3i SMNCC'!Q$50)</f>
        <v>16.48610584262476</v>
      </c>
      <c r="V153" s="117">
        <f>IF('3i SMNCC'!R$50="-","-",'3i SMNCC'!R$50)</f>
        <v>16.529685824397358</v>
      </c>
      <c r="W153" s="117">
        <f>IF('3i SMNCC'!S$50="-","-",'3i SMNCC'!S$50)</f>
        <v>15.149258026029946</v>
      </c>
      <c r="X153" s="27"/>
      <c r="Y153" s="117">
        <f>IF('3i SMNCC'!U$50="-","-",'3i SMNCC'!U$50)</f>
        <v>16.072618119862021</v>
      </c>
      <c r="Z153" s="117" t="str">
        <f>IF('3i SMNCC'!V$50="-","-",'3i SMNCC'!V$50)</f>
        <v>-</v>
      </c>
      <c r="AA153" s="117" t="str">
        <f>IF('3i SMNCC'!W$50="-","-",'3i SMNCC'!W$50)</f>
        <v>-</v>
      </c>
      <c r="AB153" s="117" t="str">
        <f>IF('3i SMNCC'!X$50="-","-",'3i SMNCC'!X$50)</f>
        <v>-</v>
      </c>
      <c r="AC153" s="117" t="str">
        <f>IF('3i SMNCC'!Y$50="-","-",'3i SMNCC'!Y$50)</f>
        <v>-</v>
      </c>
      <c r="AD153" s="25"/>
    </row>
    <row r="154" spans="1:30" s="26" customFormat="1" ht="11.25" customHeight="1" x14ac:dyDescent="0.15">
      <c r="A154" s="207"/>
      <c r="B154" s="120" t="s">
        <v>248</v>
      </c>
      <c r="C154" s="120" t="s">
        <v>187</v>
      </c>
      <c r="D154" s="122" t="s">
        <v>124</v>
      </c>
      <c r="E154" s="119"/>
      <c r="F154" s="27"/>
      <c r="G154" s="117">
        <f>IF('3g CPIH'!C$17="-","-",'3j PAAC PAP'!$G$14*('3g CPIH'!C$17/'3g CPIH'!$G$17))</f>
        <v>13.436452250489236</v>
      </c>
      <c r="H154" s="117">
        <f>IF('3g CPIH'!D$17="-","-",'3j PAAC PAP'!$G$14*('3g CPIH'!D$17/'3g CPIH'!$G$17))</f>
        <v>13.463352054794518</v>
      </c>
      <c r="I154" s="117">
        <f>IF('3g CPIH'!E$17="-","-",'3j PAAC PAP'!$G$14*('3g CPIH'!E$17/'3g CPIH'!$G$17))</f>
        <v>13.503701761252445</v>
      </c>
      <c r="J154" s="117">
        <f>IF('3g CPIH'!F$17="-","-",'3j PAAC PAP'!$G$14*('3g CPIH'!F$17/'3g CPIH'!$G$17))</f>
        <v>13.584401174168297</v>
      </c>
      <c r="K154" s="117">
        <f>IF('3g CPIH'!G$17="-","-",'3j PAAC PAP'!$G$14*('3g CPIH'!G$17/'3g CPIH'!$G$17))</f>
        <v>13.745799999999999</v>
      </c>
      <c r="L154" s="117">
        <f>IF('3g CPIH'!H$17="-","-",'3j PAAC PAP'!$G$14*('3g CPIH'!H$17/'3g CPIH'!$G$17))</f>
        <v>13.920648727984345</v>
      </c>
      <c r="M154" s="117">
        <f>IF('3g CPIH'!I$17="-","-",'3j PAAC PAP'!$G$14*('3g CPIH'!I$17/'3g CPIH'!$G$17))</f>
        <v>14.122397260273971</v>
      </c>
      <c r="N154" s="117">
        <f>IF('3g CPIH'!J$17="-","-",'3j PAAC PAP'!$G$14*('3g CPIH'!J$17/'3g CPIH'!$G$17))</f>
        <v>14.24344637964775</v>
      </c>
      <c r="O154" s="27"/>
      <c r="P154" s="117">
        <f>IF('3g CPIH'!L$17="-","-",'3j PAAC PAP'!$G$14*('3g CPIH'!L$17/'3g CPIH'!$G$17))</f>
        <v>14.24344637964775</v>
      </c>
      <c r="Q154" s="117">
        <f>IF('3g CPIH'!M$17="-","-",'3j PAAC PAP'!$G$14*('3g CPIH'!M$17/'3g CPIH'!$G$17))</f>
        <v>14.40484520547945</v>
      </c>
      <c r="R154" s="117">
        <f>IF('3g CPIH'!N$17="-","-",'3j PAAC PAP'!$G$14*('3g CPIH'!N$17/'3g CPIH'!$G$17))</f>
        <v>14.512444422700586</v>
      </c>
      <c r="S154" s="117">
        <f>IF('3g CPIH'!O$17="-","-",'3j PAAC PAP'!$G$14*('3g CPIH'!O$17/'3g CPIH'!$G$17))</f>
        <v>14.593143835616438</v>
      </c>
      <c r="T154" s="117">
        <f>IF('3g CPIH'!P$17="-","-",'3j PAAC PAP'!$G$14*('3g CPIH'!P$17/'3g CPIH'!$G$17))</f>
        <v>14.633493542074362</v>
      </c>
      <c r="U154" s="117">
        <f>IF('3g CPIH'!Q$17="-","-",'3j PAAC PAP'!$G$14*('3g CPIH'!Q$17/'3g CPIH'!$G$17))</f>
        <v>14.714192954990214</v>
      </c>
      <c r="V154" s="117">
        <f>IF('3g CPIH'!R$17="-","-",'3j PAAC PAP'!$G$14*('3g CPIH'!R$17/'3g CPIH'!$G$17))</f>
        <v>14.983190998043053</v>
      </c>
      <c r="W154" s="117">
        <f>IF('3g CPIH'!S$17="-","-",'3j PAAC PAP'!$G$14*('3g CPIH'!S$17/'3g CPIH'!$G$17))</f>
        <v>15.427037769080234</v>
      </c>
      <c r="X154" s="27"/>
      <c r="Y154" s="117">
        <f>IF('3g CPIH'!U$17="-","-",'3j PAAC PAP'!$G$14*('3g CPIH'!U$17/'3g CPIH'!$G$17))</f>
        <v>16.207132093933463</v>
      </c>
      <c r="Z154" s="117" t="str">
        <f>IF('3g CPIH'!V$17="-","-",'3j PAAC PAP'!$G$14*('3g CPIH'!V$17/'3g CPIH'!$G$17))</f>
        <v>-</v>
      </c>
      <c r="AA154" s="117" t="str">
        <f>IF('3g CPIH'!W$17="-","-",'3j PAAC PAP'!$G$14*('3g CPIH'!W$17/'3g CPIH'!$G$17))</f>
        <v>-</v>
      </c>
      <c r="AB154" s="117" t="str">
        <f>IF('3g CPIH'!X$17="-","-",'3j PAAC PAP'!$G$14*('3g CPIH'!X$17/'3g CPIH'!$G$17))</f>
        <v>-</v>
      </c>
      <c r="AC154" s="117" t="str">
        <f>IF('3g CPIH'!Y$17="-","-",'3j PAAC PAP'!$G$14*('3g CPIH'!Y$17/'3g CPIH'!$G$17))</f>
        <v>-</v>
      </c>
      <c r="AD154" s="25"/>
    </row>
    <row r="155" spans="1:30" s="26" customFormat="1" ht="11.25" x14ac:dyDescent="0.15">
      <c r="A155" s="207"/>
      <c r="B155" s="120" t="s">
        <v>248</v>
      </c>
      <c r="C155" s="120" t="s">
        <v>188</v>
      </c>
      <c r="D155" s="122" t="s">
        <v>124</v>
      </c>
      <c r="E155" s="119"/>
      <c r="F155" s="27"/>
      <c r="G155" s="117">
        <f>IF(G147="-","-",SUM(G147:G153)*'3j PAAC PAP'!$G$32)</f>
        <v>32.003863209454686</v>
      </c>
      <c r="H155" s="117">
        <f>IF(H147="-","-",SUM(H147:H153)*'3j PAAC PAP'!$G$32)</f>
        <v>30.489346380707364</v>
      </c>
      <c r="I155" s="117">
        <f>IF(I147="-","-",SUM(I147:I153)*'3j PAAC PAP'!$G$32)</f>
        <v>30.760819386803938</v>
      </c>
      <c r="J155" s="117">
        <f>IF(J147="-","-",SUM(J147:J153)*'3j PAAC PAP'!$G$32)</f>
        <v>30.092288373883402</v>
      </c>
      <c r="K155" s="117">
        <f>IF(K147="-","-",SUM(K147:K153)*'3j PAAC PAP'!$G$32)</f>
        <v>33.115511917485662</v>
      </c>
      <c r="L155" s="117">
        <f>IF(L147="-","-",SUM(L147:L153)*'3j PAAC PAP'!$G$32)</f>
        <v>32.654733772181821</v>
      </c>
      <c r="M155" s="117">
        <f>IF(M147="-","-",SUM(M147:M153)*'3j PAAC PAP'!$G$32)</f>
        <v>36.116832539223886</v>
      </c>
      <c r="N155" s="117">
        <f>IF(N147="-","-",SUM(N147:N153)*'3j PAAC PAP'!$G$32)</f>
        <v>38.036126205907436</v>
      </c>
      <c r="O155" s="27"/>
      <c r="P155" s="117">
        <f>IF(P147="-","-",SUM(P147:P153)*'3j PAAC PAP'!$G$32)</f>
        <v>38.036126205907436</v>
      </c>
      <c r="Q155" s="117">
        <f>IF(Q147="-","-",SUM(Q147:Q153)*'3j PAAC PAP'!$G$32)</f>
        <v>42.423633345655702</v>
      </c>
      <c r="R155" s="117">
        <f>IF(R147="-","-",SUM(R147:R153)*'3j PAAC PAP'!$G$32)</f>
        <v>40.790038562569158</v>
      </c>
      <c r="S155" s="117">
        <f>IF(S147="-","-",SUM(S147:S153)*'3j PAAC PAP'!$G$32)</f>
        <v>41.038880941821155</v>
      </c>
      <c r="T155" s="117">
        <f>IF(T147="-","-",SUM(T147:T153)*'3j PAAC PAP'!$G$32)</f>
        <v>39.456662313085943</v>
      </c>
      <c r="U155" s="117">
        <f>IF(U147="-","-",SUM(U147:U153)*'3j PAAC PAP'!$G$32)</f>
        <v>43.101169277427871</v>
      </c>
      <c r="V155" s="117">
        <f>IF(V147="-","-",SUM(V147:V153)*'3j PAAC PAP'!$G$32)</f>
        <v>47.347040199469269</v>
      </c>
      <c r="W155" s="117">
        <f>IF(W147="-","-",SUM(W147:W153)*'3j PAAC PAP'!$G$32)</f>
        <v>67.08655078961074</v>
      </c>
      <c r="X155" s="27"/>
      <c r="Y155" s="117">
        <f>IF(Y147="-","-",SUM(Y147:Y153)*'3j PAAC PAP'!$G$32)</f>
        <v>116.97983611883859</v>
      </c>
      <c r="Z155" s="117" t="str">
        <f>IF(Z147="-","-",SUM(Z147:Z153)*'3j PAAC PAP'!$G$32)</f>
        <v>-</v>
      </c>
      <c r="AA155" s="117" t="str">
        <f>IF(AA147="-","-",SUM(AA147:AA153)*'3j PAAC PAP'!$G$32)</f>
        <v>-</v>
      </c>
      <c r="AB155" s="117" t="str">
        <f>IF(AB147="-","-",SUM(AB147:AB153)*'3j PAAC PAP'!$G$32)</f>
        <v>-</v>
      </c>
      <c r="AC155" s="117" t="str">
        <f>IF(AC147="-","-",SUM(AC147:AC153)*'3j PAAC PAP'!$G$32)</f>
        <v>-</v>
      </c>
      <c r="AD155" s="25"/>
    </row>
    <row r="156" spans="1:30" s="26" customFormat="1" ht="11.25" x14ac:dyDescent="0.15">
      <c r="A156" s="207"/>
      <c r="B156" s="120" t="s">
        <v>189</v>
      </c>
      <c r="C156" s="120" t="s">
        <v>250</v>
      </c>
      <c r="D156" s="122" t="s">
        <v>124</v>
      </c>
      <c r="E156" s="161"/>
      <c r="F156" s="27"/>
      <c r="G156" s="117">
        <f>IF(G147="-","-",SUM(G147:G155)*'3k EBIT'!$E$10)</f>
        <v>11.584889470846402</v>
      </c>
      <c r="H156" s="117">
        <f>IF(H147="-","-",SUM(H147:H155)*'3k EBIT'!$E$10)</f>
        <v>11.049494651319321</v>
      </c>
      <c r="I156" s="117">
        <f>IF(I147="-","-",SUM(I147:I155)*'3k EBIT'!$E$10)</f>
        <v>11.146337590919174</v>
      </c>
      <c r="J156" s="117">
        <f>IF(J147="-","-",SUM(J147:J155)*'3k EBIT'!$E$10)</f>
        <v>10.911339097078205</v>
      </c>
      <c r="K156" s="117">
        <f>IF(K147="-","-",SUM(K147:K155)*'3k EBIT'!$E$10)</f>
        <v>11.984240775130106</v>
      </c>
      <c r="L156" s="117">
        <f>IF(L147="-","-",SUM(L147:L155)*'3k EBIT'!$E$10)</f>
        <v>11.824579670939674</v>
      </c>
      <c r="M156" s="117">
        <f>IF(M147="-","-",SUM(M147:M155)*'3k EBIT'!$E$10)</f>
        <v>13.05356000920335</v>
      </c>
      <c r="N156" s="117">
        <f>IF(N147="-","-",SUM(N147:N155)*'3k EBIT'!$E$10)</f>
        <v>13.735051666023534</v>
      </c>
      <c r="O156" s="27"/>
      <c r="P156" s="117">
        <f>IF(P147="-","-",SUM(P147:P155)*'3k EBIT'!$E$10)</f>
        <v>13.735051666023534</v>
      </c>
      <c r="Q156" s="117">
        <f>IF(Q147="-","-",SUM(Q147:Q155)*'3k EBIT'!$E$10)</f>
        <v>15.290708729394144</v>
      </c>
      <c r="R156" s="117">
        <f>IF(R147="-","-",SUM(R147:R155)*'3k EBIT'!$E$10)</f>
        <v>14.714740844697436</v>
      </c>
      <c r="S156" s="117">
        <f>IF(S147="-","-",SUM(S147:S155)*'3k EBIT'!$E$10)</f>
        <v>14.804357369808866</v>
      </c>
      <c r="T156" s="117">
        <f>IF(T147="-","-",SUM(T147:T155)*'3k EBIT'!$E$10)</f>
        <v>14.245266585684959</v>
      </c>
      <c r="U156" s="117">
        <f>IF(U147="-","-",SUM(U147:U155)*'3k EBIT'!$E$10)</f>
        <v>15.536448071204195</v>
      </c>
      <c r="V156" s="117">
        <f>IF(V147="-","-",SUM(V147:V155)*'3k EBIT'!$E$10)</f>
        <v>17.044070763220969</v>
      </c>
      <c r="W156" s="117">
        <f>IF(W147="-","-",SUM(W147:W155)*'3k EBIT'!$E$10)</f>
        <v>24.037545601227329</v>
      </c>
      <c r="X156" s="27"/>
      <c r="Y156" s="117">
        <f>IF(Y147="-","-",SUM(Y147:Y155)*'3k EBIT'!$E$10)</f>
        <v>41.707526411136378</v>
      </c>
      <c r="Z156" s="117" t="str">
        <f>IF(Z147="-","-",SUM(Z147:Z155)*'3k EBIT'!$E$10)</f>
        <v>-</v>
      </c>
      <c r="AA156" s="117" t="str">
        <f>IF(AA147="-","-",SUM(AA147:AA155)*'3k EBIT'!$E$10)</f>
        <v>-</v>
      </c>
      <c r="AB156" s="117" t="str">
        <f>IF(AB147="-","-",SUM(AB147:AB155)*'3k EBIT'!$E$10)</f>
        <v>-</v>
      </c>
      <c r="AC156" s="117" t="str">
        <f>IF(AC147="-","-",SUM(AC147:AC155)*'3k EBIT'!$E$10)</f>
        <v>-</v>
      </c>
      <c r="AD156" s="25"/>
    </row>
    <row r="157" spans="1:30" s="26" customFormat="1" ht="11.25" x14ac:dyDescent="0.15">
      <c r="A157" s="207"/>
      <c r="B157" s="120" t="s">
        <v>251</v>
      </c>
      <c r="C157" s="156" t="s">
        <v>252</v>
      </c>
      <c r="D157" s="122" t="s">
        <v>124</v>
      </c>
      <c r="E157" s="122"/>
      <c r="F157" s="27"/>
      <c r="G157" s="117">
        <f>IF(G147="-","-",SUM(G147:G150,G152:G156)*'3l HAP'!$E$11)</f>
        <v>7.102213088457594</v>
      </c>
      <c r="H157" s="117">
        <f>IF(H147="-","-",SUM(H147:H150,H152:H156)*'3l HAP'!$E$11)</f>
        <v>6.6747446602845546</v>
      </c>
      <c r="I157" s="117">
        <f>IF(I147="-","-",SUM(I147:I150,I152:I156)*'3l HAP'!$E$11)</f>
        <v>6.7081154095115645</v>
      </c>
      <c r="J157" s="117">
        <f>IF(J147="-","-",SUM(J147:J150,J152:J156)*'3l HAP'!$E$11)</f>
        <v>6.5382408777871577</v>
      </c>
      <c r="K157" s="117">
        <f>IF(K147="-","-",SUM(K147:K150,K152:K156)*'3l HAP'!$E$11)</f>
        <v>7.4021293755028088</v>
      </c>
      <c r="L157" s="117">
        <f>IF(L147="-","-",SUM(L147:L150,L152:L156)*'3l HAP'!$E$11)</f>
        <v>7.2612300696587155</v>
      </c>
      <c r="M157" s="117">
        <f>IF(M147="-","-",SUM(M147:M150,M152:M156)*'3l HAP'!$E$11)</f>
        <v>8.0837031204034524</v>
      </c>
      <c r="N157" s="117">
        <f>IF(N147="-","-",SUM(N147:N150,N152:N156)*'3l HAP'!$E$11)</f>
        <v>8.6166630655321157</v>
      </c>
      <c r="O157" s="27"/>
      <c r="P157" s="117">
        <f>IF(P147="-","-",SUM(P147:P150,P152:P156)*'3l HAP'!$E$11)</f>
        <v>8.6166630655321157</v>
      </c>
      <c r="Q157" s="117">
        <f>IF(Q147="-","-",SUM(Q147:Q150,Q152:Q156)*'3l HAP'!$E$11)</f>
        <v>9.7060575472211283</v>
      </c>
      <c r="R157" s="117">
        <f>IF(R147="-","-",SUM(R147:R150,R152:R156)*'3l HAP'!$E$11)</f>
        <v>9.2485797411179593</v>
      </c>
      <c r="S157" s="117">
        <f>IF(S147="-","-",SUM(S147:S150,S152:S156)*'3l HAP'!$E$11)</f>
        <v>9.2748632660470207</v>
      </c>
      <c r="T157" s="117">
        <f>IF(T147="-","-",SUM(T147:T150,T152:T156)*'3l HAP'!$E$11)</f>
        <v>8.7967204965956078</v>
      </c>
      <c r="U157" s="117">
        <f>IF(U147="-","-",SUM(U147:U150,U152:U156)*'3l HAP'!$E$11)</f>
        <v>9.6680621714385655</v>
      </c>
      <c r="V157" s="117">
        <f>IF(V147="-","-",SUM(V147:V150,V152:V156)*'3l HAP'!$E$11)</f>
        <v>10.842832943588787</v>
      </c>
      <c r="W157" s="117">
        <f>IF(W147="-","-",SUM(W147:W150,W152:W156)*'3l HAP'!$E$11)</f>
        <v>15.687937540432038</v>
      </c>
      <c r="X157" s="27"/>
      <c r="Y157" s="117">
        <f>IF(Y147="-","-",SUM(Y147:Y150,Y152:Y156)*'3l HAP'!$E$11)</f>
        <v>29.160770758285199</v>
      </c>
      <c r="Z157" s="117" t="str">
        <f>IF(Z147="-","-",SUM(Z147:Z150,Z152:Z156)*'3l HAP'!$E$11)</f>
        <v>-</v>
      </c>
      <c r="AA157" s="117" t="str">
        <f>IF(AA147="-","-",SUM(AA147:AA150,AA152:AA156)*'3l HAP'!$E$11)</f>
        <v>-</v>
      </c>
      <c r="AB157" s="117" t="str">
        <f>IF(AB147="-","-",SUM(AB147:AB150,AB152:AB156)*'3l HAP'!$E$11)</f>
        <v>-</v>
      </c>
      <c r="AC157" s="117" t="str">
        <f>IF(AC147="-","-",SUM(AC147:AC150,AC152:AC156)*'3l HAP'!$E$11)</f>
        <v>-</v>
      </c>
      <c r="AD157" s="25"/>
    </row>
    <row r="158" spans="1:30" s="26" customFormat="1" ht="11.25" customHeight="1" x14ac:dyDescent="0.15">
      <c r="A158" s="207"/>
      <c r="B158" s="120" t="s">
        <v>253</v>
      </c>
      <c r="C158" s="120" t="str">
        <f>B158&amp;"_"&amp;D158</f>
        <v>Total_Yorkshire</v>
      </c>
      <c r="D158" s="122" t="s">
        <v>124</v>
      </c>
      <c r="E158" s="161"/>
      <c r="F158" s="27"/>
      <c r="G158" s="117">
        <f t="shared" ref="G158:N158" si="33">IF(G147="-","-",SUM(G147:G157))</f>
        <v>616.83298601894887</v>
      </c>
      <c r="H158" s="117">
        <f t="shared" si="33"/>
        <v>588.22685451809514</v>
      </c>
      <c r="I158" s="117">
        <f t="shared" si="33"/>
        <v>593.35721998303995</v>
      </c>
      <c r="J158" s="117">
        <f t="shared" si="33"/>
        <v>580.8190087789859</v>
      </c>
      <c r="K158" s="117">
        <f t="shared" si="33"/>
        <v>638.15138332339757</v>
      </c>
      <c r="L158" s="117">
        <f t="shared" si="33"/>
        <v>629.6072714784998</v>
      </c>
      <c r="M158" s="117">
        <f t="shared" si="33"/>
        <v>695.11289350978802</v>
      </c>
      <c r="N158" s="117">
        <f t="shared" si="33"/>
        <v>731.51382057746298</v>
      </c>
      <c r="O158" s="27"/>
      <c r="P158" s="117">
        <f t="shared" ref="P158:W158" si="34">IF(P147="-","-",SUM(P147:P157))</f>
        <v>731.51382057746298</v>
      </c>
      <c r="Q158" s="117">
        <f t="shared" si="34"/>
        <v>814.47986878560664</v>
      </c>
      <c r="R158" s="117">
        <f t="shared" si="34"/>
        <v>783.70830430625301</v>
      </c>
      <c r="S158" s="117">
        <f t="shared" si="34"/>
        <v>788.45124509934544</v>
      </c>
      <c r="T158" s="117">
        <f t="shared" si="34"/>
        <v>758.54728374094225</v>
      </c>
      <c r="U158" s="117">
        <f t="shared" si="34"/>
        <v>827.37551763649833</v>
      </c>
      <c r="V158" s="117">
        <f t="shared" si="34"/>
        <v>907.89881837125461</v>
      </c>
      <c r="W158" s="117">
        <f t="shared" si="34"/>
        <v>1280.8213939856976</v>
      </c>
      <c r="X158" s="27"/>
      <c r="Y158" s="117">
        <f t="shared" ref="Y158:AC158" si="35">IF(Y147="-","-",SUM(Y147:Y157))</f>
        <v>2224.2928330603954</v>
      </c>
      <c r="Z158" s="117" t="str">
        <f t="shared" si="35"/>
        <v>-</v>
      </c>
      <c r="AA158" s="117" t="str">
        <f t="shared" si="35"/>
        <v>-</v>
      </c>
      <c r="AB158" s="117" t="str">
        <f t="shared" si="35"/>
        <v>-</v>
      </c>
      <c r="AC158" s="117" t="str">
        <f t="shared" si="35"/>
        <v>-</v>
      </c>
      <c r="AD158" s="25"/>
    </row>
    <row r="159" spans="1:30" s="26" customFormat="1" ht="11.25" customHeight="1" x14ac:dyDescent="0.15">
      <c r="A159" s="207"/>
      <c r="B159" s="123" t="s">
        <v>244</v>
      </c>
      <c r="C159" s="123" t="s">
        <v>180</v>
      </c>
      <c r="D159" s="121" t="s">
        <v>127</v>
      </c>
      <c r="E159" s="160"/>
      <c r="F159" s="27"/>
      <c r="G159" s="35">
        <f>IF('3a DF'!H145="-","-",'3a DF'!H145)</f>
        <v>259.21325744708912</v>
      </c>
      <c r="H159" s="35">
        <f>IF('3a DF'!I145="-","-",'3a DF'!I145)</f>
        <v>232.06325744708914</v>
      </c>
      <c r="I159" s="35">
        <f>IF('3a DF'!J145="-","-",'3a DF'!J145)</f>
        <v>213.23655584265444</v>
      </c>
      <c r="J159" s="35">
        <f>IF('3a DF'!K145="-","-",'3a DF'!K145)</f>
        <v>202.17412763214301</v>
      </c>
      <c r="K159" s="35">
        <f>IF('3a DF'!L145="-","-",'3a DF'!L145)</f>
        <v>244.97791975126185</v>
      </c>
      <c r="L159" s="35">
        <f>IF('3a DF'!M145="-","-",'3a DF'!M145)</f>
        <v>234.74156398635401</v>
      </c>
      <c r="M159" s="35">
        <f>IF('3a DF'!N145="-","-",'3a DF'!N145)</f>
        <v>256.22392096171325</v>
      </c>
      <c r="N159" s="35">
        <f>IF('3a DF'!O145="-","-",'3a DF'!O145)</f>
        <v>280.63110997611278</v>
      </c>
      <c r="O159" s="27"/>
      <c r="P159" s="35">
        <f>IF('3a DF'!Q145="-","-",'3a DF'!Q145)</f>
        <v>280.63110997611278</v>
      </c>
      <c r="Q159" s="35">
        <f>IF('3a DF'!R145="-","-",'3a DF'!R145)</f>
        <v>332.04097468183204</v>
      </c>
      <c r="R159" s="35">
        <f>IF('3a DF'!S145="-","-",'3a DF'!S145)</f>
        <v>300.99234961230547</v>
      </c>
      <c r="S159" s="35">
        <f>IF('3a DF'!T145="-","-",'3a DF'!T145)</f>
        <v>289.2718094527599</v>
      </c>
      <c r="T159" s="35">
        <f>IF('3a DF'!U145="-","-",'3a DF'!U145)</f>
        <v>252.1806167364885</v>
      </c>
      <c r="U159" s="35">
        <f>IF('3a DF'!V145="-","-",'3a DF'!V145)</f>
        <v>300.56345500140935</v>
      </c>
      <c r="V159" s="35">
        <f>IF('3a DF'!W145="-","-",'3a DF'!W145)</f>
        <v>379.25172565488538</v>
      </c>
      <c r="W159" s="35">
        <f>IF('3a DF'!X145="-","-",'3a DF'!X145)</f>
        <v>691.68128008235988</v>
      </c>
      <c r="X159" s="27"/>
      <c r="Y159" s="35">
        <f>IF('3a DF'!Z145="-","-",'3a DF'!Z145)</f>
        <v>1524.4980121992403</v>
      </c>
      <c r="Z159" s="35" t="str">
        <f>IF('3a DF'!AA145="-","-",'3a DF'!AA145)</f>
        <v>-</v>
      </c>
      <c r="AA159" s="35" t="str">
        <f>IF('3a DF'!AB145="-","-",'3a DF'!AB145)</f>
        <v>-</v>
      </c>
      <c r="AB159" s="35" t="str">
        <f>IF('3a DF'!AC145="-","-",'3a DF'!AC145)</f>
        <v>-</v>
      </c>
      <c r="AC159" s="35" t="str">
        <f>IF('3a DF'!AD145="-","-",'3a DF'!AD145)</f>
        <v>-</v>
      </c>
      <c r="AD159" s="25"/>
    </row>
    <row r="160" spans="1:30" s="26" customFormat="1" ht="11.25" customHeight="1" x14ac:dyDescent="0.15">
      <c r="A160" s="207"/>
      <c r="B160" s="123" t="s">
        <v>244</v>
      </c>
      <c r="C160" s="123" t="s">
        <v>181</v>
      </c>
      <c r="D160" s="121" t="s">
        <v>127</v>
      </c>
      <c r="E160" s="160"/>
      <c r="F160" s="27"/>
      <c r="G160" s="35">
        <f>IF('3b CM'!G40="-","-",'3b CM'!G40)</f>
        <v>6.0793291250764596E-2</v>
      </c>
      <c r="H160" s="35">
        <f>IF('3b CM'!H40="-","-",'3b CM'!H40)</f>
        <v>9.118993687614689E-2</v>
      </c>
      <c r="I160" s="35">
        <f>IF('3b CM'!I40="-","-",'3b CM'!I40)</f>
        <v>0.28714719806384359</v>
      </c>
      <c r="J160" s="35">
        <f>IF('3b CM'!J40="-","-",'3b CM'!J40)</f>
        <v>0.29201439906360716</v>
      </c>
      <c r="K160" s="35">
        <f>IF('3b CM'!K40="-","-",'3b CM'!K40)</f>
        <v>3.7505726601492277</v>
      </c>
      <c r="L160" s="35">
        <f>IF('3b CM'!L40="-","-",'3b CM'!L40)</f>
        <v>3.6384344684210581</v>
      </c>
      <c r="M160" s="35">
        <f>IF('3b CM'!M40="-","-",'3b CM'!M40)</f>
        <v>12.582511626457007</v>
      </c>
      <c r="N160" s="35">
        <f>IF('3b CM'!N40="-","-",'3b CM'!N40)</f>
        <v>11.961293460278837</v>
      </c>
      <c r="O160" s="27"/>
      <c r="P160" s="35">
        <f>IF('3b CM'!P40="-","-",'3b CM'!P40)</f>
        <v>11.961293460278837</v>
      </c>
      <c r="Q160" s="35">
        <f>IF('3b CM'!Q40="-","-",'3b CM'!Q40)</f>
        <v>16.046455722949823</v>
      </c>
      <c r="R160" s="35">
        <f>IF('3b CM'!R40="-","-",'3b CM'!R40)</f>
        <v>15.413016991808922</v>
      </c>
      <c r="S160" s="35">
        <f>IF('3b CM'!S40="-","-",'3b CM'!S40)</f>
        <v>18.337519418375734</v>
      </c>
      <c r="T160" s="35">
        <f>IF('3b CM'!T40="-","-",'3b CM'!T40)</f>
        <v>18.685439670025019</v>
      </c>
      <c r="U160" s="35">
        <f>IF('3b CM'!U40="-","-",'3b CM'!U40)</f>
        <v>14.2201730840514</v>
      </c>
      <c r="V160" s="35">
        <f>IF('3b CM'!V40="-","-",'3b CM'!V40)</f>
        <v>14.375128853585602</v>
      </c>
      <c r="W160" s="35">
        <f>IF('3b CM'!W40="-","-",'3b CM'!W40)</f>
        <v>9.129402862189238</v>
      </c>
      <c r="X160" s="27"/>
      <c r="Y160" s="35">
        <f>IF('3b CM'!Y40="-","-",'3b CM'!Y40)</f>
        <v>12.20594023915382</v>
      </c>
      <c r="Z160" s="35" t="str">
        <f>IF('3b CM'!Z40="-","-",'3b CM'!Z40)</f>
        <v>-</v>
      </c>
      <c r="AA160" s="35" t="str">
        <f>IF('3b CM'!AA40="-","-",'3b CM'!AA40)</f>
        <v>-</v>
      </c>
      <c r="AB160" s="35" t="str">
        <f>IF('3b CM'!AB40="-","-",'3b CM'!AB40)</f>
        <v>-</v>
      </c>
      <c r="AC160" s="35" t="str">
        <f>IF('3b CM'!AC40="-","-",'3b CM'!AC40)</f>
        <v>-</v>
      </c>
      <c r="AD160" s="25"/>
    </row>
    <row r="161" spans="1:30" s="26" customFormat="1" ht="11.25" customHeight="1" x14ac:dyDescent="0.15">
      <c r="A161" s="207"/>
      <c r="B161" s="123" t="s">
        <v>245</v>
      </c>
      <c r="C161" s="123" t="s">
        <v>182</v>
      </c>
      <c r="D161" s="121" t="s">
        <v>127</v>
      </c>
      <c r="E161" s="160"/>
      <c r="F161" s="27"/>
      <c r="G161" s="35" t="str">
        <f>IF('3c AA'!J123="-","-",'3c AA'!J123)</f>
        <v>-</v>
      </c>
      <c r="H161" s="35" t="str">
        <f>IF('3c AA'!K123="-","-",'3c AA'!K123)</f>
        <v>-</v>
      </c>
      <c r="I161" s="35" t="str">
        <f>IF('3c AA'!L123="-","-",'3c AA'!L123)</f>
        <v>-</v>
      </c>
      <c r="J161" s="35" t="str">
        <f>IF('3c AA'!M123="-","-",'3c AA'!M123)</f>
        <v>-</v>
      </c>
      <c r="K161" s="35" t="str">
        <f>IF('3c AA'!N123="-","-",'3c AA'!N123)</f>
        <v>-</v>
      </c>
      <c r="L161" s="35" t="str">
        <f>IF('3c AA'!O123="-","-",'3c AA'!O123)</f>
        <v>-</v>
      </c>
      <c r="M161" s="35" t="str">
        <f>IF('3c AA'!P123="-","-",'3c AA'!P123)</f>
        <v>-</v>
      </c>
      <c r="N161" s="35" t="str">
        <f>IF('3c AA'!Q123="-","-",'3c AA'!Q123)</f>
        <v>-</v>
      </c>
      <c r="O161" s="27"/>
      <c r="P161" s="35" t="str">
        <f>IF('3c AA'!S123="-","-",'3c AA'!S123)</f>
        <v>-</v>
      </c>
      <c r="Q161" s="35" t="str">
        <f>IF('3c AA'!T123="-","-",'3c AA'!T123)</f>
        <v>-</v>
      </c>
      <c r="R161" s="35" t="str">
        <f>IF('3c AA'!U123="-","-",'3c AA'!U123)</f>
        <v>-</v>
      </c>
      <c r="S161" s="35" t="str">
        <f>IF('3c AA'!V123="-","-",'3c AA'!V123)</f>
        <v>-</v>
      </c>
      <c r="T161" s="35">
        <f>IF('3c AA'!W123="-","-",'3c AA'!W123)</f>
        <v>6.5542135821073106</v>
      </c>
      <c r="U161" s="35">
        <f>IF('3c AA'!X123="-","-",'3c AA'!X123)</f>
        <v>9.9756950960531068</v>
      </c>
      <c r="V161" s="35">
        <f>IF('3c AA'!Y123="-","-",'3c AA'!Y123)</f>
        <v>4.43</v>
      </c>
      <c r="W161" s="35" t="str">
        <f>IF('3c AA'!Z123="-","-",'3c AA'!Z123)</f>
        <v>-</v>
      </c>
      <c r="X161" s="27"/>
      <c r="Y161" s="35">
        <f>IF('3c AA'!AB123="-","-",'3c AA'!AB123)</f>
        <v>20.844949774329585</v>
      </c>
      <c r="Z161" s="35" t="str">
        <f>IF('3c AA'!AC123="-","-",'3c AA'!AC123)</f>
        <v>-</v>
      </c>
      <c r="AA161" s="35" t="str">
        <f>IF('3c AA'!AD123="-","-",'3c AA'!AD123)</f>
        <v>-</v>
      </c>
      <c r="AB161" s="35" t="str">
        <f>IF('3c AA'!AE123="-","-",'3c AA'!AE123)</f>
        <v>-</v>
      </c>
      <c r="AC161" s="35" t="str">
        <f>IF('3c AA'!AF123="-","-",'3c AA'!AF123)</f>
        <v>-</v>
      </c>
      <c r="AD161" s="25"/>
    </row>
    <row r="162" spans="1:30" s="26" customFormat="1" ht="11.25" customHeight="1" x14ac:dyDescent="0.15">
      <c r="A162" s="207"/>
      <c r="B162" s="123" t="s">
        <v>246</v>
      </c>
      <c r="C162" s="123" t="s">
        <v>183</v>
      </c>
      <c r="D162" s="121" t="s">
        <v>127</v>
      </c>
      <c r="E162" s="160"/>
      <c r="F162" s="27"/>
      <c r="G162" s="35">
        <f>IF('3d PC'!G41="-","-",'3d PC'!G41)</f>
        <v>90.560510430644129</v>
      </c>
      <c r="H162" s="35">
        <f>IF('3d PC'!H41="-","-",'3d PC'!H41)</f>
        <v>90.533214038815714</v>
      </c>
      <c r="I162" s="35">
        <f>IF('3d PC'!I41="-","-",'3d PC'!I41)</f>
        <v>110.92709802846761</v>
      </c>
      <c r="J162" s="35">
        <f>IF('3d PC'!J41="-","-",'3d PC'!J41)</f>
        <v>110.82262372608236</v>
      </c>
      <c r="K162" s="35">
        <f>IF('3d PC'!K41="-","-",'3d PC'!K41)</f>
        <v>118.08325320956132</v>
      </c>
      <c r="L162" s="35">
        <f>IF('3d PC'!L41="-","-",'3d PC'!L41)</f>
        <v>118.50985442103671</v>
      </c>
      <c r="M162" s="35">
        <f>IF('3d PC'!M41="-","-",'3d PC'!M41)</f>
        <v>137.29435574829762</v>
      </c>
      <c r="N162" s="35">
        <f>IF('3d PC'!N41="-","-",'3d PC'!N41)</f>
        <v>137.38835935157988</v>
      </c>
      <c r="O162" s="27"/>
      <c r="P162" s="35">
        <f>IF('3d PC'!P41="-","-",'3d PC'!P41)</f>
        <v>137.38835935157988</v>
      </c>
      <c r="Q162" s="35">
        <f>IF('3d PC'!Q41="-","-",'3d PC'!Q41)</f>
        <v>146.99116772286865</v>
      </c>
      <c r="R162" s="35">
        <f>IF('3d PC'!R41="-","-",'3d PC'!R41)</f>
        <v>148.7985438101326</v>
      </c>
      <c r="S162" s="35">
        <f>IF('3d PC'!S41="-","-",'3d PC'!S41)</f>
        <v>153.06895857505964</v>
      </c>
      <c r="T162" s="35">
        <f>IF('3d PC'!T41="-","-",'3d PC'!T41)</f>
        <v>152.52598938275267</v>
      </c>
      <c r="U162" s="35">
        <f>IF('3d PC'!U41="-","-",'3d PC'!U41)</f>
        <v>161.50353869695175</v>
      </c>
      <c r="V162" s="35">
        <f>IF('3d PC'!V41="-","-",'3d PC'!V41)</f>
        <v>160.74512331138013</v>
      </c>
      <c r="W162" s="35">
        <f>IF('3d PC'!W41="-","-",'3d PC'!W41)</f>
        <v>168.09461002757854</v>
      </c>
      <c r="X162" s="27"/>
      <c r="Y162" s="35">
        <f>IF('3d PC'!Y41="-","-",'3d PC'!Y41)</f>
        <v>166.52394009290668</v>
      </c>
      <c r="Z162" s="35" t="str">
        <f>IF('3d PC'!Z41="-","-",'3d PC'!Z41)</f>
        <v>-</v>
      </c>
      <c r="AA162" s="35" t="str">
        <f>IF('3d PC'!AA41="-","-",'3d PC'!AA41)</f>
        <v>-</v>
      </c>
      <c r="AB162" s="35" t="str">
        <f>IF('3d PC'!AB41="-","-",'3d PC'!AB41)</f>
        <v>-</v>
      </c>
      <c r="AC162" s="35" t="str">
        <f>IF('3d PC'!AC41="-","-",'3d PC'!AC41)</f>
        <v>-</v>
      </c>
      <c r="AD162" s="25"/>
    </row>
    <row r="163" spans="1:30" s="26" customFormat="1" ht="11.25" customHeight="1" x14ac:dyDescent="0.15">
      <c r="A163" s="207"/>
      <c r="B163" s="123" t="s">
        <v>247</v>
      </c>
      <c r="C163" s="123" t="s">
        <v>184</v>
      </c>
      <c r="D163" s="121" t="s">
        <v>127</v>
      </c>
      <c r="E163" s="160"/>
      <c r="F163" s="27"/>
      <c r="G163" s="35">
        <f>IF('3e NC-Elec'!H69="-","-",'3e NC-Elec'!H69)</f>
        <v>130.80118672052615</v>
      </c>
      <c r="H163" s="35">
        <f>IF('3e NC-Elec'!I69="-","-",'3e NC-Elec'!I69)</f>
        <v>131.81247297701998</v>
      </c>
      <c r="I163" s="35">
        <f>IF('3e NC-Elec'!J69="-","-",'3e NC-Elec'!J69)</f>
        <v>146.59689020751665</v>
      </c>
      <c r="J163" s="35">
        <f>IF('3e NC-Elec'!K69="-","-",'3e NC-Elec'!K69)</f>
        <v>145.83626658641029</v>
      </c>
      <c r="K163" s="35">
        <f>IF('3e NC-Elec'!L69="-","-",'3e NC-Elec'!L69)</f>
        <v>135.5690671042062</v>
      </c>
      <c r="L163" s="35">
        <f>IF('3e NC-Elec'!M69="-","-",'3e NC-Elec'!M69)</f>
        <v>136.78141132084824</v>
      </c>
      <c r="M163" s="35">
        <f>IF('3e NC-Elec'!N69="-","-",'3e NC-Elec'!N69)</f>
        <v>144.4161608750878</v>
      </c>
      <c r="N163" s="35">
        <f>IF('3e NC-Elec'!O69="-","-",'3e NC-Elec'!O69)</f>
        <v>143.88241460772377</v>
      </c>
      <c r="O163" s="27"/>
      <c r="P163" s="35">
        <f>IF('3e NC-Elec'!Q69="-","-",'3e NC-Elec'!Q69)</f>
        <v>143.88241460772377</v>
      </c>
      <c r="Q163" s="35">
        <f>IF('3e NC-Elec'!R69="-","-",'3e NC-Elec'!R69)</f>
        <v>152.16245918144179</v>
      </c>
      <c r="R163" s="35">
        <f>IF('3e NC-Elec'!S69="-","-",'3e NC-Elec'!S69)</f>
        <v>153.38865863850151</v>
      </c>
      <c r="S163" s="35">
        <f>IF('3e NC-Elec'!T69="-","-",'3e NC-Elec'!T69)</f>
        <v>155.56970406222356</v>
      </c>
      <c r="T163" s="35">
        <f>IF('3e NC-Elec'!U69="-","-",'3e NC-Elec'!U69)</f>
        <v>159.0216443385811</v>
      </c>
      <c r="U163" s="35">
        <f>IF('3e NC-Elec'!V69="-","-",'3e NC-Elec'!V69)</f>
        <v>160.7637081433696</v>
      </c>
      <c r="V163" s="35">
        <f>IF('3e NC-Elec'!W69="-","-",'3e NC-Elec'!W69)</f>
        <v>159.77858264083383</v>
      </c>
      <c r="W163" s="35">
        <f>IF('3e NC-Elec'!X69="-","-",'3e NC-Elec'!X69)</f>
        <v>204.82747177042438</v>
      </c>
      <c r="X163" s="27"/>
      <c r="Y163" s="35">
        <f>IF('3e NC-Elec'!Z69="-","-",'3e NC-Elec'!Z69)</f>
        <v>214.69488872186864</v>
      </c>
      <c r="Z163" s="35" t="str">
        <f>IF('3e NC-Elec'!AA69="-","-",'3e NC-Elec'!AA69)</f>
        <v>-</v>
      </c>
      <c r="AA163" s="35" t="str">
        <f>IF('3e NC-Elec'!AB69="-","-",'3e NC-Elec'!AB69)</f>
        <v>-</v>
      </c>
      <c r="AB163" s="35" t="str">
        <f>IF('3e NC-Elec'!AC69="-","-",'3e NC-Elec'!AC69)</f>
        <v>-</v>
      </c>
      <c r="AC163" s="35" t="str">
        <f>IF('3e NC-Elec'!AD69="-","-",'3e NC-Elec'!AD69)</f>
        <v>-</v>
      </c>
      <c r="AD163" s="25"/>
    </row>
    <row r="164" spans="1:30" s="26" customFormat="1" ht="11.25" customHeight="1" x14ac:dyDescent="0.15">
      <c r="A164" s="207"/>
      <c r="B164" s="123" t="s">
        <v>248</v>
      </c>
      <c r="C164" s="123" t="s">
        <v>185</v>
      </c>
      <c r="D164" s="121" t="s">
        <v>127</v>
      </c>
      <c r="E164" s="160"/>
      <c r="F164" s="27"/>
      <c r="G164" s="35">
        <f>IF('3g CPIH'!C$17="-","-",'3h OC '!$E$10*('3g CPIH'!C$17/'3g CPIH'!$G$17))</f>
        <v>76.502677103718199</v>
      </c>
      <c r="H164" s="35">
        <f>IF('3g CPIH'!D$17="-","-",'3h OC '!$E$10*('3g CPIH'!D$17/'3g CPIH'!$G$17))</f>
        <v>76.655835616438353</v>
      </c>
      <c r="I164" s="35">
        <f>IF('3g CPIH'!E$17="-","-",'3h OC '!$E$10*('3g CPIH'!E$17/'3g CPIH'!$G$17))</f>
        <v>76.885573385518597</v>
      </c>
      <c r="J164" s="35">
        <f>IF('3g CPIH'!F$17="-","-",'3h OC '!$E$10*('3g CPIH'!F$17/'3g CPIH'!$G$17))</f>
        <v>77.345048923679059</v>
      </c>
      <c r="K164" s="35">
        <f>IF('3g CPIH'!G$17="-","-",'3h OC '!$E$10*('3g CPIH'!G$17/'3g CPIH'!$G$17))</f>
        <v>78.263999999999996</v>
      </c>
      <c r="L164" s="35">
        <f>IF('3g CPIH'!H$17="-","-",'3h OC '!$E$10*('3g CPIH'!H$17/'3g CPIH'!$G$17))</f>
        <v>79.259530332681024</v>
      </c>
      <c r="M164" s="35">
        <f>IF('3g CPIH'!I$17="-","-",'3h OC '!$E$10*('3g CPIH'!I$17/'3g CPIH'!$G$17))</f>
        <v>80.408219178082177</v>
      </c>
      <c r="N164" s="35">
        <f>IF('3g CPIH'!J$17="-","-",'3h OC '!$E$10*('3g CPIH'!J$17/'3g CPIH'!$G$17))</f>
        <v>81.097432485322898</v>
      </c>
      <c r="O164" s="27"/>
      <c r="P164" s="35">
        <f>IF('3g CPIH'!L$17="-","-",'3h OC '!$E$10*('3g CPIH'!L$17/'3g CPIH'!$G$17))</f>
        <v>81.097432485322898</v>
      </c>
      <c r="Q164" s="35">
        <f>IF('3g CPIH'!M$17="-","-",'3h OC '!$E$10*('3g CPIH'!M$17/'3g CPIH'!$G$17))</f>
        <v>82.016383561643835</v>
      </c>
      <c r="R164" s="35">
        <f>IF('3g CPIH'!N$17="-","-",'3h OC '!$E$10*('3g CPIH'!N$17/'3g CPIH'!$G$17))</f>
        <v>82.62901761252445</v>
      </c>
      <c r="S164" s="35">
        <f>IF('3g CPIH'!O$17="-","-",'3h OC '!$E$10*('3g CPIH'!O$17/'3g CPIH'!$G$17))</f>
        <v>83.088493150684926</v>
      </c>
      <c r="T164" s="35">
        <f>IF('3g CPIH'!P$17="-","-",'3h OC '!$E$10*('3g CPIH'!P$17/'3g CPIH'!$G$17))</f>
        <v>83.318230919765156</v>
      </c>
      <c r="U164" s="35">
        <f>IF('3g CPIH'!Q$17="-","-",'3h OC '!$E$10*('3g CPIH'!Q$17/'3g CPIH'!$G$17))</f>
        <v>83.777706457925632</v>
      </c>
      <c r="V164" s="35">
        <f>IF('3g CPIH'!R$17="-","-",'3h OC '!$E$10*('3g CPIH'!R$17/'3g CPIH'!$G$17))</f>
        <v>85.309291585127198</v>
      </c>
      <c r="W164" s="35">
        <f>IF('3g CPIH'!S$17="-","-",'3h OC '!$E$10*('3g CPIH'!S$17/'3g CPIH'!$G$17))</f>
        <v>87.836407045009793</v>
      </c>
      <c r="X164" s="27"/>
      <c r="Y164" s="35">
        <f>IF('3g CPIH'!U$17="-","-",'3h OC '!$E$10*('3g CPIH'!U$17/'3g CPIH'!$G$17))</f>
        <v>92.278003913894324</v>
      </c>
      <c r="Z164" s="35" t="str">
        <f>IF('3g CPIH'!V$17="-","-",'3h OC '!$E$10*('3g CPIH'!V$17/'3g CPIH'!$G$17))</f>
        <v>-</v>
      </c>
      <c r="AA164" s="35" t="str">
        <f>IF('3g CPIH'!W$17="-","-",'3h OC '!$E$10*('3g CPIH'!W$17/'3g CPIH'!$G$17))</f>
        <v>-</v>
      </c>
      <c r="AB164" s="35" t="str">
        <f>IF('3g CPIH'!X$17="-","-",'3h OC '!$E$10*('3g CPIH'!X$17/'3g CPIH'!$G$17))</f>
        <v>-</v>
      </c>
      <c r="AC164" s="35" t="str">
        <f>IF('3g CPIH'!Y$17="-","-",'3h OC '!$E$10*('3g CPIH'!Y$17/'3g CPIH'!$G$17))</f>
        <v>-</v>
      </c>
      <c r="AD164" s="25"/>
    </row>
    <row r="165" spans="1:30" s="26" customFormat="1" ht="11.25" customHeight="1" x14ac:dyDescent="0.15">
      <c r="A165" s="207"/>
      <c r="B165" s="123" t="s">
        <v>248</v>
      </c>
      <c r="C165" s="123" t="s">
        <v>186</v>
      </c>
      <c r="D165" s="121" t="s">
        <v>127</v>
      </c>
      <c r="E165" s="160"/>
      <c r="F165" s="27"/>
      <c r="G165" s="35" t="s">
        <v>249</v>
      </c>
      <c r="H165" s="35" t="s">
        <v>249</v>
      </c>
      <c r="I165" s="35" t="s">
        <v>249</v>
      </c>
      <c r="J165" s="35" t="s">
        <v>249</v>
      </c>
      <c r="K165" s="35">
        <f>IF('3i SMNCC'!G$50="-","-",'3i SMNCC'!G$50)</f>
        <v>0</v>
      </c>
      <c r="L165" s="35">
        <f>IF('3i SMNCC'!H$50="-","-",'3i SMNCC'!H$50)</f>
        <v>-0.18995111249132623</v>
      </c>
      <c r="M165" s="35">
        <f>IF('3i SMNCC'!I$50="-","-",'3i SMNCC'!I$50)</f>
        <v>2.3898870370752556</v>
      </c>
      <c r="N165" s="35">
        <f>IF('3i SMNCC'!J$50="-","-",'3i SMNCC'!J$50)</f>
        <v>11.485481460604181</v>
      </c>
      <c r="O165" s="27"/>
      <c r="P165" s="35">
        <f>IF('3i SMNCC'!L$50="-","-",'3i SMNCC'!L$50)</f>
        <v>11.485481460604181</v>
      </c>
      <c r="Q165" s="35">
        <f>IF('3i SMNCC'!M$50="-","-",'3i SMNCC'!M$50)</f>
        <v>13.905095596481768</v>
      </c>
      <c r="R165" s="35">
        <f>IF('3i SMNCC'!N$50="-","-",'3i SMNCC'!N$50)</f>
        <v>14.008016342776511</v>
      </c>
      <c r="S165" s="35">
        <f>IF('3i SMNCC'!O$50="-","-",'3i SMNCC'!O$50)</f>
        <v>16.592254432324484</v>
      </c>
      <c r="T165" s="35">
        <f>IF('3i SMNCC'!P$50="-","-",'3i SMNCC'!P$50)</f>
        <v>16.855736391237045</v>
      </c>
      <c r="U165" s="35">
        <f>IF('3i SMNCC'!Q$50="-","-",'3i SMNCC'!Q$50)</f>
        <v>16.48610584262476</v>
      </c>
      <c r="V165" s="35">
        <f>IF('3i SMNCC'!R$50="-","-",'3i SMNCC'!R$50)</f>
        <v>16.529685824397358</v>
      </c>
      <c r="W165" s="35">
        <f>IF('3i SMNCC'!S$50="-","-",'3i SMNCC'!S$50)</f>
        <v>15.149258026029946</v>
      </c>
      <c r="X165" s="27"/>
      <c r="Y165" s="35">
        <f>IF('3i SMNCC'!U$50="-","-",'3i SMNCC'!U$50)</f>
        <v>16.072618119862021</v>
      </c>
      <c r="Z165" s="35" t="str">
        <f>IF('3i SMNCC'!V$50="-","-",'3i SMNCC'!V$50)</f>
        <v>-</v>
      </c>
      <c r="AA165" s="35" t="str">
        <f>IF('3i SMNCC'!W$50="-","-",'3i SMNCC'!W$50)</f>
        <v>-</v>
      </c>
      <c r="AB165" s="35" t="str">
        <f>IF('3i SMNCC'!X$50="-","-",'3i SMNCC'!X$50)</f>
        <v>-</v>
      </c>
      <c r="AC165" s="35" t="str">
        <f>IF('3i SMNCC'!Y$50="-","-",'3i SMNCC'!Y$50)</f>
        <v>-</v>
      </c>
      <c r="AD165" s="25"/>
    </row>
    <row r="166" spans="1:30" s="26" customFormat="1" ht="11.25" x14ac:dyDescent="0.15">
      <c r="A166" s="207"/>
      <c r="B166" s="123" t="s">
        <v>248</v>
      </c>
      <c r="C166" s="123" t="s">
        <v>187</v>
      </c>
      <c r="D166" s="121" t="s">
        <v>127</v>
      </c>
      <c r="E166" s="160"/>
      <c r="F166" s="27"/>
      <c r="G166" s="35">
        <f>IF('3g CPIH'!C$17="-","-",'3j PAAC PAP'!$G$14*('3g CPIH'!C$17/'3g CPIH'!$G$17))</f>
        <v>13.436452250489236</v>
      </c>
      <c r="H166" s="35">
        <f>IF('3g CPIH'!D$17="-","-",'3j PAAC PAP'!$G$14*('3g CPIH'!D$17/'3g CPIH'!$G$17))</f>
        <v>13.463352054794518</v>
      </c>
      <c r="I166" s="35">
        <f>IF('3g CPIH'!E$17="-","-",'3j PAAC PAP'!$G$14*('3g CPIH'!E$17/'3g CPIH'!$G$17))</f>
        <v>13.503701761252445</v>
      </c>
      <c r="J166" s="35">
        <f>IF('3g CPIH'!F$17="-","-",'3j PAAC PAP'!$G$14*('3g CPIH'!F$17/'3g CPIH'!$G$17))</f>
        <v>13.584401174168297</v>
      </c>
      <c r="K166" s="35">
        <f>IF('3g CPIH'!G$17="-","-",'3j PAAC PAP'!$G$14*('3g CPIH'!G$17/'3g CPIH'!$G$17))</f>
        <v>13.745799999999999</v>
      </c>
      <c r="L166" s="35">
        <f>IF('3g CPIH'!H$17="-","-",'3j PAAC PAP'!$G$14*('3g CPIH'!H$17/'3g CPIH'!$G$17))</f>
        <v>13.920648727984345</v>
      </c>
      <c r="M166" s="35">
        <f>IF('3g CPIH'!I$17="-","-",'3j PAAC PAP'!$G$14*('3g CPIH'!I$17/'3g CPIH'!$G$17))</f>
        <v>14.122397260273971</v>
      </c>
      <c r="N166" s="35">
        <f>IF('3g CPIH'!J$17="-","-",'3j PAAC PAP'!$G$14*('3g CPIH'!J$17/'3g CPIH'!$G$17))</f>
        <v>14.24344637964775</v>
      </c>
      <c r="O166" s="27"/>
      <c r="P166" s="35">
        <f>IF('3g CPIH'!L$17="-","-",'3j PAAC PAP'!$G$14*('3g CPIH'!L$17/'3g CPIH'!$G$17))</f>
        <v>14.24344637964775</v>
      </c>
      <c r="Q166" s="35">
        <f>IF('3g CPIH'!M$17="-","-",'3j PAAC PAP'!$G$14*('3g CPIH'!M$17/'3g CPIH'!$G$17))</f>
        <v>14.40484520547945</v>
      </c>
      <c r="R166" s="35">
        <f>IF('3g CPIH'!N$17="-","-",'3j PAAC PAP'!$G$14*('3g CPIH'!N$17/'3g CPIH'!$G$17))</f>
        <v>14.512444422700586</v>
      </c>
      <c r="S166" s="35">
        <f>IF('3g CPIH'!O$17="-","-",'3j PAAC PAP'!$G$14*('3g CPIH'!O$17/'3g CPIH'!$G$17))</f>
        <v>14.593143835616438</v>
      </c>
      <c r="T166" s="35">
        <f>IF('3g CPIH'!P$17="-","-",'3j PAAC PAP'!$G$14*('3g CPIH'!P$17/'3g CPIH'!$G$17))</f>
        <v>14.633493542074362</v>
      </c>
      <c r="U166" s="35">
        <f>IF('3g CPIH'!Q$17="-","-",'3j PAAC PAP'!$G$14*('3g CPIH'!Q$17/'3g CPIH'!$G$17))</f>
        <v>14.714192954990214</v>
      </c>
      <c r="V166" s="35">
        <f>IF('3g CPIH'!R$17="-","-",'3j PAAC PAP'!$G$14*('3g CPIH'!R$17/'3g CPIH'!$G$17))</f>
        <v>14.983190998043053</v>
      </c>
      <c r="W166" s="35">
        <f>IF('3g CPIH'!S$17="-","-",'3j PAAC PAP'!$G$14*('3g CPIH'!S$17/'3g CPIH'!$G$17))</f>
        <v>15.427037769080234</v>
      </c>
      <c r="X166" s="27"/>
      <c r="Y166" s="35">
        <f>IF('3g CPIH'!U$17="-","-",'3j PAAC PAP'!$G$14*('3g CPIH'!U$17/'3g CPIH'!$G$17))</f>
        <v>16.207132093933463</v>
      </c>
      <c r="Z166" s="35" t="str">
        <f>IF('3g CPIH'!V$17="-","-",'3j PAAC PAP'!$G$14*('3g CPIH'!V$17/'3g CPIH'!$G$17))</f>
        <v>-</v>
      </c>
      <c r="AA166" s="35" t="str">
        <f>IF('3g CPIH'!W$17="-","-",'3j PAAC PAP'!$G$14*('3g CPIH'!W$17/'3g CPIH'!$G$17))</f>
        <v>-</v>
      </c>
      <c r="AB166" s="35" t="str">
        <f>IF('3g CPIH'!X$17="-","-",'3j PAAC PAP'!$G$14*('3g CPIH'!X$17/'3g CPIH'!$G$17))</f>
        <v>-</v>
      </c>
      <c r="AC166" s="35" t="str">
        <f>IF('3g CPIH'!Y$17="-","-",'3j PAAC PAP'!$G$14*('3g CPIH'!Y$17/'3g CPIH'!$G$17))</f>
        <v>-</v>
      </c>
      <c r="AD166" s="25"/>
    </row>
    <row r="167" spans="1:30" s="26" customFormat="1" ht="11.25" x14ac:dyDescent="0.15">
      <c r="A167" s="207"/>
      <c r="B167" s="123" t="s">
        <v>248</v>
      </c>
      <c r="C167" s="123" t="s">
        <v>188</v>
      </c>
      <c r="D167" s="121" t="s">
        <v>127</v>
      </c>
      <c r="E167" s="160"/>
      <c r="F167" s="27"/>
      <c r="G167" s="35">
        <f>IF(G159="-","-",SUM(G159:G165)*'3j PAAC PAP'!$G$32)</f>
        <v>32.260543360807894</v>
      </c>
      <c r="H167" s="35">
        <f>IF(H159="-","-",SUM(H159:H165)*'3j PAAC PAP'!$G$32)</f>
        <v>30.756055287820317</v>
      </c>
      <c r="I167" s="35">
        <f>IF(I159="-","-",SUM(I159:I165)*'3j PAAC PAP'!$G$32)</f>
        <v>31.727527757001255</v>
      </c>
      <c r="J167" s="35">
        <f>IF(J159="-","-",SUM(J159:J165)*'3j PAAC PAP'!$G$32)</f>
        <v>31.063763585706273</v>
      </c>
      <c r="K167" s="35">
        <f>IF(K159="-","-",SUM(K159:K165)*'3j PAAC PAP'!$G$32)</f>
        <v>33.621657236038736</v>
      </c>
      <c r="L167" s="35">
        <f>IF(L159="-","-",SUM(L159:L165)*'3j PAAC PAP'!$G$32)</f>
        <v>33.163985797209264</v>
      </c>
      <c r="M167" s="35">
        <f>IF(M159="-","-",SUM(M159:M165)*'3j PAAC PAP'!$G$32)</f>
        <v>36.671474969428395</v>
      </c>
      <c r="N167" s="35">
        <f>IF(N159="-","-",SUM(N159:N165)*'3j PAAC PAP'!$G$32)</f>
        <v>38.589894473045298</v>
      </c>
      <c r="O167" s="27"/>
      <c r="P167" s="35">
        <f>IF(P159="-","-",SUM(P159:P165)*'3j PAAC PAP'!$G$32)</f>
        <v>38.589894473045298</v>
      </c>
      <c r="Q167" s="35">
        <f>IF(Q159="-","-",SUM(Q159:Q165)*'3j PAAC PAP'!$G$32)</f>
        <v>43.032083511597776</v>
      </c>
      <c r="R167" s="35">
        <f>IF(R159="-","-",SUM(R159:R165)*'3j PAAC PAP'!$G$32)</f>
        <v>41.414654932578095</v>
      </c>
      <c r="S167" s="35">
        <f>IF(S159="-","-",SUM(S159:S165)*'3j PAAC PAP'!$G$32)</f>
        <v>41.455137708350058</v>
      </c>
      <c r="T167" s="35">
        <f>IF(T159="-","-",SUM(T159:T165)*'3j PAAC PAP'!$G$32)</f>
        <v>39.904070899597478</v>
      </c>
      <c r="U167" s="35">
        <f>IF(U159="-","-",SUM(U159:U165)*'3j PAAC PAP'!$G$32)</f>
        <v>43.271102297995419</v>
      </c>
      <c r="V167" s="35">
        <f>IF(V159="-","-",SUM(V159:V165)*'3j PAAC PAP'!$G$32)</f>
        <v>47.505572920836613</v>
      </c>
      <c r="W167" s="35">
        <f>IF(W159="-","-",SUM(W159:W165)*'3j PAAC PAP'!$G$32)</f>
        <v>68.136703959926209</v>
      </c>
      <c r="X167" s="27"/>
      <c r="Y167" s="35">
        <f>IF(Y159="-","-",SUM(Y159:Y165)*'3j PAAC PAP'!$G$32)</f>
        <v>118.53634111565891</v>
      </c>
      <c r="Z167" s="35" t="str">
        <f>IF(Z159="-","-",SUM(Z159:Z165)*'3j PAAC PAP'!$G$32)</f>
        <v>-</v>
      </c>
      <c r="AA167" s="35" t="str">
        <f>IF(AA159="-","-",SUM(AA159:AA165)*'3j PAAC PAP'!$G$32)</f>
        <v>-</v>
      </c>
      <c r="AB167" s="35" t="str">
        <f>IF(AB159="-","-",SUM(AB159:AB165)*'3j PAAC PAP'!$G$32)</f>
        <v>-</v>
      </c>
      <c r="AC167" s="35" t="str">
        <f>IF(AC159="-","-",SUM(AC159:AC165)*'3j PAAC PAP'!$G$32)</f>
        <v>-</v>
      </c>
      <c r="AD167" s="25"/>
    </row>
    <row r="168" spans="1:30" s="26" customFormat="1" ht="11.25" x14ac:dyDescent="0.15">
      <c r="A168" s="207"/>
      <c r="B168" s="123" t="s">
        <v>189</v>
      </c>
      <c r="C168" s="123" t="s">
        <v>250</v>
      </c>
      <c r="D168" s="121" t="s">
        <v>127</v>
      </c>
      <c r="E168" s="160"/>
      <c r="F168" s="27"/>
      <c r="G168" s="35">
        <f>IF(G159="-","-",SUM(G159:G167)*'3k EBIT'!$E$10)</f>
        <v>11.675716426268449</v>
      </c>
      <c r="H168" s="35">
        <f>IF(H159="-","-",SUM(H159:H167)*'3k EBIT'!$E$10)</f>
        <v>11.143870308686287</v>
      </c>
      <c r="I168" s="35">
        <f>IF(I159="-","-",SUM(I159:I167)*'3k EBIT'!$E$10)</f>
        <v>11.488409923287438</v>
      </c>
      <c r="J168" s="35">
        <f>IF(J159="-","-",SUM(J159:J167)*'3k EBIT'!$E$10)</f>
        <v>11.255098189055834</v>
      </c>
      <c r="K168" s="35">
        <f>IF(K159="-","-",SUM(K159:K167)*'3k EBIT'!$E$10)</f>
        <v>12.163341644608856</v>
      </c>
      <c r="L168" s="35">
        <f>IF(L159="-","-",SUM(L159:L167)*'3k EBIT'!$E$10)</f>
        <v>12.004779856781495</v>
      </c>
      <c r="M168" s="35">
        <f>IF(M159="-","-",SUM(M159:M167)*'3k EBIT'!$E$10)</f>
        <v>13.249821710849453</v>
      </c>
      <c r="N168" s="35">
        <f>IF(N159="-","-",SUM(N159:N167)*'3k EBIT'!$E$10)</f>
        <v>13.931004042739501</v>
      </c>
      <c r="O168" s="27"/>
      <c r="P168" s="35">
        <f>IF(P159="-","-",SUM(P159:P167)*'3k EBIT'!$E$10)</f>
        <v>13.931004042739501</v>
      </c>
      <c r="Q168" s="35">
        <f>IF(Q159="-","-",SUM(Q159:Q167)*'3k EBIT'!$E$10)</f>
        <v>15.506010441689426</v>
      </c>
      <c r="R168" s="35">
        <f>IF(R159="-","-",SUM(R159:R167)*'3k EBIT'!$E$10)</f>
        <v>14.93576301137294</v>
      </c>
      <c r="S168" s="35">
        <f>IF(S159="-","-",SUM(S159:S167)*'3k EBIT'!$E$10)</f>
        <v>14.951650935666326</v>
      </c>
      <c r="T168" s="35">
        <f>IF(T159="-","-",SUM(T159:T167)*'3k EBIT'!$E$10)</f>
        <v>14.40358330604019</v>
      </c>
      <c r="U168" s="35">
        <f>IF(U159="-","-",SUM(U159:U167)*'3k EBIT'!$E$10)</f>
        <v>15.596579323279792</v>
      </c>
      <c r="V168" s="35">
        <f>IF(V159="-","-",SUM(V159:V167)*'3k EBIT'!$E$10)</f>
        <v>17.100167989051076</v>
      </c>
      <c r="W168" s="35">
        <f>IF(W159="-","-",SUM(W159:W167)*'3k EBIT'!$E$10)</f>
        <v>24.409145098437044</v>
      </c>
      <c r="X168" s="27"/>
      <c r="Y168" s="35">
        <f>IF(Y159="-","-",SUM(Y159:Y167)*'3k EBIT'!$E$10)</f>
        <v>42.258299851213778</v>
      </c>
      <c r="Z168" s="35" t="str">
        <f>IF(Z159="-","-",SUM(Z159:Z167)*'3k EBIT'!$E$10)</f>
        <v>-</v>
      </c>
      <c r="AA168" s="35" t="str">
        <f>IF(AA159="-","-",SUM(AA159:AA167)*'3k EBIT'!$E$10)</f>
        <v>-</v>
      </c>
      <c r="AB168" s="35" t="str">
        <f>IF(AB159="-","-",SUM(AB159:AB167)*'3k EBIT'!$E$10)</f>
        <v>-</v>
      </c>
      <c r="AC168" s="35" t="str">
        <f>IF(AC159="-","-",SUM(AC159:AC167)*'3k EBIT'!$E$10)</f>
        <v>-</v>
      </c>
      <c r="AD168" s="25"/>
    </row>
    <row r="169" spans="1:30" s="26" customFormat="1" ht="11.25" customHeight="1" x14ac:dyDescent="0.15">
      <c r="A169" s="207"/>
      <c r="B169" s="123" t="s">
        <v>251</v>
      </c>
      <c r="C169" s="124" t="s">
        <v>252</v>
      </c>
      <c r="D169" s="121" t="s">
        <v>127</v>
      </c>
      <c r="E169" s="116"/>
      <c r="F169" s="27"/>
      <c r="G169" s="35">
        <f>IF(G159="-","-",SUM(G159:G162,G164:G168)*'3l HAP'!$E$11)</f>
        <v>7.0819973824926308</v>
      </c>
      <c r="H169" s="35">
        <f>IF(H159="-","-",SUM(H159:H162,H164:H168)*'3l HAP'!$E$11)</f>
        <v>6.6573618882439103</v>
      </c>
      <c r="I169" s="35">
        <f>IF(I159="-","-",SUM(I159:I162,I164:I168)*'3l HAP'!$E$11)</f>
        <v>6.7063980994549324</v>
      </c>
      <c r="J169" s="35">
        <f>IF(J159="-","-",SUM(J159:J162,J164:J168)*'3l HAP'!$E$11)</f>
        <v>6.5377493535793434</v>
      </c>
      <c r="K169" s="35">
        <f>IF(K159="-","-",SUM(K159:K162,K164:K168)*'3l HAP'!$E$11)</f>
        <v>7.3879444180482174</v>
      </c>
      <c r="L169" s="35">
        <f>IF(L159="-","-",SUM(L159:L162,L164:L168)*'3l HAP'!$E$11)</f>
        <v>7.2480101612840553</v>
      </c>
      <c r="M169" s="35">
        <f>IF(M159="-","-",SUM(M159:M162,M164:M168)*'3l HAP'!$E$11)</f>
        <v>8.095632438113963</v>
      </c>
      <c r="N169" s="35">
        <f>IF(N159="-","-",SUM(N159:N162,N164:N168)*'3l HAP'!$E$11)</f>
        <v>8.6283515646750359</v>
      </c>
      <c r="O169" s="27"/>
      <c r="P169" s="35">
        <f>IF(P159="-","-",SUM(P159:P162,P164:P168)*'3l HAP'!$E$11)</f>
        <v>8.6283515646750359</v>
      </c>
      <c r="Q169" s="35">
        <f>IF(Q159="-","-",SUM(Q159:Q162,Q164:Q168)*'3l HAP'!$E$11)</f>
        <v>9.7207897037645488</v>
      </c>
      <c r="R169" s="35">
        <f>IF(R159="-","-",SUM(R159:R162,R164:R168)*'3l HAP'!$E$11)</f>
        <v>9.2634164344246983</v>
      </c>
      <c r="S169" s="35">
        <f>IF(S159="-","-",SUM(S159:S162,S164:S168)*'3l HAP'!$E$11)</f>
        <v>9.2437266432968883</v>
      </c>
      <c r="T169" s="35">
        <f>IF(T159="-","-",SUM(T159:T162,T164:T168)*'3l HAP'!$E$11)</f>
        <v>8.7708575830309154</v>
      </c>
      <c r="U169" s="35">
        <f>IF(U159="-","-",SUM(U159:U162,U164:U168)*'3l HAP'!$E$11)</f>
        <v>9.6646492623260762</v>
      </c>
      <c r="V169" s="35">
        <f>IF(V159="-","-",SUM(V159:V162,V164:V168)*'3l HAP'!$E$11)</f>
        <v>10.837705777577302</v>
      </c>
      <c r="W169" s="35">
        <f>IF(W159="-","-",SUM(W159:W162,W164:W168)*'3l HAP'!$E$11)</f>
        <v>15.810286552750613</v>
      </c>
      <c r="X169" s="27"/>
      <c r="Y169" s="35">
        <f>IF(Y159="-","-",SUM(Y159:Y162,Y164:Y168)*'3l HAP'!$E$11)</f>
        <v>29.419994900776217</v>
      </c>
      <c r="Z169" s="35" t="str">
        <f>IF(Z159="-","-",SUM(Z159:Z162,Z164:Z168)*'3l HAP'!$E$11)</f>
        <v>-</v>
      </c>
      <c r="AA169" s="35" t="str">
        <f>IF(AA159="-","-",SUM(AA159:AA162,AA164:AA168)*'3l HAP'!$E$11)</f>
        <v>-</v>
      </c>
      <c r="AB169" s="35" t="str">
        <f>IF(AB159="-","-",SUM(AB159:AB162,AB164:AB168)*'3l HAP'!$E$11)</f>
        <v>-</v>
      </c>
      <c r="AC169" s="35" t="str">
        <f>IF(AC159="-","-",SUM(AC159:AC162,AC164:AC168)*'3l HAP'!$E$11)</f>
        <v>-</v>
      </c>
      <c r="AD169" s="25"/>
    </row>
    <row r="170" spans="1:30" s="26" customFormat="1" ht="11.25" customHeight="1" x14ac:dyDescent="0.15">
      <c r="A170" s="207"/>
      <c r="B170" s="123" t="s">
        <v>253</v>
      </c>
      <c r="C170" s="159" t="str">
        <f>B170&amp;"_"&amp;D170</f>
        <v>Total_Southern Scotland</v>
      </c>
      <c r="D170" s="121" t="s">
        <v>127</v>
      </c>
      <c r="E170" s="75"/>
      <c r="F170" s="27"/>
      <c r="G170" s="35">
        <f t="shared" ref="G170:N170" si="36">IF(G159="-","-",SUM(G159:G169))</f>
        <v>621.59313441328652</v>
      </c>
      <c r="H170" s="35">
        <f t="shared" si="36"/>
        <v>593.17660955578435</v>
      </c>
      <c r="I170" s="35">
        <f t="shared" si="36"/>
        <v>611.35930220321734</v>
      </c>
      <c r="J170" s="35">
        <f t="shared" si="36"/>
        <v>598.91109356988807</v>
      </c>
      <c r="K170" s="35">
        <f t="shared" si="36"/>
        <v>647.5635560238743</v>
      </c>
      <c r="L170" s="35">
        <f t="shared" si="36"/>
        <v>639.07826796010886</v>
      </c>
      <c r="M170" s="35">
        <f t="shared" si="36"/>
        <v>705.45438180537883</v>
      </c>
      <c r="N170" s="35">
        <f t="shared" si="36"/>
        <v>741.83878780172995</v>
      </c>
      <c r="O170" s="27"/>
      <c r="P170" s="35">
        <f t="shared" ref="P170:W170" si="37">IF(P159="-","-",SUM(P159:P169))</f>
        <v>741.83878780172995</v>
      </c>
      <c r="Q170" s="35">
        <f t="shared" si="37"/>
        <v>825.82626532974905</v>
      </c>
      <c r="R170" s="35">
        <f t="shared" si="37"/>
        <v>795.35588180912578</v>
      </c>
      <c r="S170" s="35">
        <f t="shared" si="37"/>
        <v>796.17239821435794</v>
      </c>
      <c r="T170" s="35">
        <f t="shared" si="37"/>
        <v>766.85387635169968</v>
      </c>
      <c r="U170" s="35">
        <f t="shared" si="37"/>
        <v>830.5369061609772</v>
      </c>
      <c r="V170" s="35">
        <f t="shared" si="37"/>
        <v>910.84617555571754</v>
      </c>
      <c r="W170" s="35">
        <f t="shared" si="37"/>
        <v>1300.5016031937857</v>
      </c>
      <c r="X170" s="27"/>
      <c r="Y170" s="35">
        <f t="shared" ref="Y170:AC170" si="38">IF(Y159="-","-",SUM(Y159:Y169))</f>
        <v>2253.5401210228379</v>
      </c>
      <c r="Z170" s="35" t="str">
        <f t="shared" si="38"/>
        <v>-</v>
      </c>
      <c r="AA170" s="35" t="str">
        <f t="shared" si="38"/>
        <v>-</v>
      </c>
      <c r="AB170" s="35" t="str">
        <f t="shared" si="38"/>
        <v>-</v>
      </c>
      <c r="AC170" s="35" t="str">
        <f t="shared" si="38"/>
        <v>-</v>
      </c>
      <c r="AD170" s="25"/>
    </row>
    <row r="171" spans="1:30" s="26" customFormat="1" ht="11.25" customHeight="1" x14ac:dyDescent="0.15">
      <c r="A171" s="207"/>
      <c r="B171" s="120" t="s">
        <v>244</v>
      </c>
      <c r="C171" s="157" t="s">
        <v>180</v>
      </c>
      <c r="D171" s="122" t="s">
        <v>125</v>
      </c>
      <c r="E171" s="119"/>
      <c r="F171" s="27"/>
      <c r="G171" s="117">
        <f>IF('3a DF'!H146="-","-",'3a DF'!H146)</f>
        <v>259.97379480480362</v>
      </c>
      <c r="H171" s="117">
        <f>IF('3a DF'!I146="-","-",'3a DF'!I146)</f>
        <v>232.7437948048036</v>
      </c>
      <c r="I171" s="117">
        <f>IF('3a DF'!J146="-","-",'3a DF'!J146)</f>
        <v>213.86871460512651</v>
      </c>
      <c r="J171" s="117">
        <f>IF('3a DF'!K146="-","-",'3a DF'!K146)</f>
        <v>202.76293650285433</v>
      </c>
      <c r="K171" s="117">
        <f>IF('3a DF'!L146="-","-",'3a DF'!L146)</f>
        <v>245.69471346188911</v>
      </c>
      <c r="L171" s="117">
        <f>IF('3a DF'!M146="-","-",'3a DF'!M146)</f>
        <v>235.43355948327806</v>
      </c>
      <c r="M171" s="117">
        <f>IF('3a DF'!N146="-","-",'3a DF'!N146)</f>
        <v>254.06023589103083</v>
      </c>
      <c r="N171" s="117">
        <f>IF('3a DF'!O146="-","-",'3a DF'!O146)</f>
        <v>278.26226812005098</v>
      </c>
      <c r="O171" s="27"/>
      <c r="P171" s="117">
        <f>IF('3a DF'!Q146="-","-",'3a DF'!Q146)</f>
        <v>278.26226812005098</v>
      </c>
      <c r="Q171" s="117">
        <f>IF('3a DF'!R146="-","-",'3a DF'!R146)</f>
        <v>325.7793941559263</v>
      </c>
      <c r="R171" s="117">
        <f>IF('3a DF'!S146="-","-",'3a DF'!S146)</f>
        <v>294.02589848446962</v>
      </c>
      <c r="S171" s="117">
        <f>IF('3a DF'!T146="-","-",'3a DF'!T146)</f>
        <v>281.11720006813005</v>
      </c>
      <c r="T171" s="117">
        <f>IF('3a DF'!U146="-","-",'3a DF'!U146)</f>
        <v>247.24379080387169</v>
      </c>
      <c r="U171" s="117">
        <f>IF('3a DF'!V146="-","-",'3a DF'!V146)</f>
        <v>293.18914239173631</v>
      </c>
      <c r="V171" s="117">
        <f>IF('3a DF'!W146="-","-",'3a DF'!W146)</f>
        <v>372.30872749190689</v>
      </c>
      <c r="W171" s="117">
        <f>IF('3a DF'!X146="-","-",'3a DF'!X146)</f>
        <v>678.14342334894297</v>
      </c>
      <c r="X171" s="27"/>
      <c r="Y171" s="117">
        <f>IF('3a DF'!Z146="-","-",'3a DF'!Z146)</f>
        <v>1485.8385600091956</v>
      </c>
      <c r="Z171" s="117" t="str">
        <f>IF('3a DF'!AA146="-","-",'3a DF'!AA146)</f>
        <v>-</v>
      </c>
      <c r="AA171" s="117" t="str">
        <f>IF('3a DF'!AB146="-","-",'3a DF'!AB146)</f>
        <v>-</v>
      </c>
      <c r="AB171" s="117" t="str">
        <f>IF('3a DF'!AC146="-","-",'3a DF'!AC146)</f>
        <v>-</v>
      </c>
      <c r="AC171" s="117" t="str">
        <f>IF('3a DF'!AD146="-","-",'3a DF'!AD146)</f>
        <v>-</v>
      </c>
      <c r="AD171" s="25"/>
    </row>
    <row r="172" spans="1:30" s="26" customFormat="1" ht="11.25" customHeight="1" x14ac:dyDescent="0.15">
      <c r="A172" s="207"/>
      <c r="B172" s="120" t="s">
        <v>244</v>
      </c>
      <c r="C172" s="157" t="s">
        <v>181</v>
      </c>
      <c r="D172" s="122" t="s">
        <v>125</v>
      </c>
      <c r="E172" s="119"/>
      <c r="F172" s="27"/>
      <c r="G172" s="117">
        <f>IF('3b CM'!G41="-","-",'3b CM'!G41)</f>
        <v>5.9810111338353213E-2</v>
      </c>
      <c r="H172" s="117">
        <f>IF('3b CM'!H41="-","-",'3b CM'!H41)</f>
        <v>8.9715167007529809E-2</v>
      </c>
      <c r="I172" s="117">
        <f>IF('3b CM'!I41="-","-",'3b CM'!I41)</f>
        <v>0.2825033080682014</v>
      </c>
      <c r="J172" s="117">
        <f>IF('3b CM'!J41="-","-",'3b CM'!J41)</f>
        <v>0.28729179422699846</v>
      </c>
      <c r="K172" s="117">
        <f>IF('3b CM'!K41="-","-",'3b CM'!K41)</f>
        <v>3.6899164985295574</v>
      </c>
      <c r="L172" s="117">
        <f>IF('3b CM'!L41="-","-",'3b CM'!L41)</f>
        <v>3.5795918624627601</v>
      </c>
      <c r="M172" s="117">
        <f>IF('3b CM'!M41="-","-",'3b CM'!M41)</f>
        <v>12.14064704031469</v>
      </c>
      <c r="N172" s="117">
        <f>IF('3b CM'!N41="-","-",'3b CM'!N41)</f>
        <v>11.54124441590206</v>
      </c>
      <c r="O172" s="27"/>
      <c r="P172" s="117">
        <f>IF('3b CM'!P41="-","-",'3b CM'!P41)</f>
        <v>11.54124441590206</v>
      </c>
      <c r="Q172" s="117">
        <f>IF('3b CM'!Q41="-","-",'3b CM'!Q41)</f>
        <v>15.283756412106852</v>
      </c>
      <c r="R172" s="117">
        <f>IF('3b CM'!R41="-","-",'3b CM'!R41)</f>
        <v>14.600022184893897</v>
      </c>
      <c r="S172" s="117">
        <f>IF('3b CM'!S41="-","-",'3b CM'!S41)</f>
        <v>17.309672761263766</v>
      </c>
      <c r="T172" s="117">
        <f>IF('3b CM'!T41="-","-",'3b CM'!T41)</f>
        <v>17.686863223320724</v>
      </c>
      <c r="U172" s="117">
        <f>IF('3b CM'!U41="-","-",'3b CM'!U41)</f>
        <v>13.357211663985179</v>
      </c>
      <c r="V172" s="117">
        <f>IF('3b CM'!V41="-","-",'3b CM'!V41)</f>
        <v>13.577129289864155</v>
      </c>
      <c r="W172" s="117">
        <f>IF('3b CM'!W41="-","-",'3b CM'!W41)</f>
        <v>8.6002414553104138</v>
      </c>
      <c r="X172" s="27"/>
      <c r="Y172" s="117">
        <f>IF('3b CM'!Y41="-","-",'3b CM'!Y41)</f>
        <v>11.436113101732106</v>
      </c>
      <c r="Z172" s="117" t="str">
        <f>IF('3b CM'!Z41="-","-",'3b CM'!Z41)</f>
        <v>-</v>
      </c>
      <c r="AA172" s="117" t="str">
        <f>IF('3b CM'!AA41="-","-",'3b CM'!AA41)</f>
        <v>-</v>
      </c>
      <c r="AB172" s="117" t="str">
        <f>IF('3b CM'!AB41="-","-",'3b CM'!AB41)</f>
        <v>-</v>
      </c>
      <c r="AC172" s="117" t="str">
        <f>IF('3b CM'!AC41="-","-",'3b CM'!AC41)</f>
        <v>-</v>
      </c>
      <c r="AD172" s="25"/>
    </row>
    <row r="173" spans="1:30" s="26" customFormat="1" ht="11.25" customHeight="1" x14ac:dyDescent="0.15">
      <c r="A173" s="207"/>
      <c r="B173" s="120" t="s">
        <v>245</v>
      </c>
      <c r="C173" s="157" t="s">
        <v>182</v>
      </c>
      <c r="D173" s="122" t="s">
        <v>125</v>
      </c>
      <c r="E173" s="119"/>
      <c r="F173" s="27"/>
      <c r="G173" s="117" t="str">
        <f>IF('3c AA'!J124="-","-",'3c AA'!J124)</f>
        <v>-</v>
      </c>
      <c r="H173" s="117" t="str">
        <f>IF('3c AA'!K124="-","-",'3c AA'!K124)</f>
        <v>-</v>
      </c>
      <c r="I173" s="117" t="str">
        <f>IF('3c AA'!L124="-","-",'3c AA'!L124)</f>
        <v>-</v>
      </c>
      <c r="J173" s="117" t="str">
        <f>IF('3c AA'!M124="-","-",'3c AA'!M124)</f>
        <v>-</v>
      </c>
      <c r="K173" s="117" t="str">
        <f>IF('3c AA'!N124="-","-",'3c AA'!N124)</f>
        <v>-</v>
      </c>
      <c r="L173" s="117" t="str">
        <f>IF('3c AA'!O124="-","-",'3c AA'!O124)</f>
        <v>-</v>
      </c>
      <c r="M173" s="117" t="str">
        <f>IF('3c AA'!P124="-","-",'3c AA'!P124)</f>
        <v>-</v>
      </c>
      <c r="N173" s="117" t="str">
        <f>IF('3c AA'!Q124="-","-",'3c AA'!Q124)</f>
        <v>-</v>
      </c>
      <c r="O173" s="27"/>
      <c r="P173" s="117" t="str">
        <f>IF('3c AA'!S124="-","-",'3c AA'!S124)</f>
        <v>-</v>
      </c>
      <c r="Q173" s="117" t="str">
        <f>IF('3c AA'!T124="-","-",'3c AA'!T124)</f>
        <v>-</v>
      </c>
      <c r="R173" s="117" t="str">
        <f>IF('3c AA'!U124="-","-",'3c AA'!U124)</f>
        <v>-</v>
      </c>
      <c r="S173" s="117" t="str">
        <f>IF('3c AA'!V124="-","-",'3c AA'!V124)</f>
        <v>-</v>
      </c>
      <c r="T173" s="117">
        <f>IF('3c AA'!W124="-","-",'3c AA'!W124)</f>
        <v>6.4988829015144267</v>
      </c>
      <c r="U173" s="117">
        <f>IF('3c AA'!X124="-","-",'3c AA'!X124)</f>
        <v>9.9756950960531068</v>
      </c>
      <c r="V173" s="117">
        <f>IF('3c AA'!Y124="-","-",'3c AA'!Y124)</f>
        <v>4.43</v>
      </c>
      <c r="W173" s="117" t="str">
        <f>IF('3c AA'!Z124="-","-",'3c AA'!Z124)</f>
        <v>-</v>
      </c>
      <c r="X173" s="27"/>
      <c r="Y173" s="117">
        <f>IF('3c AA'!AB124="-","-",'3c AA'!AB124)</f>
        <v>20.436822830914313</v>
      </c>
      <c r="Z173" s="117" t="str">
        <f>IF('3c AA'!AC124="-","-",'3c AA'!AC124)</f>
        <v>-</v>
      </c>
      <c r="AA173" s="117" t="str">
        <f>IF('3c AA'!AD124="-","-",'3c AA'!AD124)</f>
        <v>-</v>
      </c>
      <c r="AB173" s="117" t="str">
        <f>IF('3c AA'!AE124="-","-",'3c AA'!AE124)</f>
        <v>-</v>
      </c>
      <c r="AC173" s="117" t="str">
        <f>IF('3c AA'!AF124="-","-",'3c AA'!AF124)</f>
        <v>-</v>
      </c>
      <c r="AD173" s="25"/>
    </row>
    <row r="174" spans="1:30" s="26" customFormat="1" ht="11.25" customHeight="1" x14ac:dyDescent="0.15">
      <c r="A174" s="207"/>
      <c r="B174" s="120" t="s">
        <v>246</v>
      </c>
      <c r="C174" s="157" t="s">
        <v>183</v>
      </c>
      <c r="D174" s="122" t="s">
        <v>125</v>
      </c>
      <c r="E174" s="119"/>
      <c r="F174" s="27"/>
      <c r="G174" s="117">
        <f>IF('3d PC'!G42="-","-",'3d PC'!G42)</f>
        <v>90.563452996014576</v>
      </c>
      <c r="H174" s="117">
        <f>IF('3d PC'!H42="-","-",'3d PC'!H42)</f>
        <v>90.536109416050465</v>
      </c>
      <c r="I174" s="117">
        <f>IF('3d PC'!I42="-","-",'3d PC'!I42)</f>
        <v>110.93006289475601</v>
      </c>
      <c r="J174" s="117">
        <f>IF('3d PC'!J42="-","-",'3d PC'!J42)</f>
        <v>110.82571704124992</v>
      </c>
      <c r="K174" s="117">
        <f>IF('3d PC'!K42="-","-",'3d PC'!K42)</f>
        <v>118.08640220440191</v>
      </c>
      <c r="L174" s="117">
        <f>IF('3d PC'!L42="-","-",'3d PC'!L42)</f>
        <v>118.51294599756027</v>
      </c>
      <c r="M174" s="117">
        <f>IF('3d PC'!M42="-","-",'3d PC'!M42)</f>
        <v>137.29258493285312</v>
      </c>
      <c r="N174" s="117">
        <f>IF('3d PC'!N42="-","-",'3d PC'!N42)</f>
        <v>137.38654959834642</v>
      </c>
      <c r="O174" s="27"/>
      <c r="P174" s="117">
        <f>IF('3d PC'!P42="-","-",'3d PC'!P42)</f>
        <v>137.38654959834642</v>
      </c>
      <c r="Q174" s="117">
        <f>IF('3d PC'!Q42="-","-",'3d PC'!Q42)</f>
        <v>146.98954234980852</v>
      </c>
      <c r="R174" s="117">
        <f>IF('3d PC'!R42="-","-",'3d PC'!R42)</f>
        <v>148.79160549110014</v>
      </c>
      <c r="S174" s="117">
        <f>IF('3d PC'!S42="-","-",'3d PC'!S42)</f>
        <v>153.06114525270391</v>
      </c>
      <c r="T174" s="117">
        <f>IF('3d PC'!T42="-","-",'3d PC'!T42)</f>
        <v>152.52962101673523</v>
      </c>
      <c r="U174" s="117">
        <f>IF('3d PC'!U42="-","-",'3d PC'!U42)</f>
        <v>161.50696522673715</v>
      </c>
      <c r="V174" s="117">
        <f>IF('3d PC'!V42="-","-",'3d PC'!V42)</f>
        <v>160.76007965978201</v>
      </c>
      <c r="W174" s="117">
        <f>IF('3d PC'!W42="-","-",'3d PC'!W42)</f>
        <v>168.09955111387231</v>
      </c>
      <c r="X174" s="27"/>
      <c r="Y174" s="117">
        <f>IF('3d PC'!Y42="-","-",'3d PC'!Y42)</f>
        <v>166.51771596407809</v>
      </c>
      <c r="Z174" s="117" t="str">
        <f>IF('3d PC'!Z42="-","-",'3d PC'!Z42)</f>
        <v>-</v>
      </c>
      <c r="AA174" s="117" t="str">
        <f>IF('3d PC'!AA42="-","-",'3d PC'!AA42)</f>
        <v>-</v>
      </c>
      <c r="AB174" s="117" t="str">
        <f>IF('3d PC'!AB42="-","-",'3d PC'!AB42)</f>
        <v>-</v>
      </c>
      <c r="AC174" s="117" t="str">
        <f>IF('3d PC'!AC42="-","-",'3d PC'!AC42)</f>
        <v>-</v>
      </c>
      <c r="AD174" s="25"/>
    </row>
    <row r="175" spans="1:30" s="26" customFormat="1" ht="11.25" customHeight="1" x14ac:dyDescent="0.15">
      <c r="A175" s="207"/>
      <c r="B175" s="120" t="s">
        <v>247</v>
      </c>
      <c r="C175" s="157" t="s">
        <v>184</v>
      </c>
      <c r="D175" s="122" t="s">
        <v>125</v>
      </c>
      <c r="E175" s="119"/>
      <c r="F175" s="27"/>
      <c r="G175" s="117">
        <f>IF('3e NC-Elec'!H70="-","-",'3e NC-Elec'!H70)</f>
        <v>160.96862231984301</v>
      </c>
      <c r="H175" s="117">
        <f>IF('3e NC-Elec'!I70="-","-",'3e NC-Elec'!I70)</f>
        <v>161.98287392634072</v>
      </c>
      <c r="I175" s="117">
        <f>IF('3e NC-Elec'!J70="-","-",'3e NC-Elec'!J70)</f>
        <v>189.20752718980827</v>
      </c>
      <c r="J175" s="117">
        <f>IF('3e NC-Elec'!K70="-","-",'3e NC-Elec'!K70)</f>
        <v>188.44467322566766</v>
      </c>
      <c r="K175" s="117">
        <f>IF('3e NC-Elec'!L70="-","-",'3e NC-Elec'!L70)</f>
        <v>189.29577404168177</v>
      </c>
      <c r="L175" s="117">
        <f>IF('3e NC-Elec'!M70="-","-",'3e NC-Elec'!M70)</f>
        <v>190.51167316169997</v>
      </c>
      <c r="M175" s="117">
        <f>IF('3e NC-Elec'!N70="-","-",'3e NC-Elec'!N70)</f>
        <v>180.82740656863106</v>
      </c>
      <c r="N175" s="117">
        <f>IF('3e NC-Elec'!O70="-","-",'3e NC-Elec'!O70)</f>
        <v>180.29816618803244</v>
      </c>
      <c r="O175" s="27"/>
      <c r="P175" s="117">
        <f>IF('3e NC-Elec'!Q70="-","-",'3e NC-Elec'!Q70)</f>
        <v>180.29816618803244</v>
      </c>
      <c r="Q175" s="117">
        <f>IF('3e NC-Elec'!R70="-","-",'3e NC-Elec'!R70)</f>
        <v>183.4942549061106</v>
      </c>
      <c r="R175" s="117">
        <f>IF('3e NC-Elec'!S70="-","-",'3e NC-Elec'!S70)</f>
        <v>184.72349054843647</v>
      </c>
      <c r="S175" s="117">
        <f>IF('3e NC-Elec'!T70="-","-",'3e NC-Elec'!T70)</f>
        <v>194.67233622711166</v>
      </c>
      <c r="T175" s="117">
        <f>IF('3e NC-Elec'!U70="-","-",'3e NC-Elec'!U70)</f>
        <v>198.39681797898018</v>
      </c>
      <c r="U175" s="117">
        <f>IF('3e NC-Elec'!V70="-","-",'3e NC-Elec'!V70)</f>
        <v>198.61904688109738</v>
      </c>
      <c r="V175" s="117">
        <f>IF('3e NC-Elec'!W70="-","-",'3e NC-Elec'!W70)</f>
        <v>198.03208527260765</v>
      </c>
      <c r="W175" s="117">
        <f>IF('3e NC-Elec'!X70="-","-",'3e NC-Elec'!X70)</f>
        <v>228.52751361609481</v>
      </c>
      <c r="X175" s="27"/>
      <c r="Y175" s="117">
        <f>IF('3e NC-Elec'!Z70="-","-",'3e NC-Elec'!Z70)</f>
        <v>238.3196462190906</v>
      </c>
      <c r="Z175" s="117" t="str">
        <f>IF('3e NC-Elec'!AA70="-","-",'3e NC-Elec'!AA70)</f>
        <v>-</v>
      </c>
      <c r="AA175" s="117" t="str">
        <f>IF('3e NC-Elec'!AB70="-","-",'3e NC-Elec'!AB70)</f>
        <v>-</v>
      </c>
      <c r="AB175" s="117" t="str">
        <f>IF('3e NC-Elec'!AC70="-","-",'3e NC-Elec'!AC70)</f>
        <v>-</v>
      </c>
      <c r="AC175" s="117" t="str">
        <f>IF('3e NC-Elec'!AD70="-","-",'3e NC-Elec'!AD70)</f>
        <v>-</v>
      </c>
      <c r="AD175" s="25"/>
    </row>
    <row r="176" spans="1:30" s="26" customFormat="1" ht="11.25" customHeight="1" x14ac:dyDescent="0.15">
      <c r="A176" s="207"/>
      <c r="B176" s="120" t="s">
        <v>248</v>
      </c>
      <c r="C176" s="157" t="s">
        <v>185</v>
      </c>
      <c r="D176" s="122" t="s">
        <v>125</v>
      </c>
      <c r="E176" s="119"/>
      <c r="F176" s="27"/>
      <c r="G176" s="117">
        <f>IF('3g CPIH'!C$17="-","-",'3h OC '!$E$10*('3g CPIH'!C$17/'3g CPIH'!$G$17))</f>
        <v>76.502677103718199</v>
      </c>
      <c r="H176" s="117">
        <f>IF('3g CPIH'!D$17="-","-",'3h OC '!$E$10*('3g CPIH'!D$17/'3g CPIH'!$G$17))</f>
        <v>76.655835616438353</v>
      </c>
      <c r="I176" s="117">
        <f>IF('3g CPIH'!E$17="-","-",'3h OC '!$E$10*('3g CPIH'!E$17/'3g CPIH'!$G$17))</f>
        <v>76.885573385518597</v>
      </c>
      <c r="J176" s="117">
        <f>IF('3g CPIH'!F$17="-","-",'3h OC '!$E$10*('3g CPIH'!F$17/'3g CPIH'!$G$17))</f>
        <v>77.345048923679059</v>
      </c>
      <c r="K176" s="117">
        <f>IF('3g CPIH'!G$17="-","-",'3h OC '!$E$10*('3g CPIH'!G$17/'3g CPIH'!$G$17))</f>
        <v>78.263999999999996</v>
      </c>
      <c r="L176" s="117">
        <f>IF('3g CPIH'!H$17="-","-",'3h OC '!$E$10*('3g CPIH'!H$17/'3g CPIH'!$G$17))</f>
        <v>79.259530332681024</v>
      </c>
      <c r="M176" s="117">
        <f>IF('3g CPIH'!I$17="-","-",'3h OC '!$E$10*('3g CPIH'!I$17/'3g CPIH'!$G$17))</f>
        <v>80.408219178082177</v>
      </c>
      <c r="N176" s="117">
        <f>IF('3g CPIH'!J$17="-","-",'3h OC '!$E$10*('3g CPIH'!J$17/'3g CPIH'!$G$17))</f>
        <v>81.097432485322898</v>
      </c>
      <c r="O176" s="27"/>
      <c r="P176" s="117">
        <f>IF('3g CPIH'!L$17="-","-",'3h OC '!$E$10*('3g CPIH'!L$17/'3g CPIH'!$G$17))</f>
        <v>81.097432485322898</v>
      </c>
      <c r="Q176" s="117">
        <f>IF('3g CPIH'!M$17="-","-",'3h OC '!$E$10*('3g CPIH'!M$17/'3g CPIH'!$G$17))</f>
        <v>82.016383561643835</v>
      </c>
      <c r="R176" s="117">
        <f>IF('3g CPIH'!N$17="-","-",'3h OC '!$E$10*('3g CPIH'!N$17/'3g CPIH'!$G$17))</f>
        <v>82.62901761252445</v>
      </c>
      <c r="S176" s="117">
        <f>IF('3g CPIH'!O$17="-","-",'3h OC '!$E$10*('3g CPIH'!O$17/'3g CPIH'!$G$17))</f>
        <v>83.088493150684926</v>
      </c>
      <c r="T176" s="117">
        <f>IF('3g CPIH'!P$17="-","-",'3h OC '!$E$10*('3g CPIH'!P$17/'3g CPIH'!$G$17))</f>
        <v>83.318230919765156</v>
      </c>
      <c r="U176" s="117">
        <f>IF('3g CPIH'!Q$17="-","-",'3h OC '!$E$10*('3g CPIH'!Q$17/'3g CPIH'!$G$17))</f>
        <v>83.777706457925632</v>
      </c>
      <c r="V176" s="117">
        <f>IF('3g CPIH'!R$17="-","-",'3h OC '!$E$10*('3g CPIH'!R$17/'3g CPIH'!$G$17))</f>
        <v>85.309291585127198</v>
      </c>
      <c r="W176" s="117">
        <f>IF('3g CPIH'!S$17="-","-",'3h OC '!$E$10*('3g CPIH'!S$17/'3g CPIH'!$G$17))</f>
        <v>87.836407045009793</v>
      </c>
      <c r="X176" s="27"/>
      <c r="Y176" s="117">
        <f>IF('3g CPIH'!U$17="-","-",'3h OC '!$E$10*('3g CPIH'!U$17/'3g CPIH'!$G$17))</f>
        <v>92.278003913894324</v>
      </c>
      <c r="Z176" s="117" t="str">
        <f>IF('3g CPIH'!V$17="-","-",'3h OC '!$E$10*('3g CPIH'!V$17/'3g CPIH'!$G$17))</f>
        <v>-</v>
      </c>
      <c r="AA176" s="117" t="str">
        <f>IF('3g CPIH'!W$17="-","-",'3h OC '!$E$10*('3g CPIH'!W$17/'3g CPIH'!$G$17))</f>
        <v>-</v>
      </c>
      <c r="AB176" s="117" t="str">
        <f>IF('3g CPIH'!X$17="-","-",'3h OC '!$E$10*('3g CPIH'!X$17/'3g CPIH'!$G$17))</f>
        <v>-</v>
      </c>
      <c r="AC176" s="117" t="str">
        <f>IF('3g CPIH'!Y$17="-","-",'3h OC '!$E$10*('3g CPIH'!Y$17/'3g CPIH'!$G$17))</f>
        <v>-</v>
      </c>
      <c r="AD176" s="25"/>
    </row>
    <row r="177" spans="1:30" s="26" customFormat="1" ht="11.25" customHeight="1" x14ac:dyDescent="0.15">
      <c r="A177" s="207"/>
      <c r="B177" s="120" t="s">
        <v>248</v>
      </c>
      <c r="C177" s="157" t="s">
        <v>186</v>
      </c>
      <c r="D177" s="122" t="s">
        <v>125</v>
      </c>
      <c r="E177" s="119"/>
      <c r="F177" s="27"/>
      <c r="G177" s="117" t="s">
        <v>249</v>
      </c>
      <c r="H177" s="117" t="s">
        <v>249</v>
      </c>
      <c r="I177" s="117" t="s">
        <v>249</v>
      </c>
      <c r="J177" s="117" t="s">
        <v>249</v>
      </c>
      <c r="K177" s="117">
        <f>IF('3i SMNCC'!G$50="-","-",'3i SMNCC'!G$50)</f>
        <v>0</v>
      </c>
      <c r="L177" s="117">
        <f>IF('3i SMNCC'!H$50="-","-",'3i SMNCC'!H$50)</f>
        <v>-0.18995111249132623</v>
      </c>
      <c r="M177" s="117">
        <f>IF('3i SMNCC'!I$50="-","-",'3i SMNCC'!I$50)</f>
        <v>2.3898870370752556</v>
      </c>
      <c r="N177" s="117">
        <f>IF('3i SMNCC'!J$50="-","-",'3i SMNCC'!J$50)</f>
        <v>11.485481460604181</v>
      </c>
      <c r="O177" s="27"/>
      <c r="P177" s="117">
        <f>IF('3i SMNCC'!L$50="-","-",'3i SMNCC'!L$50)</f>
        <v>11.485481460604181</v>
      </c>
      <c r="Q177" s="117">
        <f>IF('3i SMNCC'!M$50="-","-",'3i SMNCC'!M$50)</f>
        <v>13.905095596481768</v>
      </c>
      <c r="R177" s="117">
        <f>IF('3i SMNCC'!N$50="-","-",'3i SMNCC'!N$50)</f>
        <v>14.008016342776511</v>
      </c>
      <c r="S177" s="117">
        <f>IF('3i SMNCC'!O$50="-","-",'3i SMNCC'!O$50)</f>
        <v>16.592254432324484</v>
      </c>
      <c r="T177" s="117">
        <f>IF('3i SMNCC'!P$50="-","-",'3i SMNCC'!P$50)</f>
        <v>16.855736391237045</v>
      </c>
      <c r="U177" s="117">
        <f>IF('3i SMNCC'!Q$50="-","-",'3i SMNCC'!Q$50)</f>
        <v>16.48610584262476</v>
      </c>
      <c r="V177" s="117">
        <f>IF('3i SMNCC'!R$50="-","-",'3i SMNCC'!R$50)</f>
        <v>16.529685824397358</v>
      </c>
      <c r="W177" s="117">
        <f>IF('3i SMNCC'!S$50="-","-",'3i SMNCC'!S$50)</f>
        <v>15.149258026029946</v>
      </c>
      <c r="X177" s="27"/>
      <c r="Y177" s="117">
        <f>IF('3i SMNCC'!U$50="-","-",'3i SMNCC'!U$50)</f>
        <v>16.072618119862021</v>
      </c>
      <c r="Z177" s="117" t="str">
        <f>IF('3i SMNCC'!V$50="-","-",'3i SMNCC'!V$50)</f>
        <v>-</v>
      </c>
      <c r="AA177" s="117" t="str">
        <f>IF('3i SMNCC'!W$50="-","-",'3i SMNCC'!W$50)</f>
        <v>-</v>
      </c>
      <c r="AB177" s="117" t="str">
        <f>IF('3i SMNCC'!X$50="-","-",'3i SMNCC'!X$50)</f>
        <v>-</v>
      </c>
      <c r="AC177" s="117" t="str">
        <f>IF('3i SMNCC'!Y$50="-","-",'3i SMNCC'!Y$50)</f>
        <v>-</v>
      </c>
      <c r="AD177" s="25"/>
    </row>
    <row r="178" spans="1:30" s="26" customFormat="1" ht="12.6" customHeight="1" x14ac:dyDescent="0.15">
      <c r="A178" s="207"/>
      <c r="B178" s="120" t="s">
        <v>248</v>
      </c>
      <c r="C178" s="157" t="s">
        <v>187</v>
      </c>
      <c r="D178" s="122" t="s">
        <v>125</v>
      </c>
      <c r="E178" s="119"/>
      <c r="F178" s="27"/>
      <c r="G178" s="117">
        <f>IF('3g CPIH'!C$17="-","-",'3j PAAC PAP'!$G$14*('3g CPIH'!C$17/'3g CPIH'!$G$17))</f>
        <v>13.436452250489236</v>
      </c>
      <c r="H178" s="117">
        <f>IF('3g CPIH'!D$17="-","-",'3j PAAC PAP'!$G$14*('3g CPIH'!D$17/'3g CPIH'!$G$17))</f>
        <v>13.463352054794518</v>
      </c>
      <c r="I178" s="117">
        <f>IF('3g CPIH'!E$17="-","-",'3j PAAC PAP'!$G$14*('3g CPIH'!E$17/'3g CPIH'!$G$17))</f>
        <v>13.503701761252445</v>
      </c>
      <c r="J178" s="117">
        <f>IF('3g CPIH'!F$17="-","-",'3j PAAC PAP'!$G$14*('3g CPIH'!F$17/'3g CPIH'!$G$17))</f>
        <v>13.584401174168297</v>
      </c>
      <c r="K178" s="117">
        <f>IF('3g CPIH'!G$17="-","-",'3j PAAC PAP'!$G$14*('3g CPIH'!G$17/'3g CPIH'!$G$17))</f>
        <v>13.745799999999999</v>
      </c>
      <c r="L178" s="117">
        <f>IF('3g CPIH'!H$17="-","-",'3j PAAC PAP'!$G$14*('3g CPIH'!H$17/'3g CPIH'!$G$17))</f>
        <v>13.920648727984345</v>
      </c>
      <c r="M178" s="117">
        <f>IF('3g CPIH'!I$17="-","-",'3j PAAC PAP'!$G$14*('3g CPIH'!I$17/'3g CPIH'!$G$17))</f>
        <v>14.122397260273971</v>
      </c>
      <c r="N178" s="117">
        <f>IF('3g CPIH'!J$17="-","-",'3j PAAC PAP'!$G$14*('3g CPIH'!J$17/'3g CPIH'!$G$17))</f>
        <v>14.24344637964775</v>
      </c>
      <c r="O178" s="27"/>
      <c r="P178" s="117">
        <f>IF('3g CPIH'!L$17="-","-",'3j PAAC PAP'!$G$14*('3g CPIH'!L$17/'3g CPIH'!$G$17))</f>
        <v>14.24344637964775</v>
      </c>
      <c r="Q178" s="117">
        <f>IF('3g CPIH'!M$17="-","-",'3j PAAC PAP'!$G$14*('3g CPIH'!M$17/'3g CPIH'!$G$17))</f>
        <v>14.40484520547945</v>
      </c>
      <c r="R178" s="117">
        <f>IF('3g CPIH'!N$17="-","-",'3j PAAC PAP'!$G$14*('3g CPIH'!N$17/'3g CPIH'!$G$17))</f>
        <v>14.512444422700586</v>
      </c>
      <c r="S178" s="117">
        <f>IF('3g CPIH'!O$17="-","-",'3j PAAC PAP'!$G$14*('3g CPIH'!O$17/'3g CPIH'!$G$17))</f>
        <v>14.593143835616438</v>
      </c>
      <c r="T178" s="117">
        <f>IF('3g CPIH'!P$17="-","-",'3j PAAC PAP'!$G$14*('3g CPIH'!P$17/'3g CPIH'!$G$17))</f>
        <v>14.633493542074362</v>
      </c>
      <c r="U178" s="117">
        <f>IF('3g CPIH'!Q$17="-","-",'3j PAAC PAP'!$G$14*('3g CPIH'!Q$17/'3g CPIH'!$G$17))</f>
        <v>14.714192954990214</v>
      </c>
      <c r="V178" s="117">
        <f>IF('3g CPIH'!R$17="-","-",'3j PAAC PAP'!$G$14*('3g CPIH'!R$17/'3g CPIH'!$G$17))</f>
        <v>14.983190998043053</v>
      </c>
      <c r="W178" s="117">
        <f>IF('3g CPIH'!S$17="-","-",'3j PAAC PAP'!$G$14*('3g CPIH'!S$17/'3g CPIH'!$G$17))</f>
        <v>15.427037769080234</v>
      </c>
      <c r="X178" s="27"/>
      <c r="Y178" s="117">
        <f>IF('3g CPIH'!U$17="-","-",'3j PAAC PAP'!$G$14*('3g CPIH'!U$17/'3g CPIH'!$G$17))</f>
        <v>16.207132093933463</v>
      </c>
      <c r="Z178" s="117" t="str">
        <f>IF('3g CPIH'!V$17="-","-",'3j PAAC PAP'!$G$14*('3g CPIH'!V$17/'3g CPIH'!$G$17))</f>
        <v>-</v>
      </c>
      <c r="AA178" s="117" t="str">
        <f>IF('3g CPIH'!W$17="-","-",'3j PAAC PAP'!$G$14*('3g CPIH'!W$17/'3g CPIH'!$G$17))</f>
        <v>-</v>
      </c>
      <c r="AB178" s="117" t="str">
        <f>IF('3g CPIH'!X$17="-","-",'3j PAAC PAP'!$G$14*('3g CPIH'!X$17/'3g CPIH'!$G$17))</f>
        <v>-</v>
      </c>
      <c r="AC178" s="117" t="str">
        <f>IF('3g CPIH'!Y$17="-","-",'3j PAAC PAP'!$G$14*('3g CPIH'!Y$17/'3g CPIH'!$G$17))</f>
        <v>-</v>
      </c>
      <c r="AD178" s="25"/>
    </row>
    <row r="179" spans="1:30" s="26" customFormat="1" ht="11.25" customHeight="1" x14ac:dyDescent="0.15">
      <c r="A179" s="207"/>
      <c r="B179" s="120" t="s">
        <v>248</v>
      </c>
      <c r="C179" s="120" t="s">
        <v>188</v>
      </c>
      <c r="D179" s="122" t="s">
        <v>125</v>
      </c>
      <c r="E179" s="119"/>
      <c r="F179" s="27"/>
      <c r="G179" s="117">
        <f>IF(G171="-","-",SUM(G171:G177)*'3j PAAC PAP'!$G$32)</f>
        <v>34.0515101631674</v>
      </c>
      <c r="H179" s="117">
        <f>IF(H171="-","-",SUM(H171:H177)*'3j PAAC PAP'!$G$32)</f>
        <v>32.542530278399816</v>
      </c>
      <c r="I179" s="117">
        <f>IF(I171="-","-",SUM(I171:I177)*'3j PAAC PAP'!$G$32)</f>
        <v>34.231361379617304</v>
      </c>
      <c r="J179" s="117">
        <f>IF(J171="-","-",SUM(J171:J177)*'3j PAAC PAP'!$G$32)</f>
        <v>33.564960810206507</v>
      </c>
      <c r="K179" s="117">
        <f>IF(K171="-","-",SUM(K171:K177)*'3j PAAC PAP'!$G$32)</f>
        <v>36.770823802581312</v>
      </c>
      <c r="L179" s="117">
        <f>IF(L171="-","-",SUM(L171:L177)*'3j PAAC PAP'!$G$32)</f>
        <v>36.312023978487439</v>
      </c>
      <c r="M179" s="117">
        <f>IF(M171="-","-",SUM(M171:M177)*'3j PAAC PAP'!$G$32)</f>
        <v>38.628857455441043</v>
      </c>
      <c r="N179" s="117">
        <f>IF(N171="-","-",SUM(N171:N177)*'3j PAAC PAP'!$G$32)</f>
        <v>40.536919421901267</v>
      </c>
      <c r="O179" s="27"/>
      <c r="P179" s="117">
        <f>IF(P171="-","-",SUM(P171:P177)*'3j PAAC PAP'!$G$32)</f>
        <v>40.536919421901267</v>
      </c>
      <c r="Q179" s="117">
        <f>IF(Q171="-","-",SUM(Q171:Q177)*'3j PAAC PAP'!$G$32)</f>
        <v>44.439491795970227</v>
      </c>
      <c r="R179" s="117">
        <f>IF(R171="-","-",SUM(R171:R177)*'3j PAAC PAP'!$G$32)</f>
        <v>42.778204245659893</v>
      </c>
      <c r="S179" s="117">
        <f>IF(S171="-","-",SUM(S171:S177)*'3j PAAC PAP'!$G$32)</f>
        <v>43.187183163967035</v>
      </c>
      <c r="T179" s="117">
        <f>IF(T171="-","-",SUM(T171:T177)*'3j PAAC PAP'!$G$32)</f>
        <v>41.837373833104017</v>
      </c>
      <c r="U179" s="117">
        <f>IF(U171="-","-",SUM(U171:U177)*'3j PAAC PAP'!$G$32)</f>
        <v>44.986305126627471</v>
      </c>
      <c r="V179" s="117">
        <f>IF(V171="-","-",SUM(V171:V177)*'3j PAAC PAP'!$G$32)</f>
        <v>49.273235037257869</v>
      </c>
      <c r="W179" s="117">
        <f>IF(W171="-","-",SUM(W171:W177)*'3j PAAC PAP'!$G$32)</f>
        <v>68.694780673222979</v>
      </c>
      <c r="X179" s="27"/>
      <c r="Y179" s="117">
        <f>IF(Y171="-","-",SUM(Y171:Y177)*'3j PAAC PAP'!$G$32)</f>
        <v>117.59720349911325</v>
      </c>
      <c r="Z179" s="117" t="str">
        <f>IF(Z171="-","-",SUM(Z171:Z177)*'3j PAAC PAP'!$G$32)</f>
        <v>-</v>
      </c>
      <c r="AA179" s="117" t="str">
        <f>IF(AA171="-","-",SUM(AA171:AA177)*'3j PAAC PAP'!$G$32)</f>
        <v>-</v>
      </c>
      <c r="AB179" s="117" t="str">
        <f>IF(AB171="-","-",SUM(AB171:AB177)*'3j PAAC PAP'!$G$32)</f>
        <v>-</v>
      </c>
      <c r="AC179" s="117" t="str">
        <f>IF(AC171="-","-",SUM(AC171:AC177)*'3j PAAC PAP'!$G$32)</f>
        <v>-</v>
      </c>
      <c r="AD179" s="25"/>
    </row>
    <row r="180" spans="1:30" x14ac:dyDescent="0.2">
      <c r="A180" s="207"/>
      <c r="B180" s="120" t="s">
        <v>189</v>
      </c>
      <c r="C180" s="157" t="s">
        <v>250</v>
      </c>
      <c r="D180" s="122" t="s">
        <v>125</v>
      </c>
      <c r="E180" s="119"/>
      <c r="F180" s="27"/>
      <c r="G180" s="117">
        <f>IF(G171="-","-",SUM(G171:G179)*'3k EBIT'!$E$10)</f>
        <v>12.309454800905884</v>
      </c>
      <c r="H180" s="117">
        <f>IF(H171="-","-",SUM(H171:H179)*'3k EBIT'!$E$10)</f>
        <v>11.776019243757956</v>
      </c>
      <c r="I180" s="117">
        <f>IF(I171="-","-",SUM(I171:I179)*'3k EBIT'!$E$10)</f>
        <v>12.374398121543686</v>
      </c>
      <c r="J180" s="117">
        <f>IF(J171="-","-",SUM(J171:J179)*'3k EBIT'!$E$10)</f>
        <v>12.140153490814717</v>
      </c>
      <c r="K180" s="117">
        <f>IF(K171="-","-",SUM(K171:K179)*'3k EBIT'!$E$10)</f>
        <v>13.277682624415933</v>
      </c>
      <c r="L180" s="117">
        <f>IF(L171="-","-",SUM(L171:L179)*'3k EBIT'!$E$10)</f>
        <v>13.118721554456441</v>
      </c>
      <c r="M180" s="117">
        <f>IF(M171="-","-",SUM(M171:M179)*'3k EBIT'!$E$10)</f>
        <v>13.942446718524181</v>
      </c>
      <c r="N180" s="117">
        <f>IF(N171="-","-",SUM(N171:N179)*'3k EBIT'!$E$10)</f>
        <v>14.619964008296041</v>
      </c>
      <c r="O180" s="27"/>
      <c r="P180" s="117">
        <f>IF(P171="-","-",SUM(P171:P179)*'3k EBIT'!$E$10)</f>
        <v>14.619964008296041</v>
      </c>
      <c r="Q180" s="117">
        <f>IF(Q171="-","-",SUM(Q171:Q179)*'3k EBIT'!$E$10)</f>
        <v>16.004025612832958</v>
      </c>
      <c r="R180" s="117">
        <f>IF(R171="-","-",SUM(R171:R179)*'3k EBIT'!$E$10)</f>
        <v>15.418258568673052</v>
      </c>
      <c r="S180" s="117">
        <f>IF(S171="-","-",SUM(S171:S179)*'3k EBIT'!$E$10)</f>
        <v>15.564539834776426</v>
      </c>
      <c r="T180" s="117">
        <f>IF(T171="-","-",SUM(T171:T179)*'3k EBIT'!$E$10)</f>
        <v>15.087687699906157</v>
      </c>
      <c r="U180" s="117">
        <f>IF(U171="-","-",SUM(U171:U179)*'3k EBIT'!$E$10)</f>
        <v>16.203508413957941</v>
      </c>
      <c r="V180" s="117">
        <f>IF(V171="-","-",SUM(V171:V179)*'3k EBIT'!$E$10)</f>
        <v>17.725659938479243</v>
      </c>
      <c r="W180" s="117">
        <f>IF(W171="-","-",SUM(W171:W179)*'3k EBIT'!$E$10)</f>
        <v>24.606622030305211</v>
      </c>
      <c r="X180" s="27"/>
      <c r="Y180" s="117">
        <f>IF(Y171="-","-",SUM(Y171:Y179)*'3k EBIT'!$E$10)</f>
        <v>41.925983503481135</v>
      </c>
      <c r="Z180" s="117" t="str">
        <f>IF(Z171="-","-",SUM(Z171:Z179)*'3k EBIT'!$E$10)</f>
        <v>-</v>
      </c>
      <c r="AA180" s="117" t="str">
        <f>IF(AA171="-","-",SUM(AA171:AA179)*'3k EBIT'!$E$10)</f>
        <v>-</v>
      </c>
      <c r="AB180" s="117" t="str">
        <f>IF(AB171="-","-",SUM(AB171:AB179)*'3k EBIT'!$E$10)</f>
        <v>-</v>
      </c>
      <c r="AC180" s="117" t="str">
        <f>IF(AC171="-","-",SUM(AC171:AC179)*'3k EBIT'!$E$10)</f>
        <v>-</v>
      </c>
    </row>
    <row r="181" spans="1:30" x14ac:dyDescent="0.2">
      <c r="A181" s="207"/>
      <c r="B181" s="120" t="s">
        <v>251</v>
      </c>
      <c r="C181" s="155" t="s">
        <v>252</v>
      </c>
      <c r="D181" s="122" t="s">
        <v>125</v>
      </c>
      <c r="E181" s="118"/>
      <c r="F181" s="27"/>
      <c r="G181" s="117">
        <f>IF(G171="-","-",SUM(G171:G174,G176:G180)*'3l HAP'!$E$11)</f>
        <v>7.1286612058058321</v>
      </c>
      <c r="H181" s="117">
        <f>IF(H171="-","-",SUM(H171:H174,H176:H180)*'3l HAP'!$E$11)</f>
        <v>6.7027575077061137</v>
      </c>
      <c r="I181" s="117">
        <f>IF(I171="-","-",SUM(I171:I174,I176:I180)*'3l HAP'!$E$11)</f>
        <v>6.7652593345895786</v>
      </c>
      <c r="J181" s="117">
        <f>IF(J171="-","-",SUM(J171:J174,J176:J180)*'3l HAP'!$E$11)</f>
        <v>6.5959243730623429</v>
      </c>
      <c r="K181" s="117">
        <f>IF(K171="-","-",SUM(K171:K174,K176:K180)*'3l HAP'!$E$11)</f>
        <v>7.4600190463228051</v>
      </c>
      <c r="L181" s="117">
        <f>IF(L171="-","-",SUM(L171:L174,L176:L180)*'3l HAP'!$E$11)</f>
        <v>7.3197250639403197</v>
      </c>
      <c r="M181" s="117">
        <f>IF(M171="-","-",SUM(M171:M174,M176:M180)*'3l HAP'!$E$11)</f>
        <v>8.0962574187945471</v>
      </c>
      <c r="N181" s="117">
        <f>IF(N171="-","-",SUM(N171:N174,N176:N180)*'3l HAP'!$E$11)</f>
        <v>8.6260863715365375</v>
      </c>
      <c r="O181" s="27"/>
      <c r="P181" s="117">
        <f>IF(P171="-","-",SUM(P171:P174,P176:P180)*'3l HAP'!$E$11)</f>
        <v>8.6260863715365375</v>
      </c>
      <c r="Q181" s="117">
        <f>IF(Q171="-","-",SUM(Q171:Q174,Q176:Q180)*'3l HAP'!$E$11)</f>
        <v>9.6458207303999473</v>
      </c>
      <c r="R181" s="117">
        <f>IF(R171="-","-",SUM(R171:R174,R176:R180)*'3l HAP'!$E$11)</f>
        <v>9.1764439255123182</v>
      </c>
      <c r="S181" s="117">
        <f>IF(S171="-","-",SUM(S171:S174,S176:S180)*'3l HAP'!$E$11)</f>
        <v>9.1435040934246938</v>
      </c>
      <c r="T181" s="117">
        <f>IF(T171="-","-",SUM(T171:T174,T176:T180)*'3l HAP'!$E$11)</f>
        <v>8.7215218917339126</v>
      </c>
      <c r="U181" s="117">
        <f>IF(U171="-","-",SUM(U171:U174,U176:U180)*'3l HAP'!$E$11)</f>
        <v>9.5780958345098721</v>
      </c>
      <c r="V181" s="117">
        <f>IF(V171="-","-",SUM(V171:V174,V176:V180)*'3l HAP'!$E$11)</f>
        <v>10.759626974435742</v>
      </c>
      <c r="W181" s="117">
        <f>IF(W171="-","-",SUM(W171:W174,W176:W180)*'3l HAP'!$E$11)</f>
        <v>15.615465743521831</v>
      </c>
      <c r="X181" s="27"/>
      <c r="Y181" s="117">
        <f>IF(Y171="-","-",SUM(Y171:Y174,Y176:Y180)*'3l HAP'!$E$11)</f>
        <v>28.818028950603068</v>
      </c>
      <c r="Z181" s="117" t="str">
        <f>IF(Z171="-","-",SUM(Z171:Z174,Z176:Z180)*'3l HAP'!$E$11)</f>
        <v>-</v>
      </c>
      <c r="AA181" s="117" t="str">
        <f>IF(AA171="-","-",SUM(AA171:AA174,AA176:AA180)*'3l HAP'!$E$11)</f>
        <v>-</v>
      </c>
      <c r="AB181" s="117" t="str">
        <f>IF(AB171="-","-",SUM(AB171:AB174,AB176:AB180)*'3l HAP'!$E$11)</f>
        <v>-</v>
      </c>
      <c r="AC181" s="117" t="str">
        <f>IF(AC171="-","-",SUM(AC171:AC174,AC176:AC180)*'3l HAP'!$E$11)</f>
        <v>-</v>
      </c>
    </row>
    <row r="182" spans="1:30" x14ac:dyDescent="0.2">
      <c r="A182" s="207"/>
      <c r="B182" s="120" t="s">
        <v>253</v>
      </c>
      <c r="C182" s="157" t="str">
        <f>B182&amp;"_"&amp;D182</f>
        <v>Total_Northern Scotland</v>
      </c>
      <c r="D182" s="122" t="s">
        <v>125</v>
      </c>
      <c r="E182" s="119"/>
      <c r="F182" s="27"/>
      <c r="G182" s="117">
        <f t="shared" ref="G182:N182" si="39">IF(G171="-","-",SUM(G171:G181))</f>
        <v>654.9944357560862</v>
      </c>
      <c r="H182" s="117">
        <f t="shared" si="39"/>
        <v>626.49298801529903</v>
      </c>
      <c r="I182" s="117">
        <f t="shared" si="39"/>
        <v>658.04910198028062</v>
      </c>
      <c r="J182" s="117">
        <f t="shared" si="39"/>
        <v>645.55110733592971</v>
      </c>
      <c r="K182" s="117">
        <f t="shared" si="39"/>
        <v>706.28513167982237</v>
      </c>
      <c r="L182" s="117">
        <f t="shared" si="39"/>
        <v>697.77846905005924</v>
      </c>
      <c r="M182" s="117">
        <f t="shared" si="39"/>
        <v>741.90893950102065</v>
      </c>
      <c r="N182" s="117">
        <f t="shared" si="39"/>
        <v>778.09755844964059</v>
      </c>
      <c r="O182" s="27"/>
      <c r="P182" s="117">
        <f t="shared" ref="P182:W182" si="40">IF(P171="-","-",SUM(P171:P181))</f>
        <v>778.09755844964059</v>
      </c>
      <c r="Q182" s="117">
        <f t="shared" si="40"/>
        <v>851.96261032676023</v>
      </c>
      <c r="R182" s="117">
        <f t="shared" si="40"/>
        <v>820.66340182674696</v>
      </c>
      <c r="S182" s="117">
        <f t="shared" si="40"/>
        <v>828.32947282000328</v>
      </c>
      <c r="T182" s="117">
        <f t="shared" si="40"/>
        <v>802.81002020224298</v>
      </c>
      <c r="U182" s="117">
        <f t="shared" si="40"/>
        <v>862.39397589024509</v>
      </c>
      <c r="V182" s="117">
        <f t="shared" si="40"/>
        <v>943.68871207190114</v>
      </c>
      <c r="W182" s="117">
        <f t="shared" si="40"/>
        <v>1310.7003008213906</v>
      </c>
      <c r="X182" s="27"/>
      <c r="Y182" s="117">
        <f t="shared" ref="Y182:AC182" si="41">IF(Y171="-","-",SUM(Y171:Y181))</f>
        <v>2235.4478282058985</v>
      </c>
      <c r="Z182" s="117" t="str">
        <f t="shared" si="41"/>
        <v>-</v>
      </c>
      <c r="AA182" s="117" t="str">
        <f t="shared" si="41"/>
        <v>-</v>
      </c>
      <c r="AB182" s="117" t="str">
        <f t="shared" si="41"/>
        <v>-</v>
      </c>
      <c r="AC182" s="117" t="str">
        <f t="shared" si="41"/>
        <v>-</v>
      </c>
    </row>
    <row r="183" spans="1:30" s="26" customFormat="1" ht="11.25" x14ac:dyDescent="0.15">
      <c r="A183" s="207"/>
      <c r="B183" s="123" t="s">
        <v>244</v>
      </c>
      <c r="C183" s="123" t="s">
        <v>180</v>
      </c>
      <c r="D183" s="121" t="s">
        <v>136</v>
      </c>
      <c r="E183" s="75"/>
      <c r="F183" s="27"/>
      <c r="G183" s="35">
        <f t="shared" ref="G183:V185" si="42">IF(G15="-","-",AVERAGE(G15,G27,G39,G51,G63,G75,G87,G99,G111,G123,G135,G147,G159,G171))</f>
        <v>257.71648592671312</v>
      </c>
      <c r="H183" s="35">
        <f t="shared" si="42"/>
        <v>230.72148592671311</v>
      </c>
      <c r="I183" s="35">
        <f t="shared" si="42"/>
        <v>212.01049099689203</v>
      </c>
      <c r="J183" s="35">
        <f t="shared" si="42"/>
        <v>201.00608216610593</v>
      </c>
      <c r="K183" s="35">
        <f t="shared" si="42"/>
        <v>243.5641006936373</v>
      </c>
      <c r="L183" s="35">
        <f t="shared" si="42"/>
        <v>233.38718526559481</v>
      </c>
      <c r="M183" s="35">
        <f t="shared" si="42"/>
        <v>255.96477111507141</v>
      </c>
      <c r="N183" s="35">
        <f t="shared" si="42"/>
        <v>280.35133215513343</v>
      </c>
      <c r="O183" s="27"/>
      <c r="P183" s="35">
        <f t="shared" ref="P183:W183" si="43">IF(P15="-","-",AVERAGE(P15,P27,P39,P51,P63,P75,P87,P99,P111,P123,P135,P147,P159,P171))</f>
        <v>280.35133215513343</v>
      </c>
      <c r="Q183" s="35">
        <f t="shared" si="43"/>
        <v>331.88177601701312</v>
      </c>
      <c r="R183" s="35">
        <f t="shared" si="43"/>
        <v>300.85275986127681</v>
      </c>
      <c r="S183" s="35">
        <f t="shared" si="43"/>
        <v>290.33538273875416</v>
      </c>
      <c r="T183" s="35">
        <f t="shared" si="43"/>
        <v>253.3454702673852</v>
      </c>
      <c r="U183" s="35">
        <f t="shared" si="43"/>
        <v>301.17601117012339</v>
      </c>
      <c r="V183" s="35">
        <f t="shared" si="43"/>
        <v>380.12916390301859</v>
      </c>
      <c r="W183" s="35">
        <f t="shared" si="43"/>
        <v>686.93566973033592</v>
      </c>
      <c r="X183" s="27"/>
      <c r="Y183" s="35">
        <f t="shared" ref="Y183:AC183" si="44">IF(Y15="-","-",AVERAGE(Y15,Y27,Y39,Y51,Y63,Y75,Y87,Y99,Y111,Y123,Y135,Y147,Y159,Y171))</f>
        <v>1512.8094841491961</v>
      </c>
      <c r="Z183" s="35" t="str">
        <f t="shared" si="44"/>
        <v>-</v>
      </c>
      <c r="AA183" s="35" t="str">
        <f t="shared" si="44"/>
        <v>-</v>
      </c>
      <c r="AB183" s="35" t="str">
        <f t="shared" si="44"/>
        <v>-</v>
      </c>
      <c r="AC183" s="35" t="str">
        <f t="shared" si="44"/>
        <v>-</v>
      </c>
      <c r="AD183" s="25"/>
    </row>
    <row r="184" spans="1:30" s="26" customFormat="1" ht="11.25" x14ac:dyDescent="0.15">
      <c r="A184" s="207"/>
      <c r="B184" s="123" t="s">
        <v>244</v>
      </c>
      <c r="C184" s="123" t="s">
        <v>181</v>
      </c>
      <c r="D184" s="121" t="s">
        <v>136</v>
      </c>
      <c r="E184" s="75"/>
      <c r="F184" s="27"/>
      <c r="G184" s="35">
        <f t="shared" si="42"/>
        <v>5.9906100963410862E-2</v>
      </c>
      <c r="H184" s="35">
        <f t="shared" si="42"/>
        <v>8.9859151445116262E-2</v>
      </c>
      <c r="I184" s="35">
        <f t="shared" si="42"/>
        <v>0.28295669940976914</v>
      </c>
      <c r="J184" s="35">
        <f t="shared" si="42"/>
        <v>0.28775287064021532</v>
      </c>
      <c r="K184" s="35">
        <f t="shared" si="42"/>
        <v>3.695838468799503</v>
      </c>
      <c r="L184" s="35">
        <f t="shared" si="42"/>
        <v>3.5853367720281919</v>
      </c>
      <c r="M184" s="35">
        <f t="shared" si="42"/>
        <v>12.42910064094038</v>
      </c>
      <c r="N184" s="35">
        <f t="shared" si="42"/>
        <v>11.815456613688003</v>
      </c>
      <c r="O184" s="27"/>
      <c r="P184" s="35">
        <f t="shared" ref="P184:W185" si="45">IF(P16="-","-",AVERAGE(P16,P28,P40,P52,P64,P76,P88,P100,P112,P124,P136,P148,P160,P172))</f>
        <v>11.815456613688003</v>
      </c>
      <c r="Q184" s="35">
        <f t="shared" si="45"/>
        <v>15.875278204103214</v>
      </c>
      <c r="R184" s="35">
        <f t="shared" si="45"/>
        <v>15.252517859400495</v>
      </c>
      <c r="S184" s="35">
        <f t="shared" si="45"/>
        <v>18.162094323274683</v>
      </c>
      <c r="T184" s="35">
        <f t="shared" si="45"/>
        <v>18.515809469683656</v>
      </c>
      <c r="U184" s="35">
        <f t="shared" si="45"/>
        <v>14.155980140040841</v>
      </c>
      <c r="V184" s="35">
        <f t="shared" si="45"/>
        <v>14.309299644028929</v>
      </c>
      <c r="W184" s="35">
        <f t="shared" si="45"/>
        <v>8.9876347080460999</v>
      </c>
      <c r="X184" s="27"/>
      <c r="Y184" s="35">
        <f t="shared" ref="Y184:AC184" si="46">IF(Y16="-","-",AVERAGE(Y16,Y28,Y40,Y52,Y64,Y76,Y88,Y100,Y112,Y124,Y136,Y148,Y160,Y172))</f>
        <v>12.009130989979031</v>
      </c>
      <c r="Z184" s="35" t="str">
        <f t="shared" si="46"/>
        <v>-</v>
      </c>
      <c r="AA184" s="35" t="str">
        <f t="shared" si="46"/>
        <v>-</v>
      </c>
      <c r="AB184" s="35" t="str">
        <f t="shared" si="46"/>
        <v>-</v>
      </c>
      <c r="AC184" s="35" t="str">
        <f t="shared" si="46"/>
        <v>-</v>
      </c>
      <c r="AD184" s="25"/>
    </row>
    <row r="185" spans="1:30" s="26" customFormat="1" ht="11.25" x14ac:dyDescent="0.1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6.5476579358857476</v>
      </c>
      <c r="U185" s="35">
        <f t="shared" si="42"/>
        <v>9.975695096053105</v>
      </c>
      <c r="V185" s="35">
        <f t="shared" si="42"/>
        <v>4.43</v>
      </c>
      <c r="W185" s="35" t="str">
        <f t="shared" si="45"/>
        <v>-</v>
      </c>
      <c r="X185" s="27"/>
      <c r="Y185" s="35">
        <f t="shared" ref="Y185:AC185" si="47">IF(Y17="-","-",AVERAGE(Y17,Y29,Y41,Y53,Y65,Y77,Y89,Y101,Y113,Y125,Y137,Y149,Y161,Y173))</f>
        <v>20.701931196232078</v>
      </c>
      <c r="Z185" s="35" t="str">
        <f t="shared" si="47"/>
        <v>-</v>
      </c>
      <c r="AA185" s="35" t="str">
        <f t="shared" si="47"/>
        <v>-</v>
      </c>
      <c r="AB185" s="35" t="str">
        <f t="shared" si="47"/>
        <v>-</v>
      </c>
      <c r="AC185" s="35" t="str">
        <f t="shared" si="47"/>
        <v>-</v>
      </c>
      <c r="AD185" s="25"/>
    </row>
    <row r="186" spans="1:30" s="26" customFormat="1" ht="11.25" x14ac:dyDescent="0.15">
      <c r="A186" s="207"/>
      <c r="B186" s="123" t="s">
        <v>246</v>
      </c>
      <c r="C186" s="123" t="s">
        <v>183</v>
      </c>
      <c r="D186" s="121" t="s">
        <v>136</v>
      </c>
      <c r="E186" s="75"/>
      <c r="F186" s="27"/>
      <c r="G186" s="35">
        <f t="shared" ref="G186:N194" si="48">IF(G18="-","-",AVERAGE(G18,G30,G42,G54,G66,G78,G90,G102,G114,G126,G138,G150,G162,G174))</f>
        <v>90.554722046347251</v>
      </c>
      <c r="H186" s="35">
        <f t="shared" si="48"/>
        <v>90.52751847932619</v>
      </c>
      <c r="I186" s="35">
        <f t="shared" si="48"/>
        <v>110.92126577555032</v>
      </c>
      <c r="J186" s="35">
        <f t="shared" si="48"/>
        <v>110.816538798583</v>
      </c>
      <c r="K186" s="35">
        <f t="shared" si="48"/>
        <v>118.07705875336698</v>
      </c>
      <c r="L186" s="35">
        <f t="shared" si="48"/>
        <v>118.50377291366176</v>
      </c>
      <c r="M186" s="35">
        <f t="shared" si="48"/>
        <v>137.2785412534873</v>
      </c>
      <c r="N186" s="35">
        <f t="shared" si="48"/>
        <v>137.37219711784317</v>
      </c>
      <c r="O186" s="27"/>
      <c r="P186" s="35">
        <f t="shared" ref="P186:W186" si="49">IF(P18="-","-",AVERAGE(P18,P30,P42,P54,P66,P78,P90,P102,P114,P126,P138,P150,P162,P174))</f>
        <v>137.37219711784317</v>
      </c>
      <c r="Q186" s="35">
        <f t="shared" si="49"/>
        <v>146.97498129828324</v>
      </c>
      <c r="R186" s="35">
        <f t="shared" si="49"/>
        <v>148.78179429410963</v>
      </c>
      <c r="S186" s="35">
        <f t="shared" si="49"/>
        <v>153.05177827785991</v>
      </c>
      <c r="T186" s="35">
        <f t="shared" si="49"/>
        <v>152.50792343202036</v>
      </c>
      <c r="U186" s="35">
        <f t="shared" si="49"/>
        <v>161.47386372529701</v>
      </c>
      <c r="V186" s="35">
        <f t="shared" si="49"/>
        <v>160.71814985263919</v>
      </c>
      <c r="W186" s="35">
        <f t="shared" si="49"/>
        <v>168.06212548551051</v>
      </c>
      <c r="X186" s="27"/>
      <c r="Y186" s="35">
        <f t="shared" ref="Y186:AC186" si="50">IF(Y18="-","-",AVERAGE(Y18,Y30,Y42,Y54,Y66,Y78,Y90,Y102,Y114,Y126,Y138,Y150,Y162,Y174))</f>
        <v>166.49125558391935</v>
      </c>
      <c r="Z186" s="35" t="str">
        <f t="shared" si="50"/>
        <v>-</v>
      </c>
      <c r="AA186" s="35" t="str">
        <f t="shared" si="50"/>
        <v>-</v>
      </c>
      <c r="AB186" s="35" t="str">
        <f t="shared" si="50"/>
        <v>-</v>
      </c>
      <c r="AC186" s="35" t="str">
        <f t="shared" si="50"/>
        <v>-</v>
      </c>
      <c r="AD186" s="25"/>
    </row>
    <row r="187" spans="1:30" s="26" customFormat="1" ht="11.25" x14ac:dyDescent="0.15">
      <c r="A187" s="207"/>
      <c r="B187" s="123" t="s">
        <v>247</v>
      </c>
      <c r="C187" s="123" t="s">
        <v>184</v>
      </c>
      <c r="D187" s="121" t="s">
        <v>136</v>
      </c>
      <c r="E187" s="75"/>
      <c r="F187" s="27"/>
      <c r="G187" s="35">
        <f t="shared" si="48"/>
        <v>129.31507525491892</v>
      </c>
      <c r="H187" s="35">
        <f t="shared" si="48"/>
        <v>130.320527277114</v>
      </c>
      <c r="I187" s="35">
        <f t="shared" si="48"/>
        <v>143.75542844413056</v>
      </c>
      <c r="J187" s="35">
        <f t="shared" si="48"/>
        <v>142.99919295387261</v>
      </c>
      <c r="K187" s="35">
        <f t="shared" si="48"/>
        <v>140.67827761874798</v>
      </c>
      <c r="L187" s="35">
        <f t="shared" si="48"/>
        <v>141.88362767308908</v>
      </c>
      <c r="M187" s="35">
        <f t="shared" si="48"/>
        <v>146.74643050364855</v>
      </c>
      <c r="N187" s="35">
        <f t="shared" si="48"/>
        <v>146.21321809921974</v>
      </c>
      <c r="O187" s="27"/>
      <c r="P187" s="35">
        <f t="shared" ref="P187:W187" si="51">IF(P19="-","-",AVERAGE(P19,P31,P43,P55,P67,P79,P91,P103,P115,P127,P139,P151,P163,P175))</f>
        <v>146.21321809921974</v>
      </c>
      <c r="Q187" s="35">
        <f t="shared" si="51"/>
        <v>154.98695474225545</v>
      </c>
      <c r="R187" s="35">
        <f t="shared" si="51"/>
        <v>155.91941768584419</v>
      </c>
      <c r="S187" s="35">
        <f t="shared" si="51"/>
        <v>156.82128408270361</v>
      </c>
      <c r="T187" s="35">
        <f t="shared" si="51"/>
        <v>160.05334295858538</v>
      </c>
      <c r="U187" s="35">
        <f t="shared" si="51"/>
        <v>171.05986563571534</v>
      </c>
      <c r="V187" s="35">
        <f t="shared" si="51"/>
        <v>170.07802785187067</v>
      </c>
      <c r="W187" s="35">
        <f t="shared" si="51"/>
        <v>211.18364579762692</v>
      </c>
      <c r="X187" s="27"/>
      <c r="Y187" s="35">
        <f t="shared" ref="Y187:AC187" si="52">IF(Y19="-","-",AVERAGE(Y19,Y31,Y43,Y55,Y67,Y79,Y91,Y103,Y115,Y127,Y139,Y151,Y163,Y175))</f>
        <v>221.9286821365277</v>
      </c>
      <c r="Z187" s="35" t="str">
        <f t="shared" si="52"/>
        <v>-</v>
      </c>
      <c r="AA187" s="35" t="str">
        <f t="shared" si="52"/>
        <v>-</v>
      </c>
      <c r="AB187" s="35" t="str">
        <f t="shared" si="52"/>
        <v>-</v>
      </c>
      <c r="AC187" s="35" t="str">
        <f t="shared" si="52"/>
        <v>-</v>
      </c>
      <c r="AD187" s="25"/>
    </row>
    <row r="188" spans="1:30" s="26" customFormat="1" ht="11.25" x14ac:dyDescent="0.15">
      <c r="A188" s="207"/>
      <c r="B188" s="123" t="s">
        <v>248</v>
      </c>
      <c r="C188" s="123" t="s">
        <v>185</v>
      </c>
      <c r="D188" s="121" t="s">
        <v>136</v>
      </c>
      <c r="E188" s="75"/>
      <c r="F188" s="27"/>
      <c r="G188" s="35">
        <f t="shared" si="48"/>
        <v>76.502677103718185</v>
      </c>
      <c r="H188" s="35">
        <f t="shared" si="48"/>
        <v>76.655835616438353</v>
      </c>
      <c r="I188" s="35">
        <f t="shared" si="48"/>
        <v>76.885573385518583</v>
      </c>
      <c r="J188" s="35">
        <f t="shared" si="48"/>
        <v>77.345048923679073</v>
      </c>
      <c r="K188" s="35">
        <f t="shared" si="48"/>
        <v>78.263999999999996</v>
      </c>
      <c r="L188" s="35">
        <f t="shared" si="48"/>
        <v>79.259530332681024</v>
      </c>
      <c r="M188" s="35">
        <f t="shared" si="48"/>
        <v>80.408219178082177</v>
      </c>
      <c r="N188" s="35">
        <f t="shared" si="48"/>
        <v>81.097432485322898</v>
      </c>
      <c r="O188" s="27"/>
      <c r="P188" s="35">
        <f t="shared" ref="P188:W188" si="53">IF(P20="-","-",AVERAGE(P20,P32,P44,P56,P68,P80,P92,P104,P116,P128,P140,P152,P164,P176))</f>
        <v>81.097432485322898</v>
      </c>
      <c r="Q188" s="35">
        <f t="shared" si="53"/>
        <v>82.016383561643821</v>
      </c>
      <c r="R188" s="35">
        <f t="shared" si="53"/>
        <v>82.629017612524436</v>
      </c>
      <c r="S188" s="35">
        <f t="shared" si="53"/>
        <v>83.088493150684926</v>
      </c>
      <c r="T188" s="35">
        <f t="shared" si="53"/>
        <v>83.318230919765156</v>
      </c>
      <c r="U188" s="35">
        <f t="shared" si="53"/>
        <v>83.777706457925646</v>
      </c>
      <c r="V188" s="35">
        <f t="shared" si="53"/>
        <v>85.309291585127184</v>
      </c>
      <c r="W188" s="35">
        <f t="shared" si="53"/>
        <v>87.836407045009778</v>
      </c>
      <c r="X188" s="27"/>
      <c r="Y188" s="35">
        <f t="shared" ref="Y188:AC188" si="54">IF(Y20="-","-",AVERAGE(Y20,Y32,Y44,Y56,Y68,Y80,Y92,Y104,Y116,Y128,Y140,Y152,Y164,Y176))</f>
        <v>92.278003913894295</v>
      </c>
      <c r="Z188" s="35" t="str">
        <f t="shared" si="54"/>
        <v>-</v>
      </c>
      <c r="AA188" s="35" t="str">
        <f t="shared" si="54"/>
        <v>-</v>
      </c>
      <c r="AB188" s="35" t="str">
        <f t="shared" si="54"/>
        <v>-</v>
      </c>
      <c r="AC188" s="35" t="str">
        <f t="shared" si="54"/>
        <v>-</v>
      </c>
      <c r="AD188" s="25"/>
    </row>
    <row r="189" spans="1:30" s="26" customFormat="1" ht="11.25" x14ac:dyDescent="0.15">
      <c r="A189" s="207"/>
      <c r="B189" s="123" t="s">
        <v>248</v>
      </c>
      <c r="C189" s="123" t="s">
        <v>186</v>
      </c>
      <c r="D189" s="121" t="s">
        <v>136</v>
      </c>
      <c r="E189" s="75"/>
      <c r="F189" s="27"/>
      <c r="G189" s="35" t="str">
        <f t="shared" si="48"/>
        <v>-</v>
      </c>
      <c r="H189" s="35" t="str">
        <f t="shared" si="48"/>
        <v>-</v>
      </c>
      <c r="I189" s="35" t="str">
        <f t="shared" si="48"/>
        <v>-</v>
      </c>
      <c r="J189" s="35" t="str">
        <f t="shared" si="48"/>
        <v>-</v>
      </c>
      <c r="K189" s="35">
        <f t="shared" si="48"/>
        <v>0</v>
      </c>
      <c r="L189" s="35">
        <f t="shared" si="48"/>
        <v>-0.18995111249132623</v>
      </c>
      <c r="M189" s="35">
        <f t="shared" si="48"/>
        <v>2.3898870370752552</v>
      </c>
      <c r="N189" s="35">
        <f t="shared" si="48"/>
        <v>11.485481460604179</v>
      </c>
      <c r="O189" s="27"/>
      <c r="P189" s="35">
        <f t="shared" ref="P189:W189" si="55">IF(P21="-","-",AVERAGE(P21,P33,P45,P57,P69,P81,P93,P105,P117,P129,P141,P153,P165,P177))</f>
        <v>11.485481460604179</v>
      </c>
      <c r="Q189" s="35">
        <f t="shared" si="55"/>
        <v>13.90509559648177</v>
      </c>
      <c r="R189" s="35">
        <f t="shared" si="55"/>
        <v>14.008016342776509</v>
      </c>
      <c r="S189" s="35">
        <f t="shared" si="55"/>
        <v>16.592254432324488</v>
      </c>
      <c r="T189" s="35">
        <f t="shared" si="55"/>
        <v>16.855736391237038</v>
      </c>
      <c r="U189" s="35">
        <f t="shared" si="55"/>
        <v>16.486105842624763</v>
      </c>
      <c r="V189" s="35">
        <f t="shared" si="55"/>
        <v>16.529685824397355</v>
      </c>
      <c r="W189" s="35">
        <f t="shared" si="55"/>
        <v>15.149258026029942</v>
      </c>
      <c r="X189" s="27"/>
      <c r="Y189" s="35">
        <f t="shared" ref="Y189:AC189" si="56">IF(Y21="-","-",AVERAGE(Y21,Y33,Y45,Y57,Y69,Y81,Y93,Y105,Y117,Y129,Y141,Y153,Y165,Y177))</f>
        <v>16.072618119862025</v>
      </c>
      <c r="Z189" s="35" t="str">
        <f t="shared" si="56"/>
        <v>-</v>
      </c>
      <c r="AA189" s="35" t="str">
        <f t="shared" si="56"/>
        <v>-</v>
      </c>
      <c r="AB189" s="35" t="str">
        <f t="shared" si="56"/>
        <v>-</v>
      </c>
      <c r="AC189" s="35" t="str">
        <f t="shared" si="56"/>
        <v>-</v>
      </c>
      <c r="AD189" s="25"/>
    </row>
    <row r="190" spans="1:30" s="26" customFormat="1" ht="11.25" x14ac:dyDescent="0.15">
      <c r="A190" s="207"/>
      <c r="B190" s="123" t="s">
        <v>248</v>
      </c>
      <c r="C190" s="123" t="s">
        <v>187</v>
      </c>
      <c r="D190" s="121" t="s">
        <v>136</v>
      </c>
      <c r="E190" s="75"/>
      <c r="F190" s="27"/>
      <c r="G190" s="35">
        <f t="shared" si="48"/>
        <v>13.436452250489234</v>
      </c>
      <c r="H190" s="35">
        <f t="shared" si="48"/>
        <v>13.463352054794514</v>
      </c>
      <c r="I190" s="35">
        <f t="shared" si="48"/>
        <v>13.503701761252445</v>
      </c>
      <c r="J190" s="35">
        <f t="shared" si="48"/>
        <v>13.584401174168297</v>
      </c>
      <c r="K190" s="35">
        <f t="shared" si="48"/>
        <v>13.745800000000001</v>
      </c>
      <c r="L190" s="35">
        <f t="shared" si="48"/>
        <v>13.920648727984345</v>
      </c>
      <c r="M190" s="35">
        <f t="shared" si="48"/>
        <v>14.122397260273971</v>
      </c>
      <c r="N190" s="35">
        <f t="shared" si="48"/>
        <v>14.243446379647756</v>
      </c>
      <c r="O190" s="27"/>
      <c r="P190" s="35">
        <f t="shared" ref="P190:W190" si="57">IF(P22="-","-",AVERAGE(P22,P34,P46,P58,P70,P82,P94,P106,P118,P130,P142,P154,P166,P178))</f>
        <v>14.243446379647756</v>
      </c>
      <c r="Q190" s="35">
        <f t="shared" si="57"/>
        <v>14.404845205479452</v>
      </c>
      <c r="R190" s="35">
        <f t="shared" si="57"/>
        <v>14.512444422700584</v>
      </c>
      <c r="S190" s="35">
        <f t="shared" si="57"/>
        <v>14.593143835616443</v>
      </c>
      <c r="T190" s="35">
        <f t="shared" si="57"/>
        <v>14.633493542074357</v>
      </c>
      <c r="U190" s="35">
        <f t="shared" si="57"/>
        <v>14.714192954990212</v>
      </c>
      <c r="V190" s="35">
        <f t="shared" si="57"/>
        <v>14.983190998043055</v>
      </c>
      <c r="W190" s="35">
        <f t="shared" si="57"/>
        <v>15.427037769080238</v>
      </c>
      <c r="X190" s="27"/>
      <c r="Y190" s="35">
        <f t="shared" ref="Y190:AC190" si="58">IF(Y22="-","-",AVERAGE(Y22,Y34,Y46,Y58,Y70,Y82,Y94,Y106,Y118,Y130,Y142,Y154,Y166,Y178))</f>
        <v>16.207132093933463</v>
      </c>
      <c r="Z190" s="35" t="str">
        <f t="shared" si="58"/>
        <v>-</v>
      </c>
      <c r="AA190" s="35" t="str">
        <f t="shared" si="58"/>
        <v>-</v>
      </c>
      <c r="AB190" s="35" t="str">
        <f t="shared" si="58"/>
        <v>-</v>
      </c>
      <c r="AC190" s="35" t="str">
        <f t="shared" si="58"/>
        <v>-</v>
      </c>
      <c r="AD190" s="25"/>
    </row>
    <row r="191" spans="1:30" s="26" customFormat="1" ht="11.25" x14ac:dyDescent="0.15">
      <c r="A191" s="207"/>
      <c r="B191" s="123" t="s">
        <v>248</v>
      </c>
      <c r="C191" s="123" t="s">
        <v>188</v>
      </c>
      <c r="D191" s="121" t="s">
        <v>136</v>
      </c>
      <c r="E191" s="75"/>
      <c r="F191" s="27"/>
      <c r="G191" s="35">
        <f t="shared" si="48"/>
        <v>32.087435961916796</v>
      </c>
      <c r="H191" s="35">
        <f t="shared" si="48"/>
        <v>30.591564872420829</v>
      </c>
      <c r="I191" s="35">
        <f t="shared" si="48"/>
        <v>31.491421338818125</v>
      </c>
      <c r="J191" s="35">
        <f t="shared" si="48"/>
        <v>30.831252068238644</v>
      </c>
      <c r="K191" s="35">
        <f t="shared" si="48"/>
        <v>33.832107170552689</v>
      </c>
      <c r="L191" s="35">
        <f t="shared" si="48"/>
        <v>33.377573874807595</v>
      </c>
      <c r="M191" s="35">
        <f t="shared" si="48"/>
        <v>36.781602257067775</v>
      </c>
      <c r="N191" s="35">
        <f t="shared" si="48"/>
        <v>38.699276668723613</v>
      </c>
      <c r="O191" s="27"/>
      <c r="P191" s="35">
        <f t="shared" ref="P191:W191" si="59">IF(P23="-","-",AVERAGE(P23,P35,P47,P59,P71,P83,P95,P107,P119,P131,P143,P155,P167,P179))</f>
        <v>38.699276668723613</v>
      </c>
      <c r="Q191" s="35">
        <f t="shared" si="59"/>
        <v>43.175565741282966</v>
      </c>
      <c r="R191" s="35">
        <f t="shared" si="59"/>
        <v>41.542849793773087</v>
      </c>
      <c r="S191" s="35">
        <f t="shared" si="59"/>
        <v>41.578041722772362</v>
      </c>
      <c r="T191" s="35">
        <f t="shared" si="59"/>
        <v>40.020012099272662</v>
      </c>
      <c r="U191" s="35">
        <f t="shared" si="59"/>
        <v>43.897325126036755</v>
      </c>
      <c r="V191" s="35">
        <f t="shared" si="59"/>
        <v>48.14738553495129</v>
      </c>
      <c r="W191" s="35">
        <f t="shared" si="59"/>
        <v>68.21987211085235</v>
      </c>
      <c r="X191" s="27"/>
      <c r="Y191" s="35">
        <f t="shared" ref="Y191:AC191" si="60">IF(Y23="-","-",AVERAGE(Y23,Y35,Y47,Y59,Y71,Y83,Y95,Y107,Y119,Y131,Y143,Y155,Y167,Y179))</f>
        <v>118.25682420701278</v>
      </c>
      <c r="Z191" s="35" t="str">
        <f t="shared" si="60"/>
        <v>-</v>
      </c>
      <c r="AA191" s="35" t="str">
        <f t="shared" si="60"/>
        <v>-</v>
      </c>
      <c r="AB191" s="35" t="str">
        <f t="shared" si="60"/>
        <v>-</v>
      </c>
      <c r="AC191" s="35" t="str">
        <f t="shared" si="60"/>
        <v>-</v>
      </c>
      <c r="AD191" s="25"/>
    </row>
    <row r="192" spans="1:30" s="26" customFormat="1" ht="11.25" x14ac:dyDescent="0.15">
      <c r="A192" s="207"/>
      <c r="B192" s="123" t="s">
        <v>189</v>
      </c>
      <c r="C192" s="123" t="s">
        <v>250</v>
      </c>
      <c r="D192" s="121" t="s">
        <v>136</v>
      </c>
      <c r="E192" s="75"/>
      <c r="F192" s="27"/>
      <c r="G192" s="35">
        <f t="shared" si="48"/>
        <v>11.614461911965654</v>
      </c>
      <c r="H192" s="35">
        <f t="shared" si="48"/>
        <v>11.085664936949986</v>
      </c>
      <c r="I192" s="35">
        <f t="shared" si="48"/>
        <v>11.404863038161645</v>
      </c>
      <c r="J192" s="35">
        <f t="shared" si="48"/>
        <v>11.172823369126016</v>
      </c>
      <c r="K192" s="35">
        <f t="shared" si="48"/>
        <v>12.237809914632464</v>
      </c>
      <c r="L192" s="35">
        <f t="shared" si="48"/>
        <v>12.080358567096381</v>
      </c>
      <c r="M192" s="35">
        <f t="shared" si="48"/>
        <v>13.288790544989686</v>
      </c>
      <c r="N192" s="35">
        <f t="shared" si="48"/>
        <v>13.969709224104179</v>
      </c>
      <c r="O192" s="27"/>
      <c r="P192" s="35">
        <f t="shared" ref="P192:W192" si="61">IF(P24="-","-",AVERAGE(P24,P36,P48,P60,P72,P84,P96,P108,P120,P132,P144,P156,P168,P180))</f>
        <v>13.969709224104179</v>
      </c>
      <c r="Q192" s="35">
        <f t="shared" si="61"/>
        <v>15.556782010939202</v>
      </c>
      <c r="R192" s="35">
        <f t="shared" si="61"/>
        <v>14.981125104552756</v>
      </c>
      <c r="S192" s="35">
        <f t="shared" si="61"/>
        <v>14.995140848619362</v>
      </c>
      <c r="T192" s="35">
        <f t="shared" si="61"/>
        <v>14.444609408444137</v>
      </c>
      <c r="U192" s="35">
        <f t="shared" si="61"/>
        <v>15.818169939410097</v>
      </c>
      <c r="V192" s="35">
        <f t="shared" si="61"/>
        <v>17.327275092518867</v>
      </c>
      <c r="W192" s="35">
        <f t="shared" si="61"/>
        <v>24.438574370224824</v>
      </c>
      <c r="X192" s="27"/>
      <c r="Y192" s="35">
        <f t="shared" ref="Y192:AC192" si="62">IF(Y24="-","-",AVERAGE(Y24,Y36,Y48,Y60,Y72,Y84,Y96,Y108,Y120,Y132,Y144,Y156,Y168,Y180))</f>
        <v>42.159392048380305</v>
      </c>
      <c r="Z192" s="35" t="str">
        <f t="shared" si="62"/>
        <v>-</v>
      </c>
      <c r="AA192" s="35" t="str">
        <f t="shared" si="62"/>
        <v>-</v>
      </c>
      <c r="AB192" s="35" t="str">
        <f t="shared" si="62"/>
        <v>-</v>
      </c>
      <c r="AC192" s="35" t="str">
        <f t="shared" si="62"/>
        <v>-</v>
      </c>
      <c r="AD192" s="25"/>
    </row>
    <row r="193" spans="1:30" s="26" customFormat="1" ht="11.25" x14ac:dyDescent="0.15">
      <c r="A193" s="207"/>
      <c r="B193" s="123" t="s">
        <v>251</v>
      </c>
      <c r="C193" s="123" t="s">
        <v>252</v>
      </c>
      <c r="D193" s="121" t="s">
        <v>136</v>
      </c>
      <c r="E193" s="75"/>
      <c r="F193" s="27"/>
      <c r="G193" s="35">
        <f t="shared" si="48"/>
        <v>7.056554120804245</v>
      </c>
      <c r="H193" s="35">
        <f t="shared" si="48"/>
        <v>6.6343536496786495</v>
      </c>
      <c r="I193" s="35">
        <f t="shared" si="48"/>
        <v>6.6836204969286213</v>
      </c>
      <c r="J193" s="35">
        <f t="shared" si="48"/>
        <v>6.515887730684093</v>
      </c>
      <c r="K193" s="35">
        <f t="shared" si="48"/>
        <v>7.3705241243294788</v>
      </c>
      <c r="L193" s="35">
        <f t="shared" si="48"/>
        <v>7.2315479506528932</v>
      </c>
      <c r="M193" s="35">
        <f t="shared" si="48"/>
        <v>8.0915435112707907</v>
      </c>
      <c r="N193" s="35">
        <f t="shared" si="48"/>
        <v>8.6240516563502876</v>
      </c>
      <c r="O193" s="27"/>
      <c r="P193" s="35">
        <f t="shared" ref="P193:W193" si="63">IF(P25="-","-",AVERAGE(P25,P37,P49,P61,P73,P85,P97,P109,P121,P133,P145,P157,P169,P181))</f>
        <v>8.6240516563502876</v>
      </c>
      <c r="Q193" s="35">
        <f t="shared" si="63"/>
        <v>9.7185597504873549</v>
      </c>
      <c r="R193" s="35">
        <f t="shared" si="63"/>
        <v>9.2613186507872047</v>
      </c>
      <c r="S193" s="35">
        <f t="shared" si="63"/>
        <v>9.2589146577191563</v>
      </c>
      <c r="T193" s="35">
        <f t="shared" si="63"/>
        <v>8.787366321282315</v>
      </c>
      <c r="U193" s="35">
        <f t="shared" si="63"/>
        <v>9.6846562136750816</v>
      </c>
      <c r="V193" s="35">
        <f t="shared" si="63"/>
        <v>10.861915480686799</v>
      </c>
      <c r="W193" s="35">
        <f t="shared" si="63"/>
        <v>15.73990337672736</v>
      </c>
      <c r="X193" s="27"/>
      <c r="Y193" s="35">
        <f t="shared" ref="Y193:AC193" si="64">IF(Y25="-","-",AVERAGE(Y25,Y37,Y49,Y61,Y73,Y85,Y97,Y109,Y121,Y133,Y145,Y157,Y169,Y181))</f>
        <v>29.237868692279573</v>
      </c>
      <c r="Z193" s="35" t="str">
        <f t="shared" si="64"/>
        <v>-</v>
      </c>
      <c r="AA193" s="35" t="str">
        <f t="shared" si="64"/>
        <v>-</v>
      </c>
      <c r="AB193" s="35" t="str">
        <f t="shared" si="64"/>
        <v>-</v>
      </c>
      <c r="AC193" s="35" t="str">
        <f t="shared" si="64"/>
        <v>-</v>
      </c>
      <c r="AD193" s="25"/>
    </row>
    <row r="194" spans="1:30" s="26" customFormat="1" ht="11.25" x14ac:dyDescent="0.15">
      <c r="A194" s="207"/>
      <c r="B194" s="123" t="s">
        <v>253</v>
      </c>
      <c r="C194" s="123" t="str">
        <f>B194&amp;"_"&amp;D194</f>
        <v>Total_GB average</v>
      </c>
      <c r="D194" s="116" t="s">
        <v>136</v>
      </c>
      <c r="E194" s="75"/>
      <c r="F194" s="27"/>
      <c r="G194" s="35">
        <f t="shared" si="48"/>
        <v>618.3437706778368</v>
      </c>
      <c r="H194" s="35">
        <f t="shared" si="48"/>
        <v>590.09016196488085</v>
      </c>
      <c r="I194" s="35">
        <f t="shared" si="48"/>
        <v>606.93932193666217</v>
      </c>
      <c r="J194" s="35">
        <f t="shared" si="48"/>
        <v>594.55898005509789</v>
      </c>
      <c r="K194" s="35">
        <f t="shared" si="48"/>
        <v>651.46551674406658</v>
      </c>
      <c r="L194" s="35">
        <f t="shared" si="48"/>
        <v>643.03963096510472</v>
      </c>
      <c r="M194" s="35">
        <f t="shared" si="48"/>
        <v>707.50128330190739</v>
      </c>
      <c r="N194" s="35">
        <f t="shared" si="48"/>
        <v>743.87160186063716</v>
      </c>
      <c r="O194" s="27"/>
      <c r="P194" s="35">
        <f t="shared" ref="P194:W194" si="65">IF(P26="-","-",AVERAGE(P26,P38,P50,P62,P74,P86,P98,P110,P122,P134,P146,P158,P170,P182))</f>
        <v>743.87160186063716</v>
      </c>
      <c r="Q194" s="35">
        <f t="shared" si="65"/>
        <v>828.49622212796953</v>
      </c>
      <c r="R194" s="35">
        <f t="shared" si="65"/>
        <v>797.74126162774576</v>
      </c>
      <c r="S194" s="35">
        <f t="shared" si="65"/>
        <v>798.47652807032887</v>
      </c>
      <c r="T194" s="35">
        <f t="shared" si="65"/>
        <v>769.02965274563599</v>
      </c>
      <c r="U194" s="35">
        <f t="shared" si="65"/>
        <v>842.21957230189219</v>
      </c>
      <c r="V194" s="35">
        <f t="shared" si="65"/>
        <v>922.82338576728216</v>
      </c>
      <c r="W194" s="35">
        <f t="shared" si="65"/>
        <v>1301.9801284194441</v>
      </c>
      <c r="X194" s="27"/>
      <c r="Y194" s="35">
        <f t="shared" ref="Y194:AC194" si="66">IF(Y26="-","-",AVERAGE(Y26,Y38,Y50,Y62,Y74,Y86,Y98,Y110,Y122,Y134,Y146,Y158,Y170,Y182))</f>
        <v>2248.1523231312167</v>
      </c>
      <c r="Z194" s="35" t="str">
        <f t="shared" si="66"/>
        <v>-</v>
      </c>
      <c r="AA194" s="35" t="str">
        <f t="shared" si="66"/>
        <v>-</v>
      </c>
      <c r="AB194" s="35" t="str">
        <f t="shared" si="66"/>
        <v>-</v>
      </c>
      <c r="AC194" s="35" t="str">
        <f t="shared" si="66"/>
        <v>-</v>
      </c>
      <c r="AD194" s="25"/>
    </row>
    <row r="195" spans="1:30" x14ac:dyDescent="0.2"/>
    <row r="196" spans="1:30" x14ac:dyDescent="0.2"/>
    <row r="197" spans="1:30" x14ac:dyDescent="0.2"/>
    <row r="198" spans="1:30" x14ac:dyDescent="0.2"/>
    <row r="199" spans="1:30" x14ac:dyDescent="0.2"/>
    <row r="200" spans="1:30" x14ac:dyDescent="0.2"/>
    <row r="201" spans="1:30" x14ac:dyDescent="0.2"/>
    <row r="202" spans="1:30" x14ac:dyDescent="0.2"/>
    <row r="203" spans="1:30" x14ac:dyDescent="0.2"/>
    <row r="204" spans="1:30" x14ac:dyDescent="0.2"/>
    <row r="205" spans="1:30" x14ac:dyDescent="0.2"/>
    <row r="206" spans="1:30" x14ac:dyDescent="0.2"/>
    <row r="207" spans="1:30" x14ac:dyDescent="0.2"/>
    <row r="208" spans="1:3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sheetData>
  <sortState xmlns:xlrd2="http://schemas.microsoft.com/office/spreadsheetml/2017/richdata2" ref="A15:AD182">
    <sortCondition ref="A15:A182"/>
  </sortState>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9" tint="0.79998168889431442"/>
    <pageSetUpPr autoPageBreaks="0"/>
  </sheetPr>
  <dimension ref="A1:AD459"/>
  <sheetViews>
    <sheetView zoomScaleNormal="100" workbookViewId="0"/>
  </sheetViews>
  <sheetFormatPr defaultColWidth="0" defaultRowHeight="14.25" zeroHeight="1" x14ac:dyDescent="0.2"/>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x14ac:dyDescent="0.2">
      <c r="A1" s="205"/>
    </row>
    <row r="2" spans="1:30" s="64" customFormat="1" ht="18.600000000000001" customHeight="1" x14ac:dyDescent="0.25">
      <c r="A2" s="205"/>
      <c r="B2" s="24" t="s">
        <v>194</v>
      </c>
      <c r="C2" s="24"/>
      <c r="D2" s="24"/>
    </row>
    <row r="3" spans="1:30" s="64" customFormat="1" ht="24.6" customHeight="1" x14ac:dyDescent="0.2">
      <c r="A3" s="205"/>
      <c r="B3" s="433" t="s">
        <v>195</v>
      </c>
      <c r="C3" s="433"/>
      <c r="D3" s="433"/>
      <c r="E3" s="433"/>
      <c r="F3" s="433"/>
      <c r="G3" s="433"/>
      <c r="H3" s="433"/>
      <c r="I3" s="66"/>
      <c r="J3" s="66"/>
      <c r="K3" s="66"/>
      <c r="L3" s="66"/>
      <c r="M3" s="66"/>
      <c r="N3" s="66"/>
      <c r="O3" s="66"/>
      <c r="P3" s="66"/>
      <c r="Q3" s="66"/>
      <c r="X3" s="66"/>
    </row>
    <row r="4" spans="1:30" s="64" customFormat="1" ht="16.350000000000001" customHeight="1" x14ac:dyDescent="0.2">
      <c r="A4" s="205"/>
      <c r="B4" s="140"/>
      <c r="C4" s="140"/>
      <c r="D4" s="140"/>
      <c r="E4" s="140"/>
      <c r="F4" s="65"/>
      <c r="G4" s="65"/>
      <c r="I4" s="66"/>
      <c r="J4" s="66"/>
      <c r="K4" s="66"/>
      <c r="L4" s="66"/>
      <c r="M4" s="66"/>
      <c r="N4" s="66"/>
      <c r="O4" s="66"/>
      <c r="P4" s="66"/>
      <c r="Q4" s="66"/>
      <c r="X4" s="66"/>
    </row>
    <row r="5" spans="1:30" ht="16.350000000000001" customHeight="1" x14ac:dyDescent="0.2">
      <c r="B5" s="69"/>
      <c r="C5" s="69"/>
      <c r="D5" s="69"/>
      <c r="E5" s="69"/>
      <c r="F5" s="69"/>
      <c r="G5" s="69"/>
      <c r="I5" s="70"/>
      <c r="J5" s="70"/>
      <c r="K5" s="70"/>
      <c r="L5" s="70"/>
      <c r="M5" s="70"/>
      <c r="N5" s="70"/>
      <c r="O5" s="70"/>
      <c r="P5" s="70"/>
      <c r="Q5" s="70"/>
      <c r="X5" s="70"/>
    </row>
    <row r="6" spans="1:30" ht="23.25" x14ac:dyDescent="0.2">
      <c r="B6" s="72" t="s">
        <v>196</v>
      </c>
      <c r="C6" s="74" t="s">
        <v>197</v>
      </c>
      <c r="D6" s="69"/>
      <c r="E6" s="69"/>
      <c r="F6" s="69"/>
      <c r="G6" s="69"/>
      <c r="I6" s="70"/>
      <c r="J6" s="70"/>
      <c r="K6" s="70"/>
      <c r="L6" s="70"/>
      <c r="M6" s="70"/>
      <c r="N6" s="70"/>
      <c r="O6" s="70"/>
      <c r="P6" s="70"/>
      <c r="Q6" s="70"/>
      <c r="X6" s="70"/>
    </row>
    <row r="7" spans="1:30" ht="14.85" customHeight="1" x14ac:dyDescent="0.2">
      <c r="B7" s="72" t="s">
        <v>198</v>
      </c>
      <c r="C7" s="74" t="s">
        <v>117</v>
      </c>
      <c r="D7" s="69"/>
      <c r="E7" s="69"/>
      <c r="F7" s="69"/>
      <c r="G7" s="69"/>
      <c r="I7" s="70"/>
      <c r="J7" s="70"/>
      <c r="K7" s="70"/>
      <c r="L7" s="70"/>
      <c r="M7" s="70"/>
      <c r="N7" s="70"/>
      <c r="O7" s="70"/>
      <c r="P7" s="70"/>
      <c r="Q7" s="70"/>
      <c r="X7" s="70"/>
    </row>
    <row r="8" spans="1:30" ht="12.6" customHeight="1" x14ac:dyDescent="0.2">
      <c r="B8" s="73" t="s">
        <v>200</v>
      </c>
      <c r="C8" s="75" t="s">
        <v>111</v>
      </c>
    </row>
    <row r="9" spans="1:30" s="25" customFormat="1" ht="11.25" x14ac:dyDescent="0.15">
      <c r="A9" s="207"/>
    </row>
    <row r="10" spans="1:30" s="26" customFormat="1" ht="11.25" customHeight="1" x14ac:dyDescent="0.15">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x14ac:dyDescent="0.15">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x14ac:dyDescent="0.15">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x14ac:dyDescent="0.15">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x14ac:dyDescent="0.15">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x14ac:dyDescent="0.15">
      <c r="A15" s="207">
        <v>1</v>
      </c>
      <c r="B15" s="123" t="s">
        <v>244</v>
      </c>
      <c r="C15" s="123" t="s">
        <v>180</v>
      </c>
      <c r="D15" s="116" t="s">
        <v>131</v>
      </c>
      <c r="E15" s="75"/>
      <c r="F15" s="27"/>
      <c r="G15" s="35" t="s">
        <v>249</v>
      </c>
      <c r="H15" s="35" t="s">
        <v>249</v>
      </c>
      <c r="I15" s="35" t="s">
        <v>249</v>
      </c>
      <c r="J15" s="35" t="s">
        <v>249</v>
      </c>
      <c r="K15" s="35" t="s">
        <v>249</v>
      </c>
      <c r="L15" s="35" t="s">
        <v>249</v>
      </c>
      <c r="M15" s="35" t="s">
        <v>249</v>
      </c>
      <c r="N15" s="35" t="s">
        <v>249</v>
      </c>
      <c r="O15" s="27"/>
      <c r="P15" s="35" t="s">
        <v>249</v>
      </c>
      <c r="Q15" s="35" t="s">
        <v>249</v>
      </c>
      <c r="R15" s="35" t="s">
        <v>249</v>
      </c>
      <c r="S15" s="35" t="s">
        <v>249</v>
      </c>
      <c r="T15" s="35" t="s">
        <v>249</v>
      </c>
      <c r="U15" s="35" t="s">
        <v>249</v>
      </c>
      <c r="V15" s="35" t="s">
        <v>249</v>
      </c>
      <c r="W15" s="35" t="s">
        <v>249</v>
      </c>
      <c r="X15" s="27"/>
      <c r="Y15" s="35" t="s">
        <v>249</v>
      </c>
      <c r="Z15" s="35" t="s">
        <v>249</v>
      </c>
      <c r="AA15" s="35" t="s">
        <v>249</v>
      </c>
      <c r="AB15" s="35" t="s">
        <v>249</v>
      </c>
      <c r="AC15" s="35" t="s">
        <v>249</v>
      </c>
      <c r="AD15" s="25"/>
    </row>
    <row r="16" spans="1:30" s="26" customFormat="1" ht="11.25" customHeight="1" x14ac:dyDescent="0.15">
      <c r="A16" s="207">
        <v>2</v>
      </c>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x14ac:dyDescent="0.15">
      <c r="A17" s="207"/>
      <c r="B17" s="123" t="s">
        <v>245</v>
      </c>
      <c r="C17" s="123" t="s">
        <v>182</v>
      </c>
      <c r="D17" s="116" t="s">
        <v>131</v>
      </c>
      <c r="E17" s="75"/>
      <c r="F17" s="27"/>
      <c r="G17" s="35" t="str">
        <f>IF('3c AA'!J41="-","-",'3c AA'!J41)</f>
        <v>-</v>
      </c>
      <c r="H17" s="35" t="str">
        <f>IF('3c AA'!K41="-","-",'3c AA'!K41)</f>
        <v>-</v>
      </c>
      <c r="I17" s="35" t="str">
        <f>IF('3c AA'!L41="-","-",'3c AA'!L41)</f>
        <v>-</v>
      </c>
      <c r="J17" s="35" t="str">
        <f>IF('3c AA'!M41="-","-",'3c AA'!M41)</f>
        <v>-</v>
      </c>
      <c r="K17" s="35" t="str">
        <f>IF('3c AA'!N41="-","-",'3c AA'!N41)</f>
        <v>-</v>
      </c>
      <c r="L17" s="35" t="str">
        <f>IF('3c AA'!O41="-","-",'3c AA'!O41)</f>
        <v>-</v>
      </c>
      <c r="M17" s="35" t="str">
        <f>IF('3c AA'!P41="-","-",'3c AA'!P41)</f>
        <v>-</v>
      </c>
      <c r="N17" s="35" t="str">
        <f>IF('3c AA'!Q41="-","-",'3c AA'!Q41)</f>
        <v>-</v>
      </c>
      <c r="O17" s="27"/>
      <c r="P17" s="35" t="str">
        <f>IF('3c AA'!S41="-","-",'3c AA'!S41)</f>
        <v>-</v>
      </c>
      <c r="Q17" s="35" t="str">
        <f>IF('3c AA'!T41="-","-",'3c AA'!T41)</f>
        <v>-</v>
      </c>
      <c r="R17" s="35" t="str">
        <f>IF('3c AA'!U41="-","-",'3c AA'!U41)</f>
        <v>-</v>
      </c>
      <c r="S17" s="35" t="str">
        <f>IF('3c AA'!V41="-","-",'3c AA'!V41)</f>
        <v>-</v>
      </c>
      <c r="T17" s="35">
        <f>IF('3c AA'!W41="-","-",'3c AA'!W41)</f>
        <v>0</v>
      </c>
      <c r="U17" s="35">
        <f>IF('3c AA'!X41="-","-",'3c AA'!X41)</f>
        <v>1.4870742269298105</v>
      </c>
      <c r="V17" s="35">
        <f>IF('3c AA'!Y41="-","-",'3c AA'!Y41)</f>
        <v>0.70457099735818829</v>
      </c>
      <c r="W17" s="35" t="str">
        <f>IF('3c AA'!Z41="-","-",'3c AA'!Z41)</f>
        <v>-</v>
      </c>
      <c r="X17" s="27"/>
      <c r="Y17" s="35">
        <f>IF('3c AA'!AB41="-","-",'3c AA'!AB41)</f>
        <v>0</v>
      </c>
      <c r="Z17" s="35" t="str">
        <f>IF('3c AA'!AC41="-","-",'3c AA'!AC41)</f>
        <v>-</v>
      </c>
      <c r="AA17" s="35" t="str">
        <f>IF('3c AA'!AD41="-","-",'3c AA'!AD41)</f>
        <v>-</v>
      </c>
      <c r="AB17" s="35" t="str">
        <f>IF('3c AA'!AE41="-","-",'3c AA'!AE41)</f>
        <v>-</v>
      </c>
      <c r="AC17" s="35" t="str">
        <f>IF('3c AA'!AF41="-","-",'3c AA'!AF41)</f>
        <v>-</v>
      </c>
      <c r="AD17" s="25"/>
    </row>
    <row r="18" spans="1:30" s="26" customFormat="1" ht="11.25" customHeight="1" x14ac:dyDescent="0.15">
      <c r="A18" s="207">
        <v>3</v>
      </c>
      <c r="B18" s="123" t="s">
        <v>246</v>
      </c>
      <c r="C18" s="123" t="s">
        <v>183</v>
      </c>
      <c r="D18" s="116" t="s">
        <v>131</v>
      </c>
      <c r="E18" s="75"/>
      <c r="F18" s="27"/>
      <c r="G18" s="35">
        <f>IF('3d PC'!G15="-","-",'3d PC'!G56)</f>
        <v>6.5567588596821027</v>
      </c>
      <c r="H18" s="35">
        <f>IF('3d PC'!H15="-","-",'3d PC'!H56)</f>
        <v>6.5567588596821027</v>
      </c>
      <c r="I18" s="35">
        <f>IF('3d PC'!I15="-","-",'3d PC'!I56)</f>
        <v>6.6197359495950758</v>
      </c>
      <c r="J18" s="35">
        <f>IF('3d PC'!J15="-","-",'3d PC'!J56)</f>
        <v>6.6197359495950758</v>
      </c>
      <c r="K18" s="35">
        <f>IF('3d PC'!K15="-","-",'3d PC'!K56)</f>
        <v>6.6995028867368616</v>
      </c>
      <c r="L18" s="35">
        <f>IF('3d PC'!L15="-","-",'3d PC'!L56)</f>
        <v>6.6995028867368616</v>
      </c>
      <c r="M18" s="35">
        <f>IF('3d PC'!M15="-","-",'3d PC'!M56)</f>
        <v>7.1131218301273513</v>
      </c>
      <c r="N18" s="35">
        <f>IF('3d PC'!N15="-","-",'3d PC'!N56)</f>
        <v>7.1131218301273513</v>
      </c>
      <c r="O18" s="27"/>
      <c r="P18" s="35">
        <f>'3d PC'!P56</f>
        <v>7.1131218301273513</v>
      </c>
      <c r="Q18" s="35">
        <f>'3d PC'!Q56</f>
        <v>7.2804579515147188</v>
      </c>
      <c r="R18" s="35">
        <f>'3d PC'!R56</f>
        <v>7.1935840895118579</v>
      </c>
      <c r="S18" s="35">
        <f>'3d PC'!S56</f>
        <v>7.3593999937099728</v>
      </c>
      <c r="T18" s="35">
        <f>'3d PC'!T56</f>
        <v>7.0492243060839304</v>
      </c>
      <c r="U18" s="35">
        <f>'3d PC'!U56</f>
        <v>7.1089669218364691</v>
      </c>
      <c r="V18" s="35">
        <f>'3d PC'!V56</f>
        <v>6.9829560851947949</v>
      </c>
      <c r="W18" s="35">
        <f>'3d PC'!W56</f>
        <v>9.6262235975887975</v>
      </c>
      <c r="X18" s="27"/>
      <c r="Y18" s="35">
        <f>'3d PC'!Y56</f>
        <v>9.9504863797742438</v>
      </c>
      <c r="Z18" s="35" t="str">
        <f>'3d PC'!Z56</f>
        <v>-</v>
      </c>
      <c r="AA18" s="35" t="str">
        <f>'3d PC'!AA56</f>
        <v>-</v>
      </c>
      <c r="AB18" s="35" t="str">
        <f>'3d PC'!AB56</f>
        <v>-</v>
      </c>
      <c r="AC18" s="35" t="str">
        <f>'3d PC'!AC56</f>
        <v>-</v>
      </c>
      <c r="AD18" s="25"/>
    </row>
    <row r="19" spans="1:30" s="26" customFormat="1" ht="11.25" customHeight="1" x14ac:dyDescent="0.15">
      <c r="A19" s="207">
        <v>4</v>
      </c>
      <c r="B19" s="123" t="s">
        <v>247</v>
      </c>
      <c r="C19" s="123" t="s">
        <v>184</v>
      </c>
      <c r="D19" s="116" t="s">
        <v>131</v>
      </c>
      <c r="E19" s="75"/>
      <c r="F19" s="27"/>
      <c r="G19" s="35">
        <f>IF('3e NC-Elec'!H15="-","-",'3e NC-Elec'!H15)</f>
        <v>17.118500000000001</v>
      </c>
      <c r="H19" s="35">
        <f>IF('3e NC-Elec'!I15="-","-",'3e NC-Elec'!I15)</f>
        <v>17.118500000000001</v>
      </c>
      <c r="I19" s="35">
        <f>IF('3e NC-Elec'!J15="-","-",'3e NC-Elec'!J15)</f>
        <v>16.753500000000003</v>
      </c>
      <c r="J19" s="35">
        <f>IF('3e NC-Elec'!K15="-","-",'3e NC-Elec'!K15)</f>
        <v>16.753500000000003</v>
      </c>
      <c r="K19" s="35">
        <f>IF('3e NC-Elec'!L15="-","-",'3e NC-Elec'!L15)</f>
        <v>17.118499999999997</v>
      </c>
      <c r="L19" s="35">
        <f>IF('3e NC-Elec'!M15="-","-",'3e NC-Elec'!M15)</f>
        <v>17.118499999999997</v>
      </c>
      <c r="M19" s="35">
        <f>IF('3e NC-Elec'!N15="-","-",'3e NC-Elec'!N15)</f>
        <v>16.169499999999999</v>
      </c>
      <c r="N19" s="35">
        <f>IF('3e NC-Elec'!O15="-","-",'3e NC-Elec'!O15)</f>
        <v>16.169499999999999</v>
      </c>
      <c r="O19" s="27"/>
      <c r="P19" s="35">
        <f>'3e NC-Elec'!Q15</f>
        <v>16.169499999999999</v>
      </c>
      <c r="Q19" s="35">
        <f>'3e NC-Elec'!R15</f>
        <v>17.775500000000001</v>
      </c>
      <c r="R19" s="35">
        <f>'3e NC-Elec'!S15</f>
        <v>17.775500000000001</v>
      </c>
      <c r="S19" s="35">
        <f>'3e NC-Elec'!T15</f>
        <v>17.666</v>
      </c>
      <c r="T19" s="35">
        <f>'3e NC-Elec'!U15</f>
        <v>17.666</v>
      </c>
      <c r="U19" s="35">
        <f>'3e NC-Elec'!V15</f>
        <v>14.490500000000003</v>
      </c>
      <c r="V19" s="35">
        <f>'3e NC-Elec'!W15</f>
        <v>14.490500000000003</v>
      </c>
      <c r="W19" s="35">
        <f>'3e NC-Elec'!X15</f>
        <v>59.2395</v>
      </c>
      <c r="X19" s="27"/>
      <c r="Y19" s="35">
        <f>'3e NC-Elec'!Z15</f>
        <v>59.2395</v>
      </c>
      <c r="Z19" s="35" t="str">
        <f>'3e NC-Elec'!AA15</f>
        <v>-</v>
      </c>
      <c r="AA19" s="35" t="str">
        <f>'3e NC-Elec'!AB15</f>
        <v>-</v>
      </c>
      <c r="AB19" s="35" t="str">
        <f>'3e NC-Elec'!AC15</f>
        <v>-</v>
      </c>
      <c r="AC19" s="35" t="str">
        <f>'3e NC-Elec'!AD15</f>
        <v>-</v>
      </c>
      <c r="AD19" s="25"/>
    </row>
    <row r="20" spans="1:30" s="26" customFormat="1" ht="11.25" customHeight="1" x14ac:dyDescent="0.15">
      <c r="A20" s="207">
        <v>5</v>
      </c>
      <c r="B20" s="123" t="s">
        <v>248</v>
      </c>
      <c r="C20" s="123" t="s">
        <v>185</v>
      </c>
      <c r="D20" s="116" t="s">
        <v>131</v>
      </c>
      <c r="E20" s="75"/>
      <c r="F20" s="27"/>
      <c r="G20" s="35">
        <f>IF('3g CPIH'!C$17="-","-",'3h OC '!$E$7*('3g CPIH'!C$17/'3g CPIH'!$G$17))</f>
        <v>38.772147945205475</v>
      </c>
      <c r="H20" s="35">
        <f>IF('3g CPIH'!D$17="-","-",'3h OC '!$E$7*('3g CPIH'!D$17/'3g CPIH'!$G$17))</f>
        <v>38.849769863013698</v>
      </c>
      <c r="I20" s="35">
        <f>IF('3g CPIH'!E$17="-","-",'3h OC '!$E$7*('3g CPIH'!E$17/'3g CPIH'!$G$17))</f>
        <v>38.966202739726029</v>
      </c>
      <c r="J20" s="35">
        <f>IF('3g CPIH'!F$17="-","-",'3h OC '!$E$7*('3g CPIH'!F$17/'3g CPIH'!$G$17))</f>
        <v>39.199068493150683</v>
      </c>
      <c r="K20" s="35">
        <f>IF('3g CPIH'!G$17="-","-",'3h OC '!$E$7*('3g CPIH'!G$17/'3g CPIH'!$G$17))</f>
        <v>39.6648</v>
      </c>
      <c r="L20" s="35">
        <f>IF('3g CPIH'!H$17="-","-",'3h OC '!$E$7*('3g CPIH'!H$17/'3g CPIH'!$G$17))</f>
        <v>40.169342465753431</v>
      </c>
      <c r="M20" s="35">
        <f>IF('3g CPIH'!I$17="-","-",'3h OC '!$E$7*('3g CPIH'!I$17/'3g CPIH'!$G$17))</f>
        <v>40.751506849315064</v>
      </c>
      <c r="N20" s="35">
        <f>IF('3g CPIH'!J$17="-","-",'3h OC '!$E$7*('3g CPIH'!J$17/'3g CPIH'!$G$17))</f>
        <v>41.100805479452056</v>
      </c>
      <c r="O20" s="27"/>
      <c r="P20" s="35">
        <f>IF('3g CPIH'!L$17="-","-",'3h OC '!$E$7*('3g CPIH'!L$17/'3g CPIH'!$G$17))</f>
        <v>41.100805479452056</v>
      </c>
      <c r="Q20" s="35">
        <f>IF('3g CPIH'!M$17="-","-",'3h OC '!$E$7*('3g CPIH'!M$17/'3g CPIH'!$G$17))</f>
        <v>41.566536986301365</v>
      </c>
      <c r="R20" s="35">
        <f>IF('3g CPIH'!N$17="-","-",'3h OC '!$E$7*('3g CPIH'!N$17/'3g CPIH'!$G$17))</f>
        <v>41.877024657534243</v>
      </c>
      <c r="S20" s="35">
        <f>IF('3g CPIH'!O$17="-","-",'3h OC '!$E$7*('3g CPIH'!O$17/'3g CPIH'!$G$17))</f>
        <v>42.109890410958904</v>
      </c>
      <c r="T20" s="35">
        <f>IF('3g CPIH'!P$17="-","-",'3h OC '!$E$7*('3g CPIH'!P$17/'3g CPIH'!$G$17))</f>
        <v>42.226323287671228</v>
      </c>
      <c r="U20" s="35">
        <f>IF('3g CPIH'!Q$17="-","-",'3h OC '!$E$7*('3g CPIH'!Q$17/'3g CPIH'!$G$17))</f>
        <v>42.45918904109589</v>
      </c>
      <c r="V20" s="35">
        <f>IF('3g CPIH'!R$17="-","-",'3h OC '!$E$7*('3g CPIH'!R$17/'3g CPIH'!$G$17))</f>
        <v>43.235408219178083</v>
      </c>
      <c r="W20" s="35">
        <f>IF('3g CPIH'!S$17="-","-",'3h OC '!$E$7*('3g CPIH'!S$17/'3g CPIH'!$G$17))</f>
        <v>44.516169863013701</v>
      </c>
      <c r="X20" s="27"/>
      <c r="Y20" s="35">
        <f>IF('3g CPIH'!U$17="-","-",'3h OC '!$E$7*('3g CPIH'!U$17/'3g CPIH'!$G$17))</f>
        <v>46.767205479452052</v>
      </c>
      <c r="Z20" s="35" t="str">
        <f>IF('3g CPIH'!V$17="-","-",'3h OC '!$E$7*('3g CPIH'!V$17/'3g CPIH'!$G$17))</f>
        <v>-</v>
      </c>
      <c r="AA20" s="35" t="str">
        <f>IF('3g CPIH'!W$17="-","-",'3h OC '!$E$7*('3g CPIH'!W$17/'3g CPIH'!$G$17))</f>
        <v>-</v>
      </c>
      <c r="AB20" s="35" t="str">
        <f>IF('3g CPIH'!X$17="-","-",'3h OC '!$E$7*('3g CPIH'!X$17/'3g CPIH'!$G$17))</f>
        <v>-</v>
      </c>
      <c r="AC20" s="35" t="str">
        <f>IF('3g CPIH'!Y$17="-","-",'3h OC '!$E$7*('3g CPIH'!Y$17/'3g CPIH'!$G$17))</f>
        <v>-</v>
      </c>
      <c r="AD20" s="25"/>
    </row>
    <row r="21" spans="1:30" s="26" customFormat="1" ht="11.25" customHeight="1" x14ac:dyDescent="0.15">
      <c r="A21" s="207">
        <v>6</v>
      </c>
      <c r="B21" s="123" t="s">
        <v>248</v>
      </c>
      <c r="C21" s="123" t="s">
        <v>186</v>
      </c>
      <c r="D21" s="116" t="s">
        <v>131</v>
      </c>
      <c r="E21" s="75"/>
      <c r="F21" s="27"/>
      <c r="G21" s="35" t="s">
        <v>249</v>
      </c>
      <c r="H21" s="35" t="s">
        <v>249</v>
      </c>
      <c r="I21" s="35" t="s">
        <v>249</v>
      </c>
      <c r="J21" s="35" t="s">
        <v>249</v>
      </c>
      <c r="K21" s="35">
        <f>IF('3i SMNCC'!G$50="-","-",'3i SMNCC'!G$62)</f>
        <v>0</v>
      </c>
      <c r="L21" s="35">
        <f>IF('3i SMNCC'!H$50="-","-",'3i SMNCC'!H$62)</f>
        <v>-0.1310662676190151</v>
      </c>
      <c r="M21" s="35">
        <f>IF('3i SMNCC'!I$50="-","-",'3i SMNCC'!I$62)</f>
        <v>1.6490220555819262</v>
      </c>
      <c r="N21" s="35">
        <f>IF('3i SMNCC'!J$50="-","-",'3i SMNCC'!J$62)</f>
        <v>7.9249822078168837</v>
      </c>
      <c r="O21" s="27"/>
      <c r="P21" s="35">
        <f>IF('3i SMNCC'!L$50="-","-",'3i SMNCC'!L$62)</f>
        <v>7.9249822078168837</v>
      </c>
      <c r="Q21" s="35">
        <f>IF('3i SMNCC'!M$50="-","-",'3i SMNCC'!M$62)</f>
        <v>9.5945159615724194</v>
      </c>
      <c r="R21" s="35">
        <f>IF('3i SMNCC'!N$50="-","-",'3i SMNCC'!N$62)</f>
        <v>9.6655312765157912</v>
      </c>
      <c r="S21" s="35">
        <f>IF('3i SMNCC'!O$50="-","-",'3i SMNCC'!O$62)</f>
        <v>11.448655558303892</v>
      </c>
      <c r="T21" s="35">
        <f>IF('3i SMNCC'!P$50="-","-",'3i SMNCC'!P$62)</f>
        <v>11.63045810995356</v>
      </c>
      <c r="U21" s="35">
        <f>IF('3i SMNCC'!Q$50="-","-",'3i SMNCC'!Q$62)</f>
        <v>11.375413031411084</v>
      </c>
      <c r="V21" s="35">
        <f>IF('3i SMNCC'!R$50="-","-",'3i SMNCC'!R$62)</f>
        <v>11.405483218834176</v>
      </c>
      <c r="W21" s="35">
        <f>IF('3i SMNCC'!S$50="-","-",'3i SMNCC'!S$62)</f>
        <v>10.452988037960662</v>
      </c>
      <c r="X21" s="27"/>
      <c r="Y21" s="35">
        <f>IF('3i SMNCC'!U$50="-","-",'3i SMNCC'!U$62)</f>
        <v>11.090106502704794</v>
      </c>
      <c r="Z21" s="35" t="str">
        <f>IF('3i SMNCC'!V$50="-","-",'3i SMNCC'!V$62)</f>
        <v>-</v>
      </c>
      <c r="AA21" s="35" t="str">
        <f>IF('3i SMNCC'!W$50="-","-",'3i SMNCC'!W$62)</f>
        <v>-</v>
      </c>
      <c r="AB21" s="35" t="str">
        <f>IF('3i SMNCC'!X$50="-","-",'3i SMNCC'!X$62)</f>
        <v>-</v>
      </c>
      <c r="AC21" s="35" t="str">
        <f>IF('3i SMNCC'!Y$50="-","-",'3i SMNCC'!Y$62)</f>
        <v>-</v>
      </c>
      <c r="AD21" s="25"/>
    </row>
    <row r="22" spans="1:30" s="26" customFormat="1" ht="11.25" customHeight="1" x14ac:dyDescent="0.15">
      <c r="A22" s="207">
        <v>7</v>
      </c>
      <c r="B22" s="123" t="s">
        <v>248</v>
      </c>
      <c r="C22" s="123" t="s">
        <v>187</v>
      </c>
      <c r="D22" s="116" t="s">
        <v>131</v>
      </c>
      <c r="E22" s="75"/>
      <c r="F22" s="27"/>
      <c r="G22" s="35">
        <f>IF('3g CPIH'!C$17="-","-",'3j PAAC PAP'!$G$9*('3g CPIH'!C$17/'3g CPIH'!$G$17))</f>
        <v>3.3460635029354204</v>
      </c>
      <c r="H22" s="35">
        <f>IF('3g CPIH'!D$17="-","-",'3j PAAC PAP'!$G$9*('3g CPIH'!D$17/'3g CPIH'!$G$17))</f>
        <v>3.3527623287671227</v>
      </c>
      <c r="I22" s="35">
        <f>IF('3g CPIH'!E$17="-","-",'3j PAAC PAP'!$G$9*('3g CPIH'!E$17/'3g CPIH'!$G$17))</f>
        <v>3.3628105675146771</v>
      </c>
      <c r="J22" s="35">
        <f>IF('3g CPIH'!F$17="-","-",'3j PAAC PAP'!$G$9*('3g CPIH'!F$17/'3g CPIH'!$G$17))</f>
        <v>3.3829070450097847</v>
      </c>
      <c r="K22" s="35">
        <f>IF('3g CPIH'!G$17="-","-",'3j PAAC PAP'!$G$9*('3g CPIH'!G$17/'3g CPIH'!$G$17))</f>
        <v>3.4230999999999998</v>
      </c>
      <c r="L22" s="35">
        <f>IF('3g CPIH'!H$17="-","-",'3j PAAC PAP'!$G$9*('3g CPIH'!H$17/'3g CPIH'!$G$17))</f>
        <v>3.4666423679060667</v>
      </c>
      <c r="M22" s="35">
        <f>IF('3g CPIH'!I$17="-","-",'3j PAAC PAP'!$G$9*('3g CPIH'!I$17/'3g CPIH'!$G$17))</f>
        <v>3.516883561643835</v>
      </c>
      <c r="N22" s="35">
        <f>IF('3g CPIH'!J$17="-","-",'3j PAAC PAP'!$G$9*('3g CPIH'!J$17/'3g CPIH'!$G$17))</f>
        <v>3.547028277886497</v>
      </c>
      <c r="O22" s="27"/>
      <c r="P22" s="35">
        <f>IF('3g CPIH'!L$17="-","-",'3j PAAC PAP'!$G$9*('3g CPIH'!L$17/'3g CPIH'!$G$17))</f>
        <v>3.547028277886497</v>
      </c>
      <c r="Q22" s="35">
        <f>IF('3g CPIH'!M$17="-","-",'3j PAAC PAP'!$G$9*('3g CPIH'!M$17/'3g CPIH'!$G$17))</f>
        <v>3.5872212328767121</v>
      </c>
      <c r="R22" s="35">
        <f>IF('3g CPIH'!N$17="-","-",'3j PAAC PAP'!$G$9*('3g CPIH'!N$17/'3g CPIH'!$G$17))</f>
        <v>3.6140165362035224</v>
      </c>
      <c r="S22" s="35">
        <f>IF('3g CPIH'!O$17="-","-",'3j PAAC PAP'!$G$9*('3g CPIH'!O$17/'3g CPIH'!$G$17))</f>
        <v>3.6341130136986299</v>
      </c>
      <c r="T22" s="35">
        <f>IF('3g CPIH'!P$17="-","-",'3j PAAC PAP'!$G$9*('3g CPIH'!P$17/'3g CPIH'!$G$17))</f>
        <v>3.6441612524461835</v>
      </c>
      <c r="U22" s="35">
        <f>IF('3g CPIH'!Q$17="-","-",'3j PAAC PAP'!$G$9*('3g CPIH'!Q$17/'3g CPIH'!$G$17))</f>
        <v>3.6642577299412915</v>
      </c>
      <c r="V22" s="35">
        <f>IF('3g CPIH'!R$17="-","-",'3j PAAC PAP'!$G$9*('3g CPIH'!R$17/'3g CPIH'!$G$17))</f>
        <v>3.7312459882583173</v>
      </c>
      <c r="W22" s="35">
        <f>IF('3g CPIH'!S$17="-","-",'3j PAAC PAP'!$G$9*('3g CPIH'!S$17/'3g CPIH'!$G$17))</f>
        <v>3.8417766144814092</v>
      </c>
      <c r="X22" s="27"/>
      <c r="Y22" s="35">
        <f>IF('3g CPIH'!U$17="-","-",'3j PAAC PAP'!$G$9*('3g CPIH'!U$17/'3g CPIH'!$G$17))</f>
        <v>4.0360425636007822</v>
      </c>
      <c r="Z22" s="35" t="str">
        <f>IF('3g CPIH'!V$17="-","-",'3j PAAC PAP'!$G$9*('3g CPIH'!V$17/'3g CPIH'!$G$17))</f>
        <v>-</v>
      </c>
      <c r="AA22" s="35" t="str">
        <f>IF('3g CPIH'!W$17="-","-",'3j PAAC PAP'!$G$9*('3g CPIH'!W$17/'3g CPIH'!$G$17))</f>
        <v>-</v>
      </c>
      <c r="AB22" s="35" t="str">
        <f>IF('3g CPIH'!X$17="-","-",'3j PAAC PAP'!$G$9*('3g CPIH'!X$17/'3g CPIH'!$G$17))</f>
        <v>-</v>
      </c>
      <c r="AC22" s="35" t="str">
        <f>IF('3g CPIH'!Y$17="-","-",'3j PAAC PAP'!$G$9*('3g CPIH'!Y$17/'3g CPIH'!$G$17))</f>
        <v>-</v>
      </c>
      <c r="AD22" s="25"/>
    </row>
    <row r="23" spans="1:30" s="26" customFormat="1" ht="11.25" x14ac:dyDescent="0.15">
      <c r="A23" s="207">
        <v>8</v>
      </c>
      <c r="B23" s="123" t="s">
        <v>248</v>
      </c>
      <c r="C23" s="123" t="s">
        <v>188</v>
      </c>
      <c r="D23" s="116" t="s">
        <v>131</v>
      </c>
      <c r="E23" s="75"/>
      <c r="F23" s="27"/>
      <c r="G23" s="35">
        <f>IF(G18="-","-",SUM(G15:G21)*'3j PAAC PAP'!$G$27)</f>
        <v>0.3031197126309243</v>
      </c>
      <c r="H23" s="35">
        <f>IF(H18="-","-",SUM(H15:H21)*'3j PAAC PAP'!$G$27)</f>
        <v>0.30349648941996543</v>
      </c>
      <c r="I23" s="35">
        <f>IF(I18="-","-",SUM(I15:I21)*'3j PAAC PAP'!$G$27)</f>
        <v>0.30259563539796464</v>
      </c>
      <c r="J23" s="35">
        <f>IF(J18="-","-",SUM(J15:J21)*'3j PAAC PAP'!$G$27)</f>
        <v>0.30372596576508792</v>
      </c>
      <c r="K23" s="35">
        <f>IF(K18="-","-",SUM(K15:K21)*'3j PAAC PAP'!$G$27)</f>
        <v>0.30814552521222072</v>
      </c>
      <c r="L23" s="35">
        <f>IF(L18="-","-",SUM(L15:L21)*'3j PAAC PAP'!$G$27)</f>
        <v>0.30995837867796522</v>
      </c>
      <c r="M23" s="35">
        <f>IF(M18="-","-",SUM(M15:M21)*'3j PAAC PAP'!$G$27)</f>
        <v>0.31882601366780816</v>
      </c>
      <c r="N23" s="35">
        <f>IF(N18="-","-",SUM(N15:N21)*'3j PAAC PAP'!$G$27)</f>
        <v>0.35098501979744157</v>
      </c>
      <c r="O23" s="27"/>
      <c r="P23" s="35">
        <f>IF(P18="-","-",SUM(P15:P21)*'3j PAAC PAP'!$G$27)</f>
        <v>0.35098501979744157</v>
      </c>
      <c r="Q23" s="35">
        <f>IF(Q18="-","-",SUM(Q15:Q21)*'3j PAAC PAP'!$G$27)</f>
        <v>0.36995737090563174</v>
      </c>
      <c r="R23" s="35">
        <f>IF(R18="-","-",SUM(R15:R21)*'3j PAAC PAP'!$G$27)</f>
        <v>0.37138750067436943</v>
      </c>
      <c r="S23" s="35">
        <f>IF(S18="-","-",SUM(S15:S21)*'3j PAAC PAP'!$G$27)</f>
        <v>0.38144647370426982</v>
      </c>
      <c r="T23" s="35">
        <f>IF(T18="-","-",SUM(T15:T21)*'3j PAAC PAP'!$G$27)</f>
        <v>0.38138851568580212</v>
      </c>
      <c r="U23" s="35">
        <f>IF(U18="-","-",SUM(U15:U21)*'3j PAAC PAP'!$G$27)</f>
        <v>0.37337522919606037</v>
      </c>
      <c r="V23" s="35">
        <f>IF(V18="-","-",SUM(V15:V21)*'3j PAAC PAP'!$G$27)</f>
        <v>0.3728790304988237</v>
      </c>
      <c r="W23" s="35">
        <f>IF(W18="-","-",SUM(W15:W21)*'3j PAAC PAP'!$G$27)</f>
        <v>0.60109451479402554</v>
      </c>
      <c r="X23" s="27"/>
      <c r="Y23" s="35">
        <f>IF(Y18="-","-",SUM(Y15:Y21)*'3j PAAC PAP'!$G$27)</f>
        <v>0.61668758624881348</v>
      </c>
      <c r="Z23" s="35" t="str">
        <f>IF(Z18="-","-",SUM(Z15:Z21)*'3j PAAC PAP'!$G$27)</f>
        <v>-</v>
      </c>
      <c r="AA23" s="35" t="str">
        <f>IF(AA18="-","-",SUM(AA15:AA21)*'3j PAAC PAP'!$G$27)</f>
        <v>-</v>
      </c>
      <c r="AB23" s="35" t="str">
        <f>IF(AB18="-","-",SUM(AB15:AB21)*'3j PAAC PAP'!$G$27)</f>
        <v>-</v>
      </c>
      <c r="AC23" s="35" t="str">
        <f>IF(AC18="-","-",SUM(AC15:AC21)*'3j PAAC PAP'!$G$27)</f>
        <v>-</v>
      </c>
      <c r="AD23" s="25"/>
    </row>
    <row r="24" spans="1:30" s="26" customFormat="1" ht="11.25" x14ac:dyDescent="0.15">
      <c r="A24" s="207">
        <v>9</v>
      </c>
      <c r="B24" s="123" t="s">
        <v>189</v>
      </c>
      <c r="C24" s="123" t="s">
        <v>250</v>
      </c>
      <c r="D24" s="116" t="s">
        <v>131</v>
      </c>
      <c r="E24" s="75"/>
      <c r="F24" s="27"/>
      <c r="G24" s="35">
        <f>IF(G18="-","-",SUM(G15:G23)*'3k EBIT'!$E$7)</f>
        <v>1.2801587555161518</v>
      </c>
      <c r="H24" s="35">
        <f>IF(H18="-","-",SUM(H15:H23)*'3k EBIT'!$E$7)</f>
        <v>1.2817991770918198</v>
      </c>
      <c r="I24" s="35">
        <f>IF(I18="-","-",SUM(I15:I23)*'3k EBIT'!$E$7)</f>
        <v>1.2783818358727832</v>
      </c>
      <c r="J24" s="35">
        <f>IF(J18="-","-",SUM(J15:J23)*'3k EBIT'!$E$7)</f>
        <v>1.2833031005997875</v>
      </c>
      <c r="K24" s="35">
        <f>IF(K18="-","-",SUM(K15:K23)*'3k EBIT'!$E$7)</f>
        <v>1.3018016896426301</v>
      </c>
      <c r="L24" s="35">
        <f>IF(L18="-","-",SUM(L15:L23)*'3k EBIT'!$E$7)</f>
        <v>1.3099136165756264</v>
      </c>
      <c r="M24" s="35">
        <f>IF(M18="-","-",SUM(M15:M23)*'3k EBIT'!$E$7)</f>
        <v>1.3464412864905873</v>
      </c>
      <c r="N24" s="35">
        <f>IF(N18="-","-",SUM(N15:N23)*'3k EBIT'!$E$7)</f>
        <v>1.4759659970824739</v>
      </c>
      <c r="O24" s="27"/>
      <c r="P24" s="35">
        <f>IF(P18="-","-",SUM(P15:P23)*'3k EBIT'!$E$7)</f>
        <v>1.4759659970824739</v>
      </c>
      <c r="Q24" s="35">
        <f>IF(Q18="-","-",SUM(Q15:Q23)*'3k EBIT'!$E$7)</f>
        <v>1.5528137022974131</v>
      </c>
      <c r="R24" s="35">
        <f>IF(R18="-","-",SUM(R15:R23)*'3k EBIT'!$E$7)</f>
        <v>1.5590667493625978</v>
      </c>
      <c r="S24" s="35">
        <f>IF(S18="-","-",SUM(S15:S23)*'3k EBIT'!$E$7)</f>
        <v>1.5997872215628761</v>
      </c>
      <c r="T24" s="35">
        <f>IF(T18="-","-",SUM(T15:T23)*'3k EBIT'!$E$7)</f>
        <v>1.5997494543786108</v>
      </c>
      <c r="U24" s="35">
        <f>IF(U18="-","-",SUM(U15:U23)*'3k EBIT'!$E$7)</f>
        <v>1.5680095770621927</v>
      </c>
      <c r="V24" s="35">
        <f>IF(V18="-","-",SUM(V15:V23)*'3k EBIT'!$E$7)</f>
        <v>1.5673175072695962</v>
      </c>
      <c r="W24" s="35">
        <f>IF(W18="-","-",SUM(W15:W23)*'3k EBIT'!$E$7)</f>
        <v>2.4844835128959777</v>
      </c>
      <c r="X24" s="27"/>
      <c r="Y24" s="35">
        <f>IF(Y18="-","-",SUM(Y15:Y23)*'3k EBIT'!$E$7)</f>
        <v>2.5507661522161684</v>
      </c>
      <c r="Z24" s="35" t="str">
        <f>IF(Z18="-","-",SUM(Z15:Z23)*'3k EBIT'!$E$7)</f>
        <v>-</v>
      </c>
      <c r="AA24" s="35" t="str">
        <f>IF(AA18="-","-",SUM(AA15:AA23)*'3k EBIT'!$E$7)</f>
        <v>-</v>
      </c>
      <c r="AB24" s="35" t="str">
        <f>IF(AB18="-","-",SUM(AB15:AB23)*'3k EBIT'!$E$7)</f>
        <v>-</v>
      </c>
      <c r="AC24" s="35" t="str">
        <f>IF(AC18="-","-",SUM(AC15:AC23)*'3k EBIT'!$E$7)</f>
        <v>-</v>
      </c>
      <c r="AD24" s="25"/>
    </row>
    <row r="25" spans="1:30" s="26" customFormat="1" ht="11.25" x14ac:dyDescent="0.15">
      <c r="A25" s="207">
        <v>10</v>
      </c>
      <c r="B25" s="123" t="s">
        <v>251</v>
      </c>
      <c r="C25" s="158" t="s">
        <v>252</v>
      </c>
      <c r="D25" s="116" t="s">
        <v>131</v>
      </c>
      <c r="E25" s="116"/>
      <c r="F25" s="27"/>
      <c r="G25" s="35">
        <f>IF(G20="-","-",SUM(G15:G18,G20:G24)*'3l HAP'!$E$8)</f>
        <v>0.73583102032897796</v>
      </c>
      <c r="H25" s="35">
        <f>IF(H20="-","-",SUM(H15:H18,H20:H24)*'3l HAP'!$E$8)</f>
        <v>0.73709509413786767</v>
      </c>
      <c r="I25" s="35">
        <f>IF(I20="-","-",SUM(I15:I18,I20:I24)*'3l HAP'!$E$8)</f>
        <v>0.73980572902620767</v>
      </c>
      <c r="J25" s="35">
        <f>IF(J20="-","-",SUM(J15:J18,J20:J24)*'3l HAP'!$E$8)</f>
        <v>0.74359795045287713</v>
      </c>
      <c r="K25" s="35">
        <f>IF(K20="-","-",SUM(K15:K18,K20:K24)*'3l HAP'!$E$8)</f>
        <v>0.75250860283740417</v>
      </c>
      <c r="L25" s="35">
        <f>IF(L20="-","-",SUM(L15:L18,L20:L24)*'3l HAP'!$E$8)</f>
        <v>0.75875948037262086</v>
      </c>
      <c r="M25" s="35">
        <f>IF(M20="-","-",SUM(M15:M18,M20:M24)*'3l HAP'!$E$8)</f>
        <v>0.80080123117913793</v>
      </c>
      <c r="N25" s="35">
        <f>IF(N20="-","-",SUM(N15:N18,N20:N24)*'3l HAP'!$E$8)</f>
        <v>0.90061020509887402</v>
      </c>
      <c r="O25" s="27"/>
      <c r="P25" s="35">
        <f>IF(P20="-","-",SUM(P15:P18,P20:P24)*'3l HAP'!$E$8)</f>
        <v>0.90061020509887402</v>
      </c>
      <c r="Q25" s="35">
        <f>IF(Q20="-","-",SUM(Q15:Q18,Q20:Q24)*'3l HAP'!$E$8)</f>
        <v>0.93631395843126086</v>
      </c>
      <c r="R25" s="35">
        <f>IF(R20="-","-",SUM(R15:R18,R20:R24)*'3l HAP'!$E$8)</f>
        <v>0.9411324228663166</v>
      </c>
      <c r="S25" s="35">
        <f>IF(S20="-","-",SUM(S15:S18,S20:S24)*'3l HAP'!$E$8)</f>
        <v>0.97411393800985213</v>
      </c>
      <c r="T25" s="35">
        <f>IF(T20="-","-",SUM(T15:T18,T20:T24)*'3l HAP'!$E$8)</f>
        <v>0.97408483542477686</v>
      </c>
      <c r="U25" s="35">
        <f>IF(U20="-","-",SUM(U15:U18,U20:U24)*'3l HAP'!$E$8)</f>
        <v>0.99611925977515936</v>
      </c>
      <c r="V25" s="35">
        <f>IF(V20="-","-",SUM(V15:V18,V20:V24)*'3l HAP'!$E$8)</f>
        <v>0.99558596558315304</v>
      </c>
      <c r="W25" s="35">
        <f>IF(W20="-","-",SUM(W15:W18,W20:W24)*'3l HAP'!$E$8)</f>
        <v>1.0471643798364947</v>
      </c>
      <c r="X25" s="27"/>
      <c r="Y25" s="35">
        <f>IF(Y20="-","-",SUM(Y15:Y18,Y20:Y24)*'3l HAP'!$E$8)</f>
        <v>1.0982403651755781</v>
      </c>
      <c r="Z25" s="35" t="str">
        <f>IF(Z20="-","-",SUM(Z15:Z18,Z20:Z24)*'3l HAP'!$E$8)</f>
        <v>-</v>
      </c>
      <c r="AA25" s="35" t="str">
        <f>IF(AA20="-","-",SUM(AA15:AA18,AA20:AA24)*'3l HAP'!$E$8)</f>
        <v>-</v>
      </c>
      <c r="AB25" s="35" t="str">
        <f>IF(AB20="-","-",SUM(AB15:AB18,AB20:AB24)*'3l HAP'!$E$8)</f>
        <v>-</v>
      </c>
      <c r="AC25" s="35" t="str">
        <f>IF(AC20="-","-",SUM(AC15:AC18,AC20:AC24)*'3l HAP'!$E$8)</f>
        <v>-</v>
      </c>
      <c r="AD25" s="25"/>
    </row>
    <row r="26" spans="1:30" s="26" customFormat="1" ht="11.25" customHeight="1" x14ac:dyDescent="0.15">
      <c r="A26" s="207">
        <v>11</v>
      </c>
      <c r="B26" s="123" t="s">
        <v>253</v>
      </c>
      <c r="C26" s="123" t="str">
        <f>B26&amp;"_"&amp;D26</f>
        <v>Total_Eastern</v>
      </c>
      <c r="D26" s="116" t="s">
        <v>131</v>
      </c>
      <c r="E26" s="75"/>
      <c r="F26" s="27"/>
      <c r="G26" s="35">
        <f t="shared" ref="G26:N26" si="0">IF(G20="-","-",SUM(G15:G25))</f>
        <v>68.112579796299059</v>
      </c>
      <c r="H26" s="35">
        <f t="shared" si="0"/>
        <v>68.200181812112575</v>
      </c>
      <c r="I26" s="35">
        <f t="shared" si="0"/>
        <v>68.023032457132729</v>
      </c>
      <c r="J26" s="35">
        <f t="shared" si="0"/>
        <v>68.285838504573292</v>
      </c>
      <c r="K26" s="35">
        <f t="shared" si="0"/>
        <v>69.268358704429133</v>
      </c>
      <c r="L26" s="35">
        <f t="shared" si="0"/>
        <v>69.701552928403558</v>
      </c>
      <c r="M26" s="35">
        <f t="shared" si="0"/>
        <v>71.666102828005705</v>
      </c>
      <c r="N26" s="35">
        <f t="shared" si="0"/>
        <v>78.582999017261571</v>
      </c>
      <c r="O26" s="27"/>
      <c r="P26" s="35">
        <f>IF(P20="-","-",SUM(P15:P25))</f>
        <v>78.582999017261571</v>
      </c>
      <c r="Q26" s="35">
        <f t="shared" ref="Q26:W26" si="1">IF(Q20="-","-",SUM(Q15:Q25))</f>
        <v>82.663317163899521</v>
      </c>
      <c r="R26" s="35">
        <f t="shared" si="1"/>
        <v>82.997243232668708</v>
      </c>
      <c r="S26" s="35">
        <f t="shared" si="1"/>
        <v>85.173406609948401</v>
      </c>
      <c r="T26" s="35">
        <f t="shared" si="1"/>
        <v>85.171389761644093</v>
      </c>
      <c r="U26" s="35">
        <f t="shared" si="1"/>
        <v>83.522905017247965</v>
      </c>
      <c r="V26" s="35">
        <f t="shared" si="1"/>
        <v>83.485947012175131</v>
      </c>
      <c r="W26" s="35">
        <f t="shared" si="1"/>
        <v>131.80940052057107</v>
      </c>
      <c r="X26" s="27"/>
      <c r="Y26" s="35">
        <f t="shared" ref="Y26:AC26" si="2">IF(Y20="-","-",SUM(Y15:Y25))</f>
        <v>135.34903502917243</v>
      </c>
      <c r="Z26" s="35" t="str">
        <f t="shared" si="2"/>
        <v>-</v>
      </c>
      <c r="AA26" s="35" t="str">
        <f t="shared" si="2"/>
        <v>-</v>
      </c>
      <c r="AB26" s="35" t="str">
        <f t="shared" si="2"/>
        <v>-</v>
      </c>
      <c r="AC26" s="35" t="str">
        <f t="shared" si="2"/>
        <v>-</v>
      </c>
      <c r="AD26" s="25"/>
    </row>
    <row r="27" spans="1:30" s="26" customFormat="1" ht="11.25" customHeight="1" x14ac:dyDescent="0.15">
      <c r="A27" s="207">
        <v>1</v>
      </c>
      <c r="B27" s="120" t="s">
        <v>244</v>
      </c>
      <c r="C27" s="120" t="s">
        <v>180</v>
      </c>
      <c r="D27" s="118" t="s">
        <v>132</v>
      </c>
      <c r="E27" s="119"/>
      <c r="F27" s="27"/>
      <c r="G27" s="117" t="s">
        <v>249</v>
      </c>
      <c r="H27" s="117" t="s">
        <v>249</v>
      </c>
      <c r="I27" s="117" t="s">
        <v>249</v>
      </c>
      <c r="J27" s="117" t="s">
        <v>249</v>
      </c>
      <c r="K27" s="117" t="s">
        <v>249</v>
      </c>
      <c r="L27" s="117" t="s">
        <v>249</v>
      </c>
      <c r="M27" s="117" t="s">
        <v>249</v>
      </c>
      <c r="N27" s="117" t="s">
        <v>249</v>
      </c>
      <c r="O27" s="27"/>
      <c r="P27" s="117" t="s">
        <v>249</v>
      </c>
      <c r="Q27" s="117" t="s">
        <v>249</v>
      </c>
      <c r="R27" s="117" t="s">
        <v>249</v>
      </c>
      <c r="S27" s="117" t="s">
        <v>249</v>
      </c>
      <c r="T27" s="117" t="s">
        <v>249</v>
      </c>
      <c r="U27" s="117" t="s">
        <v>249</v>
      </c>
      <c r="V27" s="117" t="s">
        <v>249</v>
      </c>
      <c r="W27" s="117" t="s">
        <v>249</v>
      </c>
      <c r="X27" s="27"/>
      <c r="Y27" s="117" t="s">
        <v>249</v>
      </c>
      <c r="Z27" s="117" t="s">
        <v>249</v>
      </c>
      <c r="AA27" s="117" t="s">
        <v>249</v>
      </c>
      <c r="AB27" s="117" t="s">
        <v>249</v>
      </c>
      <c r="AC27" s="117" t="s">
        <v>249</v>
      </c>
      <c r="AD27" s="25"/>
    </row>
    <row r="28" spans="1:30" s="26" customFormat="1" ht="11.25" customHeight="1" x14ac:dyDescent="0.15">
      <c r="A28" s="207">
        <v>2</v>
      </c>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x14ac:dyDescent="0.15">
      <c r="A29" s="207"/>
      <c r="B29" s="120" t="s">
        <v>245</v>
      </c>
      <c r="C29" s="120" t="s">
        <v>182</v>
      </c>
      <c r="D29" s="118" t="s">
        <v>132</v>
      </c>
      <c r="E29" s="119"/>
      <c r="F29" s="27"/>
      <c r="G29" s="117" t="str">
        <f>IF('3c AA'!J42="-","-",'3c AA'!J42)</f>
        <v>-</v>
      </c>
      <c r="H29" s="117" t="str">
        <f>IF('3c AA'!K42="-","-",'3c AA'!K42)</f>
        <v>-</v>
      </c>
      <c r="I29" s="117" t="str">
        <f>IF('3c AA'!L42="-","-",'3c AA'!L42)</f>
        <v>-</v>
      </c>
      <c r="J29" s="117" t="str">
        <f>IF('3c AA'!M42="-","-",'3c AA'!M42)</f>
        <v>-</v>
      </c>
      <c r="K29" s="117" t="str">
        <f>IF('3c AA'!N42="-","-",'3c AA'!N42)</f>
        <v>-</v>
      </c>
      <c r="L29" s="117" t="str">
        <f>IF('3c AA'!O42="-","-",'3c AA'!O42)</f>
        <v>-</v>
      </c>
      <c r="M29" s="117" t="str">
        <f>IF('3c AA'!P42="-","-",'3c AA'!P42)</f>
        <v>-</v>
      </c>
      <c r="N29" s="117" t="str">
        <f>IF('3c AA'!Q42="-","-",'3c AA'!Q42)</f>
        <v>-</v>
      </c>
      <c r="O29" s="27"/>
      <c r="P29" s="117" t="str">
        <f>IF('3c AA'!S42="-","-",'3c AA'!S42)</f>
        <v>-</v>
      </c>
      <c r="Q29" s="117" t="str">
        <f>IF('3c AA'!T42="-","-",'3c AA'!T42)</f>
        <v>-</v>
      </c>
      <c r="R29" s="117" t="str">
        <f>IF('3c AA'!U42="-","-",'3c AA'!U42)</f>
        <v>-</v>
      </c>
      <c r="S29" s="117" t="str">
        <f>IF('3c AA'!V42="-","-",'3c AA'!V42)</f>
        <v>-</v>
      </c>
      <c r="T29" s="117">
        <f>IF('3c AA'!W42="-","-",'3c AA'!W42)</f>
        <v>0</v>
      </c>
      <c r="U29" s="117">
        <f>IF('3c AA'!X42="-","-",'3c AA'!X42)</f>
        <v>1.4870742269298105</v>
      </c>
      <c r="V29" s="117">
        <f>IF('3c AA'!Y42="-","-",'3c AA'!Y42)</f>
        <v>0.70457099735818829</v>
      </c>
      <c r="W29" s="117" t="str">
        <f>IF('3c AA'!Z42="-","-",'3c AA'!Z42)</f>
        <v>-</v>
      </c>
      <c r="X29" s="27"/>
      <c r="Y29" s="117">
        <f>IF('3c AA'!AB42="-","-",'3c AA'!AB42)</f>
        <v>0</v>
      </c>
      <c r="Z29" s="117" t="str">
        <f>IF('3c AA'!AC42="-","-",'3c AA'!AC42)</f>
        <v>-</v>
      </c>
      <c r="AA29" s="117" t="str">
        <f>IF('3c AA'!AD42="-","-",'3c AA'!AD42)</f>
        <v>-</v>
      </c>
      <c r="AB29" s="117" t="str">
        <f>IF('3c AA'!AE42="-","-",'3c AA'!AE42)</f>
        <v>-</v>
      </c>
      <c r="AC29" s="117" t="str">
        <f>IF('3c AA'!AF42="-","-",'3c AA'!AF42)</f>
        <v>-</v>
      </c>
      <c r="AD29" s="25"/>
    </row>
    <row r="30" spans="1:30" s="26" customFormat="1" ht="12.6" customHeight="1" x14ac:dyDescent="0.15">
      <c r="A30" s="207">
        <v>3</v>
      </c>
      <c r="B30" s="120" t="s">
        <v>246</v>
      </c>
      <c r="C30" s="120" t="s">
        <v>183</v>
      </c>
      <c r="D30" s="118" t="s">
        <v>132</v>
      </c>
      <c r="E30" s="119"/>
      <c r="F30" s="27"/>
      <c r="G30" s="117">
        <f>IF('3d PC'!G15="-","-",'3d PC'!G56)</f>
        <v>6.5567588596821027</v>
      </c>
      <c r="H30" s="117">
        <f>IF('3d PC'!H15="-","-",'3d PC'!H56)</f>
        <v>6.5567588596821027</v>
      </c>
      <c r="I30" s="117">
        <f>IF('3d PC'!I15="-","-",'3d PC'!I56)</f>
        <v>6.6197359495950758</v>
      </c>
      <c r="J30" s="117">
        <f>IF('3d PC'!J15="-","-",'3d PC'!J56)</f>
        <v>6.6197359495950758</v>
      </c>
      <c r="K30" s="117">
        <f>IF('3d PC'!K15="-","-",'3d PC'!K56)</f>
        <v>6.6995028867368616</v>
      </c>
      <c r="L30" s="117">
        <f>IF('3d PC'!L15="-","-",'3d PC'!L56)</f>
        <v>6.6995028867368616</v>
      </c>
      <c r="M30" s="117">
        <f>IF('3d PC'!M15="-","-",'3d PC'!M56)</f>
        <v>7.1131218301273513</v>
      </c>
      <c r="N30" s="117">
        <f>IF('3d PC'!N15="-","-",'3d PC'!N56)</f>
        <v>7.1131218301273513</v>
      </c>
      <c r="O30" s="27"/>
      <c r="P30" s="117">
        <f>'3d PC'!P56</f>
        <v>7.1131218301273513</v>
      </c>
      <c r="Q30" s="117">
        <f>'3d PC'!Q56</f>
        <v>7.2804579515147188</v>
      </c>
      <c r="R30" s="117">
        <f>'3d PC'!R56</f>
        <v>7.1935840895118579</v>
      </c>
      <c r="S30" s="117">
        <f>'3d PC'!S56</f>
        <v>7.3593999937099728</v>
      </c>
      <c r="T30" s="117">
        <f>'3d PC'!T56</f>
        <v>7.0492243060839304</v>
      </c>
      <c r="U30" s="117">
        <f>'3d PC'!U56</f>
        <v>7.1089669218364691</v>
      </c>
      <c r="V30" s="117">
        <f>'3d PC'!V56</f>
        <v>6.9829560851947949</v>
      </c>
      <c r="W30" s="117">
        <f>'3d PC'!W56</f>
        <v>9.6262235975887975</v>
      </c>
      <c r="X30" s="27"/>
      <c r="Y30" s="117">
        <f>'3d PC'!Y56</f>
        <v>9.9504863797742438</v>
      </c>
      <c r="Z30" s="117" t="str">
        <f>'3d PC'!Z56</f>
        <v>-</v>
      </c>
      <c r="AA30" s="117" t="str">
        <f>'3d PC'!AA56</f>
        <v>-</v>
      </c>
      <c r="AB30" s="117" t="str">
        <f>'3d PC'!AB56</f>
        <v>-</v>
      </c>
      <c r="AC30" s="117" t="str">
        <f>'3d PC'!AC56</f>
        <v>-</v>
      </c>
      <c r="AD30" s="25"/>
    </row>
    <row r="31" spans="1:30" s="26" customFormat="1" ht="11.25" customHeight="1" x14ac:dyDescent="0.15">
      <c r="A31" s="207">
        <v>4</v>
      </c>
      <c r="B31" s="120" t="s">
        <v>247</v>
      </c>
      <c r="C31" s="120" t="s">
        <v>184</v>
      </c>
      <c r="D31" s="118" t="s">
        <v>132</v>
      </c>
      <c r="E31" s="119"/>
      <c r="F31" s="27"/>
      <c r="G31" s="117">
        <f>IF('3e NC-Elec'!H16="-","-",'3e NC-Elec'!H16)</f>
        <v>9.5265000000000004</v>
      </c>
      <c r="H31" s="117">
        <f>IF('3e NC-Elec'!I16="-","-",'3e NC-Elec'!I16)</f>
        <v>9.5265000000000004</v>
      </c>
      <c r="I31" s="117">
        <f>IF('3e NC-Elec'!J16="-","-",'3e NC-Elec'!J16)</f>
        <v>16.351999999999997</v>
      </c>
      <c r="J31" s="117">
        <f>IF('3e NC-Elec'!K16="-","-",'3e NC-Elec'!K16)</f>
        <v>16.351999999999997</v>
      </c>
      <c r="K31" s="117">
        <f>IF('3e NC-Elec'!L16="-","-",'3e NC-Elec'!L16)</f>
        <v>11.388</v>
      </c>
      <c r="L31" s="117">
        <f>IF('3e NC-Elec'!M16="-","-",'3e NC-Elec'!M16)</f>
        <v>11.388</v>
      </c>
      <c r="M31" s="117">
        <f>IF('3e NC-Elec'!N16="-","-",'3e NC-Elec'!N16)</f>
        <v>12.0815</v>
      </c>
      <c r="N31" s="117">
        <f>IF('3e NC-Elec'!O16="-","-",'3e NC-Elec'!O16)</f>
        <v>12.0815</v>
      </c>
      <c r="O31" s="27"/>
      <c r="P31" s="117">
        <f>'3e NC-Elec'!Q16</f>
        <v>12.0815</v>
      </c>
      <c r="Q31" s="117">
        <f>'3e NC-Elec'!R16</f>
        <v>11.351499999999998</v>
      </c>
      <c r="R31" s="117">
        <f>'3e NC-Elec'!S16</f>
        <v>11.351499999999998</v>
      </c>
      <c r="S31" s="117">
        <f>'3e NC-Elec'!T16</f>
        <v>12.227499999999999</v>
      </c>
      <c r="T31" s="117">
        <f>'3e NC-Elec'!U16</f>
        <v>12.227499999999999</v>
      </c>
      <c r="U31" s="117">
        <f>'3e NC-Elec'!V16</f>
        <v>13.651000000000002</v>
      </c>
      <c r="V31" s="117">
        <f>'3e NC-Elec'!W16</f>
        <v>13.651000000000002</v>
      </c>
      <c r="W31" s="117">
        <f>'3e NC-Elec'!X16</f>
        <v>82.416999999999987</v>
      </c>
      <c r="X31" s="27"/>
      <c r="Y31" s="117">
        <f>'3e NC-Elec'!Z16</f>
        <v>82.416999999999987</v>
      </c>
      <c r="Z31" s="117" t="str">
        <f>'3e NC-Elec'!AA16</f>
        <v>-</v>
      </c>
      <c r="AA31" s="117" t="str">
        <f>'3e NC-Elec'!AB16</f>
        <v>-</v>
      </c>
      <c r="AB31" s="117" t="str">
        <f>'3e NC-Elec'!AC16</f>
        <v>-</v>
      </c>
      <c r="AC31" s="117" t="str">
        <f>'3e NC-Elec'!AD16</f>
        <v>-</v>
      </c>
      <c r="AD31" s="25"/>
    </row>
    <row r="32" spans="1:30" s="26" customFormat="1" ht="11.25" customHeight="1" x14ac:dyDescent="0.15">
      <c r="A32" s="207">
        <v>5</v>
      </c>
      <c r="B32" s="120" t="s">
        <v>248</v>
      </c>
      <c r="C32" s="120" t="s">
        <v>185</v>
      </c>
      <c r="D32" s="118" t="s">
        <v>132</v>
      </c>
      <c r="E32" s="119"/>
      <c r="F32" s="27"/>
      <c r="G32" s="117">
        <f>IF('3g CPIH'!C$17="-","-",'3h OC '!$E$7*('3g CPIH'!C$17/'3g CPIH'!$G$17))</f>
        <v>38.772147945205475</v>
      </c>
      <c r="H32" s="117">
        <f>IF('3g CPIH'!D$17="-","-",'3h OC '!$E$7*('3g CPIH'!D$17/'3g CPIH'!$G$17))</f>
        <v>38.849769863013698</v>
      </c>
      <c r="I32" s="117">
        <f>IF('3g CPIH'!E$17="-","-",'3h OC '!$E$7*('3g CPIH'!E$17/'3g CPIH'!$G$17))</f>
        <v>38.966202739726029</v>
      </c>
      <c r="J32" s="117">
        <f>IF('3g CPIH'!F$17="-","-",'3h OC '!$E$7*('3g CPIH'!F$17/'3g CPIH'!$G$17))</f>
        <v>39.199068493150683</v>
      </c>
      <c r="K32" s="117">
        <f>IF('3g CPIH'!G$17="-","-",'3h OC '!$E$7*('3g CPIH'!G$17/'3g CPIH'!$G$17))</f>
        <v>39.6648</v>
      </c>
      <c r="L32" s="117">
        <f>IF('3g CPIH'!H$17="-","-",'3h OC '!$E$7*('3g CPIH'!H$17/'3g CPIH'!$G$17))</f>
        <v>40.169342465753431</v>
      </c>
      <c r="M32" s="117">
        <f>IF('3g CPIH'!I$17="-","-",'3h OC '!$E$7*('3g CPIH'!I$17/'3g CPIH'!$G$17))</f>
        <v>40.751506849315064</v>
      </c>
      <c r="N32" s="117">
        <f>IF('3g CPIH'!J$17="-","-",'3h OC '!$E$7*('3g CPIH'!J$17/'3g CPIH'!$G$17))</f>
        <v>41.100805479452056</v>
      </c>
      <c r="O32" s="27"/>
      <c r="P32" s="117">
        <f>IF('3g CPIH'!L$17="-","-",'3h OC '!$E$7*('3g CPIH'!L$17/'3g CPIH'!$G$17))</f>
        <v>41.100805479452056</v>
      </c>
      <c r="Q32" s="117">
        <f>IF('3g CPIH'!M$17="-","-",'3h OC '!$E$7*('3g CPIH'!M$17/'3g CPIH'!$G$17))</f>
        <v>41.566536986301365</v>
      </c>
      <c r="R32" s="117">
        <f>IF('3g CPIH'!N$17="-","-",'3h OC '!$E$7*('3g CPIH'!N$17/'3g CPIH'!$G$17))</f>
        <v>41.877024657534243</v>
      </c>
      <c r="S32" s="117">
        <f>IF('3g CPIH'!O$17="-","-",'3h OC '!$E$7*('3g CPIH'!O$17/'3g CPIH'!$G$17))</f>
        <v>42.109890410958904</v>
      </c>
      <c r="T32" s="117">
        <f>IF('3g CPIH'!P$17="-","-",'3h OC '!$E$7*('3g CPIH'!P$17/'3g CPIH'!$G$17))</f>
        <v>42.226323287671228</v>
      </c>
      <c r="U32" s="117">
        <f>IF('3g CPIH'!Q$17="-","-",'3h OC '!$E$7*('3g CPIH'!Q$17/'3g CPIH'!$G$17))</f>
        <v>42.45918904109589</v>
      </c>
      <c r="V32" s="117">
        <f>IF('3g CPIH'!R$17="-","-",'3h OC '!$E$7*('3g CPIH'!R$17/'3g CPIH'!$G$17))</f>
        <v>43.235408219178083</v>
      </c>
      <c r="W32" s="117">
        <f>IF('3g CPIH'!S$17="-","-",'3h OC '!$E$7*('3g CPIH'!S$17/'3g CPIH'!$G$17))</f>
        <v>44.516169863013701</v>
      </c>
      <c r="X32" s="27"/>
      <c r="Y32" s="117">
        <f>IF('3g CPIH'!U$17="-","-",'3h OC '!$E$7*('3g CPIH'!U$17/'3g CPIH'!$G$17))</f>
        <v>46.767205479452052</v>
      </c>
      <c r="Z32" s="117" t="str">
        <f>IF('3g CPIH'!V$17="-","-",'3h OC '!$E$7*('3g CPIH'!V$17/'3g CPIH'!$G$17))</f>
        <v>-</v>
      </c>
      <c r="AA32" s="117" t="str">
        <f>IF('3g CPIH'!W$17="-","-",'3h OC '!$E$7*('3g CPIH'!W$17/'3g CPIH'!$G$17))</f>
        <v>-</v>
      </c>
      <c r="AB32" s="117" t="str">
        <f>IF('3g CPIH'!X$17="-","-",'3h OC '!$E$7*('3g CPIH'!X$17/'3g CPIH'!$G$17))</f>
        <v>-</v>
      </c>
      <c r="AC32" s="117" t="str">
        <f>IF('3g CPIH'!Y$17="-","-",'3h OC '!$E$7*('3g CPIH'!Y$17/'3g CPIH'!$G$17))</f>
        <v>-</v>
      </c>
      <c r="AD32" s="25"/>
    </row>
    <row r="33" spans="1:30" s="26" customFormat="1" ht="11.25" customHeight="1" x14ac:dyDescent="0.15">
      <c r="A33" s="207">
        <v>6</v>
      </c>
      <c r="B33" s="120" t="s">
        <v>248</v>
      </c>
      <c r="C33" s="120" t="s">
        <v>186</v>
      </c>
      <c r="D33" s="118" t="s">
        <v>132</v>
      </c>
      <c r="E33" s="119"/>
      <c r="F33" s="27"/>
      <c r="G33" s="117" t="s">
        <v>249</v>
      </c>
      <c r="H33" s="117" t="s">
        <v>249</v>
      </c>
      <c r="I33" s="117" t="s">
        <v>249</v>
      </c>
      <c r="J33" s="117" t="s">
        <v>249</v>
      </c>
      <c r="K33" s="117">
        <f>IF('3i SMNCC'!G$50="-","-",'3i SMNCC'!G$62)</f>
        <v>0</v>
      </c>
      <c r="L33" s="117">
        <f>IF('3i SMNCC'!H$50="-","-",'3i SMNCC'!H$62)</f>
        <v>-0.1310662676190151</v>
      </c>
      <c r="M33" s="117">
        <f>IF('3i SMNCC'!I$50="-","-",'3i SMNCC'!I$62)</f>
        <v>1.6490220555819262</v>
      </c>
      <c r="N33" s="117">
        <f>IF('3i SMNCC'!J$50="-","-",'3i SMNCC'!J$62)</f>
        <v>7.9249822078168837</v>
      </c>
      <c r="O33" s="27"/>
      <c r="P33" s="117">
        <f>IF('3i SMNCC'!L$50="-","-",'3i SMNCC'!L$62)</f>
        <v>7.9249822078168837</v>
      </c>
      <c r="Q33" s="117">
        <f>IF('3i SMNCC'!M$50="-","-",'3i SMNCC'!M$62)</f>
        <v>9.5945159615724194</v>
      </c>
      <c r="R33" s="117">
        <f>IF('3i SMNCC'!N$50="-","-",'3i SMNCC'!N$62)</f>
        <v>9.6655312765157912</v>
      </c>
      <c r="S33" s="117">
        <f>IF('3i SMNCC'!O$50="-","-",'3i SMNCC'!O$62)</f>
        <v>11.448655558303892</v>
      </c>
      <c r="T33" s="117">
        <f>IF('3i SMNCC'!P$50="-","-",'3i SMNCC'!P$62)</f>
        <v>11.63045810995356</v>
      </c>
      <c r="U33" s="117">
        <f>IF('3i SMNCC'!Q$50="-","-",'3i SMNCC'!Q$62)</f>
        <v>11.375413031411084</v>
      </c>
      <c r="V33" s="117">
        <f>IF('3i SMNCC'!R$50="-","-",'3i SMNCC'!R$62)</f>
        <v>11.405483218834176</v>
      </c>
      <c r="W33" s="117">
        <f>IF('3i SMNCC'!S$50="-","-",'3i SMNCC'!S$62)</f>
        <v>10.452988037960662</v>
      </c>
      <c r="X33" s="27"/>
      <c r="Y33" s="117">
        <f>IF('3i SMNCC'!U$50="-","-",'3i SMNCC'!U$62)</f>
        <v>11.090106502704794</v>
      </c>
      <c r="Z33" s="117" t="str">
        <f>IF('3i SMNCC'!V$50="-","-",'3i SMNCC'!V$62)</f>
        <v>-</v>
      </c>
      <c r="AA33" s="117" t="str">
        <f>IF('3i SMNCC'!W$50="-","-",'3i SMNCC'!W$62)</f>
        <v>-</v>
      </c>
      <c r="AB33" s="117" t="str">
        <f>IF('3i SMNCC'!X$50="-","-",'3i SMNCC'!X$62)</f>
        <v>-</v>
      </c>
      <c r="AC33" s="117" t="str">
        <f>IF('3i SMNCC'!Y$50="-","-",'3i SMNCC'!Y$62)</f>
        <v>-</v>
      </c>
      <c r="AD33" s="25"/>
    </row>
    <row r="34" spans="1:30" s="26" customFormat="1" ht="11.25" x14ac:dyDescent="0.15">
      <c r="A34" s="207">
        <v>7</v>
      </c>
      <c r="B34" s="120" t="s">
        <v>248</v>
      </c>
      <c r="C34" s="120" t="s">
        <v>187</v>
      </c>
      <c r="D34" s="118" t="s">
        <v>132</v>
      </c>
      <c r="E34" s="119"/>
      <c r="F34" s="27"/>
      <c r="G34" s="117">
        <f>IF('3g CPIH'!C$17="-","-",'3j PAAC PAP'!$G$9*('3g CPIH'!C$17/'3g CPIH'!$G$17))</f>
        <v>3.3460635029354204</v>
      </c>
      <c r="H34" s="117">
        <f>IF('3g CPIH'!D$17="-","-",'3j PAAC PAP'!$G$9*('3g CPIH'!D$17/'3g CPIH'!$G$17))</f>
        <v>3.3527623287671227</v>
      </c>
      <c r="I34" s="117">
        <f>IF('3g CPIH'!E$17="-","-",'3j PAAC PAP'!$G$9*('3g CPIH'!E$17/'3g CPIH'!$G$17))</f>
        <v>3.3628105675146771</v>
      </c>
      <c r="J34" s="117">
        <f>IF('3g CPIH'!F$17="-","-",'3j PAAC PAP'!$G$9*('3g CPIH'!F$17/'3g CPIH'!$G$17))</f>
        <v>3.3829070450097847</v>
      </c>
      <c r="K34" s="117">
        <f>IF('3g CPIH'!G$17="-","-",'3j PAAC PAP'!$G$9*('3g CPIH'!G$17/'3g CPIH'!$G$17))</f>
        <v>3.4230999999999998</v>
      </c>
      <c r="L34" s="117">
        <f>IF('3g CPIH'!H$17="-","-",'3j PAAC PAP'!$G$9*('3g CPIH'!H$17/'3g CPIH'!$G$17))</f>
        <v>3.4666423679060667</v>
      </c>
      <c r="M34" s="117">
        <f>IF('3g CPIH'!I$17="-","-",'3j PAAC PAP'!$G$9*('3g CPIH'!I$17/'3g CPIH'!$G$17))</f>
        <v>3.516883561643835</v>
      </c>
      <c r="N34" s="117">
        <f>IF('3g CPIH'!J$17="-","-",'3j PAAC PAP'!$G$9*('3g CPIH'!J$17/'3g CPIH'!$G$17))</f>
        <v>3.547028277886497</v>
      </c>
      <c r="O34" s="27"/>
      <c r="P34" s="117">
        <f>IF('3g CPIH'!L$17="-","-",'3j PAAC PAP'!$G$9*('3g CPIH'!L$17/'3g CPIH'!$G$17))</f>
        <v>3.547028277886497</v>
      </c>
      <c r="Q34" s="117">
        <f>IF('3g CPIH'!M$17="-","-",'3j PAAC PAP'!$G$9*('3g CPIH'!M$17/'3g CPIH'!$G$17))</f>
        <v>3.5872212328767121</v>
      </c>
      <c r="R34" s="117">
        <f>IF('3g CPIH'!N$17="-","-",'3j PAAC PAP'!$G$9*('3g CPIH'!N$17/'3g CPIH'!$G$17))</f>
        <v>3.6140165362035224</v>
      </c>
      <c r="S34" s="117">
        <f>IF('3g CPIH'!O$17="-","-",'3j PAAC PAP'!$G$9*('3g CPIH'!O$17/'3g CPIH'!$G$17))</f>
        <v>3.6341130136986299</v>
      </c>
      <c r="T34" s="117">
        <f>IF('3g CPIH'!P$17="-","-",'3j PAAC PAP'!$G$9*('3g CPIH'!P$17/'3g CPIH'!$G$17))</f>
        <v>3.6441612524461835</v>
      </c>
      <c r="U34" s="117">
        <f>IF('3g CPIH'!Q$17="-","-",'3j PAAC PAP'!$G$9*('3g CPIH'!Q$17/'3g CPIH'!$G$17))</f>
        <v>3.6642577299412915</v>
      </c>
      <c r="V34" s="117">
        <f>IF('3g CPIH'!R$17="-","-",'3j PAAC PAP'!$G$9*('3g CPIH'!R$17/'3g CPIH'!$G$17))</f>
        <v>3.7312459882583173</v>
      </c>
      <c r="W34" s="117">
        <f>IF('3g CPIH'!S$17="-","-",'3j PAAC PAP'!$G$9*('3g CPIH'!S$17/'3g CPIH'!$G$17))</f>
        <v>3.8417766144814092</v>
      </c>
      <c r="X34" s="27"/>
      <c r="Y34" s="117">
        <f>IF('3g CPIH'!U$17="-","-",'3j PAAC PAP'!$G$9*('3g CPIH'!U$17/'3g CPIH'!$G$17))</f>
        <v>4.0360425636007822</v>
      </c>
      <c r="Z34" s="117" t="str">
        <f>IF('3g CPIH'!V$17="-","-",'3j PAAC PAP'!$G$9*('3g CPIH'!V$17/'3g CPIH'!$G$17))</f>
        <v>-</v>
      </c>
      <c r="AA34" s="117" t="str">
        <f>IF('3g CPIH'!W$17="-","-",'3j PAAC PAP'!$G$9*('3g CPIH'!W$17/'3g CPIH'!$G$17))</f>
        <v>-</v>
      </c>
      <c r="AB34" s="117" t="str">
        <f>IF('3g CPIH'!X$17="-","-",'3j PAAC PAP'!$G$9*('3g CPIH'!X$17/'3g CPIH'!$G$17))</f>
        <v>-</v>
      </c>
      <c r="AC34" s="117" t="str">
        <f>IF('3g CPIH'!Y$17="-","-",'3j PAAC PAP'!$G$9*('3g CPIH'!Y$17/'3g CPIH'!$G$17))</f>
        <v>-</v>
      </c>
      <c r="AD34" s="25"/>
    </row>
    <row r="35" spans="1:30" s="26" customFormat="1" ht="11.25" x14ac:dyDescent="0.15">
      <c r="A35" s="207">
        <v>8</v>
      </c>
      <c r="B35" s="120" t="s">
        <v>248</v>
      </c>
      <c r="C35" s="120" t="s">
        <v>188</v>
      </c>
      <c r="D35" s="118" t="s">
        <v>132</v>
      </c>
      <c r="E35" s="119"/>
      <c r="F35" s="27"/>
      <c r="G35" s="117">
        <f>IF(G30="-","-",SUM(G27:G33)*'3j PAAC PAP'!$G$27)</f>
        <v>0.2662681446309243</v>
      </c>
      <c r="H35" s="117">
        <f>IF(H30="-","-",SUM(H27:H33)*'3j PAAC PAP'!$G$27)</f>
        <v>0.26664492141996543</v>
      </c>
      <c r="I35" s="117">
        <f>IF(I30="-","-",SUM(I27:I33)*'3j PAAC PAP'!$G$27)</f>
        <v>0.30064675439796462</v>
      </c>
      <c r="J35" s="117">
        <f>IF(J30="-","-",SUM(J27:J33)*'3j PAAC PAP'!$G$27)</f>
        <v>0.30177708476508791</v>
      </c>
      <c r="K35" s="117">
        <f>IF(K30="-","-",SUM(K27:K33)*'3j PAAC PAP'!$G$27)</f>
        <v>0.28032967821222071</v>
      </c>
      <c r="L35" s="117">
        <f>IF(L30="-","-",SUM(L27:L33)*'3j PAAC PAP'!$G$27)</f>
        <v>0.28214253167796516</v>
      </c>
      <c r="M35" s="117">
        <f>IF(M30="-","-",SUM(M27:M33)*'3j PAAC PAP'!$G$27)</f>
        <v>0.29898286166780813</v>
      </c>
      <c r="N35" s="117">
        <f>IF(N30="-","-",SUM(N27:N33)*'3j PAAC PAP'!$G$27)</f>
        <v>0.33114186779744159</v>
      </c>
      <c r="O35" s="27"/>
      <c r="P35" s="117">
        <f>IF(P30="-","-",SUM(P27:P33)*'3j PAAC PAP'!$G$27)</f>
        <v>0.33114186779744159</v>
      </c>
      <c r="Q35" s="117">
        <f>IF(Q30="-","-",SUM(Q27:Q33)*'3j PAAC PAP'!$G$27)</f>
        <v>0.33877527490563175</v>
      </c>
      <c r="R35" s="117">
        <f>IF(R30="-","-",SUM(R27:R33)*'3j PAAC PAP'!$G$27)</f>
        <v>0.34020540467436938</v>
      </c>
      <c r="S35" s="117">
        <f>IF(S30="-","-",SUM(S27:S33)*'3j PAAC PAP'!$G$27)</f>
        <v>0.35504799470426984</v>
      </c>
      <c r="T35" s="117">
        <f>IF(T30="-","-",SUM(T27:T33)*'3j PAAC PAP'!$G$27)</f>
        <v>0.35499003668580209</v>
      </c>
      <c r="U35" s="117">
        <f>IF(U30="-","-",SUM(U27:U33)*'3j PAAC PAP'!$G$27)</f>
        <v>0.36930029619606036</v>
      </c>
      <c r="V35" s="117">
        <f>IF(V30="-","-",SUM(V27:V33)*'3j PAAC PAP'!$G$27)</f>
        <v>0.3688040974988237</v>
      </c>
      <c r="W35" s="117">
        <f>IF(W30="-","-",SUM(W27:W33)*'3j PAAC PAP'!$G$27)</f>
        <v>0.71359809979402566</v>
      </c>
      <c r="X35" s="27"/>
      <c r="Y35" s="117">
        <f>IF(Y30="-","-",SUM(Y27:Y33)*'3j PAAC PAP'!$G$27)</f>
        <v>0.72919117124881339</v>
      </c>
      <c r="Z35" s="117" t="str">
        <f>IF(Z30="-","-",SUM(Z27:Z33)*'3j PAAC PAP'!$G$27)</f>
        <v>-</v>
      </c>
      <c r="AA35" s="117" t="str">
        <f>IF(AA30="-","-",SUM(AA27:AA33)*'3j PAAC PAP'!$G$27)</f>
        <v>-</v>
      </c>
      <c r="AB35" s="117" t="str">
        <f>IF(AB30="-","-",SUM(AB27:AB33)*'3j PAAC PAP'!$G$27)</f>
        <v>-</v>
      </c>
      <c r="AC35" s="117" t="str">
        <f>IF(AC30="-","-",SUM(AC27:AC33)*'3j PAAC PAP'!$G$27)</f>
        <v>-</v>
      </c>
      <c r="AD35" s="25"/>
    </row>
    <row r="36" spans="1:30" s="26" customFormat="1" ht="11.25" x14ac:dyDescent="0.15">
      <c r="A36" s="207">
        <v>9</v>
      </c>
      <c r="B36" s="120" t="s">
        <v>189</v>
      </c>
      <c r="C36" s="120" t="s">
        <v>250</v>
      </c>
      <c r="D36" s="118" t="s">
        <v>132</v>
      </c>
      <c r="E36" s="119"/>
      <c r="F36" s="27"/>
      <c r="G36" s="117">
        <f>IF(G30="-","-",SUM(G27:G35)*'3k EBIT'!$E$7)</f>
        <v>1.1324031583471277</v>
      </c>
      <c r="H36" s="117">
        <f>IF(H30="-","-",SUM(H27:H35)*'3k EBIT'!$E$7)</f>
        <v>1.1340435799227957</v>
      </c>
      <c r="I36" s="117">
        <f>IF(I30="-","-",SUM(I27:I35)*'3k EBIT'!$E$7)</f>
        <v>1.2705678379455749</v>
      </c>
      <c r="J36" s="117">
        <f>IF(J30="-","-",SUM(J27:J35)*'3k EBIT'!$E$7)</f>
        <v>1.2754891026725794</v>
      </c>
      <c r="K36" s="117">
        <f>IF(K30="-","-",SUM(K27:K35)*'3k EBIT'!$E$7)</f>
        <v>1.1902746283179337</v>
      </c>
      <c r="L36" s="117">
        <f>IF(L30="-","-",SUM(L27:L35)*'3k EBIT'!$E$7)</f>
        <v>1.1983865552509303</v>
      </c>
      <c r="M36" s="117">
        <f>IF(M30="-","-",SUM(M27:M35)*'3k EBIT'!$E$7)</f>
        <v>1.2668805803226513</v>
      </c>
      <c r="N36" s="117">
        <f>IF(N30="-","-",SUM(N27:N35)*'3k EBIT'!$E$7)</f>
        <v>1.3964052909145379</v>
      </c>
      <c r="O36" s="27"/>
      <c r="P36" s="117">
        <f>IF(P30="-","-",SUM(P27:P35)*'3k EBIT'!$E$7)</f>
        <v>1.3964052909145379</v>
      </c>
      <c r="Q36" s="117">
        <f>IF(Q30="-","-",SUM(Q27:Q35)*'3k EBIT'!$E$7)</f>
        <v>1.4277897354620848</v>
      </c>
      <c r="R36" s="117">
        <f>IF(R30="-","-",SUM(R27:R35)*'3k EBIT'!$E$7)</f>
        <v>1.4340427825272695</v>
      </c>
      <c r="S36" s="117">
        <f>IF(S30="-","-",SUM(S27:S35)*'3k EBIT'!$E$7)</f>
        <v>1.4939430678216037</v>
      </c>
      <c r="T36" s="117">
        <f>IF(T30="-","-",SUM(T27:T35)*'3k EBIT'!$E$7)</f>
        <v>1.4939053006373388</v>
      </c>
      <c r="U36" s="117">
        <f>IF(U30="-","-",SUM(U27:U35)*'3k EBIT'!$E$7)</f>
        <v>1.5516712177598486</v>
      </c>
      <c r="V36" s="117">
        <f>IF(V30="-","-",SUM(V27:V35)*'3k EBIT'!$E$7)</f>
        <v>1.5509791479672521</v>
      </c>
      <c r="W36" s="117">
        <f>IF(W30="-","-",SUM(W27:W35)*'3k EBIT'!$E$7)</f>
        <v>2.9355643023302576</v>
      </c>
      <c r="X36" s="27"/>
      <c r="Y36" s="117">
        <f>IF(Y30="-","-",SUM(Y27:Y35)*'3k EBIT'!$E$7)</f>
        <v>3.0018469416504479</v>
      </c>
      <c r="Z36" s="117" t="str">
        <f>IF(Z30="-","-",SUM(Z27:Z35)*'3k EBIT'!$E$7)</f>
        <v>-</v>
      </c>
      <c r="AA36" s="117" t="str">
        <f>IF(AA30="-","-",SUM(AA27:AA35)*'3k EBIT'!$E$7)</f>
        <v>-</v>
      </c>
      <c r="AB36" s="117" t="str">
        <f>IF(AB30="-","-",SUM(AB27:AB35)*'3k EBIT'!$E$7)</f>
        <v>-</v>
      </c>
      <c r="AC36" s="117" t="str">
        <f>IF(AC30="-","-",SUM(AC27:AC35)*'3k EBIT'!$E$7)</f>
        <v>-</v>
      </c>
      <c r="AD36" s="25"/>
    </row>
    <row r="37" spans="1:30" s="26" customFormat="1" ht="11.25" customHeight="1" x14ac:dyDescent="0.15">
      <c r="A37" s="207">
        <v>10</v>
      </c>
      <c r="B37" s="120" t="s">
        <v>251</v>
      </c>
      <c r="C37" s="156" t="s">
        <v>252</v>
      </c>
      <c r="D37" s="118" t="s">
        <v>132</v>
      </c>
      <c r="E37" s="118"/>
      <c r="F37" s="27"/>
      <c r="G37" s="117">
        <f>IF(G32="-","-",SUM(G27:G30,G32:G36)*'3l HAP'!$E$8)</f>
        <v>0.73312818682373837</v>
      </c>
      <c r="H37" s="117">
        <f>IF(H32="-","-",SUM(H27:H30,H32:H36)*'3l HAP'!$E$8)</f>
        <v>0.73439226063262808</v>
      </c>
      <c r="I37" s="117">
        <f>IF(I32="-","-",SUM(I27:I30,I32:I36)*'3l HAP'!$E$8)</f>
        <v>0.73966279071583452</v>
      </c>
      <c r="J37" s="117">
        <f>IF(J32="-","-",SUM(J27:J30,J32:J36)*'3l HAP'!$E$8)</f>
        <v>0.74345501214250376</v>
      </c>
      <c r="K37" s="117">
        <f>IF(K32="-","-",SUM(K27:K30,K32:K36)*'3l HAP'!$E$8)</f>
        <v>0.7504684833166223</v>
      </c>
      <c r="L37" s="117">
        <f>IF(L32="-","-",SUM(L27:L30,L32:L36)*'3l HAP'!$E$8)</f>
        <v>0.756719360851839</v>
      </c>
      <c r="M37" s="117">
        <f>IF(M32="-","-",SUM(M27:M30,M32:M36)*'3l HAP'!$E$8)</f>
        <v>0.7993458592917011</v>
      </c>
      <c r="N37" s="117">
        <f>IF(N32="-","-",SUM(N27:N30,N32:N36)*'3l HAP'!$E$8)</f>
        <v>0.8991548332114373</v>
      </c>
      <c r="O37" s="27"/>
      <c r="P37" s="117">
        <f>IF(P32="-","-",SUM(P27:P30,P32:P36)*'3l HAP'!$E$8)</f>
        <v>0.8991548332114373</v>
      </c>
      <c r="Q37" s="117">
        <f>IF(Q32="-","-",SUM(Q27:Q30,Q32:Q36)*'3l HAP'!$E$8)</f>
        <v>0.93402694546528875</v>
      </c>
      <c r="R37" s="117">
        <f>IF(R32="-","-",SUM(R27:R30,R32:R36)*'3l HAP'!$E$8)</f>
        <v>0.93884540990034471</v>
      </c>
      <c r="S37" s="117">
        <f>IF(S32="-","-",SUM(S27:S30,S32:S36)*'3l HAP'!$E$8)</f>
        <v>0.97217777362388702</v>
      </c>
      <c r="T37" s="117">
        <f>IF(T32="-","-",SUM(T27:T30,T32:T36)*'3l HAP'!$E$8)</f>
        <v>0.97214867103881197</v>
      </c>
      <c r="U37" s="117">
        <f>IF(U32="-","-",SUM(U27:U30,U32:U36)*'3l HAP'!$E$8)</f>
        <v>0.99582038876256063</v>
      </c>
      <c r="V37" s="117">
        <f>IF(V32="-","-",SUM(V27:V30,V32:V36)*'3l HAP'!$E$8)</f>
        <v>0.99528709457055453</v>
      </c>
      <c r="W37" s="117">
        <f>IF(W32="-","-",SUM(W27:W30,W32:W36)*'3l HAP'!$E$8)</f>
        <v>1.055415818662587</v>
      </c>
      <c r="X37" s="27"/>
      <c r="Y37" s="117">
        <f>IF(Y32="-","-",SUM(Y27:Y30,Y32:Y36)*'3l HAP'!$E$8)</f>
        <v>1.1064918040016702</v>
      </c>
      <c r="Z37" s="117" t="str">
        <f>IF(Z32="-","-",SUM(Z27:Z30,Z32:Z36)*'3l HAP'!$E$8)</f>
        <v>-</v>
      </c>
      <c r="AA37" s="117" t="str">
        <f>IF(AA32="-","-",SUM(AA27:AA30,AA32:AA36)*'3l HAP'!$E$8)</f>
        <v>-</v>
      </c>
      <c r="AB37" s="117" t="str">
        <f>IF(AB32="-","-",SUM(AB27:AB30,AB32:AB36)*'3l HAP'!$E$8)</f>
        <v>-</v>
      </c>
      <c r="AC37" s="117" t="str">
        <f>IF(AC32="-","-",SUM(AC27:AC30,AC32:AC36)*'3l HAP'!$E$8)</f>
        <v>-</v>
      </c>
      <c r="AD37" s="25"/>
    </row>
    <row r="38" spans="1:30" s="26" customFormat="1" ht="11.25" customHeight="1" x14ac:dyDescent="0.15">
      <c r="A38" s="207">
        <v>11</v>
      </c>
      <c r="B38" s="120" t="s">
        <v>253</v>
      </c>
      <c r="C38" s="120" t="str">
        <f>B38&amp;"_"&amp;D38</f>
        <v>Total_East Midlands</v>
      </c>
      <c r="D38" s="118" t="s">
        <v>132</v>
      </c>
      <c r="E38" s="119"/>
      <c r="F38" s="27"/>
      <c r="G38" s="117">
        <f t="shared" ref="G38:N38" si="3">IF(G32="-","-",SUM(G27:G37))</f>
        <v>60.333269797624801</v>
      </c>
      <c r="H38" s="117">
        <f t="shared" si="3"/>
        <v>60.42087181343831</v>
      </c>
      <c r="I38" s="117">
        <f t="shared" si="3"/>
        <v>67.61162663989515</v>
      </c>
      <c r="J38" s="117">
        <f t="shared" si="3"/>
        <v>67.874432687335712</v>
      </c>
      <c r="K38" s="117">
        <f t="shared" si="3"/>
        <v>63.396475676583634</v>
      </c>
      <c r="L38" s="117">
        <f t="shared" si="3"/>
        <v>63.829669900558073</v>
      </c>
      <c r="M38" s="117">
        <f t="shared" si="3"/>
        <v>67.477243597950334</v>
      </c>
      <c r="N38" s="117">
        <f t="shared" si="3"/>
        <v>74.394139787206214</v>
      </c>
      <c r="O38" s="27"/>
      <c r="P38" s="117">
        <f t="shared" ref="P38:W38" si="4">IF(P32="-","-",SUM(P27:P37))</f>
        <v>74.394139787206214</v>
      </c>
      <c r="Q38" s="117">
        <f t="shared" si="4"/>
        <v>76.080824088098211</v>
      </c>
      <c r="R38" s="117">
        <f t="shared" si="4"/>
        <v>76.414750156867385</v>
      </c>
      <c r="S38" s="117">
        <f t="shared" si="4"/>
        <v>79.600727812821148</v>
      </c>
      <c r="T38" s="117">
        <f t="shared" si="4"/>
        <v>79.598710964516854</v>
      </c>
      <c r="U38" s="117">
        <f t="shared" si="4"/>
        <v>82.662692853933024</v>
      </c>
      <c r="V38" s="117">
        <f t="shared" si="4"/>
        <v>82.625734848860205</v>
      </c>
      <c r="W38" s="117">
        <f t="shared" si="4"/>
        <v>155.55873633383143</v>
      </c>
      <c r="X38" s="27"/>
      <c r="Y38" s="117">
        <f t="shared" ref="Y38:AC38" si="5">IF(Y32="-","-",SUM(Y27:Y37))</f>
        <v>159.09837084243279</v>
      </c>
      <c r="Z38" s="117" t="str">
        <f t="shared" si="5"/>
        <v>-</v>
      </c>
      <c r="AA38" s="117" t="str">
        <f t="shared" si="5"/>
        <v>-</v>
      </c>
      <c r="AB38" s="117" t="str">
        <f t="shared" si="5"/>
        <v>-</v>
      </c>
      <c r="AC38" s="117" t="str">
        <f t="shared" si="5"/>
        <v>-</v>
      </c>
      <c r="AD38" s="25"/>
    </row>
    <row r="39" spans="1:30" s="26" customFormat="1" ht="11.25" customHeight="1" x14ac:dyDescent="0.15">
      <c r="A39" s="207">
        <v>1</v>
      </c>
      <c r="B39" s="123" t="s">
        <v>244</v>
      </c>
      <c r="C39" s="123" t="s">
        <v>180</v>
      </c>
      <c r="D39" s="116" t="s">
        <v>129</v>
      </c>
      <c r="E39" s="75"/>
      <c r="F39" s="27"/>
      <c r="G39" s="35" t="s">
        <v>249</v>
      </c>
      <c r="H39" s="35" t="s">
        <v>249</v>
      </c>
      <c r="I39" s="35" t="s">
        <v>249</v>
      </c>
      <c r="J39" s="35" t="s">
        <v>249</v>
      </c>
      <c r="K39" s="35" t="s">
        <v>249</v>
      </c>
      <c r="L39" s="35" t="s">
        <v>249</v>
      </c>
      <c r="M39" s="35" t="s">
        <v>249</v>
      </c>
      <c r="N39" s="35" t="s">
        <v>249</v>
      </c>
      <c r="O39" s="27"/>
      <c r="P39" s="35" t="s">
        <v>249</v>
      </c>
      <c r="Q39" s="35" t="s">
        <v>249</v>
      </c>
      <c r="R39" s="35" t="s">
        <v>249</v>
      </c>
      <c r="S39" s="35" t="s">
        <v>249</v>
      </c>
      <c r="T39" s="35" t="s">
        <v>249</v>
      </c>
      <c r="U39" s="35" t="s">
        <v>249</v>
      </c>
      <c r="V39" s="35" t="s">
        <v>249</v>
      </c>
      <c r="W39" s="35" t="s">
        <v>249</v>
      </c>
      <c r="X39" s="27"/>
      <c r="Y39" s="35" t="s">
        <v>249</v>
      </c>
      <c r="Z39" s="35" t="s">
        <v>249</v>
      </c>
      <c r="AA39" s="35" t="s">
        <v>249</v>
      </c>
      <c r="AB39" s="35" t="s">
        <v>249</v>
      </c>
      <c r="AC39" s="35" t="s">
        <v>249</v>
      </c>
      <c r="AD39" s="25"/>
    </row>
    <row r="40" spans="1:30" s="26" customFormat="1" ht="11.25" customHeight="1" x14ac:dyDescent="0.15">
      <c r="A40" s="207">
        <v>2</v>
      </c>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x14ac:dyDescent="0.15">
      <c r="A41" s="207"/>
      <c r="B41" s="123" t="s">
        <v>245</v>
      </c>
      <c r="C41" s="123" t="s">
        <v>182</v>
      </c>
      <c r="D41" s="116" t="s">
        <v>129</v>
      </c>
      <c r="E41" s="75"/>
      <c r="F41" s="27"/>
      <c r="G41" s="35" t="str">
        <f>IF('3c AA'!J43="-","-",'3c AA'!J43)</f>
        <v>-</v>
      </c>
      <c r="H41" s="35" t="str">
        <f>IF('3c AA'!K43="-","-",'3c AA'!K43)</f>
        <v>-</v>
      </c>
      <c r="I41" s="35" t="str">
        <f>IF('3c AA'!L43="-","-",'3c AA'!L43)</f>
        <v>-</v>
      </c>
      <c r="J41" s="35" t="str">
        <f>IF('3c AA'!M43="-","-",'3c AA'!M43)</f>
        <v>-</v>
      </c>
      <c r="K41" s="35" t="str">
        <f>IF('3c AA'!N43="-","-",'3c AA'!N43)</f>
        <v>-</v>
      </c>
      <c r="L41" s="35" t="str">
        <f>IF('3c AA'!O43="-","-",'3c AA'!O43)</f>
        <v>-</v>
      </c>
      <c r="M41" s="35" t="str">
        <f>IF('3c AA'!P43="-","-",'3c AA'!P43)</f>
        <v>-</v>
      </c>
      <c r="N41" s="35" t="str">
        <f>IF('3c AA'!Q43="-","-",'3c AA'!Q43)</f>
        <v>-</v>
      </c>
      <c r="O41" s="27"/>
      <c r="P41" s="35" t="str">
        <f>IF('3c AA'!S43="-","-",'3c AA'!S43)</f>
        <v>-</v>
      </c>
      <c r="Q41" s="35" t="str">
        <f>IF('3c AA'!T43="-","-",'3c AA'!T43)</f>
        <v>-</v>
      </c>
      <c r="R41" s="35" t="str">
        <f>IF('3c AA'!U43="-","-",'3c AA'!U43)</f>
        <v>-</v>
      </c>
      <c r="S41" s="35" t="str">
        <f>IF('3c AA'!V43="-","-",'3c AA'!V43)</f>
        <v>-</v>
      </c>
      <c r="T41" s="35">
        <f>IF('3c AA'!W43="-","-",'3c AA'!W43)</f>
        <v>0</v>
      </c>
      <c r="U41" s="35">
        <f>IF('3c AA'!X43="-","-",'3c AA'!X43)</f>
        <v>1.4870742269298105</v>
      </c>
      <c r="V41" s="35">
        <f>IF('3c AA'!Y43="-","-",'3c AA'!Y43)</f>
        <v>0.70457099735818829</v>
      </c>
      <c r="W41" s="35" t="str">
        <f>IF('3c AA'!Z43="-","-",'3c AA'!Z43)</f>
        <v>-</v>
      </c>
      <c r="X41" s="27"/>
      <c r="Y41" s="35">
        <f>IF('3c AA'!AB43="-","-",'3c AA'!AB43)</f>
        <v>0</v>
      </c>
      <c r="Z41" s="35" t="str">
        <f>IF('3c AA'!AC43="-","-",'3c AA'!AC43)</f>
        <v>-</v>
      </c>
      <c r="AA41" s="35" t="str">
        <f>IF('3c AA'!AD43="-","-",'3c AA'!AD43)</f>
        <v>-</v>
      </c>
      <c r="AB41" s="35" t="str">
        <f>IF('3c AA'!AE43="-","-",'3c AA'!AE43)</f>
        <v>-</v>
      </c>
      <c r="AC41" s="35" t="str">
        <f>IF('3c AA'!AF43="-","-",'3c AA'!AF43)</f>
        <v>-</v>
      </c>
      <c r="AD41" s="25"/>
    </row>
    <row r="42" spans="1:30" s="26" customFormat="1" ht="11.25" customHeight="1" x14ac:dyDescent="0.15">
      <c r="A42" s="207">
        <v>3</v>
      </c>
      <c r="B42" s="123" t="s">
        <v>246</v>
      </c>
      <c r="C42" s="123" t="s">
        <v>183</v>
      </c>
      <c r="D42" s="116" t="s">
        <v>129</v>
      </c>
      <c r="E42" s="75"/>
      <c r="F42" s="27"/>
      <c r="G42" s="35">
        <f>IF('3d PC'!G15="-","-",'3d PC'!G56)</f>
        <v>6.5567588596821027</v>
      </c>
      <c r="H42" s="35">
        <f>IF('3d PC'!H15="-","-",'3d PC'!H56)</f>
        <v>6.5567588596821027</v>
      </c>
      <c r="I42" s="35">
        <f>IF('3d PC'!I15="-","-",'3d PC'!I56)</f>
        <v>6.6197359495950758</v>
      </c>
      <c r="J42" s="35">
        <f>IF('3d PC'!J15="-","-",'3d PC'!J56)</f>
        <v>6.6197359495950758</v>
      </c>
      <c r="K42" s="35">
        <f>IF('3d PC'!K15="-","-",'3d PC'!K56)</f>
        <v>6.6995028867368616</v>
      </c>
      <c r="L42" s="35">
        <f>IF('3d PC'!L15="-","-",'3d PC'!L56)</f>
        <v>6.6995028867368616</v>
      </c>
      <c r="M42" s="35">
        <f>IF('3d PC'!M15="-","-",'3d PC'!M56)</f>
        <v>7.1131218301273513</v>
      </c>
      <c r="N42" s="35">
        <f>IF('3d PC'!N15="-","-",'3d PC'!N56)</f>
        <v>7.1131218301273513</v>
      </c>
      <c r="O42" s="27"/>
      <c r="P42" s="35">
        <f>'3d PC'!P56</f>
        <v>7.1131218301273513</v>
      </c>
      <c r="Q42" s="35">
        <f>'3d PC'!Q56</f>
        <v>7.2804579515147188</v>
      </c>
      <c r="R42" s="35">
        <f>'3d PC'!R56</f>
        <v>7.1935840895118579</v>
      </c>
      <c r="S42" s="35">
        <f>'3d PC'!S56</f>
        <v>7.3593999937099728</v>
      </c>
      <c r="T42" s="35">
        <f>'3d PC'!T56</f>
        <v>7.0492243060839304</v>
      </c>
      <c r="U42" s="35">
        <f>'3d PC'!U56</f>
        <v>7.1089669218364691</v>
      </c>
      <c r="V42" s="35">
        <f>'3d PC'!V56</f>
        <v>6.9829560851947949</v>
      </c>
      <c r="W42" s="35">
        <f>'3d PC'!W56</f>
        <v>9.6262235975887975</v>
      </c>
      <c r="X42" s="27"/>
      <c r="Y42" s="35">
        <f>'3d PC'!Y56</f>
        <v>9.9504863797742438</v>
      </c>
      <c r="Z42" s="35" t="str">
        <f>'3d PC'!Z56</f>
        <v>-</v>
      </c>
      <c r="AA42" s="35" t="str">
        <f>'3d PC'!AA56</f>
        <v>-</v>
      </c>
      <c r="AB42" s="35" t="str">
        <f>'3d PC'!AB56</f>
        <v>-</v>
      </c>
      <c r="AC42" s="35" t="str">
        <f>'3d PC'!AC56</f>
        <v>-</v>
      </c>
      <c r="AD42" s="25"/>
    </row>
    <row r="43" spans="1:30" s="26" customFormat="1" ht="11.25" customHeight="1" x14ac:dyDescent="0.15">
      <c r="A43" s="207">
        <v>4</v>
      </c>
      <c r="B43" s="123" t="s">
        <v>247</v>
      </c>
      <c r="C43" s="123" t="s">
        <v>184</v>
      </c>
      <c r="D43" s="116" t="s">
        <v>129</v>
      </c>
      <c r="E43" s="75"/>
      <c r="F43" s="27"/>
      <c r="G43" s="35">
        <f>IF('3e NC-Elec'!H17="-","-",'3e NC-Elec'!H17)</f>
        <v>16.096500000000002</v>
      </c>
      <c r="H43" s="35">
        <f>IF('3e NC-Elec'!I17="-","-",'3e NC-Elec'!I17)</f>
        <v>16.096500000000002</v>
      </c>
      <c r="I43" s="35">
        <f>IF('3e NC-Elec'!J17="-","-",'3e NC-Elec'!J17)</f>
        <v>23.7469</v>
      </c>
      <c r="J43" s="35">
        <f>IF('3e NC-Elec'!K17="-","-",'3e NC-Elec'!K17)</f>
        <v>23.7469</v>
      </c>
      <c r="K43" s="35">
        <f>IF('3e NC-Elec'!L17="-","-",'3e NC-Elec'!L17)</f>
        <v>14.855500000000001</v>
      </c>
      <c r="L43" s="35">
        <f>IF('3e NC-Elec'!M17="-","-",'3e NC-Elec'!M17)</f>
        <v>14.855500000000001</v>
      </c>
      <c r="M43" s="35">
        <f>IF('3e NC-Elec'!N17="-","-",'3e NC-Elec'!N17)</f>
        <v>15.439500000000001</v>
      </c>
      <c r="N43" s="35">
        <f>IF('3e NC-Elec'!O17="-","-",'3e NC-Elec'!O17)</f>
        <v>15.439500000000001</v>
      </c>
      <c r="O43" s="27"/>
      <c r="P43" s="35">
        <f>'3e NC-Elec'!Q17</f>
        <v>15.439500000000001</v>
      </c>
      <c r="Q43" s="35">
        <f>'3e NC-Elec'!R17</f>
        <v>14.892000000000001</v>
      </c>
      <c r="R43" s="35">
        <f>'3e NC-Elec'!S17</f>
        <v>14.892000000000001</v>
      </c>
      <c r="S43" s="35">
        <f>'3e NC-Elec'!T17</f>
        <v>15.0015</v>
      </c>
      <c r="T43" s="35">
        <f>'3e NC-Elec'!U17</f>
        <v>15.0015</v>
      </c>
      <c r="U43" s="35">
        <f>'3e NC-Elec'!V17</f>
        <v>12.0815</v>
      </c>
      <c r="V43" s="35">
        <f>'3e NC-Elec'!W17</f>
        <v>12.0815</v>
      </c>
      <c r="W43" s="35">
        <f>'3e NC-Elec'!X17</f>
        <v>39.638999999999996</v>
      </c>
      <c r="X43" s="27"/>
      <c r="Y43" s="35">
        <f>'3e NC-Elec'!Z17</f>
        <v>39.638999999999996</v>
      </c>
      <c r="Z43" s="35" t="str">
        <f>'3e NC-Elec'!AA17</f>
        <v>-</v>
      </c>
      <c r="AA43" s="35" t="str">
        <f>'3e NC-Elec'!AB17</f>
        <v>-</v>
      </c>
      <c r="AB43" s="35" t="str">
        <f>'3e NC-Elec'!AC17</f>
        <v>-</v>
      </c>
      <c r="AC43" s="35" t="str">
        <f>'3e NC-Elec'!AD17</f>
        <v>-</v>
      </c>
      <c r="AD43" s="25"/>
    </row>
    <row r="44" spans="1:30" s="26" customFormat="1" ht="12.6" customHeight="1" x14ac:dyDescent="0.15">
      <c r="A44" s="207">
        <v>5</v>
      </c>
      <c r="B44" s="123" t="s">
        <v>248</v>
      </c>
      <c r="C44" s="123" t="s">
        <v>185</v>
      </c>
      <c r="D44" s="116" t="s">
        <v>129</v>
      </c>
      <c r="E44" s="75"/>
      <c r="F44" s="27"/>
      <c r="G44" s="35">
        <f>IF('3g CPIH'!C$17="-","-",'3h OC '!$E$7*('3g CPIH'!C$17/'3g CPIH'!$G$17))</f>
        <v>38.772147945205475</v>
      </c>
      <c r="H44" s="35">
        <f>IF('3g CPIH'!D$17="-","-",'3h OC '!$E$7*('3g CPIH'!D$17/'3g CPIH'!$G$17))</f>
        <v>38.849769863013698</v>
      </c>
      <c r="I44" s="35">
        <f>IF('3g CPIH'!E$17="-","-",'3h OC '!$E$7*('3g CPIH'!E$17/'3g CPIH'!$G$17))</f>
        <v>38.966202739726029</v>
      </c>
      <c r="J44" s="35">
        <f>IF('3g CPIH'!F$17="-","-",'3h OC '!$E$7*('3g CPIH'!F$17/'3g CPIH'!$G$17))</f>
        <v>39.199068493150683</v>
      </c>
      <c r="K44" s="35">
        <f>IF('3g CPIH'!G$17="-","-",'3h OC '!$E$7*('3g CPIH'!G$17/'3g CPIH'!$G$17))</f>
        <v>39.6648</v>
      </c>
      <c r="L44" s="35">
        <f>IF('3g CPIH'!H$17="-","-",'3h OC '!$E$7*('3g CPIH'!H$17/'3g CPIH'!$G$17))</f>
        <v>40.169342465753431</v>
      </c>
      <c r="M44" s="35">
        <f>IF('3g CPIH'!I$17="-","-",'3h OC '!$E$7*('3g CPIH'!I$17/'3g CPIH'!$G$17))</f>
        <v>40.751506849315064</v>
      </c>
      <c r="N44" s="35">
        <f>IF('3g CPIH'!J$17="-","-",'3h OC '!$E$7*('3g CPIH'!J$17/'3g CPIH'!$G$17))</f>
        <v>41.100805479452056</v>
      </c>
      <c r="O44" s="27"/>
      <c r="P44" s="35">
        <f>IF('3g CPIH'!L$17="-","-",'3h OC '!$E$7*('3g CPIH'!L$17/'3g CPIH'!$G$17))</f>
        <v>41.100805479452056</v>
      </c>
      <c r="Q44" s="35">
        <f>IF('3g CPIH'!M$17="-","-",'3h OC '!$E$7*('3g CPIH'!M$17/'3g CPIH'!$G$17))</f>
        <v>41.566536986301365</v>
      </c>
      <c r="R44" s="35">
        <f>IF('3g CPIH'!N$17="-","-",'3h OC '!$E$7*('3g CPIH'!N$17/'3g CPIH'!$G$17))</f>
        <v>41.877024657534243</v>
      </c>
      <c r="S44" s="35">
        <f>IF('3g CPIH'!O$17="-","-",'3h OC '!$E$7*('3g CPIH'!O$17/'3g CPIH'!$G$17))</f>
        <v>42.109890410958904</v>
      </c>
      <c r="T44" s="35">
        <f>IF('3g CPIH'!P$17="-","-",'3h OC '!$E$7*('3g CPIH'!P$17/'3g CPIH'!$G$17))</f>
        <v>42.226323287671228</v>
      </c>
      <c r="U44" s="35">
        <f>IF('3g CPIH'!Q$17="-","-",'3h OC '!$E$7*('3g CPIH'!Q$17/'3g CPIH'!$G$17))</f>
        <v>42.45918904109589</v>
      </c>
      <c r="V44" s="35">
        <f>IF('3g CPIH'!R$17="-","-",'3h OC '!$E$7*('3g CPIH'!R$17/'3g CPIH'!$G$17))</f>
        <v>43.235408219178083</v>
      </c>
      <c r="W44" s="35">
        <f>IF('3g CPIH'!S$17="-","-",'3h OC '!$E$7*('3g CPIH'!S$17/'3g CPIH'!$G$17))</f>
        <v>44.516169863013701</v>
      </c>
      <c r="X44" s="27"/>
      <c r="Y44" s="35">
        <f>IF('3g CPIH'!U$17="-","-",'3h OC '!$E$7*('3g CPIH'!U$17/'3g CPIH'!$G$17))</f>
        <v>46.767205479452052</v>
      </c>
      <c r="Z44" s="35" t="str">
        <f>IF('3g CPIH'!V$17="-","-",'3h OC '!$E$7*('3g CPIH'!V$17/'3g CPIH'!$G$17))</f>
        <v>-</v>
      </c>
      <c r="AA44" s="35" t="str">
        <f>IF('3g CPIH'!W$17="-","-",'3h OC '!$E$7*('3g CPIH'!W$17/'3g CPIH'!$G$17))</f>
        <v>-</v>
      </c>
      <c r="AB44" s="35" t="str">
        <f>IF('3g CPIH'!X$17="-","-",'3h OC '!$E$7*('3g CPIH'!X$17/'3g CPIH'!$G$17))</f>
        <v>-</v>
      </c>
      <c r="AC44" s="35" t="str">
        <f>IF('3g CPIH'!Y$17="-","-",'3h OC '!$E$7*('3g CPIH'!Y$17/'3g CPIH'!$G$17))</f>
        <v>-</v>
      </c>
      <c r="AD44" s="25"/>
    </row>
    <row r="45" spans="1:30" s="26" customFormat="1" ht="11.25" x14ac:dyDescent="0.15">
      <c r="A45" s="207">
        <v>6</v>
      </c>
      <c r="B45" s="123" t="s">
        <v>248</v>
      </c>
      <c r="C45" s="123" t="s">
        <v>186</v>
      </c>
      <c r="D45" s="116" t="s">
        <v>129</v>
      </c>
      <c r="E45" s="75"/>
      <c r="F45" s="27"/>
      <c r="G45" s="35" t="s">
        <v>249</v>
      </c>
      <c r="H45" s="35" t="s">
        <v>249</v>
      </c>
      <c r="I45" s="35" t="s">
        <v>249</v>
      </c>
      <c r="J45" s="35" t="s">
        <v>249</v>
      </c>
      <c r="K45" s="35">
        <f>IF('3i SMNCC'!G$50="-","-",'3i SMNCC'!G$62)</f>
        <v>0</v>
      </c>
      <c r="L45" s="35">
        <f>IF('3i SMNCC'!H$50="-","-",'3i SMNCC'!H$62)</f>
        <v>-0.1310662676190151</v>
      </c>
      <c r="M45" s="35">
        <f>IF('3i SMNCC'!I$50="-","-",'3i SMNCC'!I$62)</f>
        <v>1.6490220555819262</v>
      </c>
      <c r="N45" s="35">
        <f>IF('3i SMNCC'!J$50="-","-",'3i SMNCC'!J$62)</f>
        <v>7.9249822078168837</v>
      </c>
      <c r="O45" s="27"/>
      <c r="P45" s="35">
        <f>IF('3i SMNCC'!L$50="-","-",'3i SMNCC'!L$62)</f>
        <v>7.9249822078168837</v>
      </c>
      <c r="Q45" s="35">
        <f>IF('3i SMNCC'!M$50="-","-",'3i SMNCC'!M$62)</f>
        <v>9.5945159615724194</v>
      </c>
      <c r="R45" s="35">
        <f>IF('3i SMNCC'!N$50="-","-",'3i SMNCC'!N$62)</f>
        <v>9.6655312765157912</v>
      </c>
      <c r="S45" s="35">
        <f>IF('3i SMNCC'!O$50="-","-",'3i SMNCC'!O$62)</f>
        <v>11.448655558303892</v>
      </c>
      <c r="T45" s="35">
        <f>IF('3i SMNCC'!P$50="-","-",'3i SMNCC'!P$62)</f>
        <v>11.63045810995356</v>
      </c>
      <c r="U45" s="35">
        <f>IF('3i SMNCC'!Q$50="-","-",'3i SMNCC'!Q$62)</f>
        <v>11.375413031411084</v>
      </c>
      <c r="V45" s="35">
        <f>IF('3i SMNCC'!R$50="-","-",'3i SMNCC'!R$62)</f>
        <v>11.405483218834176</v>
      </c>
      <c r="W45" s="35">
        <f>IF('3i SMNCC'!S$50="-","-",'3i SMNCC'!S$62)</f>
        <v>10.452988037960662</v>
      </c>
      <c r="X45" s="27"/>
      <c r="Y45" s="35">
        <f>IF('3i SMNCC'!U$50="-","-",'3i SMNCC'!U$62)</f>
        <v>11.090106502704794</v>
      </c>
      <c r="Z45" s="35" t="str">
        <f>IF('3i SMNCC'!V$50="-","-",'3i SMNCC'!V$62)</f>
        <v>-</v>
      </c>
      <c r="AA45" s="35" t="str">
        <f>IF('3i SMNCC'!W$50="-","-",'3i SMNCC'!W$62)</f>
        <v>-</v>
      </c>
      <c r="AB45" s="35" t="str">
        <f>IF('3i SMNCC'!X$50="-","-",'3i SMNCC'!X$62)</f>
        <v>-</v>
      </c>
      <c r="AC45" s="35" t="str">
        <f>IF('3i SMNCC'!Y$50="-","-",'3i SMNCC'!Y$62)</f>
        <v>-</v>
      </c>
      <c r="AD45" s="25"/>
    </row>
    <row r="46" spans="1:30" s="26" customFormat="1" ht="11.25" x14ac:dyDescent="0.15">
      <c r="A46" s="207">
        <v>7</v>
      </c>
      <c r="B46" s="123" t="s">
        <v>248</v>
      </c>
      <c r="C46" s="123" t="s">
        <v>187</v>
      </c>
      <c r="D46" s="116" t="s">
        <v>129</v>
      </c>
      <c r="E46" s="75"/>
      <c r="F46" s="27"/>
      <c r="G46" s="35">
        <f>IF('3g CPIH'!C$17="-","-",'3j PAAC PAP'!$G$9*('3g CPIH'!C$17/'3g CPIH'!$G$17))</f>
        <v>3.3460635029354204</v>
      </c>
      <c r="H46" s="35">
        <f>IF('3g CPIH'!D$17="-","-",'3j PAAC PAP'!$G$9*('3g CPIH'!D$17/'3g CPIH'!$G$17))</f>
        <v>3.3527623287671227</v>
      </c>
      <c r="I46" s="35">
        <f>IF('3g CPIH'!E$17="-","-",'3j PAAC PAP'!$G$9*('3g CPIH'!E$17/'3g CPIH'!$G$17))</f>
        <v>3.3628105675146771</v>
      </c>
      <c r="J46" s="35">
        <f>IF('3g CPIH'!F$17="-","-",'3j PAAC PAP'!$G$9*('3g CPIH'!F$17/'3g CPIH'!$G$17))</f>
        <v>3.3829070450097847</v>
      </c>
      <c r="K46" s="35">
        <f>IF('3g CPIH'!G$17="-","-",'3j PAAC PAP'!$G$9*('3g CPIH'!G$17/'3g CPIH'!$G$17))</f>
        <v>3.4230999999999998</v>
      </c>
      <c r="L46" s="35">
        <f>IF('3g CPIH'!H$17="-","-",'3j PAAC PAP'!$G$9*('3g CPIH'!H$17/'3g CPIH'!$G$17))</f>
        <v>3.4666423679060667</v>
      </c>
      <c r="M46" s="35">
        <f>IF('3g CPIH'!I$17="-","-",'3j PAAC PAP'!$G$9*('3g CPIH'!I$17/'3g CPIH'!$G$17))</f>
        <v>3.516883561643835</v>
      </c>
      <c r="N46" s="35">
        <f>IF('3g CPIH'!J$17="-","-",'3j PAAC PAP'!$G$9*('3g CPIH'!J$17/'3g CPIH'!$G$17))</f>
        <v>3.547028277886497</v>
      </c>
      <c r="O46" s="27"/>
      <c r="P46" s="35">
        <f>IF('3g CPIH'!L$17="-","-",'3j PAAC PAP'!$G$9*('3g CPIH'!L$17/'3g CPIH'!$G$17))</f>
        <v>3.547028277886497</v>
      </c>
      <c r="Q46" s="35">
        <f>IF('3g CPIH'!M$17="-","-",'3j PAAC PAP'!$G$9*('3g CPIH'!M$17/'3g CPIH'!$G$17))</f>
        <v>3.5872212328767121</v>
      </c>
      <c r="R46" s="35">
        <f>IF('3g CPIH'!N$17="-","-",'3j PAAC PAP'!$G$9*('3g CPIH'!N$17/'3g CPIH'!$G$17))</f>
        <v>3.6140165362035224</v>
      </c>
      <c r="S46" s="35">
        <f>IF('3g CPIH'!O$17="-","-",'3j PAAC PAP'!$G$9*('3g CPIH'!O$17/'3g CPIH'!$G$17))</f>
        <v>3.6341130136986299</v>
      </c>
      <c r="T46" s="35">
        <f>IF('3g CPIH'!P$17="-","-",'3j PAAC PAP'!$G$9*('3g CPIH'!P$17/'3g CPIH'!$G$17))</f>
        <v>3.6441612524461835</v>
      </c>
      <c r="U46" s="35">
        <f>IF('3g CPIH'!Q$17="-","-",'3j PAAC PAP'!$G$9*('3g CPIH'!Q$17/'3g CPIH'!$G$17))</f>
        <v>3.6642577299412915</v>
      </c>
      <c r="V46" s="35">
        <f>IF('3g CPIH'!R$17="-","-",'3j PAAC PAP'!$G$9*('3g CPIH'!R$17/'3g CPIH'!$G$17))</f>
        <v>3.7312459882583173</v>
      </c>
      <c r="W46" s="35">
        <f>IF('3g CPIH'!S$17="-","-",'3j PAAC PAP'!$G$9*('3g CPIH'!S$17/'3g CPIH'!$G$17))</f>
        <v>3.8417766144814092</v>
      </c>
      <c r="X46" s="27"/>
      <c r="Y46" s="35">
        <f>IF('3g CPIH'!U$17="-","-",'3j PAAC PAP'!$G$9*('3g CPIH'!U$17/'3g CPIH'!$G$17))</f>
        <v>4.0360425636007822</v>
      </c>
      <c r="Z46" s="35" t="str">
        <f>IF('3g CPIH'!V$17="-","-",'3j PAAC PAP'!$G$9*('3g CPIH'!V$17/'3g CPIH'!$G$17))</f>
        <v>-</v>
      </c>
      <c r="AA46" s="35" t="str">
        <f>IF('3g CPIH'!W$17="-","-",'3j PAAC PAP'!$G$9*('3g CPIH'!W$17/'3g CPIH'!$G$17))</f>
        <v>-</v>
      </c>
      <c r="AB46" s="35" t="str">
        <f>IF('3g CPIH'!X$17="-","-",'3j PAAC PAP'!$G$9*('3g CPIH'!X$17/'3g CPIH'!$G$17))</f>
        <v>-</v>
      </c>
      <c r="AC46" s="35" t="str">
        <f>IF('3g CPIH'!Y$17="-","-",'3j PAAC PAP'!$G$9*('3g CPIH'!Y$17/'3g CPIH'!$G$17))</f>
        <v>-</v>
      </c>
      <c r="AD46" s="25"/>
    </row>
    <row r="47" spans="1:30" s="26" customFormat="1" ht="11.25" x14ac:dyDescent="0.15">
      <c r="A47" s="207">
        <v>8</v>
      </c>
      <c r="B47" s="123" t="s">
        <v>248</v>
      </c>
      <c r="C47" s="123" t="s">
        <v>188</v>
      </c>
      <c r="D47" s="116" t="s">
        <v>129</v>
      </c>
      <c r="E47" s="75"/>
      <c r="F47" s="27"/>
      <c r="G47" s="35">
        <f>IF(G42="-","-",SUM(G39:G45)*'3j PAAC PAP'!$G$27)</f>
        <v>0.2981589246309243</v>
      </c>
      <c r="H47" s="35">
        <f>IF(H42="-","-",SUM(H39:H45)*'3j PAAC PAP'!$G$27)</f>
        <v>0.29853570141996544</v>
      </c>
      <c r="I47" s="35">
        <f>IF(I42="-","-",SUM(I39:I45)*'3j PAAC PAP'!$G$27)</f>
        <v>0.33654159899796465</v>
      </c>
      <c r="J47" s="35">
        <f>IF(J42="-","-",SUM(J39:J45)*'3j PAAC PAP'!$G$27)</f>
        <v>0.33767192936508789</v>
      </c>
      <c r="K47" s="35">
        <f>IF(K42="-","-",SUM(K39:K45)*'3j PAAC PAP'!$G$27)</f>
        <v>0.29716092321222071</v>
      </c>
      <c r="L47" s="35">
        <f>IF(L42="-","-",SUM(L39:L45)*'3j PAAC PAP'!$G$27)</f>
        <v>0.29897377667796515</v>
      </c>
      <c r="M47" s="35">
        <f>IF(M42="-","-",SUM(M39:M45)*'3j PAAC PAP'!$G$27)</f>
        <v>0.31528259366780814</v>
      </c>
      <c r="N47" s="35">
        <f>IF(N42="-","-",SUM(N39:N45)*'3j PAAC PAP'!$G$27)</f>
        <v>0.3474415997974416</v>
      </c>
      <c r="O47" s="27"/>
      <c r="P47" s="35">
        <f>IF(P42="-","-",SUM(P39:P45)*'3j PAAC PAP'!$G$27)</f>
        <v>0.3474415997974416</v>
      </c>
      <c r="Q47" s="35">
        <f>IF(Q42="-","-",SUM(Q39:Q45)*'3j PAAC PAP'!$G$27)</f>
        <v>0.35596086190563175</v>
      </c>
      <c r="R47" s="35">
        <f>IF(R42="-","-",SUM(R39:R45)*'3j PAAC PAP'!$G$27)</f>
        <v>0.35739099167436944</v>
      </c>
      <c r="S47" s="35">
        <f>IF(S42="-","-",SUM(S39:S45)*'3j PAAC PAP'!$G$27)</f>
        <v>0.36851299070426985</v>
      </c>
      <c r="T47" s="35">
        <f>IF(T42="-","-",SUM(T39:T45)*'3j PAAC PAP'!$G$27)</f>
        <v>0.3684550326858021</v>
      </c>
      <c r="U47" s="35">
        <f>IF(U42="-","-",SUM(U39:U45)*'3j PAAC PAP'!$G$27)</f>
        <v>0.36168194319606034</v>
      </c>
      <c r="V47" s="35">
        <f>IF(V42="-","-",SUM(V39:V45)*'3j PAAC PAP'!$G$27)</f>
        <v>0.36118574449882368</v>
      </c>
      <c r="W47" s="35">
        <f>IF(W42="-","-",SUM(W39:W45)*'3j PAAC PAP'!$G$27)</f>
        <v>0.5059536877940255</v>
      </c>
      <c r="X47" s="27"/>
      <c r="Y47" s="35">
        <f>IF(Y42="-","-",SUM(Y39:Y45)*'3j PAAC PAP'!$G$27)</f>
        <v>0.52154675924881344</v>
      </c>
      <c r="Z47" s="35" t="str">
        <f>IF(Z42="-","-",SUM(Z39:Z45)*'3j PAAC PAP'!$G$27)</f>
        <v>-</v>
      </c>
      <c r="AA47" s="35" t="str">
        <f>IF(AA42="-","-",SUM(AA39:AA45)*'3j PAAC PAP'!$G$27)</f>
        <v>-</v>
      </c>
      <c r="AB47" s="35" t="str">
        <f>IF(AB42="-","-",SUM(AB39:AB45)*'3j PAAC PAP'!$G$27)</f>
        <v>-</v>
      </c>
      <c r="AC47" s="35" t="str">
        <f>IF(AC42="-","-",SUM(AC39:AC45)*'3j PAAC PAP'!$G$27)</f>
        <v>-</v>
      </c>
      <c r="AD47" s="25"/>
    </row>
    <row r="48" spans="1:30" s="26" customFormat="1" ht="11.25" customHeight="1" x14ac:dyDescent="0.15">
      <c r="A48" s="207">
        <v>9</v>
      </c>
      <c r="B48" s="123" t="s">
        <v>189</v>
      </c>
      <c r="C48" s="123" t="s">
        <v>250</v>
      </c>
      <c r="D48" s="121" t="s">
        <v>129</v>
      </c>
      <c r="E48" s="75"/>
      <c r="F48" s="27"/>
      <c r="G48" s="35">
        <f>IF(G42="-","-",SUM(G39:G47)*'3k EBIT'!$E$7)</f>
        <v>1.2602685789741674</v>
      </c>
      <c r="H48" s="35">
        <f>IF(H42="-","-",SUM(H39:H47)*'3k EBIT'!$E$7)</f>
        <v>1.2619090005498359</v>
      </c>
      <c r="I48" s="35">
        <f>IF(I42="-","-",SUM(I39:I47)*'3k EBIT'!$E$7)</f>
        <v>1.4144874724957881</v>
      </c>
      <c r="J48" s="35">
        <f>IF(J42="-","-",SUM(J39:J47)*'3k EBIT'!$E$7)</f>
        <v>1.4194087372227924</v>
      </c>
      <c r="K48" s="35">
        <f>IF(K42="-","-",SUM(K39:K47)*'3k EBIT'!$E$7)</f>
        <v>1.2577591558710939</v>
      </c>
      <c r="L48" s="35">
        <f>IF(L42="-","-",SUM(L39:L47)*'3k EBIT'!$E$7)</f>
        <v>1.2658710828040904</v>
      </c>
      <c r="M48" s="35">
        <f>IF(M42="-","-",SUM(M39:M47)*'3k EBIT'!$E$7)</f>
        <v>1.3322340175320273</v>
      </c>
      <c r="N48" s="35">
        <f>IF(N42="-","-",SUM(N39:N47)*'3k EBIT'!$E$7)</f>
        <v>1.4617587281239137</v>
      </c>
      <c r="O48" s="27"/>
      <c r="P48" s="35">
        <f>IF(P42="-","-",SUM(P39:P47)*'3k EBIT'!$E$7)</f>
        <v>1.4617587281239137</v>
      </c>
      <c r="Q48" s="35">
        <f>IF(Q42="-","-",SUM(Q39:Q47)*'3k EBIT'!$E$7)</f>
        <v>1.4966949899111008</v>
      </c>
      <c r="R48" s="35">
        <f>IF(R42="-","-",SUM(R39:R47)*'3k EBIT'!$E$7)</f>
        <v>1.5029480369762858</v>
      </c>
      <c r="S48" s="35">
        <f>IF(S42="-","-",SUM(S39:S47)*'3k EBIT'!$E$7)</f>
        <v>1.5479306898641321</v>
      </c>
      <c r="T48" s="35">
        <f>IF(T42="-","-",SUM(T39:T47)*'3k EBIT'!$E$7)</f>
        <v>1.5478929226798668</v>
      </c>
      <c r="U48" s="35">
        <f>IF(U42="-","-",SUM(U39:U47)*'3k EBIT'!$E$7)</f>
        <v>1.5211255894989446</v>
      </c>
      <c r="V48" s="35">
        <f>IF(V42="-","-",SUM(V39:V47)*'3k EBIT'!$E$7)</f>
        <v>1.5204335197063481</v>
      </c>
      <c r="W48" s="35">
        <f>IF(W42="-","-",SUM(W39:W47)*'3k EBIT'!$E$7)</f>
        <v>2.1030183413586414</v>
      </c>
      <c r="X48" s="27"/>
      <c r="Y48" s="35">
        <f>IF(Y42="-","-",SUM(Y39:Y47)*'3k EBIT'!$E$7)</f>
        <v>2.1693009806788321</v>
      </c>
      <c r="Z48" s="35" t="str">
        <f>IF(Z42="-","-",SUM(Z39:Z47)*'3k EBIT'!$E$7)</f>
        <v>-</v>
      </c>
      <c r="AA48" s="35" t="str">
        <f>IF(AA42="-","-",SUM(AA39:AA47)*'3k EBIT'!$E$7)</f>
        <v>-</v>
      </c>
      <c r="AB48" s="35" t="str">
        <f>IF(AB42="-","-",SUM(AB39:AB47)*'3k EBIT'!$E$7)</f>
        <v>-</v>
      </c>
      <c r="AC48" s="35" t="str">
        <f>IF(AC42="-","-",SUM(AC39:AC47)*'3k EBIT'!$E$7)</f>
        <v>-</v>
      </c>
      <c r="AD48" s="25"/>
    </row>
    <row r="49" spans="1:30" s="26" customFormat="1" ht="11.25" customHeight="1" x14ac:dyDescent="0.15">
      <c r="A49" s="207">
        <v>10</v>
      </c>
      <c r="B49" s="123" t="s">
        <v>251</v>
      </c>
      <c r="C49" s="158" t="s">
        <v>252</v>
      </c>
      <c r="D49" s="121" t="s">
        <v>129</v>
      </c>
      <c r="E49" s="116"/>
      <c r="F49" s="27"/>
      <c r="G49" s="35">
        <f>IF(G44="-","-",SUM(G39:G42,G44:G48)*'3l HAP'!$E$8)</f>
        <v>0.73546717735711875</v>
      </c>
      <c r="H49" s="35">
        <f>IF(H44="-","-",SUM(H39:H42,H44:H48)*'3l HAP'!$E$8)</f>
        <v>0.73673125116600846</v>
      </c>
      <c r="I49" s="35">
        <f>IF(I44="-","-",SUM(I39:I42,I44:I48)*'3l HAP'!$E$8)</f>
        <v>0.74229545450507273</v>
      </c>
      <c r="J49" s="35">
        <f>IF(J44="-","-",SUM(J39:J42,J44:J48)*'3l HAP'!$E$8)</f>
        <v>0.74608767593174208</v>
      </c>
      <c r="K49" s="35">
        <f>IF(K44="-","-",SUM(K39:K42,K44:K48)*'3l HAP'!$E$8)</f>
        <v>0.75170295054257308</v>
      </c>
      <c r="L49" s="35">
        <f>IF(L44="-","-",SUM(L39:L42,L44:L48)*'3l HAP'!$E$8)</f>
        <v>0.75795382807778988</v>
      </c>
      <c r="M49" s="35">
        <f>IF(M44="-","-",SUM(M39:M42,M44:M48)*'3l HAP'!$E$8)</f>
        <v>0.8005413433420957</v>
      </c>
      <c r="N49" s="35">
        <f>IF(N44="-","-",SUM(N39:N42,N44:N48)*'3l HAP'!$E$8)</f>
        <v>0.90035031726183168</v>
      </c>
      <c r="O49" s="27"/>
      <c r="P49" s="35">
        <f>IF(P44="-","-",SUM(P39:P42,P44:P48)*'3l HAP'!$E$8)</f>
        <v>0.90035031726183168</v>
      </c>
      <c r="Q49" s="35">
        <f>IF(Q44="-","-",SUM(Q39:Q42,Q44:Q48)*'3l HAP'!$E$8)</f>
        <v>0.93528740147494371</v>
      </c>
      <c r="R49" s="35">
        <f>IF(R44="-","-",SUM(R39:R42,R44:R48)*'3l HAP'!$E$8)</f>
        <v>0.94010586590999978</v>
      </c>
      <c r="S49" s="35">
        <f>IF(S44="-","-",SUM(S39:S42,S44:S48)*'3l HAP'!$E$8)</f>
        <v>0.97316534740464777</v>
      </c>
      <c r="T49" s="35">
        <f>IF(T44="-","-",SUM(T39:T42,T44:T48)*'3l HAP'!$E$8)</f>
        <v>0.9731362448195725</v>
      </c>
      <c r="U49" s="35">
        <f>IF(U44="-","-",SUM(U39:U42,U44:U48)*'3l HAP'!$E$8)</f>
        <v>0.99526162991291989</v>
      </c>
      <c r="V49" s="35">
        <f>IF(V44="-","-",SUM(V39:V42,V44:V48)*'3l HAP'!$E$8)</f>
        <v>0.99472833572091357</v>
      </c>
      <c r="W49" s="35">
        <f>IF(W44="-","-",SUM(W39:W42,W44:W48)*'3l HAP'!$E$8)</f>
        <v>1.0401863914119096</v>
      </c>
      <c r="X49" s="27"/>
      <c r="Y49" s="35">
        <f>IF(Y44="-","-",SUM(Y39:Y42,Y44:Y48)*'3l HAP'!$E$8)</f>
        <v>1.0912623767509926</v>
      </c>
      <c r="Z49" s="35" t="str">
        <f>IF(Z44="-","-",SUM(Z39:Z42,Z44:Z48)*'3l HAP'!$E$8)</f>
        <v>-</v>
      </c>
      <c r="AA49" s="35" t="str">
        <f>IF(AA44="-","-",SUM(AA39:AA42,AA44:AA48)*'3l HAP'!$E$8)</f>
        <v>-</v>
      </c>
      <c r="AB49" s="35" t="str">
        <f>IF(AB44="-","-",SUM(AB39:AB42,AB44:AB48)*'3l HAP'!$E$8)</f>
        <v>-</v>
      </c>
      <c r="AC49" s="35" t="str">
        <f>IF(AC44="-","-",SUM(AC39:AC42,AC44:AC48)*'3l HAP'!$E$8)</f>
        <v>-</v>
      </c>
      <c r="AD49" s="25"/>
    </row>
    <row r="50" spans="1:30" s="26" customFormat="1" ht="11.25" customHeight="1" x14ac:dyDescent="0.15">
      <c r="A50" s="207">
        <v>11</v>
      </c>
      <c r="B50" s="123" t="s">
        <v>253</v>
      </c>
      <c r="C50" s="123" t="str">
        <f>B50&amp;"_"&amp;D50</f>
        <v>Total_London</v>
      </c>
      <c r="D50" s="121" t="s">
        <v>129</v>
      </c>
      <c r="E50" s="75"/>
      <c r="F50" s="27"/>
      <c r="G50" s="35">
        <f t="shared" ref="G50:N50" si="6">IF(G44="-","-",SUM(G39:G49))</f>
        <v>67.065364988785205</v>
      </c>
      <c r="H50" s="35">
        <f t="shared" si="6"/>
        <v>67.152967004598736</v>
      </c>
      <c r="I50" s="35">
        <f t="shared" si="6"/>
        <v>75.188973782834609</v>
      </c>
      <c r="J50" s="35">
        <f t="shared" si="6"/>
        <v>75.451779830275171</v>
      </c>
      <c r="K50" s="35">
        <f t="shared" si="6"/>
        <v>66.949525916362759</v>
      </c>
      <c r="L50" s="35">
        <f t="shared" si="6"/>
        <v>67.382720140337199</v>
      </c>
      <c r="M50" s="35">
        <f t="shared" si="6"/>
        <v>70.918092251210098</v>
      </c>
      <c r="N50" s="35">
        <f t="shared" si="6"/>
        <v>77.834988440465963</v>
      </c>
      <c r="O50" s="27"/>
      <c r="P50" s="35">
        <f t="shared" ref="P50:W50" si="7">IF(P44="-","-",SUM(P39:P49))</f>
        <v>77.834988440465963</v>
      </c>
      <c r="Q50" s="35">
        <f t="shared" si="7"/>
        <v>79.708675385556887</v>
      </c>
      <c r="R50" s="35">
        <f t="shared" si="7"/>
        <v>80.042601454326075</v>
      </c>
      <c r="S50" s="35">
        <f t="shared" si="7"/>
        <v>82.443168004644448</v>
      </c>
      <c r="T50" s="35">
        <f t="shared" si="7"/>
        <v>82.44115115634014</v>
      </c>
      <c r="U50" s="35">
        <f t="shared" si="7"/>
        <v>81.054470113822475</v>
      </c>
      <c r="V50" s="35">
        <f t="shared" si="7"/>
        <v>81.017512108749642</v>
      </c>
      <c r="W50" s="35">
        <f t="shared" si="7"/>
        <v>111.72531653360912</v>
      </c>
      <c r="X50" s="27"/>
      <c r="Y50" s="35">
        <f t="shared" ref="Y50:AC50" si="8">IF(Y44="-","-",SUM(Y39:Y49))</f>
        <v>115.2649510422105</v>
      </c>
      <c r="Z50" s="35" t="str">
        <f t="shared" si="8"/>
        <v>-</v>
      </c>
      <c r="AA50" s="35" t="str">
        <f t="shared" si="8"/>
        <v>-</v>
      </c>
      <c r="AB50" s="35" t="str">
        <f t="shared" si="8"/>
        <v>-</v>
      </c>
      <c r="AC50" s="35" t="str">
        <f t="shared" si="8"/>
        <v>-</v>
      </c>
      <c r="AD50" s="25"/>
    </row>
    <row r="51" spans="1:30" s="26" customFormat="1" ht="11.25" customHeight="1" x14ac:dyDescent="0.15">
      <c r="A51" s="207">
        <v>1</v>
      </c>
      <c r="B51" s="120" t="s">
        <v>244</v>
      </c>
      <c r="C51" s="120" t="s">
        <v>180</v>
      </c>
      <c r="D51" s="122" t="s">
        <v>128</v>
      </c>
      <c r="E51" s="119"/>
      <c r="F51" s="27"/>
      <c r="G51" s="117" t="s">
        <v>249</v>
      </c>
      <c r="H51" s="117" t="s">
        <v>249</v>
      </c>
      <c r="I51" s="117" t="s">
        <v>249</v>
      </c>
      <c r="J51" s="117" t="s">
        <v>249</v>
      </c>
      <c r="K51" s="117" t="s">
        <v>249</v>
      </c>
      <c r="L51" s="117" t="s">
        <v>249</v>
      </c>
      <c r="M51" s="117" t="s">
        <v>249</v>
      </c>
      <c r="N51" s="117" t="s">
        <v>249</v>
      </c>
      <c r="O51" s="27"/>
      <c r="P51" s="117" t="s">
        <v>249</v>
      </c>
      <c r="Q51" s="117" t="s">
        <v>249</v>
      </c>
      <c r="R51" s="117" t="s">
        <v>249</v>
      </c>
      <c r="S51" s="117" t="s">
        <v>249</v>
      </c>
      <c r="T51" s="117" t="s">
        <v>249</v>
      </c>
      <c r="U51" s="117" t="s">
        <v>249</v>
      </c>
      <c r="V51" s="117" t="s">
        <v>249</v>
      </c>
      <c r="W51" s="117" t="s">
        <v>249</v>
      </c>
      <c r="X51" s="27"/>
      <c r="Y51" s="117" t="s">
        <v>249</v>
      </c>
      <c r="Z51" s="117" t="s">
        <v>249</v>
      </c>
      <c r="AA51" s="117" t="s">
        <v>249</v>
      </c>
      <c r="AB51" s="117" t="s">
        <v>249</v>
      </c>
      <c r="AC51" s="117" t="s">
        <v>249</v>
      </c>
      <c r="AD51" s="25"/>
    </row>
    <row r="52" spans="1:30" s="26" customFormat="1" ht="11.25" customHeight="1" x14ac:dyDescent="0.15">
      <c r="A52" s="207">
        <v>2</v>
      </c>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x14ac:dyDescent="0.15">
      <c r="A53" s="207"/>
      <c r="B53" s="120" t="s">
        <v>245</v>
      </c>
      <c r="C53" s="120" t="s">
        <v>182</v>
      </c>
      <c r="D53" s="122" t="s">
        <v>128</v>
      </c>
      <c r="E53" s="119"/>
      <c r="F53" s="27"/>
      <c r="G53" s="117" t="str">
        <f>IF('3c AA'!J44="-","-",'3c AA'!J44)</f>
        <v>-</v>
      </c>
      <c r="H53" s="117" t="str">
        <f>IF('3c AA'!K44="-","-",'3c AA'!K44)</f>
        <v>-</v>
      </c>
      <c r="I53" s="117" t="str">
        <f>IF('3c AA'!L44="-","-",'3c AA'!L44)</f>
        <v>-</v>
      </c>
      <c r="J53" s="117" t="str">
        <f>IF('3c AA'!M44="-","-",'3c AA'!M44)</f>
        <v>-</v>
      </c>
      <c r="K53" s="117" t="str">
        <f>IF('3c AA'!N44="-","-",'3c AA'!N44)</f>
        <v>-</v>
      </c>
      <c r="L53" s="117" t="str">
        <f>IF('3c AA'!O44="-","-",'3c AA'!O44)</f>
        <v>-</v>
      </c>
      <c r="M53" s="117" t="str">
        <f>IF('3c AA'!P44="-","-",'3c AA'!P44)</f>
        <v>-</v>
      </c>
      <c r="N53" s="117" t="str">
        <f>IF('3c AA'!Q44="-","-",'3c AA'!Q44)</f>
        <v>-</v>
      </c>
      <c r="O53" s="27"/>
      <c r="P53" s="117" t="str">
        <f>IF('3c AA'!S44="-","-",'3c AA'!S44)</f>
        <v>-</v>
      </c>
      <c r="Q53" s="117" t="str">
        <f>IF('3c AA'!T44="-","-",'3c AA'!T44)</f>
        <v>-</v>
      </c>
      <c r="R53" s="117" t="str">
        <f>IF('3c AA'!U44="-","-",'3c AA'!U44)</f>
        <v>-</v>
      </c>
      <c r="S53" s="117" t="str">
        <f>IF('3c AA'!V44="-","-",'3c AA'!V44)</f>
        <v>-</v>
      </c>
      <c r="T53" s="117">
        <f>IF('3c AA'!W44="-","-",'3c AA'!W44)</f>
        <v>0</v>
      </c>
      <c r="U53" s="117">
        <f>IF('3c AA'!X44="-","-",'3c AA'!X44)</f>
        <v>1.4870742269298105</v>
      </c>
      <c r="V53" s="117">
        <f>IF('3c AA'!Y44="-","-",'3c AA'!Y44)</f>
        <v>0.70457099735818829</v>
      </c>
      <c r="W53" s="117" t="str">
        <f>IF('3c AA'!Z44="-","-",'3c AA'!Z44)</f>
        <v>-</v>
      </c>
      <c r="X53" s="27"/>
      <c r="Y53" s="117">
        <f>IF('3c AA'!AB44="-","-",'3c AA'!AB44)</f>
        <v>0</v>
      </c>
      <c r="Z53" s="117" t="str">
        <f>IF('3c AA'!AC44="-","-",'3c AA'!AC44)</f>
        <v>-</v>
      </c>
      <c r="AA53" s="117" t="str">
        <f>IF('3c AA'!AD44="-","-",'3c AA'!AD44)</f>
        <v>-</v>
      </c>
      <c r="AB53" s="117" t="str">
        <f>IF('3c AA'!AE44="-","-",'3c AA'!AE44)</f>
        <v>-</v>
      </c>
      <c r="AC53" s="117" t="str">
        <f>IF('3c AA'!AF44="-","-",'3c AA'!AF44)</f>
        <v>-</v>
      </c>
      <c r="AD53" s="25"/>
    </row>
    <row r="54" spans="1:30" s="26" customFormat="1" ht="11.25" customHeight="1" x14ac:dyDescent="0.15">
      <c r="A54" s="207">
        <v>3</v>
      </c>
      <c r="B54" s="120" t="s">
        <v>246</v>
      </c>
      <c r="C54" s="120" t="s">
        <v>183</v>
      </c>
      <c r="D54" s="122" t="s">
        <v>128</v>
      </c>
      <c r="E54" s="119"/>
      <c r="F54" s="27"/>
      <c r="G54" s="117">
        <f>IF('3d PC'!G15="-","-",'3d PC'!G56)</f>
        <v>6.5567588596821027</v>
      </c>
      <c r="H54" s="117">
        <f>IF('3d PC'!H15="-","-",'3d PC'!H56)</f>
        <v>6.5567588596821027</v>
      </c>
      <c r="I54" s="117">
        <f>IF('3d PC'!I15="-","-",'3d PC'!I56)</f>
        <v>6.6197359495950758</v>
      </c>
      <c r="J54" s="117">
        <f>IF('3d PC'!J15="-","-",'3d PC'!J56)</f>
        <v>6.6197359495950758</v>
      </c>
      <c r="K54" s="117">
        <f>IF('3d PC'!K15="-","-",'3d PC'!K56)</f>
        <v>6.6995028867368616</v>
      </c>
      <c r="L54" s="117">
        <f>IF('3d PC'!L15="-","-",'3d PC'!L56)</f>
        <v>6.6995028867368616</v>
      </c>
      <c r="M54" s="117">
        <f>IF('3d PC'!M15="-","-",'3d PC'!M56)</f>
        <v>7.1131218301273513</v>
      </c>
      <c r="N54" s="117">
        <f>IF('3d PC'!N15="-","-",'3d PC'!N56)</f>
        <v>7.1131218301273513</v>
      </c>
      <c r="O54" s="27"/>
      <c r="P54" s="117">
        <f>'3d PC'!P56</f>
        <v>7.1131218301273513</v>
      </c>
      <c r="Q54" s="117">
        <f>'3d PC'!Q56</f>
        <v>7.2804579515147188</v>
      </c>
      <c r="R54" s="117">
        <f>'3d PC'!R56</f>
        <v>7.1935840895118579</v>
      </c>
      <c r="S54" s="117">
        <f>'3d PC'!S56</f>
        <v>7.3593999937099728</v>
      </c>
      <c r="T54" s="117">
        <f>'3d PC'!T56</f>
        <v>7.0492243060839304</v>
      </c>
      <c r="U54" s="117">
        <f>'3d PC'!U56</f>
        <v>7.1089669218364691</v>
      </c>
      <c r="V54" s="117">
        <f>'3d PC'!V56</f>
        <v>6.9829560851947949</v>
      </c>
      <c r="W54" s="117">
        <f>'3d PC'!W56</f>
        <v>9.6262235975887975</v>
      </c>
      <c r="X54" s="27"/>
      <c r="Y54" s="117">
        <f>'3d PC'!Y56</f>
        <v>9.9504863797742438</v>
      </c>
      <c r="Z54" s="117" t="str">
        <f>'3d PC'!Z56</f>
        <v>-</v>
      </c>
      <c r="AA54" s="117" t="str">
        <f>'3d PC'!AA56</f>
        <v>-</v>
      </c>
      <c r="AB54" s="117" t="str">
        <f>'3d PC'!AB56</f>
        <v>-</v>
      </c>
      <c r="AC54" s="117" t="str">
        <f>'3d PC'!AC56</f>
        <v>-</v>
      </c>
      <c r="AD54" s="25"/>
    </row>
    <row r="55" spans="1:30" s="26" customFormat="1" ht="11.25" customHeight="1" x14ac:dyDescent="0.15">
      <c r="A55" s="207">
        <v>4</v>
      </c>
      <c r="B55" s="120" t="s">
        <v>247</v>
      </c>
      <c r="C55" s="120" t="s">
        <v>184</v>
      </c>
      <c r="D55" s="122" t="s">
        <v>128</v>
      </c>
      <c r="E55" s="119"/>
      <c r="F55" s="27"/>
      <c r="G55" s="117">
        <f>IF('3e NC-Elec'!H18="-","-",'3e NC-Elec'!H18)</f>
        <v>19.293899999999997</v>
      </c>
      <c r="H55" s="117">
        <f>IF('3e NC-Elec'!I18="-","-",'3e NC-Elec'!I18)</f>
        <v>19.293899999999997</v>
      </c>
      <c r="I55" s="117">
        <f>IF('3e NC-Elec'!J18="-","-",'3e NC-Elec'!J18)</f>
        <v>14.818999999999999</v>
      </c>
      <c r="J55" s="117">
        <f>IF('3e NC-Elec'!K18="-","-",'3e NC-Elec'!K18)</f>
        <v>14.818999999999999</v>
      </c>
      <c r="K55" s="117">
        <f>IF('3e NC-Elec'!L18="-","-",'3e NC-Elec'!L18)</f>
        <v>15.184000000000001</v>
      </c>
      <c r="L55" s="117">
        <f>IF('3e NC-Elec'!M18="-","-",'3e NC-Elec'!M18)</f>
        <v>15.184000000000001</v>
      </c>
      <c r="M55" s="117">
        <f>IF('3e NC-Elec'!N18="-","-",'3e NC-Elec'!N18)</f>
        <v>13.468499999999999</v>
      </c>
      <c r="N55" s="117">
        <f>IF('3e NC-Elec'!O18="-","-",'3e NC-Elec'!O18)</f>
        <v>13.468499999999999</v>
      </c>
      <c r="O55" s="27"/>
      <c r="P55" s="117">
        <f>'3e NC-Elec'!Q18</f>
        <v>13.468499999999999</v>
      </c>
      <c r="Q55" s="117">
        <f>'3e NC-Elec'!R18</f>
        <v>13.432</v>
      </c>
      <c r="R55" s="117">
        <f>'3e NC-Elec'!S18</f>
        <v>13.432</v>
      </c>
      <c r="S55" s="117">
        <f>'3e NC-Elec'!T18</f>
        <v>11.351499999999998</v>
      </c>
      <c r="T55" s="117">
        <f>'3e NC-Elec'!U18</f>
        <v>11.351499999999998</v>
      </c>
      <c r="U55" s="117">
        <f>'3e NC-Elec'!V18</f>
        <v>12.738500000000002</v>
      </c>
      <c r="V55" s="117">
        <f>'3e NC-Elec'!W18</f>
        <v>12.738500000000002</v>
      </c>
      <c r="W55" s="117">
        <f>'3e NC-Elec'!X18</f>
        <v>92.016499999999994</v>
      </c>
      <c r="X55" s="27"/>
      <c r="Y55" s="117">
        <f>'3e NC-Elec'!Z18</f>
        <v>92.016499999999994</v>
      </c>
      <c r="Z55" s="117" t="str">
        <f>'3e NC-Elec'!AA18</f>
        <v>-</v>
      </c>
      <c r="AA55" s="117" t="str">
        <f>'3e NC-Elec'!AB18</f>
        <v>-</v>
      </c>
      <c r="AB55" s="117" t="str">
        <f>'3e NC-Elec'!AC18</f>
        <v>-</v>
      </c>
      <c r="AC55" s="117" t="str">
        <f>'3e NC-Elec'!AD18</f>
        <v>-</v>
      </c>
      <c r="AD55" s="25"/>
    </row>
    <row r="56" spans="1:30" s="26" customFormat="1" ht="11.25" x14ac:dyDescent="0.15">
      <c r="A56" s="207">
        <v>5</v>
      </c>
      <c r="B56" s="120" t="s">
        <v>248</v>
      </c>
      <c r="C56" s="120" t="s">
        <v>185</v>
      </c>
      <c r="D56" s="122" t="s">
        <v>128</v>
      </c>
      <c r="E56" s="119"/>
      <c r="F56" s="27"/>
      <c r="G56" s="117">
        <f>IF('3g CPIH'!C$17="-","-",'3h OC '!$E$7*('3g CPIH'!C$17/'3g CPIH'!$G$17))</f>
        <v>38.772147945205475</v>
      </c>
      <c r="H56" s="117">
        <f>IF('3g CPIH'!D$17="-","-",'3h OC '!$E$7*('3g CPIH'!D$17/'3g CPIH'!$G$17))</f>
        <v>38.849769863013698</v>
      </c>
      <c r="I56" s="117">
        <f>IF('3g CPIH'!E$17="-","-",'3h OC '!$E$7*('3g CPIH'!E$17/'3g CPIH'!$G$17))</f>
        <v>38.966202739726029</v>
      </c>
      <c r="J56" s="117">
        <f>IF('3g CPIH'!F$17="-","-",'3h OC '!$E$7*('3g CPIH'!F$17/'3g CPIH'!$G$17))</f>
        <v>39.199068493150683</v>
      </c>
      <c r="K56" s="117">
        <f>IF('3g CPIH'!G$17="-","-",'3h OC '!$E$7*('3g CPIH'!G$17/'3g CPIH'!$G$17))</f>
        <v>39.6648</v>
      </c>
      <c r="L56" s="117">
        <f>IF('3g CPIH'!H$17="-","-",'3h OC '!$E$7*('3g CPIH'!H$17/'3g CPIH'!$G$17))</f>
        <v>40.169342465753431</v>
      </c>
      <c r="M56" s="117">
        <f>IF('3g CPIH'!I$17="-","-",'3h OC '!$E$7*('3g CPIH'!I$17/'3g CPIH'!$G$17))</f>
        <v>40.751506849315064</v>
      </c>
      <c r="N56" s="117">
        <f>IF('3g CPIH'!J$17="-","-",'3h OC '!$E$7*('3g CPIH'!J$17/'3g CPIH'!$G$17))</f>
        <v>41.100805479452056</v>
      </c>
      <c r="O56" s="27"/>
      <c r="P56" s="117">
        <f>IF('3g CPIH'!L$17="-","-",'3h OC '!$E$7*('3g CPIH'!L$17/'3g CPIH'!$G$17))</f>
        <v>41.100805479452056</v>
      </c>
      <c r="Q56" s="117">
        <f>IF('3g CPIH'!M$17="-","-",'3h OC '!$E$7*('3g CPIH'!M$17/'3g CPIH'!$G$17))</f>
        <v>41.566536986301365</v>
      </c>
      <c r="R56" s="117">
        <f>IF('3g CPIH'!N$17="-","-",'3h OC '!$E$7*('3g CPIH'!N$17/'3g CPIH'!$G$17))</f>
        <v>41.877024657534243</v>
      </c>
      <c r="S56" s="117">
        <f>IF('3g CPIH'!O$17="-","-",'3h OC '!$E$7*('3g CPIH'!O$17/'3g CPIH'!$G$17))</f>
        <v>42.109890410958904</v>
      </c>
      <c r="T56" s="117">
        <f>IF('3g CPIH'!P$17="-","-",'3h OC '!$E$7*('3g CPIH'!P$17/'3g CPIH'!$G$17))</f>
        <v>42.226323287671228</v>
      </c>
      <c r="U56" s="117">
        <f>IF('3g CPIH'!Q$17="-","-",'3h OC '!$E$7*('3g CPIH'!Q$17/'3g CPIH'!$G$17))</f>
        <v>42.45918904109589</v>
      </c>
      <c r="V56" s="117">
        <f>IF('3g CPIH'!R$17="-","-",'3h OC '!$E$7*('3g CPIH'!R$17/'3g CPIH'!$G$17))</f>
        <v>43.235408219178083</v>
      </c>
      <c r="W56" s="117">
        <f>IF('3g CPIH'!S$17="-","-",'3h OC '!$E$7*('3g CPIH'!S$17/'3g CPIH'!$G$17))</f>
        <v>44.516169863013701</v>
      </c>
      <c r="X56" s="27"/>
      <c r="Y56" s="117">
        <f>IF('3g CPIH'!U$17="-","-",'3h OC '!$E$7*('3g CPIH'!U$17/'3g CPIH'!$G$17))</f>
        <v>46.767205479452052</v>
      </c>
      <c r="Z56" s="117" t="str">
        <f>IF('3g CPIH'!V$17="-","-",'3h OC '!$E$7*('3g CPIH'!V$17/'3g CPIH'!$G$17))</f>
        <v>-</v>
      </c>
      <c r="AA56" s="117" t="str">
        <f>IF('3g CPIH'!W$17="-","-",'3h OC '!$E$7*('3g CPIH'!W$17/'3g CPIH'!$G$17))</f>
        <v>-</v>
      </c>
      <c r="AB56" s="117" t="str">
        <f>IF('3g CPIH'!X$17="-","-",'3h OC '!$E$7*('3g CPIH'!X$17/'3g CPIH'!$G$17))</f>
        <v>-</v>
      </c>
      <c r="AC56" s="117" t="str">
        <f>IF('3g CPIH'!Y$17="-","-",'3h OC '!$E$7*('3g CPIH'!Y$17/'3g CPIH'!$G$17))</f>
        <v>-</v>
      </c>
      <c r="AD56" s="25"/>
    </row>
    <row r="57" spans="1:30" s="26" customFormat="1" ht="11.25" x14ac:dyDescent="0.15">
      <c r="A57" s="207">
        <v>6</v>
      </c>
      <c r="B57" s="120" t="s">
        <v>248</v>
      </c>
      <c r="C57" s="120" t="s">
        <v>186</v>
      </c>
      <c r="D57" s="122" t="s">
        <v>128</v>
      </c>
      <c r="E57" s="119"/>
      <c r="F57" s="27"/>
      <c r="G57" s="117" t="s">
        <v>249</v>
      </c>
      <c r="H57" s="117" t="s">
        <v>249</v>
      </c>
      <c r="I57" s="117" t="s">
        <v>249</v>
      </c>
      <c r="J57" s="117" t="s">
        <v>249</v>
      </c>
      <c r="K57" s="117">
        <f>IF('3i SMNCC'!G$50="-","-",'3i SMNCC'!G$62)</f>
        <v>0</v>
      </c>
      <c r="L57" s="117">
        <f>IF('3i SMNCC'!H$50="-","-",'3i SMNCC'!H$62)</f>
        <v>-0.1310662676190151</v>
      </c>
      <c r="M57" s="117">
        <f>IF('3i SMNCC'!I$50="-","-",'3i SMNCC'!I$62)</f>
        <v>1.6490220555819262</v>
      </c>
      <c r="N57" s="117">
        <f>IF('3i SMNCC'!J$50="-","-",'3i SMNCC'!J$62)</f>
        <v>7.9249822078168837</v>
      </c>
      <c r="O57" s="27"/>
      <c r="P57" s="117">
        <f>IF('3i SMNCC'!L$50="-","-",'3i SMNCC'!L$62)</f>
        <v>7.9249822078168837</v>
      </c>
      <c r="Q57" s="117">
        <f>IF('3i SMNCC'!M$50="-","-",'3i SMNCC'!M$62)</f>
        <v>9.5945159615724194</v>
      </c>
      <c r="R57" s="117">
        <f>IF('3i SMNCC'!N$50="-","-",'3i SMNCC'!N$62)</f>
        <v>9.6655312765157912</v>
      </c>
      <c r="S57" s="117">
        <f>IF('3i SMNCC'!O$50="-","-",'3i SMNCC'!O$62)</f>
        <v>11.448655558303892</v>
      </c>
      <c r="T57" s="117">
        <f>IF('3i SMNCC'!P$50="-","-",'3i SMNCC'!P$62)</f>
        <v>11.63045810995356</v>
      </c>
      <c r="U57" s="117">
        <f>IF('3i SMNCC'!Q$50="-","-",'3i SMNCC'!Q$62)</f>
        <v>11.375413031411084</v>
      </c>
      <c r="V57" s="117">
        <f>IF('3i SMNCC'!R$50="-","-",'3i SMNCC'!R$62)</f>
        <v>11.405483218834176</v>
      </c>
      <c r="W57" s="117">
        <f>IF('3i SMNCC'!S$50="-","-",'3i SMNCC'!S$62)</f>
        <v>10.452988037960662</v>
      </c>
      <c r="X57" s="27"/>
      <c r="Y57" s="117">
        <f>IF('3i SMNCC'!U$50="-","-",'3i SMNCC'!U$62)</f>
        <v>11.090106502704794</v>
      </c>
      <c r="Z57" s="117" t="str">
        <f>IF('3i SMNCC'!V$50="-","-",'3i SMNCC'!V$62)</f>
        <v>-</v>
      </c>
      <c r="AA57" s="117" t="str">
        <f>IF('3i SMNCC'!W$50="-","-",'3i SMNCC'!W$62)</f>
        <v>-</v>
      </c>
      <c r="AB57" s="117" t="str">
        <f>IF('3i SMNCC'!X$50="-","-",'3i SMNCC'!X$62)</f>
        <v>-</v>
      </c>
      <c r="AC57" s="117" t="str">
        <f>IF('3i SMNCC'!Y$50="-","-",'3i SMNCC'!Y$62)</f>
        <v>-</v>
      </c>
      <c r="AD57" s="25"/>
    </row>
    <row r="58" spans="1:30" s="26" customFormat="1" ht="12.6" customHeight="1" x14ac:dyDescent="0.15">
      <c r="A58" s="207">
        <v>7</v>
      </c>
      <c r="B58" s="120" t="s">
        <v>248</v>
      </c>
      <c r="C58" s="120" t="s">
        <v>187</v>
      </c>
      <c r="D58" s="122" t="s">
        <v>128</v>
      </c>
      <c r="E58" s="119"/>
      <c r="F58" s="27"/>
      <c r="G58" s="117">
        <f>IF('3g CPIH'!C$17="-","-",'3j PAAC PAP'!$G$9*('3g CPIH'!C$17/'3g CPIH'!$G$17))</f>
        <v>3.3460635029354204</v>
      </c>
      <c r="H58" s="117">
        <f>IF('3g CPIH'!D$17="-","-",'3j PAAC PAP'!$G$9*('3g CPIH'!D$17/'3g CPIH'!$G$17))</f>
        <v>3.3527623287671227</v>
      </c>
      <c r="I58" s="117">
        <f>IF('3g CPIH'!E$17="-","-",'3j PAAC PAP'!$G$9*('3g CPIH'!E$17/'3g CPIH'!$G$17))</f>
        <v>3.3628105675146771</v>
      </c>
      <c r="J58" s="117">
        <f>IF('3g CPIH'!F$17="-","-",'3j PAAC PAP'!$G$9*('3g CPIH'!F$17/'3g CPIH'!$G$17))</f>
        <v>3.3829070450097847</v>
      </c>
      <c r="K58" s="117">
        <f>IF('3g CPIH'!G$17="-","-",'3j PAAC PAP'!$G$9*('3g CPIH'!G$17/'3g CPIH'!$G$17))</f>
        <v>3.4230999999999998</v>
      </c>
      <c r="L58" s="117">
        <f>IF('3g CPIH'!H$17="-","-",'3j PAAC PAP'!$G$9*('3g CPIH'!H$17/'3g CPIH'!$G$17))</f>
        <v>3.4666423679060667</v>
      </c>
      <c r="M58" s="117">
        <f>IF('3g CPIH'!I$17="-","-",'3j PAAC PAP'!$G$9*('3g CPIH'!I$17/'3g CPIH'!$G$17))</f>
        <v>3.516883561643835</v>
      </c>
      <c r="N58" s="117">
        <f>IF('3g CPIH'!J$17="-","-",'3j PAAC PAP'!$G$9*('3g CPIH'!J$17/'3g CPIH'!$G$17))</f>
        <v>3.547028277886497</v>
      </c>
      <c r="O58" s="27"/>
      <c r="P58" s="117">
        <f>IF('3g CPIH'!L$17="-","-",'3j PAAC PAP'!$G$9*('3g CPIH'!L$17/'3g CPIH'!$G$17))</f>
        <v>3.547028277886497</v>
      </c>
      <c r="Q58" s="117">
        <f>IF('3g CPIH'!M$17="-","-",'3j PAAC PAP'!$G$9*('3g CPIH'!M$17/'3g CPIH'!$G$17))</f>
        <v>3.5872212328767121</v>
      </c>
      <c r="R58" s="117">
        <f>IF('3g CPIH'!N$17="-","-",'3j PAAC PAP'!$G$9*('3g CPIH'!N$17/'3g CPIH'!$G$17))</f>
        <v>3.6140165362035224</v>
      </c>
      <c r="S58" s="117">
        <f>IF('3g CPIH'!O$17="-","-",'3j PAAC PAP'!$G$9*('3g CPIH'!O$17/'3g CPIH'!$G$17))</f>
        <v>3.6341130136986299</v>
      </c>
      <c r="T58" s="117">
        <f>IF('3g CPIH'!P$17="-","-",'3j PAAC PAP'!$G$9*('3g CPIH'!P$17/'3g CPIH'!$G$17))</f>
        <v>3.6441612524461835</v>
      </c>
      <c r="U58" s="117">
        <f>IF('3g CPIH'!Q$17="-","-",'3j PAAC PAP'!$G$9*('3g CPIH'!Q$17/'3g CPIH'!$G$17))</f>
        <v>3.6642577299412915</v>
      </c>
      <c r="V58" s="117">
        <f>IF('3g CPIH'!R$17="-","-",'3j PAAC PAP'!$G$9*('3g CPIH'!R$17/'3g CPIH'!$G$17))</f>
        <v>3.7312459882583173</v>
      </c>
      <c r="W58" s="117">
        <f>IF('3g CPIH'!S$17="-","-",'3j PAAC PAP'!$G$9*('3g CPIH'!S$17/'3g CPIH'!$G$17))</f>
        <v>3.8417766144814092</v>
      </c>
      <c r="X58" s="27"/>
      <c r="Y58" s="117">
        <f>IF('3g CPIH'!U$17="-","-",'3j PAAC PAP'!$G$9*('3g CPIH'!U$17/'3g CPIH'!$G$17))</f>
        <v>4.0360425636007822</v>
      </c>
      <c r="Z58" s="117" t="str">
        <f>IF('3g CPIH'!V$17="-","-",'3j PAAC PAP'!$G$9*('3g CPIH'!V$17/'3g CPIH'!$G$17))</f>
        <v>-</v>
      </c>
      <c r="AA58" s="117" t="str">
        <f>IF('3g CPIH'!W$17="-","-",'3j PAAC PAP'!$G$9*('3g CPIH'!W$17/'3g CPIH'!$G$17))</f>
        <v>-</v>
      </c>
      <c r="AB58" s="117" t="str">
        <f>IF('3g CPIH'!X$17="-","-",'3j PAAC PAP'!$G$9*('3g CPIH'!X$17/'3g CPIH'!$G$17))</f>
        <v>-</v>
      </c>
      <c r="AC58" s="117" t="str">
        <f>IF('3g CPIH'!Y$17="-","-",'3j PAAC PAP'!$G$9*('3g CPIH'!Y$17/'3g CPIH'!$G$17))</f>
        <v>-</v>
      </c>
      <c r="AD58" s="25"/>
    </row>
    <row r="59" spans="1:30" s="26" customFormat="1" ht="11.25" x14ac:dyDescent="0.15">
      <c r="A59" s="207">
        <v>8</v>
      </c>
      <c r="B59" s="120" t="s">
        <v>248</v>
      </c>
      <c r="C59" s="120" t="s">
        <v>188</v>
      </c>
      <c r="D59" s="122" t="s">
        <v>128</v>
      </c>
      <c r="E59" s="119"/>
      <c r="F59" s="27"/>
      <c r="G59" s="117">
        <f>IF(G54="-","-",SUM(G51:G57)*'3j PAAC PAP'!$G$27)</f>
        <v>0.31367910423092427</v>
      </c>
      <c r="H59" s="117">
        <f>IF(H54="-","-",SUM(H51:H57)*'3j PAAC PAP'!$G$27)</f>
        <v>0.31405588101996534</v>
      </c>
      <c r="I59" s="117">
        <f>IF(I54="-","-",SUM(I51:I57)*'3j PAAC PAP'!$G$27)</f>
        <v>0.29320557239796463</v>
      </c>
      <c r="J59" s="117">
        <f>IF(J54="-","-",SUM(J51:J57)*'3j PAAC PAP'!$G$27)</f>
        <v>0.29433590276508792</v>
      </c>
      <c r="K59" s="117">
        <f>IF(K54="-","-",SUM(K51:K57)*'3j PAAC PAP'!$G$27)</f>
        <v>0.29875546221222071</v>
      </c>
      <c r="L59" s="117">
        <f>IF(L54="-","-",SUM(L51:L57)*'3j PAAC PAP'!$G$27)</f>
        <v>0.30056831567796521</v>
      </c>
      <c r="M59" s="117">
        <f>IF(M54="-","-",SUM(M51:M57)*'3j PAAC PAP'!$G$27)</f>
        <v>0.30571535966780811</v>
      </c>
      <c r="N59" s="117">
        <f>IF(N54="-","-",SUM(N51:N57)*'3j PAAC PAP'!$G$27)</f>
        <v>0.33787436579744157</v>
      </c>
      <c r="O59" s="27"/>
      <c r="P59" s="117">
        <f>IF(P54="-","-",SUM(P51:P57)*'3j PAAC PAP'!$G$27)</f>
        <v>0.33787436579744157</v>
      </c>
      <c r="Q59" s="117">
        <f>IF(Q54="-","-",SUM(Q51:Q57)*'3j PAAC PAP'!$G$27)</f>
        <v>0.34887402190563171</v>
      </c>
      <c r="R59" s="117">
        <f>IF(R54="-","-",SUM(R51:R57)*'3j PAAC PAP'!$G$27)</f>
        <v>0.3503041516743694</v>
      </c>
      <c r="S59" s="117">
        <f>IF(S54="-","-",SUM(S51:S57)*'3j PAAC PAP'!$G$27)</f>
        <v>0.35079589070426981</v>
      </c>
      <c r="T59" s="117">
        <f>IF(T54="-","-",SUM(T51:T57)*'3j PAAC PAP'!$G$27)</f>
        <v>0.35073793268580211</v>
      </c>
      <c r="U59" s="117">
        <f>IF(U54="-","-",SUM(U51:U57)*'3j PAAC PAP'!$G$27)</f>
        <v>0.36487102119606041</v>
      </c>
      <c r="V59" s="117">
        <f>IF(V54="-","-",SUM(V51:V57)*'3j PAAC PAP'!$G$27)</f>
        <v>0.36437482249882364</v>
      </c>
      <c r="W59" s="117">
        <f>IF(W54="-","-",SUM(W51:W57)*'3j PAAC PAP'!$G$27)</f>
        <v>0.76019407279402551</v>
      </c>
      <c r="X59" s="27"/>
      <c r="Y59" s="117">
        <f>IF(Y54="-","-",SUM(Y51:Y57)*'3j PAAC PAP'!$G$27)</f>
        <v>0.77578714424881345</v>
      </c>
      <c r="Z59" s="117" t="str">
        <f>IF(Z54="-","-",SUM(Z51:Z57)*'3j PAAC PAP'!$G$27)</f>
        <v>-</v>
      </c>
      <c r="AA59" s="117" t="str">
        <f>IF(AA54="-","-",SUM(AA51:AA57)*'3j PAAC PAP'!$G$27)</f>
        <v>-</v>
      </c>
      <c r="AB59" s="117" t="str">
        <f>IF(AB54="-","-",SUM(AB51:AB57)*'3j PAAC PAP'!$G$27)</f>
        <v>-</v>
      </c>
      <c r="AC59" s="117" t="str">
        <f>IF(AC54="-","-",SUM(AC51:AC57)*'3j PAAC PAP'!$G$27)</f>
        <v>-</v>
      </c>
      <c r="AD59" s="25"/>
    </row>
    <row r="60" spans="1:30" s="26" customFormat="1" ht="11.25" customHeight="1" x14ac:dyDescent="0.15">
      <c r="A60" s="207">
        <v>9</v>
      </c>
      <c r="B60" s="120" t="s">
        <v>189</v>
      </c>
      <c r="C60" s="120" t="s">
        <v>250</v>
      </c>
      <c r="D60" s="122" t="s">
        <v>128</v>
      </c>
      <c r="E60" s="119"/>
      <c r="F60" s="27"/>
      <c r="G60" s="117">
        <f>IF(G54="-","-",SUM(G51:G59)*'3k EBIT'!$E$7)</f>
        <v>1.3224964170126603</v>
      </c>
      <c r="H60" s="117">
        <f>IF(H54="-","-",SUM(H51:H59)*'3k EBIT'!$E$7)</f>
        <v>1.3241368385883285</v>
      </c>
      <c r="I60" s="117">
        <f>IF(I54="-","-",SUM(I51:I59)*'3k EBIT'!$E$7)</f>
        <v>1.2407325731325991</v>
      </c>
      <c r="J60" s="117">
        <f>IF(J54="-","-",SUM(J51:J59)*'3k EBIT'!$E$7)</f>
        <v>1.2456538378596036</v>
      </c>
      <c r="K60" s="117">
        <f>IF(K54="-","-",SUM(K51:K59)*'3k EBIT'!$E$7)</f>
        <v>1.264152426902446</v>
      </c>
      <c r="L60" s="117">
        <f>IF(L54="-","-",SUM(L51:L59)*'3k EBIT'!$E$7)</f>
        <v>1.2722643538354426</v>
      </c>
      <c r="M60" s="117">
        <f>IF(M54="-","-",SUM(M51:M59)*'3k EBIT'!$E$7)</f>
        <v>1.2938743913439155</v>
      </c>
      <c r="N60" s="117">
        <f>IF(N54="-","-",SUM(N51:N59)*'3k EBIT'!$E$7)</f>
        <v>1.4233991019358019</v>
      </c>
      <c r="O60" s="27"/>
      <c r="P60" s="117">
        <f>IF(P54="-","-",SUM(P51:P59)*'3k EBIT'!$E$7)</f>
        <v>1.4233991019358019</v>
      </c>
      <c r="Q60" s="117">
        <f>IF(Q54="-","-",SUM(Q51:Q59)*'3k EBIT'!$E$7)</f>
        <v>1.4682804519939807</v>
      </c>
      <c r="R60" s="117">
        <f>IF(R54="-","-",SUM(R51:R59)*'3k EBIT'!$E$7)</f>
        <v>1.4745334990591656</v>
      </c>
      <c r="S60" s="117">
        <f>IF(S54="-","-",SUM(S51:S59)*'3k EBIT'!$E$7)</f>
        <v>1.4768943450713319</v>
      </c>
      <c r="T60" s="117">
        <f>IF(T54="-","-",SUM(T51:T59)*'3k EBIT'!$E$7)</f>
        <v>1.4768565778870666</v>
      </c>
      <c r="U60" s="117">
        <f>IF(U54="-","-",SUM(U51:U59)*'3k EBIT'!$E$7)</f>
        <v>1.5339121315616489</v>
      </c>
      <c r="V60" s="117">
        <f>IF(V54="-","-",SUM(V51:V59)*'3k EBIT'!$E$7)</f>
        <v>1.5332200617690519</v>
      </c>
      <c r="W60" s="117">
        <f>IF(W54="-","-",SUM(W51:W59)*'3k EBIT'!$E$7)</f>
        <v>3.1223898891353219</v>
      </c>
      <c r="X60" s="27"/>
      <c r="Y60" s="117">
        <f>IF(Y54="-","-",SUM(Y51:Y59)*'3k EBIT'!$E$7)</f>
        <v>3.1886725284555122</v>
      </c>
      <c r="Z60" s="117" t="str">
        <f>IF(Z54="-","-",SUM(Z51:Z59)*'3k EBIT'!$E$7)</f>
        <v>-</v>
      </c>
      <c r="AA60" s="117" t="str">
        <f>IF(AA54="-","-",SUM(AA51:AA59)*'3k EBIT'!$E$7)</f>
        <v>-</v>
      </c>
      <c r="AB60" s="117" t="str">
        <f>IF(AB54="-","-",SUM(AB51:AB59)*'3k EBIT'!$E$7)</f>
        <v>-</v>
      </c>
      <c r="AC60" s="117" t="str">
        <f>IF(AC54="-","-",SUM(AC51:AC59)*'3k EBIT'!$E$7)</f>
        <v>-</v>
      </c>
      <c r="AD60" s="25"/>
    </row>
    <row r="61" spans="1:30" s="26" customFormat="1" ht="11.25" customHeight="1" x14ac:dyDescent="0.15">
      <c r="A61" s="207">
        <v>10</v>
      </c>
      <c r="B61" s="120" t="s">
        <v>251</v>
      </c>
      <c r="C61" s="156" t="s">
        <v>252</v>
      </c>
      <c r="D61" s="122" t="s">
        <v>128</v>
      </c>
      <c r="E61" s="118"/>
      <c r="F61" s="27"/>
      <c r="G61" s="117">
        <f>IF(G56="-","-",SUM(G51:G54,G56:G60)*'3l HAP'!$E$8)</f>
        <v>0.73660548608336385</v>
      </c>
      <c r="H61" s="117">
        <f>IF(H56="-","-",SUM(H51:H54,H56:H60)*'3l HAP'!$E$8)</f>
        <v>0.73786955989225378</v>
      </c>
      <c r="I61" s="117">
        <f>IF(I56="-","-",SUM(I51:I54,I56:I60)*'3l HAP'!$E$8)</f>
        <v>0.73911702625804565</v>
      </c>
      <c r="J61" s="117">
        <f>IF(J56="-","-",SUM(J51:J54,J56:J60)*'3l HAP'!$E$8)</f>
        <v>0.74290924768471511</v>
      </c>
      <c r="K61" s="117">
        <f>IF(K56="-","-",SUM(K51:K54,K56:K60)*'3l HAP'!$E$8)</f>
        <v>0.75181990006924215</v>
      </c>
      <c r="L61" s="117">
        <f>IF(L56="-","-",SUM(L51:L54,L56:L60)*'3l HAP'!$E$8)</f>
        <v>0.75807077760445896</v>
      </c>
      <c r="M61" s="117">
        <f>IF(M56="-","-",SUM(M51:M54,M56:M60)*'3l HAP'!$E$8)</f>
        <v>0.79983964618208137</v>
      </c>
      <c r="N61" s="117">
        <f>IF(N56="-","-",SUM(N51:N54,N56:N60)*'3l HAP'!$E$8)</f>
        <v>0.89964862010181756</v>
      </c>
      <c r="O61" s="27"/>
      <c r="P61" s="117">
        <f>IF(P56="-","-",SUM(P51:P54,P56:P60)*'3l HAP'!$E$8)</f>
        <v>0.89964862010181756</v>
      </c>
      <c r="Q61" s="117">
        <f>IF(Q56="-","-",SUM(Q51:Q54,Q56:Q60)*'3l HAP'!$E$8)</f>
        <v>0.93476762580085926</v>
      </c>
      <c r="R61" s="117">
        <f>IF(R56="-","-",SUM(R51:R54,R56:R60)*'3l HAP'!$E$8)</f>
        <v>0.93958609023591511</v>
      </c>
      <c r="S61" s="117">
        <f>IF(S56="-","-",SUM(S51:S54,S56:S60)*'3l HAP'!$E$8)</f>
        <v>0.97186590821943641</v>
      </c>
      <c r="T61" s="117">
        <f>IF(T56="-","-",SUM(T51:T54,T56:T60)*'3l HAP'!$E$8)</f>
        <v>0.97183680563436114</v>
      </c>
      <c r="U61" s="117">
        <f>IF(U56="-","-",SUM(U51:U54,U56:U60)*'3l HAP'!$E$8)</f>
        <v>0.99549552896625804</v>
      </c>
      <c r="V61" s="117">
        <f>IF(V56="-","-",SUM(V51:V54,V56:V60)*'3l HAP'!$E$8)</f>
        <v>0.99496223477425161</v>
      </c>
      <c r="W61" s="117">
        <f>IF(W56="-","-",SUM(W51:W54,W56:W60)*'3l HAP'!$E$8)</f>
        <v>1.0588333437196928</v>
      </c>
      <c r="X61" s="27"/>
      <c r="Y61" s="117">
        <f>IF(Y56="-","-",SUM(Y51:Y54,Y56:Y60)*'3l HAP'!$E$8)</f>
        <v>1.1099093290587763</v>
      </c>
      <c r="Z61" s="117" t="str">
        <f>IF(Z56="-","-",SUM(Z51:Z54,Z56:Z60)*'3l HAP'!$E$8)</f>
        <v>-</v>
      </c>
      <c r="AA61" s="117" t="str">
        <f>IF(AA56="-","-",SUM(AA51:AA54,AA56:AA60)*'3l HAP'!$E$8)</f>
        <v>-</v>
      </c>
      <c r="AB61" s="117" t="str">
        <f>IF(AB56="-","-",SUM(AB51:AB54,AB56:AB60)*'3l HAP'!$E$8)</f>
        <v>-</v>
      </c>
      <c r="AC61" s="117" t="str">
        <f>IF(AC56="-","-",SUM(AC51:AC54,AC56:AC60)*'3l HAP'!$E$8)</f>
        <v>-</v>
      </c>
      <c r="AD61" s="25"/>
    </row>
    <row r="62" spans="1:30" s="26" customFormat="1" ht="11.25" customHeight="1" x14ac:dyDescent="0.15">
      <c r="A62" s="207">
        <v>11</v>
      </c>
      <c r="B62" s="120" t="s">
        <v>253</v>
      </c>
      <c r="C62" s="120" t="str">
        <f>B62&amp;"_"&amp;D62</f>
        <v>Total_N Wales and Mersey</v>
      </c>
      <c r="D62" s="122" t="s">
        <v>128</v>
      </c>
      <c r="E62" s="119"/>
      <c r="F62" s="27"/>
      <c r="G62" s="117">
        <f t="shared" ref="G62:N62" si="9">IF(G56="-","-",SUM(G51:G61))</f>
        <v>70.341651315149946</v>
      </c>
      <c r="H62" s="117">
        <f t="shared" si="9"/>
        <v>70.429253330963476</v>
      </c>
      <c r="I62" s="117">
        <f t="shared" si="9"/>
        <v>66.040804428624384</v>
      </c>
      <c r="J62" s="117">
        <f t="shared" si="9"/>
        <v>66.303610476064961</v>
      </c>
      <c r="K62" s="117">
        <f t="shared" si="9"/>
        <v>67.286130675920774</v>
      </c>
      <c r="L62" s="117">
        <f t="shared" si="9"/>
        <v>67.719324899895213</v>
      </c>
      <c r="M62" s="117">
        <f t="shared" si="9"/>
        <v>68.898463693861984</v>
      </c>
      <c r="N62" s="117">
        <f t="shared" si="9"/>
        <v>75.81535988311785</v>
      </c>
      <c r="O62" s="27"/>
      <c r="P62" s="117">
        <f t="shared" ref="P62:W62" si="10">IF(P56="-","-",SUM(P51:P61))</f>
        <v>75.81535988311785</v>
      </c>
      <c r="Q62" s="117">
        <f t="shared" si="10"/>
        <v>78.212654231965672</v>
      </c>
      <c r="R62" s="117">
        <f t="shared" si="10"/>
        <v>78.54658030073486</v>
      </c>
      <c r="S62" s="117">
        <f t="shared" si="10"/>
        <v>78.703115120666439</v>
      </c>
      <c r="T62" s="117">
        <f t="shared" si="10"/>
        <v>78.701098272362131</v>
      </c>
      <c r="U62" s="117">
        <f t="shared" si="10"/>
        <v>81.727679632938532</v>
      </c>
      <c r="V62" s="117">
        <f t="shared" si="10"/>
        <v>81.690721627865685</v>
      </c>
      <c r="W62" s="117">
        <f t="shared" si="10"/>
        <v>165.39507541869361</v>
      </c>
      <c r="X62" s="27"/>
      <c r="Y62" s="117">
        <f t="shared" ref="Y62:AC62" si="11">IF(Y56="-","-",SUM(Y51:Y61))</f>
        <v>168.93470992729496</v>
      </c>
      <c r="Z62" s="117" t="str">
        <f t="shared" si="11"/>
        <v>-</v>
      </c>
      <c r="AA62" s="117" t="str">
        <f t="shared" si="11"/>
        <v>-</v>
      </c>
      <c r="AB62" s="117" t="str">
        <f t="shared" si="11"/>
        <v>-</v>
      </c>
      <c r="AC62" s="117" t="str">
        <f t="shared" si="11"/>
        <v>-</v>
      </c>
      <c r="AD62" s="25"/>
    </row>
    <row r="63" spans="1:30" s="26" customFormat="1" ht="11.25" customHeight="1" x14ac:dyDescent="0.15">
      <c r="A63" s="207">
        <v>1</v>
      </c>
      <c r="B63" s="123" t="s">
        <v>244</v>
      </c>
      <c r="C63" s="123" t="s">
        <v>180</v>
      </c>
      <c r="D63" s="121" t="s">
        <v>133</v>
      </c>
      <c r="E63" s="75"/>
      <c r="F63" s="27"/>
      <c r="G63" s="35" t="s">
        <v>249</v>
      </c>
      <c r="H63" s="35" t="s">
        <v>249</v>
      </c>
      <c r="I63" s="35" t="s">
        <v>249</v>
      </c>
      <c r="J63" s="35" t="s">
        <v>249</v>
      </c>
      <c r="K63" s="35" t="s">
        <v>249</v>
      </c>
      <c r="L63" s="35" t="s">
        <v>249</v>
      </c>
      <c r="M63" s="35" t="s">
        <v>249</v>
      </c>
      <c r="N63" s="35" t="s">
        <v>249</v>
      </c>
      <c r="O63" s="27"/>
      <c r="P63" s="35" t="s">
        <v>249</v>
      </c>
      <c r="Q63" s="35" t="s">
        <v>249</v>
      </c>
      <c r="R63" s="35" t="s">
        <v>249</v>
      </c>
      <c r="S63" s="35" t="s">
        <v>249</v>
      </c>
      <c r="T63" s="35" t="s">
        <v>249</v>
      </c>
      <c r="U63" s="35" t="s">
        <v>249</v>
      </c>
      <c r="V63" s="35" t="s">
        <v>249</v>
      </c>
      <c r="W63" s="35" t="s">
        <v>249</v>
      </c>
      <c r="X63" s="27"/>
      <c r="Y63" s="35" t="s">
        <v>249</v>
      </c>
      <c r="Z63" s="35" t="s">
        <v>249</v>
      </c>
      <c r="AA63" s="35" t="s">
        <v>249</v>
      </c>
      <c r="AB63" s="35" t="s">
        <v>249</v>
      </c>
      <c r="AC63" s="35" t="s">
        <v>249</v>
      </c>
      <c r="AD63" s="25"/>
    </row>
    <row r="64" spans="1:30" s="26" customFormat="1" ht="11.25" customHeight="1" x14ac:dyDescent="0.15">
      <c r="A64" s="207">
        <v>2</v>
      </c>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x14ac:dyDescent="0.15">
      <c r="A65" s="207"/>
      <c r="B65" s="123" t="s">
        <v>245</v>
      </c>
      <c r="C65" s="123" t="s">
        <v>182</v>
      </c>
      <c r="D65" s="121" t="s">
        <v>133</v>
      </c>
      <c r="E65" s="75"/>
      <c r="F65" s="27"/>
      <c r="G65" s="35" t="str">
        <f>IF('3c AA'!J45="-","-",'3c AA'!J45)</f>
        <v>-</v>
      </c>
      <c r="H65" s="35" t="str">
        <f>IF('3c AA'!K45="-","-",'3c AA'!K45)</f>
        <v>-</v>
      </c>
      <c r="I65" s="35" t="str">
        <f>IF('3c AA'!L45="-","-",'3c AA'!L45)</f>
        <v>-</v>
      </c>
      <c r="J65" s="35" t="str">
        <f>IF('3c AA'!M45="-","-",'3c AA'!M45)</f>
        <v>-</v>
      </c>
      <c r="K65" s="35" t="str">
        <f>IF('3c AA'!N45="-","-",'3c AA'!N45)</f>
        <v>-</v>
      </c>
      <c r="L65" s="35" t="str">
        <f>IF('3c AA'!O45="-","-",'3c AA'!O45)</f>
        <v>-</v>
      </c>
      <c r="M65" s="35" t="str">
        <f>IF('3c AA'!P45="-","-",'3c AA'!P45)</f>
        <v>-</v>
      </c>
      <c r="N65" s="35" t="str">
        <f>IF('3c AA'!Q45="-","-",'3c AA'!Q45)</f>
        <v>-</v>
      </c>
      <c r="O65" s="27"/>
      <c r="P65" s="35" t="str">
        <f>IF('3c AA'!S45="-","-",'3c AA'!S45)</f>
        <v>-</v>
      </c>
      <c r="Q65" s="35" t="str">
        <f>IF('3c AA'!T45="-","-",'3c AA'!T45)</f>
        <v>-</v>
      </c>
      <c r="R65" s="35" t="str">
        <f>IF('3c AA'!U45="-","-",'3c AA'!U45)</f>
        <v>-</v>
      </c>
      <c r="S65" s="35" t="str">
        <f>IF('3c AA'!V45="-","-",'3c AA'!V45)</f>
        <v>-</v>
      </c>
      <c r="T65" s="35">
        <f>IF('3c AA'!W45="-","-",'3c AA'!W45)</f>
        <v>0</v>
      </c>
      <c r="U65" s="35">
        <f>IF('3c AA'!X45="-","-",'3c AA'!X45)</f>
        <v>1.4870742269298105</v>
      </c>
      <c r="V65" s="35">
        <f>IF('3c AA'!Y45="-","-",'3c AA'!Y45)</f>
        <v>0.70457099735818829</v>
      </c>
      <c r="W65" s="35" t="str">
        <f>IF('3c AA'!Z45="-","-",'3c AA'!Z45)</f>
        <v>-</v>
      </c>
      <c r="X65" s="27"/>
      <c r="Y65" s="35">
        <f>IF('3c AA'!AB45="-","-",'3c AA'!AB45)</f>
        <v>0</v>
      </c>
      <c r="Z65" s="35" t="str">
        <f>IF('3c AA'!AC45="-","-",'3c AA'!AC45)</f>
        <v>-</v>
      </c>
      <c r="AA65" s="35" t="str">
        <f>IF('3c AA'!AD45="-","-",'3c AA'!AD45)</f>
        <v>-</v>
      </c>
      <c r="AB65" s="35" t="str">
        <f>IF('3c AA'!AE45="-","-",'3c AA'!AE45)</f>
        <v>-</v>
      </c>
      <c r="AC65" s="35" t="str">
        <f>IF('3c AA'!AF45="-","-",'3c AA'!AF45)</f>
        <v>-</v>
      </c>
      <c r="AD65" s="25"/>
    </row>
    <row r="66" spans="1:30" s="26" customFormat="1" ht="11.25" customHeight="1" x14ac:dyDescent="0.15">
      <c r="A66" s="207">
        <v>3</v>
      </c>
      <c r="B66" s="123" t="s">
        <v>246</v>
      </c>
      <c r="C66" s="123" t="s">
        <v>183</v>
      </c>
      <c r="D66" s="121" t="s">
        <v>133</v>
      </c>
      <c r="E66" s="75"/>
      <c r="F66" s="27"/>
      <c r="G66" s="35">
        <f>IF('3d PC'!G15="-","-",'3d PC'!G56)</f>
        <v>6.5567588596821027</v>
      </c>
      <c r="H66" s="35">
        <f>IF('3d PC'!H15="-","-",'3d PC'!H56)</f>
        <v>6.5567588596821027</v>
      </c>
      <c r="I66" s="35">
        <f>IF('3d PC'!I15="-","-",'3d PC'!I56)</f>
        <v>6.6197359495950758</v>
      </c>
      <c r="J66" s="35">
        <f>IF('3d PC'!J15="-","-",'3d PC'!J56)</f>
        <v>6.6197359495950758</v>
      </c>
      <c r="K66" s="35">
        <f>IF('3d PC'!K15="-","-",'3d PC'!K56)</f>
        <v>6.6995028867368616</v>
      </c>
      <c r="L66" s="35">
        <f>IF('3d PC'!L15="-","-",'3d PC'!L56)</f>
        <v>6.6995028867368616</v>
      </c>
      <c r="M66" s="35">
        <f>IF('3d PC'!M15="-","-",'3d PC'!M56)</f>
        <v>7.1131218301273513</v>
      </c>
      <c r="N66" s="35">
        <f>IF('3d PC'!N15="-","-",'3d PC'!N56)</f>
        <v>7.1131218301273513</v>
      </c>
      <c r="O66" s="27"/>
      <c r="P66" s="35">
        <f>'3d PC'!P56</f>
        <v>7.1131218301273513</v>
      </c>
      <c r="Q66" s="35">
        <f>'3d PC'!Q56</f>
        <v>7.2804579515147188</v>
      </c>
      <c r="R66" s="35">
        <f>'3d PC'!R56</f>
        <v>7.1935840895118579</v>
      </c>
      <c r="S66" s="35">
        <f>'3d PC'!S56</f>
        <v>7.3593999937099728</v>
      </c>
      <c r="T66" s="35">
        <f>'3d PC'!T56</f>
        <v>7.0492243060839304</v>
      </c>
      <c r="U66" s="35">
        <f>'3d PC'!U56</f>
        <v>7.1089669218364691</v>
      </c>
      <c r="V66" s="35">
        <f>'3d PC'!V56</f>
        <v>6.9829560851947949</v>
      </c>
      <c r="W66" s="35">
        <f>'3d PC'!W56</f>
        <v>9.6262235975887975</v>
      </c>
      <c r="X66" s="27"/>
      <c r="Y66" s="35">
        <f>'3d PC'!Y56</f>
        <v>9.9504863797742438</v>
      </c>
      <c r="Z66" s="35" t="str">
        <f>'3d PC'!Z56</f>
        <v>-</v>
      </c>
      <c r="AA66" s="35" t="str">
        <f>'3d PC'!AA56</f>
        <v>-</v>
      </c>
      <c r="AB66" s="35" t="str">
        <f>'3d PC'!AB56</f>
        <v>-</v>
      </c>
      <c r="AC66" s="35" t="str">
        <f>'3d PC'!AC56</f>
        <v>-</v>
      </c>
      <c r="AD66" s="25"/>
    </row>
    <row r="67" spans="1:30" s="26" customFormat="1" ht="11.25" x14ac:dyDescent="0.15">
      <c r="A67" s="207">
        <v>4</v>
      </c>
      <c r="B67" s="123" t="s">
        <v>247</v>
      </c>
      <c r="C67" s="123" t="s">
        <v>184</v>
      </c>
      <c r="D67" s="121" t="s">
        <v>133</v>
      </c>
      <c r="E67" s="75"/>
      <c r="F67" s="27"/>
      <c r="G67" s="35">
        <f>IF('3e NC-Elec'!H19="-","-",'3e NC-Elec'!H19)</f>
        <v>12.555999999999999</v>
      </c>
      <c r="H67" s="35">
        <f>IF('3e NC-Elec'!I19="-","-",'3e NC-Elec'!I19)</f>
        <v>12.555999999999999</v>
      </c>
      <c r="I67" s="35">
        <f>IF('3e NC-Elec'!J19="-","-",'3e NC-Elec'!J19)</f>
        <v>19.491</v>
      </c>
      <c r="J67" s="35">
        <f>IF('3e NC-Elec'!K19="-","-",'3e NC-Elec'!K19)</f>
        <v>19.491</v>
      </c>
      <c r="K67" s="35">
        <f>IF('3e NC-Elec'!L19="-","-",'3e NC-Elec'!L19)</f>
        <v>14.234999999999999</v>
      </c>
      <c r="L67" s="35">
        <f>IF('3e NC-Elec'!M19="-","-",'3e NC-Elec'!M19)</f>
        <v>14.234999999999999</v>
      </c>
      <c r="M67" s="35">
        <f>IF('3e NC-Elec'!N19="-","-",'3e NC-Elec'!N19)</f>
        <v>15.658499999999998</v>
      </c>
      <c r="N67" s="35">
        <f>IF('3e NC-Elec'!O19="-","-",'3e NC-Elec'!O19)</f>
        <v>15.658499999999998</v>
      </c>
      <c r="O67" s="27"/>
      <c r="P67" s="35">
        <f>'3e NC-Elec'!Q19</f>
        <v>15.658499999999998</v>
      </c>
      <c r="Q67" s="35">
        <f>'3e NC-Elec'!R19</f>
        <v>15.402999999999999</v>
      </c>
      <c r="R67" s="35">
        <f>'3e NC-Elec'!S19</f>
        <v>15.402999999999999</v>
      </c>
      <c r="S67" s="35">
        <f>'3e NC-Elec'!T19</f>
        <v>17.155000000000001</v>
      </c>
      <c r="T67" s="35">
        <f>'3e NC-Elec'!U19</f>
        <v>17.155000000000001</v>
      </c>
      <c r="U67" s="35">
        <f>'3e NC-Elec'!V19</f>
        <v>18.140499999999999</v>
      </c>
      <c r="V67" s="35">
        <f>'3e NC-Elec'!W19</f>
        <v>18.140499999999999</v>
      </c>
      <c r="W67" s="35">
        <f>'3e NC-Elec'!X19</f>
        <v>93.877999999999986</v>
      </c>
      <c r="X67" s="27"/>
      <c r="Y67" s="35">
        <f>'3e NC-Elec'!Z19</f>
        <v>93.877999999999986</v>
      </c>
      <c r="Z67" s="35" t="str">
        <f>'3e NC-Elec'!AA19</f>
        <v>-</v>
      </c>
      <c r="AA67" s="35" t="str">
        <f>'3e NC-Elec'!AB19</f>
        <v>-</v>
      </c>
      <c r="AB67" s="35" t="str">
        <f>'3e NC-Elec'!AC19</f>
        <v>-</v>
      </c>
      <c r="AC67" s="35" t="str">
        <f>'3e NC-Elec'!AD19</f>
        <v>-</v>
      </c>
      <c r="AD67" s="25"/>
    </row>
    <row r="68" spans="1:30" s="26" customFormat="1" ht="11.25" x14ac:dyDescent="0.15">
      <c r="A68" s="207">
        <v>5</v>
      </c>
      <c r="B68" s="123" t="s">
        <v>248</v>
      </c>
      <c r="C68" s="123" t="s">
        <v>185</v>
      </c>
      <c r="D68" s="121" t="s">
        <v>133</v>
      </c>
      <c r="E68" s="75"/>
      <c r="F68" s="27"/>
      <c r="G68" s="35">
        <f>IF('3g CPIH'!C$17="-","-",'3h OC '!$E$7*('3g CPIH'!C$17/'3g CPIH'!$G$17))</f>
        <v>38.772147945205475</v>
      </c>
      <c r="H68" s="35">
        <f>IF('3g CPIH'!D$17="-","-",'3h OC '!$E$7*('3g CPIH'!D$17/'3g CPIH'!$G$17))</f>
        <v>38.849769863013698</v>
      </c>
      <c r="I68" s="35">
        <f>IF('3g CPIH'!E$17="-","-",'3h OC '!$E$7*('3g CPIH'!E$17/'3g CPIH'!$G$17))</f>
        <v>38.966202739726029</v>
      </c>
      <c r="J68" s="35">
        <f>IF('3g CPIH'!F$17="-","-",'3h OC '!$E$7*('3g CPIH'!F$17/'3g CPIH'!$G$17))</f>
        <v>39.199068493150683</v>
      </c>
      <c r="K68" s="35">
        <f>IF('3g CPIH'!G$17="-","-",'3h OC '!$E$7*('3g CPIH'!G$17/'3g CPIH'!$G$17))</f>
        <v>39.6648</v>
      </c>
      <c r="L68" s="35">
        <f>IF('3g CPIH'!H$17="-","-",'3h OC '!$E$7*('3g CPIH'!H$17/'3g CPIH'!$G$17))</f>
        <v>40.169342465753431</v>
      </c>
      <c r="M68" s="35">
        <f>IF('3g CPIH'!I$17="-","-",'3h OC '!$E$7*('3g CPIH'!I$17/'3g CPIH'!$G$17))</f>
        <v>40.751506849315064</v>
      </c>
      <c r="N68" s="35">
        <f>IF('3g CPIH'!J$17="-","-",'3h OC '!$E$7*('3g CPIH'!J$17/'3g CPIH'!$G$17))</f>
        <v>41.100805479452056</v>
      </c>
      <c r="O68" s="27"/>
      <c r="P68" s="35">
        <f>IF('3g CPIH'!L$17="-","-",'3h OC '!$E$7*('3g CPIH'!L$17/'3g CPIH'!$G$17))</f>
        <v>41.100805479452056</v>
      </c>
      <c r="Q68" s="35">
        <f>IF('3g CPIH'!M$17="-","-",'3h OC '!$E$7*('3g CPIH'!M$17/'3g CPIH'!$G$17))</f>
        <v>41.566536986301365</v>
      </c>
      <c r="R68" s="35">
        <f>IF('3g CPIH'!N$17="-","-",'3h OC '!$E$7*('3g CPIH'!N$17/'3g CPIH'!$G$17))</f>
        <v>41.877024657534243</v>
      </c>
      <c r="S68" s="35">
        <f>IF('3g CPIH'!O$17="-","-",'3h OC '!$E$7*('3g CPIH'!O$17/'3g CPIH'!$G$17))</f>
        <v>42.109890410958904</v>
      </c>
      <c r="T68" s="35">
        <f>IF('3g CPIH'!P$17="-","-",'3h OC '!$E$7*('3g CPIH'!P$17/'3g CPIH'!$G$17))</f>
        <v>42.226323287671228</v>
      </c>
      <c r="U68" s="35">
        <f>IF('3g CPIH'!Q$17="-","-",'3h OC '!$E$7*('3g CPIH'!Q$17/'3g CPIH'!$G$17))</f>
        <v>42.45918904109589</v>
      </c>
      <c r="V68" s="35">
        <f>IF('3g CPIH'!R$17="-","-",'3h OC '!$E$7*('3g CPIH'!R$17/'3g CPIH'!$G$17))</f>
        <v>43.235408219178083</v>
      </c>
      <c r="W68" s="35">
        <f>IF('3g CPIH'!S$17="-","-",'3h OC '!$E$7*('3g CPIH'!S$17/'3g CPIH'!$G$17))</f>
        <v>44.516169863013701</v>
      </c>
      <c r="X68" s="27"/>
      <c r="Y68" s="35">
        <f>IF('3g CPIH'!U$17="-","-",'3h OC '!$E$7*('3g CPIH'!U$17/'3g CPIH'!$G$17))</f>
        <v>46.767205479452052</v>
      </c>
      <c r="Z68" s="35" t="str">
        <f>IF('3g CPIH'!V$17="-","-",'3h OC '!$E$7*('3g CPIH'!V$17/'3g CPIH'!$G$17))</f>
        <v>-</v>
      </c>
      <c r="AA68" s="35" t="str">
        <f>IF('3g CPIH'!W$17="-","-",'3h OC '!$E$7*('3g CPIH'!W$17/'3g CPIH'!$G$17))</f>
        <v>-</v>
      </c>
      <c r="AB68" s="35" t="str">
        <f>IF('3g CPIH'!X$17="-","-",'3h OC '!$E$7*('3g CPIH'!X$17/'3g CPIH'!$G$17))</f>
        <v>-</v>
      </c>
      <c r="AC68" s="35" t="str">
        <f>IF('3g CPIH'!Y$17="-","-",'3h OC '!$E$7*('3g CPIH'!Y$17/'3g CPIH'!$G$17))</f>
        <v>-</v>
      </c>
      <c r="AD68" s="25"/>
    </row>
    <row r="69" spans="1:30" s="26" customFormat="1" ht="11.25" x14ac:dyDescent="0.15">
      <c r="A69" s="207">
        <v>6</v>
      </c>
      <c r="B69" s="123" t="s">
        <v>248</v>
      </c>
      <c r="C69" s="123" t="s">
        <v>186</v>
      </c>
      <c r="D69" s="121" t="s">
        <v>133</v>
      </c>
      <c r="E69" s="75"/>
      <c r="F69" s="27"/>
      <c r="G69" s="35" t="s">
        <v>249</v>
      </c>
      <c r="H69" s="35" t="s">
        <v>249</v>
      </c>
      <c r="I69" s="35" t="s">
        <v>249</v>
      </c>
      <c r="J69" s="35" t="s">
        <v>249</v>
      </c>
      <c r="K69" s="35">
        <f>IF('3i SMNCC'!G$50="-","-",'3i SMNCC'!G$62)</f>
        <v>0</v>
      </c>
      <c r="L69" s="35">
        <f>IF('3i SMNCC'!H$50="-","-",'3i SMNCC'!H$62)</f>
        <v>-0.1310662676190151</v>
      </c>
      <c r="M69" s="35">
        <f>IF('3i SMNCC'!I$50="-","-",'3i SMNCC'!I$62)</f>
        <v>1.6490220555819262</v>
      </c>
      <c r="N69" s="35">
        <f>IF('3i SMNCC'!J$50="-","-",'3i SMNCC'!J$62)</f>
        <v>7.9249822078168837</v>
      </c>
      <c r="O69" s="27"/>
      <c r="P69" s="35">
        <f>IF('3i SMNCC'!L$50="-","-",'3i SMNCC'!L$62)</f>
        <v>7.9249822078168837</v>
      </c>
      <c r="Q69" s="35">
        <f>IF('3i SMNCC'!M$50="-","-",'3i SMNCC'!M$62)</f>
        <v>9.5945159615724194</v>
      </c>
      <c r="R69" s="35">
        <f>IF('3i SMNCC'!N$50="-","-",'3i SMNCC'!N$62)</f>
        <v>9.6655312765157912</v>
      </c>
      <c r="S69" s="35">
        <f>IF('3i SMNCC'!O$50="-","-",'3i SMNCC'!O$62)</f>
        <v>11.448655558303892</v>
      </c>
      <c r="T69" s="35">
        <f>IF('3i SMNCC'!P$50="-","-",'3i SMNCC'!P$62)</f>
        <v>11.63045810995356</v>
      </c>
      <c r="U69" s="35">
        <f>IF('3i SMNCC'!Q$50="-","-",'3i SMNCC'!Q$62)</f>
        <v>11.375413031411084</v>
      </c>
      <c r="V69" s="35">
        <f>IF('3i SMNCC'!R$50="-","-",'3i SMNCC'!R$62)</f>
        <v>11.405483218834176</v>
      </c>
      <c r="W69" s="35">
        <f>IF('3i SMNCC'!S$50="-","-",'3i SMNCC'!S$62)</f>
        <v>10.452988037960662</v>
      </c>
      <c r="X69" s="27"/>
      <c r="Y69" s="35">
        <f>IF('3i SMNCC'!U$50="-","-",'3i SMNCC'!U$62)</f>
        <v>11.090106502704794</v>
      </c>
      <c r="Z69" s="35" t="str">
        <f>IF('3i SMNCC'!V$50="-","-",'3i SMNCC'!V$62)</f>
        <v>-</v>
      </c>
      <c r="AA69" s="35" t="str">
        <f>IF('3i SMNCC'!W$50="-","-",'3i SMNCC'!W$62)</f>
        <v>-</v>
      </c>
      <c r="AB69" s="35" t="str">
        <f>IF('3i SMNCC'!X$50="-","-",'3i SMNCC'!X$62)</f>
        <v>-</v>
      </c>
      <c r="AC69" s="35" t="str">
        <f>IF('3i SMNCC'!Y$50="-","-",'3i SMNCC'!Y$62)</f>
        <v>-</v>
      </c>
      <c r="AD69" s="25"/>
    </row>
    <row r="70" spans="1:30" s="26" customFormat="1" ht="11.25" x14ac:dyDescent="0.15">
      <c r="A70" s="207">
        <v>7</v>
      </c>
      <c r="B70" s="123" t="s">
        <v>248</v>
      </c>
      <c r="C70" s="123" t="s">
        <v>187</v>
      </c>
      <c r="D70" s="121" t="s">
        <v>133</v>
      </c>
      <c r="E70" s="75"/>
      <c r="F70" s="27"/>
      <c r="G70" s="35">
        <f>IF('3g CPIH'!C$17="-","-",'3j PAAC PAP'!$G$9*('3g CPIH'!C$17/'3g CPIH'!$G$17))</f>
        <v>3.3460635029354204</v>
      </c>
      <c r="H70" s="35">
        <f>IF('3g CPIH'!D$17="-","-",'3j PAAC PAP'!$G$9*('3g CPIH'!D$17/'3g CPIH'!$G$17))</f>
        <v>3.3527623287671227</v>
      </c>
      <c r="I70" s="35">
        <f>IF('3g CPIH'!E$17="-","-",'3j PAAC PAP'!$G$9*('3g CPIH'!E$17/'3g CPIH'!$G$17))</f>
        <v>3.3628105675146771</v>
      </c>
      <c r="J70" s="35">
        <f>IF('3g CPIH'!F$17="-","-",'3j PAAC PAP'!$G$9*('3g CPIH'!F$17/'3g CPIH'!$G$17))</f>
        <v>3.3829070450097847</v>
      </c>
      <c r="K70" s="35">
        <f>IF('3g CPIH'!G$17="-","-",'3j PAAC PAP'!$G$9*('3g CPIH'!G$17/'3g CPIH'!$G$17))</f>
        <v>3.4230999999999998</v>
      </c>
      <c r="L70" s="35">
        <f>IF('3g CPIH'!H$17="-","-",'3j PAAC PAP'!$G$9*('3g CPIH'!H$17/'3g CPIH'!$G$17))</f>
        <v>3.4666423679060667</v>
      </c>
      <c r="M70" s="35">
        <f>IF('3g CPIH'!I$17="-","-",'3j PAAC PAP'!$G$9*('3g CPIH'!I$17/'3g CPIH'!$G$17))</f>
        <v>3.516883561643835</v>
      </c>
      <c r="N70" s="35">
        <f>IF('3g CPIH'!J$17="-","-",'3j PAAC PAP'!$G$9*('3g CPIH'!J$17/'3g CPIH'!$G$17))</f>
        <v>3.547028277886497</v>
      </c>
      <c r="O70" s="27"/>
      <c r="P70" s="35">
        <f>IF('3g CPIH'!L$17="-","-",'3j PAAC PAP'!$G$9*('3g CPIH'!L$17/'3g CPIH'!$G$17))</f>
        <v>3.547028277886497</v>
      </c>
      <c r="Q70" s="35">
        <f>IF('3g CPIH'!M$17="-","-",'3j PAAC PAP'!$G$9*('3g CPIH'!M$17/'3g CPIH'!$G$17))</f>
        <v>3.5872212328767121</v>
      </c>
      <c r="R70" s="35">
        <f>IF('3g CPIH'!N$17="-","-",'3j PAAC PAP'!$G$9*('3g CPIH'!N$17/'3g CPIH'!$G$17))</f>
        <v>3.6140165362035224</v>
      </c>
      <c r="S70" s="35">
        <f>IF('3g CPIH'!O$17="-","-",'3j PAAC PAP'!$G$9*('3g CPIH'!O$17/'3g CPIH'!$G$17))</f>
        <v>3.6341130136986299</v>
      </c>
      <c r="T70" s="35">
        <f>IF('3g CPIH'!P$17="-","-",'3j PAAC PAP'!$G$9*('3g CPIH'!P$17/'3g CPIH'!$G$17))</f>
        <v>3.6441612524461835</v>
      </c>
      <c r="U70" s="35">
        <f>IF('3g CPIH'!Q$17="-","-",'3j PAAC PAP'!$G$9*('3g CPIH'!Q$17/'3g CPIH'!$G$17))</f>
        <v>3.6642577299412915</v>
      </c>
      <c r="V70" s="35">
        <f>IF('3g CPIH'!R$17="-","-",'3j PAAC PAP'!$G$9*('3g CPIH'!R$17/'3g CPIH'!$G$17))</f>
        <v>3.7312459882583173</v>
      </c>
      <c r="W70" s="35">
        <f>IF('3g CPIH'!S$17="-","-",'3j PAAC PAP'!$G$9*('3g CPIH'!S$17/'3g CPIH'!$G$17))</f>
        <v>3.8417766144814092</v>
      </c>
      <c r="X70" s="27"/>
      <c r="Y70" s="35">
        <f>IF('3g CPIH'!U$17="-","-",'3j PAAC PAP'!$G$9*('3g CPIH'!U$17/'3g CPIH'!$G$17))</f>
        <v>4.0360425636007822</v>
      </c>
      <c r="Z70" s="35" t="str">
        <f>IF('3g CPIH'!V$17="-","-",'3j PAAC PAP'!$G$9*('3g CPIH'!V$17/'3g CPIH'!$G$17))</f>
        <v>-</v>
      </c>
      <c r="AA70" s="35" t="str">
        <f>IF('3g CPIH'!W$17="-","-",'3j PAAC PAP'!$G$9*('3g CPIH'!W$17/'3g CPIH'!$G$17))</f>
        <v>-</v>
      </c>
      <c r="AB70" s="35" t="str">
        <f>IF('3g CPIH'!X$17="-","-",'3j PAAC PAP'!$G$9*('3g CPIH'!X$17/'3g CPIH'!$G$17))</f>
        <v>-</v>
      </c>
      <c r="AC70" s="35" t="str">
        <f>IF('3g CPIH'!Y$17="-","-",'3j PAAC PAP'!$G$9*('3g CPIH'!Y$17/'3g CPIH'!$G$17))</f>
        <v>-</v>
      </c>
      <c r="AD70" s="25"/>
    </row>
    <row r="71" spans="1:30" s="26" customFormat="1" ht="11.25" customHeight="1" x14ac:dyDescent="0.15">
      <c r="A71" s="207">
        <v>8</v>
      </c>
      <c r="B71" s="123" t="s">
        <v>248</v>
      </c>
      <c r="C71" s="123" t="s">
        <v>188</v>
      </c>
      <c r="D71" s="121" t="s">
        <v>133</v>
      </c>
      <c r="E71" s="75"/>
      <c r="F71" s="27"/>
      <c r="G71" s="35">
        <f>IF(G66="-","-",SUM(G63:G69)*'3j PAAC PAP'!$G$27)</f>
        <v>0.2809733376309243</v>
      </c>
      <c r="H71" s="35">
        <f>IF(H66="-","-",SUM(H63:H69)*'3j PAAC PAP'!$G$27)</f>
        <v>0.28135011441996538</v>
      </c>
      <c r="I71" s="35">
        <f>IF(I66="-","-",SUM(I63:I69)*'3j PAAC PAP'!$G$27)</f>
        <v>0.31588346039796467</v>
      </c>
      <c r="J71" s="35">
        <f>IF(J66="-","-",SUM(J63:J69)*'3j PAAC PAP'!$G$27)</f>
        <v>0.3170137907650879</v>
      </c>
      <c r="K71" s="35">
        <f>IF(K66="-","-",SUM(K63:K69)*'3j PAAC PAP'!$G$27)</f>
        <v>0.29414901621222073</v>
      </c>
      <c r="L71" s="35">
        <f>IF(L66="-","-",SUM(L63:L69)*'3j PAAC PAP'!$G$27)</f>
        <v>0.29596186967796523</v>
      </c>
      <c r="M71" s="35">
        <f>IF(M66="-","-",SUM(M63:M69)*'3j PAAC PAP'!$G$27)</f>
        <v>0.31634561966780816</v>
      </c>
      <c r="N71" s="35">
        <f>IF(N66="-","-",SUM(N63:N69)*'3j PAAC PAP'!$G$27)</f>
        <v>0.34850462579744157</v>
      </c>
      <c r="O71" s="27"/>
      <c r="P71" s="35">
        <f>IF(P66="-","-",SUM(P63:P69)*'3j PAAC PAP'!$G$27)</f>
        <v>0.34850462579744157</v>
      </c>
      <c r="Q71" s="35">
        <f>IF(Q66="-","-",SUM(Q63:Q69)*'3j PAAC PAP'!$G$27)</f>
        <v>0.35844125590563175</v>
      </c>
      <c r="R71" s="35">
        <f>IF(R66="-","-",SUM(R63:R69)*'3j PAAC PAP'!$G$27)</f>
        <v>0.35987138567436944</v>
      </c>
      <c r="S71" s="35">
        <f>IF(S66="-","-",SUM(S63:S69)*'3j PAAC PAP'!$G$27)</f>
        <v>0.37896607970426982</v>
      </c>
      <c r="T71" s="35">
        <f>IF(T66="-","-",SUM(T63:T69)*'3j PAAC PAP'!$G$27)</f>
        <v>0.37890812168580218</v>
      </c>
      <c r="U71" s="35">
        <f>IF(U66="-","-",SUM(U63:U69)*'3j PAAC PAP'!$G$27)</f>
        <v>0.3910923291960603</v>
      </c>
      <c r="V71" s="35">
        <f>IF(V66="-","-",SUM(V63:V69)*'3j PAAC PAP'!$G$27)</f>
        <v>0.39059613049882363</v>
      </c>
      <c r="W71" s="35">
        <f>IF(W66="-","-",SUM(W63:W69)*'3j PAAC PAP'!$G$27)</f>
        <v>0.76922979379402534</v>
      </c>
      <c r="X71" s="27"/>
      <c r="Y71" s="35">
        <f>IF(Y66="-","-",SUM(Y63:Y69)*'3j PAAC PAP'!$G$27)</f>
        <v>0.78482286524881351</v>
      </c>
      <c r="Z71" s="35" t="str">
        <f>IF(Z66="-","-",SUM(Z63:Z69)*'3j PAAC PAP'!$G$27)</f>
        <v>-</v>
      </c>
      <c r="AA71" s="35" t="str">
        <f>IF(AA66="-","-",SUM(AA63:AA69)*'3j PAAC PAP'!$G$27)</f>
        <v>-</v>
      </c>
      <c r="AB71" s="35" t="str">
        <f>IF(AB66="-","-",SUM(AB63:AB69)*'3j PAAC PAP'!$G$27)</f>
        <v>-</v>
      </c>
      <c r="AC71" s="35" t="str">
        <f>IF(AC66="-","-",SUM(AC63:AC69)*'3j PAAC PAP'!$G$27)</f>
        <v>-</v>
      </c>
      <c r="AD71" s="25"/>
    </row>
    <row r="72" spans="1:30" s="26" customFormat="1" ht="11.25" customHeight="1" x14ac:dyDescent="0.15">
      <c r="A72" s="207">
        <v>9</v>
      </c>
      <c r="B72" s="123" t="s">
        <v>189</v>
      </c>
      <c r="C72" s="123" t="s">
        <v>250</v>
      </c>
      <c r="D72" s="121" t="s">
        <v>133</v>
      </c>
      <c r="E72" s="75"/>
      <c r="F72" s="27"/>
      <c r="G72" s="35">
        <f>IF(G66="-","-",SUM(G63:G71)*'3k EBIT'!$E$7)</f>
        <v>1.1913633245251516</v>
      </c>
      <c r="H72" s="35">
        <f>IF(H66="-","-",SUM(H63:H71)*'3k EBIT'!$E$7)</f>
        <v>1.1930037461008198</v>
      </c>
      <c r="I72" s="35">
        <f>IF(I66="-","-",SUM(I63:I71)*'3k EBIT'!$E$7)</f>
        <v>1.3316590944673834</v>
      </c>
      <c r="J72" s="35">
        <f>IF(J66="-","-",SUM(J63:J71)*'3k EBIT'!$E$7)</f>
        <v>1.3365803591943877</v>
      </c>
      <c r="K72" s="35">
        <f>IF(K66="-","-",SUM(K63:K71)*'3k EBIT'!$E$7)</f>
        <v>1.2456829772563178</v>
      </c>
      <c r="L72" s="35">
        <f>IF(L66="-","-",SUM(L63:L71)*'3k EBIT'!$E$7)</f>
        <v>1.2537949041893146</v>
      </c>
      <c r="M72" s="35">
        <f>IF(M66="-","-",SUM(M63:M71)*'3k EBIT'!$E$7)</f>
        <v>1.3364961982195955</v>
      </c>
      <c r="N72" s="35">
        <f>IF(N66="-","-",SUM(N63:N71)*'3k EBIT'!$E$7)</f>
        <v>1.4660209088114819</v>
      </c>
      <c r="O72" s="27"/>
      <c r="P72" s="35">
        <f>IF(P66="-","-",SUM(P63:P71)*'3k EBIT'!$E$7)</f>
        <v>1.4660209088114819</v>
      </c>
      <c r="Q72" s="35">
        <f>IF(Q66="-","-",SUM(Q63:Q71)*'3k EBIT'!$E$7)</f>
        <v>1.5066400781820928</v>
      </c>
      <c r="R72" s="35">
        <f>IF(R66="-","-",SUM(R63:R71)*'3k EBIT'!$E$7)</f>
        <v>1.5128931252472777</v>
      </c>
      <c r="S72" s="35">
        <f>IF(S66="-","-",SUM(S63:S71)*'3k EBIT'!$E$7)</f>
        <v>1.5898421332918837</v>
      </c>
      <c r="T72" s="35">
        <f>IF(T66="-","-",SUM(T63:T71)*'3k EBIT'!$E$7)</f>
        <v>1.5898043661076189</v>
      </c>
      <c r="U72" s="35">
        <f>IF(U66="-","-",SUM(U63:U71)*'3k EBIT'!$E$7)</f>
        <v>1.6390459218549924</v>
      </c>
      <c r="V72" s="35">
        <f>IF(V66="-","-",SUM(V63:V71)*'3k EBIT'!$E$7)</f>
        <v>1.6383538520623959</v>
      </c>
      <c r="W72" s="35">
        <f>IF(W66="-","-",SUM(W63:W71)*'3k EBIT'!$E$7)</f>
        <v>3.1586184249796494</v>
      </c>
      <c r="X72" s="27"/>
      <c r="Y72" s="35">
        <f>IF(Y66="-","-",SUM(Y63:Y71)*'3k EBIT'!$E$7)</f>
        <v>3.2249010642998406</v>
      </c>
      <c r="Z72" s="35" t="str">
        <f>IF(Z66="-","-",SUM(Z63:Z71)*'3k EBIT'!$E$7)</f>
        <v>-</v>
      </c>
      <c r="AA72" s="35" t="str">
        <f>IF(AA66="-","-",SUM(AA63:AA71)*'3k EBIT'!$E$7)</f>
        <v>-</v>
      </c>
      <c r="AB72" s="35" t="str">
        <f>IF(AB66="-","-",SUM(AB63:AB71)*'3k EBIT'!$E$7)</f>
        <v>-</v>
      </c>
      <c r="AC72" s="35" t="str">
        <f>IF(AC66="-","-",SUM(AC63:AC71)*'3k EBIT'!$E$7)</f>
        <v>-</v>
      </c>
      <c r="AD72" s="25"/>
    </row>
    <row r="73" spans="1:30" s="26" customFormat="1" ht="11.25" customHeight="1" x14ac:dyDescent="0.15">
      <c r="A73" s="207">
        <v>10</v>
      </c>
      <c r="B73" s="123" t="s">
        <v>251</v>
      </c>
      <c r="C73" s="158" t="s">
        <v>252</v>
      </c>
      <c r="D73" s="121" t="s">
        <v>133</v>
      </c>
      <c r="E73" s="116"/>
      <c r="F73" s="27"/>
      <c r="G73" s="35">
        <f>IF(G68="-","-",SUM(G63:G66,G68:G72)*'3l HAP'!$E$8)</f>
        <v>0.73420672134746368</v>
      </c>
      <c r="H73" s="35">
        <f>IF(H68="-","-",SUM(H63:H66,H68:H72)*'3l HAP'!$E$8)</f>
        <v>0.7354707951563535</v>
      </c>
      <c r="I73" s="35">
        <f>IF(I68="-","-",SUM(I63:I66,I68:I72)*'3l HAP'!$E$8)</f>
        <v>0.74078030841511622</v>
      </c>
      <c r="J73" s="35">
        <f>IF(J68="-","-",SUM(J63:J66,J68:J72)*'3l HAP'!$E$8)</f>
        <v>0.74457252984178557</v>
      </c>
      <c r="K73" s="35">
        <f>IF(K68="-","-",SUM(K63:K66,K68:K72)*'3l HAP'!$E$8)</f>
        <v>0.75148204588108714</v>
      </c>
      <c r="L73" s="35">
        <f>IF(L68="-","-",SUM(L63:L66,L68:L72)*'3l HAP'!$E$8)</f>
        <v>0.75773292341630394</v>
      </c>
      <c r="M73" s="35">
        <f>IF(M68="-","-",SUM(M63:M66,M68:M72)*'3l HAP'!$E$8)</f>
        <v>0.80061930969320816</v>
      </c>
      <c r="N73" s="35">
        <f>IF(N68="-","-",SUM(N63:N66,N68:N72)*'3l HAP'!$E$8)</f>
        <v>0.90042828361294436</v>
      </c>
      <c r="O73" s="27"/>
      <c r="P73" s="35">
        <f>IF(P68="-","-",SUM(P63:P66,P68:P72)*'3l HAP'!$E$8)</f>
        <v>0.90042828361294436</v>
      </c>
      <c r="Q73" s="35">
        <f>IF(Q68="-","-",SUM(Q63:Q66,Q68:Q72)*'3l HAP'!$E$8)</f>
        <v>0.93546932296087348</v>
      </c>
      <c r="R73" s="35">
        <f>IF(R68="-","-",SUM(R63:R66,R68:R72)*'3l HAP'!$E$8)</f>
        <v>0.94028778739592933</v>
      </c>
      <c r="S73" s="35">
        <f>IF(S68="-","-",SUM(S63:S66,S68:S72)*'3l HAP'!$E$8)</f>
        <v>0.97393201652392247</v>
      </c>
      <c r="T73" s="35">
        <f>IF(T68="-","-",SUM(T63:T66,T68:T72)*'3l HAP'!$E$8)</f>
        <v>0.97390291393884709</v>
      </c>
      <c r="U73" s="35">
        <f>IF(U68="-","-",SUM(U63:U66,U68:U72)*'3l HAP'!$E$8)</f>
        <v>0.99741869896037061</v>
      </c>
      <c r="V73" s="35">
        <f>IF(V68="-","-",SUM(V63:V66,V68:V72)*'3l HAP'!$E$8)</f>
        <v>0.9968854047683644</v>
      </c>
      <c r="W73" s="35">
        <f>IF(W68="-","-",SUM(W63:W66,W68:W72)*'3l HAP'!$E$8)</f>
        <v>1.0594960577041508</v>
      </c>
      <c r="X73" s="27"/>
      <c r="Y73" s="35">
        <f>IF(Y68="-","-",SUM(Y63:Y66,Y68:Y72)*'3l HAP'!$E$8)</f>
        <v>1.110572043043234</v>
      </c>
      <c r="Z73" s="35" t="str">
        <f>IF(Z68="-","-",SUM(Z63:Z66,Z68:Z72)*'3l HAP'!$E$8)</f>
        <v>-</v>
      </c>
      <c r="AA73" s="35" t="str">
        <f>IF(AA68="-","-",SUM(AA63:AA66,AA68:AA72)*'3l HAP'!$E$8)</f>
        <v>-</v>
      </c>
      <c r="AB73" s="35" t="str">
        <f>IF(AB68="-","-",SUM(AB63:AB66,AB68:AB72)*'3l HAP'!$E$8)</f>
        <v>-</v>
      </c>
      <c r="AC73" s="35" t="str">
        <f>IF(AC68="-","-",SUM(AC63:AC66,AC68:AC72)*'3l HAP'!$E$8)</f>
        <v>-</v>
      </c>
      <c r="AD73" s="25"/>
    </row>
    <row r="74" spans="1:30" s="26" customFormat="1" ht="11.25" customHeight="1" x14ac:dyDescent="0.15">
      <c r="A74" s="207">
        <v>11</v>
      </c>
      <c r="B74" s="123" t="s">
        <v>253</v>
      </c>
      <c r="C74" s="123" t="str">
        <f>B74&amp;"_"&amp;D74</f>
        <v>Total_Midlands</v>
      </c>
      <c r="D74" s="121" t="s">
        <v>133</v>
      </c>
      <c r="E74" s="75"/>
      <c r="F74" s="27"/>
      <c r="G74" s="35">
        <f t="shared" ref="G74:N74" si="12">IF(G68="-","-",SUM(G63:G73))</f>
        <v>63.437513691326537</v>
      </c>
      <c r="H74" s="35">
        <f t="shared" si="12"/>
        <v>63.52511570714006</v>
      </c>
      <c r="I74" s="35">
        <f t="shared" si="12"/>
        <v>70.828072120116246</v>
      </c>
      <c r="J74" s="35">
        <f t="shared" si="12"/>
        <v>71.090878167556809</v>
      </c>
      <c r="K74" s="35">
        <f t="shared" si="12"/>
        <v>66.313716926086499</v>
      </c>
      <c r="L74" s="35">
        <f t="shared" si="12"/>
        <v>66.746911150060939</v>
      </c>
      <c r="M74" s="35">
        <f t="shared" si="12"/>
        <v>71.142495424248793</v>
      </c>
      <c r="N74" s="35">
        <f t="shared" si="12"/>
        <v>78.059391613504658</v>
      </c>
      <c r="O74" s="27"/>
      <c r="P74" s="35">
        <f t="shared" ref="P74:W74" si="13">IF(P68="-","-",SUM(P63:P73))</f>
        <v>78.059391613504658</v>
      </c>
      <c r="Q74" s="35">
        <f t="shared" si="13"/>
        <v>80.2322827893138</v>
      </c>
      <c r="R74" s="35">
        <f t="shared" si="13"/>
        <v>80.566208858082987</v>
      </c>
      <c r="S74" s="35">
        <f t="shared" si="13"/>
        <v>84.64979920619146</v>
      </c>
      <c r="T74" s="35">
        <f t="shared" si="13"/>
        <v>84.647782357887166</v>
      </c>
      <c r="U74" s="35">
        <f t="shared" si="13"/>
        <v>87.26295790122596</v>
      </c>
      <c r="V74" s="35">
        <f t="shared" si="13"/>
        <v>87.225999896153141</v>
      </c>
      <c r="W74" s="35">
        <f t="shared" si="13"/>
        <v>167.30250238952235</v>
      </c>
      <c r="X74" s="27"/>
      <c r="Y74" s="35">
        <f t="shared" ref="Y74:AC74" si="14">IF(Y68="-","-",SUM(Y63:Y73))</f>
        <v>170.84213689812375</v>
      </c>
      <c r="Z74" s="35" t="str">
        <f t="shared" si="14"/>
        <v>-</v>
      </c>
      <c r="AA74" s="35" t="str">
        <f t="shared" si="14"/>
        <v>-</v>
      </c>
      <c r="AB74" s="35" t="str">
        <f t="shared" si="14"/>
        <v>-</v>
      </c>
      <c r="AC74" s="35" t="str">
        <f t="shared" si="14"/>
        <v>-</v>
      </c>
      <c r="AD74" s="25"/>
    </row>
    <row r="75" spans="1:30" s="26" customFormat="1" ht="11.25" customHeight="1" x14ac:dyDescent="0.15">
      <c r="A75" s="207">
        <v>1</v>
      </c>
      <c r="B75" s="120" t="s">
        <v>244</v>
      </c>
      <c r="C75" s="120" t="s">
        <v>180</v>
      </c>
      <c r="D75" s="122" t="s">
        <v>123</v>
      </c>
      <c r="E75" s="119"/>
      <c r="F75" s="27"/>
      <c r="G75" s="117" t="s">
        <v>249</v>
      </c>
      <c r="H75" s="117" t="s">
        <v>249</v>
      </c>
      <c r="I75" s="117" t="s">
        <v>249</v>
      </c>
      <c r="J75" s="117" t="s">
        <v>249</v>
      </c>
      <c r="K75" s="117" t="s">
        <v>249</v>
      </c>
      <c r="L75" s="117" t="s">
        <v>249</v>
      </c>
      <c r="M75" s="117" t="s">
        <v>249</v>
      </c>
      <c r="N75" s="117" t="s">
        <v>249</v>
      </c>
      <c r="O75" s="27"/>
      <c r="P75" s="117" t="s">
        <v>249</v>
      </c>
      <c r="Q75" s="117" t="s">
        <v>249</v>
      </c>
      <c r="R75" s="117" t="s">
        <v>249</v>
      </c>
      <c r="S75" s="117" t="s">
        <v>249</v>
      </c>
      <c r="T75" s="117" t="s">
        <v>249</v>
      </c>
      <c r="U75" s="117" t="s">
        <v>249</v>
      </c>
      <c r="V75" s="117" t="s">
        <v>249</v>
      </c>
      <c r="W75" s="117" t="s">
        <v>249</v>
      </c>
      <c r="X75" s="27"/>
      <c r="Y75" s="117" t="s">
        <v>249</v>
      </c>
      <c r="Z75" s="117" t="s">
        <v>249</v>
      </c>
      <c r="AA75" s="117" t="s">
        <v>249</v>
      </c>
      <c r="AB75" s="117" t="s">
        <v>249</v>
      </c>
      <c r="AC75" s="117" t="s">
        <v>249</v>
      </c>
      <c r="AD75" s="25"/>
    </row>
    <row r="76" spans="1:30" s="26" customFormat="1" ht="11.25" customHeight="1" x14ac:dyDescent="0.15">
      <c r="A76" s="207">
        <v>2</v>
      </c>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x14ac:dyDescent="0.15">
      <c r="A77" s="207"/>
      <c r="B77" s="120" t="s">
        <v>245</v>
      </c>
      <c r="C77" s="120" t="s">
        <v>182</v>
      </c>
      <c r="D77" s="122" t="s">
        <v>123</v>
      </c>
      <c r="E77" s="119"/>
      <c r="F77" s="27"/>
      <c r="G77" s="117" t="str">
        <f>IF('3c AA'!J46="-","-",'3c AA'!J46)</f>
        <v>-</v>
      </c>
      <c r="H77" s="117" t="str">
        <f>IF('3c AA'!K46="-","-",'3c AA'!K46)</f>
        <v>-</v>
      </c>
      <c r="I77" s="117" t="str">
        <f>IF('3c AA'!L46="-","-",'3c AA'!L46)</f>
        <v>-</v>
      </c>
      <c r="J77" s="117" t="str">
        <f>IF('3c AA'!M46="-","-",'3c AA'!M46)</f>
        <v>-</v>
      </c>
      <c r="K77" s="117" t="str">
        <f>IF('3c AA'!N46="-","-",'3c AA'!N46)</f>
        <v>-</v>
      </c>
      <c r="L77" s="117" t="str">
        <f>IF('3c AA'!O46="-","-",'3c AA'!O46)</f>
        <v>-</v>
      </c>
      <c r="M77" s="117" t="str">
        <f>IF('3c AA'!P46="-","-",'3c AA'!P46)</f>
        <v>-</v>
      </c>
      <c r="N77" s="117" t="str">
        <f>IF('3c AA'!Q46="-","-",'3c AA'!Q46)</f>
        <v>-</v>
      </c>
      <c r="O77" s="27"/>
      <c r="P77" s="117" t="str">
        <f>IF('3c AA'!S46="-","-",'3c AA'!S46)</f>
        <v>-</v>
      </c>
      <c r="Q77" s="117" t="str">
        <f>IF('3c AA'!T46="-","-",'3c AA'!T46)</f>
        <v>-</v>
      </c>
      <c r="R77" s="117" t="str">
        <f>IF('3c AA'!U46="-","-",'3c AA'!U46)</f>
        <v>-</v>
      </c>
      <c r="S77" s="117" t="str">
        <f>IF('3c AA'!V46="-","-",'3c AA'!V46)</f>
        <v>-</v>
      </c>
      <c r="T77" s="117">
        <f>IF('3c AA'!W46="-","-",'3c AA'!W46)</f>
        <v>0</v>
      </c>
      <c r="U77" s="117">
        <f>IF('3c AA'!X46="-","-",'3c AA'!X46)</f>
        <v>1.4870742269298105</v>
      </c>
      <c r="V77" s="117">
        <f>IF('3c AA'!Y46="-","-",'3c AA'!Y46)</f>
        <v>0.70457099735818829</v>
      </c>
      <c r="W77" s="117" t="str">
        <f>IF('3c AA'!Z46="-","-",'3c AA'!Z46)</f>
        <v>-</v>
      </c>
      <c r="X77" s="27"/>
      <c r="Y77" s="117">
        <f>IF('3c AA'!AB46="-","-",'3c AA'!AB46)</f>
        <v>0</v>
      </c>
      <c r="Z77" s="117" t="str">
        <f>IF('3c AA'!AC46="-","-",'3c AA'!AC46)</f>
        <v>-</v>
      </c>
      <c r="AA77" s="117" t="str">
        <f>IF('3c AA'!AD46="-","-",'3c AA'!AD46)</f>
        <v>-</v>
      </c>
      <c r="AB77" s="117" t="str">
        <f>IF('3c AA'!AE46="-","-",'3c AA'!AE46)</f>
        <v>-</v>
      </c>
      <c r="AC77" s="117" t="str">
        <f>IF('3c AA'!AF46="-","-",'3c AA'!AF46)</f>
        <v>-</v>
      </c>
      <c r="AD77" s="25"/>
    </row>
    <row r="78" spans="1:30" s="26" customFormat="1" ht="11.25" x14ac:dyDescent="0.15">
      <c r="A78" s="207">
        <v>3</v>
      </c>
      <c r="B78" s="120" t="s">
        <v>246</v>
      </c>
      <c r="C78" s="120" t="s">
        <v>183</v>
      </c>
      <c r="D78" s="122" t="s">
        <v>123</v>
      </c>
      <c r="E78" s="119"/>
      <c r="F78" s="27"/>
      <c r="G78" s="117">
        <f>IF('3d PC'!G15="-","-",'3d PC'!G56)</f>
        <v>6.5567588596821027</v>
      </c>
      <c r="H78" s="117">
        <f>IF('3d PC'!H15="-","-",'3d PC'!H56)</f>
        <v>6.5567588596821027</v>
      </c>
      <c r="I78" s="117">
        <f>IF('3d PC'!I15="-","-",'3d PC'!I56)</f>
        <v>6.6197359495950758</v>
      </c>
      <c r="J78" s="117">
        <f>IF('3d PC'!J15="-","-",'3d PC'!J56)</f>
        <v>6.6197359495950758</v>
      </c>
      <c r="K78" s="117">
        <f>IF('3d PC'!K15="-","-",'3d PC'!K56)</f>
        <v>6.6995028867368616</v>
      </c>
      <c r="L78" s="117">
        <f>IF('3d PC'!L15="-","-",'3d PC'!L56)</f>
        <v>6.6995028867368616</v>
      </c>
      <c r="M78" s="117">
        <f>IF('3d PC'!M15="-","-",'3d PC'!M56)</f>
        <v>7.1131218301273513</v>
      </c>
      <c r="N78" s="117">
        <f>IF('3d PC'!N15="-","-",'3d PC'!N56)</f>
        <v>7.1131218301273513</v>
      </c>
      <c r="O78" s="27"/>
      <c r="P78" s="117">
        <f>'3d PC'!P56</f>
        <v>7.1131218301273513</v>
      </c>
      <c r="Q78" s="117">
        <f>'3d PC'!Q56</f>
        <v>7.2804579515147188</v>
      </c>
      <c r="R78" s="117">
        <f>'3d PC'!R56</f>
        <v>7.1935840895118579</v>
      </c>
      <c r="S78" s="117">
        <f>'3d PC'!S56</f>
        <v>7.3593999937099728</v>
      </c>
      <c r="T78" s="117">
        <f>'3d PC'!T56</f>
        <v>7.0492243060839304</v>
      </c>
      <c r="U78" s="117">
        <f>'3d PC'!U56</f>
        <v>7.1089669218364691</v>
      </c>
      <c r="V78" s="117">
        <f>'3d PC'!V56</f>
        <v>6.9829560851947949</v>
      </c>
      <c r="W78" s="117">
        <f>'3d PC'!W56</f>
        <v>9.6262235975887975</v>
      </c>
      <c r="X78" s="27"/>
      <c r="Y78" s="117">
        <f>'3d PC'!Y56</f>
        <v>9.9504863797742438</v>
      </c>
      <c r="Z78" s="117" t="str">
        <f>'3d PC'!Z56</f>
        <v>-</v>
      </c>
      <c r="AA78" s="117" t="str">
        <f>'3d PC'!AA56</f>
        <v>-</v>
      </c>
      <c r="AB78" s="117" t="str">
        <f>'3d PC'!AB56</f>
        <v>-</v>
      </c>
      <c r="AC78" s="117" t="str">
        <f>'3d PC'!AC56</f>
        <v>-</v>
      </c>
      <c r="AD78" s="25"/>
    </row>
    <row r="79" spans="1:30" s="26" customFormat="1" ht="11.25" x14ac:dyDescent="0.15">
      <c r="A79" s="207">
        <v>4</v>
      </c>
      <c r="B79" s="120" t="s">
        <v>247</v>
      </c>
      <c r="C79" s="120" t="s">
        <v>184</v>
      </c>
      <c r="D79" s="122" t="s">
        <v>123</v>
      </c>
      <c r="E79" s="119"/>
      <c r="F79" s="27"/>
      <c r="G79" s="117">
        <f>IF('3e NC-Elec'!H20="-","-",'3e NC-Elec'!H20)</f>
        <v>29.9665</v>
      </c>
      <c r="H79" s="117">
        <f>IF('3e NC-Elec'!I20="-","-",'3e NC-Elec'!I20)</f>
        <v>29.9665</v>
      </c>
      <c r="I79" s="117">
        <f>IF('3e NC-Elec'!J20="-","-",'3e NC-Elec'!J20)</f>
        <v>19.564</v>
      </c>
      <c r="J79" s="117">
        <f>IF('3e NC-Elec'!K20="-","-",'3e NC-Elec'!K20)</f>
        <v>19.564</v>
      </c>
      <c r="K79" s="117">
        <f>IF('3e NC-Elec'!L20="-","-",'3e NC-Elec'!L20)</f>
        <v>17.848499999999998</v>
      </c>
      <c r="L79" s="117">
        <f>IF('3e NC-Elec'!M20="-","-",'3e NC-Elec'!M20)</f>
        <v>17.848499999999998</v>
      </c>
      <c r="M79" s="117">
        <f>IF('3e NC-Elec'!N20="-","-",'3e NC-Elec'!N20)</f>
        <v>19.637</v>
      </c>
      <c r="N79" s="117">
        <f>IF('3e NC-Elec'!O20="-","-",'3e NC-Elec'!O20)</f>
        <v>19.637</v>
      </c>
      <c r="O79" s="27"/>
      <c r="P79" s="117">
        <f>'3e NC-Elec'!Q20</f>
        <v>19.637</v>
      </c>
      <c r="Q79" s="117">
        <f>'3e NC-Elec'!R20</f>
        <v>20.330500000000001</v>
      </c>
      <c r="R79" s="117">
        <f>'3e NC-Elec'!S20</f>
        <v>20.330500000000001</v>
      </c>
      <c r="S79" s="117">
        <f>'3e NC-Elec'!T20</f>
        <v>24.418500000000005</v>
      </c>
      <c r="T79" s="117">
        <f>'3e NC-Elec'!U20</f>
        <v>24.418500000000005</v>
      </c>
      <c r="U79" s="117">
        <f>'3e NC-Elec'!V20</f>
        <v>22.776</v>
      </c>
      <c r="V79" s="117">
        <f>'3e NC-Elec'!W20</f>
        <v>22.776</v>
      </c>
      <c r="W79" s="117">
        <f>'3e NC-Elec'!X20</f>
        <v>96.542500000000004</v>
      </c>
      <c r="X79" s="27"/>
      <c r="Y79" s="117">
        <f>'3e NC-Elec'!Z20</f>
        <v>96.542500000000004</v>
      </c>
      <c r="Z79" s="117" t="str">
        <f>'3e NC-Elec'!AA20</f>
        <v>-</v>
      </c>
      <c r="AA79" s="117" t="str">
        <f>'3e NC-Elec'!AB20</f>
        <v>-</v>
      </c>
      <c r="AB79" s="117" t="str">
        <f>'3e NC-Elec'!AC20</f>
        <v>-</v>
      </c>
      <c r="AC79" s="117" t="str">
        <f>'3e NC-Elec'!AD20</f>
        <v>-</v>
      </c>
      <c r="AD79" s="25"/>
    </row>
    <row r="80" spans="1:30" s="26" customFormat="1" ht="11.25" x14ac:dyDescent="0.15">
      <c r="A80" s="207">
        <v>5</v>
      </c>
      <c r="B80" s="120" t="s">
        <v>248</v>
      </c>
      <c r="C80" s="120" t="s">
        <v>185</v>
      </c>
      <c r="D80" s="122" t="s">
        <v>123</v>
      </c>
      <c r="E80" s="119"/>
      <c r="F80" s="27"/>
      <c r="G80" s="117">
        <f>IF('3g CPIH'!C$17="-","-",'3h OC '!$E$7*('3g CPIH'!C$17/'3g CPIH'!$G$17))</f>
        <v>38.772147945205475</v>
      </c>
      <c r="H80" s="117">
        <f>IF('3g CPIH'!D$17="-","-",'3h OC '!$E$7*('3g CPIH'!D$17/'3g CPIH'!$G$17))</f>
        <v>38.849769863013698</v>
      </c>
      <c r="I80" s="117">
        <f>IF('3g CPIH'!E$17="-","-",'3h OC '!$E$7*('3g CPIH'!E$17/'3g CPIH'!$G$17))</f>
        <v>38.966202739726029</v>
      </c>
      <c r="J80" s="117">
        <f>IF('3g CPIH'!F$17="-","-",'3h OC '!$E$7*('3g CPIH'!F$17/'3g CPIH'!$G$17))</f>
        <v>39.199068493150683</v>
      </c>
      <c r="K80" s="117">
        <f>IF('3g CPIH'!G$17="-","-",'3h OC '!$E$7*('3g CPIH'!G$17/'3g CPIH'!$G$17))</f>
        <v>39.6648</v>
      </c>
      <c r="L80" s="117">
        <f>IF('3g CPIH'!H$17="-","-",'3h OC '!$E$7*('3g CPIH'!H$17/'3g CPIH'!$G$17))</f>
        <v>40.169342465753431</v>
      </c>
      <c r="M80" s="117">
        <f>IF('3g CPIH'!I$17="-","-",'3h OC '!$E$7*('3g CPIH'!I$17/'3g CPIH'!$G$17))</f>
        <v>40.751506849315064</v>
      </c>
      <c r="N80" s="117">
        <f>IF('3g CPIH'!J$17="-","-",'3h OC '!$E$7*('3g CPIH'!J$17/'3g CPIH'!$G$17))</f>
        <v>41.100805479452056</v>
      </c>
      <c r="O80" s="27"/>
      <c r="P80" s="117">
        <f>IF('3g CPIH'!L$17="-","-",'3h OC '!$E$7*('3g CPIH'!L$17/'3g CPIH'!$G$17))</f>
        <v>41.100805479452056</v>
      </c>
      <c r="Q80" s="117">
        <f>IF('3g CPIH'!M$17="-","-",'3h OC '!$E$7*('3g CPIH'!M$17/'3g CPIH'!$G$17))</f>
        <v>41.566536986301365</v>
      </c>
      <c r="R80" s="117">
        <f>IF('3g CPIH'!N$17="-","-",'3h OC '!$E$7*('3g CPIH'!N$17/'3g CPIH'!$G$17))</f>
        <v>41.877024657534243</v>
      </c>
      <c r="S80" s="117">
        <f>IF('3g CPIH'!O$17="-","-",'3h OC '!$E$7*('3g CPIH'!O$17/'3g CPIH'!$G$17))</f>
        <v>42.109890410958904</v>
      </c>
      <c r="T80" s="117">
        <f>IF('3g CPIH'!P$17="-","-",'3h OC '!$E$7*('3g CPIH'!P$17/'3g CPIH'!$G$17))</f>
        <v>42.226323287671228</v>
      </c>
      <c r="U80" s="117">
        <f>IF('3g CPIH'!Q$17="-","-",'3h OC '!$E$7*('3g CPIH'!Q$17/'3g CPIH'!$G$17))</f>
        <v>42.45918904109589</v>
      </c>
      <c r="V80" s="117">
        <f>IF('3g CPIH'!R$17="-","-",'3h OC '!$E$7*('3g CPIH'!R$17/'3g CPIH'!$G$17))</f>
        <v>43.235408219178083</v>
      </c>
      <c r="W80" s="117">
        <f>IF('3g CPIH'!S$17="-","-",'3h OC '!$E$7*('3g CPIH'!S$17/'3g CPIH'!$G$17))</f>
        <v>44.516169863013701</v>
      </c>
      <c r="X80" s="27"/>
      <c r="Y80" s="117">
        <f>IF('3g CPIH'!U$17="-","-",'3h OC '!$E$7*('3g CPIH'!U$17/'3g CPIH'!$G$17))</f>
        <v>46.767205479452052</v>
      </c>
      <c r="Z80" s="117" t="str">
        <f>IF('3g CPIH'!V$17="-","-",'3h OC '!$E$7*('3g CPIH'!V$17/'3g CPIH'!$G$17))</f>
        <v>-</v>
      </c>
      <c r="AA80" s="117" t="str">
        <f>IF('3g CPIH'!W$17="-","-",'3h OC '!$E$7*('3g CPIH'!W$17/'3g CPIH'!$G$17))</f>
        <v>-</v>
      </c>
      <c r="AB80" s="117" t="str">
        <f>IF('3g CPIH'!X$17="-","-",'3h OC '!$E$7*('3g CPIH'!X$17/'3g CPIH'!$G$17))</f>
        <v>-</v>
      </c>
      <c r="AC80" s="117" t="str">
        <f>IF('3g CPIH'!Y$17="-","-",'3h OC '!$E$7*('3g CPIH'!Y$17/'3g CPIH'!$G$17))</f>
        <v>-</v>
      </c>
      <c r="AD80" s="25"/>
    </row>
    <row r="81" spans="1:30" s="26" customFormat="1" ht="11.25" x14ac:dyDescent="0.15">
      <c r="A81" s="207">
        <v>6</v>
      </c>
      <c r="B81" s="120" t="s">
        <v>248</v>
      </c>
      <c r="C81" s="120" t="s">
        <v>186</v>
      </c>
      <c r="D81" s="122" t="s">
        <v>123</v>
      </c>
      <c r="E81" s="119"/>
      <c r="F81" s="27"/>
      <c r="G81" s="117" t="s">
        <v>249</v>
      </c>
      <c r="H81" s="117" t="s">
        <v>249</v>
      </c>
      <c r="I81" s="117" t="s">
        <v>249</v>
      </c>
      <c r="J81" s="117" t="s">
        <v>249</v>
      </c>
      <c r="K81" s="117">
        <f>IF('3i SMNCC'!G$50="-","-",'3i SMNCC'!G$62)</f>
        <v>0</v>
      </c>
      <c r="L81" s="117">
        <f>IF('3i SMNCC'!H$50="-","-",'3i SMNCC'!H$62)</f>
        <v>-0.1310662676190151</v>
      </c>
      <c r="M81" s="117">
        <f>IF('3i SMNCC'!I$50="-","-",'3i SMNCC'!I$62)</f>
        <v>1.6490220555819262</v>
      </c>
      <c r="N81" s="117">
        <f>IF('3i SMNCC'!J$50="-","-",'3i SMNCC'!J$62)</f>
        <v>7.9249822078168837</v>
      </c>
      <c r="O81" s="27"/>
      <c r="P81" s="117">
        <f>IF('3i SMNCC'!L$50="-","-",'3i SMNCC'!L$62)</f>
        <v>7.9249822078168837</v>
      </c>
      <c r="Q81" s="117">
        <f>IF('3i SMNCC'!M$50="-","-",'3i SMNCC'!M$62)</f>
        <v>9.5945159615724194</v>
      </c>
      <c r="R81" s="117">
        <f>IF('3i SMNCC'!N$50="-","-",'3i SMNCC'!N$62)</f>
        <v>9.6655312765157912</v>
      </c>
      <c r="S81" s="117">
        <f>IF('3i SMNCC'!O$50="-","-",'3i SMNCC'!O$62)</f>
        <v>11.448655558303892</v>
      </c>
      <c r="T81" s="117">
        <f>IF('3i SMNCC'!P$50="-","-",'3i SMNCC'!P$62)</f>
        <v>11.63045810995356</v>
      </c>
      <c r="U81" s="117">
        <f>IF('3i SMNCC'!Q$50="-","-",'3i SMNCC'!Q$62)</f>
        <v>11.375413031411084</v>
      </c>
      <c r="V81" s="117">
        <f>IF('3i SMNCC'!R$50="-","-",'3i SMNCC'!R$62)</f>
        <v>11.405483218834176</v>
      </c>
      <c r="W81" s="117">
        <f>IF('3i SMNCC'!S$50="-","-",'3i SMNCC'!S$62)</f>
        <v>10.452988037960662</v>
      </c>
      <c r="X81" s="27"/>
      <c r="Y81" s="117">
        <f>IF('3i SMNCC'!U$50="-","-",'3i SMNCC'!U$62)</f>
        <v>11.090106502704794</v>
      </c>
      <c r="Z81" s="117" t="str">
        <f>IF('3i SMNCC'!V$50="-","-",'3i SMNCC'!V$62)</f>
        <v>-</v>
      </c>
      <c r="AA81" s="117" t="str">
        <f>IF('3i SMNCC'!W$50="-","-",'3i SMNCC'!W$62)</f>
        <v>-</v>
      </c>
      <c r="AB81" s="117" t="str">
        <f>IF('3i SMNCC'!X$50="-","-",'3i SMNCC'!X$62)</f>
        <v>-</v>
      </c>
      <c r="AC81" s="117" t="str">
        <f>IF('3i SMNCC'!Y$50="-","-",'3i SMNCC'!Y$62)</f>
        <v>-</v>
      </c>
      <c r="AD81" s="25"/>
    </row>
    <row r="82" spans="1:30" s="26" customFormat="1" ht="11.25" customHeight="1" x14ac:dyDescent="0.15">
      <c r="A82" s="207">
        <v>7</v>
      </c>
      <c r="B82" s="120" t="s">
        <v>248</v>
      </c>
      <c r="C82" s="120" t="s">
        <v>187</v>
      </c>
      <c r="D82" s="122" t="s">
        <v>123</v>
      </c>
      <c r="E82" s="119"/>
      <c r="F82" s="27"/>
      <c r="G82" s="117">
        <f>IF('3g CPIH'!C$17="-","-",'3j PAAC PAP'!$G$9*('3g CPIH'!C$17/'3g CPIH'!$G$17))</f>
        <v>3.3460635029354204</v>
      </c>
      <c r="H82" s="117">
        <f>IF('3g CPIH'!D$17="-","-",'3j PAAC PAP'!$G$9*('3g CPIH'!D$17/'3g CPIH'!$G$17))</f>
        <v>3.3527623287671227</v>
      </c>
      <c r="I82" s="117">
        <f>IF('3g CPIH'!E$17="-","-",'3j PAAC PAP'!$G$9*('3g CPIH'!E$17/'3g CPIH'!$G$17))</f>
        <v>3.3628105675146771</v>
      </c>
      <c r="J82" s="117">
        <f>IF('3g CPIH'!F$17="-","-",'3j PAAC PAP'!$G$9*('3g CPIH'!F$17/'3g CPIH'!$G$17))</f>
        <v>3.3829070450097847</v>
      </c>
      <c r="K82" s="117">
        <f>IF('3g CPIH'!G$17="-","-",'3j PAAC PAP'!$G$9*('3g CPIH'!G$17/'3g CPIH'!$G$17))</f>
        <v>3.4230999999999998</v>
      </c>
      <c r="L82" s="117">
        <f>IF('3g CPIH'!H$17="-","-",'3j PAAC PAP'!$G$9*('3g CPIH'!H$17/'3g CPIH'!$G$17))</f>
        <v>3.4666423679060667</v>
      </c>
      <c r="M82" s="117">
        <f>IF('3g CPIH'!I$17="-","-",'3j PAAC PAP'!$G$9*('3g CPIH'!I$17/'3g CPIH'!$G$17))</f>
        <v>3.516883561643835</v>
      </c>
      <c r="N82" s="117">
        <f>IF('3g CPIH'!J$17="-","-",'3j PAAC PAP'!$G$9*('3g CPIH'!J$17/'3g CPIH'!$G$17))</f>
        <v>3.547028277886497</v>
      </c>
      <c r="O82" s="27"/>
      <c r="P82" s="117">
        <f>IF('3g CPIH'!L$17="-","-",'3j PAAC PAP'!$G$9*('3g CPIH'!L$17/'3g CPIH'!$G$17))</f>
        <v>3.547028277886497</v>
      </c>
      <c r="Q82" s="117">
        <f>IF('3g CPIH'!M$17="-","-",'3j PAAC PAP'!$G$9*('3g CPIH'!M$17/'3g CPIH'!$G$17))</f>
        <v>3.5872212328767121</v>
      </c>
      <c r="R82" s="117">
        <f>IF('3g CPIH'!N$17="-","-",'3j PAAC PAP'!$G$9*('3g CPIH'!N$17/'3g CPIH'!$G$17))</f>
        <v>3.6140165362035224</v>
      </c>
      <c r="S82" s="117">
        <f>IF('3g CPIH'!O$17="-","-",'3j PAAC PAP'!$G$9*('3g CPIH'!O$17/'3g CPIH'!$G$17))</f>
        <v>3.6341130136986299</v>
      </c>
      <c r="T82" s="117">
        <f>IF('3g CPIH'!P$17="-","-",'3j PAAC PAP'!$G$9*('3g CPIH'!P$17/'3g CPIH'!$G$17))</f>
        <v>3.6441612524461835</v>
      </c>
      <c r="U82" s="117">
        <f>IF('3g CPIH'!Q$17="-","-",'3j PAAC PAP'!$G$9*('3g CPIH'!Q$17/'3g CPIH'!$G$17))</f>
        <v>3.6642577299412915</v>
      </c>
      <c r="V82" s="117">
        <f>IF('3g CPIH'!R$17="-","-",'3j PAAC PAP'!$G$9*('3g CPIH'!R$17/'3g CPIH'!$G$17))</f>
        <v>3.7312459882583173</v>
      </c>
      <c r="W82" s="117">
        <f>IF('3g CPIH'!S$17="-","-",'3j PAAC PAP'!$G$9*('3g CPIH'!S$17/'3g CPIH'!$G$17))</f>
        <v>3.8417766144814092</v>
      </c>
      <c r="X82" s="27"/>
      <c r="Y82" s="117">
        <f>IF('3g CPIH'!U$17="-","-",'3j PAAC PAP'!$G$9*('3g CPIH'!U$17/'3g CPIH'!$G$17))</f>
        <v>4.0360425636007822</v>
      </c>
      <c r="Z82" s="117" t="str">
        <f>IF('3g CPIH'!V$17="-","-",'3j PAAC PAP'!$G$9*('3g CPIH'!V$17/'3g CPIH'!$G$17))</f>
        <v>-</v>
      </c>
      <c r="AA82" s="117" t="str">
        <f>IF('3g CPIH'!W$17="-","-",'3j PAAC PAP'!$G$9*('3g CPIH'!W$17/'3g CPIH'!$G$17))</f>
        <v>-</v>
      </c>
      <c r="AB82" s="117" t="str">
        <f>IF('3g CPIH'!X$17="-","-",'3j PAAC PAP'!$G$9*('3g CPIH'!X$17/'3g CPIH'!$G$17))</f>
        <v>-</v>
      </c>
      <c r="AC82" s="117" t="str">
        <f>IF('3g CPIH'!Y$17="-","-",'3j PAAC PAP'!$G$9*('3g CPIH'!Y$17/'3g CPIH'!$G$17))</f>
        <v>-</v>
      </c>
      <c r="AD82" s="25"/>
    </row>
    <row r="83" spans="1:30" s="26" customFormat="1" ht="11.25" customHeight="1" x14ac:dyDescent="0.15">
      <c r="A83" s="207">
        <v>8</v>
      </c>
      <c r="B83" s="120" t="s">
        <v>248</v>
      </c>
      <c r="C83" s="120" t="s">
        <v>188</v>
      </c>
      <c r="D83" s="122" t="s">
        <v>123</v>
      </c>
      <c r="E83" s="119"/>
      <c r="F83" s="27"/>
      <c r="G83" s="117">
        <f>IF(G78="-","-",SUM(G75:G81)*'3j PAAC PAP'!$G$27)</f>
        <v>0.36548390463092428</v>
      </c>
      <c r="H83" s="117">
        <f>IF(H78="-","-",SUM(H75:H81)*'3j PAAC PAP'!$G$27)</f>
        <v>0.36586068141996542</v>
      </c>
      <c r="I83" s="117">
        <f>IF(I78="-","-",SUM(I75:I81)*'3j PAAC PAP'!$G$27)</f>
        <v>0.31623780239796462</v>
      </c>
      <c r="J83" s="117">
        <f>IF(J78="-","-",SUM(J75:J81)*'3j PAAC PAP'!$G$27)</f>
        <v>0.31736813276508791</v>
      </c>
      <c r="K83" s="117">
        <f>IF(K78="-","-",SUM(K75:K81)*'3j PAAC PAP'!$G$27)</f>
        <v>0.31168894521222068</v>
      </c>
      <c r="L83" s="117">
        <f>IF(L78="-","-",SUM(L75:L81)*'3j PAAC PAP'!$G$27)</f>
        <v>0.31350179867796518</v>
      </c>
      <c r="M83" s="117">
        <f>IF(M78="-","-",SUM(M75:M81)*'3j PAAC PAP'!$G$27)</f>
        <v>0.33565725866780816</v>
      </c>
      <c r="N83" s="117">
        <f>IF(N78="-","-",SUM(N75:N81)*'3j PAAC PAP'!$G$27)</f>
        <v>0.36781626479744156</v>
      </c>
      <c r="O83" s="27"/>
      <c r="P83" s="117">
        <f>IF(P78="-","-",SUM(P75:P81)*'3j PAAC PAP'!$G$27)</f>
        <v>0.36781626479744156</v>
      </c>
      <c r="Q83" s="117">
        <f>IF(Q78="-","-",SUM(Q75:Q81)*'3j PAAC PAP'!$G$27)</f>
        <v>0.38235934090563178</v>
      </c>
      <c r="R83" s="117">
        <f>IF(R78="-","-",SUM(R75:R81)*'3j PAAC PAP'!$G$27)</f>
        <v>0.38378947067436942</v>
      </c>
      <c r="S83" s="117">
        <f>IF(S78="-","-",SUM(S75:S81)*'3j PAAC PAP'!$G$27)</f>
        <v>0.41422310870426993</v>
      </c>
      <c r="T83" s="117">
        <f>IF(T78="-","-",SUM(T75:T81)*'3j PAAC PAP'!$G$27)</f>
        <v>0.41416515068580212</v>
      </c>
      <c r="U83" s="117">
        <f>IF(U78="-","-",SUM(U75:U81)*'3j PAAC PAP'!$G$27)</f>
        <v>0.41359304619606035</v>
      </c>
      <c r="V83" s="117">
        <f>IF(V78="-","-",SUM(V75:V81)*'3j PAAC PAP'!$G$27)</f>
        <v>0.41309684749882369</v>
      </c>
      <c r="W83" s="117">
        <f>IF(W78="-","-",SUM(W75:W81)*'3j PAAC PAP'!$G$27)</f>
        <v>0.78216327679402553</v>
      </c>
      <c r="X83" s="27"/>
      <c r="Y83" s="117">
        <f>IF(Y78="-","-",SUM(Y75:Y81)*'3j PAAC PAP'!$G$27)</f>
        <v>0.79775634824881347</v>
      </c>
      <c r="Z83" s="117" t="str">
        <f>IF(Z78="-","-",SUM(Z75:Z81)*'3j PAAC PAP'!$G$27)</f>
        <v>-</v>
      </c>
      <c r="AA83" s="117" t="str">
        <f>IF(AA78="-","-",SUM(AA75:AA81)*'3j PAAC PAP'!$G$27)</f>
        <v>-</v>
      </c>
      <c r="AB83" s="117" t="str">
        <f>IF(AB78="-","-",SUM(AB75:AB81)*'3j PAAC PAP'!$G$27)</f>
        <v>-</v>
      </c>
      <c r="AC83" s="117" t="str">
        <f>IF(AC78="-","-",SUM(AC75:AC81)*'3j PAAC PAP'!$G$27)</f>
        <v>-</v>
      </c>
      <c r="AD83" s="25"/>
    </row>
    <row r="84" spans="1:30" s="26" customFormat="1" ht="11.25" customHeight="1" x14ac:dyDescent="0.15">
      <c r="A84" s="207">
        <v>9</v>
      </c>
      <c r="B84" s="120" t="s">
        <v>189</v>
      </c>
      <c r="C84" s="120" t="s">
        <v>250</v>
      </c>
      <c r="D84" s="122" t="s">
        <v>123</v>
      </c>
      <c r="E84" s="119"/>
      <c r="F84" s="27"/>
      <c r="G84" s="117">
        <f>IF(G78="-","-",SUM(G75:G83)*'3k EBIT'!$E$7)</f>
        <v>1.5302066891868076</v>
      </c>
      <c r="H84" s="117">
        <f>IF(H78="-","-",SUM(H75:H83)*'3k EBIT'!$E$7)</f>
        <v>1.5318471107624758</v>
      </c>
      <c r="I84" s="117">
        <f>IF(I78="-","-",SUM(I75:I83)*'3k EBIT'!$E$7)</f>
        <v>1.3330798213632391</v>
      </c>
      <c r="J84" s="117">
        <f>IF(J78="-","-",SUM(J75:J83)*'3k EBIT'!$E$7)</f>
        <v>1.3380010860902436</v>
      </c>
      <c r="K84" s="117">
        <f>IF(K78="-","-",SUM(K75:K83)*'3k EBIT'!$E$7)</f>
        <v>1.3160089586011898</v>
      </c>
      <c r="L84" s="117">
        <f>IF(L78="-","-",SUM(L75:L83)*'3k EBIT'!$E$7)</f>
        <v>1.3241208855341864</v>
      </c>
      <c r="M84" s="117">
        <f>IF(M78="-","-",SUM(M75:M83)*'3k EBIT'!$E$7)</f>
        <v>1.4139258140437474</v>
      </c>
      <c r="N84" s="117">
        <f>IF(N78="-","-",SUM(N75:N83)*'3k EBIT'!$E$7)</f>
        <v>1.5434505246356338</v>
      </c>
      <c r="O84" s="27"/>
      <c r="P84" s="117">
        <f>IF(P78="-","-",SUM(P75:P83)*'3k EBIT'!$E$7)</f>
        <v>1.5434505246356338</v>
      </c>
      <c r="Q84" s="117">
        <f>IF(Q78="-","-",SUM(Q75:Q83)*'3k EBIT'!$E$7)</f>
        <v>1.602539143652373</v>
      </c>
      <c r="R84" s="117">
        <f>IF(R78="-","-",SUM(R75:R83)*'3k EBIT'!$E$7)</f>
        <v>1.6087921907175577</v>
      </c>
      <c r="S84" s="117">
        <f>IF(S78="-","-",SUM(S75:S83)*'3k EBIT'!$E$7)</f>
        <v>1.7312044594295561</v>
      </c>
      <c r="T84" s="117">
        <f>IF(T78="-","-",SUM(T75:T83)*'3k EBIT'!$E$7)</f>
        <v>1.7311666922452909</v>
      </c>
      <c r="U84" s="117">
        <f>IF(U78="-","-",SUM(U75:U83)*'3k EBIT'!$E$7)</f>
        <v>1.7292620797418485</v>
      </c>
      <c r="V84" s="117">
        <f>IF(V78="-","-",SUM(V75:V83)*'3k EBIT'!$E$7)</f>
        <v>1.728570009949252</v>
      </c>
      <c r="W84" s="117">
        <f>IF(W78="-","-",SUM(W75:W83)*'3k EBIT'!$E$7)</f>
        <v>3.2104749566783939</v>
      </c>
      <c r="X84" s="27"/>
      <c r="Y84" s="117">
        <f>IF(Y78="-","-",SUM(Y75:Y83)*'3k EBIT'!$E$7)</f>
        <v>3.2767575959985842</v>
      </c>
      <c r="Z84" s="117" t="str">
        <f>IF(Z78="-","-",SUM(Z75:Z83)*'3k EBIT'!$E$7)</f>
        <v>-</v>
      </c>
      <c r="AA84" s="117" t="str">
        <f>IF(AA78="-","-",SUM(AA75:AA83)*'3k EBIT'!$E$7)</f>
        <v>-</v>
      </c>
      <c r="AB84" s="117" t="str">
        <f>IF(AB78="-","-",SUM(AB75:AB83)*'3k EBIT'!$E$7)</f>
        <v>-</v>
      </c>
      <c r="AC84" s="117" t="str">
        <f>IF(AC78="-","-",SUM(AC75:AC83)*'3k EBIT'!$E$7)</f>
        <v>-</v>
      </c>
      <c r="AD84" s="25"/>
    </row>
    <row r="85" spans="1:30" s="26" customFormat="1" ht="12.6" customHeight="1" x14ac:dyDescent="0.15">
      <c r="A85" s="207">
        <v>10</v>
      </c>
      <c r="B85" s="120" t="s">
        <v>251</v>
      </c>
      <c r="C85" s="156" t="s">
        <v>252</v>
      </c>
      <c r="D85" s="122" t="s">
        <v>123</v>
      </c>
      <c r="E85" s="118"/>
      <c r="F85" s="27"/>
      <c r="G85" s="117">
        <f>IF(G80="-","-",SUM(G75:G78,G80:G84)*'3l HAP'!$E$8)</f>
        <v>0.74040504626092196</v>
      </c>
      <c r="H85" s="117">
        <f>IF(H80="-","-",SUM(H75:H78,H80:H84)*'3l HAP'!$E$8)</f>
        <v>0.74166912006981178</v>
      </c>
      <c r="I85" s="117">
        <f>IF(I80="-","-",SUM(I75:I78,I80:I84)*'3l HAP'!$E$8)</f>
        <v>0.74080629719882052</v>
      </c>
      <c r="J85" s="117">
        <f>IF(J80="-","-",SUM(J75:J78,J80:J84)*'3l HAP'!$E$8)</f>
        <v>0.74459851862548987</v>
      </c>
      <c r="K85" s="117">
        <f>IF(K80="-","-",SUM(K75:K78,K80:K84)*'3l HAP'!$E$8)</f>
        <v>0.7527684906744464</v>
      </c>
      <c r="L85" s="117">
        <f>IF(L80="-","-",SUM(L75:L78,L80:L84)*'3l HAP'!$E$8)</f>
        <v>0.7590193682096632</v>
      </c>
      <c r="M85" s="117">
        <f>IF(M80="-","-",SUM(M75:M78,M80:M84)*'3l HAP'!$E$8)</f>
        <v>0.8020356984050887</v>
      </c>
      <c r="N85" s="117">
        <f>IF(N80="-","-",SUM(N75:N78,N80:N84)*'3l HAP'!$E$8)</f>
        <v>0.90184467232482479</v>
      </c>
      <c r="O85" s="27"/>
      <c r="P85" s="117">
        <f>IF(P80="-","-",SUM(P75:P78,P80:P84)*'3l HAP'!$E$8)</f>
        <v>0.90184467232482479</v>
      </c>
      <c r="Q85" s="117">
        <f>IF(Q80="-","-",SUM(Q75:Q78,Q80:Q84)*'3l HAP'!$E$8)</f>
        <v>0.93722356586090871</v>
      </c>
      <c r="R85" s="117">
        <f>IF(R80="-","-",SUM(R75:R78,R80:R84)*'3l HAP'!$E$8)</f>
        <v>0.94204203029596467</v>
      </c>
      <c r="S85" s="117">
        <f>IF(S80="-","-",SUM(S75:S78,S80:S84)*'3l HAP'!$E$8)</f>
        <v>0.9765179005024931</v>
      </c>
      <c r="T85" s="117">
        <f>IF(T80="-","-",SUM(T75:T78,T80:T84)*'3l HAP'!$E$8)</f>
        <v>0.97648879791741805</v>
      </c>
      <c r="U85" s="117">
        <f>IF(U80="-","-",SUM(U75:U78,U80:U84)*'3l HAP'!$E$8)</f>
        <v>0.99906898672558908</v>
      </c>
      <c r="V85" s="117">
        <f>IF(V80="-","-",SUM(V75:V78,V80:V84)*'3l HAP'!$E$8)</f>
        <v>0.99853569253358287</v>
      </c>
      <c r="W85" s="117">
        <f>IF(W80="-","-",SUM(W75:W78,W80:W84)*'3l HAP'!$E$8)</f>
        <v>1.060444648309355</v>
      </c>
      <c r="X85" s="27"/>
      <c r="Y85" s="117">
        <f>IF(Y80="-","-",SUM(Y75:Y78,Y80:Y84)*'3l HAP'!$E$8)</f>
        <v>1.1115206336484384</v>
      </c>
      <c r="Z85" s="117" t="str">
        <f>IF(Z80="-","-",SUM(Z75:Z78,Z80:Z84)*'3l HAP'!$E$8)</f>
        <v>-</v>
      </c>
      <c r="AA85" s="117" t="str">
        <f>IF(AA80="-","-",SUM(AA75:AA78,AA80:AA84)*'3l HAP'!$E$8)</f>
        <v>-</v>
      </c>
      <c r="AB85" s="117" t="str">
        <f>IF(AB80="-","-",SUM(AB75:AB78,AB80:AB84)*'3l HAP'!$E$8)</f>
        <v>-</v>
      </c>
      <c r="AC85" s="117" t="str">
        <f>IF(AC80="-","-",SUM(AC75:AC78,AC80:AC84)*'3l HAP'!$E$8)</f>
        <v>-</v>
      </c>
      <c r="AD85" s="25"/>
    </row>
    <row r="86" spans="1:30" s="26" customFormat="1" ht="11.25" customHeight="1" x14ac:dyDescent="0.15">
      <c r="A86" s="207">
        <v>11</v>
      </c>
      <c r="B86" s="120" t="s">
        <v>253</v>
      </c>
      <c r="C86" s="120" t="str">
        <f>B86&amp;"_"&amp;D86</f>
        <v>Total_Northern</v>
      </c>
      <c r="D86" s="122" t="s">
        <v>123</v>
      </c>
      <c r="E86" s="119"/>
      <c r="F86" s="27"/>
      <c r="G86" s="117">
        <f t="shared" ref="G86:N86" si="15">IF(G80="-","-",SUM(G75:G85))</f>
        <v>81.27756594790165</v>
      </c>
      <c r="H86" s="117">
        <f t="shared" si="15"/>
        <v>81.36516796371518</v>
      </c>
      <c r="I86" s="117">
        <f t="shared" si="15"/>
        <v>70.902873177795797</v>
      </c>
      <c r="J86" s="117">
        <f t="shared" si="15"/>
        <v>71.165679225236374</v>
      </c>
      <c r="K86" s="117">
        <f t="shared" si="15"/>
        <v>70.016369281224712</v>
      </c>
      <c r="L86" s="117">
        <f t="shared" si="15"/>
        <v>70.449563505199151</v>
      </c>
      <c r="M86" s="117">
        <f t="shared" si="15"/>
        <v>75.219153067784831</v>
      </c>
      <c r="N86" s="117">
        <f t="shared" si="15"/>
        <v>82.136049257040682</v>
      </c>
      <c r="O86" s="27"/>
      <c r="P86" s="117">
        <f t="shared" ref="P86:W86" si="16">IF(P80="-","-",SUM(P75:P85))</f>
        <v>82.136049257040682</v>
      </c>
      <c r="Q86" s="117">
        <f t="shared" si="16"/>
        <v>85.28135418268414</v>
      </c>
      <c r="R86" s="117">
        <f t="shared" si="16"/>
        <v>85.615280251453299</v>
      </c>
      <c r="S86" s="117">
        <f t="shared" si="16"/>
        <v>92.092504445307725</v>
      </c>
      <c r="T86" s="117">
        <f t="shared" si="16"/>
        <v>92.090487597003417</v>
      </c>
      <c r="U86" s="117">
        <f t="shared" si="16"/>
        <v>92.01282506387804</v>
      </c>
      <c r="V86" s="117">
        <f t="shared" si="16"/>
        <v>91.975867058805221</v>
      </c>
      <c r="W86" s="117">
        <f t="shared" si="16"/>
        <v>170.03274099482633</v>
      </c>
      <c r="X86" s="27"/>
      <c r="Y86" s="117">
        <f t="shared" ref="Y86:AC86" si="17">IF(Y80="-","-",SUM(Y75:Y85))</f>
        <v>173.57237550342771</v>
      </c>
      <c r="Z86" s="117" t="str">
        <f t="shared" si="17"/>
        <v>-</v>
      </c>
      <c r="AA86" s="117" t="str">
        <f t="shared" si="17"/>
        <v>-</v>
      </c>
      <c r="AB86" s="117" t="str">
        <f t="shared" si="17"/>
        <v>-</v>
      </c>
      <c r="AC86" s="117" t="str">
        <f t="shared" si="17"/>
        <v>-</v>
      </c>
      <c r="AD86" s="25"/>
    </row>
    <row r="87" spans="1:30" s="26" customFormat="1" ht="11.25" customHeight="1" x14ac:dyDescent="0.15">
      <c r="A87" s="207">
        <v>1</v>
      </c>
      <c r="B87" s="123" t="s">
        <v>244</v>
      </c>
      <c r="C87" s="123" t="s">
        <v>180</v>
      </c>
      <c r="D87" s="121" t="s">
        <v>122</v>
      </c>
      <c r="E87" s="75"/>
      <c r="F87" s="27"/>
      <c r="G87" s="35" t="s">
        <v>249</v>
      </c>
      <c r="H87" s="35" t="s">
        <v>249</v>
      </c>
      <c r="I87" s="35" t="s">
        <v>249</v>
      </c>
      <c r="J87" s="35" t="s">
        <v>249</v>
      </c>
      <c r="K87" s="35" t="s">
        <v>249</v>
      </c>
      <c r="L87" s="35" t="s">
        <v>249</v>
      </c>
      <c r="M87" s="35" t="s">
        <v>249</v>
      </c>
      <c r="N87" s="35" t="s">
        <v>249</v>
      </c>
      <c r="O87" s="27"/>
      <c r="P87" s="35" t="s">
        <v>249</v>
      </c>
      <c r="Q87" s="35" t="s">
        <v>249</v>
      </c>
      <c r="R87" s="35" t="s">
        <v>249</v>
      </c>
      <c r="S87" s="35" t="s">
        <v>249</v>
      </c>
      <c r="T87" s="35" t="s">
        <v>249</v>
      </c>
      <c r="U87" s="35" t="s">
        <v>249</v>
      </c>
      <c r="V87" s="35" t="s">
        <v>249</v>
      </c>
      <c r="W87" s="35" t="s">
        <v>249</v>
      </c>
      <c r="X87" s="27"/>
      <c r="Y87" s="35" t="s">
        <v>249</v>
      </c>
      <c r="Z87" s="35" t="s">
        <v>249</v>
      </c>
      <c r="AA87" s="35" t="s">
        <v>249</v>
      </c>
      <c r="AB87" s="35" t="s">
        <v>249</v>
      </c>
      <c r="AC87" s="35" t="s">
        <v>249</v>
      </c>
      <c r="AD87" s="25"/>
    </row>
    <row r="88" spans="1:30" s="26" customFormat="1" ht="11.25" x14ac:dyDescent="0.15">
      <c r="A88" s="207">
        <v>2</v>
      </c>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x14ac:dyDescent="0.15">
      <c r="A89" s="207"/>
      <c r="B89" s="123" t="s">
        <v>245</v>
      </c>
      <c r="C89" s="123" t="s">
        <v>182</v>
      </c>
      <c r="D89" s="121" t="s">
        <v>122</v>
      </c>
      <c r="E89" s="75"/>
      <c r="F89" s="27"/>
      <c r="G89" s="35" t="str">
        <f>IF('3c AA'!J47="-","-",'3c AA'!J47)</f>
        <v>-</v>
      </c>
      <c r="H89" s="35" t="str">
        <f>IF('3c AA'!K47="-","-",'3c AA'!K47)</f>
        <v>-</v>
      </c>
      <c r="I89" s="35" t="str">
        <f>IF('3c AA'!L47="-","-",'3c AA'!L47)</f>
        <v>-</v>
      </c>
      <c r="J89" s="35" t="str">
        <f>IF('3c AA'!M47="-","-",'3c AA'!M47)</f>
        <v>-</v>
      </c>
      <c r="K89" s="35" t="str">
        <f>IF('3c AA'!N47="-","-",'3c AA'!N47)</f>
        <v>-</v>
      </c>
      <c r="L89" s="35" t="str">
        <f>IF('3c AA'!O47="-","-",'3c AA'!O47)</f>
        <v>-</v>
      </c>
      <c r="M89" s="35" t="str">
        <f>IF('3c AA'!P47="-","-",'3c AA'!P47)</f>
        <v>-</v>
      </c>
      <c r="N89" s="35" t="str">
        <f>IF('3c AA'!Q47="-","-",'3c AA'!Q47)</f>
        <v>-</v>
      </c>
      <c r="O89" s="27"/>
      <c r="P89" s="35" t="str">
        <f>IF('3c AA'!S47="-","-",'3c AA'!S47)</f>
        <v>-</v>
      </c>
      <c r="Q89" s="35" t="str">
        <f>IF('3c AA'!T47="-","-",'3c AA'!T47)</f>
        <v>-</v>
      </c>
      <c r="R89" s="35" t="str">
        <f>IF('3c AA'!U47="-","-",'3c AA'!U47)</f>
        <v>-</v>
      </c>
      <c r="S89" s="35" t="str">
        <f>IF('3c AA'!V47="-","-",'3c AA'!V47)</f>
        <v>-</v>
      </c>
      <c r="T89" s="35">
        <f>IF('3c AA'!W47="-","-",'3c AA'!W47)</f>
        <v>0</v>
      </c>
      <c r="U89" s="35">
        <f>IF('3c AA'!X47="-","-",'3c AA'!X47)</f>
        <v>1.4870742269298105</v>
      </c>
      <c r="V89" s="35">
        <f>IF('3c AA'!Y47="-","-",'3c AA'!Y47)</f>
        <v>0.70457099735818829</v>
      </c>
      <c r="W89" s="35" t="str">
        <f>IF('3c AA'!Z47="-","-",'3c AA'!Z47)</f>
        <v>-</v>
      </c>
      <c r="X89" s="27"/>
      <c r="Y89" s="35">
        <f>IF('3c AA'!AB47="-","-",'3c AA'!AB47)</f>
        <v>0</v>
      </c>
      <c r="Z89" s="35" t="str">
        <f>IF('3c AA'!AC47="-","-",'3c AA'!AC47)</f>
        <v>-</v>
      </c>
      <c r="AA89" s="35" t="str">
        <f>IF('3c AA'!AD47="-","-",'3c AA'!AD47)</f>
        <v>-</v>
      </c>
      <c r="AB89" s="35" t="str">
        <f>IF('3c AA'!AE47="-","-",'3c AA'!AE47)</f>
        <v>-</v>
      </c>
      <c r="AC89" s="35" t="str">
        <f>IF('3c AA'!AF47="-","-",'3c AA'!AF47)</f>
        <v>-</v>
      </c>
      <c r="AD89" s="25"/>
    </row>
    <row r="90" spans="1:30" s="26" customFormat="1" ht="11.25" x14ac:dyDescent="0.15">
      <c r="A90" s="207">
        <v>3</v>
      </c>
      <c r="B90" s="123" t="s">
        <v>246</v>
      </c>
      <c r="C90" s="123" t="s">
        <v>183</v>
      </c>
      <c r="D90" s="121" t="s">
        <v>122</v>
      </c>
      <c r="E90" s="75"/>
      <c r="F90" s="27"/>
      <c r="G90" s="35">
        <f>IF('3d PC'!G15="-","-",'3d PC'!G56)</f>
        <v>6.5567588596821027</v>
      </c>
      <c r="H90" s="35">
        <f>IF('3d PC'!H15="-","-",'3d PC'!H56)</f>
        <v>6.5567588596821027</v>
      </c>
      <c r="I90" s="35">
        <f>IF('3d PC'!I15="-","-",'3d PC'!I56)</f>
        <v>6.6197359495950758</v>
      </c>
      <c r="J90" s="35">
        <f>IF('3d PC'!J15="-","-",'3d PC'!J56)</f>
        <v>6.6197359495950758</v>
      </c>
      <c r="K90" s="35">
        <f>IF('3d PC'!K15="-","-",'3d PC'!K56)</f>
        <v>6.6995028867368616</v>
      </c>
      <c r="L90" s="35">
        <f>IF('3d PC'!L15="-","-",'3d PC'!L56)</f>
        <v>6.6995028867368616</v>
      </c>
      <c r="M90" s="35">
        <f>IF('3d PC'!M15="-","-",'3d PC'!M56)</f>
        <v>7.1131218301273513</v>
      </c>
      <c r="N90" s="35">
        <f>IF('3d PC'!N15="-","-",'3d PC'!N56)</f>
        <v>7.1131218301273513</v>
      </c>
      <c r="O90" s="27"/>
      <c r="P90" s="35">
        <f>'3d PC'!P56</f>
        <v>7.1131218301273513</v>
      </c>
      <c r="Q90" s="35">
        <f>'3d PC'!Q56</f>
        <v>7.2804579515147188</v>
      </c>
      <c r="R90" s="35">
        <f>'3d PC'!R56</f>
        <v>7.1935840895118579</v>
      </c>
      <c r="S90" s="35">
        <f>'3d PC'!S56</f>
        <v>7.3593999937099728</v>
      </c>
      <c r="T90" s="35">
        <f>'3d PC'!T56</f>
        <v>7.0492243060839304</v>
      </c>
      <c r="U90" s="35">
        <f>'3d PC'!U56</f>
        <v>7.1089669218364691</v>
      </c>
      <c r="V90" s="35">
        <f>'3d PC'!V56</f>
        <v>6.9829560851947949</v>
      </c>
      <c r="W90" s="35">
        <f>'3d PC'!W56</f>
        <v>9.6262235975887975</v>
      </c>
      <c r="X90" s="27"/>
      <c r="Y90" s="35">
        <f>'3d PC'!Y56</f>
        <v>9.9504863797742438</v>
      </c>
      <c r="Z90" s="35" t="str">
        <f>'3d PC'!Z56</f>
        <v>-</v>
      </c>
      <c r="AA90" s="35" t="str">
        <f>'3d PC'!AA56</f>
        <v>-</v>
      </c>
      <c r="AB90" s="35" t="str">
        <f>'3d PC'!AB56</f>
        <v>-</v>
      </c>
      <c r="AC90" s="35" t="str">
        <f>'3d PC'!AC56</f>
        <v>-</v>
      </c>
      <c r="AD90" s="25"/>
    </row>
    <row r="91" spans="1:30" s="26" customFormat="1" ht="11.25" x14ac:dyDescent="0.15">
      <c r="A91" s="207">
        <v>4</v>
      </c>
      <c r="B91" s="123" t="s">
        <v>247</v>
      </c>
      <c r="C91" s="123" t="s">
        <v>184</v>
      </c>
      <c r="D91" s="121" t="s">
        <v>122</v>
      </c>
      <c r="E91" s="75"/>
      <c r="F91" s="27"/>
      <c r="G91" s="35">
        <f>IF('3e NC-Elec'!H21="-","-",'3e NC-Elec'!H21)</f>
        <v>17.227999999999998</v>
      </c>
      <c r="H91" s="35">
        <f>IF('3e NC-Elec'!I21="-","-",'3e NC-Elec'!I21)</f>
        <v>17.227999999999998</v>
      </c>
      <c r="I91" s="35">
        <f>IF('3e NC-Elec'!J21="-","-",'3e NC-Elec'!J21)</f>
        <v>11.753</v>
      </c>
      <c r="J91" s="35">
        <f>IF('3e NC-Elec'!K21="-","-",'3e NC-Elec'!K21)</f>
        <v>11.753</v>
      </c>
      <c r="K91" s="35">
        <f>IF('3e NC-Elec'!L21="-","-",'3e NC-Elec'!L21)</f>
        <v>11.4245</v>
      </c>
      <c r="L91" s="35">
        <f>IF('3e NC-Elec'!M21="-","-",'3e NC-Elec'!M21)</f>
        <v>11.4245</v>
      </c>
      <c r="M91" s="35">
        <f>IF('3e NC-Elec'!N21="-","-",'3e NC-Elec'!N21)</f>
        <v>12.0815</v>
      </c>
      <c r="N91" s="35">
        <f>IF('3e NC-Elec'!O21="-","-",'3e NC-Elec'!O21)</f>
        <v>12.0815</v>
      </c>
      <c r="O91" s="27"/>
      <c r="P91" s="35">
        <f>'3e NC-Elec'!Q21</f>
        <v>12.0815</v>
      </c>
      <c r="Q91" s="35">
        <f>'3e NC-Elec'!R21</f>
        <v>13.176499999999999</v>
      </c>
      <c r="R91" s="35">
        <f>'3e NC-Elec'!S21</f>
        <v>13.176499999999999</v>
      </c>
      <c r="S91" s="35">
        <f>'3e NC-Elec'!T21</f>
        <v>14.308</v>
      </c>
      <c r="T91" s="35">
        <f>'3e NC-Elec'!U21</f>
        <v>14.308</v>
      </c>
      <c r="U91" s="35">
        <f>'3e NC-Elec'!V21</f>
        <v>15.731499999999999</v>
      </c>
      <c r="V91" s="35">
        <f>'3e NC-Elec'!W21</f>
        <v>15.731499999999999</v>
      </c>
      <c r="W91" s="35">
        <f>'3e NC-Elec'!X21</f>
        <v>73.912499999999994</v>
      </c>
      <c r="X91" s="27"/>
      <c r="Y91" s="35">
        <f>'3e NC-Elec'!Z21</f>
        <v>73.912499999999994</v>
      </c>
      <c r="Z91" s="35" t="str">
        <f>'3e NC-Elec'!AA21</f>
        <v>-</v>
      </c>
      <c r="AA91" s="35" t="str">
        <f>'3e NC-Elec'!AB21</f>
        <v>-</v>
      </c>
      <c r="AB91" s="35" t="str">
        <f>'3e NC-Elec'!AC21</f>
        <v>-</v>
      </c>
      <c r="AC91" s="35" t="str">
        <f>'3e NC-Elec'!AD21</f>
        <v>-</v>
      </c>
      <c r="AD91" s="25"/>
    </row>
    <row r="92" spans="1:30" s="26" customFormat="1" ht="11.25" x14ac:dyDescent="0.15">
      <c r="A92" s="207">
        <v>5</v>
      </c>
      <c r="B92" s="123" t="s">
        <v>248</v>
      </c>
      <c r="C92" s="123" t="s">
        <v>185</v>
      </c>
      <c r="D92" s="121" t="s">
        <v>122</v>
      </c>
      <c r="E92" s="75"/>
      <c r="F92" s="27"/>
      <c r="G92" s="35">
        <f>IF('3g CPIH'!C$17="-","-",'3h OC '!$E$7*('3g CPIH'!C$17/'3g CPIH'!$G$17))</f>
        <v>38.772147945205475</v>
      </c>
      <c r="H92" s="35">
        <f>IF('3g CPIH'!D$17="-","-",'3h OC '!$E$7*('3g CPIH'!D$17/'3g CPIH'!$G$17))</f>
        <v>38.849769863013698</v>
      </c>
      <c r="I92" s="35">
        <f>IF('3g CPIH'!E$17="-","-",'3h OC '!$E$7*('3g CPIH'!E$17/'3g CPIH'!$G$17))</f>
        <v>38.966202739726029</v>
      </c>
      <c r="J92" s="35">
        <f>IF('3g CPIH'!F$17="-","-",'3h OC '!$E$7*('3g CPIH'!F$17/'3g CPIH'!$G$17))</f>
        <v>39.199068493150683</v>
      </c>
      <c r="K92" s="35">
        <f>IF('3g CPIH'!G$17="-","-",'3h OC '!$E$7*('3g CPIH'!G$17/'3g CPIH'!$G$17))</f>
        <v>39.6648</v>
      </c>
      <c r="L92" s="35">
        <f>IF('3g CPIH'!H$17="-","-",'3h OC '!$E$7*('3g CPIH'!H$17/'3g CPIH'!$G$17))</f>
        <v>40.169342465753431</v>
      </c>
      <c r="M92" s="35">
        <f>IF('3g CPIH'!I$17="-","-",'3h OC '!$E$7*('3g CPIH'!I$17/'3g CPIH'!$G$17))</f>
        <v>40.751506849315064</v>
      </c>
      <c r="N92" s="35">
        <f>IF('3g CPIH'!J$17="-","-",'3h OC '!$E$7*('3g CPIH'!J$17/'3g CPIH'!$G$17))</f>
        <v>41.100805479452056</v>
      </c>
      <c r="O92" s="27"/>
      <c r="P92" s="35">
        <f>IF('3g CPIH'!L$17="-","-",'3h OC '!$E$7*('3g CPIH'!L$17/'3g CPIH'!$G$17))</f>
        <v>41.100805479452056</v>
      </c>
      <c r="Q92" s="35">
        <f>IF('3g CPIH'!M$17="-","-",'3h OC '!$E$7*('3g CPIH'!M$17/'3g CPIH'!$G$17))</f>
        <v>41.566536986301365</v>
      </c>
      <c r="R92" s="35">
        <f>IF('3g CPIH'!N$17="-","-",'3h OC '!$E$7*('3g CPIH'!N$17/'3g CPIH'!$G$17))</f>
        <v>41.877024657534243</v>
      </c>
      <c r="S92" s="35">
        <f>IF('3g CPIH'!O$17="-","-",'3h OC '!$E$7*('3g CPIH'!O$17/'3g CPIH'!$G$17))</f>
        <v>42.109890410958904</v>
      </c>
      <c r="T92" s="35">
        <f>IF('3g CPIH'!P$17="-","-",'3h OC '!$E$7*('3g CPIH'!P$17/'3g CPIH'!$G$17))</f>
        <v>42.226323287671228</v>
      </c>
      <c r="U92" s="35">
        <f>IF('3g CPIH'!Q$17="-","-",'3h OC '!$E$7*('3g CPIH'!Q$17/'3g CPIH'!$G$17))</f>
        <v>42.45918904109589</v>
      </c>
      <c r="V92" s="35">
        <f>IF('3g CPIH'!R$17="-","-",'3h OC '!$E$7*('3g CPIH'!R$17/'3g CPIH'!$G$17))</f>
        <v>43.235408219178083</v>
      </c>
      <c r="W92" s="35">
        <f>IF('3g CPIH'!S$17="-","-",'3h OC '!$E$7*('3g CPIH'!S$17/'3g CPIH'!$G$17))</f>
        <v>44.516169863013701</v>
      </c>
      <c r="X92" s="27"/>
      <c r="Y92" s="35">
        <f>IF('3g CPIH'!U$17="-","-",'3h OC '!$E$7*('3g CPIH'!U$17/'3g CPIH'!$G$17))</f>
        <v>46.767205479452052</v>
      </c>
      <c r="Z92" s="35" t="str">
        <f>IF('3g CPIH'!V$17="-","-",'3h OC '!$E$7*('3g CPIH'!V$17/'3g CPIH'!$G$17))</f>
        <v>-</v>
      </c>
      <c r="AA92" s="35" t="str">
        <f>IF('3g CPIH'!W$17="-","-",'3h OC '!$E$7*('3g CPIH'!W$17/'3g CPIH'!$G$17))</f>
        <v>-</v>
      </c>
      <c r="AB92" s="35" t="str">
        <f>IF('3g CPIH'!X$17="-","-",'3h OC '!$E$7*('3g CPIH'!X$17/'3g CPIH'!$G$17))</f>
        <v>-</v>
      </c>
      <c r="AC92" s="35" t="str">
        <f>IF('3g CPIH'!Y$17="-","-",'3h OC '!$E$7*('3g CPIH'!Y$17/'3g CPIH'!$G$17))</f>
        <v>-</v>
      </c>
      <c r="AD92" s="25"/>
    </row>
    <row r="93" spans="1:30" s="26" customFormat="1" ht="11.25" customHeight="1" x14ac:dyDescent="0.15">
      <c r="A93" s="207">
        <v>6</v>
      </c>
      <c r="B93" s="123" t="s">
        <v>248</v>
      </c>
      <c r="C93" s="123" t="s">
        <v>186</v>
      </c>
      <c r="D93" s="121" t="s">
        <v>122</v>
      </c>
      <c r="E93" s="75"/>
      <c r="F93" s="27"/>
      <c r="G93" s="35" t="s">
        <v>249</v>
      </c>
      <c r="H93" s="35" t="s">
        <v>249</v>
      </c>
      <c r="I93" s="35" t="s">
        <v>249</v>
      </c>
      <c r="J93" s="35" t="s">
        <v>249</v>
      </c>
      <c r="K93" s="35">
        <f>IF('3i SMNCC'!G$50="-","-",'3i SMNCC'!G$62)</f>
        <v>0</v>
      </c>
      <c r="L93" s="35">
        <f>IF('3i SMNCC'!H$50="-","-",'3i SMNCC'!H$62)</f>
        <v>-0.1310662676190151</v>
      </c>
      <c r="M93" s="35">
        <f>IF('3i SMNCC'!I$50="-","-",'3i SMNCC'!I$62)</f>
        <v>1.6490220555819262</v>
      </c>
      <c r="N93" s="35">
        <f>IF('3i SMNCC'!J$50="-","-",'3i SMNCC'!J$62)</f>
        <v>7.9249822078168837</v>
      </c>
      <c r="O93" s="27"/>
      <c r="P93" s="35">
        <f>IF('3i SMNCC'!L$50="-","-",'3i SMNCC'!L$62)</f>
        <v>7.9249822078168837</v>
      </c>
      <c r="Q93" s="35">
        <f>IF('3i SMNCC'!M$50="-","-",'3i SMNCC'!M$62)</f>
        <v>9.5945159615724194</v>
      </c>
      <c r="R93" s="35">
        <f>IF('3i SMNCC'!N$50="-","-",'3i SMNCC'!N$62)</f>
        <v>9.6655312765157912</v>
      </c>
      <c r="S93" s="35">
        <f>IF('3i SMNCC'!O$50="-","-",'3i SMNCC'!O$62)</f>
        <v>11.448655558303892</v>
      </c>
      <c r="T93" s="35">
        <f>IF('3i SMNCC'!P$50="-","-",'3i SMNCC'!P$62)</f>
        <v>11.63045810995356</v>
      </c>
      <c r="U93" s="35">
        <f>IF('3i SMNCC'!Q$50="-","-",'3i SMNCC'!Q$62)</f>
        <v>11.375413031411084</v>
      </c>
      <c r="V93" s="35">
        <f>IF('3i SMNCC'!R$50="-","-",'3i SMNCC'!R$62)</f>
        <v>11.405483218834176</v>
      </c>
      <c r="W93" s="35">
        <f>IF('3i SMNCC'!S$50="-","-",'3i SMNCC'!S$62)</f>
        <v>10.452988037960662</v>
      </c>
      <c r="X93" s="27"/>
      <c r="Y93" s="35">
        <f>IF('3i SMNCC'!U$50="-","-",'3i SMNCC'!U$62)</f>
        <v>11.090106502704794</v>
      </c>
      <c r="Z93" s="35" t="str">
        <f>IF('3i SMNCC'!V$50="-","-",'3i SMNCC'!V$62)</f>
        <v>-</v>
      </c>
      <c r="AA93" s="35" t="str">
        <f>IF('3i SMNCC'!W$50="-","-",'3i SMNCC'!W$62)</f>
        <v>-</v>
      </c>
      <c r="AB93" s="35" t="str">
        <f>IF('3i SMNCC'!X$50="-","-",'3i SMNCC'!X$62)</f>
        <v>-</v>
      </c>
      <c r="AC93" s="35" t="str">
        <f>IF('3i SMNCC'!Y$50="-","-",'3i SMNCC'!Y$62)</f>
        <v>-</v>
      </c>
      <c r="AD93" s="25"/>
    </row>
    <row r="94" spans="1:30" s="26" customFormat="1" ht="11.25" customHeight="1" x14ac:dyDescent="0.15">
      <c r="A94" s="207">
        <v>7</v>
      </c>
      <c r="B94" s="123" t="s">
        <v>248</v>
      </c>
      <c r="C94" s="123" t="s">
        <v>187</v>
      </c>
      <c r="D94" s="121" t="s">
        <v>122</v>
      </c>
      <c r="E94" s="75"/>
      <c r="F94" s="27"/>
      <c r="G94" s="35">
        <f>IF('3g CPIH'!C$17="-","-",'3j PAAC PAP'!$G$9*('3g CPIH'!C$17/'3g CPIH'!$G$17))</f>
        <v>3.3460635029354204</v>
      </c>
      <c r="H94" s="35">
        <f>IF('3g CPIH'!D$17="-","-",'3j PAAC PAP'!$G$9*('3g CPIH'!D$17/'3g CPIH'!$G$17))</f>
        <v>3.3527623287671227</v>
      </c>
      <c r="I94" s="35">
        <f>IF('3g CPIH'!E$17="-","-",'3j PAAC PAP'!$G$9*('3g CPIH'!E$17/'3g CPIH'!$G$17))</f>
        <v>3.3628105675146771</v>
      </c>
      <c r="J94" s="35">
        <f>IF('3g CPIH'!F$17="-","-",'3j PAAC PAP'!$G$9*('3g CPIH'!F$17/'3g CPIH'!$G$17))</f>
        <v>3.3829070450097847</v>
      </c>
      <c r="K94" s="35">
        <f>IF('3g CPIH'!G$17="-","-",'3j PAAC PAP'!$G$9*('3g CPIH'!G$17/'3g CPIH'!$G$17))</f>
        <v>3.4230999999999998</v>
      </c>
      <c r="L94" s="35">
        <f>IF('3g CPIH'!H$17="-","-",'3j PAAC PAP'!$G$9*('3g CPIH'!H$17/'3g CPIH'!$G$17))</f>
        <v>3.4666423679060667</v>
      </c>
      <c r="M94" s="35">
        <f>IF('3g CPIH'!I$17="-","-",'3j PAAC PAP'!$G$9*('3g CPIH'!I$17/'3g CPIH'!$G$17))</f>
        <v>3.516883561643835</v>
      </c>
      <c r="N94" s="35">
        <f>IF('3g CPIH'!J$17="-","-",'3j PAAC PAP'!$G$9*('3g CPIH'!J$17/'3g CPIH'!$G$17))</f>
        <v>3.547028277886497</v>
      </c>
      <c r="O94" s="27"/>
      <c r="P94" s="35">
        <f>IF('3g CPIH'!L$17="-","-",'3j PAAC PAP'!$G$9*('3g CPIH'!L$17/'3g CPIH'!$G$17))</f>
        <v>3.547028277886497</v>
      </c>
      <c r="Q94" s="35">
        <f>IF('3g CPIH'!M$17="-","-",'3j PAAC PAP'!$G$9*('3g CPIH'!M$17/'3g CPIH'!$G$17))</f>
        <v>3.5872212328767121</v>
      </c>
      <c r="R94" s="35">
        <f>IF('3g CPIH'!N$17="-","-",'3j PAAC PAP'!$G$9*('3g CPIH'!N$17/'3g CPIH'!$G$17))</f>
        <v>3.6140165362035224</v>
      </c>
      <c r="S94" s="35">
        <f>IF('3g CPIH'!O$17="-","-",'3j PAAC PAP'!$G$9*('3g CPIH'!O$17/'3g CPIH'!$G$17))</f>
        <v>3.6341130136986299</v>
      </c>
      <c r="T94" s="35">
        <f>IF('3g CPIH'!P$17="-","-",'3j PAAC PAP'!$G$9*('3g CPIH'!P$17/'3g CPIH'!$G$17))</f>
        <v>3.6441612524461835</v>
      </c>
      <c r="U94" s="35">
        <f>IF('3g CPIH'!Q$17="-","-",'3j PAAC PAP'!$G$9*('3g CPIH'!Q$17/'3g CPIH'!$G$17))</f>
        <v>3.6642577299412915</v>
      </c>
      <c r="V94" s="35">
        <f>IF('3g CPIH'!R$17="-","-",'3j PAAC PAP'!$G$9*('3g CPIH'!R$17/'3g CPIH'!$G$17))</f>
        <v>3.7312459882583173</v>
      </c>
      <c r="W94" s="35">
        <f>IF('3g CPIH'!S$17="-","-",'3j PAAC PAP'!$G$9*('3g CPIH'!S$17/'3g CPIH'!$G$17))</f>
        <v>3.8417766144814092</v>
      </c>
      <c r="X94" s="27"/>
      <c r="Y94" s="35">
        <f>IF('3g CPIH'!U$17="-","-",'3j PAAC PAP'!$G$9*('3g CPIH'!U$17/'3g CPIH'!$G$17))</f>
        <v>4.0360425636007822</v>
      </c>
      <c r="Z94" s="35" t="str">
        <f>IF('3g CPIH'!V$17="-","-",'3j PAAC PAP'!$G$9*('3g CPIH'!V$17/'3g CPIH'!$G$17))</f>
        <v>-</v>
      </c>
      <c r="AA94" s="35" t="str">
        <f>IF('3g CPIH'!W$17="-","-",'3j PAAC PAP'!$G$9*('3g CPIH'!W$17/'3g CPIH'!$G$17))</f>
        <v>-</v>
      </c>
      <c r="AB94" s="35" t="str">
        <f>IF('3g CPIH'!X$17="-","-",'3j PAAC PAP'!$G$9*('3g CPIH'!X$17/'3g CPIH'!$G$17))</f>
        <v>-</v>
      </c>
      <c r="AC94" s="35" t="str">
        <f>IF('3g CPIH'!Y$17="-","-",'3j PAAC PAP'!$G$9*('3g CPIH'!Y$17/'3g CPIH'!$G$17))</f>
        <v>-</v>
      </c>
      <c r="AD94" s="25"/>
    </row>
    <row r="95" spans="1:30" s="26" customFormat="1" ht="11.25" customHeight="1" x14ac:dyDescent="0.15">
      <c r="A95" s="207">
        <v>8</v>
      </c>
      <c r="B95" s="123" t="s">
        <v>248</v>
      </c>
      <c r="C95" s="123" t="s">
        <v>188</v>
      </c>
      <c r="D95" s="121" t="s">
        <v>122</v>
      </c>
      <c r="E95" s="75"/>
      <c r="F95" s="27"/>
      <c r="G95" s="35">
        <f>IF(G90="-","-",SUM(G87:G93)*'3j PAAC PAP'!$G$27)</f>
        <v>0.30365122563092428</v>
      </c>
      <c r="H95" s="35">
        <f>IF(H90="-","-",SUM(H87:H93)*'3j PAAC PAP'!$G$27)</f>
        <v>0.30402800241996542</v>
      </c>
      <c r="I95" s="35">
        <f>IF(I90="-","-",SUM(I87:I93)*'3j PAAC PAP'!$G$27)</f>
        <v>0.27832320839796465</v>
      </c>
      <c r="J95" s="35">
        <f>IF(J90="-","-",SUM(J87:J93)*'3j PAAC PAP'!$G$27)</f>
        <v>0.27945353876508788</v>
      </c>
      <c r="K95" s="35">
        <f>IF(K90="-","-",SUM(K87:K93)*'3j PAAC PAP'!$G$27)</f>
        <v>0.28050684921222069</v>
      </c>
      <c r="L95" s="35">
        <f>IF(L90="-","-",SUM(L87:L93)*'3j PAAC PAP'!$G$27)</f>
        <v>0.28231970267796519</v>
      </c>
      <c r="M95" s="35">
        <f>IF(M90="-","-",SUM(M87:M93)*'3j PAAC PAP'!$G$27)</f>
        <v>0.29898286166780813</v>
      </c>
      <c r="N95" s="35">
        <f>IF(N90="-","-",SUM(N87:N93)*'3j PAAC PAP'!$G$27)</f>
        <v>0.33114186779744159</v>
      </c>
      <c r="O95" s="27"/>
      <c r="P95" s="35">
        <f>IF(P90="-","-",SUM(P87:P93)*'3j PAAC PAP'!$G$27)</f>
        <v>0.33114186779744159</v>
      </c>
      <c r="Q95" s="35">
        <f>IF(Q90="-","-",SUM(Q87:Q93)*'3j PAAC PAP'!$G$27)</f>
        <v>0.34763382490563183</v>
      </c>
      <c r="R95" s="35">
        <f>IF(R90="-","-",SUM(R87:R93)*'3j PAAC PAP'!$G$27)</f>
        <v>0.3490639546743694</v>
      </c>
      <c r="S95" s="35">
        <f>IF(S90="-","-",SUM(S87:S93)*'3j PAAC PAP'!$G$27)</f>
        <v>0.36514674170426981</v>
      </c>
      <c r="T95" s="35">
        <f>IF(T90="-","-",SUM(T87:T93)*'3j PAAC PAP'!$G$27)</f>
        <v>0.36508878368580211</v>
      </c>
      <c r="U95" s="35">
        <f>IF(U90="-","-",SUM(U87:U93)*'3j PAAC PAP'!$G$27)</f>
        <v>0.37939904319606038</v>
      </c>
      <c r="V95" s="35">
        <f>IF(V90="-","-",SUM(V87:V93)*'3j PAAC PAP'!$G$27)</f>
        <v>0.37890284449882372</v>
      </c>
      <c r="W95" s="35">
        <f>IF(W90="-","-",SUM(W87:W93)*'3j PAAC PAP'!$G$27)</f>
        <v>0.67231725679402554</v>
      </c>
      <c r="X95" s="27"/>
      <c r="Y95" s="35">
        <f>IF(Y90="-","-",SUM(Y87:Y93)*'3j PAAC PAP'!$G$27)</f>
        <v>0.68791032824881349</v>
      </c>
      <c r="Z95" s="35" t="str">
        <f>IF(Z90="-","-",SUM(Z87:Z93)*'3j PAAC PAP'!$G$27)</f>
        <v>-</v>
      </c>
      <c r="AA95" s="35" t="str">
        <f>IF(AA90="-","-",SUM(AA87:AA93)*'3j PAAC PAP'!$G$27)</f>
        <v>-</v>
      </c>
      <c r="AB95" s="35" t="str">
        <f>IF(AB90="-","-",SUM(AB87:AB93)*'3j PAAC PAP'!$G$27)</f>
        <v>-</v>
      </c>
      <c r="AC95" s="35" t="str">
        <f>IF(AC90="-","-",SUM(AC87:AC93)*'3j PAAC PAP'!$G$27)</f>
        <v>-</v>
      </c>
      <c r="AD95" s="25"/>
    </row>
    <row r="96" spans="1:30" s="26" customFormat="1" ht="11.25" customHeight="1" x14ac:dyDescent="0.15">
      <c r="A96" s="207">
        <v>9</v>
      </c>
      <c r="B96" s="123" t="s">
        <v>189</v>
      </c>
      <c r="C96" s="123" t="s">
        <v>250</v>
      </c>
      <c r="D96" s="121" t="s">
        <v>122</v>
      </c>
      <c r="E96" s="75"/>
      <c r="F96" s="27"/>
      <c r="G96" s="35">
        <f>IF(G90="-","-",SUM(G87:G95)*'3k EBIT'!$E$7)</f>
        <v>1.2822898458599357</v>
      </c>
      <c r="H96" s="35">
        <f>IF(H90="-","-",SUM(H87:H95)*'3k EBIT'!$E$7)</f>
        <v>1.2839302674356037</v>
      </c>
      <c r="I96" s="35">
        <f>IF(I90="-","-",SUM(I87:I95)*'3k EBIT'!$E$7)</f>
        <v>1.1810620435066472</v>
      </c>
      <c r="J96" s="35">
        <f>IF(J90="-","-",SUM(J87:J95)*'3k EBIT'!$E$7)</f>
        <v>1.1859833082336517</v>
      </c>
      <c r="K96" s="35">
        <f>IF(K90="-","-",SUM(K87:K95)*'3k EBIT'!$E$7)</f>
        <v>1.1909849917658617</v>
      </c>
      <c r="L96" s="35">
        <f>IF(L90="-","-",SUM(L87:L95)*'3k EBIT'!$E$7)</f>
        <v>1.1990969186988585</v>
      </c>
      <c r="M96" s="35">
        <f>IF(M90="-","-",SUM(M87:M95)*'3k EBIT'!$E$7)</f>
        <v>1.2668805803226513</v>
      </c>
      <c r="N96" s="35">
        <f>IF(N90="-","-",SUM(N87:N95)*'3k EBIT'!$E$7)</f>
        <v>1.3964052909145379</v>
      </c>
      <c r="O96" s="27"/>
      <c r="P96" s="35">
        <f>IF(P90="-","-",SUM(P87:P95)*'3k EBIT'!$E$7)</f>
        <v>1.3964052909145379</v>
      </c>
      <c r="Q96" s="35">
        <f>IF(Q90="-","-",SUM(Q87:Q95)*'3k EBIT'!$E$7)</f>
        <v>1.463307907858485</v>
      </c>
      <c r="R96" s="35">
        <f>IF(R90="-","-",SUM(R87:R95)*'3k EBIT'!$E$7)</f>
        <v>1.4695609549236697</v>
      </c>
      <c r="S96" s="35">
        <f>IF(S90="-","-",SUM(S87:S95)*'3k EBIT'!$E$7)</f>
        <v>1.5344337843534999</v>
      </c>
      <c r="T96" s="35">
        <f>IF(T90="-","-",SUM(T87:T95)*'3k EBIT'!$E$7)</f>
        <v>1.5343960171692348</v>
      </c>
      <c r="U96" s="35">
        <f>IF(U90="-","-",SUM(U87:U95)*'3k EBIT'!$E$7)</f>
        <v>1.5921619342917448</v>
      </c>
      <c r="V96" s="35">
        <f>IF(V90="-","-",SUM(V87:V95)*'3k EBIT'!$E$7)</f>
        <v>1.5914698644991481</v>
      </c>
      <c r="W96" s="35">
        <f>IF(W90="-","-",SUM(W87:W95)*'3k EBIT'!$E$7)</f>
        <v>2.7700496189630339</v>
      </c>
      <c r="X96" s="27"/>
      <c r="Y96" s="35">
        <f>IF(Y90="-","-",SUM(Y87:Y95)*'3k EBIT'!$E$7)</f>
        <v>2.8363322582832242</v>
      </c>
      <c r="Z96" s="35" t="str">
        <f>IF(Z90="-","-",SUM(Z87:Z95)*'3k EBIT'!$E$7)</f>
        <v>-</v>
      </c>
      <c r="AA96" s="35" t="str">
        <f>IF(AA90="-","-",SUM(AA87:AA95)*'3k EBIT'!$E$7)</f>
        <v>-</v>
      </c>
      <c r="AB96" s="35" t="str">
        <f>IF(AB90="-","-",SUM(AB87:AB95)*'3k EBIT'!$E$7)</f>
        <v>-</v>
      </c>
      <c r="AC96" s="35" t="str">
        <f>IF(AC90="-","-",SUM(AC87:AC95)*'3k EBIT'!$E$7)</f>
        <v>-</v>
      </c>
      <c r="AD96" s="25"/>
    </row>
    <row r="97" spans="1:30" s="26" customFormat="1" ht="11.25" customHeight="1" x14ac:dyDescent="0.15">
      <c r="A97" s="207">
        <v>10</v>
      </c>
      <c r="B97" s="123" t="s">
        <v>251</v>
      </c>
      <c r="C97" s="158" t="s">
        <v>252</v>
      </c>
      <c r="D97" s="121" t="s">
        <v>122</v>
      </c>
      <c r="E97" s="116"/>
      <c r="F97" s="27"/>
      <c r="G97" s="35">
        <f>IF(G92="-","-",SUM(G87:G90,G92:G96)*'3l HAP'!$E$8)</f>
        <v>0.73587000350453424</v>
      </c>
      <c r="H97" s="35">
        <f>IF(H92="-","-",SUM(H87:H90,H92:H96)*'3l HAP'!$E$8)</f>
        <v>0.73713407731342406</v>
      </c>
      <c r="I97" s="35">
        <f>IF(I92="-","-",SUM(I87:I90,I92:I96)*'3l HAP'!$E$8)</f>
        <v>0.73802549734246814</v>
      </c>
      <c r="J97" s="35">
        <f>IF(J92="-","-",SUM(J87:J90,J92:J96)*'3l HAP'!$E$8)</f>
        <v>0.74181771876913749</v>
      </c>
      <c r="K97" s="35">
        <f>IF(K92="-","-",SUM(K87:K90,K92:K96)*'3l HAP'!$E$8)</f>
        <v>0.7504814777084744</v>
      </c>
      <c r="L97" s="35">
        <f>IF(L92="-","-",SUM(L87:L90,L92:L96)*'3l HAP'!$E$8)</f>
        <v>0.7567323552436912</v>
      </c>
      <c r="M97" s="35">
        <f>IF(M92="-","-",SUM(M87:M90,M92:M96)*'3l HAP'!$E$8)</f>
        <v>0.7993458592917011</v>
      </c>
      <c r="N97" s="35">
        <f>IF(N92="-","-",SUM(N87:N90,N92:N96)*'3l HAP'!$E$8)</f>
        <v>0.8991548332114373</v>
      </c>
      <c r="O97" s="27"/>
      <c r="P97" s="35">
        <f>IF(P92="-","-",SUM(P87:P90,P92:P96)*'3l HAP'!$E$8)</f>
        <v>0.8991548332114373</v>
      </c>
      <c r="Q97" s="35">
        <f>IF(Q92="-","-",SUM(Q87:Q90,Q92:Q96)*'3l HAP'!$E$8)</f>
        <v>0.93467666505789448</v>
      </c>
      <c r="R97" s="35">
        <f>IF(R92="-","-",SUM(R87:R90,R92:R96)*'3l HAP'!$E$8)</f>
        <v>0.93949512949295022</v>
      </c>
      <c r="S97" s="35">
        <f>IF(S92="-","-",SUM(S87:S90,S92:S96)*'3l HAP'!$E$8)</f>
        <v>0.97291845395945742</v>
      </c>
      <c r="T97" s="35">
        <f>IF(T92="-","-",SUM(T87:T90,T92:T96)*'3l HAP'!$E$8)</f>
        <v>0.97288935137438237</v>
      </c>
      <c r="U97" s="35">
        <f>IF(U92="-","-",SUM(U87:U90,U92:U96)*'3l HAP'!$E$8)</f>
        <v>0.99656106909813114</v>
      </c>
      <c r="V97" s="35">
        <f>IF(V92="-","-",SUM(V87:V90,V92:V96)*'3l HAP'!$E$8)</f>
        <v>0.99602777490612493</v>
      </c>
      <c r="W97" s="35">
        <f>IF(W92="-","-",SUM(W87:W90,W92:W96)*'3l HAP'!$E$8)</f>
        <v>1.0523881253610445</v>
      </c>
      <c r="X97" s="27"/>
      <c r="Y97" s="35">
        <f>IF(Y92="-","-",SUM(Y87:Y90,Y92:Y96)*'3l HAP'!$E$8)</f>
        <v>1.1034641107001277</v>
      </c>
      <c r="Z97" s="35" t="str">
        <f>IF(Z92="-","-",SUM(Z87:Z90,Z92:Z96)*'3l HAP'!$E$8)</f>
        <v>-</v>
      </c>
      <c r="AA97" s="35" t="str">
        <f>IF(AA92="-","-",SUM(AA87:AA90,AA92:AA96)*'3l HAP'!$E$8)</f>
        <v>-</v>
      </c>
      <c r="AB97" s="35" t="str">
        <f>IF(AB92="-","-",SUM(AB87:AB90,AB92:AB96)*'3l HAP'!$E$8)</f>
        <v>-</v>
      </c>
      <c r="AC97" s="35" t="str">
        <f>IF(AC92="-","-",SUM(AC87:AC90,AC92:AC96)*'3l HAP'!$E$8)</f>
        <v>-</v>
      </c>
      <c r="AD97" s="25"/>
    </row>
    <row r="98" spans="1:30" s="26" customFormat="1" ht="11.25" customHeight="1" x14ac:dyDescent="0.15">
      <c r="A98" s="207">
        <v>11</v>
      </c>
      <c r="B98" s="123" t="s">
        <v>253</v>
      </c>
      <c r="C98" s="123" t="str">
        <f>B98&amp;"_"&amp;D98</f>
        <v>Total_North West</v>
      </c>
      <c r="D98" s="121" t="s">
        <v>122</v>
      </c>
      <c r="E98" s="75"/>
      <c r="F98" s="27"/>
      <c r="G98" s="35">
        <f t="shared" ref="G98:N98" si="18">IF(G92="-","-",SUM(G87:G97))</f>
        <v>68.224781382818392</v>
      </c>
      <c r="H98" s="35">
        <f t="shared" si="18"/>
        <v>68.312383398631923</v>
      </c>
      <c r="I98" s="35">
        <f t="shared" si="18"/>
        <v>62.899160006082866</v>
      </c>
      <c r="J98" s="35">
        <f t="shared" si="18"/>
        <v>63.161966053523422</v>
      </c>
      <c r="K98" s="35">
        <f t="shared" si="18"/>
        <v>63.433876205423417</v>
      </c>
      <c r="L98" s="35">
        <f t="shared" si="18"/>
        <v>63.867070429397863</v>
      </c>
      <c r="M98" s="35">
        <f t="shared" si="18"/>
        <v>67.477243597950334</v>
      </c>
      <c r="N98" s="35">
        <f t="shared" si="18"/>
        <v>74.394139787206214</v>
      </c>
      <c r="O98" s="27"/>
      <c r="P98" s="35">
        <f t="shared" ref="P98:W98" si="19">IF(P92="-","-",SUM(P87:P97))</f>
        <v>74.394139787206214</v>
      </c>
      <c r="Q98" s="35">
        <f t="shared" si="19"/>
        <v>77.950850530087223</v>
      </c>
      <c r="R98" s="35">
        <f t="shared" si="19"/>
        <v>78.284776598856396</v>
      </c>
      <c r="S98" s="35">
        <f t="shared" si="19"/>
        <v>81.732557956688609</v>
      </c>
      <c r="T98" s="35">
        <f t="shared" si="19"/>
        <v>81.730541108384315</v>
      </c>
      <c r="U98" s="35">
        <f t="shared" si="19"/>
        <v>84.794522997800485</v>
      </c>
      <c r="V98" s="35">
        <f t="shared" si="19"/>
        <v>84.757564992727666</v>
      </c>
      <c r="W98" s="35">
        <f t="shared" si="19"/>
        <v>146.84441311416268</v>
      </c>
      <c r="X98" s="27"/>
      <c r="Y98" s="35">
        <f t="shared" ref="Y98:AC98" si="20">IF(Y92="-","-",SUM(Y87:Y97))</f>
        <v>150.38404762276403</v>
      </c>
      <c r="Z98" s="35" t="str">
        <f t="shared" si="20"/>
        <v>-</v>
      </c>
      <c r="AA98" s="35" t="str">
        <f t="shared" si="20"/>
        <v>-</v>
      </c>
      <c r="AB98" s="35" t="str">
        <f t="shared" si="20"/>
        <v>-</v>
      </c>
      <c r="AC98" s="35" t="str">
        <f t="shared" si="20"/>
        <v>-</v>
      </c>
      <c r="AD98" s="25"/>
    </row>
    <row r="99" spans="1:30" s="26" customFormat="1" ht="12.6" customHeight="1" x14ac:dyDescent="0.15">
      <c r="A99" s="207">
        <v>1</v>
      </c>
      <c r="B99" s="120" t="s">
        <v>244</v>
      </c>
      <c r="C99" s="120" t="s">
        <v>180</v>
      </c>
      <c r="D99" s="122" t="s">
        <v>126</v>
      </c>
      <c r="E99" s="119"/>
      <c r="F99" s="27"/>
      <c r="G99" s="117" t="s">
        <v>249</v>
      </c>
      <c r="H99" s="117" t="s">
        <v>249</v>
      </c>
      <c r="I99" s="117" t="s">
        <v>249</v>
      </c>
      <c r="J99" s="117" t="s">
        <v>249</v>
      </c>
      <c r="K99" s="117" t="s">
        <v>249</v>
      </c>
      <c r="L99" s="117" t="s">
        <v>249</v>
      </c>
      <c r="M99" s="117" t="s">
        <v>249</v>
      </c>
      <c r="N99" s="117" t="s">
        <v>249</v>
      </c>
      <c r="O99" s="27"/>
      <c r="P99" s="117" t="s">
        <v>249</v>
      </c>
      <c r="Q99" s="117" t="s">
        <v>249</v>
      </c>
      <c r="R99" s="117" t="s">
        <v>249</v>
      </c>
      <c r="S99" s="117" t="s">
        <v>249</v>
      </c>
      <c r="T99" s="117" t="s">
        <v>249</v>
      </c>
      <c r="U99" s="117" t="s">
        <v>249</v>
      </c>
      <c r="V99" s="117" t="s">
        <v>249</v>
      </c>
      <c r="W99" s="117" t="s">
        <v>249</v>
      </c>
      <c r="X99" s="27"/>
      <c r="Y99" s="117" t="s">
        <v>249</v>
      </c>
      <c r="Z99" s="117" t="s">
        <v>249</v>
      </c>
      <c r="AA99" s="117" t="s">
        <v>249</v>
      </c>
      <c r="AB99" s="117" t="s">
        <v>249</v>
      </c>
      <c r="AC99" s="117" t="s">
        <v>249</v>
      </c>
      <c r="AD99" s="25"/>
    </row>
    <row r="100" spans="1:30" s="26" customFormat="1" ht="11.25" x14ac:dyDescent="0.15">
      <c r="A100" s="207">
        <v>2</v>
      </c>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x14ac:dyDescent="0.15">
      <c r="A101" s="207"/>
      <c r="B101" s="120" t="s">
        <v>245</v>
      </c>
      <c r="C101" s="120" t="s">
        <v>182</v>
      </c>
      <c r="D101" s="122" t="s">
        <v>126</v>
      </c>
      <c r="E101" s="119"/>
      <c r="F101" s="27"/>
      <c r="G101" s="117" t="str">
        <f>IF('3c AA'!J48="-","-",'3c AA'!J48)</f>
        <v>-</v>
      </c>
      <c r="H101" s="117" t="str">
        <f>IF('3c AA'!K48="-","-",'3c AA'!K48)</f>
        <v>-</v>
      </c>
      <c r="I101" s="117" t="str">
        <f>IF('3c AA'!L48="-","-",'3c AA'!L48)</f>
        <v>-</v>
      </c>
      <c r="J101" s="117" t="str">
        <f>IF('3c AA'!M48="-","-",'3c AA'!M48)</f>
        <v>-</v>
      </c>
      <c r="K101" s="117" t="str">
        <f>IF('3c AA'!N48="-","-",'3c AA'!N48)</f>
        <v>-</v>
      </c>
      <c r="L101" s="117" t="str">
        <f>IF('3c AA'!O48="-","-",'3c AA'!O48)</f>
        <v>-</v>
      </c>
      <c r="M101" s="117" t="str">
        <f>IF('3c AA'!P48="-","-",'3c AA'!P48)</f>
        <v>-</v>
      </c>
      <c r="N101" s="117" t="str">
        <f>IF('3c AA'!Q48="-","-",'3c AA'!Q48)</f>
        <v>-</v>
      </c>
      <c r="O101" s="27"/>
      <c r="P101" s="117" t="str">
        <f>IF('3c AA'!S48="-","-",'3c AA'!S48)</f>
        <v>-</v>
      </c>
      <c r="Q101" s="117" t="str">
        <f>IF('3c AA'!T48="-","-",'3c AA'!T48)</f>
        <v>-</v>
      </c>
      <c r="R101" s="117" t="str">
        <f>IF('3c AA'!U48="-","-",'3c AA'!U48)</f>
        <v>-</v>
      </c>
      <c r="S101" s="117" t="str">
        <f>IF('3c AA'!V48="-","-",'3c AA'!V48)</f>
        <v>-</v>
      </c>
      <c r="T101" s="117">
        <f>IF('3c AA'!W48="-","-",'3c AA'!W48)</f>
        <v>0</v>
      </c>
      <c r="U101" s="117">
        <f>IF('3c AA'!X48="-","-",'3c AA'!X48)</f>
        <v>1.4870742269298105</v>
      </c>
      <c r="V101" s="117">
        <f>IF('3c AA'!Y48="-","-",'3c AA'!Y48)</f>
        <v>0.70457099735818829</v>
      </c>
      <c r="W101" s="117" t="str">
        <f>IF('3c AA'!Z48="-","-",'3c AA'!Z48)</f>
        <v>-</v>
      </c>
      <c r="X101" s="27"/>
      <c r="Y101" s="117">
        <f>IF('3c AA'!AB48="-","-",'3c AA'!AB48)</f>
        <v>0</v>
      </c>
      <c r="Z101" s="117" t="str">
        <f>IF('3c AA'!AC48="-","-",'3c AA'!AC48)</f>
        <v>-</v>
      </c>
      <c r="AA101" s="117" t="str">
        <f>IF('3c AA'!AD48="-","-",'3c AA'!AD48)</f>
        <v>-</v>
      </c>
      <c r="AB101" s="117" t="str">
        <f>IF('3c AA'!AE48="-","-",'3c AA'!AE48)</f>
        <v>-</v>
      </c>
      <c r="AC101" s="117" t="str">
        <f>IF('3c AA'!AF48="-","-",'3c AA'!AF48)</f>
        <v>-</v>
      </c>
      <c r="AD101" s="25"/>
    </row>
    <row r="102" spans="1:30" s="26" customFormat="1" ht="11.25" x14ac:dyDescent="0.15">
      <c r="A102" s="207">
        <v>3</v>
      </c>
      <c r="B102" s="120" t="s">
        <v>246</v>
      </c>
      <c r="C102" s="120" t="s">
        <v>183</v>
      </c>
      <c r="D102" s="122" t="s">
        <v>126</v>
      </c>
      <c r="E102" s="119"/>
      <c r="F102" s="27"/>
      <c r="G102" s="117">
        <f>IF('3d PC'!G15="-","-",'3d PC'!G56)</f>
        <v>6.5567588596821027</v>
      </c>
      <c r="H102" s="117">
        <f>IF('3d PC'!H15="-","-",'3d PC'!H56)</f>
        <v>6.5567588596821027</v>
      </c>
      <c r="I102" s="117">
        <f>IF('3d PC'!I15="-","-",'3d PC'!I56)</f>
        <v>6.6197359495950758</v>
      </c>
      <c r="J102" s="117">
        <f>IF('3d PC'!J15="-","-",'3d PC'!J56)</f>
        <v>6.6197359495950758</v>
      </c>
      <c r="K102" s="117">
        <f>IF('3d PC'!K15="-","-",'3d PC'!K56)</f>
        <v>6.6995028867368616</v>
      </c>
      <c r="L102" s="117">
        <f>IF('3d PC'!L15="-","-",'3d PC'!L56)</f>
        <v>6.6995028867368616</v>
      </c>
      <c r="M102" s="117">
        <f>IF('3d PC'!M15="-","-",'3d PC'!M56)</f>
        <v>7.1131218301273513</v>
      </c>
      <c r="N102" s="117">
        <f>IF('3d PC'!N15="-","-",'3d PC'!N56)</f>
        <v>7.1131218301273513</v>
      </c>
      <c r="O102" s="27"/>
      <c r="P102" s="117">
        <f>'3d PC'!P56</f>
        <v>7.1131218301273513</v>
      </c>
      <c r="Q102" s="117">
        <f>'3d PC'!Q56</f>
        <v>7.2804579515147188</v>
      </c>
      <c r="R102" s="117">
        <f>'3d PC'!R56</f>
        <v>7.1935840895118579</v>
      </c>
      <c r="S102" s="117">
        <f>'3d PC'!S56</f>
        <v>7.3593999937099728</v>
      </c>
      <c r="T102" s="117">
        <f>'3d PC'!T56</f>
        <v>7.0492243060839304</v>
      </c>
      <c r="U102" s="117">
        <f>'3d PC'!U56</f>
        <v>7.1089669218364691</v>
      </c>
      <c r="V102" s="117">
        <f>'3d PC'!V56</f>
        <v>6.9829560851947949</v>
      </c>
      <c r="W102" s="117">
        <f>'3d PC'!W56</f>
        <v>9.6262235975887975</v>
      </c>
      <c r="X102" s="27"/>
      <c r="Y102" s="117">
        <f>'3d PC'!Y56</f>
        <v>9.9504863797742438</v>
      </c>
      <c r="Z102" s="117" t="str">
        <f>'3d PC'!Z56</f>
        <v>-</v>
      </c>
      <c r="AA102" s="117" t="str">
        <f>'3d PC'!AA56</f>
        <v>-</v>
      </c>
      <c r="AB102" s="117" t="str">
        <f>'3d PC'!AB56</f>
        <v>-</v>
      </c>
      <c r="AC102" s="117" t="str">
        <f>'3d PC'!AC56</f>
        <v>-</v>
      </c>
      <c r="AD102" s="25"/>
    </row>
    <row r="103" spans="1:30" s="26" customFormat="1" ht="11.25" x14ac:dyDescent="0.15">
      <c r="A103" s="207">
        <v>4</v>
      </c>
      <c r="B103" s="120" t="s">
        <v>247</v>
      </c>
      <c r="C103" s="120" t="s">
        <v>184</v>
      </c>
      <c r="D103" s="122" t="s">
        <v>126</v>
      </c>
      <c r="E103" s="119"/>
      <c r="F103" s="27"/>
      <c r="G103" s="117">
        <f>IF('3e NC-Elec'!H22="-","-",'3e NC-Elec'!H22)</f>
        <v>11.753000000000002</v>
      </c>
      <c r="H103" s="117">
        <f>IF('3e NC-Elec'!I22="-","-",'3e NC-Elec'!I22)</f>
        <v>11.753000000000002</v>
      </c>
      <c r="I103" s="117">
        <f>IF('3e NC-Elec'!J22="-","-",'3e NC-Elec'!J22)</f>
        <v>10.621500000000001</v>
      </c>
      <c r="J103" s="117">
        <f>IF('3e NC-Elec'!K22="-","-",'3e NC-Elec'!K22)</f>
        <v>10.621500000000001</v>
      </c>
      <c r="K103" s="117">
        <f>IF('3e NC-Elec'!L22="-","-",'3e NC-Elec'!L22)</f>
        <v>11.095999999999998</v>
      </c>
      <c r="L103" s="117">
        <f>IF('3e NC-Elec'!M22="-","-",'3e NC-Elec'!M22)</f>
        <v>11.095999999999998</v>
      </c>
      <c r="M103" s="117">
        <f>IF('3e NC-Elec'!N22="-","-",'3e NC-Elec'!N22)</f>
        <v>10.804</v>
      </c>
      <c r="N103" s="117">
        <f>IF('3e NC-Elec'!O22="-","-",'3e NC-Elec'!O22)</f>
        <v>10.804</v>
      </c>
      <c r="O103" s="27"/>
      <c r="P103" s="117">
        <f>'3e NC-Elec'!Q22</f>
        <v>10.804</v>
      </c>
      <c r="Q103" s="117">
        <f>'3e NC-Elec'!R22</f>
        <v>11.315</v>
      </c>
      <c r="R103" s="117">
        <f>'3e NC-Elec'!S22</f>
        <v>11.315</v>
      </c>
      <c r="S103" s="117">
        <f>'3e NC-Elec'!T22</f>
        <v>12.811499999999999</v>
      </c>
      <c r="T103" s="117">
        <f>'3e NC-Elec'!U22</f>
        <v>12.811499999999999</v>
      </c>
      <c r="U103" s="117">
        <f>'3e NC-Elec'!V22</f>
        <v>14.818999999999999</v>
      </c>
      <c r="V103" s="117">
        <f>'3e NC-Elec'!W22</f>
        <v>14.818999999999999</v>
      </c>
      <c r="W103" s="117">
        <f>'3e NC-Elec'!X22</f>
        <v>77.817999999999998</v>
      </c>
      <c r="X103" s="27"/>
      <c r="Y103" s="117">
        <f>'3e NC-Elec'!Z22</f>
        <v>77.817999999999998</v>
      </c>
      <c r="Z103" s="117" t="str">
        <f>'3e NC-Elec'!AA22</f>
        <v>-</v>
      </c>
      <c r="AA103" s="117" t="str">
        <f>'3e NC-Elec'!AB22</f>
        <v>-</v>
      </c>
      <c r="AB103" s="117" t="str">
        <f>'3e NC-Elec'!AC22</f>
        <v>-</v>
      </c>
      <c r="AC103" s="117" t="str">
        <f>'3e NC-Elec'!AD22</f>
        <v>-</v>
      </c>
      <c r="AD103" s="25"/>
    </row>
    <row r="104" spans="1:30" s="26" customFormat="1" ht="11.25" customHeight="1" x14ac:dyDescent="0.15">
      <c r="A104" s="207">
        <v>5</v>
      </c>
      <c r="B104" s="120" t="s">
        <v>248</v>
      </c>
      <c r="C104" s="120" t="s">
        <v>185</v>
      </c>
      <c r="D104" s="122" t="s">
        <v>126</v>
      </c>
      <c r="E104" s="119"/>
      <c r="F104" s="27"/>
      <c r="G104" s="117">
        <f>IF('3g CPIH'!C$17="-","-",'3h OC '!$E$7*('3g CPIH'!C$17/'3g CPIH'!$G$17))</f>
        <v>38.772147945205475</v>
      </c>
      <c r="H104" s="117">
        <f>IF('3g CPIH'!D$17="-","-",'3h OC '!$E$7*('3g CPIH'!D$17/'3g CPIH'!$G$17))</f>
        <v>38.849769863013698</v>
      </c>
      <c r="I104" s="117">
        <f>IF('3g CPIH'!E$17="-","-",'3h OC '!$E$7*('3g CPIH'!E$17/'3g CPIH'!$G$17))</f>
        <v>38.966202739726029</v>
      </c>
      <c r="J104" s="117">
        <f>IF('3g CPIH'!F$17="-","-",'3h OC '!$E$7*('3g CPIH'!F$17/'3g CPIH'!$G$17))</f>
        <v>39.199068493150683</v>
      </c>
      <c r="K104" s="117">
        <f>IF('3g CPIH'!G$17="-","-",'3h OC '!$E$7*('3g CPIH'!G$17/'3g CPIH'!$G$17))</f>
        <v>39.6648</v>
      </c>
      <c r="L104" s="117">
        <f>IF('3g CPIH'!H$17="-","-",'3h OC '!$E$7*('3g CPIH'!H$17/'3g CPIH'!$G$17))</f>
        <v>40.169342465753431</v>
      </c>
      <c r="M104" s="117">
        <f>IF('3g CPIH'!I$17="-","-",'3h OC '!$E$7*('3g CPIH'!I$17/'3g CPIH'!$G$17))</f>
        <v>40.751506849315064</v>
      </c>
      <c r="N104" s="117">
        <f>IF('3g CPIH'!J$17="-","-",'3h OC '!$E$7*('3g CPIH'!J$17/'3g CPIH'!$G$17))</f>
        <v>41.100805479452056</v>
      </c>
      <c r="O104" s="27"/>
      <c r="P104" s="117">
        <f>IF('3g CPIH'!L$17="-","-",'3h OC '!$E$7*('3g CPIH'!L$17/'3g CPIH'!$G$17))</f>
        <v>41.100805479452056</v>
      </c>
      <c r="Q104" s="117">
        <f>IF('3g CPIH'!M$17="-","-",'3h OC '!$E$7*('3g CPIH'!M$17/'3g CPIH'!$G$17))</f>
        <v>41.566536986301365</v>
      </c>
      <c r="R104" s="117">
        <f>IF('3g CPIH'!N$17="-","-",'3h OC '!$E$7*('3g CPIH'!N$17/'3g CPIH'!$G$17))</f>
        <v>41.877024657534243</v>
      </c>
      <c r="S104" s="117">
        <f>IF('3g CPIH'!O$17="-","-",'3h OC '!$E$7*('3g CPIH'!O$17/'3g CPIH'!$G$17))</f>
        <v>42.109890410958904</v>
      </c>
      <c r="T104" s="117">
        <f>IF('3g CPIH'!P$17="-","-",'3h OC '!$E$7*('3g CPIH'!P$17/'3g CPIH'!$G$17))</f>
        <v>42.226323287671228</v>
      </c>
      <c r="U104" s="117">
        <f>IF('3g CPIH'!Q$17="-","-",'3h OC '!$E$7*('3g CPIH'!Q$17/'3g CPIH'!$G$17))</f>
        <v>42.45918904109589</v>
      </c>
      <c r="V104" s="117">
        <f>IF('3g CPIH'!R$17="-","-",'3h OC '!$E$7*('3g CPIH'!R$17/'3g CPIH'!$G$17))</f>
        <v>43.235408219178083</v>
      </c>
      <c r="W104" s="117">
        <f>IF('3g CPIH'!S$17="-","-",'3h OC '!$E$7*('3g CPIH'!S$17/'3g CPIH'!$G$17))</f>
        <v>44.516169863013701</v>
      </c>
      <c r="X104" s="27"/>
      <c r="Y104" s="117">
        <f>IF('3g CPIH'!U$17="-","-",'3h OC '!$E$7*('3g CPIH'!U$17/'3g CPIH'!$G$17))</f>
        <v>46.767205479452052</v>
      </c>
      <c r="Z104" s="117" t="str">
        <f>IF('3g CPIH'!V$17="-","-",'3h OC '!$E$7*('3g CPIH'!V$17/'3g CPIH'!$G$17))</f>
        <v>-</v>
      </c>
      <c r="AA104" s="117" t="str">
        <f>IF('3g CPIH'!W$17="-","-",'3h OC '!$E$7*('3g CPIH'!W$17/'3g CPIH'!$G$17))</f>
        <v>-</v>
      </c>
      <c r="AB104" s="117" t="str">
        <f>IF('3g CPIH'!X$17="-","-",'3h OC '!$E$7*('3g CPIH'!X$17/'3g CPIH'!$G$17))</f>
        <v>-</v>
      </c>
      <c r="AC104" s="117" t="str">
        <f>IF('3g CPIH'!Y$17="-","-",'3h OC '!$E$7*('3g CPIH'!Y$17/'3g CPIH'!$G$17))</f>
        <v>-</v>
      </c>
      <c r="AD104" s="25"/>
    </row>
    <row r="105" spans="1:30" s="26" customFormat="1" ht="11.25" customHeight="1" x14ac:dyDescent="0.15">
      <c r="A105" s="207">
        <v>6</v>
      </c>
      <c r="B105" s="120" t="s">
        <v>248</v>
      </c>
      <c r="C105" s="120" t="s">
        <v>186</v>
      </c>
      <c r="D105" s="122" t="s">
        <v>126</v>
      </c>
      <c r="E105" s="119"/>
      <c r="F105" s="27"/>
      <c r="G105" s="117" t="s">
        <v>249</v>
      </c>
      <c r="H105" s="117" t="s">
        <v>249</v>
      </c>
      <c r="I105" s="117" t="s">
        <v>249</v>
      </c>
      <c r="J105" s="117" t="s">
        <v>249</v>
      </c>
      <c r="K105" s="117">
        <f>IF('3i SMNCC'!G$50="-","-",'3i SMNCC'!G$62)</f>
        <v>0</v>
      </c>
      <c r="L105" s="117">
        <f>IF('3i SMNCC'!H$50="-","-",'3i SMNCC'!H$62)</f>
        <v>-0.1310662676190151</v>
      </c>
      <c r="M105" s="117">
        <f>IF('3i SMNCC'!I$50="-","-",'3i SMNCC'!I$62)</f>
        <v>1.6490220555819262</v>
      </c>
      <c r="N105" s="117">
        <f>IF('3i SMNCC'!J$50="-","-",'3i SMNCC'!J$62)</f>
        <v>7.9249822078168837</v>
      </c>
      <c r="O105" s="27"/>
      <c r="P105" s="117">
        <f>IF('3i SMNCC'!L$50="-","-",'3i SMNCC'!L$62)</f>
        <v>7.9249822078168837</v>
      </c>
      <c r="Q105" s="117">
        <f>IF('3i SMNCC'!M$50="-","-",'3i SMNCC'!M$62)</f>
        <v>9.5945159615724194</v>
      </c>
      <c r="R105" s="117">
        <f>IF('3i SMNCC'!N$50="-","-",'3i SMNCC'!N$62)</f>
        <v>9.6655312765157912</v>
      </c>
      <c r="S105" s="117">
        <f>IF('3i SMNCC'!O$50="-","-",'3i SMNCC'!O$62)</f>
        <v>11.448655558303892</v>
      </c>
      <c r="T105" s="117">
        <f>IF('3i SMNCC'!P$50="-","-",'3i SMNCC'!P$62)</f>
        <v>11.63045810995356</v>
      </c>
      <c r="U105" s="117">
        <f>IF('3i SMNCC'!Q$50="-","-",'3i SMNCC'!Q$62)</f>
        <v>11.375413031411084</v>
      </c>
      <c r="V105" s="117">
        <f>IF('3i SMNCC'!R$50="-","-",'3i SMNCC'!R$62)</f>
        <v>11.405483218834176</v>
      </c>
      <c r="W105" s="117">
        <f>IF('3i SMNCC'!S$50="-","-",'3i SMNCC'!S$62)</f>
        <v>10.452988037960662</v>
      </c>
      <c r="X105" s="27"/>
      <c r="Y105" s="117">
        <f>IF('3i SMNCC'!U$50="-","-",'3i SMNCC'!U$62)</f>
        <v>11.090106502704794</v>
      </c>
      <c r="Z105" s="117" t="str">
        <f>IF('3i SMNCC'!V$50="-","-",'3i SMNCC'!V$62)</f>
        <v>-</v>
      </c>
      <c r="AA105" s="117" t="str">
        <f>IF('3i SMNCC'!W$50="-","-",'3i SMNCC'!W$62)</f>
        <v>-</v>
      </c>
      <c r="AB105" s="117" t="str">
        <f>IF('3i SMNCC'!X$50="-","-",'3i SMNCC'!X$62)</f>
        <v>-</v>
      </c>
      <c r="AC105" s="117" t="str">
        <f>IF('3i SMNCC'!Y$50="-","-",'3i SMNCC'!Y$62)</f>
        <v>-</v>
      </c>
      <c r="AD105" s="25"/>
    </row>
    <row r="106" spans="1:30" s="26" customFormat="1" ht="11.25" customHeight="1" x14ac:dyDescent="0.15">
      <c r="A106" s="207">
        <v>7</v>
      </c>
      <c r="B106" s="120" t="s">
        <v>248</v>
      </c>
      <c r="C106" s="120" t="s">
        <v>187</v>
      </c>
      <c r="D106" s="122" t="s">
        <v>126</v>
      </c>
      <c r="E106" s="119"/>
      <c r="F106" s="27"/>
      <c r="G106" s="117">
        <f>IF('3g CPIH'!C$17="-","-",'3j PAAC PAP'!$G$9*('3g CPIH'!C$17/'3g CPIH'!$G$17))</f>
        <v>3.3460635029354204</v>
      </c>
      <c r="H106" s="117">
        <f>IF('3g CPIH'!D$17="-","-",'3j PAAC PAP'!$G$9*('3g CPIH'!D$17/'3g CPIH'!$G$17))</f>
        <v>3.3527623287671227</v>
      </c>
      <c r="I106" s="117">
        <f>IF('3g CPIH'!E$17="-","-",'3j PAAC PAP'!$G$9*('3g CPIH'!E$17/'3g CPIH'!$G$17))</f>
        <v>3.3628105675146771</v>
      </c>
      <c r="J106" s="117">
        <f>IF('3g CPIH'!F$17="-","-",'3j PAAC PAP'!$G$9*('3g CPIH'!F$17/'3g CPIH'!$G$17))</f>
        <v>3.3829070450097847</v>
      </c>
      <c r="K106" s="117">
        <f>IF('3g CPIH'!G$17="-","-",'3j PAAC PAP'!$G$9*('3g CPIH'!G$17/'3g CPIH'!$G$17))</f>
        <v>3.4230999999999998</v>
      </c>
      <c r="L106" s="117">
        <f>IF('3g CPIH'!H$17="-","-",'3j PAAC PAP'!$G$9*('3g CPIH'!H$17/'3g CPIH'!$G$17))</f>
        <v>3.4666423679060667</v>
      </c>
      <c r="M106" s="117">
        <f>IF('3g CPIH'!I$17="-","-",'3j PAAC PAP'!$G$9*('3g CPIH'!I$17/'3g CPIH'!$G$17))</f>
        <v>3.516883561643835</v>
      </c>
      <c r="N106" s="117">
        <f>IF('3g CPIH'!J$17="-","-",'3j PAAC PAP'!$G$9*('3g CPIH'!J$17/'3g CPIH'!$G$17))</f>
        <v>3.547028277886497</v>
      </c>
      <c r="O106" s="27"/>
      <c r="P106" s="117">
        <f>IF('3g CPIH'!L$17="-","-",'3j PAAC PAP'!$G$9*('3g CPIH'!L$17/'3g CPIH'!$G$17))</f>
        <v>3.547028277886497</v>
      </c>
      <c r="Q106" s="117">
        <f>IF('3g CPIH'!M$17="-","-",'3j PAAC PAP'!$G$9*('3g CPIH'!M$17/'3g CPIH'!$G$17))</f>
        <v>3.5872212328767121</v>
      </c>
      <c r="R106" s="117">
        <f>IF('3g CPIH'!N$17="-","-",'3j PAAC PAP'!$G$9*('3g CPIH'!N$17/'3g CPIH'!$G$17))</f>
        <v>3.6140165362035224</v>
      </c>
      <c r="S106" s="117">
        <f>IF('3g CPIH'!O$17="-","-",'3j PAAC PAP'!$G$9*('3g CPIH'!O$17/'3g CPIH'!$G$17))</f>
        <v>3.6341130136986299</v>
      </c>
      <c r="T106" s="117">
        <f>IF('3g CPIH'!P$17="-","-",'3j PAAC PAP'!$G$9*('3g CPIH'!P$17/'3g CPIH'!$G$17))</f>
        <v>3.6441612524461835</v>
      </c>
      <c r="U106" s="117">
        <f>IF('3g CPIH'!Q$17="-","-",'3j PAAC PAP'!$G$9*('3g CPIH'!Q$17/'3g CPIH'!$G$17))</f>
        <v>3.6642577299412915</v>
      </c>
      <c r="V106" s="117">
        <f>IF('3g CPIH'!R$17="-","-",'3j PAAC PAP'!$G$9*('3g CPIH'!R$17/'3g CPIH'!$G$17))</f>
        <v>3.7312459882583173</v>
      </c>
      <c r="W106" s="117">
        <f>IF('3g CPIH'!S$17="-","-",'3j PAAC PAP'!$G$9*('3g CPIH'!S$17/'3g CPIH'!$G$17))</f>
        <v>3.8417766144814092</v>
      </c>
      <c r="X106" s="27"/>
      <c r="Y106" s="117">
        <f>IF('3g CPIH'!U$17="-","-",'3j PAAC PAP'!$G$9*('3g CPIH'!U$17/'3g CPIH'!$G$17))</f>
        <v>4.0360425636007822</v>
      </c>
      <c r="Z106" s="117" t="str">
        <f>IF('3g CPIH'!V$17="-","-",'3j PAAC PAP'!$G$9*('3g CPIH'!V$17/'3g CPIH'!$G$17))</f>
        <v>-</v>
      </c>
      <c r="AA106" s="117" t="str">
        <f>IF('3g CPIH'!W$17="-","-",'3j PAAC PAP'!$G$9*('3g CPIH'!W$17/'3g CPIH'!$G$17))</f>
        <v>-</v>
      </c>
      <c r="AB106" s="117" t="str">
        <f>IF('3g CPIH'!X$17="-","-",'3j PAAC PAP'!$G$9*('3g CPIH'!X$17/'3g CPIH'!$G$17))</f>
        <v>-</v>
      </c>
      <c r="AC106" s="117" t="str">
        <f>IF('3g CPIH'!Y$17="-","-",'3j PAAC PAP'!$G$9*('3g CPIH'!Y$17/'3g CPIH'!$G$17))</f>
        <v>-</v>
      </c>
      <c r="AD106" s="25"/>
    </row>
    <row r="107" spans="1:30" s="26" customFormat="1" ht="11.25" customHeight="1" x14ac:dyDescent="0.15">
      <c r="A107" s="207">
        <v>8</v>
      </c>
      <c r="B107" s="120" t="s">
        <v>248</v>
      </c>
      <c r="C107" s="120" t="s">
        <v>188</v>
      </c>
      <c r="D107" s="122" t="s">
        <v>126</v>
      </c>
      <c r="E107" s="119"/>
      <c r="F107" s="27"/>
      <c r="G107" s="117">
        <f>IF(G102="-","-",SUM(G99:G105)*'3j PAAC PAP'!$G$27)</f>
        <v>0.27707557563092433</v>
      </c>
      <c r="H107" s="117">
        <f>IF(H102="-","-",SUM(H99:H105)*'3j PAAC PAP'!$G$27)</f>
        <v>0.27745235241996541</v>
      </c>
      <c r="I107" s="117">
        <f>IF(I102="-","-",SUM(I99:I105)*'3j PAAC PAP'!$G$27)</f>
        <v>0.27283090739796467</v>
      </c>
      <c r="J107" s="117">
        <f>IF(J102="-","-",SUM(J99:J105)*'3j PAAC PAP'!$G$27)</f>
        <v>0.27396123776508791</v>
      </c>
      <c r="K107" s="117">
        <f>IF(K102="-","-",SUM(K99:K105)*'3j PAAC PAP'!$G$27)</f>
        <v>0.27891231021222068</v>
      </c>
      <c r="L107" s="117">
        <f>IF(L102="-","-",SUM(L99:L105)*'3j PAAC PAP'!$G$27)</f>
        <v>0.28072516367796513</v>
      </c>
      <c r="M107" s="117">
        <f>IF(M102="-","-",SUM(M99:M105)*'3j PAAC PAP'!$G$27)</f>
        <v>0.29278187666780814</v>
      </c>
      <c r="N107" s="117">
        <f>IF(N102="-","-",SUM(N99:N105)*'3j PAAC PAP'!$G$27)</f>
        <v>0.32494088279744154</v>
      </c>
      <c r="O107" s="27"/>
      <c r="P107" s="117">
        <f>IF(P102="-","-",SUM(P99:P105)*'3j PAAC PAP'!$G$27)</f>
        <v>0.32494088279744154</v>
      </c>
      <c r="Q107" s="117">
        <f>IF(Q102="-","-",SUM(Q99:Q105)*'3j PAAC PAP'!$G$27)</f>
        <v>0.33859810390563178</v>
      </c>
      <c r="R107" s="117">
        <f>IF(R102="-","-",SUM(R99:R105)*'3j PAAC PAP'!$G$27)</f>
        <v>0.34002823367436935</v>
      </c>
      <c r="S107" s="117">
        <f>IF(S102="-","-",SUM(S99:S105)*'3j PAAC PAP'!$G$27)</f>
        <v>0.35788273070426985</v>
      </c>
      <c r="T107" s="117">
        <f>IF(T102="-","-",SUM(T99:T105)*'3j PAAC PAP'!$G$27)</f>
        <v>0.35782477268580215</v>
      </c>
      <c r="U107" s="117">
        <f>IF(U102="-","-",SUM(U99:U105)*'3j PAAC PAP'!$G$27)</f>
        <v>0.37496976819606037</v>
      </c>
      <c r="V107" s="117">
        <f>IF(V102="-","-",SUM(V99:V105)*'3j PAAC PAP'!$G$27)</f>
        <v>0.37447356949882366</v>
      </c>
      <c r="W107" s="117">
        <f>IF(W102="-","-",SUM(W99:W105)*'3j PAAC PAP'!$G$27)</f>
        <v>0.69127455379402569</v>
      </c>
      <c r="X107" s="27"/>
      <c r="Y107" s="117">
        <f>IF(Y102="-","-",SUM(Y99:Y105)*'3j PAAC PAP'!$G$27)</f>
        <v>0.70686762524881352</v>
      </c>
      <c r="Z107" s="117" t="str">
        <f>IF(Z102="-","-",SUM(Z99:Z105)*'3j PAAC PAP'!$G$27)</f>
        <v>-</v>
      </c>
      <c r="AA107" s="117" t="str">
        <f>IF(AA102="-","-",SUM(AA99:AA105)*'3j PAAC PAP'!$G$27)</f>
        <v>-</v>
      </c>
      <c r="AB107" s="117" t="str">
        <f>IF(AB102="-","-",SUM(AB99:AB105)*'3j PAAC PAP'!$G$27)</f>
        <v>-</v>
      </c>
      <c r="AC107" s="117" t="str">
        <f>IF(AC102="-","-",SUM(AC99:AC105)*'3j PAAC PAP'!$G$27)</f>
        <v>-</v>
      </c>
      <c r="AD107" s="25"/>
    </row>
    <row r="108" spans="1:30" s="26" customFormat="1" ht="11.25" customHeight="1" x14ac:dyDescent="0.15">
      <c r="A108" s="207">
        <v>9</v>
      </c>
      <c r="B108" s="120" t="s">
        <v>189</v>
      </c>
      <c r="C108" s="120" t="s">
        <v>250</v>
      </c>
      <c r="D108" s="122" t="s">
        <v>126</v>
      </c>
      <c r="E108" s="119"/>
      <c r="F108" s="27"/>
      <c r="G108" s="117">
        <f>IF(G102="-","-",SUM(G99:G107)*'3k EBIT'!$E$7)</f>
        <v>1.1757353286707357</v>
      </c>
      <c r="H108" s="117">
        <f>IF(H102="-","-",SUM(H99:H107)*'3k EBIT'!$E$7)</f>
        <v>1.1773757502464037</v>
      </c>
      <c r="I108" s="117">
        <f>IF(I102="-","-",SUM(I99:I107)*'3k EBIT'!$E$7)</f>
        <v>1.1590407766208792</v>
      </c>
      <c r="J108" s="117">
        <f>IF(J102="-","-",SUM(J99:J107)*'3k EBIT'!$E$7)</f>
        <v>1.1639620413478835</v>
      </c>
      <c r="K108" s="117">
        <f>IF(K102="-","-",SUM(K99:K107)*'3k EBIT'!$E$7)</f>
        <v>1.1845917207345096</v>
      </c>
      <c r="L108" s="117">
        <f>IF(L102="-","-",SUM(L99:L107)*'3k EBIT'!$E$7)</f>
        <v>1.1927036476675064</v>
      </c>
      <c r="M108" s="117">
        <f>IF(M102="-","-",SUM(M99:M107)*'3k EBIT'!$E$7)</f>
        <v>1.2420178596451714</v>
      </c>
      <c r="N108" s="117">
        <f>IF(N102="-","-",SUM(N99:N107)*'3k EBIT'!$E$7)</f>
        <v>1.3715425702370576</v>
      </c>
      <c r="O108" s="27"/>
      <c r="P108" s="117">
        <f>IF(P102="-","-",SUM(P99:P107)*'3k EBIT'!$E$7)</f>
        <v>1.3715425702370576</v>
      </c>
      <c r="Q108" s="117">
        <f>IF(Q102="-","-",SUM(Q99:Q107)*'3k EBIT'!$E$7)</f>
        <v>1.4270793720141568</v>
      </c>
      <c r="R108" s="117">
        <f>IF(R102="-","-",SUM(R99:R107)*'3k EBIT'!$E$7)</f>
        <v>1.4333324190793417</v>
      </c>
      <c r="S108" s="117">
        <f>IF(S102="-","-",SUM(S99:S107)*'3k EBIT'!$E$7)</f>
        <v>1.505308882988452</v>
      </c>
      <c r="T108" s="117">
        <f>IF(T102="-","-",SUM(T99:T107)*'3k EBIT'!$E$7)</f>
        <v>1.5052711158041869</v>
      </c>
      <c r="U108" s="117">
        <f>IF(U102="-","-",SUM(U99:U107)*'3k EBIT'!$E$7)</f>
        <v>1.574402848093545</v>
      </c>
      <c r="V108" s="117">
        <f>IF(V102="-","-",SUM(V99:V107)*'3k EBIT'!$E$7)</f>
        <v>1.5737107783009479</v>
      </c>
      <c r="W108" s="117">
        <f>IF(W102="-","-",SUM(W99:W107)*'3k EBIT'!$E$7)</f>
        <v>2.8460585078913301</v>
      </c>
      <c r="X108" s="27"/>
      <c r="Y108" s="117">
        <f>IF(Y102="-","-",SUM(Y99:Y107)*'3k EBIT'!$E$7)</f>
        <v>2.9123411472115199</v>
      </c>
      <c r="Z108" s="117" t="str">
        <f>IF(Z102="-","-",SUM(Z99:Z107)*'3k EBIT'!$E$7)</f>
        <v>-</v>
      </c>
      <c r="AA108" s="117" t="str">
        <f>IF(AA102="-","-",SUM(AA99:AA107)*'3k EBIT'!$E$7)</f>
        <v>-</v>
      </c>
      <c r="AB108" s="117" t="str">
        <f>IF(AB102="-","-",SUM(AB99:AB107)*'3k EBIT'!$E$7)</f>
        <v>-</v>
      </c>
      <c r="AC108" s="117" t="str">
        <f>IF(AC102="-","-",SUM(AC99:AC107)*'3k EBIT'!$E$7)</f>
        <v>-</v>
      </c>
      <c r="AD108" s="25"/>
    </row>
    <row r="109" spans="1:30" s="26" customFormat="1" ht="11.25" customHeight="1" x14ac:dyDescent="0.15">
      <c r="A109" s="207">
        <v>10</v>
      </c>
      <c r="B109" s="120" t="s">
        <v>251</v>
      </c>
      <c r="C109" s="156" t="s">
        <v>252</v>
      </c>
      <c r="D109" s="122" t="s">
        <v>126</v>
      </c>
      <c r="E109" s="118"/>
      <c r="F109" s="27"/>
      <c r="G109" s="117">
        <f>IF(G104="-","-",SUM(G99:G102,G104:G108)*'3l HAP'!$E$8)</f>
        <v>0.73392084472671715</v>
      </c>
      <c r="H109" s="117">
        <f>IF(H104="-","-",SUM(H99:H102,H104:H108)*'3l HAP'!$E$8)</f>
        <v>0.73518491853560697</v>
      </c>
      <c r="I109" s="117">
        <f>IF(I104="-","-",SUM(I99:I102,I104:I108)*'3l HAP'!$E$8)</f>
        <v>0.73762267119505254</v>
      </c>
      <c r="J109" s="117">
        <f>IF(J104="-","-",SUM(J99:J102,J104:J108)*'3l HAP'!$E$8)</f>
        <v>0.741414892621722</v>
      </c>
      <c r="K109" s="117">
        <f>IF(K104="-","-",SUM(K99:K102,K104:K108)*'3l HAP'!$E$8)</f>
        <v>0.75036452818180532</v>
      </c>
      <c r="L109" s="117">
        <f>IF(L104="-","-",SUM(L99:L102,L104:L108)*'3l HAP'!$E$8)</f>
        <v>0.75661540571702213</v>
      </c>
      <c r="M109" s="117">
        <f>IF(M104="-","-",SUM(M99:M102,M104:M108)*'3l HAP'!$E$8)</f>
        <v>0.79889105557687723</v>
      </c>
      <c r="N109" s="117">
        <f>IF(N104="-","-",SUM(N99:N102,N104:N108)*'3l HAP'!$E$8)</f>
        <v>0.89870002949661332</v>
      </c>
      <c r="O109" s="27"/>
      <c r="P109" s="117">
        <f>IF(P104="-","-",SUM(P99:P102,P104:P108)*'3l HAP'!$E$8)</f>
        <v>0.89870002949661332</v>
      </c>
      <c r="Q109" s="117">
        <f>IF(Q104="-","-",SUM(Q99:Q102,Q104:Q108)*'3l HAP'!$E$8)</f>
        <v>0.93401395107343665</v>
      </c>
      <c r="R109" s="117">
        <f>IF(R104="-","-",SUM(R99:R102,R104:R108)*'3l HAP'!$E$8)</f>
        <v>0.93883241550849239</v>
      </c>
      <c r="S109" s="117">
        <f>IF(S104="-","-",SUM(S99:S102,S104:S108)*'3l HAP'!$E$8)</f>
        <v>0.97238568389352109</v>
      </c>
      <c r="T109" s="117">
        <f>IF(T104="-","-",SUM(T99:T102,T104:T108)*'3l HAP'!$E$8)</f>
        <v>0.97235658130844582</v>
      </c>
      <c r="U109" s="117">
        <f>IF(U104="-","-",SUM(U99:U102,U104:U108)*'3l HAP'!$E$8)</f>
        <v>0.99623620930182843</v>
      </c>
      <c r="V109" s="117">
        <f>IF(V104="-","-",SUM(V99:V102,V104:V108)*'3l HAP'!$E$8)</f>
        <v>0.99570291510982212</v>
      </c>
      <c r="W109" s="117">
        <f>IF(W104="-","-",SUM(W99:W102,W104:W108)*'3l HAP'!$E$8)</f>
        <v>1.0537785252892207</v>
      </c>
      <c r="X109" s="27"/>
      <c r="Y109" s="117">
        <f>IF(Y104="-","-",SUM(Y99:Y102,Y104:Y108)*'3l HAP'!$E$8)</f>
        <v>1.1048545106283041</v>
      </c>
      <c r="Z109" s="117" t="str">
        <f>IF(Z104="-","-",SUM(Z99:Z102,Z104:Z108)*'3l HAP'!$E$8)</f>
        <v>-</v>
      </c>
      <c r="AA109" s="117" t="str">
        <f>IF(AA104="-","-",SUM(AA99:AA102,AA104:AA108)*'3l HAP'!$E$8)</f>
        <v>-</v>
      </c>
      <c r="AB109" s="117" t="str">
        <f>IF(AB104="-","-",SUM(AB99:AB102,AB104:AB108)*'3l HAP'!$E$8)</f>
        <v>-</v>
      </c>
      <c r="AC109" s="117" t="str">
        <f>IF(AC104="-","-",SUM(AC99:AC102,AC104:AC108)*'3l HAP'!$E$8)</f>
        <v>-</v>
      </c>
      <c r="AD109" s="25"/>
    </row>
    <row r="110" spans="1:30" s="26" customFormat="1" ht="11.25" x14ac:dyDescent="0.15">
      <c r="A110" s="207">
        <v>11</v>
      </c>
      <c r="B110" s="120" t="s">
        <v>253</v>
      </c>
      <c r="C110" s="120" t="str">
        <f>B110&amp;"_"&amp;D110</f>
        <v>Total_Southern</v>
      </c>
      <c r="D110" s="122" t="s">
        <v>126</v>
      </c>
      <c r="E110" s="119"/>
      <c r="F110" s="27"/>
      <c r="G110" s="117">
        <f t="shared" ref="G110:N110" si="21">IF(G104="-","-",SUM(G99:G109))</f>
        <v>62.614702056851378</v>
      </c>
      <c r="H110" s="117">
        <f t="shared" si="21"/>
        <v>62.702304072664901</v>
      </c>
      <c r="I110" s="117">
        <f t="shared" si="21"/>
        <v>61.739743612049686</v>
      </c>
      <c r="J110" s="117">
        <f t="shared" si="21"/>
        <v>62.002549659490235</v>
      </c>
      <c r="K110" s="117">
        <f t="shared" si="21"/>
        <v>63.097271445865388</v>
      </c>
      <c r="L110" s="117">
        <f t="shared" si="21"/>
        <v>63.530465669839835</v>
      </c>
      <c r="M110" s="117">
        <f t="shared" si="21"/>
        <v>66.168225088558032</v>
      </c>
      <c r="N110" s="117">
        <f t="shared" si="21"/>
        <v>73.085121277813883</v>
      </c>
      <c r="O110" s="27"/>
      <c r="P110" s="117">
        <f t="shared" ref="P110:W110" si="22">IF(P104="-","-",SUM(P99:P109))</f>
        <v>73.085121277813883</v>
      </c>
      <c r="Q110" s="117">
        <f t="shared" si="22"/>
        <v>76.043423559258443</v>
      </c>
      <c r="R110" s="117">
        <f t="shared" si="22"/>
        <v>76.377349628027602</v>
      </c>
      <c r="S110" s="117">
        <f t="shared" si="22"/>
        <v>80.199136274257654</v>
      </c>
      <c r="T110" s="117">
        <f t="shared" si="22"/>
        <v>80.197119425953346</v>
      </c>
      <c r="U110" s="117">
        <f t="shared" si="22"/>
        <v>83.859509776805993</v>
      </c>
      <c r="V110" s="117">
        <f t="shared" si="22"/>
        <v>83.822551771733146</v>
      </c>
      <c r="W110" s="117">
        <f t="shared" si="22"/>
        <v>150.84626970001918</v>
      </c>
      <c r="X110" s="27"/>
      <c r="Y110" s="117">
        <f t="shared" ref="Y110:AC110" si="23">IF(Y104="-","-",SUM(Y99:Y109))</f>
        <v>154.3859042086205</v>
      </c>
      <c r="Z110" s="117" t="str">
        <f t="shared" si="23"/>
        <v>-</v>
      </c>
      <c r="AA110" s="117" t="str">
        <f t="shared" si="23"/>
        <v>-</v>
      </c>
      <c r="AB110" s="117" t="str">
        <f t="shared" si="23"/>
        <v>-</v>
      </c>
      <c r="AC110" s="117" t="str">
        <f t="shared" si="23"/>
        <v>-</v>
      </c>
      <c r="AD110" s="25"/>
    </row>
    <row r="111" spans="1:30" s="26" customFormat="1" ht="11.25" x14ac:dyDescent="0.15">
      <c r="A111" s="207">
        <v>1</v>
      </c>
      <c r="B111" s="123" t="s">
        <v>244</v>
      </c>
      <c r="C111" s="123" t="s">
        <v>180</v>
      </c>
      <c r="D111" s="121" t="s">
        <v>130</v>
      </c>
      <c r="E111" s="75"/>
      <c r="F111" s="27"/>
      <c r="G111" s="35" t="s">
        <v>249</v>
      </c>
      <c r="H111" s="35" t="s">
        <v>249</v>
      </c>
      <c r="I111" s="35" t="s">
        <v>249</v>
      </c>
      <c r="J111" s="35" t="s">
        <v>249</v>
      </c>
      <c r="K111" s="35" t="s">
        <v>249</v>
      </c>
      <c r="L111" s="35" t="s">
        <v>249</v>
      </c>
      <c r="M111" s="35" t="s">
        <v>249</v>
      </c>
      <c r="N111" s="35" t="s">
        <v>249</v>
      </c>
      <c r="O111" s="27"/>
      <c r="P111" s="35" t="s">
        <v>249</v>
      </c>
      <c r="Q111" s="35" t="s">
        <v>249</v>
      </c>
      <c r="R111" s="35" t="s">
        <v>249</v>
      </c>
      <c r="S111" s="35" t="s">
        <v>249</v>
      </c>
      <c r="T111" s="35" t="s">
        <v>249</v>
      </c>
      <c r="U111" s="35" t="s">
        <v>249</v>
      </c>
      <c r="V111" s="35" t="s">
        <v>249</v>
      </c>
      <c r="W111" s="35" t="s">
        <v>249</v>
      </c>
      <c r="X111" s="27"/>
      <c r="Y111" s="35" t="s">
        <v>249</v>
      </c>
      <c r="Z111" s="35" t="s">
        <v>249</v>
      </c>
      <c r="AA111" s="35" t="s">
        <v>249</v>
      </c>
      <c r="AB111" s="35" t="s">
        <v>249</v>
      </c>
      <c r="AC111" s="35" t="s">
        <v>249</v>
      </c>
      <c r="AD111" s="25"/>
    </row>
    <row r="112" spans="1:30" s="26" customFormat="1" ht="11.25" x14ac:dyDescent="0.15">
      <c r="A112" s="207">
        <v>2</v>
      </c>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x14ac:dyDescent="0.15">
      <c r="A113" s="207"/>
      <c r="B113" s="123" t="s">
        <v>245</v>
      </c>
      <c r="C113" s="123" t="s">
        <v>182</v>
      </c>
      <c r="D113" s="121" t="s">
        <v>130</v>
      </c>
      <c r="E113" s="75"/>
      <c r="F113" s="27"/>
      <c r="G113" s="35" t="str">
        <f>IF('3c AA'!J49="-","-",'3c AA'!J49)</f>
        <v>-</v>
      </c>
      <c r="H113" s="35" t="str">
        <f>IF('3c AA'!K49="-","-",'3c AA'!K49)</f>
        <v>-</v>
      </c>
      <c r="I113" s="35" t="str">
        <f>IF('3c AA'!L49="-","-",'3c AA'!L49)</f>
        <v>-</v>
      </c>
      <c r="J113" s="35" t="str">
        <f>IF('3c AA'!M49="-","-",'3c AA'!M49)</f>
        <v>-</v>
      </c>
      <c r="K113" s="35" t="str">
        <f>IF('3c AA'!N49="-","-",'3c AA'!N49)</f>
        <v>-</v>
      </c>
      <c r="L113" s="35" t="str">
        <f>IF('3c AA'!O49="-","-",'3c AA'!O49)</f>
        <v>-</v>
      </c>
      <c r="M113" s="35" t="str">
        <f>IF('3c AA'!P49="-","-",'3c AA'!P49)</f>
        <v>-</v>
      </c>
      <c r="N113" s="35" t="str">
        <f>IF('3c AA'!Q49="-","-",'3c AA'!Q49)</f>
        <v>-</v>
      </c>
      <c r="O113" s="27"/>
      <c r="P113" s="35" t="str">
        <f>IF('3c AA'!S49="-","-",'3c AA'!S49)</f>
        <v>-</v>
      </c>
      <c r="Q113" s="35" t="str">
        <f>IF('3c AA'!T49="-","-",'3c AA'!T49)</f>
        <v>-</v>
      </c>
      <c r="R113" s="35" t="str">
        <f>IF('3c AA'!U49="-","-",'3c AA'!U49)</f>
        <v>-</v>
      </c>
      <c r="S113" s="35" t="str">
        <f>IF('3c AA'!V49="-","-",'3c AA'!V49)</f>
        <v>-</v>
      </c>
      <c r="T113" s="35">
        <f>IF('3c AA'!W49="-","-",'3c AA'!W49)</f>
        <v>0</v>
      </c>
      <c r="U113" s="35">
        <f>IF('3c AA'!X49="-","-",'3c AA'!X49)</f>
        <v>1.4870742269298105</v>
      </c>
      <c r="V113" s="35">
        <f>IF('3c AA'!Y49="-","-",'3c AA'!Y49)</f>
        <v>0.70457099735818829</v>
      </c>
      <c r="W113" s="35" t="str">
        <f>IF('3c AA'!Z49="-","-",'3c AA'!Z49)</f>
        <v>-</v>
      </c>
      <c r="X113" s="27"/>
      <c r="Y113" s="35">
        <f>IF('3c AA'!AB49="-","-",'3c AA'!AB49)</f>
        <v>0</v>
      </c>
      <c r="Z113" s="35" t="str">
        <f>IF('3c AA'!AC49="-","-",'3c AA'!AC49)</f>
        <v>-</v>
      </c>
      <c r="AA113" s="35" t="str">
        <f>IF('3c AA'!AD49="-","-",'3c AA'!AD49)</f>
        <v>-</v>
      </c>
      <c r="AB113" s="35" t="str">
        <f>IF('3c AA'!AE49="-","-",'3c AA'!AE49)</f>
        <v>-</v>
      </c>
      <c r="AC113" s="35" t="str">
        <f>IF('3c AA'!AF49="-","-",'3c AA'!AF49)</f>
        <v>-</v>
      </c>
      <c r="AD113" s="25"/>
    </row>
    <row r="114" spans="1:30" s="26" customFormat="1" ht="12.6" customHeight="1" x14ac:dyDescent="0.15">
      <c r="A114" s="207">
        <v>3</v>
      </c>
      <c r="B114" s="123" t="s">
        <v>246</v>
      </c>
      <c r="C114" s="123" t="s">
        <v>183</v>
      </c>
      <c r="D114" s="121" t="s">
        <v>130</v>
      </c>
      <c r="E114" s="75"/>
      <c r="F114" s="27"/>
      <c r="G114" s="35">
        <f>IF('3d PC'!G15="-","-",'3d PC'!G56)</f>
        <v>6.5567588596821027</v>
      </c>
      <c r="H114" s="35">
        <f>IF('3d PC'!H15="-","-",'3d PC'!H56)</f>
        <v>6.5567588596821027</v>
      </c>
      <c r="I114" s="35">
        <f>IF('3d PC'!I15="-","-",'3d PC'!I56)</f>
        <v>6.6197359495950758</v>
      </c>
      <c r="J114" s="35">
        <f>IF('3d PC'!J15="-","-",'3d PC'!J56)</f>
        <v>6.6197359495950758</v>
      </c>
      <c r="K114" s="35">
        <f>IF('3d PC'!K15="-","-",'3d PC'!K56)</f>
        <v>6.6995028867368616</v>
      </c>
      <c r="L114" s="35">
        <f>IF('3d PC'!L15="-","-",'3d PC'!L56)</f>
        <v>6.6995028867368616</v>
      </c>
      <c r="M114" s="35">
        <f>IF('3d PC'!M15="-","-",'3d PC'!M56)</f>
        <v>7.1131218301273513</v>
      </c>
      <c r="N114" s="35">
        <f>IF('3d PC'!N15="-","-",'3d PC'!N56)</f>
        <v>7.1131218301273513</v>
      </c>
      <c r="O114" s="27"/>
      <c r="P114" s="35">
        <f>'3d PC'!P56</f>
        <v>7.1131218301273513</v>
      </c>
      <c r="Q114" s="35">
        <f>'3d PC'!Q56</f>
        <v>7.2804579515147188</v>
      </c>
      <c r="R114" s="35">
        <f>'3d PC'!R56</f>
        <v>7.1935840895118579</v>
      </c>
      <c r="S114" s="35">
        <f>'3d PC'!S56</f>
        <v>7.3593999937099728</v>
      </c>
      <c r="T114" s="35">
        <f>'3d PC'!T56</f>
        <v>7.0492243060839304</v>
      </c>
      <c r="U114" s="35">
        <f>'3d PC'!U56</f>
        <v>7.1089669218364691</v>
      </c>
      <c r="V114" s="35">
        <f>'3d PC'!V56</f>
        <v>6.9829560851947949</v>
      </c>
      <c r="W114" s="35">
        <f>'3d PC'!W56</f>
        <v>9.6262235975887975</v>
      </c>
      <c r="X114" s="27"/>
      <c r="Y114" s="35">
        <f>'3d PC'!Y56</f>
        <v>9.9504863797742438</v>
      </c>
      <c r="Z114" s="35" t="str">
        <f>'3d PC'!Z56</f>
        <v>-</v>
      </c>
      <c r="AA114" s="35" t="str">
        <f>'3d PC'!AA56</f>
        <v>-</v>
      </c>
      <c r="AB114" s="35" t="str">
        <f>'3d PC'!AB56</f>
        <v>-</v>
      </c>
      <c r="AC114" s="35" t="str">
        <f>'3d PC'!AC56</f>
        <v>-</v>
      </c>
      <c r="AD114" s="25"/>
    </row>
    <row r="115" spans="1:30" s="26" customFormat="1" ht="11.25" customHeight="1" x14ac:dyDescent="0.15">
      <c r="A115" s="207">
        <v>4</v>
      </c>
      <c r="B115" s="123" t="s">
        <v>247</v>
      </c>
      <c r="C115" s="123" t="s">
        <v>184</v>
      </c>
      <c r="D115" s="121" t="s">
        <v>130</v>
      </c>
      <c r="E115" s="75"/>
      <c r="F115" s="27"/>
      <c r="G115" s="35">
        <f>IF('3e NC-Elec'!H23="-","-",'3e NC-Elec'!H23)</f>
        <v>17.118500000000001</v>
      </c>
      <c r="H115" s="35">
        <f>IF('3e NC-Elec'!I23="-","-",'3e NC-Elec'!I23)</f>
        <v>17.118500000000001</v>
      </c>
      <c r="I115" s="35">
        <f>IF('3e NC-Elec'!J23="-","-",'3e NC-Elec'!J23)</f>
        <v>24.9879</v>
      </c>
      <c r="J115" s="35">
        <f>IF('3e NC-Elec'!K23="-","-",'3e NC-Elec'!K23)</f>
        <v>24.9879</v>
      </c>
      <c r="K115" s="35">
        <f>IF('3e NC-Elec'!L23="-","-",'3e NC-Elec'!L23)</f>
        <v>16.461499999999997</v>
      </c>
      <c r="L115" s="35">
        <f>IF('3e NC-Elec'!M23="-","-",'3e NC-Elec'!M23)</f>
        <v>16.461499999999997</v>
      </c>
      <c r="M115" s="35">
        <f>IF('3e NC-Elec'!N23="-","-",'3e NC-Elec'!N23)</f>
        <v>16.169499999999999</v>
      </c>
      <c r="N115" s="35">
        <f>IF('3e NC-Elec'!O23="-","-",'3e NC-Elec'!O23)</f>
        <v>16.169499999999999</v>
      </c>
      <c r="O115" s="27"/>
      <c r="P115" s="35">
        <f>'3e NC-Elec'!Q23</f>
        <v>16.169499999999999</v>
      </c>
      <c r="Q115" s="35">
        <f>'3e NC-Elec'!R23</f>
        <v>16.972500000000004</v>
      </c>
      <c r="R115" s="35">
        <f>'3e NC-Elec'!S23</f>
        <v>16.972500000000004</v>
      </c>
      <c r="S115" s="35">
        <f>'3e NC-Elec'!T23</f>
        <v>17.666</v>
      </c>
      <c r="T115" s="35">
        <f>'3e NC-Elec'!U23</f>
        <v>17.666</v>
      </c>
      <c r="U115" s="35">
        <f>'3e NC-Elec'!V23</f>
        <v>14.563500000000001</v>
      </c>
      <c r="V115" s="35">
        <f>'3e NC-Elec'!W23</f>
        <v>14.563500000000001</v>
      </c>
      <c r="W115" s="35">
        <f>'3e NC-Elec'!X23</f>
        <v>71.941500000000005</v>
      </c>
      <c r="X115" s="27"/>
      <c r="Y115" s="35">
        <f>'3e NC-Elec'!Z23</f>
        <v>71.941500000000005</v>
      </c>
      <c r="Z115" s="35" t="str">
        <f>'3e NC-Elec'!AA23</f>
        <v>-</v>
      </c>
      <c r="AA115" s="35" t="str">
        <f>'3e NC-Elec'!AB23</f>
        <v>-</v>
      </c>
      <c r="AB115" s="35" t="str">
        <f>'3e NC-Elec'!AC23</f>
        <v>-</v>
      </c>
      <c r="AC115" s="35" t="str">
        <f>'3e NC-Elec'!AD23</f>
        <v>-</v>
      </c>
      <c r="AD115" s="25"/>
    </row>
    <row r="116" spans="1:30" s="26" customFormat="1" ht="11.25" customHeight="1" x14ac:dyDescent="0.15">
      <c r="A116" s="207">
        <v>5</v>
      </c>
      <c r="B116" s="123" t="s">
        <v>248</v>
      </c>
      <c r="C116" s="123" t="s">
        <v>185</v>
      </c>
      <c r="D116" s="121" t="s">
        <v>130</v>
      </c>
      <c r="E116" s="75"/>
      <c r="F116" s="27"/>
      <c r="G116" s="35">
        <f>IF('3g CPIH'!C$17="-","-",'3h OC '!$E$7*('3g CPIH'!C$17/'3g CPIH'!$G$17))</f>
        <v>38.772147945205475</v>
      </c>
      <c r="H116" s="35">
        <f>IF('3g CPIH'!D$17="-","-",'3h OC '!$E$7*('3g CPIH'!D$17/'3g CPIH'!$G$17))</f>
        <v>38.849769863013698</v>
      </c>
      <c r="I116" s="35">
        <f>IF('3g CPIH'!E$17="-","-",'3h OC '!$E$7*('3g CPIH'!E$17/'3g CPIH'!$G$17))</f>
        <v>38.966202739726029</v>
      </c>
      <c r="J116" s="35">
        <f>IF('3g CPIH'!F$17="-","-",'3h OC '!$E$7*('3g CPIH'!F$17/'3g CPIH'!$G$17))</f>
        <v>39.199068493150683</v>
      </c>
      <c r="K116" s="35">
        <f>IF('3g CPIH'!G$17="-","-",'3h OC '!$E$7*('3g CPIH'!G$17/'3g CPIH'!$G$17))</f>
        <v>39.6648</v>
      </c>
      <c r="L116" s="35">
        <f>IF('3g CPIH'!H$17="-","-",'3h OC '!$E$7*('3g CPIH'!H$17/'3g CPIH'!$G$17))</f>
        <v>40.169342465753431</v>
      </c>
      <c r="M116" s="35">
        <f>IF('3g CPIH'!I$17="-","-",'3h OC '!$E$7*('3g CPIH'!I$17/'3g CPIH'!$G$17))</f>
        <v>40.751506849315064</v>
      </c>
      <c r="N116" s="35">
        <f>IF('3g CPIH'!J$17="-","-",'3h OC '!$E$7*('3g CPIH'!J$17/'3g CPIH'!$G$17))</f>
        <v>41.100805479452056</v>
      </c>
      <c r="O116" s="27"/>
      <c r="P116" s="35">
        <f>IF('3g CPIH'!L$17="-","-",'3h OC '!$E$7*('3g CPIH'!L$17/'3g CPIH'!$G$17))</f>
        <v>41.100805479452056</v>
      </c>
      <c r="Q116" s="35">
        <f>IF('3g CPIH'!M$17="-","-",'3h OC '!$E$7*('3g CPIH'!M$17/'3g CPIH'!$G$17))</f>
        <v>41.566536986301365</v>
      </c>
      <c r="R116" s="35">
        <f>IF('3g CPIH'!N$17="-","-",'3h OC '!$E$7*('3g CPIH'!N$17/'3g CPIH'!$G$17))</f>
        <v>41.877024657534243</v>
      </c>
      <c r="S116" s="35">
        <f>IF('3g CPIH'!O$17="-","-",'3h OC '!$E$7*('3g CPIH'!O$17/'3g CPIH'!$G$17))</f>
        <v>42.109890410958904</v>
      </c>
      <c r="T116" s="35">
        <f>IF('3g CPIH'!P$17="-","-",'3h OC '!$E$7*('3g CPIH'!P$17/'3g CPIH'!$G$17))</f>
        <v>42.226323287671228</v>
      </c>
      <c r="U116" s="35">
        <f>IF('3g CPIH'!Q$17="-","-",'3h OC '!$E$7*('3g CPIH'!Q$17/'3g CPIH'!$G$17))</f>
        <v>42.45918904109589</v>
      </c>
      <c r="V116" s="35">
        <f>IF('3g CPIH'!R$17="-","-",'3h OC '!$E$7*('3g CPIH'!R$17/'3g CPIH'!$G$17))</f>
        <v>43.235408219178083</v>
      </c>
      <c r="W116" s="35">
        <f>IF('3g CPIH'!S$17="-","-",'3h OC '!$E$7*('3g CPIH'!S$17/'3g CPIH'!$G$17))</f>
        <v>44.516169863013701</v>
      </c>
      <c r="X116" s="27"/>
      <c r="Y116" s="35">
        <f>IF('3g CPIH'!U$17="-","-",'3h OC '!$E$7*('3g CPIH'!U$17/'3g CPIH'!$G$17))</f>
        <v>46.767205479452052</v>
      </c>
      <c r="Z116" s="35" t="str">
        <f>IF('3g CPIH'!V$17="-","-",'3h OC '!$E$7*('3g CPIH'!V$17/'3g CPIH'!$G$17))</f>
        <v>-</v>
      </c>
      <c r="AA116" s="35" t="str">
        <f>IF('3g CPIH'!W$17="-","-",'3h OC '!$E$7*('3g CPIH'!W$17/'3g CPIH'!$G$17))</f>
        <v>-</v>
      </c>
      <c r="AB116" s="35" t="str">
        <f>IF('3g CPIH'!X$17="-","-",'3h OC '!$E$7*('3g CPIH'!X$17/'3g CPIH'!$G$17))</f>
        <v>-</v>
      </c>
      <c r="AC116" s="35" t="str">
        <f>IF('3g CPIH'!Y$17="-","-",'3h OC '!$E$7*('3g CPIH'!Y$17/'3g CPIH'!$G$17))</f>
        <v>-</v>
      </c>
      <c r="AD116" s="25"/>
    </row>
    <row r="117" spans="1:30" s="26" customFormat="1" ht="11.25" customHeight="1" x14ac:dyDescent="0.15">
      <c r="A117" s="207">
        <v>6</v>
      </c>
      <c r="B117" s="123" t="s">
        <v>248</v>
      </c>
      <c r="C117" s="123" t="s">
        <v>186</v>
      </c>
      <c r="D117" s="121" t="s">
        <v>130</v>
      </c>
      <c r="E117" s="75"/>
      <c r="F117" s="27"/>
      <c r="G117" s="35" t="s">
        <v>249</v>
      </c>
      <c r="H117" s="35" t="s">
        <v>249</v>
      </c>
      <c r="I117" s="35" t="s">
        <v>249</v>
      </c>
      <c r="J117" s="35" t="s">
        <v>249</v>
      </c>
      <c r="K117" s="35">
        <f>IF('3i SMNCC'!G$50="-","-",'3i SMNCC'!G$62)</f>
        <v>0</v>
      </c>
      <c r="L117" s="35">
        <f>IF('3i SMNCC'!H$50="-","-",'3i SMNCC'!H$62)</f>
        <v>-0.1310662676190151</v>
      </c>
      <c r="M117" s="35">
        <f>IF('3i SMNCC'!I$50="-","-",'3i SMNCC'!I$62)</f>
        <v>1.6490220555819262</v>
      </c>
      <c r="N117" s="35">
        <f>IF('3i SMNCC'!J$50="-","-",'3i SMNCC'!J$62)</f>
        <v>7.9249822078168837</v>
      </c>
      <c r="O117" s="27"/>
      <c r="P117" s="35">
        <f>IF('3i SMNCC'!L$50="-","-",'3i SMNCC'!L$62)</f>
        <v>7.9249822078168837</v>
      </c>
      <c r="Q117" s="35">
        <f>IF('3i SMNCC'!M$50="-","-",'3i SMNCC'!M$62)</f>
        <v>9.5945159615724194</v>
      </c>
      <c r="R117" s="35">
        <f>IF('3i SMNCC'!N$50="-","-",'3i SMNCC'!N$62)</f>
        <v>9.6655312765157912</v>
      </c>
      <c r="S117" s="35">
        <f>IF('3i SMNCC'!O$50="-","-",'3i SMNCC'!O$62)</f>
        <v>11.448655558303892</v>
      </c>
      <c r="T117" s="35">
        <f>IF('3i SMNCC'!P$50="-","-",'3i SMNCC'!P$62)</f>
        <v>11.63045810995356</v>
      </c>
      <c r="U117" s="35">
        <f>IF('3i SMNCC'!Q$50="-","-",'3i SMNCC'!Q$62)</f>
        <v>11.375413031411084</v>
      </c>
      <c r="V117" s="35">
        <f>IF('3i SMNCC'!R$50="-","-",'3i SMNCC'!R$62)</f>
        <v>11.405483218834176</v>
      </c>
      <c r="W117" s="35">
        <f>IF('3i SMNCC'!S$50="-","-",'3i SMNCC'!S$62)</f>
        <v>10.452988037960662</v>
      </c>
      <c r="X117" s="27"/>
      <c r="Y117" s="35">
        <f>IF('3i SMNCC'!U$50="-","-",'3i SMNCC'!U$62)</f>
        <v>11.090106502704794</v>
      </c>
      <c r="Z117" s="35" t="str">
        <f>IF('3i SMNCC'!V$50="-","-",'3i SMNCC'!V$62)</f>
        <v>-</v>
      </c>
      <c r="AA117" s="35" t="str">
        <f>IF('3i SMNCC'!W$50="-","-",'3i SMNCC'!W$62)</f>
        <v>-</v>
      </c>
      <c r="AB117" s="35" t="str">
        <f>IF('3i SMNCC'!X$50="-","-",'3i SMNCC'!X$62)</f>
        <v>-</v>
      </c>
      <c r="AC117" s="35" t="str">
        <f>IF('3i SMNCC'!Y$50="-","-",'3i SMNCC'!Y$62)</f>
        <v>-</v>
      </c>
      <c r="AD117" s="25"/>
    </row>
    <row r="118" spans="1:30" s="26" customFormat="1" ht="11.25" customHeight="1" x14ac:dyDescent="0.15">
      <c r="A118" s="207">
        <v>7</v>
      </c>
      <c r="B118" s="123" t="s">
        <v>248</v>
      </c>
      <c r="C118" s="123" t="s">
        <v>187</v>
      </c>
      <c r="D118" s="121" t="s">
        <v>130</v>
      </c>
      <c r="E118" s="75"/>
      <c r="F118" s="27"/>
      <c r="G118" s="35">
        <f>IF('3g CPIH'!C$17="-","-",'3j PAAC PAP'!$G$9*('3g CPIH'!C$17/'3g CPIH'!$G$17))</f>
        <v>3.3460635029354204</v>
      </c>
      <c r="H118" s="35">
        <f>IF('3g CPIH'!D$17="-","-",'3j PAAC PAP'!$G$9*('3g CPIH'!D$17/'3g CPIH'!$G$17))</f>
        <v>3.3527623287671227</v>
      </c>
      <c r="I118" s="35">
        <f>IF('3g CPIH'!E$17="-","-",'3j PAAC PAP'!$G$9*('3g CPIH'!E$17/'3g CPIH'!$G$17))</f>
        <v>3.3628105675146771</v>
      </c>
      <c r="J118" s="35">
        <f>IF('3g CPIH'!F$17="-","-",'3j PAAC PAP'!$G$9*('3g CPIH'!F$17/'3g CPIH'!$G$17))</f>
        <v>3.3829070450097847</v>
      </c>
      <c r="K118" s="35">
        <f>IF('3g CPIH'!G$17="-","-",'3j PAAC PAP'!$G$9*('3g CPIH'!G$17/'3g CPIH'!$G$17))</f>
        <v>3.4230999999999998</v>
      </c>
      <c r="L118" s="35">
        <f>IF('3g CPIH'!H$17="-","-",'3j PAAC PAP'!$G$9*('3g CPIH'!H$17/'3g CPIH'!$G$17))</f>
        <v>3.4666423679060667</v>
      </c>
      <c r="M118" s="35">
        <f>IF('3g CPIH'!I$17="-","-",'3j PAAC PAP'!$G$9*('3g CPIH'!I$17/'3g CPIH'!$G$17))</f>
        <v>3.516883561643835</v>
      </c>
      <c r="N118" s="35">
        <f>IF('3g CPIH'!J$17="-","-",'3j PAAC PAP'!$G$9*('3g CPIH'!J$17/'3g CPIH'!$G$17))</f>
        <v>3.547028277886497</v>
      </c>
      <c r="O118" s="27"/>
      <c r="P118" s="35">
        <f>IF('3g CPIH'!L$17="-","-",'3j PAAC PAP'!$G$9*('3g CPIH'!L$17/'3g CPIH'!$G$17))</f>
        <v>3.547028277886497</v>
      </c>
      <c r="Q118" s="35">
        <f>IF('3g CPIH'!M$17="-","-",'3j PAAC PAP'!$G$9*('3g CPIH'!M$17/'3g CPIH'!$G$17))</f>
        <v>3.5872212328767121</v>
      </c>
      <c r="R118" s="35">
        <f>IF('3g CPIH'!N$17="-","-",'3j PAAC PAP'!$G$9*('3g CPIH'!N$17/'3g CPIH'!$G$17))</f>
        <v>3.6140165362035224</v>
      </c>
      <c r="S118" s="35">
        <f>IF('3g CPIH'!O$17="-","-",'3j PAAC PAP'!$G$9*('3g CPIH'!O$17/'3g CPIH'!$G$17))</f>
        <v>3.6341130136986299</v>
      </c>
      <c r="T118" s="35">
        <f>IF('3g CPIH'!P$17="-","-",'3j PAAC PAP'!$G$9*('3g CPIH'!P$17/'3g CPIH'!$G$17))</f>
        <v>3.6441612524461835</v>
      </c>
      <c r="U118" s="35">
        <f>IF('3g CPIH'!Q$17="-","-",'3j PAAC PAP'!$G$9*('3g CPIH'!Q$17/'3g CPIH'!$G$17))</f>
        <v>3.6642577299412915</v>
      </c>
      <c r="V118" s="35">
        <f>IF('3g CPIH'!R$17="-","-",'3j PAAC PAP'!$G$9*('3g CPIH'!R$17/'3g CPIH'!$G$17))</f>
        <v>3.7312459882583173</v>
      </c>
      <c r="W118" s="35">
        <f>IF('3g CPIH'!S$17="-","-",'3j PAAC PAP'!$G$9*('3g CPIH'!S$17/'3g CPIH'!$G$17))</f>
        <v>3.8417766144814092</v>
      </c>
      <c r="X118" s="27"/>
      <c r="Y118" s="35">
        <f>IF('3g CPIH'!U$17="-","-",'3j PAAC PAP'!$G$9*('3g CPIH'!U$17/'3g CPIH'!$G$17))</f>
        <v>4.0360425636007822</v>
      </c>
      <c r="Z118" s="35" t="str">
        <f>IF('3g CPIH'!V$17="-","-",'3j PAAC PAP'!$G$9*('3g CPIH'!V$17/'3g CPIH'!$G$17))</f>
        <v>-</v>
      </c>
      <c r="AA118" s="35" t="str">
        <f>IF('3g CPIH'!W$17="-","-",'3j PAAC PAP'!$G$9*('3g CPIH'!W$17/'3g CPIH'!$G$17))</f>
        <v>-</v>
      </c>
      <c r="AB118" s="35" t="str">
        <f>IF('3g CPIH'!X$17="-","-",'3j PAAC PAP'!$G$9*('3g CPIH'!X$17/'3g CPIH'!$G$17))</f>
        <v>-</v>
      </c>
      <c r="AC118" s="35" t="str">
        <f>IF('3g CPIH'!Y$17="-","-",'3j PAAC PAP'!$G$9*('3g CPIH'!Y$17/'3g CPIH'!$G$17))</f>
        <v>-</v>
      </c>
      <c r="AD118" s="25"/>
    </row>
    <row r="119" spans="1:30" s="26" customFormat="1" ht="11.25" customHeight="1" x14ac:dyDescent="0.15">
      <c r="A119" s="207">
        <v>8</v>
      </c>
      <c r="B119" s="123" t="s">
        <v>248</v>
      </c>
      <c r="C119" s="123" t="s">
        <v>188</v>
      </c>
      <c r="D119" s="121" t="s">
        <v>130</v>
      </c>
      <c r="E119" s="75"/>
      <c r="F119" s="27"/>
      <c r="G119" s="35">
        <f>IF(G114="-","-",SUM(G111:G117)*'3j PAAC PAP'!$G$27)</f>
        <v>0.3031197126309243</v>
      </c>
      <c r="H119" s="35">
        <f>IF(H114="-","-",SUM(H111:H117)*'3j PAAC PAP'!$G$27)</f>
        <v>0.30349648941996543</v>
      </c>
      <c r="I119" s="35">
        <f>IF(I114="-","-",SUM(I111:I117)*'3j PAAC PAP'!$G$27)</f>
        <v>0.34256541299796461</v>
      </c>
      <c r="J119" s="35">
        <f>IF(J114="-","-",SUM(J111:J117)*'3j PAAC PAP'!$G$27)</f>
        <v>0.3436957433650879</v>
      </c>
      <c r="K119" s="35">
        <f>IF(K114="-","-",SUM(K111:K117)*'3j PAAC PAP'!$G$27)</f>
        <v>0.3049564472122207</v>
      </c>
      <c r="L119" s="35">
        <f>IF(L114="-","-",SUM(L111:L117)*'3j PAAC PAP'!$G$27)</f>
        <v>0.30676930067796515</v>
      </c>
      <c r="M119" s="35">
        <f>IF(M114="-","-",SUM(M111:M117)*'3j PAAC PAP'!$G$27)</f>
        <v>0.31882601366780816</v>
      </c>
      <c r="N119" s="35">
        <f>IF(N114="-","-",SUM(N111:N117)*'3j PAAC PAP'!$G$27)</f>
        <v>0.35098501979744157</v>
      </c>
      <c r="O119" s="27"/>
      <c r="P119" s="35">
        <f>IF(P114="-","-",SUM(P111:P117)*'3j PAAC PAP'!$G$27)</f>
        <v>0.35098501979744157</v>
      </c>
      <c r="Q119" s="35">
        <f>IF(Q114="-","-",SUM(Q111:Q117)*'3j PAAC PAP'!$G$27)</f>
        <v>0.36605960890563177</v>
      </c>
      <c r="R119" s="35">
        <f>IF(R114="-","-",SUM(R111:R117)*'3j PAAC PAP'!$G$27)</f>
        <v>0.36748973867436946</v>
      </c>
      <c r="S119" s="35">
        <f>IF(S114="-","-",SUM(S111:S117)*'3j PAAC PAP'!$G$27)</f>
        <v>0.38144647370426982</v>
      </c>
      <c r="T119" s="35">
        <f>IF(T114="-","-",SUM(T111:T117)*'3j PAAC PAP'!$G$27)</f>
        <v>0.38138851568580212</v>
      </c>
      <c r="U119" s="35">
        <f>IF(U114="-","-",SUM(U111:U117)*'3j PAAC PAP'!$G$27)</f>
        <v>0.37372957119606032</v>
      </c>
      <c r="V119" s="35">
        <f>IF(V114="-","-",SUM(V111:V117)*'3j PAAC PAP'!$G$27)</f>
        <v>0.37323337249882366</v>
      </c>
      <c r="W119" s="35">
        <f>IF(W114="-","-",SUM(W111:W117)*'3j PAAC PAP'!$G$27)</f>
        <v>0.66275002279402551</v>
      </c>
      <c r="X119" s="27"/>
      <c r="Y119" s="35">
        <f>IF(Y114="-","-",SUM(Y111:Y117)*'3j PAAC PAP'!$G$27)</f>
        <v>0.67834309424881356</v>
      </c>
      <c r="Z119" s="35" t="str">
        <f>IF(Z114="-","-",SUM(Z111:Z117)*'3j PAAC PAP'!$G$27)</f>
        <v>-</v>
      </c>
      <c r="AA119" s="35" t="str">
        <f>IF(AA114="-","-",SUM(AA111:AA117)*'3j PAAC PAP'!$G$27)</f>
        <v>-</v>
      </c>
      <c r="AB119" s="35" t="str">
        <f>IF(AB114="-","-",SUM(AB111:AB117)*'3j PAAC PAP'!$G$27)</f>
        <v>-</v>
      </c>
      <c r="AC119" s="35" t="str">
        <f>IF(AC114="-","-",SUM(AC111:AC117)*'3j PAAC PAP'!$G$27)</f>
        <v>-</v>
      </c>
      <c r="AD119" s="25"/>
    </row>
    <row r="120" spans="1:30" s="26" customFormat="1" ht="11.25" customHeight="1" x14ac:dyDescent="0.15">
      <c r="A120" s="207">
        <v>9</v>
      </c>
      <c r="B120" s="123" t="s">
        <v>189</v>
      </c>
      <c r="C120" s="123" t="s">
        <v>250</v>
      </c>
      <c r="D120" s="121" t="s">
        <v>130</v>
      </c>
      <c r="E120" s="75"/>
      <c r="F120" s="27"/>
      <c r="G120" s="35">
        <f>IF(G114="-","-",SUM(G111:G119)*'3k EBIT'!$E$7)</f>
        <v>1.2801587555161518</v>
      </c>
      <c r="H120" s="35">
        <f>IF(H114="-","-",SUM(H111:H119)*'3k EBIT'!$E$7)</f>
        <v>1.2817991770918198</v>
      </c>
      <c r="I120" s="35">
        <f>IF(I114="-","-",SUM(I111:I119)*'3k EBIT'!$E$7)</f>
        <v>1.43863982972534</v>
      </c>
      <c r="J120" s="35">
        <f>IF(J114="-","-",SUM(J111:J119)*'3k EBIT'!$E$7)</f>
        <v>1.4435610944523443</v>
      </c>
      <c r="K120" s="35">
        <f>IF(K114="-","-",SUM(K111:K119)*'3k EBIT'!$E$7)</f>
        <v>1.2890151475799256</v>
      </c>
      <c r="L120" s="35">
        <f>IF(L114="-","-",SUM(L111:L119)*'3k EBIT'!$E$7)</f>
        <v>1.2971270745129224</v>
      </c>
      <c r="M120" s="35">
        <f>IF(M114="-","-",SUM(M111:M119)*'3k EBIT'!$E$7)</f>
        <v>1.3464412864905873</v>
      </c>
      <c r="N120" s="35">
        <f>IF(N114="-","-",SUM(N111:N119)*'3k EBIT'!$E$7)</f>
        <v>1.4759659970824739</v>
      </c>
      <c r="O120" s="27"/>
      <c r="P120" s="35">
        <f>IF(P114="-","-",SUM(P111:P119)*'3k EBIT'!$E$7)</f>
        <v>1.4759659970824739</v>
      </c>
      <c r="Q120" s="35">
        <f>IF(Q114="-","-",SUM(Q111:Q119)*'3k EBIT'!$E$7)</f>
        <v>1.537185706442997</v>
      </c>
      <c r="R120" s="35">
        <f>IF(R114="-","-",SUM(R111:R119)*'3k EBIT'!$E$7)</f>
        <v>1.5434387535081817</v>
      </c>
      <c r="S120" s="35">
        <f>IF(S114="-","-",SUM(S111:S119)*'3k EBIT'!$E$7)</f>
        <v>1.5997872215628761</v>
      </c>
      <c r="T120" s="35">
        <f>IF(T114="-","-",SUM(T111:T119)*'3k EBIT'!$E$7)</f>
        <v>1.5997494543786108</v>
      </c>
      <c r="U120" s="35">
        <f>IF(U114="-","-",SUM(U111:U119)*'3k EBIT'!$E$7)</f>
        <v>1.5694303039580486</v>
      </c>
      <c r="V120" s="35">
        <f>IF(V114="-","-",SUM(V111:V119)*'3k EBIT'!$E$7)</f>
        <v>1.5687382341654519</v>
      </c>
      <c r="W120" s="35">
        <f>IF(W114="-","-",SUM(W111:W119)*'3k EBIT'!$E$7)</f>
        <v>2.7316899927749221</v>
      </c>
      <c r="X120" s="27"/>
      <c r="Y120" s="35">
        <f>IF(Y114="-","-",SUM(Y111:Y119)*'3k EBIT'!$E$7)</f>
        <v>2.7979726320951124</v>
      </c>
      <c r="Z120" s="35" t="str">
        <f>IF(Z114="-","-",SUM(Z111:Z119)*'3k EBIT'!$E$7)</f>
        <v>-</v>
      </c>
      <c r="AA120" s="35" t="str">
        <f>IF(AA114="-","-",SUM(AA111:AA119)*'3k EBIT'!$E$7)</f>
        <v>-</v>
      </c>
      <c r="AB120" s="35" t="str">
        <f>IF(AB114="-","-",SUM(AB111:AB119)*'3k EBIT'!$E$7)</f>
        <v>-</v>
      </c>
      <c r="AC120" s="35" t="str">
        <f>IF(AC114="-","-",SUM(AC111:AC119)*'3k EBIT'!$E$7)</f>
        <v>-</v>
      </c>
      <c r="AD120" s="25"/>
    </row>
    <row r="121" spans="1:30" s="26" customFormat="1" ht="11.25" x14ac:dyDescent="0.15">
      <c r="A121" s="207">
        <v>10</v>
      </c>
      <c r="B121" s="123" t="s">
        <v>251</v>
      </c>
      <c r="C121" s="158" t="s">
        <v>252</v>
      </c>
      <c r="D121" s="121" t="s">
        <v>130</v>
      </c>
      <c r="E121" s="116"/>
      <c r="F121" s="27"/>
      <c r="G121" s="35">
        <f>IF(G116="-","-",SUM(G111:G114,G116:G120)*'3l HAP'!$E$8)</f>
        <v>0.73583102032897796</v>
      </c>
      <c r="H121" s="35">
        <f>IF(H116="-","-",SUM(H111:H114,H116:H120)*'3l HAP'!$E$8)</f>
        <v>0.73709509413786767</v>
      </c>
      <c r="I121" s="35">
        <f>IF(I116="-","-",SUM(I111:I114,I116:I120)*'3l HAP'!$E$8)</f>
        <v>0.7427372638280445</v>
      </c>
      <c r="J121" s="35">
        <f>IF(J116="-","-",SUM(J111:J114,J116:J120)*'3l HAP'!$E$8)</f>
        <v>0.74652948525471396</v>
      </c>
      <c r="K121" s="35">
        <f>IF(K116="-","-",SUM(K111:K114,K116:K120)*'3l HAP'!$E$8)</f>
        <v>0.75227470378406602</v>
      </c>
      <c r="L121" s="35">
        <f>IF(L116="-","-",SUM(L111:L114,L116:L120)*'3l HAP'!$E$8)</f>
        <v>0.75852558131928283</v>
      </c>
      <c r="M121" s="35">
        <f>IF(M116="-","-",SUM(M111:M114,M116:M120)*'3l HAP'!$E$8)</f>
        <v>0.80080123117913793</v>
      </c>
      <c r="N121" s="35">
        <f>IF(N116="-","-",SUM(N111:N114,N116:N120)*'3l HAP'!$E$8)</f>
        <v>0.90061020509887402</v>
      </c>
      <c r="O121" s="27"/>
      <c r="P121" s="35">
        <f>IF(P116="-","-",SUM(P111:P114,P116:P120)*'3l HAP'!$E$8)</f>
        <v>0.90061020509887402</v>
      </c>
      <c r="Q121" s="35">
        <f>IF(Q116="-","-",SUM(Q111:Q114,Q116:Q120)*'3l HAP'!$E$8)</f>
        <v>0.93602808181051433</v>
      </c>
      <c r="R121" s="35">
        <f>IF(R116="-","-",SUM(R111:R114,R116:R120)*'3l HAP'!$E$8)</f>
        <v>0.94084654624557018</v>
      </c>
      <c r="S121" s="35">
        <f>IF(S116="-","-",SUM(S111:S114,S116:S120)*'3l HAP'!$E$8)</f>
        <v>0.97411393800985213</v>
      </c>
      <c r="T121" s="35">
        <f>IF(T116="-","-",SUM(T111:T114,T116:T120)*'3l HAP'!$E$8)</f>
        <v>0.97408483542477686</v>
      </c>
      <c r="U121" s="35">
        <f>IF(U116="-","-",SUM(U111:U114,U116:U120)*'3l HAP'!$E$8)</f>
        <v>0.99614524855886355</v>
      </c>
      <c r="V121" s="35">
        <f>IF(V116="-","-",SUM(V111:V114,V116:V120)*'3l HAP'!$E$8)</f>
        <v>0.99561195436685723</v>
      </c>
      <c r="W121" s="35">
        <f>IF(W116="-","-",SUM(W111:W114,W116:W120)*'3l HAP'!$E$8)</f>
        <v>1.0516864282010303</v>
      </c>
      <c r="X121" s="27"/>
      <c r="Y121" s="35">
        <f>IF(Y116="-","-",SUM(Y111:Y114,Y116:Y120)*'3l HAP'!$E$8)</f>
        <v>1.1027624135401137</v>
      </c>
      <c r="Z121" s="35" t="str">
        <f>IF(Z116="-","-",SUM(Z111:Z114,Z116:Z120)*'3l HAP'!$E$8)</f>
        <v>-</v>
      </c>
      <c r="AA121" s="35" t="str">
        <f>IF(AA116="-","-",SUM(AA111:AA114,AA116:AA120)*'3l HAP'!$E$8)</f>
        <v>-</v>
      </c>
      <c r="AB121" s="35" t="str">
        <f>IF(AB116="-","-",SUM(AB111:AB114,AB116:AB120)*'3l HAP'!$E$8)</f>
        <v>-</v>
      </c>
      <c r="AC121" s="35" t="str">
        <f>IF(AC116="-","-",SUM(AC111:AC114,AC116:AC120)*'3l HAP'!$E$8)</f>
        <v>-</v>
      </c>
      <c r="AD121" s="25"/>
    </row>
    <row r="122" spans="1:30" s="26" customFormat="1" ht="11.25" x14ac:dyDescent="0.15">
      <c r="A122" s="207">
        <v>11</v>
      </c>
      <c r="B122" s="123" t="s">
        <v>253</v>
      </c>
      <c r="C122" s="123" t="str">
        <f>B122&amp;"_"&amp;D122</f>
        <v>Total_South East</v>
      </c>
      <c r="D122" s="121" t="s">
        <v>130</v>
      </c>
      <c r="E122" s="75"/>
      <c r="F122" s="27"/>
      <c r="G122" s="35">
        <f t="shared" ref="G122:N122" si="24">IF(G116="-","-",SUM(G111:G121))</f>
        <v>68.112579796299059</v>
      </c>
      <c r="H122" s="35">
        <f t="shared" si="24"/>
        <v>68.200181812112575</v>
      </c>
      <c r="I122" s="35">
        <f t="shared" si="24"/>
        <v>76.460591763387143</v>
      </c>
      <c r="J122" s="35">
        <f t="shared" si="24"/>
        <v>76.723397810827692</v>
      </c>
      <c r="K122" s="35">
        <f t="shared" si="24"/>
        <v>68.595149185313076</v>
      </c>
      <c r="L122" s="35">
        <f t="shared" si="24"/>
        <v>69.028343409287515</v>
      </c>
      <c r="M122" s="35">
        <f t="shared" si="24"/>
        <v>71.666102828005705</v>
      </c>
      <c r="N122" s="35">
        <f t="shared" si="24"/>
        <v>78.582999017261571</v>
      </c>
      <c r="O122" s="27"/>
      <c r="P122" s="35">
        <f t="shared" ref="P122:W122" si="25">IF(P116="-","-",SUM(P111:P121))</f>
        <v>78.582999017261571</v>
      </c>
      <c r="Q122" s="35">
        <f t="shared" si="25"/>
        <v>81.840505529424362</v>
      </c>
      <c r="R122" s="35">
        <f t="shared" si="25"/>
        <v>82.174431598193536</v>
      </c>
      <c r="S122" s="35">
        <f t="shared" si="25"/>
        <v>85.173406609948401</v>
      </c>
      <c r="T122" s="35">
        <f t="shared" si="25"/>
        <v>85.171389761644093</v>
      </c>
      <c r="U122" s="35">
        <f t="shared" si="25"/>
        <v>83.597706074927515</v>
      </c>
      <c r="V122" s="35">
        <f t="shared" si="25"/>
        <v>83.560748069854682</v>
      </c>
      <c r="W122" s="35">
        <f t="shared" si="25"/>
        <v>144.82478455681456</v>
      </c>
      <c r="X122" s="27"/>
      <c r="Y122" s="35">
        <f t="shared" ref="Y122:AC122" si="26">IF(Y116="-","-",SUM(Y111:Y121))</f>
        <v>148.36441906541592</v>
      </c>
      <c r="Z122" s="35" t="str">
        <f t="shared" si="26"/>
        <v>-</v>
      </c>
      <c r="AA122" s="35" t="str">
        <f t="shared" si="26"/>
        <v>-</v>
      </c>
      <c r="AB122" s="35" t="str">
        <f t="shared" si="26"/>
        <v>-</v>
      </c>
      <c r="AC122" s="35" t="str">
        <f t="shared" si="26"/>
        <v>-</v>
      </c>
      <c r="AD122" s="25"/>
    </row>
    <row r="123" spans="1:30" s="26" customFormat="1" ht="11.25" x14ac:dyDescent="0.15">
      <c r="A123" s="207">
        <v>1</v>
      </c>
      <c r="B123" s="120" t="s">
        <v>244</v>
      </c>
      <c r="C123" s="120" t="s">
        <v>180</v>
      </c>
      <c r="D123" s="122" t="s">
        <v>135</v>
      </c>
      <c r="E123" s="119"/>
      <c r="F123" s="27"/>
      <c r="G123" s="117" t="s">
        <v>249</v>
      </c>
      <c r="H123" s="117" t="s">
        <v>249</v>
      </c>
      <c r="I123" s="117" t="s">
        <v>249</v>
      </c>
      <c r="J123" s="117" t="s">
        <v>249</v>
      </c>
      <c r="K123" s="117" t="s">
        <v>249</v>
      </c>
      <c r="L123" s="117" t="s">
        <v>249</v>
      </c>
      <c r="M123" s="117" t="s">
        <v>249</v>
      </c>
      <c r="N123" s="117" t="s">
        <v>249</v>
      </c>
      <c r="O123" s="27"/>
      <c r="P123" s="117" t="s">
        <v>249</v>
      </c>
      <c r="Q123" s="117" t="s">
        <v>249</v>
      </c>
      <c r="R123" s="117" t="s">
        <v>249</v>
      </c>
      <c r="S123" s="117" t="s">
        <v>249</v>
      </c>
      <c r="T123" s="117" t="s">
        <v>249</v>
      </c>
      <c r="U123" s="117" t="s">
        <v>249</v>
      </c>
      <c r="V123" s="117" t="s">
        <v>249</v>
      </c>
      <c r="W123" s="117" t="s">
        <v>249</v>
      </c>
      <c r="X123" s="27"/>
      <c r="Y123" s="117" t="s">
        <v>249</v>
      </c>
      <c r="Z123" s="117" t="s">
        <v>249</v>
      </c>
      <c r="AA123" s="117" t="s">
        <v>249</v>
      </c>
      <c r="AB123" s="117" t="s">
        <v>249</v>
      </c>
      <c r="AC123" s="117" t="s">
        <v>249</v>
      </c>
      <c r="AD123" s="25"/>
    </row>
    <row r="124" spans="1:30" s="26" customFormat="1" ht="11.25" x14ac:dyDescent="0.15">
      <c r="A124" s="207">
        <v>2</v>
      </c>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x14ac:dyDescent="0.15">
      <c r="A125" s="207"/>
      <c r="B125" s="120" t="s">
        <v>245</v>
      </c>
      <c r="C125" s="120" t="s">
        <v>182</v>
      </c>
      <c r="D125" s="122" t="s">
        <v>135</v>
      </c>
      <c r="E125" s="119"/>
      <c r="F125" s="27"/>
      <c r="G125" s="117" t="str">
        <f>IF('3c AA'!J50="-","-",'3c AA'!J50)</f>
        <v>-</v>
      </c>
      <c r="H125" s="117" t="str">
        <f>IF('3c AA'!K50="-","-",'3c AA'!K50)</f>
        <v>-</v>
      </c>
      <c r="I125" s="117" t="str">
        <f>IF('3c AA'!L50="-","-",'3c AA'!L50)</f>
        <v>-</v>
      </c>
      <c r="J125" s="117" t="str">
        <f>IF('3c AA'!M50="-","-",'3c AA'!M50)</f>
        <v>-</v>
      </c>
      <c r="K125" s="117" t="str">
        <f>IF('3c AA'!N50="-","-",'3c AA'!N50)</f>
        <v>-</v>
      </c>
      <c r="L125" s="117" t="str">
        <f>IF('3c AA'!O50="-","-",'3c AA'!O50)</f>
        <v>-</v>
      </c>
      <c r="M125" s="117" t="str">
        <f>IF('3c AA'!P50="-","-",'3c AA'!P50)</f>
        <v>-</v>
      </c>
      <c r="N125" s="117" t="str">
        <f>IF('3c AA'!Q50="-","-",'3c AA'!Q50)</f>
        <v>-</v>
      </c>
      <c r="O125" s="27"/>
      <c r="P125" s="117" t="str">
        <f>IF('3c AA'!S50="-","-",'3c AA'!S50)</f>
        <v>-</v>
      </c>
      <c r="Q125" s="117" t="str">
        <f>IF('3c AA'!T50="-","-",'3c AA'!T50)</f>
        <v>-</v>
      </c>
      <c r="R125" s="117" t="str">
        <f>IF('3c AA'!U50="-","-",'3c AA'!U50)</f>
        <v>-</v>
      </c>
      <c r="S125" s="117" t="str">
        <f>IF('3c AA'!V50="-","-",'3c AA'!V50)</f>
        <v>-</v>
      </c>
      <c r="T125" s="117">
        <f>IF('3c AA'!W50="-","-",'3c AA'!W50)</f>
        <v>0</v>
      </c>
      <c r="U125" s="117">
        <f>IF('3c AA'!X50="-","-",'3c AA'!X50)</f>
        <v>1.4870742269298105</v>
      </c>
      <c r="V125" s="117">
        <f>IF('3c AA'!Y50="-","-",'3c AA'!Y50)</f>
        <v>0.70457099735818829</v>
      </c>
      <c r="W125" s="117" t="str">
        <f>IF('3c AA'!Z50="-","-",'3c AA'!Z50)</f>
        <v>-</v>
      </c>
      <c r="X125" s="27"/>
      <c r="Y125" s="117">
        <f>IF('3c AA'!AB50="-","-",'3c AA'!AB50)</f>
        <v>0</v>
      </c>
      <c r="Z125" s="117" t="str">
        <f>IF('3c AA'!AC50="-","-",'3c AA'!AC50)</f>
        <v>-</v>
      </c>
      <c r="AA125" s="117" t="str">
        <f>IF('3c AA'!AD50="-","-",'3c AA'!AD50)</f>
        <v>-</v>
      </c>
      <c r="AB125" s="117" t="str">
        <f>IF('3c AA'!AE50="-","-",'3c AA'!AE50)</f>
        <v>-</v>
      </c>
      <c r="AC125" s="117" t="str">
        <f>IF('3c AA'!AF50="-","-",'3c AA'!AF50)</f>
        <v>-</v>
      </c>
      <c r="AD125" s="25"/>
    </row>
    <row r="126" spans="1:30" s="26" customFormat="1" ht="11.25" customHeight="1" x14ac:dyDescent="0.15">
      <c r="A126" s="207">
        <v>3</v>
      </c>
      <c r="B126" s="120" t="s">
        <v>246</v>
      </c>
      <c r="C126" s="120" t="s">
        <v>183</v>
      </c>
      <c r="D126" s="122" t="s">
        <v>135</v>
      </c>
      <c r="E126" s="119"/>
      <c r="F126" s="27"/>
      <c r="G126" s="117">
        <f>IF('3d PC'!G15="-","-",'3d PC'!G56)</f>
        <v>6.5567588596821027</v>
      </c>
      <c r="H126" s="117">
        <f>IF('3d PC'!H15="-","-",'3d PC'!H56)</f>
        <v>6.5567588596821027</v>
      </c>
      <c r="I126" s="117">
        <f>IF('3d PC'!I15="-","-",'3d PC'!I56)</f>
        <v>6.6197359495950758</v>
      </c>
      <c r="J126" s="117">
        <f>IF('3d PC'!J15="-","-",'3d PC'!J56)</f>
        <v>6.6197359495950758</v>
      </c>
      <c r="K126" s="117">
        <f>IF('3d PC'!K15="-","-",'3d PC'!K56)</f>
        <v>6.6995028867368616</v>
      </c>
      <c r="L126" s="117">
        <f>IF('3d PC'!L15="-","-",'3d PC'!L56)</f>
        <v>6.6995028867368616</v>
      </c>
      <c r="M126" s="117">
        <f>IF('3d PC'!M15="-","-",'3d PC'!M56)</f>
        <v>7.1131218301273513</v>
      </c>
      <c r="N126" s="117">
        <f>IF('3d PC'!N15="-","-",'3d PC'!N56)</f>
        <v>7.1131218301273513</v>
      </c>
      <c r="O126" s="27"/>
      <c r="P126" s="117">
        <f>'3d PC'!P56</f>
        <v>7.1131218301273513</v>
      </c>
      <c r="Q126" s="117">
        <f>'3d PC'!Q56</f>
        <v>7.2804579515147188</v>
      </c>
      <c r="R126" s="117">
        <f>'3d PC'!R56</f>
        <v>7.1935840895118579</v>
      </c>
      <c r="S126" s="117">
        <f>'3d PC'!S56</f>
        <v>7.3593999937099728</v>
      </c>
      <c r="T126" s="117">
        <f>'3d PC'!T56</f>
        <v>7.0492243060839304</v>
      </c>
      <c r="U126" s="117">
        <f>'3d PC'!U56</f>
        <v>7.1089669218364691</v>
      </c>
      <c r="V126" s="117">
        <f>'3d PC'!V56</f>
        <v>6.9829560851947949</v>
      </c>
      <c r="W126" s="117">
        <f>'3d PC'!W56</f>
        <v>9.6262235975887975</v>
      </c>
      <c r="X126" s="27"/>
      <c r="Y126" s="117">
        <f>'3d PC'!Y56</f>
        <v>9.9504863797742438</v>
      </c>
      <c r="Z126" s="117" t="str">
        <f>'3d PC'!Z56</f>
        <v>-</v>
      </c>
      <c r="AA126" s="117" t="str">
        <f>'3d PC'!AA56</f>
        <v>-</v>
      </c>
      <c r="AB126" s="117" t="str">
        <f>'3d PC'!AB56</f>
        <v>-</v>
      </c>
      <c r="AC126" s="117" t="str">
        <f>'3d PC'!AC56</f>
        <v>-</v>
      </c>
      <c r="AD126" s="25"/>
    </row>
    <row r="127" spans="1:30" s="26" customFormat="1" ht="11.25" customHeight="1" x14ac:dyDescent="0.15">
      <c r="A127" s="207">
        <v>4</v>
      </c>
      <c r="B127" s="120" t="s">
        <v>247</v>
      </c>
      <c r="C127" s="120" t="s">
        <v>184</v>
      </c>
      <c r="D127" s="122" t="s">
        <v>135</v>
      </c>
      <c r="E127" s="119"/>
      <c r="F127" s="27"/>
      <c r="G127" s="117">
        <f>IF('3e NC-Elec'!H24="-","-",'3e NC-Elec'!H24)</f>
        <v>14.490500000000003</v>
      </c>
      <c r="H127" s="117">
        <f>IF('3e NC-Elec'!I24="-","-",'3e NC-Elec'!I24)</f>
        <v>14.490500000000003</v>
      </c>
      <c r="I127" s="117">
        <f>IF('3e NC-Elec'!J24="-","-",'3e NC-Elec'!J24)</f>
        <v>20.293999999999997</v>
      </c>
      <c r="J127" s="117">
        <f>IF('3e NC-Elec'!K24="-","-",'3e NC-Elec'!K24)</f>
        <v>20.293999999999997</v>
      </c>
      <c r="K127" s="117">
        <f>IF('3e NC-Elec'!L24="-","-",'3e NC-Elec'!L24)</f>
        <v>16.206000000000003</v>
      </c>
      <c r="L127" s="117">
        <f>IF('3e NC-Elec'!M24="-","-",'3e NC-Elec'!M24)</f>
        <v>16.206000000000003</v>
      </c>
      <c r="M127" s="117">
        <f>IF('3e NC-Elec'!N24="-","-",'3e NC-Elec'!N24)</f>
        <v>16.716999999999999</v>
      </c>
      <c r="N127" s="117">
        <f>IF('3e NC-Elec'!O24="-","-",'3e NC-Elec'!O24)</f>
        <v>16.716999999999999</v>
      </c>
      <c r="O127" s="27"/>
      <c r="P127" s="117">
        <f>'3e NC-Elec'!Q24</f>
        <v>16.716999999999999</v>
      </c>
      <c r="Q127" s="117">
        <f>'3e NC-Elec'!R24</f>
        <v>15.9505</v>
      </c>
      <c r="R127" s="117">
        <f>'3e NC-Elec'!S24</f>
        <v>15.9505</v>
      </c>
      <c r="S127" s="117">
        <f>'3e NC-Elec'!T24</f>
        <v>16.023499999999999</v>
      </c>
      <c r="T127" s="117">
        <f>'3e NC-Elec'!U24</f>
        <v>16.023499999999999</v>
      </c>
      <c r="U127" s="117">
        <f>'3e NC-Elec'!V24</f>
        <v>17.373999999999999</v>
      </c>
      <c r="V127" s="117">
        <f>'3e NC-Elec'!W24</f>
        <v>17.373999999999999</v>
      </c>
      <c r="W127" s="117">
        <f>'3e NC-Elec'!X24</f>
        <v>93.950999999999979</v>
      </c>
      <c r="X127" s="27"/>
      <c r="Y127" s="117">
        <f>'3e NC-Elec'!Z24</f>
        <v>93.950999999999979</v>
      </c>
      <c r="Z127" s="117" t="str">
        <f>'3e NC-Elec'!AA24</f>
        <v>-</v>
      </c>
      <c r="AA127" s="117" t="str">
        <f>'3e NC-Elec'!AB24</f>
        <v>-</v>
      </c>
      <c r="AB127" s="117" t="str">
        <f>'3e NC-Elec'!AC24</f>
        <v>-</v>
      </c>
      <c r="AC127" s="117" t="str">
        <f>'3e NC-Elec'!AD24</f>
        <v>-</v>
      </c>
      <c r="AD127" s="25"/>
    </row>
    <row r="128" spans="1:30" s="26" customFormat="1" ht="12.6" customHeight="1" x14ac:dyDescent="0.15">
      <c r="A128" s="207">
        <v>5</v>
      </c>
      <c r="B128" s="120" t="s">
        <v>248</v>
      </c>
      <c r="C128" s="120" t="s">
        <v>185</v>
      </c>
      <c r="D128" s="122" t="s">
        <v>135</v>
      </c>
      <c r="E128" s="119"/>
      <c r="F128" s="27"/>
      <c r="G128" s="117">
        <f>IF('3g CPIH'!C$17="-","-",'3h OC '!$E$7*('3g CPIH'!C$17/'3g CPIH'!$G$17))</f>
        <v>38.772147945205475</v>
      </c>
      <c r="H128" s="117">
        <f>IF('3g CPIH'!D$17="-","-",'3h OC '!$E$7*('3g CPIH'!D$17/'3g CPIH'!$G$17))</f>
        <v>38.849769863013698</v>
      </c>
      <c r="I128" s="117">
        <f>IF('3g CPIH'!E$17="-","-",'3h OC '!$E$7*('3g CPIH'!E$17/'3g CPIH'!$G$17))</f>
        <v>38.966202739726029</v>
      </c>
      <c r="J128" s="117">
        <f>IF('3g CPIH'!F$17="-","-",'3h OC '!$E$7*('3g CPIH'!F$17/'3g CPIH'!$G$17))</f>
        <v>39.199068493150683</v>
      </c>
      <c r="K128" s="117">
        <f>IF('3g CPIH'!G$17="-","-",'3h OC '!$E$7*('3g CPIH'!G$17/'3g CPIH'!$G$17))</f>
        <v>39.6648</v>
      </c>
      <c r="L128" s="117">
        <f>IF('3g CPIH'!H$17="-","-",'3h OC '!$E$7*('3g CPIH'!H$17/'3g CPIH'!$G$17))</f>
        <v>40.169342465753431</v>
      </c>
      <c r="M128" s="117">
        <f>IF('3g CPIH'!I$17="-","-",'3h OC '!$E$7*('3g CPIH'!I$17/'3g CPIH'!$G$17))</f>
        <v>40.751506849315064</v>
      </c>
      <c r="N128" s="117">
        <f>IF('3g CPIH'!J$17="-","-",'3h OC '!$E$7*('3g CPIH'!J$17/'3g CPIH'!$G$17))</f>
        <v>41.100805479452056</v>
      </c>
      <c r="O128" s="27"/>
      <c r="P128" s="117">
        <f>IF('3g CPIH'!L$17="-","-",'3h OC '!$E$7*('3g CPIH'!L$17/'3g CPIH'!$G$17))</f>
        <v>41.100805479452056</v>
      </c>
      <c r="Q128" s="117">
        <f>IF('3g CPIH'!M$17="-","-",'3h OC '!$E$7*('3g CPIH'!M$17/'3g CPIH'!$G$17))</f>
        <v>41.566536986301365</v>
      </c>
      <c r="R128" s="117">
        <f>IF('3g CPIH'!N$17="-","-",'3h OC '!$E$7*('3g CPIH'!N$17/'3g CPIH'!$G$17))</f>
        <v>41.877024657534243</v>
      </c>
      <c r="S128" s="117">
        <f>IF('3g CPIH'!O$17="-","-",'3h OC '!$E$7*('3g CPIH'!O$17/'3g CPIH'!$G$17))</f>
        <v>42.109890410958904</v>
      </c>
      <c r="T128" s="117">
        <f>IF('3g CPIH'!P$17="-","-",'3h OC '!$E$7*('3g CPIH'!P$17/'3g CPIH'!$G$17))</f>
        <v>42.226323287671228</v>
      </c>
      <c r="U128" s="117">
        <f>IF('3g CPIH'!Q$17="-","-",'3h OC '!$E$7*('3g CPIH'!Q$17/'3g CPIH'!$G$17))</f>
        <v>42.45918904109589</v>
      </c>
      <c r="V128" s="117">
        <f>IF('3g CPIH'!R$17="-","-",'3h OC '!$E$7*('3g CPIH'!R$17/'3g CPIH'!$G$17))</f>
        <v>43.235408219178083</v>
      </c>
      <c r="W128" s="117">
        <f>IF('3g CPIH'!S$17="-","-",'3h OC '!$E$7*('3g CPIH'!S$17/'3g CPIH'!$G$17))</f>
        <v>44.516169863013701</v>
      </c>
      <c r="X128" s="27"/>
      <c r="Y128" s="117">
        <f>IF('3g CPIH'!U$17="-","-",'3h OC '!$E$7*('3g CPIH'!U$17/'3g CPIH'!$G$17))</f>
        <v>46.767205479452052</v>
      </c>
      <c r="Z128" s="117" t="str">
        <f>IF('3g CPIH'!V$17="-","-",'3h OC '!$E$7*('3g CPIH'!V$17/'3g CPIH'!$G$17))</f>
        <v>-</v>
      </c>
      <c r="AA128" s="117" t="str">
        <f>IF('3g CPIH'!W$17="-","-",'3h OC '!$E$7*('3g CPIH'!W$17/'3g CPIH'!$G$17))</f>
        <v>-</v>
      </c>
      <c r="AB128" s="117" t="str">
        <f>IF('3g CPIH'!X$17="-","-",'3h OC '!$E$7*('3g CPIH'!X$17/'3g CPIH'!$G$17))</f>
        <v>-</v>
      </c>
      <c r="AC128" s="117" t="str">
        <f>IF('3g CPIH'!Y$17="-","-",'3h OC '!$E$7*('3g CPIH'!Y$17/'3g CPIH'!$G$17))</f>
        <v>-</v>
      </c>
      <c r="AD128" s="25"/>
    </row>
    <row r="129" spans="1:30" s="26" customFormat="1" ht="11.25" customHeight="1" x14ac:dyDescent="0.15">
      <c r="A129" s="207">
        <v>6</v>
      </c>
      <c r="B129" s="120" t="s">
        <v>248</v>
      </c>
      <c r="C129" s="120" t="s">
        <v>186</v>
      </c>
      <c r="D129" s="122" t="s">
        <v>135</v>
      </c>
      <c r="E129" s="119"/>
      <c r="F129" s="27"/>
      <c r="G129" s="117" t="s">
        <v>249</v>
      </c>
      <c r="H129" s="117" t="s">
        <v>249</v>
      </c>
      <c r="I129" s="117" t="s">
        <v>249</v>
      </c>
      <c r="J129" s="117" t="s">
        <v>249</v>
      </c>
      <c r="K129" s="117">
        <f>IF('3i SMNCC'!G$50="-","-",'3i SMNCC'!G$62)</f>
        <v>0</v>
      </c>
      <c r="L129" s="117">
        <f>IF('3i SMNCC'!H$50="-","-",'3i SMNCC'!H$62)</f>
        <v>-0.1310662676190151</v>
      </c>
      <c r="M129" s="117">
        <f>IF('3i SMNCC'!I$50="-","-",'3i SMNCC'!I$62)</f>
        <v>1.6490220555819262</v>
      </c>
      <c r="N129" s="117">
        <f>IF('3i SMNCC'!J$50="-","-",'3i SMNCC'!J$62)</f>
        <v>7.9249822078168837</v>
      </c>
      <c r="O129" s="27"/>
      <c r="P129" s="117">
        <f>IF('3i SMNCC'!L$50="-","-",'3i SMNCC'!L$62)</f>
        <v>7.9249822078168837</v>
      </c>
      <c r="Q129" s="117">
        <f>IF('3i SMNCC'!M$50="-","-",'3i SMNCC'!M$62)</f>
        <v>9.5945159615724194</v>
      </c>
      <c r="R129" s="117">
        <f>IF('3i SMNCC'!N$50="-","-",'3i SMNCC'!N$62)</f>
        <v>9.6655312765157912</v>
      </c>
      <c r="S129" s="117">
        <f>IF('3i SMNCC'!O$50="-","-",'3i SMNCC'!O$62)</f>
        <v>11.448655558303892</v>
      </c>
      <c r="T129" s="117">
        <f>IF('3i SMNCC'!P$50="-","-",'3i SMNCC'!P$62)</f>
        <v>11.63045810995356</v>
      </c>
      <c r="U129" s="117">
        <f>IF('3i SMNCC'!Q$50="-","-",'3i SMNCC'!Q$62)</f>
        <v>11.375413031411084</v>
      </c>
      <c r="V129" s="117">
        <f>IF('3i SMNCC'!R$50="-","-",'3i SMNCC'!R$62)</f>
        <v>11.405483218834176</v>
      </c>
      <c r="W129" s="117">
        <f>IF('3i SMNCC'!S$50="-","-",'3i SMNCC'!S$62)</f>
        <v>10.452988037960662</v>
      </c>
      <c r="X129" s="27"/>
      <c r="Y129" s="117">
        <f>IF('3i SMNCC'!U$50="-","-",'3i SMNCC'!U$62)</f>
        <v>11.090106502704794</v>
      </c>
      <c r="Z129" s="117" t="str">
        <f>IF('3i SMNCC'!V$50="-","-",'3i SMNCC'!V$62)</f>
        <v>-</v>
      </c>
      <c r="AA129" s="117" t="str">
        <f>IF('3i SMNCC'!W$50="-","-",'3i SMNCC'!W$62)</f>
        <v>-</v>
      </c>
      <c r="AB129" s="117" t="str">
        <f>IF('3i SMNCC'!X$50="-","-",'3i SMNCC'!X$62)</f>
        <v>-</v>
      </c>
      <c r="AC129" s="117" t="str">
        <f>IF('3i SMNCC'!Y$50="-","-",'3i SMNCC'!Y$62)</f>
        <v>-</v>
      </c>
      <c r="AD129" s="25"/>
    </row>
    <row r="130" spans="1:30" s="26" customFormat="1" ht="11.25" customHeight="1" x14ac:dyDescent="0.15">
      <c r="A130" s="207">
        <v>7</v>
      </c>
      <c r="B130" s="120" t="s">
        <v>248</v>
      </c>
      <c r="C130" s="120" t="s">
        <v>187</v>
      </c>
      <c r="D130" s="122" t="s">
        <v>135</v>
      </c>
      <c r="E130" s="119"/>
      <c r="F130" s="27"/>
      <c r="G130" s="117">
        <f>IF('3g CPIH'!C$17="-","-",'3j PAAC PAP'!$G$9*('3g CPIH'!C$17/'3g CPIH'!$G$17))</f>
        <v>3.3460635029354204</v>
      </c>
      <c r="H130" s="117">
        <f>IF('3g CPIH'!D$17="-","-",'3j PAAC PAP'!$G$9*('3g CPIH'!D$17/'3g CPIH'!$G$17))</f>
        <v>3.3527623287671227</v>
      </c>
      <c r="I130" s="117">
        <f>IF('3g CPIH'!E$17="-","-",'3j PAAC PAP'!$G$9*('3g CPIH'!E$17/'3g CPIH'!$G$17))</f>
        <v>3.3628105675146771</v>
      </c>
      <c r="J130" s="117">
        <f>IF('3g CPIH'!F$17="-","-",'3j PAAC PAP'!$G$9*('3g CPIH'!F$17/'3g CPIH'!$G$17))</f>
        <v>3.3829070450097847</v>
      </c>
      <c r="K130" s="117">
        <f>IF('3g CPIH'!G$17="-","-",'3j PAAC PAP'!$G$9*('3g CPIH'!G$17/'3g CPIH'!$G$17))</f>
        <v>3.4230999999999998</v>
      </c>
      <c r="L130" s="117">
        <f>IF('3g CPIH'!H$17="-","-",'3j PAAC PAP'!$G$9*('3g CPIH'!H$17/'3g CPIH'!$G$17))</f>
        <v>3.4666423679060667</v>
      </c>
      <c r="M130" s="117">
        <f>IF('3g CPIH'!I$17="-","-",'3j PAAC PAP'!$G$9*('3g CPIH'!I$17/'3g CPIH'!$G$17))</f>
        <v>3.516883561643835</v>
      </c>
      <c r="N130" s="117">
        <f>IF('3g CPIH'!J$17="-","-",'3j PAAC PAP'!$G$9*('3g CPIH'!J$17/'3g CPIH'!$G$17))</f>
        <v>3.547028277886497</v>
      </c>
      <c r="O130" s="27"/>
      <c r="P130" s="117">
        <f>IF('3g CPIH'!L$17="-","-",'3j PAAC PAP'!$G$9*('3g CPIH'!L$17/'3g CPIH'!$G$17))</f>
        <v>3.547028277886497</v>
      </c>
      <c r="Q130" s="117">
        <f>IF('3g CPIH'!M$17="-","-",'3j PAAC PAP'!$G$9*('3g CPIH'!M$17/'3g CPIH'!$G$17))</f>
        <v>3.5872212328767121</v>
      </c>
      <c r="R130" s="117">
        <f>IF('3g CPIH'!N$17="-","-",'3j PAAC PAP'!$G$9*('3g CPIH'!N$17/'3g CPIH'!$G$17))</f>
        <v>3.6140165362035224</v>
      </c>
      <c r="S130" s="117">
        <f>IF('3g CPIH'!O$17="-","-",'3j PAAC PAP'!$G$9*('3g CPIH'!O$17/'3g CPIH'!$G$17))</f>
        <v>3.6341130136986299</v>
      </c>
      <c r="T130" s="117">
        <f>IF('3g CPIH'!P$17="-","-",'3j PAAC PAP'!$G$9*('3g CPIH'!P$17/'3g CPIH'!$G$17))</f>
        <v>3.6441612524461835</v>
      </c>
      <c r="U130" s="117">
        <f>IF('3g CPIH'!Q$17="-","-",'3j PAAC PAP'!$G$9*('3g CPIH'!Q$17/'3g CPIH'!$G$17))</f>
        <v>3.6642577299412915</v>
      </c>
      <c r="V130" s="117">
        <f>IF('3g CPIH'!R$17="-","-",'3j PAAC PAP'!$G$9*('3g CPIH'!R$17/'3g CPIH'!$G$17))</f>
        <v>3.7312459882583173</v>
      </c>
      <c r="W130" s="117">
        <f>IF('3g CPIH'!S$17="-","-",'3j PAAC PAP'!$G$9*('3g CPIH'!S$17/'3g CPIH'!$G$17))</f>
        <v>3.8417766144814092</v>
      </c>
      <c r="X130" s="27"/>
      <c r="Y130" s="117">
        <f>IF('3g CPIH'!U$17="-","-",'3j PAAC PAP'!$G$9*('3g CPIH'!U$17/'3g CPIH'!$G$17))</f>
        <v>4.0360425636007822</v>
      </c>
      <c r="Z130" s="117" t="str">
        <f>IF('3g CPIH'!V$17="-","-",'3j PAAC PAP'!$G$9*('3g CPIH'!V$17/'3g CPIH'!$G$17))</f>
        <v>-</v>
      </c>
      <c r="AA130" s="117" t="str">
        <f>IF('3g CPIH'!W$17="-","-",'3j PAAC PAP'!$G$9*('3g CPIH'!W$17/'3g CPIH'!$G$17))</f>
        <v>-</v>
      </c>
      <c r="AB130" s="117" t="str">
        <f>IF('3g CPIH'!X$17="-","-",'3j PAAC PAP'!$G$9*('3g CPIH'!X$17/'3g CPIH'!$G$17))</f>
        <v>-</v>
      </c>
      <c r="AC130" s="117" t="str">
        <f>IF('3g CPIH'!Y$17="-","-",'3j PAAC PAP'!$G$9*('3g CPIH'!Y$17/'3g CPIH'!$G$17))</f>
        <v>-</v>
      </c>
      <c r="AD130" s="25"/>
    </row>
    <row r="131" spans="1:30" s="26" customFormat="1" ht="11.25" customHeight="1" x14ac:dyDescent="0.15">
      <c r="A131" s="207">
        <v>8</v>
      </c>
      <c r="B131" s="120" t="s">
        <v>248</v>
      </c>
      <c r="C131" s="120" t="s">
        <v>188</v>
      </c>
      <c r="D131" s="122" t="s">
        <v>135</v>
      </c>
      <c r="E131" s="119"/>
      <c r="F131" s="27"/>
      <c r="G131" s="117">
        <f>IF(G126="-","-",SUM(G123:G129)*'3j PAAC PAP'!$G$27)</f>
        <v>0.29036340063092431</v>
      </c>
      <c r="H131" s="117">
        <f>IF(H126="-","-",SUM(H123:H129)*'3j PAAC PAP'!$G$27)</f>
        <v>0.29074017741996544</v>
      </c>
      <c r="I131" s="117">
        <f>IF(I126="-","-",SUM(I123:I129)*'3j PAAC PAP'!$G$27)</f>
        <v>0.31978122239796464</v>
      </c>
      <c r="J131" s="117">
        <f>IF(J126="-","-",SUM(J123:J129)*'3j PAAC PAP'!$G$27)</f>
        <v>0.32091155276508787</v>
      </c>
      <c r="K131" s="117">
        <f>IF(K126="-","-",SUM(K123:K129)*'3j PAAC PAP'!$G$27)</f>
        <v>0.30371625021222076</v>
      </c>
      <c r="L131" s="117">
        <f>IF(L126="-","-",SUM(L123:L129)*'3j PAAC PAP'!$G$27)</f>
        <v>0.30552910367796521</v>
      </c>
      <c r="M131" s="117">
        <f>IF(M126="-","-",SUM(M123:M129)*'3j PAAC PAP'!$G$27)</f>
        <v>0.32148357866780813</v>
      </c>
      <c r="N131" s="117">
        <f>IF(N126="-","-",SUM(N123:N129)*'3j PAAC PAP'!$G$27)</f>
        <v>0.35364258479744154</v>
      </c>
      <c r="O131" s="27"/>
      <c r="P131" s="117">
        <f>IF(P126="-","-",SUM(P123:P129)*'3j PAAC PAP'!$G$27)</f>
        <v>0.35364258479744154</v>
      </c>
      <c r="Q131" s="117">
        <f>IF(Q126="-","-",SUM(Q123:Q129)*'3j PAAC PAP'!$G$27)</f>
        <v>0.36109882090563183</v>
      </c>
      <c r="R131" s="117">
        <f>IF(R126="-","-",SUM(R123:R129)*'3j PAAC PAP'!$G$27)</f>
        <v>0.36252895067436941</v>
      </c>
      <c r="S131" s="117">
        <f>IF(S126="-","-",SUM(S123:S129)*'3j PAAC PAP'!$G$27)</f>
        <v>0.37347377870426984</v>
      </c>
      <c r="T131" s="117">
        <f>IF(T126="-","-",SUM(T123:T129)*'3j PAAC PAP'!$G$27)</f>
        <v>0.37341582068580209</v>
      </c>
      <c r="U131" s="117">
        <f>IF(U126="-","-",SUM(U123:U129)*'3j PAAC PAP'!$G$27)</f>
        <v>0.38737173819606036</v>
      </c>
      <c r="V131" s="117">
        <f>IF(V126="-","-",SUM(V123:V129)*'3j PAAC PAP'!$G$27)</f>
        <v>0.3868755394988237</v>
      </c>
      <c r="W131" s="117">
        <f>IF(W126="-","-",SUM(W123:W129)*'3j PAAC PAP'!$G$27)</f>
        <v>0.76958413579402551</v>
      </c>
      <c r="X131" s="27"/>
      <c r="Y131" s="117">
        <f>IF(Y126="-","-",SUM(Y123:Y129)*'3j PAAC PAP'!$G$27)</f>
        <v>0.78517720724881335</v>
      </c>
      <c r="Z131" s="117" t="str">
        <f>IF(Z126="-","-",SUM(Z123:Z129)*'3j PAAC PAP'!$G$27)</f>
        <v>-</v>
      </c>
      <c r="AA131" s="117" t="str">
        <f>IF(AA126="-","-",SUM(AA123:AA129)*'3j PAAC PAP'!$G$27)</f>
        <v>-</v>
      </c>
      <c r="AB131" s="117" t="str">
        <f>IF(AB126="-","-",SUM(AB123:AB129)*'3j PAAC PAP'!$G$27)</f>
        <v>-</v>
      </c>
      <c r="AC131" s="117" t="str">
        <f>IF(AC126="-","-",SUM(AC123:AC129)*'3j PAAC PAP'!$G$27)</f>
        <v>-</v>
      </c>
      <c r="AD131" s="25"/>
    </row>
    <row r="132" spans="1:30" s="26" customFormat="1" ht="11.25" x14ac:dyDescent="0.15">
      <c r="A132" s="207">
        <v>9</v>
      </c>
      <c r="B132" s="120" t="s">
        <v>189</v>
      </c>
      <c r="C132" s="120" t="s">
        <v>250</v>
      </c>
      <c r="D132" s="122" t="s">
        <v>135</v>
      </c>
      <c r="E132" s="119"/>
      <c r="F132" s="27"/>
      <c r="G132" s="117">
        <f>IF(G126="-","-",SUM(G123:G131)*'3k EBIT'!$E$7)</f>
        <v>1.2290125872653355</v>
      </c>
      <c r="H132" s="117">
        <f>IF(H126="-","-",SUM(H123:H131)*'3k EBIT'!$E$7)</f>
        <v>1.2306530088410039</v>
      </c>
      <c r="I132" s="117">
        <f>IF(I126="-","-",SUM(I123:I131)*'3k EBIT'!$E$7)</f>
        <v>1.3472870903217991</v>
      </c>
      <c r="J132" s="117">
        <f>IF(J126="-","-",SUM(J123:J131)*'3k EBIT'!$E$7)</f>
        <v>1.3522083550488035</v>
      </c>
      <c r="K132" s="117">
        <f>IF(K126="-","-",SUM(K123:K131)*'3k EBIT'!$E$7)</f>
        <v>1.2840426034444301</v>
      </c>
      <c r="L132" s="117">
        <f>IF(L126="-","-",SUM(L123:L131)*'3k EBIT'!$E$7)</f>
        <v>1.2921545303774267</v>
      </c>
      <c r="M132" s="117">
        <f>IF(M126="-","-",SUM(M123:M131)*'3k EBIT'!$E$7)</f>
        <v>1.3570967382095074</v>
      </c>
      <c r="N132" s="117">
        <f>IF(N126="-","-",SUM(N123:N131)*'3k EBIT'!$E$7)</f>
        <v>1.4866214488013938</v>
      </c>
      <c r="O132" s="27"/>
      <c r="P132" s="117">
        <f>IF(P126="-","-",SUM(P123:P131)*'3k EBIT'!$E$7)</f>
        <v>1.4866214488013938</v>
      </c>
      <c r="Q132" s="117">
        <f>IF(Q126="-","-",SUM(Q123:Q131)*'3k EBIT'!$E$7)</f>
        <v>1.5172955299010134</v>
      </c>
      <c r="R132" s="117">
        <f>IF(R126="-","-",SUM(R123:R131)*'3k EBIT'!$E$7)</f>
        <v>1.5235485769661978</v>
      </c>
      <c r="S132" s="117">
        <f>IF(S126="-","-",SUM(S123:S131)*'3k EBIT'!$E$7)</f>
        <v>1.567820866406116</v>
      </c>
      <c r="T132" s="117">
        <f>IF(T126="-","-",SUM(T123:T131)*'3k EBIT'!$E$7)</f>
        <v>1.5677830992218507</v>
      </c>
      <c r="U132" s="117">
        <f>IF(U126="-","-",SUM(U123:U131)*'3k EBIT'!$E$7)</f>
        <v>1.6241282894485047</v>
      </c>
      <c r="V132" s="117">
        <f>IF(V126="-","-",SUM(V123:V131)*'3k EBIT'!$E$7)</f>
        <v>1.623436219655908</v>
      </c>
      <c r="W132" s="117">
        <f>IF(W126="-","-",SUM(W123:W131)*'3k EBIT'!$E$7)</f>
        <v>3.1600391518755058</v>
      </c>
      <c r="X132" s="27"/>
      <c r="Y132" s="117">
        <f>IF(Y126="-","-",SUM(Y123:Y131)*'3k EBIT'!$E$7)</f>
        <v>3.2263217911956956</v>
      </c>
      <c r="Z132" s="117" t="str">
        <f>IF(Z126="-","-",SUM(Z123:Z131)*'3k EBIT'!$E$7)</f>
        <v>-</v>
      </c>
      <c r="AA132" s="117" t="str">
        <f>IF(AA126="-","-",SUM(AA123:AA131)*'3k EBIT'!$E$7)</f>
        <v>-</v>
      </c>
      <c r="AB132" s="117" t="str">
        <f>IF(AB126="-","-",SUM(AB123:AB131)*'3k EBIT'!$E$7)</f>
        <v>-</v>
      </c>
      <c r="AC132" s="117" t="str">
        <f>IF(AC126="-","-",SUM(AC123:AC131)*'3k EBIT'!$E$7)</f>
        <v>-</v>
      </c>
      <c r="AD132" s="25"/>
    </row>
    <row r="133" spans="1:30" s="26" customFormat="1" ht="11.25" x14ac:dyDescent="0.15">
      <c r="A133" s="207">
        <v>10</v>
      </c>
      <c r="B133" s="120" t="s">
        <v>251</v>
      </c>
      <c r="C133" s="156" t="s">
        <v>252</v>
      </c>
      <c r="D133" s="122" t="s">
        <v>135</v>
      </c>
      <c r="E133" s="118"/>
      <c r="F133" s="27"/>
      <c r="G133" s="117">
        <f>IF(G128="-","-",SUM(G123:G126,G128:G132)*'3l HAP'!$E$8)</f>
        <v>0.7348954241156257</v>
      </c>
      <c r="H133" s="117">
        <f>IF(H128="-","-",SUM(H123:H126,H128:H132)*'3l HAP'!$E$8)</f>
        <v>0.7361594979245154</v>
      </c>
      <c r="I133" s="117">
        <f>IF(I128="-","-",SUM(I123:I126,I128:I132)*'3l HAP'!$E$8)</f>
        <v>0.74106618503586275</v>
      </c>
      <c r="J133" s="117">
        <f>IF(J128="-","-",SUM(J123:J126,J128:J132)*'3l HAP'!$E$8)</f>
        <v>0.7448584064625321</v>
      </c>
      <c r="K133" s="117">
        <f>IF(K128="-","-",SUM(K123:K126,K128:K132)*'3l HAP'!$E$8)</f>
        <v>0.75218374304110136</v>
      </c>
      <c r="L133" s="117">
        <f>IF(L128="-","-",SUM(L123:L126,L128:L132)*'3l HAP'!$E$8)</f>
        <v>0.75843462057631805</v>
      </c>
      <c r="M133" s="117">
        <f>IF(M128="-","-",SUM(M123:M126,M128:M132)*'3l HAP'!$E$8)</f>
        <v>0.80099614705691957</v>
      </c>
      <c r="N133" s="117">
        <f>IF(N128="-","-",SUM(N123:N126,N128:N132)*'3l HAP'!$E$8)</f>
        <v>0.90080512097665577</v>
      </c>
      <c r="O133" s="27"/>
      <c r="P133" s="117">
        <f>IF(P128="-","-",SUM(P123:P126,P128:P132)*'3l HAP'!$E$8)</f>
        <v>0.90080512097665577</v>
      </c>
      <c r="Q133" s="117">
        <f>IF(Q128="-","-",SUM(Q123:Q126,Q128:Q132)*'3l HAP'!$E$8)</f>
        <v>0.93566423883865513</v>
      </c>
      <c r="R133" s="117">
        <f>IF(R128="-","-",SUM(R123:R126,R128:R132)*'3l HAP'!$E$8)</f>
        <v>0.94048270327371086</v>
      </c>
      <c r="S133" s="117">
        <f>IF(S128="-","-",SUM(S123:S126,S128:S132)*'3l HAP'!$E$8)</f>
        <v>0.97352919037650698</v>
      </c>
      <c r="T133" s="117">
        <f>IF(T128="-","-",SUM(T123:T126,T128:T132)*'3l HAP'!$E$8)</f>
        <v>0.97350008779143193</v>
      </c>
      <c r="U133" s="117">
        <f>IF(U128="-","-",SUM(U123:U126,U128:U132)*'3l HAP'!$E$8)</f>
        <v>0.99714581673147651</v>
      </c>
      <c r="V133" s="117">
        <f>IF(V128="-","-",SUM(V123:V126,V128:V132)*'3l HAP'!$E$8)</f>
        <v>0.99661252253947008</v>
      </c>
      <c r="W133" s="117">
        <f>IF(W128="-","-",SUM(W123:W126,W128:W132)*'3l HAP'!$E$8)</f>
        <v>1.059522046487855</v>
      </c>
      <c r="X133" s="27"/>
      <c r="Y133" s="117">
        <f>IF(Y128="-","-",SUM(Y123:Y126,Y128:Y132)*'3l HAP'!$E$8)</f>
        <v>1.1105980318269382</v>
      </c>
      <c r="Z133" s="117" t="str">
        <f>IF(Z128="-","-",SUM(Z123:Z126,Z128:Z132)*'3l HAP'!$E$8)</f>
        <v>-</v>
      </c>
      <c r="AA133" s="117" t="str">
        <f>IF(AA128="-","-",SUM(AA123:AA126,AA128:AA132)*'3l HAP'!$E$8)</f>
        <v>-</v>
      </c>
      <c r="AB133" s="117" t="str">
        <f>IF(AB128="-","-",SUM(AB123:AB126,AB128:AB132)*'3l HAP'!$E$8)</f>
        <v>-</v>
      </c>
      <c r="AC133" s="117" t="str">
        <f>IF(AC128="-","-",SUM(AC123:AC126,AC128:AC132)*'3l HAP'!$E$8)</f>
        <v>-</v>
      </c>
      <c r="AD133" s="25"/>
    </row>
    <row r="134" spans="1:30" s="26" customFormat="1" ht="11.25" x14ac:dyDescent="0.15">
      <c r="A134" s="207">
        <v>11</v>
      </c>
      <c r="B134" s="120" t="s">
        <v>253</v>
      </c>
      <c r="C134" s="120" t="str">
        <f>B134&amp;"_"&amp;D134</f>
        <v>Total_South Wales</v>
      </c>
      <c r="D134" s="122" t="s">
        <v>135</v>
      </c>
      <c r="E134" s="119"/>
      <c r="F134" s="27"/>
      <c r="G134" s="117">
        <f t="shared" ref="G134:N134" si="27">IF(G128="-","-",SUM(G123:G133))</f>
        <v>65.419741719834875</v>
      </c>
      <c r="H134" s="117">
        <f t="shared" si="27"/>
        <v>65.507343735648419</v>
      </c>
      <c r="I134" s="117">
        <f t="shared" si="27"/>
        <v>71.650883754591405</v>
      </c>
      <c r="J134" s="117">
        <f t="shared" si="27"/>
        <v>71.913689802031953</v>
      </c>
      <c r="K134" s="117">
        <f t="shared" si="27"/>
        <v>68.333345483434627</v>
      </c>
      <c r="L134" s="117">
        <f t="shared" si="27"/>
        <v>68.766539707409081</v>
      </c>
      <c r="M134" s="117">
        <f t="shared" si="27"/>
        <v>72.227110760602415</v>
      </c>
      <c r="N134" s="117">
        <f t="shared" si="27"/>
        <v>79.144006949858266</v>
      </c>
      <c r="O134" s="27"/>
      <c r="P134" s="117">
        <f t="shared" ref="P134:W134" si="28">IF(P128="-","-",SUM(P123:P133))</f>
        <v>79.144006949858266</v>
      </c>
      <c r="Q134" s="117">
        <f t="shared" si="28"/>
        <v>80.793290721910537</v>
      </c>
      <c r="R134" s="117">
        <f t="shared" si="28"/>
        <v>81.127216790679697</v>
      </c>
      <c r="S134" s="117">
        <f t="shared" si="28"/>
        <v>83.490382812158302</v>
      </c>
      <c r="T134" s="117">
        <f t="shared" si="28"/>
        <v>83.488365963853994</v>
      </c>
      <c r="U134" s="117">
        <f t="shared" si="28"/>
        <v>86.477546795590598</v>
      </c>
      <c r="V134" s="117">
        <f t="shared" si="28"/>
        <v>86.440588790517765</v>
      </c>
      <c r="W134" s="117">
        <f t="shared" si="28"/>
        <v>167.37730344720194</v>
      </c>
      <c r="X134" s="27"/>
      <c r="Y134" s="117">
        <f t="shared" ref="Y134:AC134" si="29">IF(Y128="-","-",SUM(Y123:Y133))</f>
        <v>170.91693795580326</v>
      </c>
      <c r="Z134" s="117" t="str">
        <f t="shared" si="29"/>
        <v>-</v>
      </c>
      <c r="AA134" s="117" t="str">
        <f t="shared" si="29"/>
        <v>-</v>
      </c>
      <c r="AB134" s="117" t="str">
        <f t="shared" si="29"/>
        <v>-</v>
      </c>
      <c r="AC134" s="117" t="str">
        <f t="shared" si="29"/>
        <v>-</v>
      </c>
      <c r="AD134" s="25"/>
    </row>
    <row r="135" spans="1:30" s="26" customFormat="1" ht="11.25" x14ac:dyDescent="0.15">
      <c r="A135" s="207">
        <v>1</v>
      </c>
      <c r="B135" s="123" t="s">
        <v>244</v>
      </c>
      <c r="C135" s="123" t="s">
        <v>180</v>
      </c>
      <c r="D135" s="121" t="s">
        <v>134</v>
      </c>
      <c r="E135" s="75"/>
      <c r="F135" s="27"/>
      <c r="G135" s="35" t="s">
        <v>249</v>
      </c>
      <c r="H135" s="35" t="s">
        <v>249</v>
      </c>
      <c r="I135" s="35" t="s">
        <v>249</v>
      </c>
      <c r="J135" s="35" t="s">
        <v>249</v>
      </c>
      <c r="K135" s="35" t="s">
        <v>249</v>
      </c>
      <c r="L135" s="35" t="s">
        <v>249</v>
      </c>
      <c r="M135" s="35" t="s">
        <v>249</v>
      </c>
      <c r="N135" s="35" t="s">
        <v>249</v>
      </c>
      <c r="O135" s="27"/>
      <c r="P135" s="35" t="s">
        <v>249</v>
      </c>
      <c r="Q135" s="35" t="s">
        <v>249</v>
      </c>
      <c r="R135" s="35" t="s">
        <v>249</v>
      </c>
      <c r="S135" s="35" t="s">
        <v>249</v>
      </c>
      <c r="T135" s="35" t="s">
        <v>249</v>
      </c>
      <c r="U135" s="35" t="s">
        <v>249</v>
      </c>
      <c r="V135" s="35" t="s">
        <v>249</v>
      </c>
      <c r="W135" s="35" t="s">
        <v>249</v>
      </c>
      <c r="X135" s="27"/>
      <c r="Y135" s="35" t="s">
        <v>249</v>
      </c>
      <c r="Z135" s="35" t="s">
        <v>249</v>
      </c>
      <c r="AA135" s="35" t="s">
        <v>249</v>
      </c>
      <c r="AB135" s="35" t="s">
        <v>249</v>
      </c>
      <c r="AC135" s="35" t="s">
        <v>249</v>
      </c>
      <c r="AD135" s="25"/>
    </row>
    <row r="136" spans="1:30" s="26" customFormat="1" ht="11.25" customHeight="1" x14ac:dyDescent="0.15">
      <c r="A136" s="207">
        <v>2</v>
      </c>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x14ac:dyDescent="0.15">
      <c r="A137" s="207"/>
      <c r="B137" s="123" t="s">
        <v>245</v>
      </c>
      <c r="C137" s="123" t="s">
        <v>182</v>
      </c>
      <c r="D137" s="121" t="s">
        <v>134</v>
      </c>
      <c r="E137" s="75"/>
      <c r="F137" s="27"/>
      <c r="G137" s="35" t="str">
        <f>IF('3c AA'!J51="-","-",'3c AA'!J51)</f>
        <v>-</v>
      </c>
      <c r="H137" s="35" t="str">
        <f>IF('3c AA'!K51="-","-",'3c AA'!K51)</f>
        <v>-</v>
      </c>
      <c r="I137" s="35" t="str">
        <f>IF('3c AA'!L51="-","-",'3c AA'!L51)</f>
        <v>-</v>
      </c>
      <c r="J137" s="35" t="str">
        <f>IF('3c AA'!M51="-","-",'3c AA'!M51)</f>
        <v>-</v>
      </c>
      <c r="K137" s="35" t="str">
        <f>IF('3c AA'!N51="-","-",'3c AA'!N51)</f>
        <v>-</v>
      </c>
      <c r="L137" s="35" t="str">
        <f>IF('3c AA'!O51="-","-",'3c AA'!O51)</f>
        <v>-</v>
      </c>
      <c r="M137" s="35" t="str">
        <f>IF('3c AA'!P51="-","-",'3c AA'!P51)</f>
        <v>-</v>
      </c>
      <c r="N137" s="35" t="str">
        <f>IF('3c AA'!Q51="-","-",'3c AA'!Q51)</f>
        <v>-</v>
      </c>
      <c r="O137" s="27"/>
      <c r="P137" s="35" t="str">
        <f>IF('3c AA'!S51="-","-",'3c AA'!S51)</f>
        <v>-</v>
      </c>
      <c r="Q137" s="35" t="str">
        <f>IF('3c AA'!T51="-","-",'3c AA'!T51)</f>
        <v>-</v>
      </c>
      <c r="R137" s="35" t="str">
        <f>IF('3c AA'!U51="-","-",'3c AA'!U51)</f>
        <v>-</v>
      </c>
      <c r="S137" s="35" t="str">
        <f>IF('3c AA'!V51="-","-",'3c AA'!V51)</f>
        <v>-</v>
      </c>
      <c r="T137" s="35">
        <f>IF('3c AA'!W51="-","-",'3c AA'!W51)</f>
        <v>0</v>
      </c>
      <c r="U137" s="35">
        <f>IF('3c AA'!X51="-","-",'3c AA'!X51)</f>
        <v>1.4870742269298105</v>
      </c>
      <c r="V137" s="35">
        <f>IF('3c AA'!Y51="-","-",'3c AA'!Y51)</f>
        <v>0.70457099735818829</v>
      </c>
      <c r="W137" s="35" t="str">
        <f>IF('3c AA'!Z51="-","-",'3c AA'!Z51)</f>
        <v>-</v>
      </c>
      <c r="X137" s="27"/>
      <c r="Y137" s="35">
        <f>IF('3c AA'!AB51="-","-",'3c AA'!AB51)</f>
        <v>0</v>
      </c>
      <c r="Z137" s="35" t="str">
        <f>IF('3c AA'!AC51="-","-",'3c AA'!AC51)</f>
        <v>-</v>
      </c>
      <c r="AA137" s="35" t="str">
        <f>IF('3c AA'!AD51="-","-",'3c AA'!AD51)</f>
        <v>-</v>
      </c>
      <c r="AB137" s="35" t="str">
        <f>IF('3c AA'!AE51="-","-",'3c AA'!AE51)</f>
        <v>-</v>
      </c>
      <c r="AC137" s="35" t="str">
        <f>IF('3c AA'!AF51="-","-",'3c AA'!AF51)</f>
        <v>-</v>
      </c>
      <c r="AD137" s="25"/>
    </row>
    <row r="138" spans="1:30" s="26" customFormat="1" ht="11.25" customHeight="1" x14ac:dyDescent="0.15">
      <c r="A138" s="207">
        <v>3</v>
      </c>
      <c r="B138" s="123" t="s">
        <v>246</v>
      </c>
      <c r="C138" s="123" t="s">
        <v>183</v>
      </c>
      <c r="D138" s="121" t="s">
        <v>134</v>
      </c>
      <c r="E138" s="75"/>
      <c r="F138" s="27"/>
      <c r="G138" s="35">
        <f>IF('3d PC'!G15="-","-",'3d PC'!G56)</f>
        <v>6.5567588596821027</v>
      </c>
      <c r="H138" s="35">
        <f>IF('3d PC'!H15="-","-",'3d PC'!H56)</f>
        <v>6.5567588596821027</v>
      </c>
      <c r="I138" s="35">
        <f>IF('3d PC'!I15="-","-",'3d PC'!I56)</f>
        <v>6.6197359495950758</v>
      </c>
      <c r="J138" s="35">
        <f>IF('3d PC'!J15="-","-",'3d PC'!J56)</f>
        <v>6.6197359495950758</v>
      </c>
      <c r="K138" s="35">
        <f>IF('3d PC'!K15="-","-",'3d PC'!K56)</f>
        <v>6.6995028867368616</v>
      </c>
      <c r="L138" s="35">
        <f>IF('3d PC'!L15="-","-",'3d PC'!L56)</f>
        <v>6.6995028867368616</v>
      </c>
      <c r="M138" s="35">
        <f>IF('3d PC'!M15="-","-",'3d PC'!M56)</f>
        <v>7.1131218301273513</v>
      </c>
      <c r="N138" s="35">
        <f>IF('3d PC'!N15="-","-",'3d PC'!N56)</f>
        <v>7.1131218301273513</v>
      </c>
      <c r="O138" s="27"/>
      <c r="P138" s="35">
        <f>'3d PC'!P56</f>
        <v>7.1131218301273513</v>
      </c>
      <c r="Q138" s="35">
        <f>'3d PC'!Q56</f>
        <v>7.2804579515147188</v>
      </c>
      <c r="R138" s="35">
        <f>'3d PC'!R56</f>
        <v>7.1935840895118579</v>
      </c>
      <c r="S138" s="35">
        <f>'3d PC'!S56</f>
        <v>7.3593999937099728</v>
      </c>
      <c r="T138" s="35">
        <f>'3d PC'!T56</f>
        <v>7.0492243060839304</v>
      </c>
      <c r="U138" s="35">
        <f>'3d PC'!U56</f>
        <v>7.1089669218364691</v>
      </c>
      <c r="V138" s="35">
        <f>'3d PC'!V56</f>
        <v>6.9829560851947949</v>
      </c>
      <c r="W138" s="35">
        <f>'3d PC'!W56</f>
        <v>9.6262235975887975</v>
      </c>
      <c r="X138" s="27"/>
      <c r="Y138" s="35">
        <f>'3d PC'!Y56</f>
        <v>9.9504863797742438</v>
      </c>
      <c r="Z138" s="35" t="str">
        <f>'3d PC'!Z56</f>
        <v>-</v>
      </c>
      <c r="AA138" s="35" t="str">
        <f>'3d PC'!AA56</f>
        <v>-</v>
      </c>
      <c r="AB138" s="35" t="str">
        <f>'3d PC'!AB56</f>
        <v>-</v>
      </c>
      <c r="AC138" s="35" t="str">
        <f>'3d PC'!AC56</f>
        <v>-</v>
      </c>
      <c r="AD138" s="25"/>
    </row>
    <row r="139" spans="1:30" s="26" customFormat="1" ht="11.25" customHeight="1" x14ac:dyDescent="0.15">
      <c r="A139" s="207">
        <v>4</v>
      </c>
      <c r="B139" s="123" t="s">
        <v>247</v>
      </c>
      <c r="C139" s="123" t="s">
        <v>184</v>
      </c>
      <c r="D139" s="121" t="s">
        <v>134</v>
      </c>
      <c r="E139" s="75"/>
      <c r="F139" s="27"/>
      <c r="G139" s="35">
        <f>IF('3e NC-Elec'!H25="-","-",'3e NC-Elec'!H25)</f>
        <v>16.643999999999998</v>
      </c>
      <c r="H139" s="35">
        <f>IF('3e NC-Elec'!I25="-","-",'3e NC-Elec'!I25)</f>
        <v>16.643999999999998</v>
      </c>
      <c r="I139" s="35">
        <f>IF('3e NC-Elec'!J25="-","-",'3e NC-Elec'!J25)</f>
        <v>22.191999999999997</v>
      </c>
      <c r="J139" s="35">
        <f>IF('3e NC-Elec'!K25="-","-",'3e NC-Elec'!K25)</f>
        <v>22.191999999999997</v>
      </c>
      <c r="K139" s="35">
        <f>IF('3e NC-Elec'!L25="-","-",'3e NC-Elec'!L25)</f>
        <v>17.009</v>
      </c>
      <c r="L139" s="35">
        <f>IF('3e NC-Elec'!M25="-","-",'3e NC-Elec'!M25)</f>
        <v>17.009</v>
      </c>
      <c r="M139" s="35">
        <f>IF('3e NC-Elec'!N25="-","-",'3e NC-Elec'!N25)</f>
        <v>19.162500000000001</v>
      </c>
      <c r="N139" s="35">
        <f>IF('3e NC-Elec'!O25="-","-",'3e NC-Elec'!O25)</f>
        <v>19.162500000000001</v>
      </c>
      <c r="O139" s="27"/>
      <c r="P139" s="35">
        <f>'3e NC-Elec'!Q25</f>
        <v>19.162500000000001</v>
      </c>
      <c r="Q139" s="35">
        <f>'3e NC-Elec'!R25</f>
        <v>18.614999999999998</v>
      </c>
      <c r="R139" s="35">
        <f>'3e NC-Elec'!S25</f>
        <v>18.614999999999998</v>
      </c>
      <c r="S139" s="35">
        <f>'3e NC-Elec'!T25</f>
        <v>17.957999999999998</v>
      </c>
      <c r="T139" s="35">
        <f>'3e NC-Elec'!U25</f>
        <v>17.957999999999998</v>
      </c>
      <c r="U139" s="35">
        <f>'3e NC-Elec'!V25</f>
        <v>20.074999999999999</v>
      </c>
      <c r="V139" s="35">
        <f>'3e NC-Elec'!W25</f>
        <v>20.074999999999999</v>
      </c>
      <c r="W139" s="35">
        <f>'3e NC-Elec'!X25</f>
        <v>105.7405</v>
      </c>
      <c r="X139" s="27"/>
      <c r="Y139" s="35">
        <f>'3e NC-Elec'!Z25</f>
        <v>105.7405</v>
      </c>
      <c r="Z139" s="35" t="str">
        <f>'3e NC-Elec'!AA25</f>
        <v>-</v>
      </c>
      <c r="AA139" s="35" t="str">
        <f>'3e NC-Elec'!AB25</f>
        <v>-</v>
      </c>
      <c r="AB139" s="35" t="str">
        <f>'3e NC-Elec'!AC25</f>
        <v>-</v>
      </c>
      <c r="AC139" s="35" t="str">
        <f>'3e NC-Elec'!AD25</f>
        <v>-</v>
      </c>
      <c r="AD139" s="25"/>
    </row>
    <row r="140" spans="1:30" s="26" customFormat="1" ht="11.25" customHeight="1" x14ac:dyDescent="0.15">
      <c r="A140" s="207">
        <v>5</v>
      </c>
      <c r="B140" s="123" t="s">
        <v>248</v>
      </c>
      <c r="C140" s="123" t="s">
        <v>185</v>
      </c>
      <c r="D140" s="121" t="s">
        <v>134</v>
      </c>
      <c r="E140" s="75"/>
      <c r="F140" s="27"/>
      <c r="G140" s="35">
        <f>IF('3g CPIH'!C$17="-","-",'3h OC '!$E$7*('3g CPIH'!C$17/'3g CPIH'!$G$17))</f>
        <v>38.772147945205475</v>
      </c>
      <c r="H140" s="35">
        <f>IF('3g CPIH'!D$17="-","-",'3h OC '!$E$7*('3g CPIH'!D$17/'3g CPIH'!$G$17))</f>
        <v>38.849769863013698</v>
      </c>
      <c r="I140" s="35">
        <f>IF('3g CPIH'!E$17="-","-",'3h OC '!$E$7*('3g CPIH'!E$17/'3g CPIH'!$G$17))</f>
        <v>38.966202739726029</v>
      </c>
      <c r="J140" s="35">
        <f>IF('3g CPIH'!F$17="-","-",'3h OC '!$E$7*('3g CPIH'!F$17/'3g CPIH'!$G$17))</f>
        <v>39.199068493150683</v>
      </c>
      <c r="K140" s="35">
        <f>IF('3g CPIH'!G$17="-","-",'3h OC '!$E$7*('3g CPIH'!G$17/'3g CPIH'!$G$17))</f>
        <v>39.6648</v>
      </c>
      <c r="L140" s="35">
        <f>IF('3g CPIH'!H$17="-","-",'3h OC '!$E$7*('3g CPIH'!H$17/'3g CPIH'!$G$17))</f>
        <v>40.169342465753431</v>
      </c>
      <c r="M140" s="35">
        <f>IF('3g CPIH'!I$17="-","-",'3h OC '!$E$7*('3g CPIH'!I$17/'3g CPIH'!$G$17))</f>
        <v>40.751506849315064</v>
      </c>
      <c r="N140" s="35">
        <f>IF('3g CPIH'!J$17="-","-",'3h OC '!$E$7*('3g CPIH'!J$17/'3g CPIH'!$G$17))</f>
        <v>41.100805479452056</v>
      </c>
      <c r="O140" s="27"/>
      <c r="P140" s="35">
        <f>IF('3g CPIH'!L$17="-","-",'3h OC '!$E$7*('3g CPIH'!L$17/'3g CPIH'!$G$17))</f>
        <v>41.100805479452056</v>
      </c>
      <c r="Q140" s="35">
        <f>IF('3g CPIH'!M$17="-","-",'3h OC '!$E$7*('3g CPIH'!M$17/'3g CPIH'!$G$17))</f>
        <v>41.566536986301365</v>
      </c>
      <c r="R140" s="35">
        <f>IF('3g CPIH'!N$17="-","-",'3h OC '!$E$7*('3g CPIH'!N$17/'3g CPIH'!$G$17))</f>
        <v>41.877024657534243</v>
      </c>
      <c r="S140" s="35">
        <f>IF('3g CPIH'!O$17="-","-",'3h OC '!$E$7*('3g CPIH'!O$17/'3g CPIH'!$G$17))</f>
        <v>42.109890410958904</v>
      </c>
      <c r="T140" s="35">
        <f>IF('3g CPIH'!P$17="-","-",'3h OC '!$E$7*('3g CPIH'!P$17/'3g CPIH'!$G$17))</f>
        <v>42.226323287671228</v>
      </c>
      <c r="U140" s="35">
        <f>IF('3g CPIH'!Q$17="-","-",'3h OC '!$E$7*('3g CPIH'!Q$17/'3g CPIH'!$G$17))</f>
        <v>42.45918904109589</v>
      </c>
      <c r="V140" s="35">
        <f>IF('3g CPIH'!R$17="-","-",'3h OC '!$E$7*('3g CPIH'!R$17/'3g CPIH'!$G$17))</f>
        <v>43.235408219178083</v>
      </c>
      <c r="W140" s="35">
        <f>IF('3g CPIH'!S$17="-","-",'3h OC '!$E$7*('3g CPIH'!S$17/'3g CPIH'!$G$17))</f>
        <v>44.516169863013701</v>
      </c>
      <c r="X140" s="27"/>
      <c r="Y140" s="35">
        <f>IF('3g CPIH'!U$17="-","-",'3h OC '!$E$7*('3g CPIH'!U$17/'3g CPIH'!$G$17))</f>
        <v>46.767205479452052</v>
      </c>
      <c r="Z140" s="35" t="str">
        <f>IF('3g CPIH'!V$17="-","-",'3h OC '!$E$7*('3g CPIH'!V$17/'3g CPIH'!$G$17))</f>
        <v>-</v>
      </c>
      <c r="AA140" s="35" t="str">
        <f>IF('3g CPIH'!W$17="-","-",'3h OC '!$E$7*('3g CPIH'!W$17/'3g CPIH'!$G$17))</f>
        <v>-</v>
      </c>
      <c r="AB140" s="35" t="str">
        <f>IF('3g CPIH'!X$17="-","-",'3h OC '!$E$7*('3g CPIH'!X$17/'3g CPIH'!$G$17))</f>
        <v>-</v>
      </c>
      <c r="AC140" s="35" t="str">
        <f>IF('3g CPIH'!Y$17="-","-",'3h OC '!$E$7*('3g CPIH'!Y$17/'3g CPIH'!$G$17))</f>
        <v>-</v>
      </c>
      <c r="AD140" s="25"/>
    </row>
    <row r="141" spans="1:30" s="26" customFormat="1" ht="11.25" customHeight="1" x14ac:dyDescent="0.15">
      <c r="A141" s="207">
        <v>6</v>
      </c>
      <c r="B141" s="123" t="s">
        <v>248</v>
      </c>
      <c r="C141" s="123" t="s">
        <v>186</v>
      </c>
      <c r="D141" s="121" t="s">
        <v>134</v>
      </c>
      <c r="E141" s="75"/>
      <c r="F141" s="27"/>
      <c r="G141" s="35" t="s">
        <v>249</v>
      </c>
      <c r="H141" s="35" t="s">
        <v>249</v>
      </c>
      <c r="I141" s="35" t="s">
        <v>249</v>
      </c>
      <c r="J141" s="35" t="s">
        <v>249</v>
      </c>
      <c r="K141" s="35">
        <f>IF('3i SMNCC'!G$50="-","-",'3i SMNCC'!G$62)</f>
        <v>0</v>
      </c>
      <c r="L141" s="35">
        <f>IF('3i SMNCC'!H$50="-","-",'3i SMNCC'!H$62)</f>
        <v>-0.1310662676190151</v>
      </c>
      <c r="M141" s="35">
        <f>IF('3i SMNCC'!I$50="-","-",'3i SMNCC'!I$62)</f>
        <v>1.6490220555819262</v>
      </c>
      <c r="N141" s="35">
        <f>IF('3i SMNCC'!J$50="-","-",'3i SMNCC'!J$62)</f>
        <v>7.9249822078168837</v>
      </c>
      <c r="O141" s="27"/>
      <c r="P141" s="35">
        <f>IF('3i SMNCC'!L$50="-","-",'3i SMNCC'!L$62)</f>
        <v>7.9249822078168837</v>
      </c>
      <c r="Q141" s="35">
        <f>IF('3i SMNCC'!M$50="-","-",'3i SMNCC'!M$62)</f>
        <v>9.5945159615724194</v>
      </c>
      <c r="R141" s="35">
        <f>IF('3i SMNCC'!N$50="-","-",'3i SMNCC'!N$62)</f>
        <v>9.6655312765157912</v>
      </c>
      <c r="S141" s="35">
        <f>IF('3i SMNCC'!O$50="-","-",'3i SMNCC'!O$62)</f>
        <v>11.448655558303892</v>
      </c>
      <c r="T141" s="35">
        <f>IF('3i SMNCC'!P$50="-","-",'3i SMNCC'!P$62)</f>
        <v>11.63045810995356</v>
      </c>
      <c r="U141" s="35">
        <f>IF('3i SMNCC'!Q$50="-","-",'3i SMNCC'!Q$62)</f>
        <v>11.375413031411084</v>
      </c>
      <c r="V141" s="35">
        <f>IF('3i SMNCC'!R$50="-","-",'3i SMNCC'!R$62)</f>
        <v>11.405483218834176</v>
      </c>
      <c r="W141" s="35">
        <f>IF('3i SMNCC'!S$50="-","-",'3i SMNCC'!S$62)</f>
        <v>10.452988037960662</v>
      </c>
      <c r="X141" s="27"/>
      <c r="Y141" s="35">
        <f>IF('3i SMNCC'!U$50="-","-",'3i SMNCC'!U$62)</f>
        <v>11.090106502704794</v>
      </c>
      <c r="Z141" s="35" t="str">
        <f>IF('3i SMNCC'!V$50="-","-",'3i SMNCC'!V$62)</f>
        <v>-</v>
      </c>
      <c r="AA141" s="35" t="str">
        <f>IF('3i SMNCC'!W$50="-","-",'3i SMNCC'!W$62)</f>
        <v>-</v>
      </c>
      <c r="AB141" s="35" t="str">
        <f>IF('3i SMNCC'!X$50="-","-",'3i SMNCC'!X$62)</f>
        <v>-</v>
      </c>
      <c r="AC141" s="35" t="str">
        <f>IF('3i SMNCC'!Y$50="-","-",'3i SMNCC'!Y$62)</f>
        <v>-</v>
      </c>
      <c r="AD141" s="25"/>
    </row>
    <row r="142" spans="1:30" s="26" customFormat="1" ht="12.6" customHeight="1" x14ac:dyDescent="0.15">
      <c r="A142" s="207">
        <v>7</v>
      </c>
      <c r="B142" s="123" t="s">
        <v>248</v>
      </c>
      <c r="C142" s="123" t="s">
        <v>187</v>
      </c>
      <c r="D142" s="121" t="s">
        <v>134</v>
      </c>
      <c r="E142" s="75"/>
      <c r="F142" s="27"/>
      <c r="G142" s="35">
        <f>IF('3g CPIH'!C$17="-","-",'3j PAAC PAP'!$G$9*('3g CPIH'!C$17/'3g CPIH'!$G$17))</f>
        <v>3.3460635029354204</v>
      </c>
      <c r="H142" s="35">
        <f>IF('3g CPIH'!D$17="-","-",'3j PAAC PAP'!$G$9*('3g CPIH'!D$17/'3g CPIH'!$G$17))</f>
        <v>3.3527623287671227</v>
      </c>
      <c r="I142" s="35">
        <f>IF('3g CPIH'!E$17="-","-",'3j PAAC PAP'!$G$9*('3g CPIH'!E$17/'3g CPIH'!$G$17))</f>
        <v>3.3628105675146771</v>
      </c>
      <c r="J142" s="35">
        <f>IF('3g CPIH'!F$17="-","-",'3j PAAC PAP'!$G$9*('3g CPIH'!F$17/'3g CPIH'!$G$17))</f>
        <v>3.3829070450097847</v>
      </c>
      <c r="K142" s="35">
        <f>IF('3g CPIH'!G$17="-","-",'3j PAAC PAP'!$G$9*('3g CPIH'!G$17/'3g CPIH'!$G$17))</f>
        <v>3.4230999999999998</v>
      </c>
      <c r="L142" s="35">
        <f>IF('3g CPIH'!H$17="-","-",'3j PAAC PAP'!$G$9*('3g CPIH'!H$17/'3g CPIH'!$G$17))</f>
        <v>3.4666423679060667</v>
      </c>
      <c r="M142" s="35">
        <f>IF('3g CPIH'!I$17="-","-",'3j PAAC PAP'!$G$9*('3g CPIH'!I$17/'3g CPIH'!$G$17))</f>
        <v>3.516883561643835</v>
      </c>
      <c r="N142" s="35">
        <f>IF('3g CPIH'!J$17="-","-",'3j PAAC PAP'!$G$9*('3g CPIH'!J$17/'3g CPIH'!$G$17))</f>
        <v>3.547028277886497</v>
      </c>
      <c r="O142" s="27"/>
      <c r="P142" s="35">
        <f>IF('3g CPIH'!L$17="-","-",'3j PAAC PAP'!$G$9*('3g CPIH'!L$17/'3g CPIH'!$G$17))</f>
        <v>3.547028277886497</v>
      </c>
      <c r="Q142" s="35">
        <f>IF('3g CPIH'!M$17="-","-",'3j PAAC PAP'!$G$9*('3g CPIH'!M$17/'3g CPIH'!$G$17))</f>
        <v>3.5872212328767121</v>
      </c>
      <c r="R142" s="35">
        <f>IF('3g CPIH'!N$17="-","-",'3j PAAC PAP'!$G$9*('3g CPIH'!N$17/'3g CPIH'!$G$17))</f>
        <v>3.6140165362035224</v>
      </c>
      <c r="S142" s="35">
        <f>IF('3g CPIH'!O$17="-","-",'3j PAAC PAP'!$G$9*('3g CPIH'!O$17/'3g CPIH'!$G$17))</f>
        <v>3.6341130136986299</v>
      </c>
      <c r="T142" s="35">
        <f>IF('3g CPIH'!P$17="-","-",'3j PAAC PAP'!$G$9*('3g CPIH'!P$17/'3g CPIH'!$G$17))</f>
        <v>3.6441612524461835</v>
      </c>
      <c r="U142" s="35">
        <f>IF('3g CPIH'!Q$17="-","-",'3j PAAC PAP'!$G$9*('3g CPIH'!Q$17/'3g CPIH'!$G$17))</f>
        <v>3.6642577299412915</v>
      </c>
      <c r="V142" s="35">
        <f>IF('3g CPIH'!R$17="-","-",'3j PAAC PAP'!$G$9*('3g CPIH'!R$17/'3g CPIH'!$G$17))</f>
        <v>3.7312459882583173</v>
      </c>
      <c r="W142" s="35">
        <f>IF('3g CPIH'!S$17="-","-",'3j PAAC PAP'!$G$9*('3g CPIH'!S$17/'3g CPIH'!$G$17))</f>
        <v>3.8417766144814092</v>
      </c>
      <c r="X142" s="27"/>
      <c r="Y142" s="35">
        <f>IF('3g CPIH'!U$17="-","-",'3j PAAC PAP'!$G$9*('3g CPIH'!U$17/'3g CPIH'!$G$17))</f>
        <v>4.0360425636007822</v>
      </c>
      <c r="Z142" s="35" t="str">
        <f>IF('3g CPIH'!V$17="-","-",'3j PAAC PAP'!$G$9*('3g CPIH'!V$17/'3g CPIH'!$G$17))</f>
        <v>-</v>
      </c>
      <c r="AA142" s="35" t="str">
        <f>IF('3g CPIH'!W$17="-","-",'3j PAAC PAP'!$G$9*('3g CPIH'!W$17/'3g CPIH'!$G$17))</f>
        <v>-</v>
      </c>
      <c r="AB142" s="35" t="str">
        <f>IF('3g CPIH'!X$17="-","-",'3j PAAC PAP'!$G$9*('3g CPIH'!X$17/'3g CPIH'!$G$17))</f>
        <v>-</v>
      </c>
      <c r="AC142" s="35" t="str">
        <f>IF('3g CPIH'!Y$17="-","-",'3j PAAC PAP'!$G$9*('3g CPIH'!Y$17/'3g CPIH'!$G$17))</f>
        <v>-</v>
      </c>
      <c r="AD142" s="25"/>
    </row>
    <row r="143" spans="1:30" s="26" customFormat="1" ht="11.25" customHeight="1" x14ac:dyDescent="0.15">
      <c r="A143" s="207">
        <v>8</v>
      </c>
      <c r="B143" s="123" t="s">
        <v>248</v>
      </c>
      <c r="C143" s="123" t="s">
        <v>188</v>
      </c>
      <c r="D143" s="121" t="s">
        <v>134</v>
      </c>
      <c r="E143" s="75"/>
      <c r="F143" s="27"/>
      <c r="G143" s="35">
        <f>IF(G138="-","-",SUM(G135:G141)*'3j PAAC PAP'!$G$27)</f>
        <v>0.30081648963092428</v>
      </c>
      <c r="H143" s="35">
        <f>IF(H138="-","-",SUM(H135:H141)*'3j PAAC PAP'!$G$27)</f>
        <v>0.30119326641996541</v>
      </c>
      <c r="I143" s="35">
        <f>IF(I138="-","-",SUM(I135:I141)*'3j PAAC PAP'!$G$27)</f>
        <v>0.32899411439796461</v>
      </c>
      <c r="J143" s="35">
        <f>IF(J138="-","-",SUM(J135:J141)*'3j PAAC PAP'!$G$27)</f>
        <v>0.33012444476508784</v>
      </c>
      <c r="K143" s="35">
        <f>IF(K138="-","-",SUM(K135:K141)*'3j PAAC PAP'!$G$27)</f>
        <v>0.30761401221222073</v>
      </c>
      <c r="L143" s="35">
        <f>IF(L138="-","-",SUM(L135:L141)*'3j PAAC PAP'!$G$27)</f>
        <v>0.30942686567796518</v>
      </c>
      <c r="M143" s="35">
        <f>IF(M138="-","-",SUM(M135:M141)*'3j PAAC PAP'!$G$27)</f>
        <v>0.33335403566780814</v>
      </c>
      <c r="N143" s="35">
        <f>IF(N138="-","-",SUM(N135:N141)*'3j PAAC PAP'!$G$27)</f>
        <v>0.3655130417974416</v>
      </c>
      <c r="O143" s="27"/>
      <c r="P143" s="35">
        <f>IF(P138="-","-",SUM(P135:P141)*'3j PAAC PAP'!$G$27)</f>
        <v>0.3655130417974416</v>
      </c>
      <c r="Q143" s="35">
        <f>IF(Q138="-","-",SUM(Q135:Q141)*'3j PAAC PAP'!$G$27)</f>
        <v>0.3740323039056318</v>
      </c>
      <c r="R143" s="35">
        <f>IF(R138="-","-",SUM(R135:R141)*'3j PAAC PAP'!$G$27)</f>
        <v>0.37546243367436943</v>
      </c>
      <c r="S143" s="35">
        <f>IF(S138="-","-",SUM(S135:S141)*'3j PAAC PAP'!$G$27)</f>
        <v>0.38286384170426979</v>
      </c>
      <c r="T143" s="35">
        <f>IF(T138="-","-",SUM(T135:T141)*'3j PAAC PAP'!$G$27)</f>
        <v>0.38280588368580215</v>
      </c>
      <c r="U143" s="35">
        <f>IF(U138="-","-",SUM(U135:U141)*'3j PAAC PAP'!$G$27)</f>
        <v>0.40048239219606041</v>
      </c>
      <c r="V143" s="35">
        <f>IF(V138="-","-",SUM(V135:V141)*'3j PAAC PAP'!$G$27)</f>
        <v>0.39998619349882364</v>
      </c>
      <c r="W143" s="35">
        <f>IF(W138="-","-",SUM(W135:W141)*'3j PAAC PAP'!$G$27)</f>
        <v>0.82681036879402547</v>
      </c>
      <c r="X143" s="27"/>
      <c r="Y143" s="35">
        <f>IF(Y138="-","-",SUM(Y135:Y141)*'3j PAAC PAP'!$G$27)</f>
        <v>0.84240344024881353</v>
      </c>
      <c r="Z143" s="35" t="str">
        <f>IF(Z138="-","-",SUM(Z135:Z141)*'3j PAAC PAP'!$G$27)</f>
        <v>-</v>
      </c>
      <c r="AA143" s="35" t="str">
        <f>IF(AA138="-","-",SUM(AA135:AA141)*'3j PAAC PAP'!$G$27)</f>
        <v>-</v>
      </c>
      <c r="AB143" s="35" t="str">
        <f>IF(AB138="-","-",SUM(AB135:AB141)*'3j PAAC PAP'!$G$27)</f>
        <v>-</v>
      </c>
      <c r="AC143" s="35" t="str">
        <f>IF(AC138="-","-",SUM(AC135:AC141)*'3j PAAC PAP'!$G$27)</f>
        <v>-</v>
      </c>
      <c r="AD143" s="25"/>
    </row>
    <row r="144" spans="1:30" s="26" customFormat="1" ht="11.25" x14ac:dyDescent="0.15">
      <c r="A144" s="207">
        <v>9</v>
      </c>
      <c r="B144" s="123" t="s">
        <v>189</v>
      </c>
      <c r="C144" s="123" t="s">
        <v>250</v>
      </c>
      <c r="D144" s="121" t="s">
        <v>134</v>
      </c>
      <c r="E144" s="75"/>
      <c r="F144" s="27"/>
      <c r="G144" s="35">
        <f>IF(G138="-","-",SUM(G135:G143)*'3k EBIT'!$E$7)</f>
        <v>1.2709240306930873</v>
      </c>
      <c r="H144" s="35">
        <f>IF(H138="-","-",SUM(H135:H143)*'3k EBIT'!$E$7)</f>
        <v>1.272564452268756</v>
      </c>
      <c r="I144" s="35">
        <f>IF(I138="-","-",SUM(I135:I143)*'3k EBIT'!$E$7)</f>
        <v>1.384225989614055</v>
      </c>
      <c r="J144" s="35">
        <f>IF(J138="-","-",SUM(J135:J143)*'3k EBIT'!$E$7)</f>
        <v>1.3891472543410595</v>
      </c>
      <c r="K144" s="35">
        <f>IF(K138="-","-",SUM(K135:K143)*'3k EBIT'!$E$7)</f>
        <v>1.2996705992988462</v>
      </c>
      <c r="L144" s="35">
        <f>IF(L138="-","-",SUM(L135:L143)*'3k EBIT'!$E$7)</f>
        <v>1.3077825262318425</v>
      </c>
      <c r="M144" s="35">
        <f>IF(M138="-","-",SUM(M135:M143)*'3k EBIT'!$E$7)</f>
        <v>1.4046910892206834</v>
      </c>
      <c r="N144" s="35">
        <f>IF(N138="-","-",SUM(N135:N143)*'3k EBIT'!$E$7)</f>
        <v>1.5342157998125698</v>
      </c>
      <c r="O144" s="27"/>
      <c r="P144" s="35">
        <f>IF(P138="-","-",SUM(P135:P143)*'3k EBIT'!$E$7)</f>
        <v>1.5342157998125698</v>
      </c>
      <c r="Q144" s="35">
        <f>IF(Q138="-","-",SUM(Q135:Q143)*'3k EBIT'!$E$7)</f>
        <v>1.5691520615997572</v>
      </c>
      <c r="R144" s="35">
        <f>IF(R138="-","-",SUM(R135:R143)*'3k EBIT'!$E$7)</f>
        <v>1.5754051086649419</v>
      </c>
      <c r="S144" s="35">
        <f>IF(S138="-","-",SUM(S135:S143)*'3k EBIT'!$E$7)</f>
        <v>1.6054701291462996</v>
      </c>
      <c r="T144" s="35">
        <f>IF(T138="-","-",SUM(T135:T143)*'3k EBIT'!$E$7)</f>
        <v>1.605432361962035</v>
      </c>
      <c r="U144" s="35">
        <f>IF(U138="-","-",SUM(U135:U143)*'3k EBIT'!$E$7)</f>
        <v>1.6766951845951767</v>
      </c>
      <c r="V144" s="35">
        <f>IF(V138="-","-",SUM(V135:V143)*'3k EBIT'!$E$7)</f>
        <v>1.6760031148025798</v>
      </c>
      <c r="W144" s="35">
        <f>IF(W138="-","-",SUM(W135:W143)*'3k EBIT'!$E$7)</f>
        <v>3.3894865455562493</v>
      </c>
      <c r="X144" s="27"/>
      <c r="Y144" s="35">
        <f>IF(Y138="-","-",SUM(Y135:Y143)*'3k EBIT'!$E$7)</f>
        <v>3.45576918487644</v>
      </c>
      <c r="Z144" s="35" t="str">
        <f>IF(Z138="-","-",SUM(Z135:Z143)*'3k EBIT'!$E$7)</f>
        <v>-</v>
      </c>
      <c r="AA144" s="35" t="str">
        <f>IF(AA138="-","-",SUM(AA135:AA143)*'3k EBIT'!$E$7)</f>
        <v>-</v>
      </c>
      <c r="AB144" s="35" t="str">
        <f>IF(AB138="-","-",SUM(AB135:AB143)*'3k EBIT'!$E$7)</f>
        <v>-</v>
      </c>
      <c r="AC144" s="35" t="str">
        <f>IF(AC138="-","-",SUM(AC135:AC143)*'3k EBIT'!$E$7)</f>
        <v>-</v>
      </c>
      <c r="AD144" s="25"/>
    </row>
    <row r="145" spans="1:30" s="26" customFormat="1" ht="11.25" x14ac:dyDescent="0.15">
      <c r="A145" s="207">
        <v>10</v>
      </c>
      <c r="B145" s="123" t="s">
        <v>251</v>
      </c>
      <c r="C145" s="158" t="s">
        <v>252</v>
      </c>
      <c r="D145" s="121" t="s">
        <v>134</v>
      </c>
      <c r="E145" s="116"/>
      <c r="F145" s="27"/>
      <c r="G145" s="35">
        <f>IF(G140="-","-",SUM(G135:G138,G140:G144)*'3l HAP'!$E$8)</f>
        <v>0.73566209323490039</v>
      </c>
      <c r="H145" s="35">
        <f>IF(H140="-","-",SUM(H135:H138,H140:H144)*'3l HAP'!$E$8)</f>
        <v>0.73692616704379021</v>
      </c>
      <c r="I145" s="35">
        <f>IF(I140="-","-",SUM(I135:I138,I140:I144)*'3l HAP'!$E$8)</f>
        <v>0.74174189341217256</v>
      </c>
      <c r="J145" s="35">
        <f>IF(J140="-","-",SUM(J135:J138,J140:J144)*'3l HAP'!$E$8)</f>
        <v>0.74553411483884213</v>
      </c>
      <c r="K145" s="35">
        <f>IF(K140="-","-",SUM(K135:K138,K140:K144)*'3l HAP'!$E$8)</f>
        <v>0.75246961966184789</v>
      </c>
      <c r="L145" s="35">
        <f>IF(L140="-","-",SUM(L135:L138,L140:L144)*'3l HAP'!$E$8)</f>
        <v>0.75872049719706458</v>
      </c>
      <c r="M145" s="35">
        <f>IF(M140="-","-",SUM(M135:M138,M140:M144)*'3l HAP'!$E$8)</f>
        <v>0.80186677131101125</v>
      </c>
      <c r="N145" s="35">
        <f>IF(N140="-","-",SUM(N135:N138,N140:N144)*'3l HAP'!$E$8)</f>
        <v>0.90167574523074745</v>
      </c>
      <c r="O145" s="27"/>
      <c r="P145" s="35">
        <f>IF(P140="-","-",SUM(P135:P138,P140:P144)*'3l HAP'!$E$8)</f>
        <v>0.90167574523074745</v>
      </c>
      <c r="Q145" s="35">
        <f>IF(Q140="-","-",SUM(Q135:Q138,Q140:Q144)*'3l HAP'!$E$8)</f>
        <v>0.93661282944385937</v>
      </c>
      <c r="R145" s="35">
        <f>IF(R140="-","-",SUM(R135:R138,R140:R144)*'3l HAP'!$E$8)</f>
        <v>0.94143129387891533</v>
      </c>
      <c r="S145" s="35">
        <f>IF(S140="-","-",SUM(S135:S138,S140:S144)*'3l HAP'!$E$8)</f>
        <v>0.97421789314466889</v>
      </c>
      <c r="T145" s="35">
        <f>IF(T140="-","-",SUM(T135:T138,T140:T144)*'3l HAP'!$E$8)</f>
        <v>0.97418879055959373</v>
      </c>
      <c r="U145" s="35">
        <f>IF(U140="-","-",SUM(U135:U138,U140:U144)*'3l HAP'!$E$8)</f>
        <v>0.99810740172853263</v>
      </c>
      <c r="V145" s="35">
        <f>IF(V140="-","-",SUM(V135:V138,V140:V144)*'3l HAP'!$E$8)</f>
        <v>0.99757410753652653</v>
      </c>
      <c r="W145" s="35">
        <f>IF(W140="-","-",SUM(W135:W138,W140:W144)*'3l HAP'!$E$8)</f>
        <v>1.0637192350560878</v>
      </c>
      <c r="X145" s="27"/>
      <c r="Y145" s="35">
        <f>IF(Y140="-","-",SUM(Y135:Y138,Y140:Y144)*'3l HAP'!$E$8)</f>
        <v>1.1147952203951712</v>
      </c>
      <c r="Z145" s="35" t="str">
        <f>IF(Z140="-","-",SUM(Z135:Z138,Z140:Z144)*'3l HAP'!$E$8)</f>
        <v>-</v>
      </c>
      <c r="AA145" s="35" t="str">
        <f>IF(AA140="-","-",SUM(AA135:AA138,AA140:AA144)*'3l HAP'!$E$8)</f>
        <v>-</v>
      </c>
      <c r="AB145" s="35" t="str">
        <f>IF(AB140="-","-",SUM(AB135:AB138,AB140:AB144)*'3l HAP'!$E$8)</f>
        <v>-</v>
      </c>
      <c r="AC145" s="35" t="str">
        <f>IF(AC140="-","-",SUM(AC135:AC138,AC140:AC144)*'3l HAP'!$E$8)</f>
        <v>-</v>
      </c>
      <c r="AD145" s="25"/>
    </row>
    <row r="146" spans="1:30" s="26" customFormat="1" ht="11.25" x14ac:dyDescent="0.15">
      <c r="A146" s="207">
        <v>11</v>
      </c>
      <c r="B146" s="123" t="s">
        <v>253</v>
      </c>
      <c r="C146" s="123" t="str">
        <f>B146&amp;"_"&amp;D146</f>
        <v>Total_Southern Western</v>
      </c>
      <c r="D146" s="121" t="s">
        <v>134</v>
      </c>
      <c r="E146" s="75"/>
      <c r="F146" s="27"/>
      <c r="G146" s="35">
        <f t="shared" ref="G146:N146" si="30">IF(G140="-","-",SUM(G135:G145))</f>
        <v>67.6263729213819</v>
      </c>
      <c r="H146" s="35">
        <f t="shared" si="30"/>
        <v>67.713974937195445</v>
      </c>
      <c r="I146" s="35">
        <f t="shared" si="30"/>
        <v>73.595711254259953</v>
      </c>
      <c r="J146" s="35">
        <f t="shared" si="30"/>
        <v>73.85851730170053</v>
      </c>
      <c r="K146" s="35">
        <f t="shared" si="30"/>
        <v>69.1561571179098</v>
      </c>
      <c r="L146" s="35">
        <f t="shared" si="30"/>
        <v>69.589351341884225</v>
      </c>
      <c r="M146" s="35">
        <f t="shared" si="30"/>
        <v>74.732946192867672</v>
      </c>
      <c r="N146" s="35">
        <f t="shared" si="30"/>
        <v>81.649842382123552</v>
      </c>
      <c r="O146" s="27"/>
      <c r="P146" s="35">
        <f t="shared" ref="P146:W146" si="31">IF(P140="-","-",SUM(P135:P145))</f>
        <v>81.649842382123552</v>
      </c>
      <c r="Q146" s="35">
        <f t="shared" si="31"/>
        <v>83.523529327214476</v>
      </c>
      <c r="R146" s="35">
        <f t="shared" si="31"/>
        <v>83.857455395983649</v>
      </c>
      <c r="S146" s="35">
        <f t="shared" si="31"/>
        <v>85.472610840666619</v>
      </c>
      <c r="T146" s="35">
        <f t="shared" si="31"/>
        <v>85.470593992362339</v>
      </c>
      <c r="U146" s="35">
        <f t="shared" si="31"/>
        <v>89.245185929734319</v>
      </c>
      <c r="V146" s="35">
        <f t="shared" si="31"/>
        <v>89.208227924661486</v>
      </c>
      <c r="W146" s="35">
        <f t="shared" si="31"/>
        <v>179.45767426245089</v>
      </c>
      <c r="X146" s="27"/>
      <c r="Y146" s="35">
        <f t="shared" ref="Y146:AC146" si="32">IF(Y140="-","-",SUM(Y135:Y145))</f>
        <v>182.99730877105227</v>
      </c>
      <c r="Z146" s="35" t="str">
        <f t="shared" si="32"/>
        <v>-</v>
      </c>
      <c r="AA146" s="35" t="str">
        <f t="shared" si="32"/>
        <v>-</v>
      </c>
      <c r="AB146" s="35" t="str">
        <f t="shared" si="32"/>
        <v>-</v>
      </c>
      <c r="AC146" s="35" t="str">
        <f t="shared" si="32"/>
        <v>-</v>
      </c>
      <c r="AD146" s="25"/>
    </row>
    <row r="147" spans="1:30" s="26" customFormat="1" ht="11.25" customHeight="1" x14ac:dyDescent="0.15">
      <c r="A147" s="207">
        <v>1</v>
      </c>
      <c r="B147" s="120" t="s">
        <v>244</v>
      </c>
      <c r="C147" s="120" t="s">
        <v>180</v>
      </c>
      <c r="D147" s="122" t="s">
        <v>124</v>
      </c>
      <c r="E147" s="119"/>
      <c r="F147" s="27"/>
      <c r="G147" s="117" t="s">
        <v>249</v>
      </c>
      <c r="H147" s="117" t="s">
        <v>249</v>
      </c>
      <c r="I147" s="117" t="s">
        <v>249</v>
      </c>
      <c r="J147" s="117" t="s">
        <v>249</v>
      </c>
      <c r="K147" s="117" t="s">
        <v>249</v>
      </c>
      <c r="L147" s="117" t="s">
        <v>249</v>
      </c>
      <c r="M147" s="117" t="s">
        <v>249</v>
      </c>
      <c r="N147" s="117" t="s">
        <v>249</v>
      </c>
      <c r="O147" s="27"/>
      <c r="P147" s="117" t="s">
        <v>249</v>
      </c>
      <c r="Q147" s="117" t="s">
        <v>249</v>
      </c>
      <c r="R147" s="117" t="s">
        <v>249</v>
      </c>
      <c r="S147" s="117" t="s">
        <v>249</v>
      </c>
      <c r="T147" s="117" t="s">
        <v>249</v>
      </c>
      <c r="U147" s="117" t="s">
        <v>249</v>
      </c>
      <c r="V147" s="117" t="s">
        <v>249</v>
      </c>
      <c r="W147" s="117" t="s">
        <v>249</v>
      </c>
      <c r="X147" s="27"/>
      <c r="Y147" s="117" t="s">
        <v>249</v>
      </c>
      <c r="Z147" s="117" t="s">
        <v>249</v>
      </c>
      <c r="AA147" s="117" t="s">
        <v>249</v>
      </c>
      <c r="AB147" s="117" t="s">
        <v>249</v>
      </c>
      <c r="AC147" s="117" t="s">
        <v>249</v>
      </c>
      <c r="AD147" s="25"/>
    </row>
    <row r="148" spans="1:30" s="26" customFormat="1" ht="11.25" customHeight="1" x14ac:dyDescent="0.15">
      <c r="A148" s="207">
        <v>2</v>
      </c>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x14ac:dyDescent="0.15">
      <c r="A149" s="207"/>
      <c r="B149" s="120" t="s">
        <v>245</v>
      </c>
      <c r="C149" s="120" t="s">
        <v>182</v>
      </c>
      <c r="D149" s="122" t="s">
        <v>124</v>
      </c>
      <c r="E149" s="119"/>
      <c r="F149" s="27"/>
      <c r="G149" s="117" t="str">
        <f>IF('3c AA'!J52="-","-",'3c AA'!J52)</f>
        <v>-</v>
      </c>
      <c r="H149" s="117" t="str">
        <f>IF('3c AA'!K52="-","-",'3c AA'!K52)</f>
        <v>-</v>
      </c>
      <c r="I149" s="117" t="str">
        <f>IF('3c AA'!L52="-","-",'3c AA'!L52)</f>
        <v>-</v>
      </c>
      <c r="J149" s="117" t="str">
        <f>IF('3c AA'!M52="-","-",'3c AA'!M52)</f>
        <v>-</v>
      </c>
      <c r="K149" s="117" t="str">
        <f>IF('3c AA'!N52="-","-",'3c AA'!N52)</f>
        <v>-</v>
      </c>
      <c r="L149" s="117" t="str">
        <f>IF('3c AA'!O52="-","-",'3c AA'!O52)</f>
        <v>-</v>
      </c>
      <c r="M149" s="117" t="str">
        <f>IF('3c AA'!P52="-","-",'3c AA'!P52)</f>
        <v>-</v>
      </c>
      <c r="N149" s="117" t="str">
        <f>IF('3c AA'!Q52="-","-",'3c AA'!Q52)</f>
        <v>-</v>
      </c>
      <c r="O149" s="27"/>
      <c r="P149" s="117" t="str">
        <f>IF('3c AA'!S52="-","-",'3c AA'!S52)</f>
        <v>-</v>
      </c>
      <c r="Q149" s="117" t="str">
        <f>IF('3c AA'!T52="-","-",'3c AA'!T52)</f>
        <v>-</v>
      </c>
      <c r="R149" s="117" t="str">
        <f>IF('3c AA'!U52="-","-",'3c AA'!U52)</f>
        <v>-</v>
      </c>
      <c r="S149" s="117" t="str">
        <f>IF('3c AA'!V52="-","-",'3c AA'!V52)</f>
        <v>-</v>
      </c>
      <c r="T149" s="117">
        <f>IF('3c AA'!W52="-","-",'3c AA'!W52)</f>
        <v>0</v>
      </c>
      <c r="U149" s="117">
        <f>IF('3c AA'!X52="-","-",'3c AA'!X52)</f>
        <v>1.4870742269298105</v>
      </c>
      <c r="V149" s="117">
        <f>IF('3c AA'!Y52="-","-",'3c AA'!Y52)</f>
        <v>0.70457099735818829</v>
      </c>
      <c r="W149" s="117" t="str">
        <f>IF('3c AA'!Z52="-","-",'3c AA'!Z52)</f>
        <v>-</v>
      </c>
      <c r="X149" s="27"/>
      <c r="Y149" s="117">
        <f>IF('3c AA'!AB52="-","-",'3c AA'!AB52)</f>
        <v>0</v>
      </c>
      <c r="Z149" s="117" t="str">
        <f>IF('3c AA'!AC52="-","-",'3c AA'!AC52)</f>
        <v>-</v>
      </c>
      <c r="AA149" s="117" t="str">
        <f>IF('3c AA'!AD52="-","-",'3c AA'!AD52)</f>
        <v>-</v>
      </c>
      <c r="AB149" s="117" t="str">
        <f>IF('3c AA'!AE52="-","-",'3c AA'!AE52)</f>
        <v>-</v>
      </c>
      <c r="AC149" s="117" t="str">
        <f>IF('3c AA'!AF52="-","-",'3c AA'!AF52)</f>
        <v>-</v>
      </c>
      <c r="AD149" s="25"/>
    </row>
    <row r="150" spans="1:30" s="26" customFormat="1" ht="11.25" customHeight="1" x14ac:dyDescent="0.15">
      <c r="A150" s="207">
        <v>3</v>
      </c>
      <c r="B150" s="120" t="s">
        <v>246</v>
      </c>
      <c r="C150" s="120" t="s">
        <v>183</v>
      </c>
      <c r="D150" s="122" t="s">
        <v>124</v>
      </c>
      <c r="E150" s="119"/>
      <c r="F150" s="27"/>
      <c r="G150" s="117">
        <f>IF('3d PC'!G15="-","-",'3d PC'!G56)</f>
        <v>6.5567588596821027</v>
      </c>
      <c r="H150" s="117">
        <f>IF('3d PC'!H15="-","-",'3d PC'!H56)</f>
        <v>6.5567588596821027</v>
      </c>
      <c r="I150" s="117">
        <f>IF('3d PC'!I15="-","-",'3d PC'!I56)</f>
        <v>6.6197359495950758</v>
      </c>
      <c r="J150" s="117">
        <f>IF('3d PC'!J15="-","-",'3d PC'!J56)</f>
        <v>6.6197359495950758</v>
      </c>
      <c r="K150" s="117">
        <f>IF('3d PC'!K15="-","-",'3d PC'!K56)</f>
        <v>6.6995028867368616</v>
      </c>
      <c r="L150" s="117">
        <f>IF('3d PC'!L15="-","-",'3d PC'!L56)</f>
        <v>6.6995028867368616</v>
      </c>
      <c r="M150" s="117">
        <f>IF('3d PC'!M15="-","-",'3d PC'!M56)</f>
        <v>7.1131218301273513</v>
      </c>
      <c r="N150" s="117">
        <f>IF('3d PC'!N15="-","-",'3d PC'!N56)</f>
        <v>7.1131218301273513</v>
      </c>
      <c r="O150" s="27"/>
      <c r="P150" s="117">
        <f>'3d PC'!P56</f>
        <v>7.1131218301273513</v>
      </c>
      <c r="Q150" s="117">
        <f>'3d PC'!Q56</f>
        <v>7.2804579515147188</v>
      </c>
      <c r="R150" s="117">
        <f>'3d PC'!R56</f>
        <v>7.1935840895118579</v>
      </c>
      <c r="S150" s="117">
        <f>'3d PC'!S56</f>
        <v>7.3593999937099728</v>
      </c>
      <c r="T150" s="117">
        <f>'3d PC'!T56</f>
        <v>7.0492243060839304</v>
      </c>
      <c r="U150" s="117">
        <f>'3d PC'!U56</f>
        <v>7.1089669218364691</v>
      </c>
      <c r="V150" s="117">
        <f>'3d PC'!V56</f>
        <v>6.9829560851947949</v>
      </c>
      <c r="W150" s="117">
        <f>'3d PC'!W56</f>
        <v>9.6262235975887975</v>
      </c>
      <c r="X150" s="27"/>
      <c r="Y150" s="117">
        <f>'3d PC'!Y56</f>
        <v>9.9504863797742438</v>
      </c>
      <c r="Z150" s="117" t="str">
        <f>'3d PC'!Z56</f>
        <v>-</v>
      </c>
      <c r="AA150" s="117" t="str">
        <f>'3d PC'!AA56</f>
        <v>-</v>
      </c>
      <c r="AB150" s="117" t="str">
        <f>'3d PC'!AB56</f>
        <v>-</v>
      </c>
      <c r="AC150" s="117" t="str">
        <f>'3d PC'!AC56</f>
        <v>-</v>
      </c>
      <c r="AD150" s="25"/>
    </row>
    <row r="151" spans="1:30" s="26" customFormat="1" ht="11.25" customHeight="1" x14ac:dyDescent="0.15">
      <c r="A151" s="207">
        <v>4</v>
      </c>
      <c r="B151" s="120" t="s">
        <v>247</v>
      </c>
      <c r="C151" s="120" t="s">
        <v>184</v>
      </c>
      <c r="D151" s="122" t="s">
        <v>124</v>
      </c>
      <c r="E151" s="119"/>
      <c r="F151" s="27"/>
      <c r="G151" s="117">
        <f>IF('3e NC-Elec'!H26="-","-",'3e NC-Elec'!H26)</f>
        <v>25.367499999999996</v>
      </c>
      <c r="H151" s="117">
        <f>IF('3e NC-Elec'!I26="-","-",'3e NC-Elec'!I26)</f>
        <v>25.367499999999996</v>
      </c>
      <c r="I151" s="117">
        <f>IF('3e NC-Elec'!J26="-","-",'3e NC-Elec'!J26)</f>
        <v>19.381500000000003</v>
      </c>
      <c r="J151" s="117">
        <f>IF('3e NC-Elec'!K26="-","-",'3e NC-Elec'!K26)</f>
        <v>19.381500000000003</v>
      </c>
      <c r="K151" s="117">
        <f>IF('3e NC-Elec'!L26="-","-",'3e NC-Elec'!L26)</f>
        <v>18.651500000000002</v>
      </c>
      <c r="L151" s="117">
        <f>IF('3e NC-Elec'!M26="-","-",'3e NC-Elec'!M26)</f>
        <v>18.651500000000002</v>
      </c>
      <c r="M151" s="117">
        <f>IF('3e NC-Elec'!N26="-","-",'3e NC-Elec'!N26)</f>
        <v>18.906999999999996</v>
      </c>
      <c r="N151" s="117">
        <f>IF('3e NC-Elec'!O26="-","-",'3e NC-Elec'!O26)</f>
        <v>18.906999999999996</v>
      </c>
      <c r="O151" s="27"/>
      <c r="P151" s="117">
        <f>'3e NC-Elec'!Q26</f>
        <v>18.906999999999996</v>
      </c>
      <c r="Q151" s="117">
        <f>'3e NC-Elec'!R26</f>
        <v>21.097000000000001</v>
      </c>
      <c r="R151" s="117">
        <f>'3e NC-Elec'!S26</f>
        <v>21.097000000000001</v>
      </c>
      <c r="S151" s="117">
        <f>'3e NC-Elec'!T26</f>
        <v>24.856499999999997</v>
      </c>
      <c r="T151" s="117">
        <f>'3e NC-Elec'!U26</f>
        <v>24.856499999999997</v>
      </c>
      <c r="U151" s="117">
        <f>'3e NC-Elec'!V26</f>
        <v>24.016999999999999</v>
      </c>
      <c r="V151" s="117">
        <f>'3e NC-Elec'!W26</f>
        <v>24.016999999999999</v>
      </c>
      <c r="W151" s="117">
        <f>'3e NC-Elec'!X26</f>
        <v>95.228499999999997</v>
      </c>
      <c r="X151" s="27"/>
      <c r="Y151" s="117">
        <f>'3e NC-Elec'!Z26</f>
        <v>95.228499999999997</v>
      </c>
      <c r="Z151" s="117" t="str">
        <f>'3e NC-Elec'!AA26</f>
        <v>-</v>
      </c>
      <c r="AA151" s="117" t="str">
        <f>'3e NC-Elec'!AB26</f>
        <v>-</v>
      </c>
      <c r="AB151" s="117" t="str">
        <f>'3e NC-Elec'!AC26</f>
        <v>-</v>
      </c>
      <c r="AC151" s="117" t="str">
        <f>'3e NC-Elec'!AD26</f>
        <v>-</v>
      </c>
      <c r="AD151" s="25"/>
    </row>
    <row r="152" spans="1:30" s="26" customFormat="1" ht="11.25" customHeight="1" x14ac:dyDescent="0.15">
      <c r="A152" s="207">
        <v>5</v>
      </c>
      <c r="B152" s="120" t="s">
        <v>248</v>
      </c>
      <c r="C152" s="120" t="s">
        <v>185</v>
      </c>
      <c r="D152" s="122" t="s">
        <v>124</v>
      </c>
      <c r="E152" s="119"/>
      <c r="F152" s="27"/>
      <c r="G152" s="117">
        <f>IF('3g CPIH'!C$17="-","-",'3h OC '!$E$7*('3g CPIH'!C$17/'3g CPIH'!$G$17))</f>
        <v>38.772147945205475</v>
      </c>
      <c r="H152" s="117">
        <f>IF('3g CPIH'!D$17="-","-",'3h OC '!$E$7*('3g CPIH'!D$17/'3g CPIH'!$G$17))</f>
        <v>38.849769863013698</v>
      </c>
      <c r="I152" s="117">
        <f>IF('3g CPIH'!E$17="-","-",'3h OC '!$E$7*('3g CPIH'!E$17/'3g CPIH'!$G$17))</f>
        <v>38.966202739726029</v>
      </c>
      <c r="J152" s="117">
        <f>IF('3g CPIH'!F$17="-","-",'3h OC '!$E$7*('3g CPIH'!F$17/'3g CPIH'!$G$17))</f>
        <v>39.199068493150683</v>
      </c>
      <c r="K152" s="117">
        <f>IF('3g CPIH'!G$17="-","-",'3h OC '!$E$7*('3g CPIH'!G$17/'3g CPIH'!$G$17))</f>
        <v>39.6648</v>
      </c>
      <c r="L152" s="117">
        <f>IF('3g CPIH'!H$17="-","-",'3h OC '!$E$7*('3g CPIH'!H$17/'3g CPIH'!$G$17))</f>
        <v>40.169342465753431</v>
      </c>
      <c r="M152" s="117">
        <f>IF('3g CPIH'!I$17="-","-",'3h OC '!$E$7*('3g CPIH'!I$17/'3g CPIH'!$G$17))</f>
        <v>40.751506849315064</v>
      </c>
      <c r="N152" s="117">
        <f>IF('3g CPIH'!J$17="-","-",'3h OC '!$E$7*('3g CPIH'!J$17/'3g CPIH'!$G$17))</f>
        <v>41.100805479452056</v>
      </c>
      <c r="O152" s="27"/>
      <c r="P152" s="117">
        <f>IF('3g CPIH'!L$17="-","-",'3h OC '!$E$7*('3g CPIH'!L$17/'3g CPIH'!$G$17))</f>
        <v>41.100805479452056</v>
      </c>
      <c r="Q152" s="117">
        <f>IF('3g CPIH'!M$17="-","-",'3h OC '!$E$7*('3g CPIH'!M$17/'3g CPIH'!$G$17))</f>
        <v>41.566536986301365</v>
      </c>
      <c r="R152" s="117">
        <f>IF('3g CPIH'!N$17="-","-",'3h OC '!$E$7*('3g CPIH'!N$17/'3g CPIH'!$G$17))</f>
        <v>41.877024657534243</v>
      </c>
      <c r="S152" s="117">
        <f>IF('3g CPIH'!O$17="-","-",'3h OC '!$E$7*('3g CPIH'!O$17/'3g CPIH'!$G$17))</f>
        <v>42.109890410958904</v>
      </c>
      <c r="T152" s="117">
        <f>IF('3g CPIH'!P$17="-","-",'3h OC '!$E$7*('3g CPIH'!P$17/'3g CPIH'!$G$17))</f>
        <v>42.226323287671228</v>
      </c>
      <c r="U152" s="117">
        <f>IF('3g CPIH'!Q$17="-","-",'3h OC '!$E$7*('3g CPIH'!Q$17/'3g CPIH'!$G$17))</f>
        <v>42.45918904109589</v>
      </c>
      <c r="V152" s="117">
        <f>IF('3g CPIH'!R$17="-","-",'3h OC '!$E$7*('3g CPIH'!R$17/'3g CPIH'!$G$17))</f>
        <v>43.235408219178083</v>
      </c>
      <c r="W152" s="117">
        <f>IF('3g CPIH'!S$17="-","-",'3h OC '!$E$7*('3g CPIH'!S$17/'3g CPIH'!$G$17))</f>
        <v>44.516169863013701</v>
      </c>
      <c r="X152" s="27"/>
      <c r="Y152" s="117">
        <f>IF('3g CPIH'!U$17="-","-",'3h OC '!$E$7*('3g CPIH'!U$17/'3g CPIH'!$G$17))</f>
        <v>46.767205479452052</v>
      </c>
      <c r="Z152" s="117" t="str">
        <f>IF('3g CPIH'!V$17="-","-",'3h OC '!$E$7*('3g CPIH'!V$17/'3g CPIH'!$G$17))</f>
        <v>-</v>
      </c>
      <c r="AA152" s="117" t="str">
        <f>IF('3g CPIH'!W$17="-","-",'3h OC '!$E$7*('3g CPIH'!W$17/'3g CPIH'!$G$17))</f>
        <v>-</v>
      </c>
      <c r="AB152" s="117" t="str">
        <f>IF('3g CPIH'!X$17="-","-",'3h OC '!$E$7*('3g CPIH'!X$17/'3g CPIH'!$G$17))</f>
        <v>-</v>
      </c>
      <c r="AC152" s="117" t="str">
        <f>IF('3g CPIH'!Y$17="-","-",'3h OC '!$E$7*('3g CPIH'!Y$17/'3g CPIH'!$G$17))</f>
        <v>-</v>
      </c>
      <c r="AD152" s="25"/>
    </row>
    <row r="153" spans="1:30" s="26" customFormat="1" ht="11.25" customHeight="1" x14ac:dyDescent="0.15">
      <c r="A153" s="207">
        <v>6</v>
      </c>
      <c r="B153" s="120" t="s">
        <v>248</v>
      </c>
      <c r="C153" s="120" t="s">
        <v>186</v>
      </c>
      <c r="D153" s="122" t="s">
        <v>124</v>
      </c>
      <c r="E153" s="119"/>
      <c r="F153" s="27"/>
      <c r="G153" s="117" t="s">
        <v>249</v>
      </c>
      <c r="H153" s="117" t="s">
        <v>249</v>
      </c>
      <c r="I153" s="117" t="s">
        <v>249</v>
      </c>
      <c r="J153" s="117" t="s">
        <v>249</v>
      </c>
      <c r="K153" s="117">
        <f>IF('3i SMNCC'!G$50="-","-",'3i SMNCC'!G$62)</f>
        <v>0</v>
      </c>
      <c r="L153" s="117">
        <f>IF('3i SMNCC'!H$50="-","-",'3i SMNCC'!H$62)</f>
        <v>-0.1310662676190151</v>
      </c>
      <c r="M153" s="117">
        <f>IF('3i SMNCC'!I$50="-","-",'3i SMNCC'!I$62)</f>
        <v>1.6490220555819262</v>
      </c>
      <c r="N153" s="117">
        <f>IF('3i SMNCC'!J$50="-","-",'3i SMNCC'!J$62)</f>
        <v>7.9249822078168837</v>
      </c>
      <c r="O153" s="27"/>
      <c r="P153" s="117">
        <f>IF('3i SMNCC'!L$50="-","-",'3i SMNCC'!L$62)</f>
        <v>7.9249822078168837</v>
      </c>
      <c r="Q153" s="117">
        <f>IF('3i SMNCC'!M$50="-","-",'3i SMNCC'!M$62)</f>
        <v>9.5945159615724194</v>
      </c>
      <c r="R153" s="117">
        <f>IF('3i SMNCC'!N$50="-","-",'3i SMNCC'!N$62)</f>
        <v>9.6655312765157912</v>
      </c>
      <c r="S153" s="117">
        <f>IF('3i SMNCC'!O$50="-","-",'3i SMNCC'!O$62)</f>
        <v>11.448655558303892</v>
      </c>
      <c r="T153" s="117">
        <f>IF('3i SMNCC'!P$50="-","-",'3i SMNCC'!P$62)</f>
        <v>11.63045810995356</v>
      </c>
      <c r="U153" s="117">
        <f>IF('3i SMNCC'!Q$50="-","-",'3i SMNCC'!Q$62)</f>
        <v>11.375413031411084</v>
      </c>
      <c r="V153" s="117">
        <f>IF('3i SMNCC'!R$50="-","-",'3i SMNCC'!R$62)</f>
        <v>11.405483218834176</v>
      </c>
      <c r="W153" s="117">
        <f>IF('3i SMNCC'!S$50="-","-",'3i SMNCC'!S$62)</f>
        <v>10.452988037960662</v>
      </c>
      <c r="X153" s="27"/>
      <c r="Y153" s="117">
        <f>IF('3i SMNCC'!U$50="-","-",'3i SMNCC'!U$62)</f>
        <v>11.090106502704794</v>
      </c>
      <c r="Z153" s="117" t="str">
        <f>IF('3i SMNCC'!V$50="-","-",'3i SMNCC'!V$62)</f>
        <v>-</v>
      </c>
      <c r="AA153" s="117" t="str">
        <f>IF('3i SMNCC'!W$50="-","-",'3i SMNCC'!W$62)</f>
        <v>-</v>
      </c>
      <c r="AB153" s="117" t="str">
        <f>IF('3i SMNCC'!X$50="-","-",'3i SMNCC'!X$62)</f>
        <v>-</v>
      </c>
      <c r="AC153" s="117" t="str">
        <f>IF('3i SMNCC'!Y$50="-","-",'3i SMNCC'!Y$62)</f>
        <v>-</v>
      </c>
      <c r="AD153" s="25"/>
    </row>
    <row r="154" spans="1:30" s="26" customFormat="1" ht="11.25" customHeight="1" x14ac:dyDescent="0.15">
      <c r="A154" s="207">
        <v>7</v>
      </c>
      <c r="B154" s="120" t="s">
        <v>248</v>
      </c>
      <c r="C154" s="120" t="s">
        <v>187</v>
      </c>
      <c r="D154" s="122" t="s">
        <v>124</v>
      </c>
      <c r="E154" s="119"/>
      <c r="F154" s="27"/>
      <c r="G154" s="117">
        <f>IF('3g CPIH'!C$17="-","-",'3j PAAC PAP'!$G$9*('3g CPIH'!C$17/'3g CPIH'!$G$17))</f>
        <v>3.3460635029354204</v>
      </c>
      <c r="H154" s="117">
        <f>IF('3g CPIH'!D$17="-","-",'3j PAAC PAP'!$G$9*('3g CPIH'!D$17/'3g CPIH'!$G$17))</f>
        <v>3.3527623287671227</v>
      </c>
      <c r="I154" s="117">
        <f>IF('3g CPIH'!E$17="-","-",'3j PAAC PAP'!$G$9*('3g CPIH'!E$17/'3g CPIH'!$G$17))</f>
        <v>3.3628105675146771</v>
      </c>
      <c r="J154" s="117">
        <f>IF('3g CPIH'!F$17="-","-",'3j PAAC PAP'!$G$9*('3g CPIH'!F$17/'3g CPIH'!$G$17))</f>
        <v>3.3829070450097847</v>
      </c>
      <c r="K154" s="117">
        <f>IF('3g CPIH'!G$17="-","-",'3j PAAC PAP'!$G$9*('3g CPIH'!G$17/'3g CPIH'!$G$17))</f>
        <v>3.4230999999999998</v>
      </c>
      <c r="L154" s="117">
        <f>IF('3g CPIH'!H$17="-","-",'3j PAAC PAP'!$G$9*('3g CPIH'!H$17/'3g CPIH'!$G$17))</f>
        <v>3.4666423679060667</v>
      </c>
      <c r="M154" s="117">
        <f>IF('3g CPIH'!I$17="-","-",'3j PAAC PAP'!$G$9*('3g CPIH'!I$17/'3g CPIH'!$G$17))</f>
        <v>3.516883561643835</v>
      </c>
      <c r="N154" s="117">
        <f>IF('3g CPIH'!J$17="-","-",'3j PAAC PAP'!$G$9*('3g CPIH'!J$17/'3g CPIH'!$G$17))</f>
        <v>3.547028277886497</v>
      </c>
      <c r="O154" s="27"/>
      <c r="P154" s="117">
        <f>IF('3g CPIH'!L$17="-","-",'3j PAAC PAP'!$G$9*('3g CPIH'!L$17/'3g CPIH'!$G$17))</f>
        <v>3.547028277886497</v>
      </c>
      <c r="Q154" s="117">
        <f>IF('3g CPIH'!M$17="-","-",'3j PAAC PAP'!$G$9*('3g CPIH'!M$17/'3g CPIH'!$G$17))</f>
        <v>3.5872212328767121</v>
      </c>
      <c r="R154" s="117">
        <f>IF('3g CPIH'!N$17="-","-",'3j PAAC PAP'!$G$9*('3g CPIH'!N$17/'3g CPIH'!$G$17))</f>
        <v>3.6140165362035224</v>
      </c>
      <c r="S154" s="117">
        <f>IF('3g CPIH'!O$17="-","-",'3j PAAC PAP'!$G$9*('3g CPIH'!O$17/'3g CPIH'!$G$17))</f>
        <v>3.6341130136986299</v>
      </c>
      <c r="T154" s="117">
        <f>IF('3g CPIH'!P$17="-","-",'3j PAAC PAP'!$G$9*('3g CPIH'!P$17/'3g CPIH'!$G$17))</f>
        <v>3.6441612524461835</v>
      </c>
      <c r="U154" s="117">
        <f>IF('3g CPIH'!Q$17="-","-",'3j PAAC PAP'!$G$9*('3g CPIH'!Q$17/'3g CPIH'!$G$17))</f>
        <v>3.6642577299412915</v>
      </c>
      <c r="V154" s="117">
        <f>IF('3g CPIH'!R$17="-","-",'3j PAAC PAP'!$G$9*('3g CPIH'!R$17/'3g CPIH'!$G$17))</f>
        <v>3.7312459882583173</v>
      </c>
      <c r="W154" s="117">
        <f>IF('3g CPIH'!S$17="-","-",'3j PAAC PAP'!$G$9*('3g CPIH'!S$17/'3g CPIH'!$G$17))</f>
        <v>3.8417766144814092</v>
      </c>
      <c r="X154" s="27"/>
      <c r="Y154" s="117">
        <f>IF('3g CPIH'!U$17="-","-",'3j PAAC PAP'!$G$9*('3g CPIH'!U$17/'3g CPIH'!$G$17))</f>
        <v>4.0360425636007822</v>
      </c>
      <c r="Z154" s="117" t="str">
        <f>IF('3g CPIH'!V$17="-","-",'3j PAAC PAP'!$G$9*('3g CPIH'!V$17/'3g CPIH'!$G$17))</f>
        <v>-</v>
      </c>
      <c r="AA154" s="117" t="str">
        <f>IF('3g CPIH'!W$17="-","-",'3j PAAC PAP'!$G$9*('3g CPIH'!W$17/'3g CPIH'!$G$17))</f>
        <v>-</v>
      </c>
      <c r="AB154" s="117" t="str">
        <f>IF('3g CPIH'!X$17="-","-",'3j PAAC PAP'!$G$9*('3g CPIH'!X$17/'3g CPIH'!$G$17))</f>
        <v>-</v>
      </c>
      <c r="AC154" s="117" t="str">
        <f>IF('3g CPIH'!Y$17="-","-",'3j PAAC PAP'!$G$9*('3g CPIH'!Y$17/'3g CPIH'!$G$17))</f>
        <v>-</v>
      </c>
      <c r="AD154" s="25"/>
    </row>
    <row r="155" spans="1:30" s="26" customFormat="1" ht="11.25" x14ac:dyDescent="0.15">
      <c r="A155" s="207">
        <v>8</v>
      </c>
      <c r="B155" s="120" t="s">
        <v>248</v>
      </c>
      <c r="C155" s="120" t="s">
        <v>188</v>
      </c>
      <c r="D155" s="122" t="s">
        <v>124</v>
      </c>
      <c r="E155" s="119"/>
      <c r="F155" s="27"/>
      <c r="G155" s="117">
        <f>IF(G150="-","-",SUM(G147:G153)*'3j PAAC PAP'!$G$27)</f>
        <v>0.34316035863092426</v>
      </c>
      <c r="H155" s="117">
        <f>IF(H150="-","-",SUM(H147:H153)*'3j PAAC PAP'!$G$27)</f>
        <v>0.34353713541996533</v>
      </c>
      <c r="I155" s="117">
        <f>IF(I150="-","-",SUM(I147:I153)*'3j PAAC PAP'!$G$27)</f>
        <v>0.31535194739796468</v>
      </c>
      <c r="J155" s="117">
        <f>IF(J150="-","-",SUM(J147:J153)*'3j PAAC PAP'!$G$27)</f>
        <v>0.31648227776508792</v>
      </c>
      <c r="K155" s="117">
        <f>IF(K150="-","-",SUM(K147:K153)*'3j PAAC PAP'!$G$27)</f>
        <v>0.31558670721222071</v>
      </c>
      <c r="L155" s="117">
        <f>IF(L150="-","-",SUM(L147:L153)*'3j PAAC PAP'!$G$27)</f>
        <v>0.31739956067796515</v>
      </c>
      <c r="M155" s="117">
        <f>IF(M150="-","-",SUM(M147:M153)*'3j PAAC PAP'!$G$27)</f>
        <v>0.33211383866780814</v>
      </c>
      <c r="N155" s="117">
        <f>IF(N150="-","-",SUM(N147:N153)*'3j PAAC PAP'!$G$27)</f>
        <v>0.36427284479744154</v>
      </c>
      <c r="O155" s="27"/>
      <c r="P155" s="117">
        <f>IF(P150="-","-",SUM(P147:P153)*'3j PAAC PAP'!$G$27)</f>
        <v>0.36427284479744154</v>
      </c>
      <c r="Q155" s="117">
        <f>IF(Q150="-","-",SUM(Q147:Q153)*'3j PAAC PAP'!$G$27)</f>
        <v>0.38607993190563183</v>
      </c>
      <c r="R155" s="117">
        <f>IF(R150="-","-",SUM(R147:R153)*'3j PAAC PAP'!$G$27)</f>
        <v>0.38751006167436941</v>
      </c>
      <c r="S155" s="117">
        <f>IF(S150="-","-",SUM(S147:S153)*'3j PAAC PAP'!$G$27)</f>
        <v>0.41634916070426986</v>
      </c>
      <c r="T155" s="117">
        <f>IF(T150="-","-",SUM(T147:T153)*'3j PAAC PAP'!$G$27)</f>
        <v>0.41629120268580205</v>
      </c>
      <c r="U155" s="117">
        <f>IF(U150="-","-",SUM(U147:U153)*'3j PAAC PAP'!$G$27)</f>
        <v>0.41961686019606037</v>
      </c>
      <c r="V155" s="117">
        <f>IF(V150="-","-",SUM(V147:V153)*'3j PAAC PAP'!$G$27)</f>
        <v>0.41912066149882371</v>
      </c>
      <c r="W155" s="117">
        <f>IF(W150="-","-",SUM(W147:W153)*'3j PAAC PAP'!$G$27)</f>
        <v>0.7757851207940254</v>
      </c>
      <c r="X155" s="27"/>
      <c r="Y155" s="117">
        <f>IF(Y150="-","-",SUM(Y147:Y153)*'3j PAAC PAP'!$G$27)</f>
        <v>0.79137819224881356</v>
      </c>
      <c r="Z155" s="117" t="str">
        <f>IF(Z150="-","-",SUM(Z147:Z153)*'3j PAAC PAP'!$G$27)</f>
        <v>-</v>
      </c>
      <c r="AA155" s="117" t="str">
        <f>IF(AA150="-","-",SUM(AA147:AA153)*'3j PAAC PAP'!$G$27)</f>
        <v>-</v>
      </c>
      <c r="AB155" s="117" t="str">
        <f>IF(AB150="-","-",SUM(AB147:AB153)*'3j PAAC PAP'!$G$27)</f>
        <v>-</v>
      </c>
      <c r="AC155" s="117" t="str">
        <f>IF(AC150="-","-",SUM(AC147:AC153)*'3j PAAC PAP'!$G$27)</f>
        <v>-</v>
      </c>
      <c r="AD155" s="25"/>
    </row>
    <row r="156" spans="1:30" s="26" customFormat="1" ht="11.25" x14ac:dyDescent="0.15">
      <c r="A156" s="207">
        <v>9</v>
      </c>
      <c r="B156" s="120" t="s">
        <v>189</v>
      </c>
      <c r="C156" s="120" t="s">
        <v>250</v>
      </c>
      <c r="D156" s="122" t="s">
        <v>124</v>
      </c>
      <c r="E156" s="161"/>
      <c r="F156" s="27"/>
      <c r="G156" s="117">
        <f>IF(G150="-","-",SUM(G147:G155)*'3k EBIT'!$E$7)</f>
        <v>1.4407008947478794</v>
      </c>
      <c r="H156" s="117">
        <f>IF(H150="-","-",SUM(H147:H155)*'3k EBIT'!$E$7)</f>
        <v>1.4423413163235477</v>
      </c>
      <c r="I156" s="117">
        <f>IF(I150="-","-",SUM(I147:I155)*'3k EBIT'!$E$7)</f>
        <v>1.3295280041235993</v>
      </c>
      <c r="J156" s="117">
        <f>IF(J150="-","-",SUM(J147:J155)*'3k EBIT'!$E$7)</f>
        <v>1.3344492688506038</v>
      </c>
      <c r="K156" s="117">
        <f>IF(K150="-","-",SUM(K147:K155)*'3k EBIT'!$E$7)</f>
        <v>1.3316369544556059</v>
      </c>
      <c r="L156" s="117">
        <f>IF(L150="-","-",SUM(L147:L155)*'3k EBIT'!$E$7)</f>
        <v>1.3397488813886025</v>
      </c>
      <c r="M156" s="117">
        <f>IF(M150="-","-",SUM(M147:M155)*'3k EBIT'!$E$7)</f>
        <v>1.3997185450851872</v>
      </c>
      <c r="N156" s="117">
        <f>IF(N150="-","-",SUM(N147:N155)*'3k EBIT'!$E$7)</f>
        <v>1.5292432556770736</v>
      </c>
      <c r="O156" s="27"/>
      <c r="P156" s="117">
        <f>IF(P150="-","-",SUM(P147:P155)*'3k EBIT'!$E$7)</f>
        <v>1.5292432556770736</v>
      </c>
      <c r="Q156" s="117">
        <f>IF(Q150="-","-",SUM(Q147:Q155)*'3k EBIT'!$E$7)</f>
        <v>1.6174567760588612</v>
      </c>
      <c r="R156" s="117">
        <f>IF(R150="-","-",SUM(R147:R155)*'3k EBIT'!$E$7)</f>
        <v>1.6237098231240459</v>
      </c>
      <c r="S156" s="117">
        <f>IF(S150="-","-",SUM(S147:S155)*'3k EBIT'!$E$7)</f>
        <v>1.7397288208046919</v>
      </c>
      <c r="T156" s="117">
        <f>IF(T150="-","-",SUM(T147:T155)*'3k EBIT'!$E$7)</f>
        <v>1.7396910536204264</v>
      </c>
      <c r="U156" s="117">
        <f>IF(U150="-","-",SUM(U147:U155)*'3k EBIT'!$E$7)</f>
        <v>1.7534144369714006</v>
      </c>
      <c r="V156" s="117">
        <f>IF(V150="-","-",SUM(V147:V155)*'3k EBIT'!$E$7)</f>
        <v>1.7527223671788041</v>
      </c>
      <c r="W156" s="117">
        <f>IF(W150="-","-",SUM(W147:W155)*'3k EBIT'!$E$7)</f>
        <v>3.184901872552985</v>
      </c>
      <c r="X156" s="27"/>
      <c r="Y156" s="117">
        <f>IF(Y150="-","-",SUM(Y147:Y155)*'3k EBIT'!$E$7)</f>
        <v>3.2511845118731761</v>
      </c>
      <c r="Z156" s="117" t="str">
        <f>IF(Z150="-","-",SUM(Z147:Z155)*'3k EBIT'!$E$7)</f>
        <v>-</v>
      </c>
      <c r="AA156" s="117" t="str">
        <f>IF(AA150="-","-",SUM(AA147:AA155)*'3k EBIT'!$E$7)</f>
        <v>-</v>
      </c>
      <c r="AB156" s="117" t="str">
        <f>IF(AB150="-","-",SUM(AB147:AB155)*'3k EBIT'!$E$7)</f>
        <v>-</v>
      </c>
      <c r="AC156" s="117" t="str">
        <f>IF(AC150="-","-",SUM(AC147:AC155)*'3k EBIT'!$E$7)</f>
        <v>-</v>
      </c>
      <c r="AD156" s="25"/>
    </row>
    <row r="157" spans="1:30" s="26" customFormat="1" ht="11.25" x14ac:dyDescent="0.15">
      <c r="A157" s="207">
        <v>10</v>
      </c>
      <c r="B157" s="120" t="s">
        <v>251</v>
      </c>
      <c r="C157" s="156" t="s">
        <v>252</v>
      </c>
      <c r="D157" s="122" t="s">
        <v>124</v>
      </c>
      <c r="E157" s="122"/>
      <c r="F157" s="27"/>
      <c r="G157" s="117">
        <f>IF(G152="-","-",SUM(G147:G150,G152:G156)*'3l HAP'!$E$8)</f>
        <v>0.73876775288755558</v>
      </c>
      <c r="H157" s="117">
        <f>IF(H152="-","-",SUM(H147:H150,H152:H156)*'3l HAP'!$E$8)</f>
        <v>0.74003182669644541</v>
      </c>
      <c r="I157" s="117">
        <f>IF(I152="-","-",SUM(I147:I150,I152:I156)*'3l HAP'!$E$8)</f>
        <v>0.74074132523955993</v>
      </c>
      <c r="J157" s="117">
        <f>IF(J152="-","-",SUM(J147:J150,J152:J156)*'3l HAP'!$E$8)</f>
        <v>0.74453354666622928</v>
      </c>
      <c r="K157" s="117">
        <f>IF(K152="-","-",SUM(K147:K150,K152:K156)*'3l HAP'!$E$8)</f>
        <v>0.75305436729519293</v>
      </c>
      <c r="L157" s="117">
        <f>IF(L152="-","-",SUM(L147:L150,L152:L156)*'3l HAP'!$E$8)</f>
        <v>0.75930524483040962</v>
      </c>
      <c r="M157" s="117">
        <f>IF(M152="-","-",SUM(M147:M150,M152:M156)*'3l HAP'!$E$8)</f>
        <v>0.80177581056804637</v>
      </c>
      <c r="N157" s="117">
        <f>IF(N152="-","-",SUM(N147:N150,N152:N156)*'3l HAP'!$E$8)</f>
        <v>0.90158478448778256</v>
      </c>
      <c r="O157" s="27"/>
      <c r="P157" s="117">
        <f>IF(P152="-","-",SUM(P147:P150,P152:P156)*'3l HAP'!$E$8)</f>
        <v>0.90158478448778256</v>
      </c>
      <c r="Q157" s="117">
        <f>IF(Q152="-","-",SUM(Q147:Q150,Q152:Q156)*'3l HAP'!$E$8)</f>
        <v>0.93749644808980326</v>
      </c>
      <c r="R157" s="117">
        <f>IF(R152="-","-",SUM(R147:R150,R152:R156)*'3l HAP'!$E$8)</f>
        <v>0.94231491252485899</v>
      </c>
      <c r="S157" s="117">
        <f>IF(S152="-","-",SUM(S147:S150,S152:S156)*'3l HAP'!$E$8)</f>
        <v>0.97667383320471846</v>
      </c>
      <c r="T157" s="117">
        <f>IF(T152="-","-",SUM(T147:T150,T152:T156)*'3l HAP'!$E$8)</f>
        <v>0.9766447306196433</v>
      </c>
      <c r="U157" s="117">
        <f>IF(U152="-","-",SUM(U147:U150,U152:U156)*'3l HAP'!$E$8)</f>
        <v>0.99951079604856097</v>
      </c>
      <c r="V157" s="117">
        <f>IF(V152="-","-",SUM(V147:V150,V152:V156)*'3l HAP'!$E$8)</f>
        <v>0.99897750185655487</v>
      </c>
      <c r="W157" s="117">
        <f>IF(W152="-","-",SUM(W147:W150,W152:W156)*'3l HAP'!$E$8)</f>
        <v>1.059976850202679</v>
      </c>
      <c r="X157" s="27"/>
      <c r="Y157" s="117">
        <f>IF(Y152="-","-",SUM(Y147:Y150,Y152:Y156)*'3l HAP'!$E$8)</f>
        <v>1.1110528355417624</v>
      </c>
      <c r="Z157" s="117" t="str">
        <f>IF(Z152="-","-",SUM(Z147:Z150,Z152:Z156)*'3l HAP'!$E$8)</f>
        <v>-</v>
      </c>
      <c r="AA157" s="117" t="str">
        <f>IF(AA152="-","-",SUM(AA147:AA150,AA152:AA156)*'3l HAP'!$E$8)</f>
        <v>-</v>
      </c>
      <c r="AB157" s="117" t="str">
        <f>IF(AB152="-","-",SUM(AB147:AB150,AB152:AB156)*'3l HAP'!$E$8)</f>
        <v>-</v>
      </c>
      <c r="AC157" s="117" t="str">
        <f>IF(AC152="-","-",SUM(AC147:AC150,AC152:AC156)*'3l HAP'!$E$8)</f>
        <v>-</v>
      </c>
      <c r="AD157" s="25"/>
    </row>
    <row r="158" spans="1:30" s="26" customFormat="1" ht="11.25" customHeight="1" x14ac:dyDescent="0.15">
      <c r="A158" s="207">
        <v>11</v>
      </c>
      <c r="B158" s="120" t="s">
        <v>253</v>
      </c>
      <c r="C158" s="120" t="str">
        <f>B158&amp;"_"&amp;D158</f>
        <v>Total_Yorkshire</v>
      </c>
      <c r="D158" s="122" t="s">
        <v>124</v>
      </c>
      <c r="E158" s="161"/>
      <c r="F158" s="27"/>
      <c r="G158" s="117">
        <f t="shared" ref="G158:N158" si="33">IF(G152="-","-",SUM(G147:G157))</f>
        <v>76.565099314089352</v>
      </c>
      <c r="H158" s="117">
        <f t="shared" si="33"/>
        <v>76.652701329902882</v>
      </c>
      <c r="I158" s="117">
        <f t="shared" si="33"/>
        <v>70.715870533596913</v>
      </c>
      <c r="J158" s="117">
        <f t="shared" si="33"/>
        <v>70.978676581037476</v>
      </c>
      <c r="K158" s="117">
        <f t="shared" si="33"/>
        <v>70.839180915699885</v>
      </c>
      <c r="L158" s="117">
        <f t="shared" si="33"/>
        <v>71.272375139674324</v>
      </c>
      <c r="M158" s="117">
        <f t="shared" si="33"/>
        <v>74.471142490989223</v>
      </c>
      <c r="N158" s="117">
        <f t="shared" si="33"/>
        <v>81.388038680245074</v>
      </c>
      <c r="O158" s="27"/>
      <c r="P158" s="117">
        <f t="shared" ref="P158:W158" si="34">IF(P152="-","-",SUM(P147:P157))</f>
        <v>81.388038680245074</v>
      </c>
      <c r="Q158" s="117">
        <f t="shared" si="34"/>
        <v>86.066765288319516</v>
      </c>
      <c r="R158" s="117">
        <f t="shared" si="34"/>
        <v>86.400691357088704</v>
      </c>
      <c r="S158" s="117">
        <f t="shared" si="34"/>
        <v>92.541310791385072</v>
      </c>
      <c r="T158" s="117">
        <f t="shared" si="34"/>
        <v>92.539293943080764</v>
      </c>
      <c r="U158" s="117">
        <f t="shared" si="34"/>
        <v>93.28444304443056</v>
      </c>
      <c r="V158" s="117">
        <f t="shared" si="34"/>
        <v>93.247485039357755</v>
      </c>
      <c r="W158" s="117">
        <f t="shared" si="34"/>
        <v>168.68632195659421</v>
      </c>
      <c r="X158" s="27"/>
      <c r="Y158" s="117">
        <f t="shared" ref="Y158:AC158" si="35">IF(Y152="-","-",SUM(Y147:Y157))</f>
        <v>172.22595646519559</v>
      </c>
      <c r="Z158" s="117" t="str">
        <f t="shared" si="35"/>
        <v>-</v>
      </c>
      <c r="AA158" s="117" t="str">
        <f t="shared" si="35"/>
        <v>-</v>
      </c>
      <c r="AB158" s="117" t="str">
        <f t="shared" si="35"/>
        <v>-</v>
      </c>
      <c r="AC158" s="117" t="str">
        <f t="shared" si="35"/>
        <v>-</v>
      </c>
      <c r="AD158" s="25"/>
    </row>
    <row r="159" spans="1:30" s="26" customFormat="1" ht="11.25" customHeight="1" x14ac:dyDescent="0.15">
      <c r="A159" s="207">
        <v>1</v>
      </c>
      <c r="B159" s="123" t="s">
        <v>244</v>
      </c>
      <c r="C159" s="123" t="s">
        <v>180</v>
      </c>
      <c r="D159" s="121" t="s">
        <v>127</v>
      </c>
      <c r="E159" s="160"/>
      <c r="F159" s="27"/>
      <c r="G159" s="35" t="s">
        <v>249</v>
      </c>
      <c r="H159" s="35" t="s">
        <v>249</v>
      </c>
      <c r="I159" s="35" t="s">
        <v>249</v>
      </c>
      <c r="J159" s="35" t="s">
        <v>249</v>
      </c>
      <c r="K159" s="35" t="s">
        <v>249</v>
      </c>
      <c r="L159" s="35" t="s">
        <v>249</v>
      </c>
      <c r="M159" s="35" t="s">
        <v>249</v>
      </c>
      <c r="N159" s="35" t="s">
        <v>249</v>
      </c>
      <c r="O159" s="27"/>
      <c r="P159" s="35" t="s">
        <v>249</v>
      </c>
      <c r="Q159" s="35" t="s">
        <v>249</v>
      </c>
      <c r="R159" s="35" t="s">
        <v>249</v>
      </c>
      <c r="S159" s="35" t="s">
        <v>249</v>
      </c>
      <c r="T159" s="35" t="s">
        <v>249</v>
      </c>
      <c r="U159" s="35" t="s">
        <v>249</v>
      </c>
      <c r="V159" s="35" t="s">
        <v>249</v>
      </c>
      <c r="W159" s="35" t="s">
        <v>249</v>
      </c>
      <c r="X159" s="27"/>
      <c r="Y159" s="35" t="s">
        <v>249</v>
      </c>
      <c r="Z159" s="35" t="s">
        <v>249</v>
      </c>
      <c r="AA159" s="35" t="s">
        <v>249</v>
      </c>
      <c r="AB159" s="35" t="s">
        <v>249</v>
      </c>
      <c r="AC159" s="35" t="s">
        <v>249</v>
      </c>
      <c r="AD159" s="25"/>
    </row>
    <row r="160" spans="1:30" s="26" customFormat="1" ht="11.25" customHeight="1" x14ac:dyDescent="0.15">
      <c r="A160" s="207">
        <v>2</v>
      </c>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x14ac:dyDescent="0.15">
      <c r="A161" s="207"/>
      <c r="B161" s="123" t="s">
        <v>245</v>
      </c>
      <c r="C161" s="123" t="s">
        <v>182</v>
      </c>
      <c r="D161" s="121" t="s">
        <v>127</v>
      </c>
      <c r="E161" s="160"/>
      <c r="F161" s="27"/>
      <c r="G161" s="35" t="str">
        <f>IF('3c AA'!J53="-","-",'3c AA'!J53)</f>
        <v>-</v>
      </c>
      <c r="H161" s="35" t="str">
        <f>IF('3c AA'!K53="-","-",'3c AA'!K53)</f>
        <v>-</v>
      </c>
      <c r="I161" s="35" t="str">
        <f>IF('3c AA'!L53="-","-",'3c AA'!L53)</f>
        <v>-</v>
      </c>
      <c r="J161" s="35" t="str">
        <f>IF('3c AA'!M53="-","-",'3c AA'!M53)</f>
        <v>-</v>
      </c>
      <c r="K161" s="35" t="str">
        <f>IF('3c AA'!N53="-","-",'3c AA'!N53)</f>
        <v>-</v>
      </c>
      <c r="L161" s="35" t="str">
        <f>IF('3c AA'!O53="-","-",'3c AA'!O53)</f>
        <v>-</v>
      </c>
      <c r="M161" s="35" t="str">
        <f>IF('3c AA'!P53="-","-",'3c AA'!P53)</f>
        <v>-</v>
      </c>
      <c r="N161" s="35" t="str">
        <f>IF('3c AA'!Q53="-","-",'3c AA'!Q53)</f>
        <v>-</v>
      </c>
      <c r="O161" s="27"/>
      <c r="P161" s="35" t="str">
        <f>IF('3c AA'!S53="-","-",'3c AA'!S53)</f>
        <v>-</v>
      </c>
      <c r="Q161" s="35" t="str">
        <f>IF('3c AA'!T53="-","-",'3c AA'!T53)</f>
        <v>-</v>
      </c>
      <c r="R161" s="35" t="str">
        <f>IF('3c AA'!U53="-","-",'3c AA'!U53)</f>
        <v>-</v>
      </c>
      <c r="S161" s="35" t="str">
        <f>IF('3c AA'!V53="-","-",'3c AA'!V53)</f>
        <v>-</v>
      </c>
      <c r="T161" s="35">
        <f>IF('3c AA'!W53="-","-",'3c AA'!W53)</f>
        <v>0</v>
      </c>
      <c r="U161" s="35">
        <f>IF('3c AA'!X53="-","-",'3c AA'!X53)</f>
        <v>1.4870742269298105</v>
      </c>
      <c r="V161" s="35">
        <f>IF('3c AA'!Y53="-","-",'3c AA'!Y53)</f>
        <v>0.70457099735818829</v>
      </c>
      <c r="W161" s="35" t="str">
        <f>IF('3c AA'!Z53="-","-",'3c AA'!Z53)</f>
        <v>-</v>
      </c>
      <c r="X161" s="27"/>
      <c r="Y161" s="35">
        <f>IF('3c AA'!AB53="-","-",'3c AA'!AB53)</f>
        <v>0</v>
      </c>
      <c r="Z161" s="35" t="str">
        <f>IF('3c AA'!AC53="-","-",'3c AA'!AC53)</f>
        <v>-</v>
      </c>
      <c r="AA161" s="35" t="str">
        <f>IF('3c AA'!AD53="-","-",'3c AA'!AD53)</f>
        <v>-</v>
      </c>
      <c r="AB161" s="35" t="str">
        <f>IF('3c AA'!AE53="-","-",'3c AA'!AE53)</f>
        <v>-</v>
      </c>
      <c r="AC161" s="35" t="str">
        <f>IF('3c AA'!AF53="-","-",'3c AA'!AF53)</f>
        <v>-</v>
      </c>
      <c r="AD161" s="25"/>
    </row>
    <row r="162" spans="1:30" s="26" customFormat="1" ht="11.25" customHeight="1" x14ac:dyDescent="0.15">
      <c r="A162" s="207">
        <v>3</v>
      </c>
      <c r="B162" s="123" t="s">
        <v>246</v>
      </c>
      <c r="C162" s="123" t="s">
        <v>183</v>
      </c>
      <c r="D162" s="121" t="s">
        <v>127</v>
      </c>
      <c r="E162" s="160"/>
      <c r="F162" s="27"/>
      <c r="G162" s="35">
        <f>IF('3d PC'!G15="-","-",'3d PC'!G56)</f>
        <v>6.5567588596821027</v>
      </c>
      <c r="H162" s="35">
        <f>IF('3d PC'!H15="-","-",'3d PC'!H56)</f>
        <v>6.5567588596821027</v>
      </c>
      <c r="I162" s="35">
        <f>IF('3d PC'!I15="-","-",'3d PC'!I56)</f>
        <v>6.6197359495950758</v>
      </c>
      <c r="J162" s="35">
        <f>IF('3d PC'!J15="-","-",'3d PC'!J56)</f>
        <v>6.6197359495950758</v>
      </c>
      <c r="K162" s="35">
        <f>IF('3d PC'!K15="-","-",'3d PC'!K56)</f>
        <v>6.6995028867368616</v>
      </c>
      <c r="L162" s="35">
        <f>IF('3d PC'!L15="-","-",'3d PC'!L56)</f>
        <v>6.6995028867368616</v>
      </c>
      <c r="M162" s="35">
        <f>IF('3d PC'!M15="-","-",'3d PC'!M56)</f>
        <v>7.1131218301273513</v>
      </c>
      <c r="N162" s="35">
        <f>IF('3d PC'!N15="-","-",'3d PC'!N56)</f>
        <v>7.1131218301273513</v>
      </c>
      <c r="O162" s="27"/>
      <c r="P162" s="35">
        <f>'3d PC'!P56</f>
        <v>7.1131218301273513</v>
      </c>
      <c r="Q162" s="35">
        <f>'3d PC'!Q56</f>
        <v>7.2804579515147188</v>
      </c>
      <c r="R162" s="35">
        <f>'3d PC'!R56</f>
        <v>7.1935840895118579</v>
      </c>
      <c r="S162" s="35">
        <f>'3d PC'!S56</f>
        <v>7.3593999937099728</v>
      </c>
      <c r="T162" s="35">
        <f>'3d PC'!T56</f>
        <v>7.0492243060839304</v>
      </c>
      <c r="U162" s="35">
        <f>'3d PC'!U56</f>
        <v>7.1089669218364691</v>
      </c>
      <c r="V162" s="35">
        <f>'3d PC'!V56</f>
        <v>6.9829560851947949</v>
      </c>
      <c r="W162" s="35">
        <f>'3d PC'!W56</f>
        <v>9.6262235975887975</v>
      </c>
      <c r="X162" s="27"/>
      <c r="Y162" s="35">
        <f>'3d PC'!Y56</f>
        <v>9.9504863797742438</v>
      </c>
      <c r="Z162" s="35" t="str">
        <f>'3d PC'!Z56</f>
        <v>-</v>
      </c>
      <c r="AA162" s="35" t="str">
        <f>'3d PC'!AA56</f>
        <v>-</v>
      </c>
      <c r="AB162" s="35" t="str">
        <f>'3d PC'!AB56</f>
        <v>-</v>
      </c>
      <c r="AC162" s="35" t="str">
        <f>'3d PC'!AC56</f>
        <v>-</v>
      </c>
      <c r="AD162" s="25"/>
    </row>
    <row r="163" spans="1:30" s="26" customFormat="1" ht="11.25" customHeight="1" x14ac:dyDescent="0.15">
      <c r="A163" s="207">
        <v>4</v>
      </c>
      <c r="B163" s="123" t="s">
        <v>247</v>
      </c>
      <c r="C163" s="123" t="s">
        <v>184</v>
      </c>
      <c r="D163" s="121" t="s">
        <v>127</v>
      </c>
      <c r="E163" s="160"/>
      <c r="F163" s="27"/>
      <c r="G163" s="35">
        <f>IF('3e NC-Elec'!H27="-","-",'3e NC-Elec'!H27)</f>
        <v>18.2135</v>
      </c>
      <c r="H163" s="35">
        <f>IF('3e NC-Elec'!I27="-","-",'3e NC-Elec'!I27)</f>
        <v>18.2135</v>
      </c>
      <c r="I163" s="35">
        <f>IF('3e NC-Elec'!J27="-","-",'3e NC-Elec'!J27)</f>
        <v>18.140499999999999</v>
      </c>
      <c r="J163" s="35">
        <f>IF('3e NC-Elec'!K27="-","-",'3e NC-Elec'!K27)</f>
        <v>18.140499999999999</v>
      </c>
      <c r="K163" s="35">
        <f>IF('3e NC-Elec'!L27="-","-",'3e NC-Elec'!L27)</f>
        <v>18.797499999999999</v>
      </c>
      <c r="L163" s="35">
        <f>IF('3e NC-Elec'!M27="-","-",'3e NC-Elec'!M27)</f>
        <v>18.797499999999999</v>
      </c>
      <c r="M163" s="35">
        <f>IF('3e NC-Elec'!N27="-","-",'3e NC-Elec'!N27)</f>
        <v>18.614999999999998</v>
      </c>
      <c r="N163" s="35">
        <f>IF('3e NC-Elec'!O27="-","-",'3e NC-Elec'!O27)</f>
        <v>18.614999999999998</v>
      </c>
      <c r="O163" s="27"/>
      <c r="P163" s="35">
        <f>'3e NC-Elec'!Q27</f>
        <v>18.614999999999998</v>
      </c>
      <c r="Q163" s="35">
        <f>'3e NC-Elec'!R27</f>
        <v>16.8995</v>
      </c>
      <c r="R163" s="35">
        <f>'3e NC-Elec'!S27</f>
        <v>16.8995</v>
      </c>
      <c r="S163" s="35">
        <f>'3e NC-Elec'!T27</f>
        <v>15.768000000000002</v>
      </c>
      <c r="T163" s="35">
        <f>'3e NC-Elec'!U27</f>
        <v>15.768000000000002</v>
      </c>
      <c r="U163" s="35">
        <f>'3e NC-Elec'!V27</f>
        <v>17.373999999999999</v>
      </c>
      <c r="V163" s="35">
        <f>'3e NC-Elec'!W27</f>
        <v>17.373999999999999</v>
      </c>
      <c r="W163" s="35">
        <f>'3e NC-Elec'!X27</f>
        <v>99.024499999999989</v>
      </c>
      <c r="X163" s="27"/>
      <c r="Y163" s="35">
        <f>'3e NC-Elec'!Z27</f>
        <v>99.024499999999989</v>
      </c>
      <c r="Z163" s="35" t="str">
        <f>'3e NC-Elec'!AA27</f>
        <v>-</v>
      </c>
      <c r="AA163" s="35" t="str">
        <f>'3e NC-Elec'!AB27</f>
        <v>-</v>
      </c>
      <c r="AB163" s="35" t="str">
        <f>'3e NC-Elec'!AC27</f>
        <v>-</v>
      </c>
      <c r="AC163" s="35" t="str">
        <f>'3e NC-Elec'!AD27</f>
        <v>-</v>
      </c>
      <c r="AD163" s="25"/>
    </row>
    <row r="164" spans="1:30" s="26" customFormat="1" ht="11.25" customHeight="1" x14ac:dyDescent="0.15">
      <c r="A164" s="207">
        <v>5</v>
      </c>
      <c r="B164" s="123" t="s">
        <v>248</v>
      </c>
      <c r="C164" s="123" t="s">
        <v>185</v>
      </c>
      <c r="D164" s="121" t="s">
        <v>127</v>
      </c>
      <c r="E164" s="160"/>
      <c r="F164" s="27"/>
      <c r="G164" s="35">
        <f>IF('3g CPIH'!C$17="-","-",'3h OC '!$E$7*('3g CPIH'!C$17/'3g CPIH'!$G$17))</f>
        <v>38.772147945205475</v>
      </c>
      <c r="H164" s="35">
        <f>IF('3g CPIH'!D$17="-","-",'3h OC '!$E$7*('3g CPIH'!D$17/'3g CPIH'!$G$17))</f>
        <v>38.849769863013698</v>
      </c>
      <c r="I164" s="35">
        <f>IF('3g CPIH'!E$17="-","-",'3h OC '!$E$7*('3g CPIH'!E$17/'3g CPIH'!$G$17))</f>
        <v>38.966202739726029</v>
      </c>
      <c r="J164" s="35">
        <f>IF('3g CPIH'!F$17="-","-",'3h OC '!$E$7*('3g CPIH'!F$17/'3g CPIH'!$G$17))</f>
        <v>39.199068493150683</v>
      </c>
      <c r="K164" s="35">
        <f>IF('3g CPIH'!G$17="-","-",'3h OC '!$E$7*('3g CPIH'!G$17/'3g CPIH'!$G$17))</f>
        <v>39.6648</v>
      </c>
      <c r="L164" s="35">
        <f>IF('3g CPIH'!H$17="-","-",'3h OC '!$E$7*('3g CPIH'!H$17/'3g CPIH'!$G$17))</f>
        <v>40.169342465753431</v>
      </c>
      <c r="M164" s="35">
        <f>IF('3g CPIH'!I$17="-","-",'3h OC '!$E$7*('3g CPIH'!I$17/'3g CPIH'!$G$17))</f>
        <v>40.751506849315064</v>
      </c>
      <c r="N164" s="35">
        <f>IF('3g CPIH'!J$17="-","-",'3h OC '!$E$7*('3g CPIH'!J$17/'3g CPIH'!$G$17))</f>
        <v>41.100805479452056</v>
      </c>
      <c r="O164" s="27"/>
      <c r="P164" s="35">
        <f>IF('3g CPIH'!L$17="-","-",'3h OC '!$E$7*('3g CPIH'!L$17/'3g CPIH'!$G$17))</f>
        <v>41.100805479452056</v>
      </c>
      <c r="Q164" s="35">
        <f>IF('3g CPIH'!M$17="-","-",'3h OC '!$E$7*('3g CPIH'!M$17/'3g CPIH'!$G$17))</f>
        <v>41.566536986301365</v>
      </c>
      <c r="R164" s="35">
        <f>IF('3g CPIH'!N$17="-","-",'3h OC '!$E$7*('3g CPIH'!N$17/'3g CPIH'!$G$17))</f>
        <v>41.877024657534243</v>
      </c>
      <c r="S164" s="35">
        <f>IF('3g CPIH'!O$17="-","-",'3h OC '!$E$7*('3g CPIH'!O$17/'3g CPIH'!$G$17))</f>
        <v>42.109890410958904</v>
      </c>
      <c r="T164" s="35">
        <f>IF('3g CPIH'!P$17="-","-",'3h OC '!$E$7*('3g CPIH'!P$17/'3g CPIH'!$G$17))</f>
        <v>42.226323287671228</v>
      </c>
      <c r="U164" s="35">
        <f>IF('3g CPIH'!Q$17="-","-",'3h OC '!$E$7*('3g CPIH'!Q$17/'3g CPIH'!$G$17))</f>
        <v>42.45918904109589</v>
      </c>
      <c r="V164" s="35">
        <f>IF('3g CPIH'!R$17="-","-",'3h OC '!$E$7*('3g CPIH'!R$17/'3g CPIH'!$G$17))</f>
        <v>43.235408219178083</v>
      </c>
      <c r="W164" s="35">
        <f>IF('3g CPIH'!S$17="-","-",'3h OC '!$E$7*('3g CPIH'!S$17/'3g CPIH'!$G$17))</f>
        <v>44.516169863013701</v>
      </c>
      <c r="X164" s="27"/>
      <c r="Y164" s="35">
        <f>IF('3g CPIH'!U$17="-","-",'3h OC '!$E$7*('3g CPIH'!U$17/'3g CPIH'!$G$17))</f>
        <v>46.767205479452052</v>
      </c>
      <c r="Z164" s="35" t="str">
        <f>IF('3g CPIH'!V$17="-","-",'3h OC '!$E$7*('3g CPIH'!V$17/'3g CPIH'!$G$17))</f>
        <v>-</v>
      </c>
      <c r="AA164" s="35" t="str">
        <f>IF('3g CPIH'!W$17="-","-",'3h OC '!$E$7*('3g CPIH'!W$17/'3g CPIH'!$G$17))</f>
        <v>-</v>
      </c>
      <c r="AB164" s="35" t="str">
        <f>IF('3g CPIH'!X$17="-","-",'3h OC '!$E$7*('3g CPIH'!X$17/'3g CPIH'!$G$17))</f>
        <v>-</v>
      </c>
      <c r="AC164" s="35" t="str">
        <f>IF('3g CPIH'!Y$17="-","-",'3h OC '!$E$7*('3g CPIH'!Y$17/'3g CPIH'!$G$17))</f>
        <v>-</v>
      </c>
      <c r="AD164" s="25"/>
    </row>
    <row r="165" spans="1:30" s="26" customFormat="1" ht="11.25" customHeight="1" x14ac:dyDescent="0.15">
      <c r="A165" s="207">
        <v>6</v>
      </c>
      <c r="B165" s="123" t="s">
        <v>248</v>
      </c>
      <c r="C165" s="123" t="s">
        <v>186</v>
      </c>
      <c r="D165" s="121" t="s">
        <v>127</v>
      </c>
      <c r="E165" s="160"/>
      <c r="F165" s="27"/>
      <c r="G165" s="35" t="s">
        <v>249</v>
      </c>
      <c r="H165" s="35" t="s">
        <v>249</v>
      </c>
      <c r="I165" s="35" t="s">
        <v>249</v>
      </c>
      <c r="J165" s="35" t="s">
        <v>249</v>
      </c>
      <c r="K165" s="35">
        <f>IF('3i SMNCC'!G$50="-","-",'3i SMNCC'!G$62)</f>
        <v>0</v>
      </c>
      <c r="L165" s="35">
        <f>IF('3i SMNCC'!H$50="-","-",'3i SMNCC'!H$62)</f>
        <v>-0.1310662676190151</v>
      </c>
      <c r="M165" s="35">
        <f>IF('3i SMNCC'!I$50="-","-",'3i SMNCC'!I$62)</f>
        <v>1.6490220555819262</v>
      </c>
      <c r="N165" s="35">
        <f>IF('3i SMNCC'!J$50="-","-",'3i SMNCC'!J$62)</f>
        <v>7.9249822078168837</v>
      </c>
      <c r="O165" s="27"/>
      <c r="P165" s="35">
        <f>IF('3i SMNCC'!L$50="-","-",'3i SMNCC'!L$62)</f>
        <v>7.9249822078168837</v>
      </c>
      <c r="Q165" s="35">
        <f>IF('3i SMNCC'!M$50="-","-",'3i SMNCC'!M$62)</f>
        <v>9.5945159615724194</v>
      </c>
      <c r="R165" s="35">
        <f>IF('3i SMNCC'!N$50="-","-",'3i SMNCC'!N$62)</f>
        <v>9.6655312765157912</v>
      </c>
      <c r="S165" s="35">
        <f>IF('3i SMNCC'!O$50="-","-",'3i SMNCC'!O$62)</f>
        <v>11.448655558303892</v>
      </c>
      <c r="T165" s="35">
        <f>IF('3i SMNCC'!P$50="-","-",'3i SMNCC'!P$62)</f>
        <v>11.63045810995356</v>
      </c>
      <c r="U165" s="35">
        <f>IF('3i SMNCC'!Q$50="-","-",'3i SMNCC'!Q$62)</f>
        <v>11.375413031411084</v>
      </c>
      <c r="V165" s="35">
        <f>IF('3i SMNCC'!R$50="-","-",'3i SMNCC'!R$62)</f>
        <v>11.405483218834176</v>
      </c>
      <c r="W165" s="35">
        <f>IF('3i SMNCC'!S$50="-","-",'3i SMNCC'!S$62)</f>
        <v>10.452988037960662</v>
      </c>
      <c r="X165" s="27"/>
      <c r="Y165" s="35">
        <f>IF('3i SMNCC'!U$50="-","-",'3i SMNCC'!U$62)</f>
        <v>11.090106502704794</v>
      </c>
      <c r="Z165" s="35" t="str">
        <f>IF('3i SMNCC'!V$50="-","-",'3i SMNCC'!V$62)</f>
        <v>-</v>
      </c>
      <c r="AA165" s="35" t="str">
        <f>IF('3i SMNCC'!W$50="-","-",'3i SMNCC'!W$62)</f>
        <v>-</v>
      </c>
      <c r="AB165" s="35" t="str">
        <f>IF('3i SMNCC'!X$50="-","-",'3i SMNCC'!X$62)</f>
        <v>-</v>
      </c>
      <c r="AC165" s="35" t="str">
        <f>IF('3i SMNCC'!Y$50="-","-",'3i SMNCC'!Y$62)</f>
        <v>-</v>
      </c>
      <c r="AD165" s="25"/>
    </row>
    <row r="166" spans="1:30" s="26" customFormat="1" ht="11.25" x14ac:dyDescent="0.15">
      <c r="A166" s="207">
        <v>7</v>
      </c>
      <c r="B166" s="123" t="s">
        <v>248</v>
      </c>
      <c r="C166" s="123" t="s">
        <v>187</v>
      </c>
      <c r="D166" s="121" t="s">
        <v>127</v>
      </c>
      <c r="E166" s="160"/>
      <c r="F166" s="27"/>
      <c r="G166" s="35">
        <f>IF('3g CPIH'!C$17="-","-",'3j PAAC PAP'!$G$9*('3g CPIH'!C$17/'3g CPIH'!$G$17))</f>
        <v>3.3460635029354204</v>
      </c>
      <c r="H166" s="35">
        <f>IF('3g CPIH'!D$17="-","-",'3j PAAC PAP'!$G$9*('3g CPIH'!D$17/'3g CPIH'!$G$17))</f>
        <v>3.3527623287671227</v>
      </c>
      <c r="I166" s="35">
        <f>IF('3g CPIH'!E$17="-","-",'3j PAAC PAP'!$G$9*('3g CPIH'!E$17/'3g CPIH'!$G$17))</f>
        <v>3.3628105675146771</v>
      </c>
      <c r="J166" s="35">
        <f>IF('3g CPIH'!F$17="-","-",'3j PAAC PAP'!$G$9*('3g CPIH'!F$17/'3g CPIH'!$G$17))</f>
        <v>3.3829070450097847</v>
      </c>
      <c r="K166" s="35">
        <f>IF('3g CPIH'!G$17="-","-",'3j PAAC PAP'!$G$9*('3g CPIH'!G$17/'3g CPIH'!$G$17))</f>
        <v>3.4230999999999998</v>
      </c>
      <c r="L166" s="35">
        <f>IF('3g CPIH'!H$17="-","-",'3j PAAC PAP'!$G$9*('3g CPIH'!H$17/'3g CPIH'!$G$17))</f>
        <v>3.4666423679060667</v>
      </c>
      <c r="M166" s="35">
        <f>IF('3g CPIH'!I$17="-","-",'3j PAAC PAP'!$G$9*('3g CPIH'!I$17/'3g CPIH'!$G$17))</f>
        <v>3.516883561643835</v>
      </c>
      <c r="N166" s="35">
        <f>IF('3g CPIH'!J$17="-","-",'3j PAAC PAP'!$G$9*('3g CPIH'!J$17/'3g CPIH'!$G$17))</f>
        <v>3.547028277886497</v>
      </c>
      <c r="O166" s="27"/>
      <c r="P166" s="35">
        <f>IF('3g CPIH'!L$17="-","-",'3j PAAC PAP'!$G$9*('3g CPIH'!L$17/'3g CPIH'!$G$17))</f>
        <v>3.547028277886497</v>
      </c>
      <c r="Q166" s="35">
        <f>IF('3g CPIH'!M$17="-","-",'3j PAAC PAP'!$G$9*('3g CPIH'!M$17/'3g CPIH'!$G$17))</f>
        <v>3.5872212328767121</v>
      </c>
      <c r="R166" s="35">
        <f>IF('3g CPIH'!N$17="-","-",'3j PAAC PAP'!$G$9*('3g CPIH'!N$17/'3g CPIH'!$G$17))</f>
        <v>3.6140165362035224</v>
      </c>
      <c r="S166" s="35">
        <f>IF('3g CPIH'!O$17="-","-",'3j PAAC PAP'!$G$9*('3g CPIH'!O$17/'3g CPIH'!$G$17))</f>
        <v>3.6341130136986299</v>
      </c>
      <c r="T166" s="35">
        <f>IF('3g CPIH'!P$17="-","-",'3j PAAC PAP'!$G$9*('3g CPIH'!P$17/'3g CPIH'!$G$17))</f>
        <v>3.6441612524461835</v>
      </c>
      <c r="U166" s="35">
        <f>IF('3g CPIH'!Q$17="-","-",'3j PAAC PAP'!$G$9*('3g CPIH'!Q$17/'3g CPIH'!$G$17))</f>
        <v>3.6642577299412915</v>
      </c>
      <c r="V166" s="35">
        <f>IF('3g CPIH'!R$17="-","-",'3j PAAC PAP'!$G$9*('3g CPIH'!R$17/'3g CPIH'!$G$17))</f>
        <v>3.7312459882583173</v>
      </c>
      <c r="W166" s="35">
        <f>IF('3g CPIH'!S$17="-","-",'3j PAAC PAP'!$G$9*('3g CPIH'!S$17/'3g CPIH'!$G$17))</f>
        <v>3.8417766144814092</v>
      </c>
      <c r="X166" s="27"/>
      <c r="Y166" s="35">
        <f>IF('3g CPIH'!U$17="-","-",'3j PAAC PAP'!$G$9*('3g CPIH'!U$17/'3g CPIH'!$G$17))</f>
        <v>4.0360425636007822</v>
      </c>
      <c r="Z166" s="35" t="str">
        <f>IF('3g CPIH'!V$17="-","-",'3j PAAC PAP'!$G$9*('3g CPIH'!V$17/'3g CPIH'!$G$17))</f>
        <v>-</v>
      </c>
      <c r="AA166" s="35" t="str">
        <f>IF('3g CPIH'!W$17="-","-",'3j PAAC PAP'!$G$9*('3g CPIH'!W$17/'3g CPIH'!$G$17))</f>
        <v>-</v>
      </c>
      <c r="AB166" s="35" t="str">
        <f>IF('3g CPIH'!X$17="-","-",'3j PAAC PAP'!$G$9*('3g CPIH'!X$17/'3g CPIH'!$G$17))</f>
        <v>-</v>
      </c>
      <c r="AC166" s="35" t="str">
        <f>IF('3g CPIH'!Y$17="-","-",'3j PAAC PAP'!$G$9*('3g CPIH'!Y$17/'3g CPIH'!$G$17))</f>
        <v>-</v>
      </c>
      <c r="AD166" s="25"/>
    </row>
    <row r="167" spans="1:30" s="26" customFormat="1" ht="11.25" x14ac:dyDescent="0.15">
      <c r="A167" s="207">
        <v>8</v>
      </c>
      <c r="B167" s="123" t="s">
        <v>248</v>
      </c>
      <c r="C167" s="123" t="s">
        <v>188</v>
      </c>
      <c r="D167" s="121" t="s">
        <v>127</v>
      </c>
      <c r="E167" s="160"/>
      <c r="F167" s="27"/>
      <c r="G167" s="35">
        <f>IF(G162="-","-",SUM(G159:G165)*'3j PAAC PAP'!$G$27)</f>
        <v>0.3084348426309243</v>
      </c>
      <c r="H167" s="35">
        <f>IF(H162="-","-",SUM(H159:H165)*'3j PAAC PAP'!$G$27)</f>
        <v>0.30881161941996538</v>
      </c>
      <c r="I167" s="35">
        <f>IF(I162="-","-",SUM(I159:I165)*'3j PAAC PAP'!$G$27)</f>
        <v>0.30932813339796461</v>
      </c>
      <c r="J167" s="35">
        <f>IF(J162="-","-",SUM(J159:J165)*'3j PAAC PAP'!$G$27)</f>
        <v>0.3104584637650879</v>
      </c>
      <c r="K167" s="35">
        <f>IF(K162="-","-",SUM(K159:K165)*'3j PAAC PAP'!$G$27)</f>
        <v>0.31629539121222072</v>
      </c>
      <c r="L167" s="35">
        <f>IF(L162="-","-",SUM(L159:L165)*'3j PAAC PAP'!$G$27)</f>
        <v>0.31810824467796517</v>
      </c>
      <c r="M167" s="35">
        <f>IF(M162="-","-",SUM(M159:M165)*'3j PAAC PAP'!$G$27)</f>
        <v>0.33069647066780811</v>
      </c>
      <c r="N167" s="35">
        <f>IF(N162="-","-",SUM(N159:N165)*'3j PAAC PAP'!$G$27)</f>
        <v>0.36285547679744151</v>
      </c>
      <c r="O167" s="27"/>
      <c r="P167" s="35">
        <f>IF(P162="-","-",SUM(P159:P165)*'3j PAAC PAP'!$G$27)</f>
        <v>0.36285547679744151</v>
      </c>
      <c r="Q167" s="35">
        <f>IF(Q162="-","-",SUM(Q159:Q165)*'3j PAAC PAP'!$G$27)</f>
        <v>0.36570526690563171</v>
      </c>
      <c r="R167" s="35">
        <f>IF(R162="-","-",SUM(R159:R165)*'3j PAAC PAP'!$G$27)</f>
        <v>0.3671353966743694</v>
      </c>
      <c r="S167" s="35">
        <f>IF(S162="-","-",SUM(S159:S165)*'3j PAAC PAP'!$G$27)</f>
        <v>0.37223358170426984</v>
      </c>
      <c r="T167" s="35">
        <f>IF(T162="-","-",SUM(T159:T165)*'3j PAAC PAP'!$G$27)</f>
        <v>0.37217562368580215</v>
      </c>
      <c r="U167" s="35">
        <f>IF(U162="-","-",SUM(U159:U165)*'3j PAAC PAP'!$G$27)</f>
        <v>0.38737173819606036</v>
      </c>
      <c r="V167" s="35">
        <f>IF(V162="-","-",SUM(V159:V165)*'3j PAAC PAP'!$G$27)</f>
        <v>0.3868755394988237</v>
      </c>
      <c r="W167" s="35">
        <f>IF(W162="-","-",SUM(W159:W165)*'3j PAAC PAP'!$G$27)</f>
        <v>0.79421090479402545</v>
      </c>
      <c r="X167" s="27"/>
      <c r="Y167" s="35">
        <f>IF(Y162="-","-",SUM(Y159:Y165)*'3j PAAC PAP'!$G$27)</f>
        <v>0.80980397624881351</v>
      </c>
      <c r="Z167" s="35" t="str">
        <f>IF(Z162="-","-",SUM(Z159:Z165)*'3j PAAC PAP'!$G$27)</f>
        <v>-</v>
      </c>
      <c r="AA167" s="35" t="str">
        <f>IF(AA162="-","-",SUM(AA159:AA165)*'3j PAAC PAP'!$G$27)</f>
        <v>-</v>
      </c>
      <c r="AB167" s="35" t="str">
        <f>IF(AB162="-","-",SUM(AB159:AB165)*'3j PAAC PAP'!$G$27)</f>
        <v>-</v>
      </c>
      <c r="AC167" s="35" t="str">
        <f>IF(AC162="-","-",SUM(AC159:AC165)*'3j PAAC PAP'!$G$27)</f>
        <v>-</v>
      </c>
      <c r="AD167" s="25"/>
    </row>
    <row r="168" spans="1:30" s="26" customFormat="1" ht="11.25" x14ac:dyDescent="0.15">
      <c r="A168" s="207">
        <v>9</v>
      </c>
      <c r="B168" s="123" t="s">
        <v>189</v>
      </c>
      <c r="C168" s="123" t="s">
        <v>250</v>
      </c>
      <c r="D168" s="121" t="s">
        <v>127</v>
      </c>
      <c r="E168" s="160"/>
      <c r="F168" s="27"/>
      <c r="G168" s="35">
        <f>IF(G162="-","-",SUM(G159:G167)*'3k EBIT'!$E$7)</f>
        <v>1.3014696589539916</v>
      </c>
      <c r="H168" s="35">
        <f>IF(H162="-","-",SUM(H159:H167)*'3k EBIT'!$E$7)</f>
        <v>1.3031100805296598</v>
      </c>
      <c r="I168" s="35">
        <f>IF(I162="-","-",SUM(I159:I167)*'3k EBIT'!$E$7)</f>
        <v>1.3053756468940472</v>
      </c>
      <c r="J168" s="35">
        <f>IF(J162="-","-",SUM(J159:J167)*'3k EBIT'!$E$7)</f>
        <v>1.3102969116210517</v>
      </c>
      <c r="K168" s="35">
        <f>IF(K162="-","-",SUM(K159:K167)*'3k EBIT'!$E$7)</f>
        <v>1.334478408247318</v>
      </c>
      <c r="L168" s="35">
        <f>IF(L162="-","-",SUM(L159:L167)*'3k EBIT'!$E$7)</f>
        <v>1.3425903351803141</v>
      </c>
      <c r="M168" s="35">
        <f>IF(M162="-","-",SUM(M159:M167)*'3k EBIT'!$E$7)</f>
        <v>1.3940356375017633</v>
      </c>
      <c r="N168" s="35">
        <f>IF(N162="-","-",SUM(N159:N167)*'3k EBIT'!$E$7)</f>
        <v>1.5235603480936495</v>
      </c>
      <c r="O168" s="27"/>
      <c r="P168" s="35">
        <f>IF(P162="-","-",SUM(P159:P167)*'3k EBIT'!$E$7)</f>
        <v>1.5235603480936495</v>
      </c>
      <c r="Q168" s="35">
        <f>IF(Q162="-","-",SUM(Q159:Q167)*'3k EBIT'!$E$7)</f>
        <v>1.5357649795471409</v>
      </c>
      <c r="R168" s="35">
        <f>IF(R162="-","-",SUM(R159:R167)*'3k EBIT'!$E$7)</f>
        <v>1.5420180266123258</v>
      </c>
      <c r="S168" s="35">
        <f>IF(S162="-","-",SUM(S159:S167)*'3k EBIT'!$E$7)</f>
        <v>1.56284832227062</v>
      </c>
      <c r="T168" s="35">
        <f>IF(T162="-","-",SUM(T159:T167)*'3k EBIT'!$E$7)</f>
        <v>1.5628105550863549</v>
      </c>
      <c r="U168" s="35">
        <f>IF(U162="-","-",SUM(U159:U167)*'3k EBIT'!$E$7)</f>
        <v>1.6241282894485047</v>
      </c>
      <c r="V168" s="35">
        <f>IF(V162="-","-",SUM(V159:V167)*'3k EBIT'!$E$7)</f>
        <v>1.623436219655908</v>
      </c>
      <c r="W168" s="35">
        <f>IF(W162="-","-",SUM(W159:W167)*'3k EBIT'!$E$7)</f>
        <v>3.2587796711374972</v>
      </c>
      <c r="X168" s="27"/>
      <c r="Y168" s="35">
        <f>IF(Y162="-","-",SUM(Y159:Y167)*'3k EBIT'!$E$7)</f>
        <v>3.3250623104576884</v>
      </c>
      <c r="Z168" s="35" t="str">
        <f>IF(Z162="-","-",SUM(Z159:Z167)*'3k EBIT'!$E$7)</f>
        <v>-</v>
      </c>
      <c r="AA168" s="35" t="str">
        <f>IF(AA162="-","-",SUM(AA159:AA167)*'3k EBIT'!$E$7)</f>
        <v>-</v>
      </c>
      <c r="AB168" s="35" t="str">
        <f>IF(AB162="-","-",SUM(AB159:AB167)*'3k EBIT'!$E$7)</f>
        <v>-</v>
      </c>
      <c r="AC168" s="35" t="str">
        <f>IF(AC162="-","-",SUM(AC159:AC167)*'3k EBIT'!$E$7)</f>
        <v>-</v>
      </c>
      <c r="AD168" s="25"/>
    </row>
    <row r="169" spans="1:30" s="26" customFormat="1" ht="11.25" customHeight="1" x14ac:dyDescent="0.15">
      <c r="A169" s="207">
        <v>10</v>
      </c>
      <c r="B169" s="123" t="s">
        <v>251</v>
      </c>
      <c r="C169" s="124" t="s">
        <v>252</v>
      </c>
      <c r="D169" s="121" t="s">
        <v>127</v>
      </c>
      <c r="E169" s="116"/>
      <c r="F169" s="27"/>
      <c r="G169" s="35">
        <f>IF(G164="-","-",SUM(G159:G162,G164:G168)*'3l HAP'!$E$8)</f>
        <v>0.73622085208454124</v>
      </c>
      <c r="H169" s="35">
        <f>IF(H164="-","-",SUM(H159:H162,H164:H168)*'3l HAP'!$E$8)</f>
        <v>0.73748492589343106</v>
      </c>
      <c r="I169" s="35">
        <f>IF(I164="-","-",SUM(I159:I162,I164:I168)*'3l HAP'!$E$8)</f>
        <v>0.74029951591658805</v>
      </c>
      <c r="J169" s="35">
        <f>IF(J164="-","-",SUM(J159:J162,J164:J168)*'3l HAP'!$E$8)</f>
        <v>0.7440917373432574</v>
      </c>
      <c r="K169" s="35">
        <f>IF(K164="-","-",SUM(K159:K162,K164:K168)*'3l HAP'!$E$8)</f>
        <v>0.75310634486260142</v>
      </c>
      <c r="L169" s="35">
        <f>IF(L164="-","-",SUM(L159:L162,L164:L168)*'3l HAP'!$E$8)</f>
        <v>0.75935722239781811</v>
      </c>
      <c r="M169" s="35">
        <f>IF(M164="-","-",SUM(M159:M162,M164:M168)*'3l HAP'!$E$8)</f>
        <v>0.8016718554332295</v>
      </c>
      <c r="N169" s="35">
        <f>IF(N164="-","-",SUM(N159:N162,N164:N168)*'3l HAP'!$E$8)</f>
        <v>0.90148082935296558</v>
      </c>
      <c r="O169" s="27"/>
      <c r="P169" s="35">
        <f>IF(P164="-","-",SUM(P159:P162,P164:P168)*'3l HAP'!$E$8)</f>
        <v>0.90148082935296558</v>
      </c>
      <c r="Q169" s="35">
        <f>IF(Q164="-","-",SUM(Q159:Q162,Q164:Q168)*'3l HAP'!$E$8)</f>
        <v>0.93600209302681003</v>
      </c>
      <c r="R169" s="35">
        <f>IF(R164="-","-",SUM(R159:R162,R164:R168)*'3l HAP'!$E$8)</f>
        <v>0.9408205574618661</v>
      </c>
      <c r="S169" s="35">
        <f>IF(S164="-","-",SUM(S159:S162,S164:S168)*'3l HAP'!$E$8)</f>
        <v>0.9734382296335421</v>
      </c>
      <c r="T169" s="35">
        <f>IF(T164="-","-",SUM(T159:T162,T164:T168)*'3l HAP'!$E$8)</f>
        <v>0.97340912704846705</v>
      </c>
      <c r="U169" s="35">
        <f>IF(U164="-","-",SUM(U159:U162,U164:U168)*'3l HAP'!$E$8)</f>
        <v>0.99714581673147651</v>
      </c>
      <c r="V169" s="35">
        <f>IF(V164="-","-",SUM(V159:V162,V164:V168)*'3l HAP'!$E$8)</f>
        <v>0.99661252253947008</v>
      </c>
      <c r="W169" s="35">
        <f>IF(W164="-","-",SUM(W159:W162,W164:W168)*'3l HAP'!$E$8)</f>
        <v>1.061328266955299</v>
      </c>
      <c r="X169" s="27"/>
      <c r="Y169" s="35">
        <f>IF(Y164="-","-",SUM(Y159:Y162,Y164:Y168)*'3l HAP'!$E$8)</f>
        <v>1.112404252294382</v>
      </c>
      <c r="Z169" s="35" t="str">
        <f>IF(Z164="-","-",SUM(Z159:Z162,Z164:Z168)*'3l HAP'!$E$8)</f>
        <v>-</v>
      </c>
      <c r="AA169" s="35" t="str">
        <f>IF(AA164="-","-",SUM(AA159:AA162,AA164:AA168)*'3l HAP'!$E$8)</f>
        <v>-</v>
      </c>
      <c r="AB169" s="35" t="str">
        <f>IF(AB164="-","-",SUM(AB159:AB162,AB164:AB168)*'3l HAP'!$E$8)</f>
        <v>-</v>
      </c>
      <c r="AC169" s="35" t="str">
        <f>IF(AC164="-","-",SUM(AC159:AC162,AC164:AC168)*'3l HAP'!$E$8)</f>
        <v>-</v>
      </c>
      <c r="AD169" s="25"/>
    </row>
    <row r="170" spans="1:30" s="26" customFormat="1" ht="11.25" customHeight="1" x14ac:dyDescent="0.15">
      <c r="A170" s="207">
        <v>11</v>
      </c>
      <c r="B170" s="123" t="s">
        <v>253</v>
      </c>
      <c r="C170" s="159" t="str">
        <f>B170&amp;"_"&amp;D170</f>
        <v>Total_Southern Scotland</v>
      </c>
      <c r="D170" s="121" t="s">
        <v>127</v>
      </c>
      <c r="E170" s="75"/>
      <c r="F170" s="27"/>
      <c r="G170" s="35">
        <f t="shared" ref="G170:N170" si="36">IF(G164="-","-",SUM(G159:G169))</f>
        <v>69.234595661492463</v>
      </c>
      <c r="H170" s="35">
        <f t="shared" si="36"/>
        <v>69.322197677305979</v>
      </c>
      <c r="I170" s="35">
        <f t="shared" si="36"/>
        <v>69.444252553044379</v>
      </c>
      <c r="J170" s="35">
        <f t="shared" si="36"/>
        <v>69.707058600484942</v>
      </c>
      <c r="K170" s="35">
        <f t="shared" si="36"/>
        <v>70.988783031059015</v>
      </c>
      <c r="L170" s="35">
        <f t="shared" si="36"/>
        <v>71.42197725503344</v>
      </c>
      <c r="M170" s="35">
        <f t="shared" si="36"/>
        <v>74.171938260270963</v>
      </c>
      <c r="N170" s="35">
        <f t="shared" si="36"/>
        <v>81.088834449526829</v>
      </c>
      <c r="O170" s="27"/>
      <c r="P170" s="35">
        <f t="shared" ref="P170:W170" si="37">IF(P164="-","-",SUM(P159:P169))</f>
        <v>81.088834449526829</v>
      </c>
      <c r="Q170" s="35">
        <f t="shared" si="37"/>
        <v>81.765704471744797</v>
      </c>
      <c r="R170" s="35">
        <f t="shared" si="37"/>
        <v>82.099630540513971</v>
      </c>
      <c r="S170" s="35">
        <f t="shared" si="37"/>
        <v>83.228579110279838</v>
      </c>
      <c r="T170" s="35">
        <f t="shared" si="37"/>
        <v>83.226562261975545</v>
      </c>
      <c r="U170" s="35">
        <f t="shared" si="37"/>
        <v>86.477546795590598</v>
      </c>
      <c r="V170" s="35">
        <f t="shared" si="37"/>
        <v>86.440588790517765</v>
      </c>
      <c r="W170" s="35">
        <f t="shared" si="37"/>
        <v>172.57597695593134</v>
      </c>
      <c r="X170" s="27"/>
      <c r="Y170" s="35">
        <f t="shared" ref="Y170:AC170" si="38">IF(Y164="-","-",SUM(Y159:Y169))</f>
        <v>176.11561146453275</v>
      </c>
      <c r="Z170" s="35" t="str">
        <f t="shared" si="38"/>
        <v>-</v>
      </c>
      <c r="AA170" s="35" t="str">
        <f t="shared" si="38"/>
        <v>-</v>
      </c>
      <c r="AB170" s="35" t="str">
        <f t="shared" si="38"/>
        <v>-</v>
      </c>
      <c r="AC170" s="35" t="str">
        <f t="shared" si="38"/>
        <v>-</v>
      </c>
      <c r="AD170" s="25"/>
    </row>
    <row r="171" spans="1:30" s="26" customFormat="1" ht="11.25" customHeight="1" x14ac:dyDescent="0.15">
      <c r="A171" s="207">
        <v>1</v>
      </c>
      <c r="B171" s="120" t="s">
        <v>244</v>
      </c>
      <c r="C171" s="157" t="s">
        <v>180</v>
      </c>
      <c r="D171" s="122" t="s">
        <v>125</v>
      </c>
      <c r="E171" s="119"/>
      <c r="F171" s="27"/>
      <c r="G171" s="117" t="s">
        <v>249</v>
      </c>
      <c r="H171" s="117" t="s">
        <v>249</v>
      </c>
      <c r="I171" s="117" t="s">
        <v>249</v>
      </c>
      <c r="J171" s="117" t="s">
        <v>249</v>
      </c>
      <c r="K171" s="117" t="s">
        <v>249</v>
      </c>
      <c r="L171" s="117" t="s">
        <v>249</v>
      </c>
      <c r="M171" s="117" t="s">
        <v>249</v>
      </c>
      <c r="N171" s="117" t="s">
        <v>249</v>
      </c>
      <c r="O171" s="27"/>
      <c r="P171" s="117" t="s">
        <v>249</v>
      </c>
      <c r="Q171" s="117" t="s">
        <v>249</v>
      </c>
      <c r="R171" s="117" t="s">
        <v>249</v>
      </c>
      <c r="S171" s="117" t="s">
        <v>249</v>
      </c>
      <c r="T171" s="117" t="s">
        <v>249</v>
      </c>
      <c r="U171" s="117" t="s">
        <v>249</v>
      </c>
      <c r="V171" s="117" t="s">
        <v>249</v>
      </c>
      <c r="W171" s="117" t="s">
        <v>249</v>
      </c>
      <c r="X171" s="27"/>
      <c r="Y171" s="117" t="s">
        <v>249</v>
      </c>
      <c r="Z171" s="117" t="s">
        <v>249</v>
      </c>
      <c r="AA171" s="117" t="s">
        <v>249</v>
      </c>
      <c r="AB171" s="117" t="s">
        <v>249</v>
      </c>
      <c r="AC171" s="117" t="s">
        <v>249</v>
      </c>
      <c r="AD171" s="25"/>
    </row>
    <row r="172" spans="1:30" s="26" customFormat="1" ht="11.25" customHeight="1" x14ac:dyDescent="0.15">
      <c r="A172" s="207">
        <v>2</v>
      </c>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x14ac:dyDescent="0.15">
      <c r="A173" s="207"/>
      <c r="B173" s="120" t="s">
        <v>245</v>
      </c>
      <c r="C173" s="157" t="s">
        <v>182</v>
      </c>
      <c r="D173" s="122" t="s">
        <v>125</v>
      </c>
      <c r="E173" s="119"/>
      <c r="F173" s="27"/>
      <c r="G173" s="117" t="str">
        <f>IF('3c AA'!J54="-","-",'3c AA'!J54)</f>
        <v>-</v>
      </c>
      <c r="H173" s="117" t="str">
        <f>IF('3c AA'!K54="-","-",'3c AA'!K54)</f>
        <v>-</v>
      </c>
      <c r="I173" s="117" t="str">
        <f>IF('3c AA'!L54="-","-",'3c AA'!L54)</f>
        <v>-</v>
      </c>
      <c r="J173" s="117" t="str">
        <f>IF('3c AA'!M54="-","-",'3c AA'!M54)</f>
        <v>-</v>
      </c>
      <c r="K173" s="117" t="str">
        <f>IF('3c AA'!N54="-","-",'3c AA'!N54)</f>
        <v>-</v>
      </c>
      <c r="L173" s="117" t="str">
        <f>IF('3c AA'!O54="-","-",'3c AA'!O54)</f>
        <v>-</v>
      </c>
      <c r="M173" s="117" t="str">
        <f>IF('3c AA'!P54="-","-",'3c AA'!P54)</f>
        <v>-</v>
      </c>
      <c r="N173" s="117" t="str">
        <f>IF('3c AA'!Q54="-","-",'3c AA'!Q54)</f>
        <v>-</v>
      </c>
      <c r="O173" s="27"/>
      <c r="P173" s="117" t="str">
        <f>IF('3c AA'!S54="-","-",'3c AA'!S54)</f>
        <v>-</v>
      </c>
      <c r="Q173" s="117" t="str">
        <f>IF('3c AA'!T54="-","-",'3c AA'!T54)</f>
        <v>-</v>
      </c>
      <c r="R173" s="117" t="str">
        <f>IF('3c AA'!U54="-","-",'3c AA'!U54)</f>
        <v>-</v>
      </c>
      <c r="S173" s="117" t="str">
        <f>IF('3c AA'!V54="-","-",'3c AA'!V54)</f>
        <v>-</v>
      </c>
      <c r="T173" s="117">
        <f>IF('3c AA'!W54="-","-",'3c AA'!W54)</f>
        <v>0</v>
      </c>
      <c r="U173" s="117">
        <f>IF('3c AA'!X54="-","-",'3c AA'!X54)</f>
        <v>1.4870742269298105</v>
      </c>
      <c r="V173" s="117">
        <f>IF('3c AA'!Y54="-","-",'3c AA'!Y54)</f>
        <v>0.70457099735818829</v>
      </c>
      <c r="W173" s="117" t="str">
        <f>IF('3c AA'!Z54="-","-",'3c AA'!Z54)</f>
        <v>-</v>
      </c>
      <c r="X173" s="27"/>
      <c r="Y173" s="117">
        <f>IF('3c AA'!AB54="-","-",'3c AA'!AB54)</f>
        <v>0</v>
      </c>
      <c r="Z173" s="117" t="str">
        <f>IF('3c AA'!AC54="-","-",'3c AA'!AC54)</f>
        <v>-</v>
      </c>
      <c r="AA173" s="117" t="str">
        <f>IF('3c AA'!AD54="-","-",'3c AA'!AD54)</f>
        <v>-</v>
      </c>
      <c r="AB173" s="117" t="str">
        <f>IF('3c AA'!AE54="-","-",'3c AA'!AE54)</f>
        <v>-</v>
      </c>
      <c r="AC173" s="117" t="str">
        <f>IF('3c AA'!AF54="-","-",'3c AA'!AF54)</f>
        <v>-</v>
      </c>
      <c r="AD173" s="25"/>
    </row>
    <row r="174" spans="1:30" s="26" customFormat="1" ht="11.25" customHeight="1" x14ac:dyDescent="0.15">
      <c r="A174" s="207">
        <v>3</v>
      </c>
      <c r="B174" s="120" t="s">
        <v>246</v>
      </c>
      <c r="C174" s="157" t="s">
        <v>183</v>
      </c>
      <c r="D174" s="122" t="s">
        <v>125</v>
      </c>
      <c r="E174" s="119"/>
      <c r="F174" s="27"/>
      <c r="G174" s="117">
        <f>IF('3d PC'!G15="-","-",'3d PC'!G56)</f>
        <v>6.5567588596821027</v>
      </c>
      <c r="H174" s="117">
        <f>IF('3d PC'!H15="-","-",'3d PC'!H56)</f>
        <v>6.5567588596821027</v>
      </c>
      <c r="I174" s="117">
        <f>IF('3d PC'!I15="-","-",'3d PC'!I56)</f>
        <v>6.6197359495950758</v>
      </c>
      <c r="J174" s="117">
        <f>IF('3d PC'!J15="-","-",'3d PC'!J56)</f>
        <v>6.6197359495950758</v>
      </c>
      <c r="K174" s="117">
        <f>IF('3d PC'!K15="-","-",'3d PC'!K56)</f>
        <v>6.6995028867368616</v>
      </c>
      <c r="L174" s="117">
        <f>IF('3d PC'!L15="-","-",'3d PC'!L56)</f>
        <v>6.6995028867368616</v>
      </c>
      <c r="M174" s="117">
        <f>IF('3d PC'!M15="-","-",'3d PC'!M56)</f>
        <v>7.1131218301273513</v>
      </c>
      <c r="N174" s="117">
        <f>IF('3d PC'!N15="-","-",'3d PC'!N56)</f>
        <v>7.1131218301273513</v>
      </c>
      <c r="O174" s="27"/>
      <c r="P174" s="117">
        <f>'3d PC'!P56</f>
        <v>7.1131218301273513</v>
      </c>
      <c r="Q174" s="117">
        <f>'3d PC'!Q56</f>
        <v>7.2804579515147188</v>
      </c>
      <c r="R174" s="117">
        <f>'3d PC'!R56</f>
        <v>7.1935840895118579</v>
      </c>
      <c r="S174" s="117">
        <f>'3d PC'!S56</f>
        <v>7.3593999937099728</v>
      </c>
      <c r="T174" s="117">
        <f>'3d PC'!T56</f>
        <v>7.0492243060839304</v>
      </c>
      <c r="U174" s="117">
        <f>'3d PC'!U56</f>
        <v>7.1089669218364691</v>
      </c>
      <c r="V174" s="117">
        <f>'3d PC'!V56</f>
        <v>6.9829560851947949</v>
      </c>
      <c r="W174" s="117">
        <f>'3d PC'!W56</f>
        <v>9.6262235975887975</v>
      </c>
      <c r="X174" s="27"/>
      <c r="Y174" s="117">
        <f>'3d PC'!Y56</f>
        <v>9.9504863797742438</v>
      </c>
      <c r="Z174" s="117" t="str">
        <f>'3d PC'!Z56</f>
        <v>-</v>
      </c>
      <c r="AA174" s="117" t="str">
        <f>'3d PC'!AA56</f>
        <v>-</v>
      </c>
      <c r="AB174" s="117" t="str">
        <f>'3d PC'!AB56</f>
        <v>-</v>
      </c>
      <c r="AC174" s="117" t="str">
        <f>'3d PC'!AC56</f>
        <v>-</v>
      </c>
      <c r="AD174" s="25"/>
    </row>
    <row r="175" spans="1:30" s="26" customFormat="1" ht="11.25" customHeight="1" x14ac:dyDescent="0.15">
      <c r="A175" s="207">
        <v>4</v>
      </c>
      <c r="B175" s="120" t="s">
        <v>247</v>
      </c>
      <c r="C175" s="157" t="s">
        <v>184</v>
      </c>
      <c r="D175" s="122" t="s">
        <v>125</v>
      </c>
      <c r="E175" s="119"/>
      <c r="F175" s="27"/>
      <c r="G175" s="117">
        <f>IF('3e NC-Elec'!H28="-","-",'3e NC-Elec'!H28)</f>
        <v>27.776500000000002</v>
      </c>
      <c r="H175" s="117">
        <f>IF('3e NC-Elec'!I28="-","-",'3e NC-Elec'!I28)</f>
        <v>27.776500000000002</v>
      </c>
      <c r="I175" s="117">
        <f>IF('3e NC-Elec'!J28="-","-",'3e NC-Elec'!J28)</f>
        <v>25.732499999999995</v>
      </c>
      <c r="J175" s="117">
        <f>IF('3e NC-Elec'!K28="-","-",'3e NC-Elec'!K28)</f>
        <v>25.732499999999995</v>
      </c>
      <c r="K175" s="117">
        <f>IF('3e NC-Elec'!L28="-","-",'3e NC-Elec'!L28)</f>
        <v>29.784000000000002</v>
      </c>
      <c r="L175" s="117">
        <f>IF('3e NC-Elec'!M28="-","-",'3e NC-Elec'!M28)</f>
        <v>29.784000000000002</v>
      </c>
      <c r="M175" s="117">
        <f>IF('3e NC-Elec'!N28="-","-",'3e NC-Elec'!N28)</f>
        <v>29.272999999999996</v>
      </c>
      <c r="N175" s="117">
        <f>IF('3e NC-Elec'!O28="-","-",'3e NC-Elec'!O28)</f>
        <v>29.272999999999996</v>
      </c>
      <c r="O175" s="27"/>
      <c r="P175" s="117">
        <f>'3e NC-Elec'!Q28</f>
        <v>29.272999999999996</v>
      </c>
      <c r="Q175" s="117">
        <f>'3e NC-Elec'!R28</f>
        <v>24.381999999999998</v>
      </c>
      <c r="R175" s="117">
        <f>'3e NC-Elec'!S28</f>
        <v>24.381999999999998</v>
      </c>
      <c r="S175" s="117">
        <f>'3e NC-Elec'!T28</f>
        <v>24.527999999999999</v>
      </c>
      <c r="T175" s="117">
        <f>'3e NC-Elec'!U28</f>
        <v>24.527999999999999</v>
      </c>
      <c r="U175" s="117">
        <f>'3e NC-Elec'!V28</f>
        <v>25.951499999999999</v>
      </c>
      <c r="V175" s="117">
        <f>'3e NC-Elec'!W28</f>
        <v>25.951499999999999</v>
      </c>
      <c r="W175" s="117">
        <f>'3e NC-Elec'!X28</f>
        <v>100.41150000000002</v>
      </c>
      <c r="X175" s="27"/>
      <c r="Y175" s="117">
        <f>'3e NC-Elec'!Z28</f>
        <v>100.41150000000002</v>
      </c>
      <c r="Z175" s="117" t="str">
        <f>'3e NC-Elec'!AA28</f>
        <v>-</v>
      </c>
      <c r="AA175" s="117" t="str">
        <f>'3e NC-Elec'!AB28</f>
        <v>-</v>
      </c>
      <c r="AB175" s="117" t="str">
        <f>'3e NC-Elec'!AC28</f>
        <v>-</v>
      </c>
      <c r="AC175" s="117" t="str">
        <f>'3e NC-Elec'!AD28</f>
        <v>-</v>
      </c>
      <c r="AD175" s="25"/>
    </row>
    <row r="176" spans="1:30" s="26" customFormat="1" ht="11.25" customHeight="1" x14ac:dyDescent="0.15">
      <c r="A176" s="207">
        <v>5</v>
      </c>
      <c r="B176" s="120" t="s">
        <v>248</v>
      </c>
      <c r="C176" s="157" t="s">
        <v>185</v>
      </c>
      <c r="D176" s="122" t="s">
        <v>125</v>
      </c>
      <c r="E176" s="119"/>
      <c r="F176" s="27"/>
      <c r="G176" s="117">
        <f>IF('3g CPIH'!C$17="-","-",'3h OC '!$E$7*('3g CPIH'!C$17/'3g CPIH'!$G$17))</f>
        <v>38.772147945205475</v>
      </c>
      <c r="H176" s="117">
        <f>IF('3g CPIH'!D$17="-","-",'3h OC '!$E$7*('3g CPIH'!D$17/'3g CPIH'!$G$17))</f>
        <v>38.849769863013698</v>
      </c>
      <c r="I176" s="117">
        <f>IF('3g CPIH'!E$17="-","-",'3h OC '!$E$7*('3g CPIH'!E$17/'3g CPIH'!$G$17))</f>
        <v>38.966202739726029</v>
      </c>
      <c r="J176" s="117">
        <f>IF('3g CPIH'!F$17="-","-",'3h OC '!$E$7*('3g CPIH'!F$17/'3g CPIH'!$G$17))</f>
        <v>39.199068493150683</v>
      </c>
      <c r="K176" s="117">
        <f>IF('3g CPIH'!G$17="-","-",'3h OC '!$E$7*('3g CPIH'!G$17/'3g CPIH'!$G$17))</f>
        <v>39.6648</v>
      </c>
      <c r="L176" s="117">
        <f>IF('3g CPIH'!H$17="-","-",'3h OC '!$E$7*('3g CPIH'!H$17/'3g CPIH'!$G$17))</f>
        <v>40.169342465753431</v>
      </c>
      <c r="M176" s="117">
        <f>IF('3g CPIH'!I$17="-","-",'3h OC '!$E$7*('3g CPIH'!I$17/'3g CPIH'!$G$17))</f>
        <v>40.751506849315064</v>
      </c>
      <c r="N176" s="117">
        <f>IF('3g CPIH'!J$17="-","-",'3h OC '!$E$7*('3g CPIH'!J$17/'3g CPIH'!$G$17))</f>
        <v>41.100805479452056</v>
      </c>
      <c r="O176" s="27"/>
      <c r="P176" s="117">
        <f>IF('3g CPIH'!L$17="-","-",'3h OC '!$E$7*('3g CPIH'!L$17/'3g CPIH'!$G$17))</f>
        <v>41.100805479452056</v>
      </c>
      <c r="Q176" s="117">
        <f>IF('3g CPIH'!M$17="-","-",'3h OC '!$E$7*('3g CPIH'!M$17/'3g CPIH'!$G$17))</f>
        <v>41.566536986301365</v>
      </c>
      <c r="R176" s="117">
        <f>IF('3g CPIH'!N$17="-","-",'3h OC '!$E$7*('3g CPIH'!N$17/'3g CPIH'!$G$17))</f>
        <v>41.877024657534243</v>
      </c>
      <c r="S176" s="117">
        <f>IF('3g CPIH'!O$17="-","-",'3h OC '!$E$7*('3g CPIH'!O$17/'3g CPIH'!$G$17))</f>
        <v>42.109890410958904</v>
      </c>
      <c r="T176" s="117">
        <f>IF('3g CPIH'!P$17="-","-",'3h OC '!$E$7*('3g CPIH'!P$17/'3g CPIH'!$G$17))</f>
        <v>42.226323287671228</v>
      </c>
      <c r="U176" s="117">
        <f>IF('3g CPIH'!Q$17="-","-",'3h OC '!$E$7*('3g CPIH'!Q$17/'3g CPIH'!$G$17))</f>
        <v>42.45918904109589</v>
      </c>
      <c r="V176" s="117">
        <f>IF('3g CPIH'!R$17="-","-",'3h OC '!$E$7*('3g CPIH'!R$17/'3g CPIH'!$G$17))</f>
        <v>43.235408219178083</v>
      </c>
      <c r="W176" s="117">
        <f>IF('3g CPIH'!S$17="-","-",'3h OC '!$E$7*('3g CPIH'!S$17/'3g CPIH'!$G$17))</f>
        <v>44.516169863013701</v>
      </c>
      <c r="X176" s="27"/>
      <c r="Y176" s="117">
        <f>IF('3g CPIH'!U$17="-","-",'3h OC '!$E$7*('3g CPIH'!U$17/'3g CPIH'!$G$17))</f>
        <v>46.767205479452052</v>
      </c>
      <c r="Z176" s="117" t="str">
        <f>IF('3g CPIH'!V$17="-","-",'3h OC '!$E$7*('3g CPIH'!V$17/'3g CPIH'!$G$17))</f>
        <v>-</v>
      </c>
      <c r="AA176" s="117" t="str">
        <f>IF('3g CPIH'!W$17="-","-",'3h OC '!$E$7*('3g CPIH'!W$17/'3g CPIH'!$G$17))</f>
        <v>-</v>
      </c>
      <c r="AB176" s="117" t="str">
        <f>IF('3g CPIH'!X$17="-","-",'3h OC '!$E$7*('3g CPIH'!X$17/'3g CPIH'!$G$17))</f>
        <v>-</v>
      </c>
      <c r="AC176" s="117" t="str">
        <f>IF('3g CPIH'!Y$17="-","-",'3h OC '!$E$7*('3g CPIH'!Y$17/'3g CPIH'!$G$17))</f>
        <v>-</v>
      </c>
      <c r="AD176" s="25"/>
    </row>
    <row r="177" spans="1:30" s="26" customFormat="1" ht="11.25" customHeight="1" x14ac:dyDescent="0.15">
      <c r="A177" s="207">
        <v>6</v>
      </c>
      <c r="B177" s="120" t="s">
        <v>248</v>
      </c>
      <c r="C177" s="157" t="s">
        <v>186</v>
      </c>
      <c r="D177" s="122" t="s">
        <v>125</v>
      </c>
      <c r="E177" s="119"/>
      <c r="F177" s="27"/>
      <c r="G177" s="117" t="s">
        <v>249</v>
      </c>
      <c r="H177" s="117" t="s">
        <v>249</v>
      </c>
      <c r="I177" s="117" t="s">
        <v>249</v>
      </c>
      <c r="J177" s="117" t="s">
        <v>249</v>
      </c>
      <c r="K177" s="117">
        <f>IF('3i SMNCC'!G$50="-","-",'3i SMNCC'!G$62)</f>
        <v>0</v>
      </c>
      <c r="L177" s="117">
        <f>IF('3i SMNCC'!H$50="-","-",'3i SMNCC'!H$62)</f>
        <v>-0.1310662676190151</v>
      </c>
      <c r="M177" s="117">
        <f>IF('3i SMNCC'!I$50="-","-",'3i SMNCC'!I$62)</f>
        <v>1.6490220555819262</v>
      </c>
      <c r="N177" s="117">
        <f>IF('3i SMNCC'!J$50="-","-",'3i SMNCC'!J$62)</f>
        <v>7.9249822078168837</v>
      </c>
      <c r="O177" s="27"/>
      <c r="P177" s="117">
        <f>IF('3i SMNCC'!L$50="-","-",'3i SMNCC'!L$62)</f>
        <v>7.9249822078168837</v>
      </c>
      <c r="Q177" s="117">
        <f>IF('3i SMNCC'!M$50="-","-",'3i SMNCC'!M$62)</f>
        <v>9.5945159615724194</v>
      </c>
      <c r="R177" s="117">
        <f>IF('3i SMNCC'!N$50="-","-",'3i SMNCC'!N$62)</f>
        <v>9.6655312765157912</v>
      </c>
      <c r="S177" s="117">
        <f>IF('3i SMNCC'!O$50="-","-",'3i SMNCC'!O$62)</f>
        <v>11.448655558303892</v>
      </c>
      <c r="T177" s="117">
        <f>IF('3i SMNCC'!P$50="-","-",'3i SMNCC'!P$62)</f>
        <v>11.63045810995356</v>
      </c>
      <c r="U177" s="117">
        <f>IF('3i SMNCC'!Q$50="-","-",'3i SMNCC'!Q$62)</f>
        <v>11.375413031411084</v>
      </c>
      <c r="V177" s="117">
        <f>IF('3i SMNCC'!R$50="-","-",'3i SMNCC'!R$62)</f>
        <v>11.405483218834176</v>
      </c>
      <c r="W177" s="117">
        <f>IF('3i SMNCC'!S$50="-","-",'3i SMNCC'!S$62)</f>
        <v>10.452988037960662</v>
      </c>
      <c r="X177" s="27"/>
      <c r="Y177" s="117">
        <f>IF('3i SMNCC'!U$50="-","-",'3i SMNCC'!U$62)</f>
        <v>11.090106502704794</v>
      </c>
      <c r="Z177" s="117" t="str">
        <f>IF('3i SMNCC'!V$50="-","-",'3i SMNCC'!V$62)</f>
        <v>-</v>
      </c>
      <c r="AA177" s="117" t="str">
        <f>IF('3i SMNCC'!W$50="-","-",'3i SMNCC'!W$62)</f>
        <v>-</v>
      </c>
      <c r="AB177" s="117" t="str">
        <f>IF('3i SMNCC'!X$50="-","-",'3i SMNCC'!X$62)</f>
        <v>-</v>
      </c>
      <c r="AC177" s="117" t="str">
        <f>IF('3i SMNCC'!Y$50="-","-",'3i SMNCC'!Y$62)</f>
        <v>-</v>
      </c>
      <c r="AD177" s="25"/>
    </row>
    <row r="178" spans="1:30" s="26" customFormat="1" ht="12.6" customHeight="1" x14ac:dyDescent="0.15">
      <c r="A178" s="207">
        <v>7</v>
      </c>
      <c r="B178" s="120" t="s">
        <v>248</v>
      </c>
      <c r="C178" s="157" t="s">
        <v>187</v>
      </c>
      <c r="D178" s="122" t="s">
        <v>125</v>
      </c>
      <c r="E178" s="119"/>
      <c r="F178" s="27"/>
      <c r="G178" s="117">
        <f>IF('3g CPIH'!C$17="-","-",'3j PAAC PAP'!$G$9*('3g CPIH'!C$17/'3g CPIH'!$G$17))</f>
        <v>3.3460635029354204</v>
      </c>
      <c r="H178" s="117">
        <f>IF('3g CPIH'!D$17="-","-",'3j PAAC PAP'!$G$9*('3g CPIH'!D$17/'3g CPIH'!$G$17))</f>
        <v>3.3527623287671227</v>
      </c>
      <c r="I178" s="117">
        <f>IF('3g CPIH'!E$17="-","-",'3j PAAC PAP'!$G$9*('3g CPIH'!E$17/'3g CPIH'!$G$17))</f>
        <v>3.3628105675146771</v>
      </c>
      <c r="J178" s="117">
        <f>IF('3g CPIH'!F$17="-","-",'3j PAAC PAP'!$G$9*('3g CPIH'!F$17/'3g CPIH'!$G$17))</f>
        <v>3.3829070450097847</v>
      </c>
      <c r="K178" s="117">
        <f>IF('3g CPIH'!G$17="-","-",'3j PAAC PAP'!$G$9*('3g CPIH'!G$17/'3g CPIH'!$G$17))</f>
        <v>3.4230999999999998</v>
      </c>
      <c r="L178" s="117">
        <f>IF('3g CPIH'!H$17="-","-",'3j PAAC PAP'!$G$9*('3g CPIH'!H$17/'3g CPIH'!$G$17))</f>
        <v>3.4666423679060667</v>
      </c>
      <c r="M178" s="117">
        <f>IF('3g CPIH'!I$17="-","-",'3j PAAC PAP'!$G$9*('3g CPIH'!I$17/'3g CPIH'!$G$17))</f>
        <v>3.516883561643835</v>
      </c>
      <c r="N178" s="117">
        <f>IF('3g CPIH'!J$17="-","-",'3j PAAC PAP'!$G$9*('3g CPIH'!J$17/'3g CPIH'!$G$17))</f>
        <v>3.547028277886497</v>
      </c>
      <c r="O178" s="27"/>
      <c r="P178" s="117">
        <f>IF('3g CPIH'!L$17="-","-",'3j PAAC PAP'!$G$9*('3g CPIH'!L$17/'3g CPIH'!$G$17))</f>
        <v>3.547028277886497</v>
      </c>
      <c r="Q178" s="117">
        <f>IF('3g CPIH'!M$17="-","-",'3j PAAC PAP'!$G$9*('3g CPIH'!M$17/'3g CPIH'!$G$17))</f>
        <v>3.5872212328767121</v>
      </c>
      <c r="R178" s="117">
        <f>IF('3g CPIH'!N$17="-","-",'3j PAAC PAP'!$G$9*('3g CPIH'!N$17/'3g CPIH'!$G$17))</f>
        <v>3.6140165362035224</v>
      </c>
      <c r="S178" s="117">
        <f>IF('3g CPIH'!O$17="-","-",'3j PAAC PAP'!$G$9*('3g CPIH'!O$17/'3g CPIH'!$G$17))</f>
        <v>3.6341130136986299</v>
      </c>
      <c r="T178" s="117">
        <f>IF('3g CPIH'!P$17="-","-",'3j PAAC PAP'!$G$9*('3g CPIH'!P$17/'3g CPIH'!$G$17))</f>
        <v>3.6441612524461835</v>
      </c>
      <c r="U178" s="117">
        <f>IF('3g CPIH'!Q$17="-","-",'3j PAAC PAP'!$G$9*('3g CPIH'!Q$17/'3g CPIH'!$G$17))</f>
        <v>3.6642577299412915</v>
      </c>
      <c r="V178" s="117">
        <f>IF('3g CPIH'!R$17="-","-",'3j PAAC PAP'!$G$9*('3g CPIH'!R$17/'3g CPIH'!$G$17))</f>
        <v>3.7312459882583173</v>
      </c>
      <c r="W178" s="117">
        <f>IF('3g CPIH'!S$17="-","-",'3j PAAC PAP'!$G$9*('3g CPIH'!S$17/'3g CPIH'!$G$17))</f>
        <v>3.8417766144814092</v>
      </c>
      <c r="X178" s="27"/>
      <c r="Y178" s="117">
        <f>IF('3g CPIH'!U$17="-","-",'3j PAAC PAP'!$G$9*('3g CPIH'!U$17/'3g CPIH'!$G$17))</f>
        <v>4.0360425636007822</v>
      </c>
      <c r="Z178" s="117" t="str">
        <f>IF('3g CPIH'!V$17="-","-",'3j PAAC PAP'!$G$9*('3g CPIH'!V$17/'3g CPIH'!$G$17))</f>
        <v>-</v>
      </c>
      <c r="AA178" s="117" t="str">
        <f>IF('3g CPIH'!W$17="-","-",'3j PAAC PAP'!$G$9*('3g CPIH'!W$17/'3g CPIH'!$G$17))</f>
        <v>-</v>
      </c>
      <c r="AB178" s="117" t="str">
        <f>IF('3g CPIH'!X$17="-","-",'3j PAAC PAP'!$G$9*('3g CPIH'!X$17/'3g CPIH'!$G$17))</f>
        <v>-</v>
      </c>
      <c r="AC178" s="117" t="str">
        <f>IF('3g CPIH'!Y$17="-","-",'3j PAAC PAP'!$G$9*('3g CPIH'!Y$17/'3g CPIH'!$G$17))</f>
        <v>-</v>
      </c>
      <c r="AD178" s="25"/>
    </row>
    <row r="179" spans="1:30" s="26" customFormat="1" ht="11.25" customHeight="1" x14ac:dyDescent="0.15">
      <c r="A179" s="207">
        <v>8</v>
      </c>
      <c r="B179" s="120" t="s">
        <v>248</v>
      </c>
      <c r="C179" s="120" t="s">
        <v>188</v>
      </c>
      <c r="D179" s="122" t="s">
        <v>125</v>
      </c>
      <c r="E179" s="119"/>
      <c r="F179" s="27"/>
      <c r="G179" s="117">
        <f>IF(G174="-","-",SUM(G171:G177)*'3j PAAC PAP'!$G$27)</f>
        <v>0.35485364463092428</v>
      </c>
      <c r="H179" s="117">
        <f>IF(H174="-","-",SUM(H171:H177)*'3j PAAC PAP'!$G$27)</f>
        <v>0.35523042141996547</v>
      </c>
      <c r="I179" s="117">
        <f>IF(I174="-","-",SUM(I171:I177)*'3j PAAC PAP'!$G$27)</f>
        <v>0.34617970139796461</v>
      </c>
      <c r="J179" s="117">
        <f>IF(J174="-","-",SUM(J171:J177)*'3j PAAC PAP'!$G$27)</f>
        <v>0.3473100317650879</v>
      </c>
      <c r="K179" s="117">
        <f>IF(K174="-","-",SUM(K171:K177)*'3j PAAC PAP'!$G$27)</f>
        <v>0.36962386221222077</v>
      </c>
      <c r="L179" s="117">
        <f>IF(L174="-","-",SUM(L171:L177)*'3j PAAC PAP'!$G$27)</f>
        <v>0.3714367156779651</v>
      </c>
      <c r="M179" s="117">
        <f>IF(M174="-","-",SUM(M171:M177)*'3j PAAC PAP'!$G$27)</f>
        <v>0.38243040266780814</v>
      </c>
      <c r="N179" s="117">
        <f>IF(N174="-","-",SUM(N171:N177)*'3j PAAC PAP'!$G$27)</f>
        <v>0.41458940879744161</v>
      </c>
      <c r="O179" s="27"/>
      <c r="P179" s="117">
        <f>IF(P174="-","-",SUM(P171:P177)*'3j PAAC PAP'!$G$27)</f>
        <v>0.41458940879744161</v>
      </c>
      <c r="Q179" s="117">
        <f>IF(Q174="-","-",SUM(Q171:Q177)*'3j PAAC PAP'!$G$27)</f>
        <v>0.40202532190563178</v>
      </c>
      <c r="R179" s="117">
        <f>IF(R174="-","-",SUM(R171:R177)*'3j PAAC PAP'!$G$27)</f>
        <v>0.40345545167436941</v>
      </c>
      <c r="S179" s="117">
        <f>IF(S174="-","-",SUM(S171:S177)*'3j PAAC PAP'!$G$27)</f>
        <v>0.4147546217042698</v>
      </c>
      <c r="T179" s="117">
        <f>IF(T174="-","-",SUM(T171:T177)*'3j PAAC PAP'!$G$27)</f>
        <v>0.4146966636858021</v>
      </c>
      <c r="U179" s="117">
        <f>IF(U174="-","-",SUM(U171:U177)*'3j PAAC PAP'!$G$27)</f>
        <v>0.42900692319606037</v>
      </c>
      <c r="V179" s="117">
        <f>IF(V174="-","-",SUM(V171:V177)*'3j PAAC PAP'!$G$27)</f>
        <v>0.42851072449882371</v>
      </c>
      <c r="W179" s="117">
        <f>IF(W174="-","-",SUM(W171:W177)*'3j PAAC PAP'!$G$27)</f>
        <v>0.80094340279402565</v>
      </c>
      <c r="X179" s="27"/>
      <c r="Y179" s="117">
        <f>IF(Y174="-","-",SUM(Y171:Y177)*'3j PAAC PAP'!$G$27)</f>
        <v>0.81653647424881359</v>
      </c>
      <c r="Z179" s="117" t="str">
        <f>IF(Z174="-","-",SUM(Z171:Z177)*'3j PAAC PAP'!$G$27)</f>
        <v>-</v>
      </c>
      <c r="AA179" s="117" t="str">
        <f>IF(AA174="-","-",SUM(AA171:AA177)*'3j PAAC PAP'!$G$27)</f>
        <v>-</v>
      </c>
      <c r="AB179" s="117" t="str">
        <f>IF(AB174="-","-",SUM(AB171:AB177)*'3j PAAC PAP'!$G$27)</f>
        <v>-</v>
      </c>
      <c r="AC179" s="117" t="str">
        <f>IF(AC174="-","-",SUM(AC171:AC177)*'3j PAAC PAP'!$G$27)</f>
        <v>-</v>
      </c>
      <c r="AD179" s="25"/>
    </row>
    <row r="180" spans="1:30" x14ac:dyDescent="0.2">
      <c r="A180" s="207">
        <v>9</v>
      </c>
      <c r="B180" s="120" t="s">
        <v>189</v>
      </c>
      <c r="C180" s="157" t="s">
        <v>250</v>
      </c>
      <c r="D180" s="122" t="s">
        <v>125</v>
      </c>
      <c r="E180" s="119"/>
      <c r="F180" s="27"/>
      <c r="G180" s="117">
        <f>IF(G174="-","-",SUM(G171:G179)*'3k EBIT'!$E$7)</f>
        <v>1.4875848823111275</v>
      </c>
      <c r="H180" s="117">
        <f>IF(H174="-","-",SUM(H171:H179)*'3k EBIT'!$E$7)</f>
        <v>1.489225303886796</v>
      </c>
      <c r="I180" s="117">
        <f>IF(I174="-","-",SUM(I171:I179)*'3k EBIT'!$E$7)</f>
        <v>1.4531312440630708</v>
      </c>
      <c r="J180" s="117">
        <f>IF(J174="-","-",SUM(J171:J179)*'3k EBIT'!$E$7)</f>
        <v>1.4580525087900758</v>
      </c>
      <c r="K180" s="117">
        <f>IF(K174="-","-",SUM(K171:K179)*'3k EBIT'!$E$7)</f>
        <v>1.5482978060736461</v>
      </c>
      <c r="L180" s="117">
        <f>IF(L174="-","-",SUM(L171:L179)*'3k EBIT'!$E$7)</f>
        <v>1.556409733006642</v>
      </c>
      <c r="M180" s="117">
        <f>IF(M174="-","-",SUM(M171:M179)*'3k EBIT'!$E$7)</f>
        <v>1.6014617642967393</v>
      </c>
      <c r="N180" s="117">
        <f>IF(N174="-","-",SUM(N171:N179)*'3k EBIT'!$E$7)</f>
        <v>1.7309864748886259</v>
      </c>
      <c r="O180" s="27"/>
      <c r="P180" s="117">
        <f>IF(P174="-","-",SUM(P171:P179)*'3k EBIT'!$E$7)</f>
        <v>1.7309864748886259</v>
      </c>
      <c r="Q180" s="117">
        <f>IF(Q174="-","-",SUM(Q171:Q179)*'3k EBIT'!$E$7)</f>
        <v>1.6813894863723811</v>
      </c>
      <c r="R180" s="117">
        <f>IF(R174="-","-",SUM(R171:R179)*'3k EBIT'!$E$7)</f>
        <v>1.6876425334375658</v>
      </c>
      <c r="S180" s="117">
        <f>IF(S174="-","-",SUM(S171:S179)*'3k EBIT'!$E$7)</f>
        <v>1.73333554977334</v>
      </c>
      <c r="T180" s="117">
        <f>IF(T174="-","-",SUM(T171:T179)*'3k EBIT'!$E$7)</f>
        <v>1.7332977825890747</v>
      </c>
      <c r="U180" s="117">
        <f>IF(U174="-","-",SUM(U171:U179)*'3k EBIT'!$E$7)</f>
        <v>1.7910636997115845</v>
      </c>
      <c r="V180" s="117">
        <f>IF(V174="-","-",SUM(V171:V179)*'3k EBIT'!$E$7)</f>
        <v>1.790371629918988</v>
      </c>
      <c r="W180" s="117">
        <f>IF(W174="-","-",SUM(W171:W179)*'3k EBIT'!$E$7)</f>
        <v>3.2857734821587621</v>
      </c>
      <c r="X180" s="27"/>
      <c r="Y180" s="117">
        <f>IF(Y174="-","-",SUM(Y171:Y179)*'3k EBIT'!$E$7)</f>
        <v>3.3520561214789528</v>
      </c>
      <c r="Z180" s="117" t="str">
        <f>IF(Z174="-","-",SUM(Z171:Z179)*'3k EBIT'!$E$7)</f>
        <v>-</v>
      </c>
      <c r="AA180" s="117" t="str">
        <f>IF(AA174="-","-",SUM(AA171:AA179)*'3k EBIT'!$E$7)</f>
        <v>-</v>
      </c>
      <c r="AB180" s="117" t="str">
        <f>IF(AB174="-","-",SUM(AB171:AB179)*'3k EBIT'!$E$7)</f>
        <v>-</v>
      </c>
      <c r="AC180" s="117" t="str">
        <f>IF(AC174="-","-",SUM(AC171:AC179)*'3k EBIT'!$E$7)</f>
        <v>-</v>
      </c>
    </row>
    <row r="181" spans="1:30" x14ac:dyDescent="0.2">
      <c r="A181" s="207">
        <v>10</v>
      </c>
      <c r="B181" s="120" t="s">
        <v>251</v>
      </c>
      <c r="C181" s="155" t="s">
        <v>252</v>
      </c>
      <c r="D181" s="122" t="s">
        <v>125</v>
      </c>
      <c r="E181" s="118"/>
      <c r="F181" s="27"/>
      <c r="G181" s="117">
        <f>IF(G176="-","-",SUM(G171:G174,G176:G180)*'3l HAP'!$E$8)</f>
        <v>0.73962538274979506</v>
      </c>
      <c r="H181" s="117">
        <f>IF(H176="-","-",SUM(H171:H174,H176:H180)*'3l HAP'!$E$8)</f>
        <v>0.74088945655868499</v>
      </c>
      <c r="I181" s="117">
        <f>IF(I176="-","-",SUM(I171:I174,I176:I180)*'3l HAP'!$E$8)</f>
        <v>0.74300234942182775</v>
      </c>
      <c r="J181" s="117">
        <f>IF(J176="-","-",SUM(J171:J174,J176:J180)*'3l HAP'!$E$8)</f>
        <v>0.7467945708484971</v>
      </c>
      <c r="K181" s="117">
        <f>IF(K176="-","-",SUM(K171:K174,K176:K180)*'3l HAP'!$E$8)</f>
        <v>0.7570176568100877</v>
      </c>
      <c r="L181" s="117">
        <f>IF(L176="-","-",SUM(L171:L174,L176:L180)*'3l HAP'!$E$8)</f>
        <v>0.76326853434530439</v>
      </c>
      <c r="M181" s="117">
        <f>IF(M176="-","-",SUM(M171:M174,M176:M180)*'3l HAP'!$E$8)</f>
        <v>0.80546621785404671</v>
      </c>
      <c r="N181" s="117">
        <f>IF(N176="-","-",SUM(N171:N174,N176:N180)*'3l HAP'!$E$8)</f>
        <v>0.90527519177378291</v>
      </c>
      <c r="O181" s="27"/>
      <c r="P181" s="117">
        <f>IF(P176="-","-",SUM(P171:P174,P176:P180)*'3l HAP'!$E$8)</f>
        <v>0.90527519177378291</v>
      </c>
      <c r="Q181" s="117">
        <f>IF(Q176="-","-",SUM(Q171:Q174,Q176:Q180)*'3l HAP'!$E$8)</f>
        <v>0.93866594335649334</v>
      </c>
      <c r="R181" s="117">
        <f>IF(R176="-","-",SUM(R171:R174,R176:R180)*'3l HAP'!$E$8)</f>
        <v>0.9434844077915493</v>
      </c>
      <c r="S181" s="117">
        <f>IF(S176="-","-",SUM(S171:S174,S176:S180)*'3l HAP'!$E$8)</f>
        <v>0.9765568836780496</v>
      </c>
      <c r="T181" s="117">
        <f>IF(T176="-","-",SUM(T171:T174,T176:T180)*'3l HAP'!$E$8)</f>
        <v>0.97652778109297433</v>
      </c>
      <c r="U181" s="117">
        <f>IF(U176="-","-",SUM(U171:U174,U176:U180)*'3l HAP'!$E$8)</f>
        <v>1.0001994988167231</v>
      </c>
      <c r="V181" s="117">
        <f>IF(V176="-","-",SUM(V171:V174,V176:V180)*'3l HAP'!$E$8)</f>
        <v>0.99966620462471689</v>
      </c>
      <c r="W181" s="117">
        <f>IF(W176="-","-",SUM(W171:W174,W176:W180)*'3l HAP'!$E$8)</f>
        <v>1.0618220538456791</v>
      </c>
      <c r="X181" s="27"/>
      <c r="Y181" s="117">
        <f>IF(Y176="-","-",SUM(Y171:Y174,Y176:Y180)*'3l HAP'!$E$8)</f>
        <v>1.1128980391847623</v>
      </c>
      <c r="Z181" s="117" t="str">
        <f>IF(Z176="-","-",SUM(Z171:Z174,Z176:Z180)*'3l HAP'!$E$8)</f>
        <v>-</v>
      </c>
      <c r="AA181" s="117" t="str">
        <f>IF(AA176="-","-",SUM(AA171:AA174,AA176:AA180)*'3l HAP'!$E$8)</f>
        <v>-</v>
      </c>
      <c r="AB181" s="117" t="str">
        <f>IF(AB176="-","-",SUM(AB171:AB174,AB176:AB180)*'3l HAP'!$E$8)</f>
        <v>-</v>
      </c>
      <c r="AC181" s="117" t="str">
        <f>IF(AC176="-","-",SUM(AC171:AC174,AC176:AC180)*'3l HAP'!$E$8)</f>
        <v>-</v>
      </c>
    </row>
    <row r="182" spans="1:30" x14ac:dyDescent="0.2">
      <c r="A182" s="207">
        <v>11</v>
      </c>
      <c r="B182" s="120" t="s">
        <v>253</v>
      </c>
      <c r="C182" s="157" t="str">
        <f>B182&amp;"_"&amp;D182</f>
        <v>Total_Northern Scotland</v>
      </c>
      <c r="D182" s="122" t="s">
        <v>125</v>
      </c>
      <c r="E182" s="119"/>
      <c r="F182" s="27"/>
      <c r="G182" s="117">
        <f t="shared" ref="G182:N182" si="39">IF(G176="-","-",SUM(G171:G181))</f>
        <v>79.033534217514841</v>
      </c>
      <c r="H182" s="117">
        <f t="shared" si="39"/>
        <v>79.121136233328386</v>
      </c>
      <c r="I182" s="117">
        <f t="shared" si="39"/>
        <v>77.223562551718629</v>
      </c>
      <c r="J182" s="117">
        <f t="shared" si="39"/>
        <v>77.486368599159206</v>
      </c>
      <c r="K182" s="117">
        <f t="shared" si="39"/>
        <v>82.24634221183284</v>
      </c>
      <c r="L182" s="117">
        <f t="shared" si="39"/>
        <v>82.679536435807236</v>
      </c>
      <c r="M182" s="117">
        <f t="shared" si="39"/>
        <v>85.092892681486774</v>
      </c>
      <c r="N182" s="117">
        <f t="shared" si="39"/>
        <v>92.009788870742639</v>
      </c>
      <c r="O182" s="27"/>
      <c r="P182" s="117">
        <f t="shared" ref="P182:W182" si="40">IF(P176="-","-",SUM(P171:P181))</f>
        <v>92.009788870742639</v>
      </c>
      <c r="Q182" s="117">
        <f t="shared" si="40"/>
        <v>89.432812883899729</v>
      </c>
      <c r="R182" s="117">
        <f t="shared" si="40"/>
        <v>89.766738952668902</v>
      </c>
      <c r="S182" s="117">
        <f t="shared" si="40"/>
        <v>92.204706031827058</v>
      </c>
      <c r="T182" s="117">
        <f t="shared" si="40"/>
        <v>92.20268918352275</v>
      </c>
      <c r="U182" s="117">
        <f t="shared" si="40"/>
        <v>95.266671072938919</v>
      </c>
      <c r="V182" s="117">
        <f t="shared" si="40"/>
        <v>95.229713067866101</v>
      </c>
      <c r="W182" s="117">
        <f t="shared" si="40"/>
        <v>173.99719705184305</v>
      </c>
      <c r="X182" s="27"/>
      <c r="Y182" s="117">
        <f t="shared" ref="Y182:AC182" si="41">IF(Y176="-","-",SUM(Y171:Y181))</f>
        <v>177.53683156044443</v>
      </c>
      <c r="Z182" s="117" t="str">
        <f t="shared" si="41"/>
        <v>-</v>
      </c>
      <c r="AA182" s="117" t="str">
        <f t="shared" si="41"/>
        <v>-</v>
      </c>
      <c r="AB182" s="117" t="str">
        <f t="shared" si="41"/>
        <v>-</v>
      </c>
      <c r="AC182" s="117" t="str">
        <f t="shared" si="41"/>
        <v>-</v>
      </c>
    </row>
    <row r="183" spans="1:30" s="26" customFormat="1" ht="11.25" x14ac:dyDescent="0.15">
      <c r="A183" s="207"/>
      <c r="B183" s="123" t="s">
        <v>244</v>
      </c>
      <c r="C183" s="123" t="s">
        <v>180</v>
      </c>
      <c r="D183" s="121" t="s">
        <v>136</v>
      </c>
      <c r="E183" s="75"/>
      <c r="F183" s="27"/>
      <c r="G183" s="35" t="str">
        <f t="shared" ref="G183:V185" si="42">IF(G15="-","-",AVERAGE(G15,G27,G39,G51,G63,G75,G87,G99,G111,G123,G135,G147,G159,G171))</f>
        <v>-</v>
      </c>
      <c r="H183" s="35" t="str">
        <f t="shared" si="42"/>
        <v>-</v>
      </c>
      <c r="I183" s="35" t="str">
        <f t="shared" si="42"/>
        <v>-</v>
      </c>
      <c r="J183" s="35" t="str">
        <f t="shared" si="42"/>
        <v>-</v>
      </c>
      <c r="K183" s="35" t="str">
        <f t="shared" si="42"/>
        <v>-</v>
      </c>
      <c r="L183" s="35" t="str">
        <f t="shared" si="42"/>
        <v>-</v>
      </c>
      <c r="M183" s="35" t="str">
        <f t="shared" si="42"/>
        <v>-</v>
      </c>
      <c r="N183" s="35" t="str">
        <f t="shared" si="42"/>
        <v>-</v>
      </c>
      <c r="O183" s="27"/>
      <c r="P183" s="35" t="str">
        <f t="shared" ref="P183:W183" si="43">IF(P15="-","-",AVERAGE(P15,P27,P39,P51,P63,P75,P87,P99,P111,P123,P135,P147,P159,P171))</f>
        <v>-</v>
      </c>
      <c r="Q183" s="35" t="str">
        <f t="shared" si="43"/>
        <v>-</v>
      </c>
      <c r="R183" s="35" t="str">
        <f t="shared" si="43"/>
        <v>-</v>
      </c>
      <c r="S183" s="35" t="str">
        <f t="shared" si="43"/>
        <v>-</v>
      </c>
      <c r="T183" s="35" t="str">
        <f t="shared" si="43"/>
        <v>-</v>
      </c>
      <c r="U183" s="35" t="str">
        <f t="shared" si="43"/>
        <v>-</v>
      </c>
      <c r="V183" s="35" t="str">
        <f t="shared" si="43"/>
        <v>-</v>
      </c>
      <c r="W183" s="35" t="str">
        <f t="shared" si="43"/>
        <v>-</v>
      </c>
      <c r="X183" s="27"/>
      <c r="Y183" s="35" t="str">
        <f t="shared" ref="Y183:AC183" si="44">IF(Y15="-","-",AVERAGE(Y15,Y27,Y39,Y51,Y63,Y75,Y87,Y99,Y111,Y123,Y135,Y147,Y159,Y171))</f>
        <v>-</v>
      </c>
      <c r="Z183" s="35" t="str">
        <f t="shared" si="44"/>
        <v>-</v>
      </c>
      <c r="AA183" s="35" t="str">
        <f t="shared" si="44"/>
        <v>-</v>
      </c>
      <c r="AB183" s="35" t="str">
        <f t="shared" si="44"/>
        <v>-</v>
      </c>
      <c r="AC183" s="35" t="str">
        <f t="shared" si="44"/>
        <v>-</v>
      </c>
      <c r="AD183" s="25"/>
    </row>
    <row r="184" spans="1:30" s="26" customFormat="1" ht="11.25" x14ac:dyDescent="0.15">
      <c r="A184" s="207"/>
      <c r="B184" s="123" t="s">
        <v>244</v>
      </c>
      <c r="C184" s="123" t="s">
        <v>181</v>
      </c>
      <c r="D184" s="121" t="s">
        <v>136</v>
      </c>
      <c r="E184" s="75"/>
      <c r="F184" s="27"/>
      <c r="G184" s="35" t="str">
        <f t="shared" si="42"/>
        <v>-</v>
      </c>
      <c r="H184" s="35" t="str">
        <f t="shared" si="42"/>
        <v>-</v>
      </c>
      <c r="I184" s="35" t="str">
        <f t="shared" si="42"/>
        <v>-</v>
      </c>
      <c r="J184" s="35" t="str">
        <f t="shared" si="42"/>
        <v>-</v>
      </c>
      <c r="K184" s="35" t="str">
        <f t="shared" si="42"/>
        <v>-</v>
      </c>
      <c r="L184" s="35" t="str">
        <f t="shared" si="42"/>
        <v>-</v>
      </c>
      <c r="M184" s="35" t="str">
        <f t="shared" si="42"/>
        <v>-</v>
      </c>
      <c r="N184" s="35" t="str">
        <f t="shared" si="42"/>
        <v>-</v>
      </c>
      <c r="O184" s="27"/>
      <c r="P184" s="35" t="str">
        <f t="shared" ref="P184:W185" si="45">IF(P16="-","-",AVERAGE(P16,P28,P40,P52,P64,P76,P88,P100,P112,P124,P136,P148,P160,P172))</f>
        <v>-</v>
      </c>
      <c r="Q184" s="35" t="str">
        <f t="shared" si="45"/>
        <v>-</v>
      </c>
      <c r="R184" s="35" t="str">
        <f t="shared" si="45"/>
        <v>-</v>
      </c>
      <c r="S184" s="35" t="str">
        <f t="shared" si="45"/>
        <v>-</v>
      </c>
      <c r="T184" s="35" t="str">
        <f t="shared" si="45"/>
        <v>-</v>
      </c>
      <c r="U184" s="35" t="str">
        <f t="shared" si="45"/>
        <v>-</v>
      </c>
      <c r="V184" s="35" t="str">
        <f t="shared" si="45"/>
        <v>-</v>
      </c>
      <c r="W184" s="35" t="str">
        <f t="shared" si="45"/>
        <v>-</v>
      </c>
      <c r="X184" s="27"/>
      <c r="Y184" s="35" t="str">
        <f t="shared" ref="Y184:AC184" si="46">IF(Y16="-","-",AVERAGE(Y16,Y28,Y40,Y52,Y64,Y76,Y88,Y100,Y112,Y124,Y136,Y148,Y160,Y172))</f>
        <v>-</v>
      </c>
      <c r="Z184" s="35" t="str">
        <f t="shared" si="46"/>
        <v>-</v>
      </c>
      <c r="AA184" s="35" t="str">
        <f t="shared" si="46"/>
        <v>-</v>
      </c>
      <c r="AB184" s="35" t="str">
        <f t="shared" si="46"/>
        <v>-</v>
      </c>
      <c r="AC184" s="35" t="str">
        <f t="shared" si="46"/>
        <v>-</v>
      </c>
      <c r="AD184" s="25"/>
    </row>
    <row r="185" spans="1:30" s="26" customFormat="1" ht="11.25" x14ac:dyDescent="0.1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0</v>
      </c>
      <c r="U185" s="35">
        <f t="shared" si="42"/>
        <v>1.4870742269298101</v>
      </c>
      <c r="V185" s="35">
        <f t="shared" si="42"/>
        <v>0.70457099735818818</v>
      </c>
      <c r="W185" s="35" t="str">
        <f t="shared" si="45"/>
        <v>-</v>
      </c>
      <c r="X185" s="27"/>
      <c r="Y185" s="35">
        <f t="shared" ref="Y185:AC185" si="47">IF(Y17="-","-",AVERAGE(Y17,Y29,Y41,Y53,Y65,Y77,Y89,Y101,Y113,Y125,Y137,Y149,Y161,Y173))</f>
        <v>0</v>
      </c>
      <c r="Z185" s="35" t="str">
        <f t="shared" si="47"/>
        <v>-</v>
      </c>
      <c r="AA185" s="35" t="str">
        <f t="shared" si="47"/>
        <v>-</v>
      </c>
      <c r="AB185" s="35" t="str">
        <f t="shared" si="47"/>
        <v>-</v>
      </c>
      <c r="AC185" s="35" t="str">
        <f t="shared" si="47"/>
        <v>-</v>
      </c>
      <c r="AD185" s="25"/>
    </row>
    <row r="186" spans="1:30" s="26" customFormat="1" ht="11.25" x14ac:dyDescent="0.15">
      <c r="A186" s="207"/>
      <c r="B186" s="123" t="s">
        <v>246</v>
      </c>
      <c r="C186" s="123" t="s">
        <v>183</v>
      </c>
      <c r="D186" s="121" t="s">
        <v>136</v>
      </c>
      <c r="E186" s="75"/>
      <c r="F186" s="27"/>
      <c r="G186" s="35">
        <f t="shared" ref="G186:N194" si="48">IF(G18="-","-",AVERAGE(G18,G30,G42,G54,G66,G78,G90,G102,G114,G126,G138,G150,G162,G174))</f>
        <v>6.5567588596821045</v>
      </c>
      <c r="H186" s="35">
        <f t="shared" si="48"/>
        <v>6.5567588596821045</v>
      </c>
      <c r="I186" s="35">
        <f t="shared" si="48"/>
        <v>6.6197359495950776</v>
      </c>
      <c r="J186" s="35">
        <f t="shared" si="48"/>
        <v>6.6197359495950776</v>
      </c>
      <c r="K186" s="35">
        <f t="shared" si="48"/>
        <v>6.6995028867368616</v>
      </c>
      <c r="L186" s="35">
        <f t="shared" si="48"/>
        <v>6.6995028867368616</v>
      </c>
      <c r="M186" s="35">
        <f t="shared" si="48"/>
        <v>7.113121830127354</v>
      </c>
      <c r="N186" s="35">
        <f t="shared" si="48"/>
        <v>7.113121830127354</v>
      </c>
      <c r="O186" s="27"/>
      <c r="P186" s="35">
        <f t="shared" ref="P186:W186" si="49">IF(P18="-","-",AVERAGE(P18,P30,P42,P54,P66,P78,P90,P102,P114,P126,P138,P150,P162,P174))</f>
        <v>7.113121830127354</v>
      </c>
      <c r="Q186" s="35">
        <f t="shared" si="49"/>
        <v>7.2804579515147188</v>
      </c>
      <c r="R186" s="35">
        <f t="shared" si="49"/>
        <v>7.1935840895118579</v>
      </c>
      <c r="S186" s="35">
        <f t="shared" si="49"/>
        <v>7.3593999937099719</v>
      </c>
      <c r="T186" s="35">
        <f t="shared" si="49"/>
        <v>7.0492243060839295</v>
      </c>
      <c r="U186" s="35">
        <f t="shared" si="49"/>
        <v>7.1089669218364691</v>
      </c>
      <c r="V186" s="35">
        <f t="shared" si="49"/>
        <v>6.9829560851947958</v>
      </c>
      <c r="W186" s="35">
        <f t="shared" si="49"/>
        <v>9.626223597588794</v>
      </c>
      <c r="X186" s="27"/>
      <c r="Y186" s="35">
        <f t="shared" ref="Y186:AC186" si="50">IF(Y18="-","-",AVERAGE(Y18,Y30,Y42,Y54,Y66,Y78,Y90,Y102,Y114,Y126,Y138,Y150,Y162,Y174))</f>
        <v>9.9504863797742455</v>
      </c>
      <c r="Z186" s="35" t="str">
        <f t="shared" si="50"/>
        <v>-</v>
      </c>
      <c r="AA186" s="35" t="str">
        <f t="shared" si="50"/>
        <v>-</v>
      </c>
      <c r="AB186" s="35" t="str">
        <f t="shared" si="50"/>
        <v>-</v>
      </c>
      <c r="AC186" s="35" t="str">
        <f t="shared" si="50"/>
        <v>-</v>
      </c>
      <c r="AD186" s="25"/>
    </row>
    <row r="187" spans="1:30" s="26" customFormat="1" ht="11.25" x14ac:dyDescent="0.15">
      <c r="A187" s="207"/>
      <c r="B187" s="123" t="s">
        <v>247</v>
      </c>
      <c r="C187" s="123" t="s">
        <v>184</v>
      </c>
      <c r="D187" s="121" t="s">
        <v>136</v>
      </c>
      <c r="E187" s="75"/>
      <c r="F187" s="27"/>
      <c r="G187" s="35">
        <f t="shared" si="48"/>
        <v>18.082100000000001</v>
      </c>
      <c r="H187" s="35">
        <f t="shared" si="48"/>
        <v>18.082100000000001</v>
      </c>
      <c r="I187" s="35">
        <f t="shared" si="48"/>
        <v>18.844950000000004</v>
      </c>
      <c r="J187" s="35">
        <f t="shared" si="48"/>
        <v>18.844950000000004</v>
      </c>
      <c r="K187" s="35">
        <f t="shared" si="48"/>
        <v>16.43282142857143</v>
      </c>
      <c r="L187" s="35">
        <f t="shared" si="48"/>
        <v>16.43282142857143</v>
      </c>
      <c r="M187" s="35">
        <f t="shared" si="48"/>
        <v>16.727428571428572</v>
      </c>
      <c r="N187" s="35">
        <f t="shared" si="48"/>
        <v>16.727428571428572</v>
      </c>
      <c r="O187" s="27"/>
      <c r="P187" s="35">
        <f t="shared" ref="P187:W187" si="51">IF(P19="-","-",AVERAGE(P19,P31,P43,P55,P67,P79,P91,P103,P115,P127,P139,P151,P163,P175))</f>
        <v>16.727428571428572</v>
      </c>
      <c r="Q187" s="35">
        <f t="shared" si="51"/>
        <v>16.54232142857143</v>
      </c>
      <c r="R187" s="35">
        <f t="shared" si="51"/>
        <v>16.54232142857143</v>
      </c>
      <c r="S187" s="35">
        <f t="shared" si="51"/>
        <v>17.267107142857146</v>
      </c>
      <c r="T187" s="35">
        <f t="shared" si="51"/>
        <v>17.267107142857146</v>
      </c>
      <c r="U187" s="35">
        <f t="shared" si="51"/>
        <v>17.41310714285714</v>
      </c>
      <c r="V187" s="35">
        <f t="shared" si="51"/>
        <v>17.41310714285714</v>
      </c>
      <c r="W187" s="35">
        <f t="shared" si="51"/>
        <v>84.411464285714274</v>
      </c>
      <c r="X187" s="27"/>
      <c r="Y187" s="35">
        <f t="shared" ref="Y187:AC187" si="52">IF(Y19="-","-",AVERAGE(Y19,Y31,Y43,Y55,Y67,Y79,Y91,Y103,Y115,Y127,Y139,Y151,Y163,Y175))</f>
        <v>84.411464285714274</v>
      </c>
      <c r="Z187" s="35" t="str">
        <f t="shared" si="52"/>
        <v>-</v>
      </c>
      <c r="AA187" s="35" t="str">
        <f t="shared" si="52"/>
        <v>-</v>
      </c>
      <c r="AB187" s="35" t="str">
        <f t="shared" si="52"/>
        <v>-</v>
      </c>
      <c r="AC187" s="35" t="str">
        <f t="shared" si="52"/>
        <v>-</v>
      </c>
      <c r="AD187" s="25"/>
    </row>
    <row r="188" spans="1:30" s="26" customFormat="1" ht="11.25" x14ac:dyDescent="0.15">
      <c r="A188" s="207"/>
      <c r="B188" s="123" t="s">
        <v>248</v>
      </c>
      <c r="C188" s="123" t="s">
        <v>185</v>
      </c>
      <c r="D188" s="121" t="s">
        <v>136</v>
      </c>
      <c r="E188" s="75"/>
      <c r="F188" s="27"/>
      <c r="G188" s="35">
        <f t="shared" si="48"/>
        <v>38.772147945205468</v>
      </c>
      <c r="H188" s="35">
        <f t="shared" si="48"/>
        <v>38.849769863013698</v>
      </c>
      <c r="I188" s="35">
        <f t="shared" si="48"/>
        <v>38.966202739726036</v>
      </c>
      <c r="J188" s="35">
        <f t="shared" si="48"/>
        <v>39.199068493150676</v>
      </c>
      <c r="K188" s="35">
        <f t="shared" si="48"/>
        <v>39.664800000000007</v>
      </c>
      <c r="L188" s="35">
        <f t="shared" si="48"/>
        <v>40.169342465753417</v>
      </c>
      <c r="M188" s="35">
        <f t="shared" si="48"/>
        <v>40.751506849315078</v>
      </c>
      <c r="N188" s="35">
        <f t="shared" si="48"/>
        <v>41.100805479452056</v>
      </c>
      <c r="O188" s="27"/>
      <c r="P188" s="35">
        <f t="shared" ref="P188:W188" si="53">IF(P20="-","-",AVERAGE(P20,P32,P44,P56,P68,P80,P92,P104,P116,P128,P140,P152,P164,P176))</f>
        <v>41.100805479452056</v>
      </c>
      <c r="Q188" s="35">
        <f t="shared" si="53"/>
        <v>41.566536986301358</v>
      </c>
      <c r="R188" s="35">
        <f t="shared" si="53"/>
        <v>41.87702465753425</v>
      </c>
      <c r="S188" s="35">
        <f t="shared" si="53"/>
        <v>42.109890410958897</v>
      </c>
      <c r="T188" s="35">
        <f t="shared" si="53"/>
        <v>42.226323287671228</v>
      </c>
      <c r="U188" s="35">
        <f t="shared" si="53"/>
        <v>42.45918904109589</v>
      </c>
      <c r="V188" s="35">
        <f t="shared" si="53"/>
        <v>43.235408219178098</v>
      </c>
      <c r="W188" s="35">
        <f t="shared" si="53"/>
        <v>44.516169863013708</v>
      </c>
      <c r="X188" s="27"/>
      <c r="Y188" s="35">
        <f t="shared" ref="Y188:AC188" si="54">IF(Y20="-","-",AVERAGE(Y20,Y32,Y44,Y56,Y68,Y80,Y92,Y104,Y116,Y128,Y140,Y152,Y164,Y176))</f>
        <v>46.767205479452052</v>
      </c>
      <c r="Z188" s="35" t="str">
        <f t="shared" si="54"/>
        <v>-</v>
      </c>
      <c r="AA188" s="35" t="str">
        <f t="shared" si="54"/>
        <v>-</v>
      </c>
      <c r="AB188" s="35" t="str">
        <f t="shared" si="54"/>
        <v>-</v>
      </c>
      <c r="AC188" s="35" t="str">
        <f t="shared" si="54"/>
        <v>-</v>
      </c>
      <c r="AD188" s="25"/>
    </row>
    <row r="189" spans="1:30" s="26" customFormat="1" ht="11.25" x14ac:dyDescent="0.15">
      <c r="A189" s="207"/>
      <c r="B189" s="123" t="s">
        <v>248</v>
      </c>
      <c r="C189" s="123" t="s">
        <v>186</v>
      </c>
      <c r="D189" s="121" t="s">
        <v>136</v>
      </c>
      <c r="E189" s="75"/>
      <c r="F189" s="27"/>
      <c r="G189" s="35" t="str">
        <f t="shared" si="48"/>
        <v>-</v>
      </c>
      <c r="H189" s="35" t="str">
        <f t="shared" si="48"/>
        <v>-</v>
      </c>
      <c r="I189" s="35" t="str">
        <f t="shared" si="48"/>
        <v>-</v>
      </c>
      <c r="J189" s="35" t="str">
        <f t="shared" si="48"/>
        <v>-</v>
      </c>
      <c r="K189" s="35">
        <f t="shared" si="48"/>
        <v>0</v>
      </c>
      <c r="L189" s="35">
        <f t="shared" si="48"/>
        <v>-0.1310662676190151</v>
      </c>
      <c r="M189" s="35">
        <f t="shared" si="48"/>
        <v>1.6490220555819268</v>
      </c>
      <c r="N189" s="35">
        <f t="shared" si="48"/>
        <v>7.9249822078168828</v>
      </c>
      <c r="O189" s="27"/>
      <c r="P189" s="35">
        <f t="shared" ref="P189:W189" si="55">IF(P21="-","-",AVERAGE(P21,P33,P45,P57,P69,P81,P93,P105,P117,P129,P141,P153,P165,P177))</f>
        <v>7.9249822078168828</v>
      </c>
      <c r="Q189" s="35">
        <f t="shared" si="55"/>
        <v>9.5945159615724229</v>
      </c>
      <c r="R189" s="35">
        <f t="shared" si="55"/>
        <v>9.6655312765157912</v>
      </c>
      <c r="S189" s="35">
        <f t="shared" si="55"/>
        <v>11.448655558303896</v>
      </c>
      <c r="T189" s="35">
        <f t="shared" si="55"/>
        <v>11.630458109953564</v>
      </c>
      <c r="U189" s="35">
        <f t="shared" si="55"/>
        <v>11.375413031411084</v>
      </c>
      <c r="V189" s="35">
        <f t="shared" si="55"/>
        <v>11.405483218834176</v>
      </c>
      <c r="W189" s="35">
        <f t="shared" si="55"/>
        <v>10.452988037960663</v>
      </c>
      <c r="X189" s="27"/>
      <c r="Y189" s="35">
        <f t="shared" ref="Y189:AC189" si="56">IF(Y21="-","-",AVERAGE(Y21,Y33,Y45,Y57,Y69,Y81,Y93,Y105,Y117,Y129,Y141,Y153,Y165,Y177))</f>
        <v>11.090106502704797</v>
      </c>
      <c r="Z189" s="35" t="str">
        <f t="shared" si="56"/>
        <v>-</v>
      </c>
      <c r="AA189" s="35" t="str">
        <f t="shared" si="56"/>
        <v>-</v>
      </c>
      <c r="AB189" s="35" t="str">
        <f t="shared" si="56"/>
        <v>-</v>
      </c>
      <c r="AC189" s="35" t="str">
        <f t="shared" si="56"/>
        <v>-</v>
      </c>
      <c r="AD189" s="25"/>
    </row>
    <row r="190" spans="1:30" s="26" customFormat="1" ht="11.25" x14ac:dyDescent="0.15">
      <c r="A190" s="207"/>
      <c r="B190" s="123" t="s">
        <v>248</v>
      </c>
      <c r="C190" s="123" t="s">
        <v>187</v>
      </c>
      <c r="D190" s="121" t="s">
        <v>136</v>
      </c>
      <c r="E190" s="75"/>
      <c r="F190" s="27"/>
      <c r="G190" s="35">
        <f t="shared" si="48"/>
        <v>3.3460635029354218</v>
      </c>
      <c r="H190" s="35">
        <f t="shared" si="48"/>
        <v>3.3527623287671227</v>
      </c>
      <c r="I190" s="35">
        <f t="shared" si="48"/>
        <v>3.362810567514678</v>
      </c>
      <c r="J190" s="35">
        <f t="shared" si="48"/>
        <v>3.3829070450097851</v>
      </c>
      <c r="K190" s="35">
        <f t="shared" si="48"/>
        <v>3.4230999999999985</v>
      </c>
      <c r="L190" s="35">
        <f t="shared" si="48"/>
        <v>3.4666423679060681</v>
      </c>
      <c r="M190" s="35">
        <f t="shared" si="48"/>
        <v>3.516883561643835</v>
      </c>
      <c r="N190" s="35">
        <f t="shared" si="48"/>
        <v>3.547028277886497</v>
      </c>
      <c r="O190" s="27"/>
      <c r="P190" s="35">
        <f t="shared" ref="P190:W190" si="57">IF(P22="-","-",AVERAGE(P22,P34,P46,P58,P70,P82,P94,P106,P118,P130,P142,P154,P166,P178))</f>
        <v>3.547028277886497</v>
      </c>
      <c r="Q190" s="35">
        <f t="shared" si="57"/>
        <v>3.5872212328767126</v>
      </c>
      <c r="R190" s="35">
        <f t="shared" si="57"/>
        <v>3.6140165362035224</v>
      </c>
      <c r="S190" s="35">
        <f t="shared" si="57"/>
        <v>3.6341130136986304</v>
      </c>
      <c r="T190" s="35">
        <f t="shared" si="57"/>
        <v>3.6441612524461822</v>
      </c>
      <c r="U190" s="35">
        <f t="shared" si="57"/>
        <v>3.6642577299412911</v>
      </c>
      <c r="V190" s="35">
        <f t="shared" si="57"/>
        <v>3.731245988258316</v>
      </c>
      <c r="W190" s="35">
        <f t="shared" si="57"/>
        <v>3.8417766144814105</v>
      </c>
      <c r="X190" s="27"/>
      <c r="Y190" s="35">
        <f t="shared" ref="Y190:AC190" si="58">IF(Y22="-","-",AVERAGE(Y22,Y34,Y46,Y58,Y70,Y82,Y94,Y106,Y118,Y130,Y142,Y154,Y166,Y178))</f>
        <v>4.0360425636007813</v>
      </c>
      <c r="Z190" s="35" t="str">
        <f t="shared" si="58"/>
        <v>-</v>
      </c>
      <c r="AA190" s="35" t="str">
        <f t="shared" si="58"/>
        <v>-</v>
      </c>
      <c r="AB190" s="35" t="str">
        <f t="shared" si="58"/>
        <v>-</v>
      </c>
      <c r="AC190" s="35" t="str">
        <f t="shared" si="58"/>
        <v>-</v>
      </c>
      <c r="AD190" s="25"/>
    </row>
    <row r="191" spans="1:30" s="26" customFormat="1" ht="11.25" x14ac:dyDescent="0.15">
      <c r="A191" s="207"/>
      <c r="B191" s="123" t="s">
        <v>248</v>
      </c>
      <c r="C191" s="123" t="s">
        <v>188</v>
      </c>
      <c r="D191" s="121" t="s">
        <v>136</v>
      </c>
      <c r="E191" s="75"/>
      <c r="F191" s="27"/>
      <c r="G191" s="35">
        <f t="shared" si="48"/>
        <v>0.30779702703092432</v>
      </c>
      <c r="H191" s="35">
        <f t="shared" si="48"/>
        <v>0.3081738038199654</v>
      </c>
      <c r="I191" s="35">
        <f t="shared" si="48"/>
        <v>0.31274753369796471</v>
      </c>
      <c r="J191" s="35">
        <f t="shared" si="48"/>
        <v>0.31387786406508794</v>
      </c>
      <c r="K191" s="35">
        <f t="shared" si="48"/>
        <v>0.3048172414265064</v>
      </c>
      <c r="L191" s="35">
        <f t="shared" si="48"/>
        <v>0.30663009489225096</v>
      </c>
      <c r="M191" s="35">
        <f t="shared" si="48"/>
        <v>0.32153419895352242</v>
      </c>
      <c r="N191" s="35">
        <f t="shared" si="48"/>
        <v>0.35369320508315588</v>
      </c>
      <c r="O191" s="27"/>
      <c r="P191" s="35">
        <f t="shared" ref="P191:W191" si="59">IF(P23="-","-",AVERAGE(P23,P35,P47,P59,P71,P83,P95,P107,P119,P131,P143,P155,P167,P179))</f>
        <v>0.35369320508315588</v>
      </c>
      <c r="Q191" s="35">
        <f t="shared" si="59"/>
        <v>0.36397152211991751</v>
      </c>
      <c r="R191" s="35">
        <f t="shared" si="59"/>
        <v>0.3654016518886552</v>
      </c>
      <c r="S191" s="35">
        <f t="shared" si="59"/>
        <v>0.37951024777569842</v>
      </c>
      <c r="T191" s="35">
        <f t="shared" si="59"/>
        <v>0.37945228975723061</v>
      </c>
      <c r="U191" s="35">
        <f t="shared" si="59"/>
        <v>0.38756156426748894</v>
      </c>
      <c r="V191" s="35">
        <f t="shared" si="59"/>
        <v>0.38706536557025223</v>
      </c>
      <c r="W191" s="35">
        <f t="shared" si="59"/>
        <v>0.72327922943688272</v>
      </c>
      <c r="X191" s="27"/>
      <c r="Y191" s="35">
        <f t="shared" ref="Y191:AC191" si="60">IF(Y23="-","-",AVERAGE(Y23,Y35,Y47,Y59,Y71,Y83,Y95,Y107,Y119,Y131,Y143,Y155,Y167,Y179))</f>
        <v>0.73887230089167066</v>
      </c>
      <c r="Z191" s="35" t="str">
        <f t="shared" si="60"/>
        <v>-</v>
      </c>
      <c r="AA191" s="35" t="str">
        <f t="shared" si="60"/>
        <v>-</v>
      </c>
      <c r="AB191" s="35" t="str">
        <f t="shared" si="60"/>
        <v>-</v>
      </c>
      <c r="AC191" s="35" t="str">
        <f t="shared" si="60"/>
        <v>-</v>
      </c>
      <c r="AD191" s="25"/>
    </row>
    <row r="192" spans="1:30" s="26" customFormat="1" ht="11.25" x14ac:dyDescent="0.15">
      <c r="A192" s="207"/>
      <c r="B192" s="123" t="s">
        <v>189</v>
      </c>
      <c r="C192" s="123" t="s">
        <v>250</v>
      </c>
      <c r="D192" s="121" t="s">
        <v>136</v>
      </c>
      <c r="E192" s="75"/>
      <c r="F192" s="27"/>
      <c r="G192" s="35">
        <f t="shared" si="48"/>
        <v>1.298912350541451</v>
      </c>
      <c r="H192" s="35">
        <f t="shared" si="48"/>
        <v>1.3005527721171188</v>
      </c>
      <c r="I192" s="35">
        <f t="shared" si="48"/>
        <v>1.3190856614390574</v>
      </c>
      <c r="J192" s="35">
        <f t="shared" si="48"/>
        <v>1.3240069261660619</v>
      </c>
      <c r="K192" s="35">
        <f t="shared" si="48"/>
        <v>1.2884570048708395</v>
      </c>
      <c r="L192" s="35">
        <f t="shared" si="48"/>
        <v>1.2965689318038363</v>
      </c>
      <c r="M192" s="35">
        <f t="shared" si="48"/>
        <v>1.3572996991946298</v>
      </c>
      <c r="N192" s="35">
        <f t="shared" si="48"/>
        <v>1.486824409786516</v>
      </c>
      <c r="O192" s="27"/>
      <c r="P192" s="35">
        <f t="shared" ref="P192:W192" si="61">IF(P24="-","-",AVERAGE(P24,P36,P48,P60,P72,P84,P96,P108,P120,P132,P144,P156,P168,P180))</f>
        <v>1.486824409786516</v>
      </c>
      <c r="Q192" s="35">
        <f t="shared" si="61"/>
        <v>1.528813565806703</v>
      </c>
      <c r="R192" s="35">
        <f t="shared" si="61"/>
        <v>1.5350666128718873</v>
      </c>
      <c r="S192" s="35">
        <f t="shared" si="61"/>
        <v>1.5920239638819484</v>
      </c>
      <c r="T192" s="35">
        <f t="shared" si="61"/>
        <v>1.5919861966976829</v>
      </c>
      <c r="U192" s="35">
        <f t="shared" si="61"/>
        <v>1.6248893931427131</v>
      </c>
      <c r="V192" s="35">
        <f t="shared" si="61"/>
        <v>1.6241973233501166</v>
      </c>
      <c r="W192" s="35">
        <f t="shared" si="61"/>
        <v>2.9743805907348948</v>
      </c>
      <c r="X192" s="27"/>
      <c r="Y192" s="35">
        <f t="shared" ref="Y192:AC192" si="62">IF(Y24="-","-",AVERAGE(Y24,Y36,Y48,Y60,Y72,Y84,Y96,Y108,Y120,Y132,Y144,Y156,Y168,Y180))</f>
        <v>3.0406632300550855</v>
      </c>
      <c r="Z192" s="35" t="str">
        <f t="shared" si="62"/>
        <v>-</v>
      </c>
      <c r="AA192" s="35" t="str">
        <f t="shared" si="62"/>
        <v>-</v>
      </c>
      <c r="AB192" s="35" t="str">
        <f t="shared" si="62"/>
        <v>-</v>
      </c>
      <c r="AC192" s="35" t="str">
        <f t="shared" si="62"/>
        <v>-</v>
      </c>
      <c r="AD192" s="25"/>
    </row>
    <row r="193" spans="1:30" s="26" customFormat="1" ht="11.25" x14ac:dyDescent="0.15">
      <c r="A193" s="207"/>
      <c r="B193" s="123" t="s">
        <v>251</v>
      </c>
      <c r="C193" s="123" t="s">
        <v>252</v>
      </c>
      <c r="D193" s="121" t="s">
        <v>136</v>
      </c>
      <c r="E193" s="75"/>
      <c r="F193" s="27"/>
      <c r="G193" s="35">
        <f t="shared" si="48"/>
        <v>0.73617407227387377</v>
      </c>
      <c r="H193" s="35">
        <f t="shared" si="48"/>
        <v>0.73743814608276348</v>
      </c>
      <c r="I193" s="35">
        <f t="shared" si="48"/>
        <v>0.74055030767933372</v>
      </c>
      <c r="J193" s="35">
        <f t="shared" si="48"/>
        <v>0.74434252910600318</v>
      </c>
      <c r="K193" s="35">
        <f t="shared" si="48"/>
        <v>0.75226449390475369</v>
      </c>
      <c r="L193" s="35">
        <f t="shared" si="48"/>
        <v>0.7585153714399705</v>
      </c>
      <c r="M193" s="35">
        <f t="shared" si="48"/>
        <v>0.80099985974030585</v>
      </c>
      <c r="N193" s="35">
        <f t="shared" si="48"/>
        <v>0.90080883366004194</v>
      </c>
      <c r="O193" s="27"/>
      <c r="P193" s="35">
        <f t="shared" ref="P193:W193" si="63">IF(P25="-","-",AVERAGE(P25,P37,P49,P61,P73,P85,P97,P109,P121,P133,P145,P157,P169,P181))</f>
        <v>0.90080883366004194</v>
      </c>
      <c r="Q193" s="35">
        <f t="shared" si="63"/>
        <v>0.93587493362082863</v>
      </c>
      <c r="R193" s="35">
        <f t="shared" si="63"/>
        <v>0.94069339805588448</v>
      </c>
      <c r="S193" s="35">
        <f t="shared" si="63"/>
        <v>0.97397192787032549</v>
      </c>
      <c r="T193" s="35">
        <f t="shared" si="63"/>
        <v>0.97394282528525022</v>
      </c>
      <c r="U193" s="35">
        <f t="shared" si="63"/>
        <v>0.99715973929417523</v>
      </c>
      <c r="V193" s="35">
        <f t="shared" si="63"/>
        <v>0.99662644510216869</v>
      </c>
      <c r="W193" s="35">
        <f t="shared" si="63"/>
        <v>1.0561258693602202</v>
      </c>
      <c r="X193" s="27"/>
      <c r="Y193" s="35">
        <f t="shared" ref="Y193:AC193" si="64">IF(Y25="-","-",AVERAGE(Y25,Y37,Y49,Y61,Y73,Y85,Y97,Y109,Y121,Y133,Y145,Y157,Y169,Y181))</f>
        <v>1.1072018546993037</v>
      </c>
      <c r="Z193" s="35" t="str">
        <f t="shared" si="64"/>
        <v>-</v>
      </c>
      <c r="AA193" s="35" t="str">
        <f t="shared" si="64"/>
        <v>-</v>
      </c>
      <c r="AB193" s="35" t="str">
        <f t="shared" si="64"/>
        <v>-</v>
      </c>
      <c r="AC193" s="35" t="str">
        <f t="shared" si="64"/>
        <v>-</v>
      </c>
      <c r="AD193" s="25"/>
    </row>
    <row r="194" spans="1:30" s="26" customFormat="1" ht="11.25" x14ac:dyDescent="0.15">
      <c r="A194" s="207"/>
      <c r="B194" s="123" t="s">
        <v>253</v>
      </c>
      <c r="C194" s="123" t="str">
        <f>B194&amp;"_"&amp;D194</f>
        <v>Total_GB average</v>
      </c>
      <c r="D194" s="116" t="s">
        <v>136</v>
      </c>
      <c r="E194" s="75"/>
      <c r="F194" s="27"/>
      <c r="G194" s="35">
        <f t="shared" si="48"/>
        <v>69.09995375766924</v>
      </c>
      <c r="H194" s="35">
        <f t="shared" si="48"/>
        <v>69.187555773482771</v>
      </c>
      <c r="I194" s="35">
        <f t="shared" si="48"/>
        <v>70.166082759652141</v>
      </c>
      <c r="J194" s="35">
        <f t="shared" si="48"/>
        <v>70.428888807092704</v>
      </c>
      <c r="K194" s="35">
        <f t="shared" si="48"/>
        <v>68.565763055510402</v>
      </c>
      <c r="L194" s="35">
        <f t="shared" si="48"/>
        <v>68.998957279484827</v>
      </c>
      <c r="M194" s="35">
        <f t="shared" si="48"/>
        <v>72.237796625985212</v>
      </c>
      <c r="N194" s="35">
        <f t="shared" si="48"/>
        <v>79.154692815241077</v>
      </c>
      <c r="O194" s="27"/>
      <c r="P194" s="35">
        <f t="shared" ref="P194:W194" si="65">IF(P26="-","-",AVERAGE(P26,P38,P50,P62,P74,P86,P98,P110,P122,P134,P146,P158,P170,P182))</f>
        <v>79.154692815241077</v>
      </c>
      <c r="Q194" s="35">
        <f t="shared" si="65"/>
        <v>81.399713582384081</v>
      </c>
      <c r="R194" s="35">
        <f t="shared" si="65"/>
        <v>81.733639651153254</v>
      </c>
      <c r="S194" s="35">
        <f t="shared" si="65"/>
        <v>84.76467225905651</v>
      </c>
      <c r="T194" s="35">
        <f t="shared" si="65"/>
        <v>84.762655410752217</v>
      </c>
      <c r="U194" s="35">
        <f t="shared" si="65"/>
        <v>86.517618790776069</v>
      </c>
      <c r="V194" s="35">
        <f t="shared" si="65"/>
        <v>86.480660785703222</v>
      </c>
      <c r="W194" s="35">
        <f t="shared" si="65"/>
        <v>157.60240808829082</v>
      </c>
      <c r="X194" s="27"/>
      <c r="Y194" s="35">
        <f t="shared" ref="Y194:AC194" si="66">IF(Y26="-","-",AVERAGE(Y26,Y38,Y50,Y62,Y74,Y86,Y98,Y110,Y122,Y134,Y146,Y158,Y170,Y182))</f>
        <v>161.14204259689222</v>
      </c>
      <c r="Z194" s="35" t="str">
        <f t="shared" si="66"/>
        <v>-</v>
      </c>
      <c r="AA194" s="35" t="str">
        <f t="shared" si="66"/>
        <v>-</v>
      </c>
      <c r="AB194" s="35" t="str">
        <f t="shared" si="66"/>
        <v>-</v>
      </c>
      <c r="AC194" s="35" t="str">
        <f t="shared" si="66"/>
        <v>-</v>
      </c>
      <c r="AD194" s="25"/>
    </row>
    <row r="195" spans="1:30" x14ac:dyDescent="0.2"/>
    <row r="196" spans="1:30" x14ac:dyDescent="0.2"/>
    <row r="197" spans="1:30" x14ac:dyDescent="0.2"/>
    <row r="198" spans="1:30" x14ac:dyDescent="0.2"/>
    <row r="199" spans="1:30" x14ac:dyDescent="0.2"/>
    <row r="200" spans="1:30" x14ac:dyDescent="0.2"/>
    <row r="201" spans="1:30" x14ac:dyDescent="0.2"/>
    <row r="202" spans="1:30" x14ac:dyDescent="0.2"/>
    <row r="203" spans="1:30" x14ac:dyDescent="0.2"/>
    <row r="204" spans="1:30" x14ac:dyDescent="0.2"/>
    <row r="205" spans="1:30" x14ac:dyDescent="0.2"/>
    <row r="206" spans="1:30" x14ac:dyDescent="0.2"/>
    <row r="207" spans="1:30" x14ac:dyDescent="0.2"/>
    <row r="208" spans="1:3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sheetData>
  <sortState xmlns:xlrd2="http://schemas.microsoft.com/office/spreadsheetml/2017/richdata2" ref="A15:AD182">
    <sortCondition ref="A15:A182"/>
  </sortState>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9" tint="0.79998168889431442"/>
    <pageSetUpPr autoPageBreaks="0"/>
  </sheetPr>
  <dimension ref="A1:AD459"/>
  <sheetViews>
    <sheetView zoomScaleNormal="100" workbookViewId="0"/>
  </sheetViews>
  <sheetFormatPr defaultColWidth="0" defaultRowHeight="14.25" zeroHeight="1" x14ac:dyDescent="0.2"/>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x14ac:dyDescent="0.2">
      <c r="A1" s="205"/>
    </row>
    <row r="2" spans="1:30" s="64" customFormat="1" ht="18.600000000000001" customHeight="1" x14ac:dyDescent="0.25">
      <c r="A2" s="205"/>
      <c r="B2" s="24" t="s">
        <v>194</v>
      </c>
      <c r="C2" s="24"/>
      <c r="D2" s="24"/>
    </row>
    <row r="3" spans="1:30" s="64" customFormat="1" ht="24.6" customHeight="1" x14ac:dyDescent="0.2">
      <c r="A3" s="205"/>
      <c r="B3" s="433" t="s">
        <v>195</v>
      </c>
      <c r="C3" s="433"/>
      <c r="D3" s="433"/>
      <c r="E3" s="433"/>
      <c r="F3" s="433"/>
      <c r="G3" s="433"/>
      <c r="H3" s="433"/>
      <c r="I3" s="66"/>
      <c r="J3" s="66"/>
      <c r="K3" s="66"/>
      <c r="L3" s="66"/>
      <c r="M3" s="66"/>
      <c r="N3" s="66"/>
      <c r="O3" s="66"/>
      <c r="P3" s="66"/>
      <c r="Q3" s="66"/>
      <c r="X3" s="66"/>
    </row>
    <row r="4" spans="1:30" s="64" customFormat="1" ht="16.350000000000001" customHeight="1" x14ac:dyDescent="0.2">
      <c r="A4" s="205"/>
      <c r="B4" s="140"/>
      <c r="C4" s="140"/>
      <c r="D4" s="140"/>
      <c r="E4" s="140"/>
      <c r="F4" s="65"/>
      <c r="G4" s="65"/>
      <c r="I4" s="66"/>
      <c r="J4" s="66"/>
      <c r="K4" s="66"/>
      <c r="L4" s="66"/>
      <c r="M4" s="66"/>
      <c r="N4" s="66"/>
      <c r="O4" s="66"/>
      <c r="P4" s="66"/>
      <c r="Q4" s="66"/>
      <c r="X4" s="66"/>
    </row>
    <row r="5" spans="1:30" ht="16.350000000000001" customHeight="1" x14ac:dyDescent="0.2">
      <c r="B5" s="69"/>
      <c r="C5" s="69"/>
      <c r="D5" s="69"/>
      <c r="E5" s="69"/>
      <c r="F5" s="69"/>
      <c r="G5" s="69"/>
      <c r="I5" s="70"/>
      <c r="J5" s="70"/>
      <c r="K5" s="70"/>
      <c r="L5" s="70"/>
      <c r="M5" s="70"/>
      <c r="N5" s="70"/>
      <c r="O5" s="70"/>
      <c r="P5" s="70"/>
      <c r="Q5" s="70"/>
      <c r="X5" s="70"/>
    </row>
    <row r="6" spans="1:30" ht="23.25" x14ac:dyDescent="0.2">
      <c r="B6" s="72" t="s">
        <v>196</v>
      </c>
      <c r="C6" s="74" t="s">
        <v>197</v>
      </c>
      <c r="D6" s="69"/>
      <c r="E6" s="69"/>
      <c r="F6" s="69"/>
      <c r="G6" s="69"/>
      <c r="I6" s="70"/>
      <c r="J6" s="70"/>
      <c r="K6" s="70"/>
      <c r="L6" s="70"/>
      <c r="M6" s="70"/>
      <c r="N6" s="70"/>
      <c r="O6" s="70"/>
      <c r="P6" s="70"/>
      <c r="Q6" s="70"/>
      <c r="X6" s="70"/>
    </row>
    <row r="7" spans="1:30" ht="14.85" customHeight="1" x14ac:dyDescent="0.2">
      <c r="B7" s="72" t="s">
        <v>198</v>
      </c>
      <c r="C7" s="74" t="s">
        <v>117</v>
      </c>
      <c r="D7" s="69"/>
      <c r="E7" s="69"/>
      <c r="F7" s="69"/>
      <c r="G7" s="69"/>
      <c r="I7" s="70"/>
      <c r="J7" s="70"/>
      <c r="K7" s="70"/>
      <c r="L7" s="70"/>
      <c r="M7" s="70"/>
      <c r="N7" s="70"/>
      <c r="O7" s="70"/>
      <c r="P7" s="70"/>
      <c r="Q7" s="70"/>
      <c r="X7" s="70"/>
    </row>
    <row r="8" spans="1:30" ht="12.6" customHeight="1" x14ac:dyDescent="0.2">
      <c r="B8" s="73" t="s">
        <v>200</v>
      </c>
      <c r="C8" s="75" t="s">
        <v>138</v>
      </c>
    </row>
    <row r="9" spans="1:30" s="25" customFormat="1" ht="11.25" x14ac:dyDescent="0.15">
      <c r="A9" s="207"/>
    </row>
    <row r="10" spans="1:30" s="26" customFormat="1" ht="11.25" customHeight="1" x14ac:dyDescent="0.15">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x14ac:dyDescent="0.15">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x14ac:dyDescent="0.15">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x14ac:dyDescent="0.15">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x14ac:dyDescent="0.15">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x14ac:dyDescent="0.15">
      <c r="A15" s="207"/>
      <c r="B15" s="123" t="s">
        <v>244</v>
      </c>
      <c r="C15" s="123" t="s">
        <v>180</v>
      </c>
      <c r="D15" s="116" t="s">
        <v>131</v>
      </c>
      <c r="E15" s="75"/>
      <c r="F15" s="27"/>
      <c r="G15" s="35" t="s">
        <v>249</v>
      </c>
      <c r="H15" s="35" t="s">
        <v>249</v>
      </c>
      <c r="I15" s="35" t="s">
        <v>249</v>
      </c>
      <c r="J15" s="35" t="s">
        <v>249</v>
      </c>
      <c r="K15" s="35" t="s">
        <v>249</v>
      </c>
      <c r="L15" s="35" t="s">
        <v>249</v>
      </c>
      <c r="M15" s="35" t="s">
        <v>249</v>
      </c>
      <c r="N15" s="35" t="s">
        <v>249</v>
      </c>
      <c r="O15" s="27"/>
      <c r="P15" s="35" t="s">
        <v>249</v>
      </c>
      <c r="Q15" s="35" t="s">
        <v>249</v>
      </c>
      <c r="R15" s="35" t="s">
        <v>249</v>
      </c>
      <c r="S15" s="35" t="s">
        <v>249</v>
      </c>
      <c r="T15" s="35" t="s">
        <v>249</v>
      </c>
      <c r="U15" s="35" t="s">
        <v>249</v>
      </c>
      <c r="V15" s="35" t="s">
        <v>249</v>
      </c>
      <c r="W15" s="35" t="s">
        <v>249</v>
      </c>
      <c r="X15" s="27"/>
      <c r="Y15" s="35" t="s">
        <v>249</v>
      </c>
      <c r="Z15" s="35" t="s">
        <v>249</v>
      </c>
      <c r="AA15" s="35" t="s">
        <v>249</v>
      </c>
      <c r="AB15" s="35" t="s">
        <v>249</v>
      </c>
      <c r="AC15" s="35" t="s">
        <v>249</v>
      </c>
      <c r="AD15" s="25"/>
    </row>
    <row r="16" spans="1:30" s="26" customFormat="1" ht="11.25" customHeight="1" x14ac:dyDescent="0.15">
      <c r="A16" s="207"/>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x14ac:dyDescent="0.15">
      <c r="A17" s="207"/>
      <c r="B17" s="123" t="s">
        <v>245</v>
      </c>
      <c r="C17" s="123" t="s">
        <v>182</v>
      </c>
      <c r="D17" s="116" t="s">
        <v>131</v>
      </c>
      <c r="E17" s="75"/>
      <c r="F17" s="27"/>
      <c r="G17" s="35" t="str">
        <f>IF('3c AA'!J13="-","-",'3c AA'!J13)</f>
        <v>-</v>
      </c>
      <c r="H17" s="35" t="str">
        <f>IF('3c AA'!K13="-","-",'3c AA'!K13)</f>
        <v>-</v>
      </c>
      <c r="I17" s="35" t="str">
        <f>IF('3c AA'!L13="-","-",'3c AA'!L13)</f>
        <v>-</v>
      </c>
      <c r="J17" s="35" t="str">
        <f>IF('3c AA'!M13="-","-",'3c AA'!M13)</f>
        <v>-</v>
      </c>
      <c r="K17" s="35" t="str">
        <f>IF('3c AA'!N13="-","-",'3c AA'!N13)</f>
        <v>-</v>
      </c>
      <c r="L17" s="35" t="str">
        <f>IF('3c AA'!O13="-","-",'3c AA'!O13)</f>
        <v>-</v>
      </c>
      <c r="M17" s="35" t="str">
        <f>IF('3c AA'!P13="-","-",'3c AA'!P13)</f>
        <v>-</v>
      </c>
      <c r="N17" s="35" t="str">
        <f>IF('3c AA'!Q13="-","-",'3c AA'!Q13)</f>
        <v>-</v>
      </c>
      <c r="O17" s="27"/>
      <c r="P17" s="35" t="str">
        <f>IF('3c AA'!S13="-","-",'3c AA'!S13)</f>
        <v>-</v>
      </c>
      <c r="Q17" s="35" t="str">
        <f>IF('3c AA'!T13="-","-",'3c AA'!T13)</f>
        <v>-</v>
      </c>
      <c r="R17" s="35" t="str">
        <f>IF('3c AA'!U13="-","-",'3c AA'!U13)</f>
        <v>-</v>
      </c>
      <c r="S17" s="35" t="str">
        <f>IF('3c AA'!V13="-","-",'3c AA'!V13)</f>
        <v>-</v>
      </c>
      <c r="T17" s="35">
        <f>IF('3c AA'!W13="-","-",'3c AA'!W13)</f>
        <v>0</v>
      </c>
      <c r="U17" s="35">
        <f>IF('3c AA'!X13="-","-",'3c AA'!X13)</f>
        <v>1.4870742269298105</v>
      </c>
      <c r="V17" s="35">
        <f>IF('3c AA'!Y13="-","-",'3c AA'!Y13)</f>
        <v>0.70457099735818829</v>
      </c>
      <c r="W17" s="35" t="str">
        <f>IF('3c AA'!Z13="-","-",'3c AA'!Z13)</f>
        <v>-</v>
      </c>
      <c r="X17" s="27"/>
      <c r="Y17" s="35">
        <f>IF('3c AA'!AB13="-","-",'3c AA'!AB13)</f>
        <v>0</v>
      </c>
      <c r="Z17" s="35" t="str">
        <f>IF('3c AA'!AC13="-","-",'3c AA'!AC13)</f>
        <v>-</v>
      </c>
      <c r="AA17" s="35" t="str">
        <f>IF('3c AA'!AD13="-","-",'3c AA'!AD13)</f>
        <v>-</v>
      </c>
      <c r="AB17" s="35" t="str">
        <f>IF('3c AA'!AE13="-","-",'3c AA'!AE13)</f>
        <v>-</v>
      </c>
      <c r="AC17" s="35" t="str">
        <f>IF('3c AA'!AF13="-","-",'3c AA'!AF13)</f>
        <v>-</v>
      </c>
      <c r="AD17" s="25"/>
    </row>
    <row r="18" spans="1:30" s="26" customFormat="1" ht="11.25" customHeight="1" x14ac:dyDescent="0.15">
      <c r="A18" s="207"/>
      <c r="B18" s="123" t="s">
        <v>246</v>
      </c>
      <c r="C18" s="123" t="s">
        <v>183</v>
      </c>
      <c r="D18" s="116" t="s">
        <v>131</v>
      </c>
      <c r="E18" s="75"/>
      <c r="F18" s="27"/>
      <c r="G18" s="35">
        <f>IF('3d PC'!G15="-","-",'3d PC'!G56)</f>
        <v>6.5567588596821027</v>
      </c>
      <c r="H18" s="35">
        <f>IF('3d PC'!H15="-","-",'3d PC'!H56)</f>
        <v>6.5567588596821027</v>
      </c>
      <c r="I18" s="35">
        <f>IF('3d PC'!I15="-","-",'3d PC'!I56)</f>
        <v>6.6197359495950758</v>
      </c>
      <c r="J18" s="35">
        <f>IF('3d PC'!J15="-","-",'3d PC'!J56)</f>
        <v>6.6197359495950758</v>
      </c>
      <c r="K18" s="35">
        <f>IF('3d PC'!K15="-","-",'3d PC'!K56)</f>
        <v>6.6995028867368616</v>
      </c>
      <c r="L18" s="35">
        <f>IF('3d PC'!L15="-","-",'3d PC'!L56)</f>
        <v>6.6995028867368616</v>
      </c>
      <c r="M18" s="35">
        <f>IF('3d PC'!M15="-","-",'3d PC'!M56)</f>
        <v>7.1131218301273513</v>
      </c>
      <c r="N18" s="35">
        <f>IF('3d PC'!N15="-","-",'3d PC'!N56)</f>
        <v>7.1131218301273513</v>
      </c>
      <c r="O18" s="27"/>
      <c r="P18" s="35">
        <f>'3d PC'!P56</f>
        <v>7.1131218301273513</v>
      </c>
      <c r="Q18" s="35">
        <f>'3d PC'!Q56</f>
        <v>7.2804579515147188</v>
      </c>
      <c r="R18" s="35">
        <f>'3d PC'!R56</f>
        <v>7.1935840895118579</v>
      </c>
      <c r="S18" s="35">
        <f>'3d PC'!S56</f>
        <v>7.3593999937099728</v>
      </c>
      <c r="T18" s="35">
        <f>'3d PC'!T56</f>
        <v>7.0492243060839304</v>
      </c>
      <c r="U18" s="35">
        <f>'3d PC'!U56</f>
        <v>7.1089669218364691</v>
      </c>
      <c r="V18" s="35">
        <f>'3d PC'!V56</f>
        <v>6.9829560851947949</v>
      </c>
      <c r="W18" s="35">
        <f>'3d PC'!W56</f>
        <v>9.6262235975887975</v>
      </c>
      <c r="X18" s="27"/>
      <c r="Y18" s="35">
        <f>'3d PC'!Y56</f>
        <v>9.9504863797742438</v>
      </c>
      <c r="Z18" s="35" t="str">
        <f>'3d PC'!Z56</f>
        <v>-</v>
      </c>
      <c r="AA18" s="35" t="str">
        <f>'3d PC'!AA56</f>
        <v>-</v>
      </c>
      <c r="AB18" s="35" t="str">
        <f>'3d PC'!AB56</f>
        <v>-</v>
      </c>
      <c r="AC18" s="35" t="str">
        <f>'3d PC'!AC56</f>
        <v>-</v>
      </c>
      <c r="AD18" s="25"/>
    </row>
    <row r="19" spans="1:30" s="26" customFormat="1" ht="11.25" customHeight="1" x14ac:dyDescent="0.15">
      <c r="A19" s="207"/>
      <c r="B19" s="123" t="s">
        <v>247</v>
      </c>
      <c r="C19" s="123" t="s">
        <v>184</v>
      </c>
      <c r="D19" s="116" t="s">
        <v>131</v>
      </c>
      <c r="E19" s="75"/>
      <c r="F19" s="27"/>
      <c r="G19" s="35">
        <f>IF('3e NC-Elec'!H15="-","-",'3e NC-Elec'!H15)</f>
        <v>17.118500000000001</v>
      </c>
      <c r="H19" s="35">
        <f>IF('3e NC-Elec'!I15="-","-",'3e NC-Elec'!I15)</f>
        <v>17.118500000000001</v>
      </c>
      <c r="I19" s="35">
        <f>IF('3e NC-Elec'!J15="-","-",'3e NC-Elec'!J15)</f>
        <v>16.753500000000003</v>
      </c>
      <c r="J19" s="35">
        <f>IF('3e NC-Elec'!K15="-","-",'3e NC-Elec'!K15)</f>
        <v>16.753500000000003</v>
      </c>
      <c r="K19" s="35">
        <f>IF('3e NC-Elec'!L15="-","-",'3e NC-Elec'!L15)</f>
        <v>17.118499999999997</v>
      </c>
      <c r="L19" s="35">
        <f>IF('3e NC-Elec'!M15="-","-",'3e NC-Elec'!M15)</f>
        <v>17.118499999999997</v>
      </c>
      <c r="M19" s="35">
        <f>IF('3e NC-Elec'!N15="-","-",'3e NC-Elec'!N15)</f>
        <v>16.169499999999999</v>
      </c>
      <c r="N19" s="35">
        <f>IF('3e NC-Elec'!O15="-","-",'3e NC-Elec'!O15)</f>
        <v>16.169499999999999</v>
      </c>
      <c r="O19" s="27"/>
      <c r="P19" s="35">
        <f>'3e NC-Elec'!Q15</f>
        <v>16.169499999999999</v>
      </c>
      <c r="Q19" s="35">
        <f>'3e NC-Elec'!R15</f>
        <v>17.775500000000001</v>
      </c>
      <c r="R19" s="35">
        <f>'3e NC-Elec'!S15</f>
        <v>17.775500000000001</v>
      </c>
      <c r="S19" s="35">
        <f>'3e NC-Elec'!T15</f>
        <v>17.666</v>
      </c>
      <c r="T19" s="35">
        <f>'3e NC-Elec'!U15</f>
        <v>17.666</v>
      </c>
      <c r="U19" s="35">
        <f>'3e NC-Elec'!V15</f>
        <v>14.490500000000003</v>
      </c>
      <c r="V19" s="35">
        <f>'3e NC-Elec'!W15</f>
        <v>14.490500000000003</v>
      </c>
      <c r="W19" s="35">
        <f>'3e NC-Elec'!X15</f>
        <v>59.2395</v>
      </c>
      <c r="X19" s="27"/>
      <c r="Y19" s="35">
        <f>'3e NC-Elec'!Z15</f>
        <v>59.2395</v>
      </c>
      <c r="Z19" s="35" t="str">
        <f>'3e NC-Elec'!AA15</f>
        <v>-</v>
      </c>
      <c r="AA19" s="35" t="str">
        <f>'3e NC-Elec'!AB15</f>
        <v>-</v>
      </c>
      <c r="AB19" s="35" t="str">
        <f>'3e NC-Elec'!AC15</f>
        <v>-</v>
      </c>
      <c r="AC19" s="35" t="str">
        <f>'3e NC-Elec'!AD15</f>
        <v>-</v>
      </c>
      <c r="AD19" s="25"/>
    </row>
    <row r="20" spans="1:30" s="26" customFormat="1" ht="11.25" customHeight="1" x14ac:dyDescent="0.15">
      <c r="A20" s="207"/>
      <c r="B20" s="123" t="s">
        <v>248</v>
      </c>
      <c r="C20" s="123" t="s">
        <v>185</v>
      </c>
      <c r="D20" s="116" t="s">
        <v>131</v>
      </c>
      <c r="E20" s="75"/>
      <c r="F20" s="27"/>
      <c r="G20" s="35">
        <f>IF('3g CPIH'!C$17="-","-",'3h OC '!$E$7*('3g CPIH'!C$17/'3g CPIH'!$G$17))</f>
        <v>38.772147945205475</v>
      </c>
      <c r="H20" s="35">
        <f>IF('3g CPIH'!D$17="-","-",'3h OC '!$E$7*('3g CPIH'!D$17/'3g CPIH'!$G$17))</f>
        <v>38.849769863013698</v>
      </c>
      <c r="I20" s="35">
        <f>IF('3g CPIH'!E$17="-","-",'3h OC '!$E$7*('3g CPIH'!E$17/'3g CPIH'!$G$17))</f>
        <v>38.966202739726029</v>
      </c>
      <c r="J20" s="35">
        <f>IF('3g CPIH'!F$17="-","-",'3h OC '!$E$7*('3g CPIH'!F$17/'3g CPIH'!$G$17))</f>
        <v>39.199068493150683</v>
      </c>
      <c r="K20" s="35">
        <f>IF('3g CPIH'!G$17="-","-",'3h OC '!$E$7*('3g CPIH'!G$17/'3g CPIH'!$G$17))</f>
        <v>39.6648</v>
      </c>
      <c r="L20" s="35">
        <f>IF('3g CPIH'!H$17="-","-",'3h OC '!$E$7*('3g CPIH'!H$17/'3g CPIH'!$G$17))</f>
        <v>40.169342465753431</v>
      </c>
      <c r="M20" s="35">
        <f>IF('3g CPIH'!I$17="-","-",'3h OC '!$E$7*('3g CPIH'!I$17/'3g CPIH'!$G$17))</f>
        <v>40.751506849315064</v>
      </c>
      <c r="N20" s="35">
        <f>IF('3g CPIH'!J$17="-","-",'3h OC '!$E$7*('3g CPIH'!J$17/'3g CPIH'!$G$17))</f>
        <v>41.100805479452056</v>
      </c>
      <c r="O20" s="27"/>
      <c r="P20" s="35">
        <f>IF('3g CPIH'!L$17="-","-",'3h OC '!$E$7*('3g CPIH'!L$17/'3g CPIH'!$G$17))</f>
        <v>41.100805479452056</v>
      </c>
      <c r="Q20" s="35">
        <f>IF('3g CPIH'!M$17="-","-",'3h OC '!$E$7*('3g CPIH'!M$17/'3g CPIH'!$G$17))</f>
        <v>41.566536986301365</v>
      </c>
      <c r="R20" s="35">
        <f>IF('3g CPIH'!N$17="-","-",'3h OC '!$E$7*('3g CPIH'!N$17/'3g CPIH'!$G$17))</f>
        <v>41.877024657534243</v>
      </c>
      <c r="S20" s="35">
        <f>IF('3g CPIH'!O$17="-","-",'3h OC '!$E$7*('3g CPIH'!O$17/'3g CPIH'!$G$17))</f>
        <v>42.109890410958904</v>
      </c>
      <c r="T20" s="35">
        <f>IF('3g CPIH'!P$17="-","-",'3h OC '!$E$7*('3g CPIH'!P$17/'3g CPIH'!$G$17))</f>
        <v>42.226323287671228</v>
      </c>
      <c r="U20" s="35">
        <f>IF('3g CPIH'!Q$17="-","-",'3h OC '!$E$7*('3g CPIH'!Q$17/'3g CPIH'!$G$17))</f>
        <v>42.45918904109589</v>
      </c>
      <c r="V20" s="35">
        <f>IF('3g CPIH'!R$17="-","-",'3h OC '!$E$7*('3g CPIH'!R$17/'3g CPIH'!$G$17))</f>
        <v>43.235408219178083</v>
      </c>
      <c r="W20" s="35">
        <f>IF('3g CPIH'!S$17="-","-",'3h OC '!$E$7*('3g CPIH'!S$17/'3g CPIH'!$G$17))</f>
        <v>44.516169863013701</v>
      </c>
      <c r="X20" s="27"/>
      <c r="Y20" s="35">
        <f>IF('3g CPIH'!U$17="-","-",'3h OC '!$E$7*('3g CPIH'!U$17/'3g CPIH'!$G$17))</f>
        <v>46.767205479452052</v>
      </c>
      <c r="Z20" s="35" t="str">
        <f>IF('3g CPIH'!V$17="-","-",'3h OC '!$E$7*('3g CPIH'!V$17/'3g CPIH'!$G$17))</f>
        <v>-</v>
      </c>
      <c r="AA20" s="35" t="str">
        <f>IF('3g CPIH'!W$17="-","-",'3h OC '!$E$7*('3g CPIH'!W$17/'3g CPIH'!$G$17))</f>
        <v>-</v>
      </c>
      <c r="AB20" s="35" t="str">
        <f>IF('3g CPIH'!X$17="-","-",'3h OC '!$E$7*('3g CPIH'!X$17/'3g CPIH'!$G$17))</f>
        <v>-</v>
      </c>
      <c r="AC20" s="35" t="str">
        <f>IF('3g CPIH'!Y$17="-","-",'3h OC '!$E$7*('3g CPIH'!Y$17/'3g CPIH'!$G$17))</f>
        <v>-</v>
      </c>
      <c r="AD20" s="25"/>
    </row>
    <row r="21" spans="1:30" s="26" customFormat="1" ht="11.25" customHeight="1" x14ac:dyDescent="0.15">
      <c r="A21" s="207"/>
      <c r="B21" s="123" t="s">
        <v>248</v>
      </c>
      <c r="C21" s="123" t="s">
        <v>186</v>
      </c>
      <c r="D21" s="116" t="s">
        <v>131</v>
      </c>
      <c r="E21" s="75"/>
      <c r="F21" s="27"/>
      <c r="G21" s="35" t="s">
        <v>249</v>
      </c>
      <c r="H21" s="35" t="s">
        <v>249</v>
      </c>
      <c r="I21" s="35" t="s">
        <v>249</v>
      </c>
      <c r="J21" s="35" t="s">
        <v>249</v>
      </c>
      <c r="K21" s="35">
        <f>IF('3i SMNCC'!G$50="-","-",'3i SMNCC'!G$62)</f>
        <v>0</v>
      </c>
      <c r="L21" s="35">
        <f>IF('3i SMNCC'!H$50="-","-",'3i SMNCC'!H$62)</f>
        <v>-0.1310662676190151</v>
      </c>
      <c r="M21" s="35">
        <f>IF('3i SMNCC'!I$50="-","-",'3i SMNCC'!I$62)</f>
        <v>1.6490220555819262</v>
      </c>
      <c r="N21" s="35">
        <f>IF('3i SMNCC'!J$50="-","-",'3i SMNCC'!J$62)</f>
        <v>7.9249822078168837</v>
      </c>
      <c r="O21" s="27"/>
      <c r="P21" s="35">
        <f>IF('3i SMNCC'!L$50="-","-",'3i SMNCC'!L$62)</f>
        <v>7.9249822078168837</v>
      </c>
      <c r="Q21" s="35">
        <f>IF('3i SMNCC'!M$50="-","-",'3i SMNCC'!M$62)</f>
        <v>9.5945159615724194</v>
      </c>
      <c r="R21" s="35">
        <f>IF('3i SMNCC'!N$50="-","-",'3i SMNCC'!N$62)</f>
        <v>9.6655312765157912</v>
      </c>
      <c r="S21" s="35">
        <f>IF('3i SMNCC'!O$50="-","-",'3i SMNCC'!O$62)</f>
        <v>11.448655558303892</v>
      </c>
      <c r="T21" s="35">
        <f>IF('3i SMNCC'!P$50="-","-",'3i SMNCC'!P$62)</f>
        <v>11.63045810995356</v>
      </c>
      <c r="U21" s="35">
        <f>IF('3i SMNCC'!Q$50="-","-",'3i SMNCC'!Q$62)</f>
        <v>11.375413031411084</v>
      </c>
      <c r="V21" s="35">
        <f>IF('3i SMNCC'!R$50="-","-",'3i SMNCC'!R$62)</f>
        <v>11.405483218834176</v>
      </c>
      <c r="W21" s="35">
        <f>IF('3i SMNCC'!S$50="-","-",'3i SMNCC'!S$62)</f>
        <v>10.452988037960662</v>
      </c>
      <c r="X21" s="27"/>
      <c r="Y21" s="35">
        <f>IF('3i SMNCC'!U$50="-","-",'3i SMNCC'!U$62)</f>
        <v>11.090106502704794</v>
      </c>
      <c r="Z21" s="35" t="str">
        <f>IF('3i SMNCC'!V$50="-","-",'3i SMNCC'!V$62)</f>
        <v>-</v>
      </c>
      <c r="AA21" s="35" t="str">
        <f>IF('3i SMNCC'!W$50="-","-",'3i SMNCC'!W$62)</f>
        <v>-</v>
      </c>
      <c r="AB21" s="35" t="str">
        <f>IF('3i SMNCC'!X$50="-","-",'3i SMNCC'!X$62)</f>
        <v>-</v>
      </c>
      <c r="AC21" s="35" t="str">
        <f>IF('3i SMNCC'!Y$50="-","-",'3i SMNCC'!Y$62)</f>
        <v>-</v>
      </c>
      <c r="AD21" s="25"/>
    </row>
    <row r="22" spans="1:30" s="26" customFormat="1" ht="11.25" customHeight="1" x14ac:dyDescent="0.15">
      <c r="A22" s="207"/>
      <c r="B22" s="123" t="s">
        <v>248</v>
      </c>
      <c r="C22" s="123" t="s">
        <v>187</v>
      </c>
      <c r="D22" s="116" t="s">
        <v>131</v>
      </c>
      <c r="E22" s="75"/>
      <c r="F22" s="27"/>
      <c r="G22" s="35">
        <f>IF('3g CPIH'!C$17="-","-",'3j PAAC PAP'!$G$7*('3g CPIH'!C$17/'3g CPIH'!$G$17))</f>
        <v>13.436452250489236</v>
      </c>
      <c r="H22" s="35">
        <f>IF('3g CPIH'!D$17="-","-",'3j PAAC PAP'!$G$7*('3g CPIH'!D$17/'3g CPIH'!$G$17))</f>
        <v>13.463352054794518</v>
      </c>
      <c r="I22" s="35">
        <f>IF('3g CPIH'!E$17="-","-",'3j PAAC PAP'!$G$7*('3g CPIH'!E$17/'3g CPIH'!$G$17))</f>
        <v>13.503701761252445</v>
      </c>
      <c r="J22" s="35">
        <f>IF('3g CPIH'!F$17="-","-",'3j PAAC PAP'!$G$7*('3g CPIH'!F$17/'3g CPIH'!$G$17))</f>
        <v>13.584401174168297</v>
      </c>
      <c r="K22" s="35">
        <f>IF('3g CPIH'!G$17="-","-",'3j PAAC PAP'!$G$7*('3g CPIH'!G$17/'3g CPIH'!$G$17))</f>
        <v>13.745799999999999</v>
      </c>
      <c r="L22" s="35">
        <f>IF('3g CPIH'!H$17="-","-",'3j PAAC PAP'!$G$7*('3g CPIH'!H$17/'3g CPIH'!$G$17))</f>
        <v>13.920648727984345</v>
      </c>
      <c r="M22" s="35">
        <f>IF('3g CPIH'!I$17="-","-",'3j PAAC PAP'!$G$7*('3g CPIH'!I$17/'3g CPIH'!$G$17))</f>
        <v>14.122397260273971</v>
      </c>
      <c r="N22" s="35">
        <f>IF('3g CPIH'!J$17="-","-",'3j PAAC PAP'!$G$7*('3g CPIH'!J$17/'3g CPIH'!$G$17))</f>
        <v>14.24344637964775</v>
      </c>
      <c r="O22" s="27"/>
      <c r="P22" s="35">
        <f>IF('3g CPIH'!L$17="-","-",'3j PAAC PAP'!$G$7*('3g CPIH'!L$17/'3g CPIH'!$G$17))</f>
        <v>14.24344637964775</v>
      </c>
      <c r="Q22" s="35">
        <f>IF('3g CPIH'!M$17="-","-",'3j PAAC PAP'!$G$7*('3g CPIH'!M$17/'3g CPIH'!$G$17))</f>
        <v>14.40484520547945</v>
      </c>
      <c r="R22" s="35">
        <f>IF('3g CPIH'!N$17="-","-",'3j PAAC PAP'!$G$7*('3g CPIH'!N$17/'3g CPIH'!$G$17))</f>
        <v>14.512444422700586</v>
      </c>
      <c r="S22" s="35">
        <f>IF('3g CPIH'!O$17="-","-",'3j PAAC PAP'!$G$7*('3g CPIH'!O$17/'3g CPIH'!$G$17))</f>
        <v>14.593143835616438</v>
      </c>
      <c r="T22" s="35">
        <f>IF('3g CPIH'!P$17="-","-",'3j PAAC PAP'!$G$7*('3g CPIH'!P$17/'3g CPIH'!$G$17))</f>
        <v>14.633493542074362</v>
      </c>
      <c r="U22" s="35">
        <f>IF('3g CPIH'!Q$17="-","-",'3j PAAC PAP'!$G$7*('3g CPIH'!Q$17/'3g CPIH'!$G$17))</f>
        <v>14.714192954990214</v>
      </c>
      <c r="V22" s="35">
        <f>IF('3g CPIH'!R$17="-","-",'3j PAAC PAP'!$G$7*('3g CPIH'!R$17/'3g CPIH'!$G$17))</f>
        <v>14.983190998043053</v>
      </c>
      <c r="W22" s="35">
        <f>IF('3g CPIH'!S$17="-","-",'3j PAAC PAP'!$G$7*('3g CPIH'!S$17/'3g CPIH'!$G$17))</f>
        <v>15.427037769080234</v>
      </c>
      <c r="X22" s="27"/>
      <c r="Y22" s="35">
        <f>IF('3g CPIH'!U$17="-","-",'3j PAAC PAP'!$G$7*('3g CPIH'!U$17/'3g CPIH'!$G$17))</f>
        <v>16.207132093933463</v>
      </c>
      <c r="Z22" s="35" t="str">
        <f>IF('3g CPIH'!V$17="-","-",'3j PAAC PAP'!$G$7*('3g CPIH'!V$17/'3g CPIH'!$G$17))</f>
        <v>-</v>
      </c>
      <c r="AA22" s="35" t="str">
        <f>IF('3g CPIH'!W$17="-","-",'3j PAAC PAP'!$G$7*('3g CPIH'!W$17/'3g CPIH'!$G$17))</f>
        <v>-</v>
      </c>
      <c r="AB22" s="35" t="str">
        <f>IF('3g CPIH'!X$17="-","-",'3j PAAC PAP'!$G$7*('3g CPIH'!X$17/'3g CPIH'!$G$17))</f>
        <v>-</v>
      </c>
      <c r="AC22" s="35" t="str">
        <f>IF('3g CPIH'!Y$17="-","-",'3j PAAC PAP'!$G$7*('3g CPIH'!Y$17/'3g CPIH'!$G$17))</f>
        <v>-</v>
      </c>
      <c r="AD22" s="25"/>
    </row>
    <row r="23" spans="1:30" s="26" customFormat="1" ht="11.25" x14ac:dyDescent="0.15">
      <c r="A23" s="207"/>
      <c r="B23" s="123" t="s">
        <v>248</v>
      </c>
      <c r="C23" s="123" t="s">
        <v>188</v>
      </c>
      <c r="D23" s="116" t="s">
        <v>131</v>
      </c>
      <c r="E23" s="75"/>
      <c r="F23" s="27"/>
      <c r="G23" s="35">
        <f>IF(G18="-","-",SUM(G15:G21)*'3j PAAC PAP'!$G$25)</f>
        <v>3.6418078700474337</v>
      </c>
      <c r="H23" s="35">
        <f>IF(H18="-","-",SUM(H15:H21)*'3j PAAC PAP'!$G$25)</f>
        <v>3.6463346250501738</v>
      </c>
      <c r="I23" s="35">
        <f>IF(I18="-","-",SUM(I15:I21)*'3j PAAC PAP'!$G$25)</f>
        <v>3.6355113854838286</v>
      </c>
      <c r="J23" s="35">
        <f>IF(J18="-","-",SUM(J15:J21)*'3j PAAC PAP'!$G$25)</f>
        <v>3.6490916504920472</v>
      </c>
      <c r="K23" s="35">
        <f>IF(K18="-","-",SUM(K15:K21)*'3j PAAC PAP'!$G$25)</f>
        <v>3.7021900987487206</v>
      </c>
      <c r="L23" s="35">
        <f>IF(L18="-","-",SUM(L15:L21)*'3j PAAC PAP'!$G$25)</f>
        <v>3.7239704836715237</v>
      </c>
      <c r="M23" s="35">
        <f>IF(M18="-","-",SUM(M15:M21)*'3j PAAC PAP'!$G$25)</f>
        <v>3.8305099845651496</v>
      </c>
      <c r="N23" s="35">
        <f>IF(N18="-","-",SUM(N15:N21)*'3j PAAC PAP'!$G$25)</f>
        <v>4.2168818262355163</v>
      </c>
      <c r="O23" s="27"/>
      <c r="P23" s="35">
        <f>IF(P18="-","-",SUM(P15:P21)*'3j PAAC PAP'!$G$25)</f>
        <v>4.2168818262355163</v>
      </c>
      <c r="Q23" s="35">
        <f>IF(Q18="-","-",SUM(Q15:Q21)*'3j PAAC PAP'!$G$25)</f>
        <v>4.4448236416305384</v>
      </c>
      <c r="R23" s="35">
        <f>IF(R18="-","-",SUM(R15:R21)*'3j PAAC PAP'!$G$25)</f>
        <v>4.4620058228940831</v>
      </c>
      <c r="S23" s="35">
        <f>IF(S18="-","-",SUM(S15:S21)*'3j PAAC PAP'!$G$25)</f>
        <v>4.5828585606686465</v>
      </c>
      <c r="T23" s="35">
        <f>IF(T18="-","-",SUM(T15:T21)*'3j PAAC PAP'!$G$25)</f>
        <v>4.5821622286288859</v>
      </c>
      <c r="U23" s="35">
        <f>IF(U18="-","-",SUM(U15:U21)*'3j PAAC PAP'!$G$25)</f>
        <v>4.4858872303782142</v>
      </c>
      <c r="V23" s="35">
        <f>IF(V18="-","-",SUM(V15:V21)*'3j PAAC PAP'!$G$25)</f>
        <v>4.4799256902823243</v>
      </c>
      <c r="W23" s="35">
        <f>IF(W18="-","-",SUM(W15:W21)*'3j PAAC PAP'!$G$25)</f>
        <v>7.2218026192332072</v>
      </c>
      <c r="X23" s="27"/>
      <c r="Y23" s="35">
        <f>IF(Y18="-","-",SUM(Y15:Y21)*'3j PAAC PAP'!$G$25)</f>
        <v>7.4091443458710984</v>
      </c>
      <c r="Z23" s="35" t="str">
        <f>IF(Z18="-","-",SUM(Z15:Z21)*'3j PAAC PAP'!$G$25)</f>
        <v>-</v>
      </c>
      <c r="AA23" s="35" t="str">
        <f>IF(AA18="-","-",SUM(AA15:AA21)*'3j PAAC PAP'!$G$25)</f>
        <v>-</v>
      </c>
      <c r="AB23" s="35" t="str">
        <f>IF(AB18="-","-",SUM(AB15:AB21)*'3j PAAC PAP'!$G$25)</f>
        <v>-</v>
      </c>
      <c r="AC23" s="35" t="str">
        <f>IF(AC18="-","-",SUM(AC15:AC21)*'3j PAAC PAP'!$G$25)</f>
        <v>-</v>
      </c>
      <c r="AD23" s="25"/>
    </row>
    <row r="24" spans="1:30" s="26" customFormat="1" ht="11.25" x14ac:dyDescent="0.15">
      <c r="A24" s="207"/>
      <c r="B24" s="123" t="s">
        <v>189</v>
      </c>
      <c r="C24" s="123" t="s">
        <v>250</v>
      </c>
      <c r="D24" s="116" t="s">
        <v>131</v>
      </c>
      <c r="E24" s="75"/>
      <c r="F24" s="27"/>
      <c r="G24" s="35">
        <f>IF(G18="-","-",SUM(G15:G23)*'3k EBIT'!$E$7)</f>
        <v>1.5402531170116167</v>
      </c>
      <c r="H24" s="35">
        <f>IF(H18="-","-",SUM(H15:H23)*'3k EBIT'!$E$7)</f>
        <v>1.5423651679164043</v>
      </c>
      <c r="I24" s="35">
        <f>IF(I18="-","-",SUM(I15:I23)*'3k EBIT'!$E$7)</f>
        <v>1.5393425287607594</v>
      </c>
      <c r="J24" s="35">
        <f>IF(J18="-","-",SUM(J15:J23)*'3k EBIT'!$E$7)</f>
        <v>1.5456786814751216</v>
      </c>
      <c r="K24" s="35">
        <f>IF(K18="-","-",SUM(K15:K23)*'3k EBIT'!$E$7)</f>
        <v>1.5674675985428848</v>
      </c>
      <c r="L24" s="35">
        <f>IF(L18="-","-",SUM(L15:L23)*'3k EBIT'!$E$7)</f>
        <v>1.5785093982071379</v>
      </c>
      <c r="M24" s="35">
        <f>IF(M18="-","-",SUM(M15:M23)*'3k EBIT'!$E$7)</f>
        <v>1.6198631709539957</v>
      </c>
      <c r="N24" s="35">
        <f>IF(N18="-","-",SUM(N15:N23)*'3k EBIT'!$E$7)</f>
        <v>1.7580089122244784</v>
      </c>
      <c r="O24" s="27"/>
      <c r="P24" s="35">
        <f>IF(P18="-","-",SUM(P15:P23)*'3k EBIT'!$E$7)</f>
        <v>1.7580089122244784</v>
      </c>
      <c r="Q24" s="35">
        <f>IF(Q18="-","-",SUM(Q15:Q23)*'3k EBIT'!$E$7)</f>
        <v>1.8412514533301825</v>
      </c>
      <c r="R24" s="35">
        <f>IF(R18="-","-",SUM(R15:R23)*'3k EBIT'!$E$7)</f>
        <v>1.8493745963330244</v>
      </c>
      <c r="S24" s="35">
        <f>IF(S18="-","-",SUM(S15:S23)*'3k EBIT'!$E$7)</f>
        <v>1.8934146798221059</v>
      </c>
      <c r="T24" s="35">
        <f>IF(T18="-","-",SUM(T15:T23)*'3k EBIT'!$E$7)</f>
        <v>1.8939514274364111</v>
      </c>
      <c r="U24" s="35">
        <f>IF(U18="-","-",SUM(U15:U23)*'3k EBIT'!$E$7)</f>
        <v>1.861675854939836</v>
      </c>
      <c r="V24" s="35">
        <f>IF(V18="-","-",SUM(V15:V23)*'3k EBIT'!$E$7)</f>
        <v>1.8647904579257937</v>
      </c>
      <c r="W24" s="35">
        <f>IF(W18="-","-",SUM(W15:W23)*'3k EBIT'!$E$7)</f>
        <v>2.8370967255050266</v>
      </c>
      <c r="X24" s="27"/>
      <c r="Y24" s="35">
        <f>IF(Y18="-","-",SUM(Y15:Y23)*'3k EBIT'!$E$7)</f>
        <v>2.9180521167600162</v>
      </c>
      <c r="Z24" s="35" t="str">
        <f>IF(Z18="-","-",SUM(Z15:Z23)*'3k EBIT'!$E$7)</f>
        <v>-</v>
      </c>
      <c r="AA24" s="35" t="str">
        <f>IF(AA18="-","-",SUM(AA15:AA23)*'3k EBIT'!$E$7)</f>
        <v>-</v>
      </c>
      <c r="AB24" s="35" t="str">
        <f>IF(AB18="-","-",SUM(AB15:AB23)*'3k EBIT'!$E$7)</f>
        <v>-</v>
      </c>
      <c r="AC24" s="35" t="str">
        <f>IF(AC18="-","-",SUM(AC15:AC23)*'3k EBIT'!$E$7)</f>
        <v>-</v>
      </c>
      <c r="AD24" s="25"/>
    </row>
    <row r="25" spans="1:30" s="26" customFormat="1" ht="11.25" x14ac:dyDescent="0.15">
      <c r="A25" s="207"/>
      <c r="B25" s="123" t="s">
        <v>251</v>
      </c>
      <c r="C25" s="158" t="s">
        <v>252</v>
      </c>
      <c r="D25" s="116" t="s">
        <v>131</v>
      </c>
      <c r="E25" s="116"/>
      <c r="F25" s="27"/>
      <c r="G25" s="35">
        <f>IF(G20="-","-",SUM(G15:G18,G20:G24)*'3l HAP'!$E$8)</f>
        <v>0.93625417684130363</v>
      </c>
      <c r="H25" s="35">
        <f>IF(H20="-","-",SUM(H15:H18,H20:H24)*'3l HAP'!$E$8)</f>
        <v>0.93788167813205936</v>
      </c>
      <c r="I25" s="35">
        <f>IF(I20="-","-",SUM(I15:I18,I20:I24)*'3l HAP'!$E$8)</f>
        <v>0.9408964619953023</v>
      </c>
      <c r="J25" s="35">
        <f>IF(J20="-","-",SUM(J15:J18,J20:J24)*'3l HAP'!$E$8)</f>
        <v>0.94577896586757004</v>
      </c>
      <c r="K25" s="35">
        <f>IF(K20="-","-",SUM(K15:K18,K20:K24)*'3l HAP'!$E$8)</f>
        <v>0.95722507471076068</v>
      </c>
      <c r="L25" s="35">
        <f>IF(L20="-","-",SUM(L15:L18,L20:L24)*'3l HAP'!$E$8)</f>
        <v>0.96573364955860452</v>
      </c>
      <c r="M25" s="35">
        <f>IF(M20="-","-",SUM(M15:M18,M20:M24)*'3l HAP'!$E$8)</f>
        <v>1.0114942920691183</v>
      </c>
      <c r="N25" s="35">
        <f>IF(N20="-","-",SUM(N15:N18,N20:N24)*'3l HAP'!$E$8)</f>
        <v>1.1179464479904146</v>
      </c>
      <c r="O25" s="27"/>
      <c r="P25" s="35">
        <f>IF(P20="-","-",SUM(P15:P18,P20:P24)*'3l HAP'!$E$8)</f>
        <v>1.1179464479904146</v>
      </c>
      <c r="Q25" s="35">
        <f>IF(Q20="-","-",SUM(Q15:Q18,Q20:Q24)*'3l HAP'!$E$8)</f>
        <v>1.1585779251966917</v>
      </c>
      <c r="R25" s="35">
        <f>IF(R20="-","-",SUM(R15:R18,R20:R24)*'3l HAP'!$E$8)</f>
        <v>1.164837445595633</v>
      </c>
      <c r="S25" s="35">
        <f>IF(S20="-","-",SUM(S15:S18,S20:S24)*'3l HAP'!$E$8)</f>
        <v>1.2003769822551695</v>
      </c>
      <c r="T25" s="35">
        <f>IF(T20="-","-",SUM(T15:T18,T20:T24)*'3l HAP'!$E$8)</f>
        <v>1.200790588495962</v>
      </c>
      <c r="U25" s="35">
        <f>IF(U20="-","-",SUM(U15:U18,U20:U24)*'3l HAP'!$E$8)</f>
        <v>1.2224122175888148</v>
      </c>
      <c r="V25" s="35">
        <f>IF(V20="-","-",SUM(V15:V18,V20:V24)*'3l HAP'!$E$8)</f>
        <v>1.2248122640878591</v>
      </c>
      <c r="W25" s="35">
        <f>IF(W20="-","-",SUM(W15:W18,W20:W24)*'3l HAP'!$E$8)</f>
        <v>1.318880585803879</v>
      </c>
      <c r="X25" s="27"/>
      <c r="Y25" s="35">
        <f>IF(Y20="-","-",SUM(Y15:Y18,Y20:Y24)*'3l HAP'!$E$8)</f>
        <v>1.3812630802136949</v>
      </c>
      <c r="Z25" s="35" t="str">
        <f>IF(Z20="-","-",SUM(Z15:Z18,Z20:Z24)*'3l HAP'!$E$8)</f>
        <v>-</v>
      </c>
      <c r="AA25" s="35" t="str">
        <f>IF(AA20="-","-",SUM(AA15:AA18,AA20:AA24)*'3l HAP'!$E$8)</f>
        <v>-</v>
      </c>
      <c r="AB25" s="35" t="str">
        <f>IF(AB20="-","-",SUM(AB15:AB18,AB20:AB24)*'3l HAP'!$E$8)</f>
        <v>-</v>
      </c>
      <c r="AC25" s="35" t="str">
        <f>IF(AC20="-","-",SUM(AC15:AC18,AC20:AC24)*'3l HAP'!$E$8)</f>
        <v>-</v>
      </c>
      <c r="AD25" s="25"/>
    </row>
    <row r="26" spans="1:30" s="26" customFormat="1" ht="11.25" customHeight="1" x14ac:dyDescent="0.15">
      <c r="A26" s="207"/>
      <c r="B26" s="123" t="s">
        <v>253</v>
      </c>
      <c r="C26" s="123" t="str">
        <f>B26&amp;"_"&amp;D26</f>
        <v>Total_Eastern</v>
      </c>
      <c r="D26" s="116" t="s">
        <v>131</v>
      </c>
      <c r="E26" s="75"/>
      <c r="F26" s="27"/>
      <c r="G26" s="35">
        <f t="shared" ref="G26:N26" si="0">IF(G20="-","-",SUM(G15:G25))</f>
        <v>82.002174219277165</v>
      </c>
      <c r="H26" s="35">
        <f t="shared" si="0"/>
        <v>82.114962248588952</v>
      </c>
      <c r="I26" s="35">
        <f t="shared" si="0"/>
        <v>81.958890826813445</v>
      </c>
      <c r="J26" s="35">
        <f t="shared" si="0"/>
        <v>82.297254914748805</v>
      </c>
      <c r="K26" s="35">
        <f t="shared" si="0"/>
        <v>83.455485658739235</v>
      </c>
      <c r="L26" s="35">
        <f t="shared" si="0"/>
        <v>84.045141344292887</v>
      </c>
      <c r="M26" s="35">
        <f t="shared" si="0"/>
        <v>86.267415442886573</v>
      </c>
      <c r="N26" s="35">
        <f t="shared" si="0"/>
        <v>93.64469308349446</v>
      </c>
      <c r="O26" s="27"/>
      <c r="P26" s="35">
        <f t="shared" ref="P26:W26" si="1">IF(P20="-","-",SUM(P15:P25))</f>
        <v>93.64469308349446</v>
      </c>
      <c r="Q26" s="35">
        <f t="shared" si="1"/>
        <v>98.066509125025362</v>
      </c>
      <c r="R26" s="35">
        <f t="shared" si="1"/>
        <v>98.500302311085221</v>
      </c>
      <c r="S26" s="35">
        <f t="shared" si="1"/>
        <v>100.85374002133511</v>
      </c>
      <c r="T26" s="35">
        <f t="shared" si="1"/>
        <v>100.88240349034434</v>
      </c>
      <c r="U26" s="35">
        <f t="shared" si="1"/>
        <v>99.205311479170319</v>
      </c>
      <c r="V26" s="35">
        <f t="shared" si="1"/>
        <v>99.371637930904285</v>
      </c>
      <c r="W26" s="35">
        <f t="shared" si="1"/>
        <v>150.63969919818553</v>
      </c>
      <c r="X26" s="27"/>
      <c r="Y26" s="35">
        <f t="shared" ref="Y26:AC26" si="2">IF(Y20="-","-",SUM(Y15:Y25))</f>
        <v>154.96288999870936</v>
      </c>
      <c r="Z26" s="35" t="str">
        <f t="shared" si="2"/>
        <v>-</v>
      </c>
      <c r="AA26" s="35" t="str">
        <f t="shared" si="2"/>
        <v>-</v>
      </c>
      <c r="AB26" s="35" t="str">
        <f t="shared" si="2"/>
        <v>-</v>
      </c>
      <c r="AC26" s="35" t="str">
        <f t="shared" si="2"/>
        <v>-</v>
      </c>
      <c r="AD26" s="25"/>
    </row>
    <row r="27" spans="1:30" s="26" customFormat="1" ht="11.25" customHeight="1" x14ac:dyDescent="0.15">
      <c r="A27" s="207"/>
      <c r="B27" s="120" t="s">
        <v>244</v>
      </c>
      <c r="C27" s="120" t="s">
        <v>180</v>
      </c>
      <c r="D27" s="118" t="s">
        <v>132</v>
      </c>
      <c r="E27" s="119"/>
      <c r="F27" s="27"/>
      <c r="G27" s="117" t="s">
        <v>249</v>
      </c>
      <c r="H27" s="117" t="s">
        <v>249</v>
      </c>
      <c r="I27" s="117" t="s">
        <v>249</v>
      </c>
      <c r="J27" s="117" t="s">
        <v>249</v>
      </c>
      <c r="K27" s="117" t="s">
        <v>249</v>
      </c>
      <c r="L27" s="117" t="s">
        <v>249</v>
      </c>
      <c r="M27" s="117" t="s">
        <v>249</v>
      </c>
      <c r="N27" s="117" t="s">
        <v>249</v>
      </c>
      <c r="O27" s="27"/>
      <c r="P27" s="117" t="s">
        <v>249</v>
      </c>
      <c r="Q27" s="117" t="s">
        <v>249</v>
      </c>
      <c r="R27" s="117" t="s">
        <v>249</v>
      </c>
      <c r="S27" s="117" t="s">
        <v>249</v>
      </c>
      <c r="T27" s="117" t="s">
        <v>249</v>
      </c>
      <c r="U27" s="117" t="s">
        <v>249</v>
      </c>
      <c r="V27" s="117" t="s">
        <v>249</v>
      </c>
      <c r="W27" s="117" t="s">
        <v>249</v>
      </c>
      <c r="X27" s="27"/>
      <c r="Y27" s="117" t="s">
        <v>249</v>
      </c>
      <c r="Z27" s="117" t="s">
        <v>249</v>
      </c>
      <c r="AA27" s="117" t="s">
        <v>249</v>
      </c>
      <c r="AB27" s="117" t="s">
        <v>249</v>
      </c>
      <c r="AC27" s="117" t="s">
        <v>249</v>
      </c>
      <c r="AD27" s="25"/>
    </row>
    <row r="28" spans="1:30" s="26" customFormat="1" ht="11.25" customHeight="1" x14ac:dyDescent="0.15">
      <c r="A28" s="207"/>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x14ac:dyDescent="0.15">
      <c r="A29" s="207"/>
      <c r="B29" s="120" t="s">
        <v>245</v>
      </c>
      <c r="C29" s="120" t="s">
        <v>182</v>
      </c>
      <c r="D29" s="118" t="s">
        <v>132</v>
      </c>
      <c r="E29" s="119"/>
      <c r="F29" s="27"/>
      <c r="G29" s="117" t="str">
        <f>IF('3c AA'!J14="-","-",'3c AA'!J14)</f>
        <v>-</v>
      </c>
      <c r="H29" s="117" t="str">
        <f>IF('3c AA'!K14="-","-",'3c AA'!K14)</f>
        <v>-</v>
      </c>
      <c r="I29" s="117" t="str">
        <f>IF('3c AA'!L14="-","-",'3c AA'!L14)</f>
        <v>-</v>
      </c>
      <c r="J29" s="117" t="str">
        <f>IF('3c AA'!M14="-","-",'3c AA'!M14)</f>
        <v>-</v>
      </c>
      <c r="K29" s="117" t="str">
        <f>IF('3c AA'!N14="-","-",'3c AA'!N14)</f>
        <v>-</v>
      </c>
      <c r="L29" s="117" t="str">
        <f>IF('3c AA'!O14="-","-",'3c AA'!O14)</f>
        <v>-</v>
      </c>
      <c r="M29" s="117" t="str">
        <f>IF('3c AA'!P14="-","-",'3c AA'!P14)</f>
        <v>-</v>
      </c>
      <c r="N29" s="117" t="str">
        <f>IF('3c AA'!Q14="-","-",'3c AA'!Q14)</f>
        <v>-</v>
      </c>
      <c r="O29" s="27"/>
      <c r="P29" s="117" t="str">
        <f>IF('3c AA'!S14="-","-",'3c AA'!S14)</f>
        <v>-</v>
      </c>
      <c r="Q29" s="117" t="str">
        <f>IF('3c AA'!T14="-","-",'3c AA'!T14)</f>
        <v>-</v>
      </c>
      <c r="R29" s="117" t="str">
        <f>IF('3c AA'!U14="-","-",'3c AA'!U14)</f>
        <v>-</v>
      </c>
      <c r="S29" s="117" t="str">
        <f>IF('3c AA'!V14="-","-",'3c AA'!V14)</f>
        <v>-</v>
      </c>
      <c r="T29" s="117">
        <f>IF('3c AA'!W14="-","-",'3c AA'!W14)</f>
        <v>0</v>
      </c>
      <c r="U29" s="117">
        <f>IF('3c AA'!X14="-","-",'3c AA'!X14)</f>
        <v>1.4870742269298105</v>
      </c>
      <c r="V29" s="117">
        <f>IF('3c AA'!Y14="-","-",'3c AA'!Y14)</f>
        <v>0.70457099735818829</v>
      </c>
      <c r="W29" s="117" t="str">
        <f>IF('3c AA'!Z14="-","-",'3c AA'!Z14)</f>
        <v>-</v>
      </c>
      <c r="X29" s="27"/>
      <c r="Y29" s="117">
        <f>IF('3c AA'!AB14="-","-",'3c AA'!AB14)</f>
        <v>0</v>
      </c>
      <c r="Z29" s="117" t="str">
        <f>IF('3c AA'!AC14="-","-",'3c AA'!AC14)</f>
        <v>-</v>
      </c>
      <c r="AA29" s="117" t="str">
        <f>IF('3c AA'!AD14="-","-",'3c AA'!AD14)</f>
        <v>-</v>
      </c>
      <c r="AB29" s="117" t="str">
        <f>IF('3c AA'!AE14="-","-",'3c AA'!AE14)</f>
        <v>-</v>
      </c>
      <c r="AC29" s="117" t="str">
        <f>IF('3c AA'!AF14="-","-",'3c AA'!AF14)</f>
        <v>-</v>
      </c>
      <c r="AD29" s="25"/>
    </row>
    <row r="30" spans="1:30" s="26" customFormat="1" ht="12.6" customHeight="1" x14ac:dyDescent="0.15">
      <c r="A30" s="207"/>
      <c r="B30" s="120" t="s">
        <v>246</v>
      </c>
      <c r="C30" s="120" t="s">
        <v>183</v>
      </c>
      <c r="D30" s="118" t="s">
        <v>132</v>
      </c>
      <c r="E30" s="119"/>
      <c r="F30" s="27"/>
      <c r="G30" s="117">
        <f>IF('3d PC'!G15="-","-",'3d PC'!G56)</f>
        <v>6.5567588596821027</v>
      </c>
      <c r="H30" s="117">
        <f>IF('3d PC'!H15="-","-",'3d PC'!H56)</f>
        <v>6.5567588596821027</v>
      </c>
      <c r="I30" s="117">
        <f>IF('3d PC'!I15="-","-",'3d PC'!I56)</f>
        <v>6.6197359495950758</v>
      </c>
      <c r="J30" s="117">
        <f>IF('3d PC'!J15="-","-",'3d PC'!J56)</f>
        <v>6.6197359495950758</v>
      </c>
      <c r="K30" s="117">
        <f>IF('3d PC'!K15="-","-",'3d PC'!K56)</f>
        <v>6.6995028867368616</v>
      </c>
      <c r="L30" s="117">
        <f>IF('3d PC'!L15="-","-",'3d PC'!L56)</f>
        <v>6.6995028867368616</v>
      </c>
      <c r="M30" s="117">
        <f>IF('3d PC'!M15="-","-",'3d PC'!M56)</f>
        <v>7.1131218301273513</v>
      </c>
      <c r="N30" s="117">
        <f>IF('3d PC'!N15="-","-",'3d PC'!N56)</f>
        <v>7.1131218301273513</v>
      </c>
      <c r="O30" s="27"/>
      <c r="P30" s="117">
        <f>'3d PC'!P56</f>
        <v>7.1131218301273513</v>
      </c>
      <c r="Q30" s="117">
        <f>'3d PC'!Q56</f>
        <v>7.2804579515147188</v>
      </c>
      <c r="R30" s="117">
        <f>'3d PC'!R56</f>
        <v>7.1935840895118579</v>
      </c>
      <c r="S30" s="117">
        <f>'3d PC'!S56</f>
        <v>7.3593999937099728</v>
      </c>
      <c r="T30" s="117">
        <f>'3d PC'!T56</f>
        <v>7.0492243060839304</v>
      </c>
      <c r="U30" s="117">
        <f>'3d PC'!U56</f>
        <v>7.1089669218364691</v>
      </c>
      <c r="V30" s="117">
        <f>'3d PC'!V56</f>
        <v>6.9829560851947949</v>
      </c>
      <c r="W30" s="117">
        <f>'3d PC'!W56</f>
        <v>9.6262235975887975</v>
      </c>
      <c r="X30" s="27"/>
      <c r="Y30" s="117">
        <f>'3d PC'!Y56</f>
        <v>9.9504863797742438</v>
      </c>
      <c r="Z30" s="117" t="str">
        <f>'3d PC'!Z56</f>
        <v>-</v>
      </c>
      <c r="AA30" s="117" t="str">
        <f>'3d PC'!AA56</f>
        <v>-</v>
      </c>
      <c r="AB30" s="117" t="str">
        <f>'3d PC'!AB56</f>
        <v>-</v>
      </c>
      <c r="AC30" s="117" t="str">
        <f>'3d PC'!AC56</f>
        <v>-</v>
      </c>
      <c r="AD30" s="25"/>
    </row>
    <row r="31" spans="1:30" s="26" customFormat="1" ht="11.25" customHeight="1" x14ac:dyDescent="0.15">
      <c r="A31" s="207"/>
      <c r="B31" s="120" t="s">
        <v>247</v>
      </c>
      <c r="C31" s="120" t="s">
        <v>184</v>
      </c>
      <c r="D31" s="118" t="s">
        <v>132</v>
      </c>
      <c r="E31" s="119"/>
      <c r="F31" s="27"/>
      <c r="G31" s="117">
        <f>IF('3e NC-Elec'!H16="-","-",'3e NC-Elec'!H16)</f>
        <v>9.5265000000000004</v>
      </c>
      <c r="H31" s="117">
        <f>IF('3e NC-Elec'!I16="-","-",'3e NC-Elec'!I16)</f>
        <v>9.5265000000000004</v>
      </c>
      <c r="I31" s="117">
        <f>IF('3e NC-Elec'!J16="-","-",'3e NC-Elec'!J16)</f>
        <v>16.351999999999997</v>
      </c>
      <c r="J31" s="117">
        <f>IF('3e NC-Elec'!K16="-","-",'3e NC-Elec'!K16)</f>
        <v>16.351999999999997</v>
      </c>
      <c r="K31" s="117">
        <f>IF('3e NC-Elec'!L16="-","-",'3e NC-Elec'!L16)</f>
        <v>11.388</v>
      </c>
      <c r="L31" s="117">
        <f>IF('3e NC-Elec'!M16="-","-",'3e NC-Elec'!M16)</f>
        <v>11.388</v>
      </c>
      <c r="M31" s="117">
        <f>IF('3e NC-Elec'!N16="-","-",'3e NC-Elec'!N16)</f>
        <v>12.0815</v>
      </c>
      <c r="N31" s="117">
        <f>IF('3e NC-Elec'!O16="-","-",'3e NC-Elec'!O16)</f>
        <v>12.0815</v>
      </c>
      <c r="O31" s="27"/>
      <c r="P31" s="117">
        <f>'3e NC-Elec'!Q16</f>
        <v>12.0815</v>
      </c>
      <c r="Q31" s="117">
        <f>'3e NC-Elec'!R16</f>
        <v>11.351499999999998</v>
      </c>
      <c r="R31" s="117">
        <f>'3e NC-Elec'!S16</f>
        <v>11.351499999999998</v>
      </c>
      <c r="S31" s="117">
        <f>'3e NC-Elec'!T16</f>
        <v>12.227499999999999</v>
      </c>
      <c r="T31" s="117">
        <f>'3e NC-Elec'!U16</f>
        <v>12.227499999999999</v>
      </c>
      <c r="U31" s="117">
        <f>'3e NC-Elec'!V16</f>
        <v>13.651000000000002</v>
      </c>
      <c r="V31" s="117">
        <f>'3e NC-Elec'!W16</f>
        <v>13.651000000000002</v>
      </c>
      <c r="W31" s="117">
        <f>'3e NC-Elec'!X16</f>
        <v>82.416999999999987</v>
      </c>
      <c r="X31" s="27"/>
      <c r="Y31" s="117">
        <f>'3e NC-Elec'!Z16</f>
        <v>82.416999999999987</v>
      </c>
      <c r="Z31" s="117" t="str">
        <f>'3e NC-Elec'!AA16</f>
        <v>-</v>
      </c>
      <c r="AA31" s="117" t="str">
        <f>'3e NC-Elec'!AB16</f>
        <v>-</v>
      </c>
      <c r="AB31" s="117" t="str">
        <f>'3e NC-Elec'!AC16</f>
        <v>-</v>
      </c>
      <c r="AC31" s="117" t="str">
        <f>'3e NC-Elec'!AD16</f>
        <v>-</v>
      </c>
      <c r="AD31" s="25"/>
    </row>
    <row r="32" spans="1:30" s="26" customFormat="1" ht="11.25" customHeight="1" x14ac:dyDescent="0.15">
      <c r="A32" s="207"/>
      <c r="B32" s="120" t="s">
        <v>248</v>
      </c>
      <c r="C32" s="120" t="s">
        <v>185</v>
      </c>
      <c r="D32" s="118" t="s">
        <v>132</v>
      </c>
      <c r="E32" s="119"/>
      <c r="F32" s="27"/>
      <c r="G32" s="117">
        <f>IF('3g CPIH'!C$17="-","-",'3h OC '!$E$7*('3g CPIH'!C$17/'3g CPIH'!$G$17))</f>
        <v>38.772147945205475</v>
      </c>
      <c r="H32" s="117">
        <f>IF('3g CPIH'!D$17="-","-",'3h OC '!$E$7*('3g CPIH'!D$17/'3g CPIH'!$G$17))</f>
        <v>38.849769863013698</v>
      </c>
      <c r="I32" s="117">
        <f>IF('3g CPIH'!E$17="-","-",'3h OC '!$E$7*('3g CPIH'!E$17/'3g CPIH'!$G$17))</f>
        <v>38.966202739726029</v>
      </c>
      <c r="J32" s="117">
        <f>IF('3g CPIH'!F$17="-","-",'3h OC '!$E$7*('3g CPIH'!F$17/'3g CPIH'!$G$17))</f>
        <v>39.199068493150683</v>
      </c>
      <c r="K32" s="117">
        <f>IF('3g CPIH'!G$17="-","-",'3h OC '!$E$7*('3g CPIH'!G$17/'3g CPIH'!$G$17))</f>
        <v>39.6648</v>
      </c>
      <c r="L32" s="117">
        <f>IF('3g CPIH'!H$17="-","-",'3h OC '!$E$7*('3g CPIH'!H$17/'3g CPIH'!$G$17))</f>
        <v>40.169342465753431</v>
      </c>
      <c r="M32" s="117">
        <f>IF('3g CPIH'!I$17="-","-",'3h OC '!$E$7*('3g CPIH'!I$17/'3g CPIH'!$G$17))</f>
        <v>40.751506849315064</v>
      </c>
      <c r="N32" s="117">
        <f>IF('3g CPIH'!J$17="-","-",'3h OC '!$E$7*('3g CPIH'!J$17/'3g CPIH'!$G$17))</f>
        <v>41.100805479452056</v>
      </c>
      <c r="O32" s="27"/>
      <c r="P32" s="117">
        <f>IF('3g CPIH'!L$17="-","-",'3h OC '!$E$7*('3g CPIH'!L$17/'3g CPIH'!$G$17))</f>
        <v>41.100805479452056</v>
      </c>
      <c r="Q32" s="117">
        <f>IF('3g CPIH'!M$17="-","-",'3h OC '!$E$7*('3g CPIH'!M$17/'3g CPIH'!$G$17))</f>
        <v>41.566536986301365</v>
      </c>
      <c r="R32" s="117">
        <f>IF('3g CPIH'!N$17="-","-",'3h OC '!$E$7*('3g CPIH'!N$17/'3g CPIH'!$G$17))</f>
        <v>41.877024657534243</v>
      </c>
      <c r="S32" s="117">
        <f>IF('3g CPIH'!O$17="-","-",'3h OC '!$E$7*('3g CPIH'!O$17/'3g CPIH'!$G$17))</f>
        <v>42.109890410958904</v>
      </c>
      <c r="T32" s="117">
        <f>IF('3g CPIH'!P$17="-","-",'3h OC '!$E$7*('3g CPIH'!P$17/'3g CPIH'!$G$17))</f>
        <v>42.226323287671228</v>
      </c>
      <c r="U32" s="117">
        <f>IF('3g CPIH'!Q$17="-","-",'3h OC '!$E$7*('3g CPIH'!Q$17/'3g CPIH'!$G$17))</f>
        <v>42.45918904109589</v>
      </c>
      <c r="V32" s="117">
        <f>IF('3g CPIH'!R$17="-","-",'3h OC '!$E$7*('3g CPIH'!R$17/'3g CPIH'!$G$17))</f>
        <v>43.235408219178083</v>
      </c>
      <c r="W32" s="117">
        <f>IF('3g CPIH'!S$17="-","-",'3h OC '!$E$7*('3g CPIH'!S$17/'3g CPIH'!$G$17))</f>
        <v>44.516169863013701</v>
      </c>
      <c r="X32" s="27"/>
      <c r="Y32" s="117">
        <f>IF('3g CPIH'!U$17="-","-",'3h OC '!$E$7*('3g CPIH'!U$17/'3g CPIH'!$G$17))</f>
        <v>46.767205479452052</v>
      </c>
      <c r="Z32" s="117" t="str">
        <f>IF('3g CPIH'!V$17="-","-",'3h OC '!$E$7*('3g CPIH'!V$17/'3g CPIH'!$G$17))</f>
        <v>-</v>
      </c>
      <c r="AA32" s="117" t="str">
        <f>IF('3g CPIH'!W$17="-","-",'3h OC '!$E$7*('3g CPIH'!W$17/'3g CPIH'!$G$17))</f>
        <v>-</v>
      </c>
      <c r="AB32" s="117" t="str">
        <f>IF('3g CPIH'!X$17="-","-",'3h OC '!$E$7*('3g CPIH'!X$17/'3g CPIH'!$G$17))</f>
        <v>-</v>
      </c>
      <c r="AC32" s="117" t="str">
        <f>IF('3g CPIH'!Y$17="-","-",'3h OC '!$E$7*('3g CPIH'!Y$17/'3g CPIH'!$G$17))</f>
        <v>-</v>
      </c>
      <c r="AD32" s="25"/>
    </row>
    <row r="33" spans="1:30" s="26" customFormat="1" ht="11.25" customHeight="1" x14ac:dyDescent="0.15">
      <c r="A33" s="207"/>
      <c r="B33" s="120" t="s">
        <v>248</v>
      </c>
      <c r="C33" s="120" t="s">
        <v>186</v>
      </c>
      <c r="D33" s="118" t="s">
        <v>132</v>
      </c>
      <c r="E33" s="119"/>
      <c r="F33" s="27"/>
      <c r="G33" s="117" t="s">
        <v>249</v>
      </c>
      <c r="H33" s="117" t="s">
        <v>249</v>
      </c>
      <c r="I33" s="117" t="s">
        <v>249</v>
      </c>
      <c r="J33" s="117" t="s">
        <v>249</v>
      </c>
      <c r="K33" s="117">
        <f>IF('3i SMNCC'!G$50="-","-",'3i SMNCC'!G$62)</f>
        <v>0</v>
      </c>
      <c r="L33" s="117">
        <f>IF('3i SMNCC'!H$50="-","-",'3i SMNCC'!H$62)</f>
        <v>-0.1310662676190151</v>
      </c>
      <c r="M33" s="117">
        <f>IF('3i SMNCC'!I$50="-","-",'3i SMNCC'!I$62)</f>
        <v>1.6490220555819262</v>
      </c>
      <c r="N33" s="117">
        <f>IF('3i SMNCC'!J$50="-","-",'3i SMNCC'!J$62)</f>
        <v>7.9249822078168837</v>
      </c>
      <c r="O33" s="27"/>
      <c r="P33" s="117">
        <f>IF('3i SMNCC'!L$50="-","-",'3i SMNCC'!L$62)</f>
        <v>7.9249822078168837</v>
      </c>
      <c r="Q33" s="117">
        <f>IF('3i SMNCC'!M$50="-","-",'3i SMNCC'!M$62)</f>
        <v>9.5945159615724194</v>
      </c>
      <c r="R33" s="117">
        <f>IF('3i SMNCC'!N$50="-","-",'3i SMNCC'!N$62)</f>
        <v>9.6655312765157912</v>
      </c>
      <c r="S33" s="117">
        <f>IF('3i SMNCC'!O$50="-","-",'3i SMNCC'!O$62)</f>
        <v>11.448655558303892</v>
      </c>
      <c r="T33" s="117">
        <f>IF('3i SMNCC'!P$50="-","-",'3i SMNCC'!P$62)</f>
        <v>11.63045810995356</v>
      </c>
      <c r="U33" s="117">
        <f>IF('3i SMNCC'!Q$50="-","-",'3i SMNCC'!Q$62)</f>
        <v>11.375413031411084</v>
      </c>
      <c r="V33" s="117">
        <f>IF('3i SMNCC'!R$50="-","-",'3i SMNCC'!R$62)</f>
        <v>11.405483218834176</v>
      </c>
      <c r="W33" s="117">
        <f>IF('3i SMNCC'!S$50="-","-",'3i SMNCC'!S$62)</f>
        <v>10.452988037960662</v>
      </c>
      <c r="X33" s="27"/>
      <c r="Y33" s="117">
        <f>IF('3i SMNCC'!U$50="-","-",'3i SMNCC'!U$62)</f>
        <v>11.090106502704794</v>
      </c>
      <c r="Z33" s="117" t="str">
        <f>IF('3i SMNCC'!V$50="-","-",'3i SMNCC'!V$62)</f>
        <v>-</v>
      </c>
      <c r="AA33" s="117" t="str">
        <f>IF('3i SMNCC'!W$50="-","-",'3i SMNCC'!W$62)</f>
        <v>-</v>
      </c>
      <c r="AB33" s="117" t="str">
        <f>IF('3i SMNCC'!X$50="-","-",'3i SMNCC'!X$62)</f>
        <v>-</v>
      </c>
      <c r="AC33" s="117" t="str">
        <f>IF('3i SMNCC'!Y$50="-","-",'3i SMNCC'!Y$62)</f>
        <v>-</v>
      </c>
      <c r="AD33" s="25"/>
    </row>
    <row r="34" spans="1:30" s="26" customFormat="1" ht="11.25" x14ac:dyDescent="0.15">
      <c r="A34" s="207"/>
      <c r="B34" s="120" t="s">
        <v>248</v>
      </c>
      <c r="C34" s="120" t="s">
        <v>187</v>
      </c>
      <c r="D34" s="118" t="s">
        <v>132</v>
      </c>
      <c r="E34" s="119"/>
      <c r="F34" s="27"/>
      <c r="G34" s="117">
        <f>IF('3g CPIH'!C$17="-","-",'3j PAAC PAP'!$G$7*('3g CPIH'!C$17/'3g CPIH'!$G$17))</f>
        <v>13.436452250489236</v>
      </c>
      <c r="H34" s="117">
        <f>IF('3g CPIH'!D$17="-","-",'3j PAAC PAP'!$G$7*('3g CPIH'!D$17/'3g CPIH'!$G$17))</f>
        <v>13.463352054794518</v>
      </c>
      <c r="I34" s="117">
        <f>IF('3g CPIH'!E$17="-","-",'3j PAAC PAP'!$G$7*('3g CPIH'!E$17/'3g CPIH'!$G$17))</f>
        <v>13.503701761252445</v>
      </c>
      <c r="J34" s="117">
        <f>IF('3g CPIH'!F$17="-","-",'3j PAAC PAP'!$G$7*('3g CPIH'!F$17/'3g CPIH'!$G$17))</f>
        <v>13.584401174168297</v>
      </c>
      <c r="K34" s="117">
        <f>IF('3g CPIH'!G$17="-","-",'3j PAAC PAP'!$G$7*('3g CPIH'!G$17/'3g CPIH'!$G$17))</f>
        <v>13.745799999999999</v>
      </c>
      <c r="L34" s="117">
        <f>IF('3g CPIH'!H$17="-","-",'3j PAAC PAP'!$G$7*('3g CPIH'!H$17/'3g CPIH'!$G$17))</f>
        <v>13.920648727984345</v>
      </c>
      <c r="M34" s="117">
        <f>IF('3g CPIH'!I$17="-","-",'3j PAAC PAP'!$G$7*('3g CPIH'!I$17/'3g CPIH'!$G$17))</f>
        <v>14.122397260273971</v>
      </c>
      <c r="N34" s="117">
        <f>IF('3g CPIH'!J$17="-","-",'3j PAAC PAP'!$G$7*('3g CPIH'!J$17/'3g CPIH'!$G$17))</f>
        <v>14.24344637964775</v>
      </c>
      <c r="O34" s="27"/>
      <c r="P34" s="117">
        <f>IF('3g CPIH'!L$17="-","-",'3j PAAC PAP'!$G$7*('3g CPIH'!L$17/'3g CPIH'!$G$17))</f>
        <v>14.24344637964775</v>
      </c>
      <c r="Q34" s="117">
        <f>IF('3g CPIH'!M$17="-","-",'3j PAAC PAP'!$G$7*('3g CPIH'!M$17/'3g CPIH'!$G$17))</f>
        <v>14.40484520547945</v>
      </c>
      <c r="R34" s="117">
        <f>IF('3g CPIH'!N$17="-","-",'3j PAAC PAP'!$G$7*('3g CPIH'!N$17/'3g CPIH'!$G$17))</f>
        <v>14.512444422700586</v>
      </c>
      <c r="S34" s="117">
        <f>IF('3g CPIH'!O$17="-","-",'3j PAAC PAP'!$G$7*('3g CPIH'!O$17/'3g CPIH'!$G$17))</f>
        <v>14.593143835616438</v>
      </c>
      <c r="T34" s="117">
        <f>IF('3g CPIH'!P$17="-","-",'3j PAAC PAP'!$G$7*('3g CPIH'!P$17/'3g CPIH'!$G$17))</f>
        <v>14.633493542074362</v>
      </c>
      <c r="U34" s="117">
        <f>IF('3g CPIH'!Q$17="-","-",'3j PAAC PAP'!$G$7*('3g CPIH'!Q$17/'3g CPIH'!$G$17))</f>
        <v>14.714192954990214</v>
      </c>
      <c r="V34" s="117">
        <f>IF('3g CPIH'!R$17="-","-",'3j PAAC PAP'!$G$7*('3g CPIH'!R$17/'3g CPIH'!$G$17))</f>
        <v>14.983190998043053</v>
      </c>
      <c r="W34" s="117">
        <f>IF('3g CPIH'!S$17="-","-",'3j PAAC PAP'!$G$7*('3g CPIH'!S$17/'3g CPIH'!$G$17))</f>
        <v>15.427037769080234</v>
      </c>
      <c r="X34" s="27"/>
      <c r="Y34" s="117">
        <f>IF('3g CPIH'!U$17="-","-",'3j PAAC PAP'!$G$7*('3g CPIH'!U$17/'3g CPIH'!$G$17))</f>
        <v>16.207132093933463</v>
      </c>
      <c r="Z34" s="117" t="str">
        <f>IF('3g CPIH'!V$17="-","-",'3j PAAC PAP'!$G$7*('3g CPIH'!V$17/'3g CPIH'!$G$17))</f>
        <v>-</v>
      </c>
      <c r="AA34" s="117" t="str">
        <f>IF('3g CPIH'!W$17="-","-",'3j PAAC PAP'!$G$7*('3g CPIH'!W$17/'3g CPIH'!$G$17))</f>
        <v>-</v>
      </c>
      <c r="AB34" s="117" t="str">
        <f>IF('3g CPIH'!X$17="-","-",'3j PAAC PAP'!$G$7*('3g CPIH'!X$17/'3g CPIH'!$G$17))</f>
        <v>-</v>
      </c>
      <c r="AC34" s="117" t="str">
        <f>IF('3g CPIH'!Y$17="-","-",'3j PAAC PAP'!$G$7*('3g CPIH'!Y$17/'3g CPIH'!$G$17))</f>
        <v>-</v>
      </c>
      <c r="AD34" s="25"/>
    </row>
    <row r="35" spans="1:30" s="26" customFormat="1" ht="11.25" x14ac:dyDescent="0.15">
      <c r="A35" s="207"/>
      <c r="B35" s="120" t="s">
        <v>248</v>
      </c>
      <c r="C35" s="120" t="s">
        <v>188</v>
      </c>
      <c r="D35" s="118" t="s">
        <v>132</v>
      </c>
      <c r="E35" s="119"/>
      <c r="F35" s="27"/>
      <c r="G35" s="117">
        <f>IF(G30="-","-",SUM(G27:G33)*'3j PAAC PAP'!$G$25)</f>
        <v>3.1990576140474341</v>
      </c>
      <c r="H35" s="117">
        <f>IF(H30="-","-",SUM(H27:H33)*'3j PAAC PAP'!$G$25)</f>
        <v>3.2035843690501737</v>
      </c>
      <c r="I35" s="117">
        <f>IF(I30="-","-",SUM(I27:I33)*'3j PAAC PAP'!$G$25)</f>
        <v>3.6120967084838282</v>
      </c>
      <c r="J35" s="117">
        <f>IF(J30="-","-",SUM(J27:J33)*'3j PAAC PAP'!$G$25)</f>
        <v>3.6256769734920469</v>
      </c>
      <c r="K35" s="117">
        <f>IF(K30="-","-",SUM(K27:K33)*'3j PAAC PAP'!$G$25)</f>
        <v>3.3679987997487202</v>
      </c>
      <c r="L35" s="117">
        <f>IF(L30="-","-",SUM(L27:L33)*'3j PAAC PAP'!$G$25)</f>
        <v>3.3897791846715233</v>
      </c>
      <c r="M35" s="117">
        <f>IF(M30="-","-",SUM(M27:M33)*'3j PAAC PAP'!$G$25)</f>
        <v>3.5921060005651495</v>
      </c>
      <c r="N35" s="117">
        <f>IF(N30="-","-",SUM(N27:N33)*'3j PAAC PAP'!$G$25)</f>
        <v>3.9784778422355171</v>
      </c>
      <c r="O35" s="27"/>
      <c r="P35" s="117">
        <f>IF(P30="-","-",SUM(P27:P33)*'3j PAAC PAP'!$G$25)</f>
        <v>3.9784778422355171</v>
      </c>
      <c r="Q35" s="117">
        <f>IF(Q30="-","-",SUM(Q27:Q33)*'3j PAAC PAP'!$G$25)</f>
        <v>4.0701888096305385</v>
      </c>
      <c r="R35" s="117">
        <f>IF(R30="-","-",SUM(R27:R33)*'3j PAAC PAP'!$G$25)</f>
        <v>4.0873709908940823</v>
      </c>
      <c r="S35" s="117">
        <f>IF(S30="-","-",SUM(S27:S33)*'3j PAAC PAP'!$G$25)</f>
        <v>4.2656961176686465</v>
      </c>
      <c r="T35" s="117">
        <f>IF(T30="-","-",SUM(T27:T33)*'3j PAAC PAP'!$G$25)</f>
        <v>4.264999785628885</v>
      </c>
      <c r="U35" s="117">
        <f>IF(U30="-","-",SUM(U27:U33)*'3j PAAC PAP'!$G$25)</f>
        <v>4.4369292693782141</v>
      </c>
      <c r="V35" s="117">
        <f>IF(V30="-","-",SUM(V27:V33)*'3j PAAC PAP'!$G$25)</f>
        <v>4.4309677292823242</v>
      </c>
      <c r="W35" s="117">
        <f>IF(W30="-","-",SUM(W27:W33)*'3j PAAC PAP'!$G$25)</f>
        <v>8.5734680642332073</v>
      </c>
      <c r="X35" s="27"/>
      <c r="Y35" s="117">
        <f>IF(Y30="-","-",SUM(Y27:Y33)*'3j PAAC PAP'!$G$25)</f>
        <v>8.7608097908710967</v>
      </c>
      <c r="Z35" s="117" t="str">
        <f>IF(Z30="-","-",SUM(Z27:Z33)*'3j PAAC PAP'!$G$25)</f>
        <v>-</v>
      </c>
      <c r="AA35" s="117" t="str">
        <f>IF(AA30="-","-",SUM(AA27:AA33)*'3j PAAC PAP'!$G$25)</f>
        <v>-</v>
      </c>
      <c r="AB35" s="117" t="str">
        <f>IF(AB30="-","-",SUM(AB27:AB33)*'3j PAAC PAP'!$G$25)</f>
        <v>-</v>
      </c>
      <c r="AC35" s="117" t="str">
        <f>IF(AC30="-","-",SUM(AC27:AC33)*'3j PAAC PAP'!$G$25)</f>
        <v>-</v>
      </c>
      <c r="AD35" s="25"/>
    </row>
    <row r="36" spans="1:30" s="26" customFormat="1" ht="11.25" x14ac:dyDescent="0.15">
      <c r="A36" s="207"/>
      <c r="B36" s="120" t="s">
        <v>189</v>
      </c>
      <c r="C36" s="120" t="s">
        <v>250</v>
      </c>
      <c r="D36" s="118" t="s">
        <v>132</v>
      </c>
      <c r="E36" s="119"/>
      <c r="F36" s="27"/>
      <c r="G36" s="117">
        <f>IF(G30="-","-",SUM(G27:G35)*'3k EBIT'!$E$7)</f>
        <v>1.3846360740534089</v>
      </c>
      <c r="H36" s="117">
        <f>IF(H30="-","-",SUM(H27:H35)*'3k EBIT'!$E$7)</f>
        <v>1.3867481249581963</v>
      </c>
      <c r="I36" s="117">
        <f>IF(I30="-","-",SUM(I27:I35)*'3k EBIT'!$E$7)</f>
        <v>1.5311127812966232</v>
      </c>
      <c r="J36" s="117">
        <f>IF(J30="-","-",SUM(J27:J35)*'3k EBIT'!$E$7)</f>
        <v>1.5374489340109854</v>
      </c>
      <c r="K36" s="117">
        <f>IF(K30="-","-",SUM(K27:K35)*'3k EBIT'!$E$7)</f>
        <v>1.4500066574638526</v>
      </c>
      <c r="L36" s="117">
        <f>IF(L30="-","-",SUM(L27:L35)*'3k EBIT'!$E$7)</f>
        <v>1.4610484571281059</v>
      </c>
      <c r="M36" s="117">
        <f>IF(M30="-","-",SUM(M27:M35)*'3k EBIT'!$E$7)</f>
        <v>1.5360693785918833</v>
      </c>
      <c r="N36" s="117">
        <f>IF(N30="-","-",SUM(N27:N35)*'3k EBIT'!$E$7)</f>
        <v>1.6742151198623665</v>
      </c>
      <c r="O36" s="27"/>
      <c r="P36" s="117">
        <f>IF(P30="-","-",SUM(P27:P35)*'3k EBIT'!$E$7)</f>
        <v>1.6742151198623665</v>
      </c>
      <c r="Q36" s="117">
        <f>IF(Q30="-","-",SUM(Q27:Q35)*'3k EBIT'!$E$7)</f>
        <v>1.7095754939040064</v>
      </c>
      <c r="R36" s="117">
        <f>IF(R30="-","-",SUM(R27:R35)*'3k EBIT'!$E$7)</f>
        <v>1.7176986369068481</v>
      </c>
      <c r="S36" s="117">
        <f>IF(S30="-","-",SUM(S27:S35)*'3k EBIT'!$E$7)</f>
        <v>1.7819390096260821</v>
      </c>
      <c r="T36" s="117">
        <f>IF(T30="-","-",SUM(T27:T35)*'3k EBIT'!$E$7)</f>
        <v>1.7824757572403871</v>
      </c>
      <c r="U36" s="117">
        <f>IF(U30="-","-",SUM(U27:U35)*'3k EBIT'!$E$7)</f>
        <v>1.8444682011511879</v>
      </c>
      <c r="V36" s="117">
        <f>IF(V30="-","-",SUM(V27:V35)*'3k EBIT'!$E$7)</f>
        <v>1.8475828041371458</v>
      </c>
      <c r="W36" s="117">
        <f>IF(W30="-","-",SUM(W27:W35)*'3k EBIT'!$E$7)</f>
        <v>3.3121776018437861</v>
      </c>
      <c r="X36" s="27"/>
      <c r="Y36" s="117">
        <f>IF(Y30="-","-",SUM(Y27:Y35)*'3k EBIT'!$E$7)</f>
        <v>3.3931329930987757</v>
      </c>
      <c r="Z36" s="117" t="str">
        <f>IF(Z30="-","-",SUM(Z27:Z35)*'3k EBIT'!$E$7)</f>
        <v>-</v>
      </c>
      <c r="AA36" s="117" t="str">
        <f>IF(AA30="-","-",SUM(AA27:AA35)*'3k EBIT'!$E$7)</f>
        <v>-</v>
      </c>
      <c r="AB36" s="117" t="str">
        <f>IF(AB30="-","-",SUM(AB27:AB35)*'3k EBIT'!$E$7)</f>
        <v>-</v>
      </c>
      <c r="AC36" s="117" t="str">
        <f>IF(AC30="-","-",SUM(AC27:AC35)*'3k EBIT'!$E$7)</f>
        <v>-</v>
      </c>
      <c r="AD36" s="25"/>
    </row>
    <row r="37" spans="1:30" s="26" customFormat="1" ht="11.25" customHeight="1" x14ac:dyDescent="0.15">
      <c r="A37" s="207"/>
      <c r="B37" s="120" t="s">
        <v>251</v>
      </c>
      <c r="C37" s="156" t="s">
        <v>252</v>
      </c>
      <c r="D37" s="118" t="s">
        <v>132</v>
      </c>
      <c r="E37" s="118"/>
      <c r="F37" s="27"/>
      <c r="G37" s="117">
        <f>IF(G32="-","-",SUM(G27:G30,G32:G36)*'3l HAP'!$E$8)</f>
        <v>0.9274934812172565</v>
      </c>
      <c r="H37" s="117">
        <f>IF(H32="-","-",SUM(H27:H30,H32:H36)*'3l HAP'!$E$8)</f>
        <v>0.92912098250801234</v>
      </c>
      <c r="I37" s="117">
        <f>IF(I32="-","-",SUM(I27:I30,I32:I36)*'3l HAP'!$E$8)</f>
        <v>0.94043315597672295</v>
      </c>
      <c r="J37" s="117">
        <f>IF(J32="-","-",SUM(J27:J30,J32:J36)*'3l HAP'!$E$8)</f>
        <v>0.94531565984899069</v>
      </c>
      <c r="K37" s="117">
        <f>IF(K32="-","-",SUM(K27:K30,K32:K36)*'3l HAP'!$E$8)</f>
        <v>0.95061243426376363</v>
      </c>
      <c r="L37" s="117">
        <f>IF(L32="-","-",SUM(L27:L30,L32:L36)*'3l HAP'!$E$8)</f>
        <v>0.95912100911160747</v>
      </c>
      <c r="M37" s="117">
        <f>IF(M32="-","-",SUM(M27:M30,M32:M36)*'3l HAP'!$E$8)</f>
        <v>1.0067769944254008</v>
      </c>
      <c r="N37" s="117">
        <f>IF(N32="-","-",SUM(N27:N30,N32:N36)*'3l HAP'!$E$8)</f>
        <v>1.1132291503466969</v>
      </c>
      <c r="O37" s="27"/>
      <c r="P37" s="117">
        <f>IF(P32="-","-",SUM(P27:P30,P32:P36)*'3l HAP'!$E$8)</f>
        <v>1.1132291503466969</v>
      </c>
      <c r="Q37" s="117">
        <f>IF(Q32="-","-",SUM(Q27:Q30,Q32:Q36)*'3l HAP'!$E$8)</f>
        <v>1.1511650288994209</v>
      </c>
      <c r="R37" s="117">
        <f>IF(R32="-","-",SUM(R27:R30,R32:R36)*'3l HAP'!$E$8)</f>
        <v>1.1574245492983624</v>
      </c>
      <c r="S37" s="117">
        <f>IF(S32="-","-",SUM(S27:S30,S32:S36)*'3l HAP'!$E$8)</f>
        <v>1.1941012916398668</v>
      </c>
      <c r="T37" s="117">
        <f>IF(T32="-","-",SUM(T27:T30,T32:T36)*'3l HAP'!$E$8)</f>
        <v>1.194514897880659</v>
      </c>
      <c r="U37" s="117">
        <f>IF(U32="-","-",SUM(U27:U30,U32:U36)*'3l HAP'!$E$8)</f>
        <v>1.2214434868226942</v>
      </c>
      <c r="V37" s="117">
        <f>IF(V32="-","-",SUM(V27:V30,V32:V36)*'3l HAP'!$E$8)</f>
        <v>1.2238435333217386</v>
      </c>
      <c r="W37" s="117">
        <f>IF(W32="-","-",SUM(W27:W30,W32:W36)*'3l HAP'!$E$8)</f>
        <v>1.3456259786946001</v>
      </c>
      <c r="X37" s="27"/>
      <c r="Y37" s="117">
        <f>IF(Y32="-","-",SUM(Y27:Y30,Y32:Y36)*'3l HAP'!$E$8)</f>
        <v>1.4080084731044158</v>
      </c>
      <c r="Z37" s="117" t="str">
        <f>IF(Z32="-","-",SUM(Z27:Z30,Z32:Z36)*'3l HAP'!$E$8)</f>
        <v>-</v>
      </c>
      <c r="AA37" s="117" t="str">
        <f>IF(AA32="-","-",SUM(AA27:AA30,AA32:AA36)*'3l HAP'!$E$8)</f>
        <v>-</v>
      </c>
      <c r="AB37" s="117" t="str">
        <f>IF(AB32="-","-",SUM(AB27:AB30,AB32:AB36)*'3l HAP'!$E$8)</f>
        <v>-</v>
      </c>
      <c r="AC37" s="117" t="str">
        <f>IF(AC32="-","-",SUM(AC27:AC30,AC32:AC36)*'3l HAP'!$E$8)</f>
        <v>-</v>
      </c>
      <c r="AD37" s="25"/>
    </row>
    <row r="38" spans="1:30" s="26" customFormat="1" ht="11.25" customHeight="1" x14ac:dyDescent="0.15">
      <c r="A38" s="207"/>
      <c r="B38" s="120" t="s">
        <v>253</v>
      </c>
      <c r="C38" s="120" t="str">
        <f>B38&amp;"_"&amp;D38</f>
        <v>Total_East Midlands</v>
      </c>
      <c r="D38" s="118" t="s">
        <v>132</v>
      </c>
      <c r="E38" s="119"/>
      <c r="F38" s="27"/>
      <c r="G38" s="117">
        <f t="shared" ref="G38:N38" si="3">IF(G32="-","-",SUM(G27:G37))</f>
        <v>73.80304622469491</v>
      </c>
      <c r="H38" s="117">
        <f t="shared" si="3"/>
        <v>73.915834254006711</v>
      </c>
      <c r="I38" s="117">
        <f t="shared" si="3"/>
        <v>81.525283096330725</v>
      </c>
      <c r="J38" s="117">
        <f t="shared" si="3"/>
        <v>81.863647184266071</v>
      </c>
      <c r="K38" s="117">
        <f t="shared" si="3"/>
        <v>77.266720778213198</v>
      </c>
      <c r="L38" s="117">
        <f t="shared" si="3"/>
        <v>77.856376463766864</v>
      </c>
      <c r="M38" s="117">
        <f t="shared" si="3"/>
        <v>81.85250036888074</v>
      </c>
      <c r="N38" s="117">
        <f t="shared" si="3"/>
        <v>89.229778009488626</v>
      </c>
      <c r="O38" s="27"/>
      <c r="P38" s="117">
        <f t="shared" ref="P38:W38" si="4">IF(P32="-","-",SUM(P27:P37))</f>
        <v>89.229778009488626</v>
      </c>
      <c r="Q38" s="117">
        <f t="shared" si="4"/>
        <v>91.128785437301914</v>
      </c>
      <c r="R38" s="117">
        <f t="shared" si="4"/>
        <v>91.562578623361773</v>
      </c>
      <c r="S38" s="117">
        <f t="shared" si="4"/>
        <v>94.98032621752381</v>
      </c>
      <c r="T38" s="117">
        <f t="shared" si="4"/>
        <v>95.008989686533027</v>
      </c>
      <c r="U38" s="117">
        <f t="shared" si="4"/>
        <v>98.298677133615556</v>
      </c>
      <c r="V38" s="117">
        <f t="shared" si="4"/>
        <v>98.465003585349521</v>
      </c>
      <c r="W38" s="117">
        <f t="shared" si="4"/>
        <v>175.67069091241501</v>
      </c>
      <c r="X38" s="27"/>
      <c r="Y38" s="117">
        <f t="shared" ref="Y38:AC38" si="5">IF(Y32="-","-",SUM(Y27:Y37))</f>
        <v>179.99388171293884</v>
      </c>
      <c r="Z38" s="117" t="str">
        <f t="shared" si="5"/>
        <v>-</v>
      </c>
      <c r="AA38" s="117" t="str">
        <f t="shared" si="5"/>
        <v>-</v>
      </c>
      <c r="AB38" s="117" t="str">
        <f t="shared" si="5"/>
        <v>-</v>
      </c>
      <c r="AC38" s="117" t="str">
        <f t="shared" si="5"/>
        <v>-</v>
      </c>
      <c r="AD38" s="25"/>
    </row>
    <row r="39" spans="1:30" s="26" customFormat="1" ht="11.25" customHeight="1" x14ac:dyDescent="0.15">
      <c r="A39" s="207"/>
      <c r="B39" s="123" t="s">
        <v>244</v>
      </c>
      <c r="C39" s="123" t="s">
        <v>180</v>
      </c>
      <c r="D39" s="116" t="s">
        <v>129</v>
      </c>
      <c r="E39" s="75"/>
      <c r="F39" s="27"/>
      <c r="G39" s="35" t="s">
        <v>249</v>
      </c>
      <c r="H39" s="35" t="s">
        <v>249</v>
      </c>
      <c r="I39" s="35" t="s">
        <v>249</v>
      </c>
      <c r="J39" s="35" t="s">
        <v>249</v>
      </c>
      <c r="K39" s="35" t="s">
        <v>249</v>
      </c>
      <c r="L39" s="35" t="s">
        <v>249</v>
      </c>
      <c r="M39" s="35" t="s">
        <v>249</v>
      </c>
      <c r="N39" s="35" t="s">
        <v>249</v>
      </c>
      <c r="O39" s="27"/>
      <c r="P39" s="35" t="s">
        <v>249</v>
      </c>
      <c r="Q39" s="35" t="s">
        <v>249</v>
      </c>
      <c r="R39" s="35" t="s">
        <v>249</v>
      </c>
      <c r="S39" s="35" t="s">
        <v>249</v>
      </c>
      <c r="T39" s="35" t="s">
        <v>249</v>
      </c>
      <c r="U39" s="35" t="s">
        <v>249</v>
      </c>
      <c r="V39" s="35" t="s">
        <v>249</v>
      </c>
      <c r="W39" s="35" t="s">
        <v>249</v>
      </c>
      <c r="X39" s="27"/>
      <c r="Y39" s="35" t="s">
        <v>249</v>
      </c>
      <c r="Z39" s="35" t="s">
        <v>249</v>
      </c>
      <c r="AA39" s="35" t="s">
        <v>249</v>
      </c>
      <c r="AB39" s="35" t="s">
        <v>249</v>
      </c>
      <c r="AC39" s="35" t="s">
        <v>249</v>
      </c>
      <c r="AD39" s="25"/>
    </row>
    <row r="40" spans="1:30" s="26" customFormat="1" ht="11.25" customHeight="1" x14ac:dyDescent="0.15">
      <c r="A40" s="207"/>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x14ac:dyDescent="0.15">
      <c r="A41" s="207"/>
      <c r="B41" s="123" t="s">
        <v>245</v>
      </c>
      <c r="C41" s="123" t="s">
        <v>182</v>
      </c>
      <c r="D41" s="116" t="s">
        <v>129</v>
      </c>
      <c r="E41" s="75"/>
      <c r="F41" s="27"/>
      <c r="G41" s="35" t="str">
        <f>IF('3c AA'!J15="-","-",'3c AA'!J15)</f>
        <v>-</v>
      </c>
      <c r="H41" s="35" t="str">
        <f>IF('3c AA'!K15="-","-",'3c AA'!K15)</f>
        <v>-</v>
      </c>
      <c r="I41" s="35" t="str">
        <f>IF('3c AA'!L15="-","-",'3c AA'!L15)</f>
        <v>-</v>
      </c>
      <c r="J41" s="35" t="str">
        <f>IF('3c AA'!M15="-","-",'3c AA'!M15)</f>
        <v>-</v>
      </c>
      <c r="K41" s="35" t="str">
        <f>IF('3c AA'!N15="-","-",'3c AA'!N15)</f>
        <v>-</v>
      </c>
      <c r="L41" s="35" t="str">
        <f>IF('3c AA'!O15="-","-",'3c AA'!O15)</f>
        <v>-</v>
      </c>
      <c r="M41" s="35" t="str">
        <f>IF('3c AA'!P15="-","-",'3c AA'!P15)</f>
        <v>-</v>
      </c>
      <c r="N41" s="35" t="str">
        <f>IF('3c AA'!Q15="-","-",'3c AA'!Q15)</f>
        <v>-</v>
      </c>
      <c r="O41" s="27"/>
      <c r="P41" s="35" t="str">
        <f>IF('3c AA'!S15="-","-",'3c AA'!S15)</f>
        <v>-</v>
      </c>
      <c r="Q41" s="35" t="str">
        <f>IF('3c AA'!T15="-","-",'3c AA'!T15)</f>
        <v>-</v>
      </c>
      <c r="R41" s="35" t="str">
        <f>IF('3c AA'!U15="-","-",'3c AA'!U15)</f>
        <v>-</v>
      </c>
      <c r="S41" s="35" t="str">
        <f>IF('3c AA'!V15="-","-",'3c AA'!V15)</f>
        <v>-</v>
      </c>
      <c r="T41" s="35">
        <f>IF('3c AA'!W15="-","-",'3c AA'!W15)</f>
        <v>0</v>
      </c>
      <c r="U41" s="35">
        <f>IF('3c AA'!X15="-","-",'3c AA'!X15)</f>
        <v>1.4870742269298105</v>
      </c>
      <c r="V41" s="35">
        <f>IF('3c AA'!Y15="-","-",'3c AA'!Y15)</f>
        <v>0.70457099735818829</v>
      </c>
      <c r="W41" s="35" t="str">
        <f>IF('3c AA'!Z15="-","-",'3c AA'!Z15)</f>
        <v>-</v>
      </c>
      <c r="X41" s="27"/>
      <c r="Y41" s="35">
        <f>IF('3c AA'!AB15="-","-",'3c AA'!AB15)</f>
        <v>0</v>
      </c>
      <c r="Z41" s="35" t="str">
        <f>IF('3c AA'!AC15="-","-",'3c AA'!AC15)</f>
        <v>-</v>
      </c>
      <c r="AA41" s="35" t="str">
        <f>IF('3c AA'!AD15="-","-",'3c AA'!AD15)</f>
        <v>-</v>
      </c>
      <c r="AB41" s="35" t="str">
        <f>IF('3c AA'!AE15="-","-",'3c AA'!AE15)</f>
        <v>-</v>
      </c>
      <c r="AC41" s="35" t="str">
        <f>IF('3c AA'!AF15="-","-",'3c AA'!AF15)</f>
        <v>-</v>
      </c>
      <c r="AD41" s="25"/>
    </row>
    <row r="42" spans="1:30" s="26" customFormat="1" ht="11.25" customHeight="1" x14ac:dyDescent="0.15">
      <c r="A42" s="207"/>
      <c r="B42" s="123" t="s">
        <v>246</v>
      </c>
      <c r="C42" s="123" t="s">
        <v>183</v>
      </c>
      <c r="D42" s="116" t="s">
        <v>129</v>
      </c>
      <c r="E42" s="75"/>
      <c r="F42" s="27"/>
      <c r="G42" s="35">
        <f>IF('3d PC'!G15="-","-",'3d PC'!G56)</f>
        <v>6.5567588596821027</v>
      </c>
      <c r="H42" s="35">
        <f>IF('3d PC'!H15="-","-",'3d PC'!H56)</f>
        <v>6.5567588596821027</v>
      </c>
      <c r="I42" s="35">
        <f>IF('3d PC'!I15="-","-",'3d PC'!I56)</f>
        <v>6.6197359495950758</v>
      </c>
      <c r="J42" s="35">
        <f>IF('3d PC'!J15="-","-",'3d PC'!J56)</f>
        <v>6.6197359495950758</v>
      </c>
      <c r="K42" s="35">
        <f>IF('3d PC'!K15="-","-",'3d PC'!K56)</f>
        <v>6.6995028867368616</v>
      </c>
      <c r="L42" s="35">
        <f>IF('3d PC'!L15="-","-",'3d PC'!L56)</f>
        <v>6.6995028867368616</v>
      </c>
      <c r="M42" s="35">
        <f>IF('3d PC'!M15="-","-",'3d PC'!M56)</f>
        <v>7.1131218301273513</v>
      </c>
      <c r="N42" s="35">
        <f>IF('3d PC'!N15="-","-",'3d PC'!N56)</f>
        <v>7.1131218301273513</v>
      </c>
      <c r="O42" s="27"/>
      <c r="P42" s="35">
        <f>'3d PC'!P56</f>
        <v>7.1131218301273513</v>
      </c>
      <c r="Q42" s="35">
        <f>'3d PC'!Q56</f>
        <v>7.2804579515147188</v>
      </c>
      <c r="R42" s="35">
        <f>'3d PC'!R56</f>
        <v>7.1935840895118579</v>
      </c>
      <c r="S42" s="35">
        <f>'3d PC'!S56</f>
        <v>7.3593999937099728</v>
      </c>
      <c r="T42" s="35">
        <f>'3d PC'!T56</f>
        <v>7.0492243060839304</v>
      </c>
      <c r="U42" s="35">
        <f>'3d PC'!U56</f>
        <v>7.1089669218364691</v>
      </c>
      <c r="V42" s="35">
        <f>'3d PC'!V56</f>
        <v>6.9829560851947949</v>
      </c>
      <c r="W42" s="35">
        <f>'3d PC'!W56</f>
        <v>9.6262235975887975</v>
      </c>
      <c r="X42" s="27"/>
      <c r="Y42" s="35">
        <f>'3d PC'!Y56</f>
        <v>9.9504863797742438</v>
      </c>
      <c r="Z42" s="35" t="str">
        <f>'3d PC'!Z56</f>
        <v>-</v>
      </c>
      <c r="AA42" s="35" t="str">
        <f>'3d PC'!AA56</f>
        <v>-</v>
      </c>
      <c r="AB42" s="35" t="str">
        <f>'3d PC'!AB56</f>
        <v>-</v>
      </c>
      <c r="AC42" s="35" t="str">
        <f>'3d PC'!AC56</f>
        <v>-</v>
      </c>
      <c r="AD42" s="25"/>
    </row>
    <row r="43" spans="1:30" s="26" customFormat="1" ht="11.25" customHeight="1" x14ac:dyDescent="0.15">
      <c r="A43" s="207"/>
      <c r="B43" s="123" t="s">
        <v>247</v>
      </c>
      <c r="C43" s="123" t="s">
        <v>184</v>
      </c>
      <c r="D43" s="116" t="s">
        <v>129</v>
      </c>
      <c r="E43" s="75"/>
      <c r="F43" s="27"/>
      <c r="G43" s="35">
        <f>IF('3e NC-Elec'!H17="-","-",'3e NC-Elec'!H17)</f>
        <v>16.096500000000002</v>
      </c>
      <c r="H43" s="35">
        <f>IF('3e NC-Elec'!I17="-","-",'3e NC-Elec'!I17)</f>
        <v>16.096500000000002</v>
      </c>
      <c r="I43" s="35">
        <f>IF('3e NC-Elec'!J17="-","-",'3e NC-Elec'!J17)</f>
        <v>23.7469</v>
      </c>
      <c r="J43" s="35">
        <f>IF('3e NC-Elec'!K17="-","-",'3e NC-Elec'!K17)</f>
        <v>23.7469</v>
      </c>
      <c r="K43" s="35">
        <f>IF('3e NC-Elec'!L17="-","-",'3e NC-Elec'!L17)</f>
        <v>14.855500000000001</v>
      </c>
      <c r="L43" s="35">
        <f>IF('3e NC-Elec'!M17="-","-",'3e NC-Elec'!M17)</f>
        <v>14.855500000000001</v>
      </c>
      <c r="M43" s="35">
        <f>IF('3e NC-Elec'!N17="-","-",'3e NC-Elec'!N17)</f>
        <v>15.439500000000001</v>
      </c>
      <c r="N43" s="35">
        <f>IF('3e NC-Elec'!O17="-","-",'3e NC-Elec'!O17)</f>
        <v>15.439500000000001</v>
      </c>
      <c r="O43" s="27"/>
      <c r="P43" s="35">
        <f>'3e NC-Elec'!Q17</f>
        <v>15.439500000000001</v>
      </c>
      <c r="Q43" s="35">
        <f>'3e NC-Elec'!R17</f>
        <v>14.892000000000001</v>
      </c>
      <c r="R43" s="35">
        <f>'3e NC-Elec'!S17</f>
        <v>14.892000000000001</v>
      </c>
      <c r="S43" s="35">
        <f>'3e NC-Elec'!T17</f>
        <v>15.0015</v>
      </c>
      <c r="T43" s="35">
        <f>'3e NC-Elec'!U17</f>
        <v>15.0015</v>
      </c>
      <c r="U43" s="35">
        <f>'3e NC-Elec'!V17</f>
        <v>12.0815</v>
      </c>
      <c r="V43" s="35">
        <f>'3e NC-Elec'!W17</f>
        <v>12.0815</v>
      </c>
      <c r="W43" s="35">
        <f>'3e NC-Elec'!X17</f>
        <v>39.638999999999996</v>
      </c>
      <c r="X43" s="27"/>
      <c r="Y43" s="35">
        <f>'3e NC-Elec'!Z17</f>
        <v>39.638999999999996</v>
      </c>
      <c r="Z43" s="35" t="str">
        <f>'3e NC-Elec'!AA17</f>
        <v>-</v>
      </c>
      <c r="AA43" s="35" t="str">
        <f>'3e NC-Elec'!AB17</f>
        <v>-</v>
      </c>
      <c r="AB43" s="35" t="str">
        <f>'3e NC-Elec'!AC17</f>
        <v>-</v>
      </c>
      <c r="AC43" s="35" t="str">
        <f>'3e NC-Elec'!AD17</f>
        <v>-</v>
      </c>
      <c r="AD43" s="25"/>
    </row>
    <row r="44" spans="1:30" s="26" customFormat="1" ht="12.6" customHeight="1" x14ac:dyDescent="0.15">
      <c r="A44" s="207"/>
      <c r="B44" s="123" t="s">
        <v>248</v>
      </c>
      <c r="C44" s="123" t="s">
        <v>185</v>
      </c>
      <c r="D44" s="116" t="s">
        <v>129</v>
      </c>
      <c r="E44" s="75"/>
      <c r="F44" s="27"/>
      <c r="G44" s="35">
        <f>IF('3g CPIH'!C$17="-","-",'3h OC '!$E$7*('3g CPIH'!C$17/'3g CPIH'!$G$17))</f>
        <v>38.772147945205475</v>
      </c>
      <c r="H44" s="35">
        <f>IF('3g CPIH'!D$17="-","-",'3h OC '!$E$7*('3g CPIH'!D$17/'3g CPIH'!$G$17))</f>
        <v>38.849769863013698</v>
      </c>
      <c r="I44" s="35">
        <f>IF('3g CPIH'!E$17="-","-",'3h OC '!$E$7*('3g CPIH'!E$17/'3g CPIH'!$G$17))</f>
        <v>38.966202739726029</v>
      </c>
      <c r="J44" s="35">
        <f>IF('3g CPIH'!F$17="-","-",'3h OC '!$E$7*('3g CPIH'!F$17/'3g CPIH'!$G$17))</f>
        <v>39.199068493150683</v>
      </c>
      <c r="K44" s="35">
        <f>IF('3g CPIH'!G$17="-","-",'3h OC '!$E$7*('3g CPIH'!G$17/'3g CPIH'!$G$17))</f>
        <v>39.6648</v>
      </c>
      <c r="L44" s="35">
        <f>IF('3g CPIH'!H$17="-","-",'3h OC '!$E$7*('3g CPIH'!H$17/'3g CPIH'!$G$17))</f>
        <v>40.169342465753431</v>
      </c>
      <c r="M44" s="35">
        <f>IF('3g CPIH'!I$17="-","-",'3h OC '!$E$7*('3g CPIH'!I$17/'3g CPIH'!$G$17))</f>
        <v>40.751506849315064</v>
      </c>
      <c r="N44" s="35">
        <f>IF('3g CPIH'!J$17="-","-",'3h OC '!$E$7*('3g CPIH'!J$17/'3g CPIH'!$G$17))</f>
        <v>41.100805479452056</v>
      </c>
      <c r="O44" s="27"/>
      <c r="P44" s="35">
        <f>IF('3g CPIH'!L$17="-","-",'3h OC '!$E$7*('3g CPIH'!L$17/'3g CPIH'!$G$17))</f>
        <v>41.100805479452056</v>
      </c>
      <c r="Q44" s="35">
        <f>IF('3g CPIH'!M$17="-","-",'3h OC '!$E$7*('3g CPIH'!M$17/'3g CPIH'!$G$17))</f>
        <v>41.566536986301365</v>
      </c>
      <c r="R44" s="35">
        <f>IF('3g CPIH'!N$17="-","-",'3h OC '!$E$7*('3g CPIH'!N$17/'3g CPIH'!$G$17))</f>
        <v>41.877024657534243</v>
      </c>
      <c r="S44" s="35">
        <f>IF('3g CPIH'!O$17="-","-",'3h OC '!$E$7*('3g CPIH'!O$17/'3g CPIH'!$G$17))</f>
        <v>42.109890410958904</v>
      </c>
      <c r="T44" s="35">
        <f>IF('3g CPIH'!P$17="-","-",'3h OC '!$E$7*('3g CPIH'!P$17/'3g CPIH'!$G$17))</f>
        <v>42.226323287671228</v>
      </c>
      <c r="U44" s="35">
        <f>IF('3g CPIH'!Q$17="-","-",'3h OC '!$E$7*('3g CPIH'!Q$17/'3g CPIH'!$G$17))</f>
        <v>42.45918904109589</v>
      </c>
      <c r="V44" s="35">
        <f>IF('3g CPIH'!R$17="-","-",'3h OC '!$E$7*('3g CPIH'!R$17/'3g CPIH'!$G$17))</f>
        <v>43.235408219178083</v>
      </c>
      <c r="W44" s="35">
        <f>IF('3g CPIH'!S$17="-","-",'3h OC '!$E$7*('3g CPIH'!S$17/'3g CPIH'!$G$17))</f>
        <v>44.516169863013701</v>
      </c>
      <c r="X44" s="27"/>
      <c r="Y44" s="35">
        <f>IF('3g CPIH'!U$17="-","-",'3h OC '!$E$7*('3g CPIH'!U$17/'3g CPIH'!$G$17))</f>
        <v>46.767205479452052</v>
      </c>
      <c r="Z44" s="35" t="str">
        <f>IF('3g CPIH'!V$17="-","-",'3h OC '!$E$7*('3g CPIH'!V$17/'3g CPIH'!$G$17))</f>
        <v>-</v>
      </c>
      <c r="AA44" s="35" t="str">
        <f>IF('3g CPIH'!W$17="-","-",'3h OC '!$E$7*('3g CPIH'!W$17/'3g CPIH'!$G$17))</f>
        <v>-</v>
      </c>
      <c r="AB44" s="35" t="str">
        <f>IF('3g CPIH'!X$17="-","-",'3h OC '!$E$7*('3g CPIH'!X$17/'3g CPIH'!$G$17))</f>
        <v>-</v>
      </c>
      <c r="AC44" s="35" t="str">
        <f>IF('3g CPIH'!Y$17="-","-",'3h OC '!$E$7*('3g CPIH'!Y$17/'3g CPIH'!$G$17))</f>
        <v>-</v>
      </c>
      <c r="AD44" s="25"/>
    </row>
    <row r="45" spans="1:30" s="26" customFormat="1" ht="11.25" x14ac:dyDescent="0.15">
      <c r="A45" s="207"/>
      <c r="B45" s="123" t="s">
        <v>248</v>
      </c>
      <c r="C45" s="123" t="s">
        <v>186</v>
      </c>
      <c r="D45" s="116" t="s">
        <v>129</v>
      </c>
      <c r="E45" s="75"/>
      <c r="F45" s="27"/>
      <c r="G45" s="35" t="s">
        <v>249</v>
      </c>
      <c r="H45" s="35" t="s">
        <v>249</v>
      </c>
      <c r="I45" s="35" t="s">
        <v>249</v>
      </c>
      <c r="J45" s="35" t="s">
        <v>249</v>
      </c>
      <c r="K45" s="35">
        <f>IF('3i SMNCC'!G$50="-","-",'3i SMNCC'!G$62)</f>
        <v>0</v>
      </c>
      <c r="L45" s="35">
        <f>IF('3i SMNCC'!H$50="-","-",'3i SMNCC'!H$62)</f>
        <v>-0.1310662676190151</v>
      </c>
      <c r="M45" s="35">
        <f>IF('3i SMNCC'!I$50="-","-",'3i SMNCC'!I$62)</f>
        <v>1.6490220555819262</v>
      </c>
      <c r="N45" s="35">
        <f>IF('3i SMNCC'!J$50="-","-",'3i SMNCC'!J$62)</f>
        <v>7.9249822078168837</v>
      </c>
      <c r="O45" s="27"/>
      <c r="P45" s="35">
        <f>IF('3i SMNCC'!L$50="-","-",'3i SMNCC'!L$62)</f>
        <v>7.9249822078168837</v>
      </c>
      <c r="Q45" s="35">
        <f>IF('3i SMNCC'!M$50="-","-",'3i SMNCC'!M$62)</f>
        <v>9.5945159615724194</v>
      </c>
      <c r="R45" s="35">
        <f>IF('3i SMNCC'!N$50="-","-",'3i SMNCC'!N$62)</f>
        <v>9.6655312765157912</v>
      </c>
      <c r="S45" s="35">
        <f>IF('3i SMNCC'!O$50="-","-",'3i SMNCC'!O$62)</f>
        <v>11.448655558303892</v>
      </c>
      <c r="T45" s="35">
        <f>IF('3i SMNCC'!P$50="-","-",'3i SMNCC'!P$62)</f>
        <v>11.63045810995356</v>
      </c>
      <c r="U45" s="35">
        <f>IF('3i SMNCC'!Q$50="-","-",'3i SMNCC'!Q$62)</f>
        <v>11.375413031411084</v>
      </c>
      <c r="V45" s="35">
        <f>IF('3i SMNCC'!R$50="-","-",'3i SMNCC'!R$62)</f>
        <v>11.405483218834176</v>
      </c>
      <c r="W45" s="35">
        <f>IF('3i SMNCC'!S$50="-","-",'3i SMNCC'!S$62)</f>
        <v>10.452988037960662</v>
      </c>
      <c r="X45" s="27"/>
      <c r="Y45" s="35">
        <f>IF('3i SMNCC'!U$50="-","-",'3i SMNCC'!U$62)</f>
        <v>11.090106502704794</v>
      </c>
      <c r="Z45" s="35" t="str">
        <f>IF('3i SMNCC'!V$50="-","-",'3i SMNCC'!V$62)</f>
        <v>-</v>
      </c>
      <c r="AA45" s="35" t="str">
        <f>IF('3i SMNCC'!W$50="-","-",'3i SMNCC'!W$62)</f>
        <v>-</v>
      </c>
      <c r="AB45" s="35" t="str">
        <f>IF('3i SMNCC'!X$50="-","-",'3i SMNCC'!X$62)</f>
        <v>-</v>
      </c>
      <c r="AC45" s="35" t="str">
        <f>IF('3i SMNCC'!Y$50="-","-",'3i SMNCC'!Y$62)</f>
        <v>-</v>
      </c>
      <c r="AD45" s="25"/>
    </row>
    <row r="46" spans="1:30" s="26" customFormat="1" ht="11.25" x14ac:dyDescent="0.15">
      <c r="A46" s="207"/>
      <c r="B46" s="123" t="s">
        <v>248</v>
      </c>
      <c r="C46" s="123" t="s">
        <v>187</v>
      </c>
      <c r="D46" s="116" t="s">
        <v>129</v>
      </c>
      <c r="E46" s="75"/>
      <c r="F46" s="27"/>
      <c r="G46" s="35">
        <f>IF('3g CPIH'!C$17="-","-",'3j PAAC PAP'!$G$7*('3g CPIH'!C$17/'3g CPIH'!$G$17))</f>
        <v>13.436452250489236</v>
      </c>
      <c r="H46" s="35">
        <f>IF('3g CPIH'!D$17="-","-",'3j PAAC PAP'!$G$7*('3g CPIH'!D$17/'3g CPIH'!$G$17))</f>
        <v>13.463352054794518</v>
      </c>
      <c r="I46" s="35">
        <f>IF('3g CPIH'!E$17="-","-",'3j PAAC PAP'!$G$7*('3g CPIH'!E$17/'3g CPIH'!$G$17))</f>
        <v>13.503701761252445</v>
      </c>
      <c r="J46" s="35">
        <f>IF('3g CPIH'!F$17="-","-",'3j PAAC PAP'!$G$7*('3g CPIH'!F$17/'3g CPIH'!$G$17))</f>
        <v>13.584401174168297</v>
      </c>
      <c r="K46" s="35">
        <f>IF('3g CPIH'!G$17="-","-",'3j PAAC PAP'!$G$7*('3g CPIH'!G$17/'3g CPIH'!$G$17))</f>
        <v>13.745799999999999</v>
      </c>
      <c r="L46" s="35">
        <f>IF('3g CPIH'!H$17="-","-",'3j PAAC PAP'!$G$7*('3g CPIH'!H$17/'3g CPIH'!$G$17))</f>
        <v>13.920648727984345</v>
      </c>
      <c r="M46" s="35">
        <f>IF('3g CPIH'!I$17="-","-",'3j PAAC PAP'!$G$7*('3g CPIH'!I$17/'3g CPIH'!$G$17))</f>
        <v>14.122397260273971</v>
      </c>
      <c r="N46" s="35">
        <f>IF('3g CPIH'!J$17="-","-",'3j PAAC PAP'!$G$7*('3g CPIH'!J$17/'3g CPIH'!$G$17))</f>
        <v>14.24344637964775</v>
      </c>
      <c r="O46" s="27"/>
      <c r="P46" s="35">
        <f>IF('3g CPIH'!L$17="-","-",'3j PAAC PAP'!$G$7*('3g CPIH'!L$17/'3g CPIH'!$G$17))</f>
        <v>14.24344637964775</v>
      </c>
      <c r="Q46" s="35">
        <f>IF('3g CPIH'!M$17="-","-",'3j PAAC PAP'!$G$7*('3g CPIH'!M$17/'3g CPIH'!$G$17))</f>
        <v>14.40484520547945</v>
      </c>
      <c r="R46" s="35">
        <f>IF('3g CPIH'!N$17="-","-",'3j PAAC PAP'!$G$7*('3g CPIH'!N$17/'3g CPIH'!$G$17))</f>
        <v>14.512444422700586</v>
      </c>
      <c r="S46" s="35">
        <f>IF('3g CPIH'!O$17="-","-",'3j PAAC PAP'!$G$7*('3g CPIH'!O$17/'3g CPIH'!$G$17))</f>
        <v>14.593143835616438</v>
      </c>
      <c r="T46" s="35">
        <f>IF('3g CPIH'!P$17="-","-",'3j PAAC PAP'!$G$7*('3g CPIH'!P$17/'3g CPIH'!$G$17))</f>
        <v>14.633493542074362</v>
      </c>
      <c r="U46" s="35">
        <f>IF('3g CPIH'!Q$17="-","-",'3j PAAC PAP'!$G$7*('3g CPIH'!Q$17/'3g CPIH'!$G$17))</f>
        <v>14.714192954990214</v>
      </c>
      <c r="V46" s="35">
        <f>IF('3g CPIH'!R$17="-","-",'3j PAAC PAP'!$G$7*('3g CPIH'!R$17/'3g CPIH'!$G$17))</f>
        <v>14.983190998043053</v>
      </c>
      <c r="W46" s="35">
        <f>IF('3g CPIH'!S$17="-","-",'3j PAAC PAP'!$G$7*('3g CPIH'!S$17/'3g CPIH'!$G$17))</f>
        <v>15.427037769080234</v>
      </c>
      <c r="X46" s="27"/>
      <c r="Y46" s="35">
        <f>IF('3g CPIH'!U$17="-","-",'3j PAAC PAP'!$G$7*('3g CPIH'!U$17/'3g CPIH'!$G$17))</f>
        <v>16.207132093933463</v>
      </c>
      <c r="Z46" s="35" t="str">
        <f>IF('3g CPIH'!V$17="-","-",'3j PAAC PAP'!$G$7*('3g CPIH'!V$17/'3g CPIH'!$G$17))</f>
        <v>-</v>
      </c>
      <c r="AA46" s="35" t="str">
        <f>IF('3g CPIH'!W$17="-","-",'3j PAAC PAP'!$G$7*('3g CPIH'!W$17/'3g CPIH'!$G$17))</f>
        <v>-</v>
      </c>
      <c r="AB46" s="35" t="str">
        <f>IF('3g CPIH'!X$17="-","-",'3j PAAC PAP'!$G$7*('3g CPIH'!X$17/'3g CPIH'!$G$17))</f>
        <v>-</v>
      </c>
      <c r="AC46" s="35" t="str">
        <f>IF('3g CPIH'!Y$17="-","-",'3j PAAC PAP'!$G$7*('3g CPIH'!Y$17/'3g CPIH'!$G$17))</f>
        <v>-</v>
      </c>
      <c r="AD46" s="25"/>
    </row>
    <row r="47" spans="1:30" s="26" customFormat="1" ht="11.25" x14ac:dyDescent="0.15">
      <c r="A47" s="207"/>
      <c r="B47" s="123" t="s">
        <v>248</v>
      </c>
      <c r="C47" s="123" t="s">
        <v>188</v>
      </c>
      <c r="D47" s="116" t="s">
        <v>129</v>
      </c>
      <c r="E47" s="75"/>
      <c r="F47" s="27"/>
      <c r="G47" s="35">
        <f>IF(G42="-","-",SUM(G39:G45)*'3j PAAC PAP'!$G$25)</f>
        <v>3.5822068740474338</v>
      </c>
      <c r="H47" s="35">
        <f>IF(H42="-","-",SUM(H39:H45)*'3j PAAC PAP'!$G$25)</f>
        <v>3.5867336290501739</v>
      </c>
      <c r="I47" s="35">
        <f>IF(I42="-","-",SUM(I39:I45)*'3j PAAC PAP'!$G$25)</f>
        <v>4.0433524866838289</v>
      </c>
      <c r="J47" s="35">
        <f>IF(J42="-","-",SUM(J39:J45)*'3j PAAC PAP'!$G$25)</f>
        <v>4.056932751692047</v>
      </c>
      <c r="K47" s="35">
        <f>IF(K42="-","-",SUM(K39:K45)*'3j PAAC PAP'!$G$25)</f>
        <v>3.5702164647487202</v>
      </c>
      <c r="L47" s="35">
        <f>IF(L42="-","-",SUM(L39:L45)*'3j PAAC PAP'!$G$25)</f>
        <v>3.5919968496715233</v>
      </c>
      <c r="M47" s="35">
        <f>IF(M42="-","-",SUM(M39:M45)*'3j PAAC PAP'!$G$25)</f>
        <v>3.7879378445651493</v>
      </c>
      <c r="N47" s="35">
        <f>IF(N42="-","-",SUM(N39:N45)*'3j PAAC PAP'!$G$25)</f>
        <v>4.1743096862355173</v>
      </c>
      <c r="O47" s="27"/>
      <c r="P47" s="35">
        <f>IF(P42="-","-",SUM(P39:P45)*'3j PAAC PAP'!$G$25)</f>
        <v>4.1743096862355173</v>
      </c>
      <c r="Q47" s="35">
        <f>IF(Q42="-","-",SUM(Q39:Q45)*'3j PAAC PAP'!$G$25)</f>
        <v>4.2766636886305385</v>
      </c>
      <c r="R47" s="35">
        <f>IF(R42="-","-",SUM(R39:R45)*'3j PAAC PAP'!$G$25)</f>
        <v>4.2938458698940831</v>
      </c>
      <c r="S47" s="35">
        <f>IF(S42="-","-",SUM(S39:S45)*'3j PAAC PAP'!$G$25)</f>
        <v>4.4274702496686462</v>
      </c>
      <c r="T47" s="35">
        <f>IF(T42="-","-",SUM(T39:T45)*'3j PAAC PAP'!$G$25)</f>
        <v>4.4267739176288856</v>
      </c>
      <c r="U47" s="35">
        <f>IF(U42="-","-",SUM(U39:U45)*'3j PAAC PAP'!$G$25)</f>
        <v>4.3453991683782132</v>
      </c>
      <c r="V47" s="35">
        <f>IF(V42="-","-",SUM(V39:V45)*'3j PAAC PAP'!$G$25)</f>
        <v>4.3394376282823242</v>
      </c>
      <c r="W47" s="35">
        <f>IF(W42="-","-",SUM(W39:W45)*'3j PAAC PAP'!$G$25)</f>
        <v>6.0787406602332057</v>
      </c>
      <c r="X47" s="27"/>
      <c r="Y47" s="35">
        <f>IF(Y42="-","-",SUM(Y39:Y45)*'3j PAAC PAP'!$G$25)</f>
        <v>6.2660823868710978</v>
      </c>
      <c r="Z47" s="35" t="str">
        <f>IF(Z42="-","-",SUM(Z39:Z45)*'3j PAAC PAP'!$G$25)</f>
        <v>-</v>
      </c>
      <c r="AA47" s="35" t="str">
        <f>IF(AA42="-","-",SUM(AA39:AA45)*'3j PAAC PAP'!$G$25)</f>
        <v>-</v>
      </c>
      <c r="AB47" s="35" t="str">
        <f>IF(AB42="-","-",SUM(AB39:AB45)*'3j PAAC PAP'!$G$25)</f>
        <v>-</v>
      </c>
      <c r="AC47" s="35" t="str">
        <f>IF(AC42="-","-",SUM(AC39:AC45)*'3j PAAC PAP'!$G$25)</f>
        <v>-</v>
      </c>
      <c r="AD47" s="25"/>
    </row>
    <row r="48" spans="1:30" s="26" customFormat="1" ht="11.25" customHeight="1" x14ac:dyDescent="0.15">
      <c r="A48" s="207"/>
      <c r="B48" s="123" t="s">
        <v>189</v>
      </c>
      <c r="C48" s="123" t="s">
        <v>250</v>
      </c>
      <c r="D48" s="121" t="s">
        <v>129</v>
      </c>
      <c r="E48" s="75"/>
      <c r="F48" s="27"/>
      <c r="G48" s="35">
        <f>IF(G42="-","-",SUM(G39:G47)*'3k EBIT'!$E$7)</f>
        <v>1.5193046689210887</v>
      </c>
      <c r="H48" s="35">
        <f>IF(H42="-","-",SUM(H39:H47)*'3k EBIT'!$E$7)</f>
        <v>1.5214167198258761</v>
      </c>
      <c r="I48" s="35">
        <f>IF(I42="-","-",SUM(I39:I47)*'3k EBIT'!$E$7)</f>
        <v>1.682689766408801</v>
      </c>
      <c r="J48" s="35">
        <f>IF(J42="-","-",SUM(J39:J47)*'3k EBIT'!$E$7)</f>
        <v>1.6890259191231627</v>
      </c>
      <c r="K48" s="35">
        <f>IF(K42="-","-",SUM(K39:K47)*'3k EBIT'!$E$7)</f>
        <v>1.5210817491995727</v>
      </c>
      <c r="L48" s="35">
        <f>IF(L42="-","-",SUM(L39:L47)*'3k EBIT'!$E$7)</f>
        <v>1.5321235488638256</v>
      </c>
      <c r="M48" s="35">
        <f>IF(M42="-","-",SUM(M39:M47)*'3k EBIT'!$E$7)</f>
        <v>1.6048999937464754</v>
      </c>
      <c r="N48" s="35">
        <f>IF(N42="-","-",SUM(N39:N47)*'3k EBIT'!$E$7)</f>
        <v>1.7430457350169586</v>
      </c>
      <c r="O48" s="27"/>
      <c r="P48" s="35">
        <f>IF(P42="-","-",SUM(P39:P47)*'3k EBIT'!$E$7)</f>
        <v>1.7430457350169586</v>
      </c>
      <c r="Q48" s="35">
        <f>IF(Q42="-","-",SUM(Q39:Q47)*'3k EBIT'!$E$7)</f>
        <v>1.7821469033604787</v>
      </c>
      <c r="R48" s="35">
        <f>IF(R42="-","-",SUM(R39:R47)*'3k EBIT'!$E$7)</f>
        <v>1.7902700463633203</v>
      </c>
      <c r="S48" s="35">
        <f>IF(S42="-","-",SUM(S39:S47)*'3k EBIT'!$E$7)</f>
        <v>1.8387990830146579</v>
      </c>
      <c r="T48" s="35">
        <f>IF(T42="-","-",SUM(T39:T47)*'3k EBIT'!$E$7)</f>
        <v>1.8393358306289631</v>
      </c>
      <c r="U48" s="35">
        <f>IF(U42="-","-",SUM(U39:U47)*'3k EBIT'!$E$7)</f>
        <v>1.8122973701550198</v>
      </c>
      <c r="V48" s="35">
        <f>IF(V42="-","-",SUM(V39:V47)*'3k EBIT'!$E$7)</f>
        <v>1.8154119731409777</v>
      </c>
      <c r="W48" s="35">
        <f>IF(W42="-","-",SUM(W39:W47)*'3k EBIT'!$E$7)</f>
        <v>2.4353354174831137</v>
      </c>
      <c r="X48" s="27"/>
      <c r="Y48" s="35">
        <f>IF(Y42="-","-",SUM(Y39:Y47)*'3k EBIT'!$E$7)</f>
        <v>2.5162908087381037</v>
      </c>
      <c r="Z48" s="35" t="str">
        <f>IF(Z42="-","-",SUM(Z39:Z47)*'3k EBIT'!$E$7)</f>
        <v>-</v>
      </c>
      <c r="AA48" s="35" t="str">
        <f>IF(AA42="-","-",SUM(AA39:AA47)*'3k EBIT'!$E$7)</f>
        <v>-</v>
      </c>
      <c r="AB48" s="35" t="str">
        <f>IF(AB42="-","-",SUM(AB39:AB47)*'3k EBIT'!$E$7)</f>
        <v>-</v>
      </c>
      <c r="AC48" s="35" t="str">
        <f>IF(AC42="-","-",SUM(AC39:AC47)*'3k EBIT'!$E$7)</f>
        <v>-</v>
      </c>
      <c r="AD48" s="25"/>
    </row>
    <row r="49" spans="1:30" s="26" customFormat="1" ht="11.25" customHeight="1" x14ac:dyDescent="0.15">
      <c r="A49" s="207"/>
      <c r="B49" s="123" t="s">
        <v>251</v>
      </c>
      <c r="C49" s="158" t="s">
        <v>252</v>
      </c>
      <c r="D49" s="121" t="s">
        <v>129</v>
      </c>
      <c r="E49" s="116"/>
      <c r="F49" s="27"/>
      <c r="G49" s="35">
        <f>IF(G44="-","-",SUM(G39:G42,G44:G48)*'3l HAP'!$E$8)</f>
        <v>0.93507485243037414</v>
      </c>
      <c r="H49" s="35">
        <f>IF(H44="-","-",SUM(H39:H42,H44:H48)*'3l HAP'!$E$8)</f>
        <v>0.93670235372113009</v>
      </c>
      <c r="I49" s="35">
        <f>IF(I44="-","-",SUM(I39:I42,I44:I48)*'3l HAP'!$E$8)</f>
        <v>0.94896641046437658</v>
      </c>
      <c r="J49" s="35">
        <f>IF(J44="-","-",SUM(J39:J42,J44:J48)*'3l HAP'!$E$8)</f>
        <v>0.95384891433664409</v>
      </c>
      <c r="K49" s="35">
        <f>IF(K44="-","-",SUM(K39:K42,K44:K48)*'3l HAP'!$E$8)</f>
        <v>0.95461371351513125</v>
      </c>
      <c r="L49" s="35">
        <f>IF(L44="-","-",SUM(L39:L42,L44:L48)*'3l HAP'!$E$8)</f>
        <v>0.96312228836297498</v>
      </c>
      <c r="M49" s="35">
        <f>IF(M44="-","-",SUM(M39:M42,M44:M48)*'3l HAP'!$E$8)</f>
        <v>1.0106519174898829</v>
      </c>
      <c r="N49" s="35">
        <f>IF(N44="-","-",SUM(N39:N42,N44:N48)*'3l HAP'!$E$8)</f>
        <v>1.1171040734111792</v>
      </c>
      <c r="O49" s="27"/>
      <c r="P49" s="35">
        <f>IF(P44="-","-",SUM(P39:P42,P44:P48)*'3l HAP'!$E$8)</f>
        <v>1.1171040734111792</v>
      </c>
      <c r="Q49" s="35">
        <f>IF(Q44="-","-",SUM(Q39:Q42,Q44:Q48)*'3l HAP'!$E$8)</f>
        <v>1.1552505456087121</v>
      </c>
      <c r="R49" s="35">
        <f>IF(R44="-","-",SUM(R39:R42,R44:R48)*'3l HAP'!$E$8)</f>
        <v>1.1615100660076536</v>
      </c>
      <c r="S49" s="35">
        <f>IF(S44="-","-",SUM(S39:S42,S44:S48)*'3l HAP'!$E$8)</f>
        <v>1.197302315040961</v>
      </c>
      <c r="T49" s="35">
        <f>IF(T44="-","-",SUM(T39:T42,T44:T48)*'3l HAP'!$E$8)</f>
        <v>1.1977159212817532</v>
      </c>
      <c r="U49" s="35">
        <f>IF(U44="-","-",SUM(U39:U42,U44:U48)*'3l HAP'!$E$8)</f>
        <v>1.2196323814773384</v>
      </c>
      <c r="V49" s="35">
        <f>IF(V44="-","-",SUM(V39:V42,V44:V48)*'3l HAP'!$E$8)</f>
        <v>1.2220324279763826</v>
      </c>
      <c r="W49" s="35">
        <f>IF(W44="-","-",SUM(W39:W42,W44:W48)*'3l HAP'!$E$8)</f>
        <v>1.2962628283514115</v>
      </c>
      <c r="X49" s="27"/>
      <c r="Y49" s="35">
        <f>IF(Y44="-","-",SUM(Y39:Y42,Y44:Y48)*'3l HAP'!$E$8)</f>
        <v>1.3586453227612274</v>
      </c>
      <c r="Z49" s="35" t="str">
        <f>IF(Z44="-","-",SUM(Z39:Z42,Z44:Z48)*'3l HAP'!$E$8)</f>
        <v>-</v>
      </c>
      <c r="AA49" s="35" t="str">
        <f>IF(AA44="-","-",SUM(AA39:AA42,AA44:AA48)*'3l HAP'!$E$8)</f>
        <v>-</v>
      </c>
      <c r="AB49" s="35" t="str">
        <f>IF(AB44="-","-",SUM(AB39:AB42,AB44:AB48)*'3l HAP'!$E$8)</f>
        <v>-</v>
      </c>
      <c r="AC49" s="35" t="str">
        <f>IF(AC44="-","-",SUM(AC39:AC42,AC44:AC48)*'3l HAP'!$E$8)</f>
        <v>-</v>
      </c>
      <c r="AD49" s="25"/>
    </row>
    <row r="50" spans="1:30" s="26" customFormat="1" ht="11.25" customHeight="1" x14ac:dyDescent="0.15">
      <c r="A50" s="207"/>
      <c r="B50" s="123" t="s">
        <v>253</v>
      </c>
      <c r="C50" s="123" t="str">
        <f>B50&amp;"_"&amp;D50</f>
        <v>Total_London</v>
      </c>
      <c r="D50" s="121" t="s">
        <v>129</v>
      </c>
      <c r="E50" s="75"/>
      <c r="F50" s="27"/>
      <c r="G50" s="35">
        <f t="shared" ref="G50:N50" si="6">IF(G44="-","-",SUM(G39:G49))</f>
        <v>80.898445450775711</v>
      </c>
      <c r="H50" s="35">
        <f t="shared" si="6"/>
        <v>81.011233480087498</v>
      </c>
      <c r="I50" s="35">
        <f t="shared" si="6"/>
        <v>89.51154911413056</v>
      </c>
      <c r="J50" s="35">
        <f t="shared" si="6"/>
        <v>89.849913202065906</v>
      </c>
      <c r="K50" s="35">
        <f t="shared" si="6"/>
        <v>81.011514814200282</v>
      </c>
      <c r="L50" s="35">
        <f t="shared" si="6"/>
        <v>81.601170499753948</v>
      </c>
      <c r="M50" s="35">
        <f t="shared" si="6"/>
        <v>85.47903775109981</v>
      </c>
      <c r="N50" s="35">
        <f t="shared" si="6"/>
        <v>92.85631539170771</v>
      </c>
      <c r="O50" s="27"/>
      <c r="P50" s="35">
        <f t="shared" ref="P50:W50" si="7">IF(P44="-","-",SUM(P39:P49))</f>
        <v>92.85631539170771</v>
      </c>
      <c r="Q50" s="35">
        <f t="shared" si="7"/>
        <v>94.952417242467675</v>
      </c>
      <c r="R50" s="35">
        <f t="shared" si="7"/>
        <v>95.386210428527534</v>
      </c>
      <c r="S50" s="35">
        <f t="shared" si="7"/>
        <v>97.976161446313469</v>
      </c>
      <c r="T50" s="35">
        <f t="shared" si="7"/>
        <v>98.0048249153227</v>
      </c>
      <c r="U50" s="35">
        <f t="shared" si="7"/>
        <v>96.603665096274028</v>
      </c>
      <c r="V50" s="35">
        <f t="shared" si="7"/>
        <v>96.769991548007994</v>
      </c>
      <c r="W50" s="35">
        <f t="shared" si="7"/>
        <v>129.47175817371112</v>
      </c>
      <c r="X50" s="27"/>
      <c r="Y50" s="35">
        <f t="shared" ref="Y50:AC50" si="8">IF(Y44="-","-",SUM(Y39:Y49))</f>
        <v>133.79494897423496</v>
      </c>
      <c r="Z50" s="35" t="str">
        <f t="shared" si="8"/>
        <v>-</v>
      </c>
      <c r="AA50" s="35" t="str">
        <f t="shared" si="8"/>
        <v>-</v>
      </c>
      <c r="AB50" s="35" t="str">
        <f t="shared" si="8"/>
        <v>-</v>
      </c>
      <c r="AC50" s="35" t="str">
        <f t="shared" si="8"/>
        <v>-</v>
      </c>
      <c r="AD50" s="25"/>
    </row>
    <row r="51" spans="1:30" s="26" customFormat="1" ht="11.25" customHeight="1" x14ac:dyDescent="0.15">
      <c r="A51" s="207"/>
      <c r="B51" s="120" t="s">
        <v>244</v>
      </c>
      <c r="C51" s="120" t="s">
        <v>180</v>
      </c>
      <c r="D51" s="122" t="s">
        <v>128</v>
      </c>
      <c r="E51" s="119"/>
      <c r="F51" s="27"/>
      <c r="G51" s="117" t="s">
        <v>249</v>
      </c>
      <c r="H51" s="117" t="s">
        <v>249</v>
      </c>
      <c r="I51" s="117" t="s">
        <v>249</v>
      </c>
      <c r="J51" s="117" t="s">
        <v>249</v>
      </c>
      <c r="K51" s="117" t="s">
        <v>249</v>
      </c>
      <c r="L51" s="117" t="s">
        <v>249</v>
      </c>
      <c r="M51" s="117" t="s">
        <v>249</v>
      </c>
      <c r="N51" s="117" t="s">
        <v>249</v>
      </c>
      <c r="O51" s="27"/>
      <c r="P51" s="117" t="s">
        <v>249</v>
      </c>
      <c r="Q51" s="117" t="s">
        <v>249</v>
      </c>
      <c r="R51" s="117" t="s">
        <v>249</v>
      </c>
      <c r="S51" s="117" t="s">
        <v>249</v>
      </c>
      <c r="T51" s="117" t="s">
        <v>249</v>
      </c>
      <c r="U51" s="117" t="s">
        <v>249</v>
      </c>
      <c r="V51" s="117" t="s">
        <v>249</v>
      </c>
      <c r="W51" s="117" t="s">
        <v>249</v>
      </c>
      <c r="X51" s="27"/>
      <c r="Y51" s="117" t="s">
        <v>249</v>
      </c>
      <c r="Z51" s="117" t="s">
        <v>249</v>
      </c>
      <c r="AA51" s="117" t="s">
        <v>249</v>
      </c>
      <c r="AB51" s="117" t="s">
        <v>249</v>
      </c>
      <c r="AC51" s="117" t="s">
        <v>249</v>
      </c>
      <c r="AD51" s="25"/>
    </row>
    <row r="52" spans="1:30" s="26" customFormat="1" ht="11.25" customHeight="1" x14ac:dyDescent="0.15">
      <c r="A52" s="207"/>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x14ac:dyDescent="0.15">
      <c r="A53" s="207"/>
      <c r="B53" s="120" t="s">
        <v>245</v>
      </c>
      <c r="C53" s="120" t="s">
        <v>182</v>
      </c>
      <c r="D53" s="122" t="s">
        <v>128</v>
      </c>
      <c r="E53" s="119"/>
      <c r="F53" s="27"/>
      <c r="G53" s="117" t="str">
        <f>IF('3c AA'!J16="-","-",'3c AA'!J16)</f>
        <v>-</v>
      </c>
      <c r="H53" s="117" t="str">
        <f>IF('3c AA'!K16="-","-",'3c AA'!K16)</f>
        <v>-</v>
      </c>
      <c r="I53" s="117" t="str">
        <f>IF('3c AA'!L16="-","-",'3c AA'!L16)</f>
        <v>-</v>
      </c>
      <c r="J53" s="117" t="str">
        <f>IF('3c AA'!M16="-","-",'3c AA'!M16)</f>
        <v>-</v>
      </c>
      <c r="K53" s="117" t="str">
        <f>IF('3c AA'!N16="-","-",'3c AA'!N16)</f>
        <v>-</v>
      </c>
      <c r="L53" s="117" t="str">
        <f>IF('3c AA'!O16="-","-",'3c AA'!O16)</f>
        <v>-</v>
      </c>
      <c r="M53" s="117" t="str">
        <f>IF('3c AA'!P16="-","-",'3c AA'!P16)</f>
        <v>-</v>
      </c>
      <c r="N53" s="117" t="str">
        <f>IF('3c AA'!Q16="-","-",'3c AA'!Q16)</f>
        <v>-</v>
      </c>
      <c r="O53" s="27"/>
      <c r="P53" s="117" t="str">
        <f>IF('3c AA'!S16="-","-",'3c AA'!S16)</f>
        <v>-</v>
      </c>
      <c r="Q53" s="117" t="str">
        <f>IF('3c AA'!T16="-","-",'3c AA'!T16)</f>
        <v>-</v>
      </c>
      <c r="R53" s="117" t="str">
        <f>IF('3c AA'!U16="-","-",'3c AA'!U16)</f>
        <v>-</v>
      </c>
      <c r="S53" s="117" t="str">
        <f>IF('3c AA'!V16="-","-",'3c AA'!V16)</f>
        <v>-</v>
      </c>
      <c r="T53" s="117">
        <f>IF('3c AA'!W16="-","-",'3c AA'!W16)</f>
        <v>0</v>
      </c>
      <c r="U53" s="117">
        <f>IF('3c AA'!X16="-","-",'3c AA'!X16)</f>
        <v>1.4870742269298105</v>
      </c>
      <c r="V53" s="117">
        <f>IF('3c AA'!Y16="-","-",'3c AA'!Y16)</f>
        <v>0.70457099735818829</v>
      </c>
      <c r="W53" s="117" t="str">
        <f>IF('3c AA'!Z16="-","-",'3c AA'!Z16)</f>
        <v>-</v>
      </c>
      <c r="X53" s="27"/>
      <c r="Y53" s="117">
        <f>IF('3c AA'!AB16="-","-",'3c AA'!AB16)</f>
        <v>0</v>
      </c>
      <c r="Z53" s="117" t="str">
        <f>IF('3c AA'!AC16="-","-",'3c AA'!AC16)</f>
        <v>-</v>
      </c>
      <c r="AA53" s="117" t="str">
        <f>IF('3c AA'!AD16="-","-",'3c AA'!AD16)</f>
        <v>-</v>
      </c>
      <c r="AB53" s="117" t="str">
        <f>IF('3c AA'!AE16="-","-",'3c AA'!AE16)</f>
        <v>-</v>
      </c>
      <c r="AC53" s="117" t="str">
        <f>IF('3c AA'!AF16="-","-",'3c AA'!AF16)</f>
        <v>-</v>
      </c>
      <c r="AD53" s="25"/>
    </row>
    <row r="54" spans="1:30" s="26" customFormat="1" ht="11.25" customHeight="1" x14ac:dyDescent="0.15">
      <c r="A54" s="207"/>
      <c r="B54" s="120" t="s">
        <v>246</v>
      </c>
      <c r="C54" s="120" t="s">
        <v>183</v>
      </c>
      <c r="D54" s="122" t="s">
        <v>128</v>
      </c>
      <c r="E54" s="119"/>
      <c r="F54" s="27"/>
      <c r="G54" s="117">
        <f>IF('3d PC'!G15="-","-",'3d PC'!G56)</f>
        <v>6.5567588596821027</v>
      </c>
      <c r="H54" s="117">
        <f>IF('3d PC'!H15="-","-",'3d PC'!H56)</f>
        <v>6.5567588596821027</v>
      </c>
      <c r="I54" s="117">
        <f>IF('3d PC'!I15="-","-",'3d PC'!I56)</f>
        <v>6.6197359495950758</v>
      </c>
      <c r="J54" s="117">
        <f>IF('3d PC'!J15="-","-",'3d PC'!J56)</f>
        <v>6.6197359495950758</v>
      </c>
      <c r="K54" s="117">
        <f>IF('3d PC'!K15="-","-",'3d PC'!K56)</f>
        <v>6.6995028867368616</v>
      </c>
      <c r="L54" s="117">
        <f>IF('3d PC'!L15="-","-",'3d PC'!L56)</f>
        <v>6.6995028867368616</v>
      </c>
      <c r="M54" s="117">
        <f>IF('3d PC'!M15="-","-",'3d PC'!M56)</f>
        <v>7.1131218301273513</v>
      </c>
      <c r="N54" s="117">
        <f>IF('3d PC'!N15="-","-",'3d PC'!N56)</f>
        <v>7.1131218301273513</v>
      </c>
      <c r="O54" s="27"/>
      <c r="P54" s="117">
        <f>'3d PC'!P56</f>
        <v>7.1131218301273513</v>
      </c>
      <c r="Q54" s="117">
        <f>'3d PC'!Q56</f>
        <v>7.2804579515147188</v>
      </c>
      <c r="R54" s="117">
        <f>'3d PC'!R56</f>
        <v>7.1935840895118579</v>
      </c>
      <c r="S54" s="117">
        <f>'3d PC'!S56</f>
        <v>7.3593999937099728</v>
      </c>
      <c r="T54" s="117">
        <f>'3d PC'!T56</f>
        <v>7.0492243060839304</v>
      </c>
      <c r="U54" s="117">
        <f>'3d PC'!U56</f>
        <v>7.1089669218364691</v>
      </c>
      <c r="V54" s="117">
        <f>'3d PC'!V56</f>
        <v>6.9829560851947949</v>
      </c>
      <c r="W54" s="117">
        <f>'3d PC'!W56</f>
        <v>9.6262235975887975</v>
      </c>
      <c r="X54" s="27"/>
      <c r="Y54" s="117">
        <f>'3d PC'!Y56</f>
        <v>9.9504863797742438</v>
      </c>
      <c r="Z54" s="117" t="str">
        <f>'3d PC'!Z56</f>
        <v>-</v>
      </c>
      <c r="AA54" s="117" t="str">
        <f>'3d PC'!AA56</f>
        <v>-</v>
      </c>
      <c r="AB54" s="117" t="str">
        <f>'3d PC'!AB56</f>
        <v>-</v>
      </c>
      <c r="AC54" s="117" t="str">
        <f>'3d PC'!AC56</f>
        <v>-</v>
      </c>
      <c r="AD54" s="25"/>
    </row>
    <row r="55" spans="1:30" s="26" customFormat="1" ht="11.25" customHeight="1" x14ac:dyDescent="0.15">
      <c r="A55" s="207"/>
      <c r="B55" s="120" t="s">
        <v>247</v>
      </c>
      <c r="C55" s="120" t="s">
        <v>184</v>
      </c>
      <c r="D55" s="122" t="s">
        <v>128</v>
      </c>
      <c r="E55" s="119"/>
      <c r="F55" s="27"/>
      <c r="G55" s="117">
        <f>IF('3e NC-Elec'!H18="-","-",'3e NC-Elec'!H18)</f>
        <v>19.293899999999997</v>
      </c>
      <c r="H55" s="117">
        <f>IF('3e NC-Elec'!I18="-","-",'3e NC-Elec'!I18)</f>
        <v>19.293899999999997</v>
      </c>
      <c r="I55" s="117">
        <f>IF('3e NC-Elec'!J18="-","-",'3e NC-Elec'!J18)</f>
        <v>14.818999999999999</v>
      </c>
      <c r="J55" s="117">
        <f>IF('3e NC-Elec'!K18="-","-",'3e NC-Elec'!K18)</f>
        <v>14.818999999999999</v>
      </c>
      <c r="K55" s="117">
        <f>IF('3e NC-Elec'!L18="-","-",'3e NC-Elec'!L18)</f>
        <v>15.184000000000001</v>
      </c>
      <c r="L55" s="117">
        <f>IF('3e NC-Elec'!M18="-","-",'3e NC-Elec'!M18)</f>
        <v>15.184000000000001</v>
      </c>
      <c r="M55" s="117">
        <f>IF('3e NC-Elec'!N18="-","-",'3e NC-Elec'!N18)</f>
        <v>13.468499999999999</v>
      </c>
      <c r="N55" s="117">
        <f>IF('3e NC-Elec'!O18="-","-",'3e NC-Elec'!O18)</f>
        <v>13.468499999999999</v>
      </c>
      <c r="O55" s="27"/>
      <c r="P55" s="117">
        <f>'3e NC-Elec'!Q18</f>
        <v>13.468499999999999</v>
      </c>
      <c r="Q55" s="117">
        <f>'3e NC-Elec'!R18</f>
        <v>13.432</v>
      </c>
      <c r="R55" s="117">
        <f>'3e NC-Elec'!S18</f>
        <v>13.432</v>
      </c>
      <c r="S55" s="117">
        <f>'3e NC-Elec'!T18</f>
        <v>11.351499999999998</v>
      </c>
      <c r="T55" s="117">
        <f>'3e NC-Elec'!U18</f>
        <v>11.351499999999998</v>
      </c>
      <c r="U55" s="117">
        <f>'3e NC-Elec'!V18</f>
        <v>12.738500000000002</v>
      </c>
      <c r="V55" s="117">
        <f>'3e NC-Elec'!W18</f>
        <v>12.738500000000002</v>
      </c>
      <c r="W55" s="117">
        <f>'3e NC-Elec'!X18</f>
        <v>92.016499999999994</v>
      </c>
      <c r="X55" s="27"/>
      <c r="Y55" s="117">
        <f>'3e NC-Elec'!Z18</f>
        <v>92.016499999999994</v>
      </c>
      <c r="Z55" s="117" t="str">
        <f>'3e NC-Elec'!AA18</f>
        <v>-</v>
      </c>
      <c r="AA55" s="117" t="str">
        <f>'3e NC-Elec'!AB18</f>
        <v>-</v>
      </c>
      <c r="AB55" s="117" t="str">
        <f>'3e NC-Elec'!AC18</f>
        <v>-</v>
      </c>
      <c r="AC55" s="117" t="str">
        <f>'3e NC-Elec'!AD18</f>
        <v>-</v>
      </c>
      <c r="AD55" s="25"/>
    </row>
    <row r="56" spans="1:30" s="26" customFormat="1" ht="11.25" x14ac:dyDescent="0.15">
      <c r="A56" s="207"/>
      <c r="B56" s="120" t="s">
        <v>248</v>
      </c>
      <c r="C56" s="120" t="s">
        <v>185</v>
      </c>
      <c r="D56" s="122" t="s">
        <v>128</v>
      </c>
      <c r="E56" s="119"/>
      <c r="F56" s="27"/>
      <c r="G56" s="117">
        <f>IF('3g CPIH'!C$17="-","-",'3h OC '!$E$7*('3g CPIH'!C$17/'3g CPIH'!$G$17))</f>
        <v>38.772147945205475</v>
      </c>
      <c r="H56" s="117">
        <f>IF('3g CPIH'!D$17="-","-",'3h OC '!$E$7*('3g CPIH'!D$17/'3g CPIH'!$G$17))</f>
        <v>38.849769863013698</v>
      </c>
      <c r="I56" s="117">
        <f>IF('3g CPIH'!E$17="-","-",'3h OC '!$E$7*('3g CPIH'!E$17/'3g CPIH'!$G$17))</f>
        <v>38.966202739726029</v>
      </c>
      <c r="J56" s="117">
        <f>IF('3g CPIH'!F$17="-","-",'3h OC '!$E$7*('3g CPIH'!F$17/'3g CPIH'!$G$17))</f>
        <v>39.199068493150683</v>
      </c>
      <c r="K56" s="117">
        <f>IF('3g CPIH'!G$17="-","-",'3h OC '!$E$7*('3g CPIH'!G$17/'3g CPIH'!$G$17))</f>
        <v>39.6648</v>
      </c>
      <c r="L56" s="117">
        <f>IF('3g CPIH'!H$17="-","-",'3h OC '!$E$7*('3g CPIH'!H$17/'3g CPIH'!$G$17))</f>
        <v>40.169342465753431</v>
      </c>
      <c r="M56" s="117">
        <f>IF('3g CPIH'!I$17="-","-",'3h OC '!$E$7*('3g CPIH'!I$17/'3g CPIH'!$G$17))</f>
        <v>40.751506849315064</v>
      </c>
      <c r="N56" s="117">
        <f>IF('3g CPIH'!J$17="-","-",'3h OC '!$E$7*('3g CPIH'!J$17/'3g CPIH'!$G$17))</f>
        <v>41.100805479452056</v>
      </c>
      <c r="O56" s="27"/>
      <c r="P56" s="117">
        <f>IF('3g CPIH'!L$17="-","-",'3h OC '!$E$7*('3g CPIH'!L$17/'3g CPIH'!$G$17))</f>
        <v>41.100805479452056</v>
      </c>
      <c r="Q56" s="117">
        <f>IF('3g CPIH'!M$17="-","-",'3h OC '!$E$7*('3g CPIH'!M$17/'3g CPIH'!$G$17))</f>
        <v>41.566536986301365</v>
      </c>
      <c r="R56" s="117">
        <f>IF('3g CPIH'!N$17="-","-",'3h OC '!$E$7*('3g CPIH'!N$17/'3g CPIH'!$G$17))</f>
        <v>41.877024657534243</v>
      </c>
      <c r="S56" s="117">
        <f>IF('3g CPIH'!O$17="-","-",'3h OC '!$E$7*('3g CPIH'!O$17/'3g CPIH'!$G$17))</f>
        <v>42.109890410958904</v>
      </c>
      <c r="T56" s="117">
        <f>IF('3g CPIH'!P$17="-","-",'3h OC '!$E$7*('3g CPIH'!P$17/'3g CPIH'!$G$17))</f>
        <v>42.226323287671228</v>
      </c>
      <c r="U56" s="117">
        <f>IF('3g CPIH'!Q$17="-","-",'3h OC '!$E$7*('3g CPIH'!Q$17/'3g CPIH'!$G$17))</f>
        <v>42.45918904109589</v>
      </c>
      <c r="V56" s="117">
        <f>IF('3g CPIH'!R$17="-","-",'3h OC '!$E$7*('3g CPIH'!R$17/'3g CPIH'!$G$17))</f>
        <v>43.235408219178083</v>
      </c>
      <c r="W56" s="117">
        <f>IF('3g CPIH'!S$17="-","-",'3h OC '!$E$7*('3g CPIH'!S$17/'3g CPIH'!$G$17))</f>
        <v>44.516169863013701</v>
      </c>
      <c r="X56" s="27"/>
      <c r="Y56" s="117">
        <f>IF('3g CPIH'!U$17="-","-",'3h OC '!$E$7*('3g CPIH'!U$17/'3g CPIH'!$G$17))</f>
        <v>46.767205479452052</v>
      </c>
      <c r="Z56" s="117" t="str">
        <f>IF('3g CPIH'!V$17="-","-",'3h OC '!$E$7*('3g CPIH'!V$17/'3g CPIH'!$G$17))</f>
        <v>-</v>
      </c>
      <c r="AA56" s="117" t="str">
        <f>IF('3g CPIH'!W$17="-","-",'3h OC '!$E$7*('3g CPIH'!W$17/'3g CPIH'!$G$17))</f>
        <v>-</v>
      </c>
      <c r="AB56" s="117" t="str">
        <f>IF('3g CPIH'!X$17="-","-",'3h OC '!$E$7*('3g CPIH'!X$17/'3g CPIH'!$G$17))</f>
        <v>-</v>
      </c>
      <c r="AC56" s="117" t="str">
        <f>IF('3g CPIH'!Y$17="-","-",'3h OC '!$E$7*('3g CPIH'!Y$17/'3g CPIH'!$G$17))</f>
        <v>-</v>
      </c>
      <c r="AD56" s="25"/>
    </row>
    <row r="57" spans="1:30" s="26" customFormat="1" ht="11.25" x14ac:dyDescent="0.15">
      <c r="A57" s="207"/>
      <c r="B57" s="120" t="s">
        <v>248</v>
      </c>
      <c r="C57" s="120" t="s">
        <v>186</v>
      </c>
      <c r="D57" s="122" t="s">
        <v>128</v>
      </c>
      <c r="E57" s="119"/>
      <c r="F57" s="27"/>
      <c r="G57" s="117" t="s">
        <v>249</v>
      </c>
      <c r="H57" s="117" t="s">
        <v>249</v>
      </c>
      <c r="I57" s="117" t="s">
        <v>249</v>
      </c>
      <c r="J57" s="117" t="s">
        <v>249</v>
      </c>
      <c r="K57" s="117">
        <f>IF('3i SMNCC'!G$50="-","-",'3i SMNCC'!G$62)</f>
        <v>0</v>
      </c>
      <c r="L57" s="117">
        <f>IF('3i SMNCC'!H$50="-","-",'3i SMNCC'!H$62)</f>
        <v>-0.1310662676190151</v>
      </c>
      <c r="M57" s="117">
        <f>IF('3i SMNCC'!I$50="-","-",'3i SMNCC'!I$62)</f>
        <v>1.6490220555819262</v>
      </c>
      <c r="N57" s="117">
        <f>IF('3i SMNCC'!J$50="-","-",'3i SMNCC'!J$62)</f>
        <v>7.9249822078168837</v>
      </c>
      <c r="O57" s="27"/>
      <c r="P57" s="117">
        <f>IF('3i SMNCC'!L$50="-","-",'3i SMNCC'!L$62)</f>
        <v>7.9249822078168837</v>
      </c>
      <c r="Q57" s="117">
        <f>IF('3i SMNCC'!M$50="-","-",'3i SMNCC'!M$62)</f>
        <v>9.5945159615724194</v>
      </c>
      <c r="R57" s="117">
        <f>IF('3i SMNCC'!N$50="-","-",'3i SMNCC'!N$62)</f>
        <v>9.6655312765157912</v>
      </c>
      <c r="S57" s="117">
        <f>IF('3i SMNCC'!O$50="-","-",'3i SMNCC'!O$62)</f>
        <v>11.448655558303892</v>
      </c>
      <c r="T57" s="117">
        <f>IF('3i SMNCC'!P$50="-","-",'3i SMNCC'!P$62)</f>
        <v>11.63045810995356</v>
      </c>
      <c r="U57" s="117">
        <f>IF('3i SMNCC'!Q$50="-","-",'3i SMNCC'!Q$62)</f>
        <v>11.375413031411084</v>
      </c>
      <c r="V57" s="117">
        <f>IF('3i SMNCC'!R$50="-","-",'3i SMNCC'!R$62)</f>
        <v>11.405483218834176</v>
      </c>
      <c r="W57" s="117">
        <f>IF('3i SMNCC'!S$50="-","-",'3i SMNCC'!S$62)</f>
        <v>10.452988037960662</v>
      </c>
      <c r="X57" s="27"/>
      <c r="Y57" s="117">
        <f>IF('3i SMNCC'!U$50="-","-",'3i SMNCC'!U$62)</f>
        <v>11.090106502704794</v>
      </c>
      <c r="Z57" s="117" t="str">
        <f>IF('3i SMNCC'!V$50="-","-",'3i SMNCC'!V$62)</f>
        <v>-</v>
      </c>
      <c r="AA57" s="117" t="str">
        <f>IF('3i SMNCC'!W$50="-","-",'3i SMNCC'!W$62)</f>
        <v>-</v>
      </c>
      <c r="AB57" s="117" t="str">
        <f>IF('3i SMNCC'!X$50="-","-",'3i SMNCC'!X$62)</f>
        <v>-</v>
      </c>
      <c r="AC57" s="117" t="str">
        <f>IF('3i SMNCC'!Y$50="-","-",'3i SMNCC'!Y$62)</f>
        <v>-</v>
      </c>
      <c r="AD57" s="25"/>
    </row>
    <row r="58" spans="1:30" s="26" customFormat="1" ht="12.6" customHeight="1" x14ac:dyDescent="0.15">
      <c r="A58" s="207"/>
      <c r="B58" s="120" t="s">
        <v>248</v>
      </c>
      <c r="C58" s="120" t="s">
        <v>187</v>
      </c>
      <c r="D58" s="122" t="s">
        <v>128</v>
      </c>
      <c r="E58" s="119"/>
      <c r="F58" s="27"/>
      <c r="G58" s="117">
        <f>IF('3g CPIH'!C$17="-","-",'3j PAAC PAP'!$G$7*('3g CPIH'!C$17/'3g CPIH'!$G$17))</f>
        <v>13.436452250489236</v>
      </c>
      <c r="H58" s="117">
        <f>IF('3g CPIH'!D$17="-","-",'3j PAAC PAP'!$G$7*('3g CPIH'!D$17/'3g CPIH'!$G$17))</f>
        <v>13.463352054794518</v>
      </c>
      <c r="I58" s="117">
        <f>IF('3g CPIH'!E$17="-","-",'3j PAAC PAP'!$G$7*('3g CPIH'!E$17/'3g CPIH'!$G$17))</f>
        <v>13.503701761252445</v>
      </c>
      <c r="J58" s="117">
        <f>IF('3g CPIH'!F$17="-","-",'3j PAAC PAP'!$G$7*('3g CPIH'!F$17/'3g CPIH'!$G$17))</f>
        <v>13.584401174168297</v>
      </c>
      <c r="K58" s="117">
        <f>IF('3g CPIH'!G$17="-","-",'3j PAAC PAP'!$G$7*('3g CPIH'!G$17/'3g CPIH'!$G$17))</f>
        <v>13.745799999999999</v>
      </c>
      <c r="L58" s="117">
        <f>IF('3g CPIH'!H$17="-","-",'3j PAAC PAP'!$G$7*('3g CPIH'!H$17/'3g CPIH'!$G$17))</f>
        <v>13.920648727984345</v>
      </c>
      <c r="M58" s="117">
        <f>IF('3g CPIH'!I$17="-","-",'3j PAAC PAP'!$G$7*('3g CPIH'!I$17/'3g CPIH'!$G$17))</f>
        <v>14.122397260273971</v>
      </c>
      <c r="N58" s="117">
        <f>IF('3g CPIH'!J$17="-","-",'3j PAAC PAP'!$G$7*('3g CPIH'!J$17/'3g CPIH'!$G$17))</f>
        <v>14.24344637964775</v>
      </c>
      <c r="O58" s="27"/>
      <c r="P58" s="117">
        <f>IF('3g CPIH'!L$17="-","-",'3j PAAC PAP'!$G$7*('3g CPIH'!L$17/'3g CPIH'!$G$17))</f>
        <v>14.24344637964775</v>
      </c>
      <c r="Q58" s="117">
        <f>IF('3g CPIH'!M$17="-","-",'3j PAAC PAP'!$G$7*('3g CPIH'!M$17/'3g CPIH'!$G$17))</f>
        <v>14.40484520547945</v>
      </c>
      <c r="R58" s="117">
        <f>IF('3g CPIH'!N$17="-","-",'3j PAAC PAP'!$G$7*('3g CPIH'!N$17/'3g CPIH'!$G$17))</f>
        <v>14.512444422700586</v>
      </c>
      <c r="S58" s="117">
        <f>IF('3g CPIH'!O$17="-","-",'3j PAAC PAP'!$G$7*('3g CPIH'!O$17/'3g CPIH'!$G$17))</f>
        <v>14.593143835616438</v>
      </c>
      <c r="T58" s="117">
        <f>IF('3g CPIH'!P$17="-","-",'3j PAAC PAP'!$G$7*('3g CPIH'!P$17/'3g CPIH'!$G$17))</f>
        <v>14.633493542074362</v>
      </c>
      <c r="U58" s="117">
        <f>IF('3g CPIH'!Q$17="-","-",'3j PAAC PAP'!$G$7*('3g CPIH'!Q$17/'3g CPIH'!$G$17))</f>
        <v>14.714192954990214</v>
      </c>
      <c r="V58" s="117">
        <f>IF('3g CPIH'!R$17="-","-",'3j PAAC PAP'!$G$7*('3g CPIH'!R$17/'3g CPIH'!$G$17))</f>
        <v>14.983190998043053</v>
      </c>
      <c r="W58" s="117">
        <f>IF('3g CPIH'!S$17="-","-",'3j PAAC PAP'!$G$7*('3g CPIH'!S$17/'3g CPIH'!$G$17))</f>
        <v>15.427037769080234</v>
      </c>
      <c r="X58" s="27"/>
      <c r="Y58" s="117">
        <f>IF('3g CPIH'!U$17="-","-",'3j PAAC PAP'!$G$7*('3g CPIH'!U$17/'3g CPIH'!$G$17))</f>
        <v>16.207132093933463</v>
      </c>
      <c r="Z58" s="117" t="str">
        <f>IF('3g CPIH'!V$17="-","-",'3j PAAC PAP'!$G$7*('3g CPIH'!V$17/'3g CPIH'!$G$17))</f>
        <v>-</v>
      </c>
      <c r="AA58" s="117" t="str">
        <f>IF('3g CPIH'!W$17="-","-",'3j PAAC PAP'!$G$7*('3g CPIH'!W$17/'3g CPIH'!$G$17))</f>
        <v>-</v>
      </c>
      <c r="AB58" s="117" t="str">
        <f>IF('3g CPIH'!X$17="-","-",'3j PAAC PAP'!$G$7*('3g CPIH'!X$17/'3g CPIH'!$G$17))</f>
        <v>-</v>
      </c>
      <c r="AC58" s="117" t="str">
        <f>IF('3g CPIH'!Y$17="-","-",'3j PAAC PAP'!$G$7*('3g CPIH'!Y$17/'3g CPIH'!$G$17))</f>
        <v>-</v>
      </c>
      <c r="AD58" s="25"/>
    </row>
    <row r="59" spans="1:30" s="26" customFormat="1" ht="11.25" x14ac:dyDescent="0.15">
      <c r="A59" s="207"/>
      <c r="B59" s="120" t="s">
        <v>248</v>
      </c>
      <c r="C59" s="120" t="s">
        <v>188</v>
      </c>
      <c r="D59" s="122" t="s">
        <v>128</v>
      </c>
      <c r="E59" s="119"/>
      <c r="F59" s="27"/>
      <c r="G59" s="117">
        <f>IF(G54="-","-",SUM(G51:G57)*'3j PAAC PAP'!$G$25)</f>
        <v>3.7686728472474336</v>
      </c>
      <c r="H59" s="117">
        <f>IF(H54="-","-",SUM(H51:H57)*'3j PAAC PAP'!$G$25)</f>
        <v>3.7731996022501733</v>
      </c>
      <c r="I59" s="117">
        <f>IF(I54="-","-",SUM(I51:I57)*'3j PAAC PAP'!$G$25)</f>
        <v>3.5226952144838282</v>
      </c>
      <c r="J59" s="117">
        <f>IF(J54="-","-",SUM(J51:J57)*'3j PAAC PAP'!$G$25)</f>
        <v>3.5362754794920472</v>
      </c>
      <c r="K59" s="117">
        <f>IF(K54="-","-",SUM(K51:K57)*'3j PAAC PAP'!$G$25)</f>
        <v>3.5893739277487207</v>
      </c>
      <c r="L59" s="117">
        <f>IF(L54="-","-",SUM(L51:L57)*'3j PAAC PAP'!$G$25)</f>
        <v>3.6111543126715238</v>
      </c>
      <c r="M59" s="117">
        <f>IF(M54="-","-",SUM(M51:M57)*'3j PAAC PAP'!$G$25)</f>
        <v>3.6729930665651493</v>
      </c>
      <c r="N59" s="117">
        <f>IF(N54="-","-",SUM(N51:N57)*'3j PAAC PAP'!$G$25)</f>
        <v>4.0593649082355174</v>
      </c>
      <c r="O59" s="27"/>
      <c r="P59" s="117">
        <f>IF(P54="-","-",SUM(P51:P57)*'3j PAAC PAP'!$G$25)</f>
        <v>4.0593649082355174</v>
      </c>
      <c r="Q59" s="117">
        <f>IF(Q54="-","-",SUM(Q51:Q57)*'3j PAAC PAP'!$G$25)</f>
        <v>4.1915194086305378</v>
      </c>
      <c r="R59" s="117">
        <f>IF(R54="-","-",SUM(R51:R57)*'3j PAAC PAP'!$G$25)</f>
        <v>4.2087015898940825</v>
      </c>
      <c r="S59" s="117">
        <f>IF(S54="-","-",SUM(S51:S57)*'3j PAAC PAP'!$G$25)</f>
        <v>4.214609549668646</v>
      </c>
      <c r="T59" s="117">
        <f>IF(T54="-","-",SUM(T51:T57)*'3j PAAC PAP'!$G$25)</f>
        <v>4.2139132176288854</v>
      </c>
      <c r="U59" s="117">
        <f>IF(U54="-","-",SUM(U51:U57)*'3j PAAC PAP'!$G$25)</f>
        <v>4.383714094378214</v>
      </c>
      <c r="V59" s="117">
        <f>IF(V54="-","-",SUM(V51:V57)*'3j PAAC PAP'!$G$25)</f>
        <v>4.3777525542823241</v>
      </c>
      <c r="W59" s="117">
        <f>IF(W54="-","-",SUM(W51:W57)*'3j PAAC PAP'!$G$25)</f>
        <v>9.1332917052332068</v>
      </c>
      <c r="X59" s="27"/>
      <c r="Y59" s="117">
        <f>IF(Y54="-","-",SUM(Y51:Y57)*'3j PAAC PAP'!$G$25)</f>
        <v>9.3206334318710979</v>
      </c>
      <c r="Z59" s="117" t="str">
        <f>IF(Z54="-","-",SUM(Z51:Z57)*'3j PAAC PAP'!$G$25)</f>
        <v>-</v>
      </c>
      <c r="AA59" s="117" t="str">
        <f>IF(AA54="-","-",SUM(AA51:AA57)*'3j PAAC PAP'!$G$25)</f>
        <v>-</v>
      </c>
      <c r="AB59" s="117" t="str">
        <f>IF(AB54="-","-",SUM(AB51:AB57)*'3j PAAC PAP'!$G$25)</f>
        <v>-</v>
      </c>
      <c r="AC59" s="117" t="str">
        <f>IF(AC54="-","-",SUM(AC51:AC57)*'3j PAAC PAP'!$G$25)</f>
        <v>-</v>
      </c>
      <c r="AD59" s="25"/>
    </row>
    <row r="60" spans="1:30" s="26" customFormat="1" ht="11.25" customHeight="1" x14ac:dyDescent="0.15">
      <c r="A60" s="207"/>
      <c r="B60" s="120" t="s">
        <v>189</v>
      </c>
      <c r="C60" s="120" t="s">
        <v>250</v>
      </c>
      <c r="D60" s="122" t="s">
        <v>128</v>
      </c>
      <c r="E60" s="119"/>
      <c r="F60" s="27"/>
      <c r="G60" s="117">
        <f>IF(G54="-","-",SUM(G51:G59)*'3k EBIT'!$E$7)</f>
        <v>1.5848433850900263</v>
      </c>
      <c r="H60" s="117">
        <f>IF(H54="-","-",SUM(H51:H59)*'3k EBIT'!$E$7)</f>
        <v>1.5869554359948135</v>
      </c>
      <c r="I60" s="117">
        <f>IF(I54="-","-",SUM(I51:I59)*'3k EBIT'!$E$7)</f>
        <v>1.4996901091608312</v>
      </c>
      <c r="J60" s="117">
        <f>IF(J54="-","-",SUM(J51:J59)*'3k EBIT'!$E$7)</f>
        <v>1.5060262618751934</v>
      </c>
      <c r="K60" s="117">
        <f>IF(K54="-","-",SUM(K51:K59)*'3k EBIT'!$E$7)</f>
        <v>1.5278151789429568</v>
      </c>
      <c r="L60" s="117">
        <f>IF(L54="-","-",SUM(L51:L59)*'3k EBIT'!$E$7)</f>
        <v>1.5388569786072102</v>
      </c>
      <c r="M60" s="117">
        <f>IF(M54="-","-",SUM(M51:M59)*'3k EBIT'!$E$7)</f>
        <v>1.5644994152861715</v>
      </c>
      <c r="N60" s="117">
        <f>IF(N54="-","-",SUM(N51:N59)*'3k EBIT'!$E$7)</f>
        <v>1.7026451565566545</v>
      </c>
      <c r="O60" s="27"/>
      <c r="P60" s="117">
        <f>IF(P54="-","-",SUM(P51:P59)*'3k EBIT'!$E$7)</f>
        <v>1.7026451565566545</v>
      </c>
      <c r="Q60" s="117">
        <f>IF(Q54="-","-",SUM(Q51:Q59)*'3k EBIT'!$E$7)</f>
        <v>1.7522205489454385</v>
      </c>
      <c r="R60" s="117">
        <f>IF(R54="-","-",SUM(R51:R59)*'3k EBIT'!$E$7)</f>
        <v>1.76034369194828</v>
      </c>
      <c r="S60" s="117">
        <f>IF(S54="-","-",SUM(S51:S59)*'3k EBIT'!$E$7)</f>
        <v>1.7639831969770581</v>
      </c>
      <c r="T60" s="117">
        <f>IF(T54="-","-",SUM(T51:T59)*'3k EBIT'!$E$7)</f>
        <v>1.7645199445913629</v>
      </c>
      <c r="U60" s="117">
        <f>IF(U54="-","-",SUM(U51:U59)*'3k EBIT'!$E$7)</f>
        <v>1.8257642296417882</v>
      </c>
      <c r="V60" s="117">
        <f>IF(V54="-","-",SUM(V51:V59)*'3k EBIT'!$E$7)</f>
        <v>1.8288788326277454</v>
      </c>
      <c r="W60" s="117">
        <f>IF(W54="-","-",SUM(W51:W59)*'3k EBIT'!$E$7)</f>
        <v>3.5089433821226739</v>
      </c>
      <c r="X60" s="27"/>
      <c r="Y60" s="117">
        <f>IF(Y54="-","-",SUM(Y51:Y59)*'3k EBIT'!$E$7)</f>
        <v>3.5898987733776639</v>
      </c>
      <c r="Z60" s="117" t="str">
        <f>IF(Z54="-","-",SUM(Z51:Z59)*'3k EBIT'!$E$7)</f>
        <v>-</v>
      </c>
      <c r="AA60" s="117" t="str">
        <f>IF(AA54="-","-",SUM(AA51:AA59)*'3k EBIT'!$E$7)</f>
        <v>-</v>
      </c>
      <c r="AB60" s="117" t="str">
        <f>IF(AB54="-","-",SUM(AB51:AB59)*'3k EBIT'!$E$7)</f>
        <v>-</v>
      </c>
      <c r="AC60" s="117" t="str">
        <f>IF(AC54="-","-",SUM(AC51:AC59)*'3k EBIT'!$E$7)</f>
        <v>-</v>
      </c>
      <c r="AD60" s="25"/>
    </row>
    <row r="61" spans="1:30" s="26" customFormat="1" ht="11.25" customHeight="1" x14ac:dyDescent="0.15">
      <c r="A61" s="207"/>
      <c r="B61" s="120" t="s">
        <v>251</v>
      </c>
      <c r="C61" s="156" t="s">
        <v>252</v>
      </c>
      <c r="D61" s="122" t="s">
        <v>128</v>
      </c>
      <c r="E61" s="118"/>
      <c r="F61" s="27"/>
      <c r="G61" s="117">
        <f>IF(G56="-","-",SUM(G51:G54,G56:G60)*'3l HAP'!$E$8)</f>
        <v>0.93876445308742462</v>
      </c>
      <c r="H61" s="117">
        <f>IF(H56="-","-",SUM(H51:H54,H56:H60)*'3l HAP'!$E$8)</f>
        <v>0.94039195437818057</v>
      </c>
      <c r="I61" s="117">
        <f>IF(I56="-","-",SUM(I51:I54,I56:I60)*'3l HAP'!$E$8)</f>
        <v>0.93866416936032882</v>
      </c>
      <c r="J61" s="117">
        <f>IF(J56="-","-",SUM(J51:J54,J56:J60)*'3l HAP'!$E$8)</f>
        <v>0.94354667323259656</v>
      </c>
      <c r="K61" s="117">
        <f>IF(K56="-","-",SUM(K51:K54,K56:K60)*'3l HAP'!$E$8)</f>
        <v>0.95499278207578719</v>
      </c>
      <c r="L61" s="117">
        <f>IF(L56="-","-",SUM(L51:L54,L56:L60)*'3l HAP'!$E$8)</f>
        <v>0.96350135692363126</v>
      </c>
      <c r="M61" s="117">
        <f>IF(M56="-","-",SUM(M51:M54,M56:M60)*'3l HAP'!$E$8)</f>
        <v>1.0083775061259479</v>
      </c>
      <c r="N61" s="117">
        <f>IF(N56="-","-",SUM(N51:N54,N56:N60)*'3l HAP'!$E$8)</f>
        <v>1.114829662047244</v>
      </c>
      <c r="O61" s="27"/>
      <c r="P61" s="117">
        <f>IF(P56="-","-",SUM(P51:P54,P56:P60)*'3l HAP'!$E$8)</f>
        <v>1.114829662047244</v>
      </c>
      <c r="Q61" s="117">
        <f>IF(Q56="-","-",SUM(Q51:Q54,Q56:Q60)*'3l HAP'!$E$8)</f>
        <v>1.1535657964502417</v>
      </c>
      <c r="R61" s="117">
        <f>IF(R56="-","-",SUM(R51:R54,R56:R60)*'3l HAP'!$E$8)</f>
        <v>1.159825316849183</v>
      </c>
      <c r="S61" s="117">
        <f>IF(S56="-","-",SUM(S51:S54,S56:S60)*'3l HAP'!$E$8)</f>
        <v>1.1930904421447843</v>
      </c>
      <c r="T61" s="117">
        <f>IF(T56="-","-",SUM(T51:T54,T56:T60)*'3l HAP'!$E$8)</f>
        <v>1.1935040483855766</v>
      </c>
      <c r="U61" s="117">
        <f>IF(U56="-","-",SUM(U51:U54,U56:U60)*'3l HAP'!$E$8)</f>
        <v>1.2203905185986503</v>
      </c>
      <c r="V61" s="117">
        <f>IF(V56="-","-",SUM(V51:V54,V56:V60)*'3l HAP'!$E$8)</f>
        <v>1.2227905650976945</v>
      </c>
      <c r="W61" s="117">
        <f>IF(W56="-","-",SUM(W51:W54,W56:W60)*'3l HAP'!$E$8)</f>
        <v>1.3567032044115444</v>
      </c>
      <c r="X61" s="27"/>
      <c r="Y61" s="117">
        <f>IF(Y56="-","-",SUM(Y51:Y54,Y56:Y60)*'3l HAP'!$E$8)</f>
        <v>1.4190856988213603</v>
      </c>
      <c r="Z61" s="117" t="str">
        <f>IF(Z56="-","-",SUM(Z51:Z54,Z56:Z60)*'3l HAP'!$E$8)</f>
        <v>-</v>
      </c>
      <c r="AA61" s="117" t="str">
        <f>IF(AA56="-","-",SUM(AA51:AA54,AA56:AA60)*'3l HAP'!$E$8)</f>
        <v>-</v>
      </c>
      <c r="AB61" s="117" t="str">
        <f>IF(AB56="-","-",SUM(AB51:AB54,AB56:AB60)*'3l HAP'!$E$8)</f>
        <v>-</v>
      </c>
      <c r="AC61" s="117" t="str">
        <f>IF(AC56="-","-",SUM(AC51:AC54,AC56:AC60)*'3l HAP'!$E$8)</f>
        <v>-</v>
      </c>
      <c r="AD61" s="25"/>
    </row>
    <row r="62" spans="1:30" s="26" customFormat="1" ht="11.25" customHeight="1" x14ac:dyDescent="0.15">
      <c r="A62" s="207"/>
      <c r="B62" s="120" t="s">
        <v>253</v>
      </c>
      <c r="C62" s="120" t="str">
        <f>B62&amp;"_"&amp;D62</f>
        <v>Total_N Wales and Mersey</v>
      </c>
      <c r="D62" s="122" t="s">
        <v>128</v>
      </c>
      <c r="E62" s="119"/>
      <c r="F62" s="27"/>
      <c r="G62" s="117">
        <f t="shared" ref="G62:N62" si="9">IF(G56="-","-",SUM(G51:G61))</f>
        <v>84.351539740801698</v>
      </c>
      <c r="H62" s="117">
        <f t="shared" si="9"/>
        <v>84.464327770113471</v>
      </c>
      <c r="I62" s="117">
        <f t="shared" si="9"/>
        <v>79.869689943578535</v>
      </c>
      <c r="J62" s="117">
        <f t="shared" si="9"/>
        <v>80.208054031513896</v>
      </c>
      <c r="K62" s="117">
        <f t="shared" si="9"/>
        <v>81.36628477550434</v>
      </c>
      <c r="L62" s="117">
        <f t="shared" si="9"/>
        <v>81.955940461058006</v>
      </c>
      <c r="M62" s="117">
        <f t="shared" si="9"/>
        <v>83.350417983275591</v>
      </c>
      <c r="N62" s="117">
        <f t="shared" si="9"/>
        <v>90.727695623883463</v>
      </c>
      <c r="O62" s="27"/>
      <c r="P62" s="117">
        <f t="shared" ref="P62:W62" si="10">IF(P56="-","-",SUM(P51:P61))</f>
        <v>90.727695623883463</v>
      </c>
      <c r="Q62" s="117">
        <f t="shared" si="10"/>
        <v>93.375661858894162</v>
      </c>
      <c r="R62" s="117">
        <f t="shared" si="10"/>
        <v>93.809455044954007</v>
      </c>
      <c r="S62" s="117">
        <f t="shared" si="10"/>
        <v>94.03427298737968</v>
      </c>
      <c r="T62" s="117">
        <f t="shared" si="10"/>
        <v>94.062936456388897</v>
      </c>
      <c r="U62" s="117">
        <f t="shared" si="10"/>
        <v>97.31320501888213</v>
      </c>
      <c r="V62" s="117">
        <f t="shared" si="10"/>
        <v>97.479531470616067</v>
      </c>
      <c r="W62" s="117">
        <f t="shared" si="10"/>
        <v>186.03785755941081</v>
      </c>
      <c r="X62" s="27"/>
      <c r="Y62" s="117">
        <f t="shared" ref="Y62:AC62" si="11">IF(Y56="-","-",SUM(Y51:Y61))</f>
        <v>190.36104835993467</v>
      </c>
      <c r="Z62" s="117" t="str">
        <f t="shared" si="11"/>
        <v>-</v>
      </c>
      <c r="AA62" s="117" t="str">
        <f t="shared" si="11"/>
        <v>-</v>
      </c>
      <c r="AB62" s="117" t="str">
        <f t="shared" si="11"/>
        <v>-</v>
      </c>
      <c r="AC62" s="117" t="str">
        <f t="shared" si="11"/>
        <v>-</v>
      </c>
      <c r="AD62" s="25"/>
    </row>
    <row r="63" spans="1:30" s="26" customFormat="1" ht="11.25" customHeight="1" x14ac:dyDescent="0.15">
      <c r="A63" s="207"/>
      <c r="B63" s="123" t="s">
        <v>244</v>
      </c>
      <c r="C63" s="123" t="s">
        <v>180</v>
      </c>
      <c r="D63" s="121" t="s">
        <v>133</v>
      </c>
      <c r="E63" s="75"/>
      <c r="F63" s="27"/>
      <c r="G63" s="35" t="s">
        <v>249</v>
      </c>
      <c r="H63" s="35" t="s">
        <v>249</v>
      </c>
      <c r="I63" s="35" t="s">
        <v>249</v>
      </c>
      <c r="J63" s="35" t="s">
        <v>249</v>
      </c>
      <c r="K63" s="35" t="s">
        <v>249</v>
      </c>
      <c r="L63" s="35" t="s">
        <v>249</v>
      </c>
      <c r="M63" s="35" t="s">
        <v>249</v>
      </c>
      <c r="N63" s="35" t="s">
        <v>249</v>
      </c>
      <c r="O63" s="27"/>
      <c r="P63" s="35" t="s">
        <v>249</v>
      </c>
      <c r="Q63" s="35" t="s">
        <v>249</v>
      </c>
      <c r="R63" s="35" t="s">
        <v>249</v>
      </c>
      <c r="S63" s="35" t="s">
        <v>249</v>
      </c>
      <c r="T63" s="35" t="s">
        <v>249</v>
      </c>
      <c r="U63" s="35" t="s">
        <v>249</v>
      </c>
      <c r="V63" s="35" t="s">
        <v>249</v>
      </c>
      <c r="W63" s="35" t="s">
        <v>249</v>
      </c>
      <c r="X63" s="27"/>
      <c r="Y63" s="35" t="s">
        <v>249</v>
      </c>
      <c r="Z63" s="35" t="s">
        <v>249</v>
      </c>
      <c r="AA63" s="35" t="s">
        <v>249</v>
      </c>
      <c r="AB63" s="35" t="s">
        <v>249</v>
      </c>
      <c r="AC63" s="35" t="s">
        <v>249</v>
      </c>
      <c r="AD63" s="25"/>
    </row>
    <row r="64" spans="1:30" s="26" customFormat="1" ht="11.25" customHeight="1" x14ac:dyDescent="0.15">
      <c r="A64" s="207"/>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x14ac:dyDescent="0.15">
      <c r="A65" s="207"/>
      <c r="B65" s="123" t="s">
        <v>245</v>
      </c>
      <c r="C65" s="123" t="s">
        <v>182</v>
      </c>
      <c r="D65" s="121" t="s">
        <v>133</v>
      </c>
      <c r="E65" s="75"/>
      <c r="F65" s="27"/>
      <c r="G65" s="35" t="str">
        <f>IF('3c AA'!J17="-","-",'3c AA'!J17)</f>
        <v>-</v>
      </c>
      <c r="H65" s="35" t="str">
        <f>IF('3c AA'!K17="-","-",'3c AA'!K17)</f>
        <v>-</v>
      </c>
      <c r="I65" s="35" t="str">
        <f>IF('3c AA'!L17="-","-",'3c AA'!L17)</f>
        <v>-</v>
      </c>
      <c r="J65" s="35" t="str">
        <f>IF('3c AA'!M17="-","-",'3c AA'!M17)</f>
        <v>-</v>
      </c>
      <c r="K65" s="35" t="str">
        <f>IF('3c AA'!N17="-","-",'3c AA'!N17)</f>
        <v>-</v>
      </c>
      <c r="L65" s="35" t="str">
        <f>IF('3c AA'!O17="-","-",'3c AA'!O17)</f>
        <v>-</v>
      </c>
      <c r="M65" s="35" t="str">
        <f>IF('3c AA'!P17="-","-",'3c AA'!P17)</f>
        <v>-</v>
      </c>
      <c r="N65" s="35" t="str">
        <f>IF('3c AA'!Q17="-","-",'3c AA'!Q17)</f>
        <v>-</v>
      </c>
      <c r="O65" s="27"/>
      <c r="P65" s="35" t="str">
        <f>IF('3c AA'!S17="-","-",'3c AA'!S17)</f>
        <v>-</v>
      </c>
      <c r="Q65" s="35" t="str">
        <f>IF('3c AA'!T17="-","-",'3c AA'!T17)</f>
        <v>-</v>
      </c>
      <c r="R65" s="35" t="str">
        <f>IF('3c AA'!U17="-","-",'3c AA'!U17)</f>
        <v>-</v>
      </c>
      <c r="S65" s="35" t="str">
        <f>IF('3c AA'!V17="-","-",'3c AA'!V17)</f>
        <v>-</v>
      </c>
      <c r="T65" s="35">
        <f>IF('3c AA'!W17="-","-",'3c AA'!W17)</f>
        <v>0</v>
      </c>
      <c r="U65" s="35">
        <f>IF('3c AA'!X17="-","-",'3c AA'!X17)</f>
        <v>1.4870742269298105</v>
      </c>
      <c r="V65" s="35">
        <f>IF('3c AA'!Y17="-","-",'3c AA'!Y17)</f>
        <v>0.70457099735818829</v>
      </c>
      <c r="W65" s="35" t="str">
        <f>IF('3c AA'!Z17="-","-",'3c AA'!Z17)</f>
        <v>-</v>
      </c>
      <c r="X65" s="27"/>
      <c r="Y65" s="35">
        <f>IF('3c AA'!AB17="-","-",'3c AA'!AB17)</f>
        <v>0</v>
      </c>
      <c r="Z65" s="35" t="str">
        <f>IF('3c AA'!AC17="-","-",'3c AA'!AC17)</f>
        <v>-</v>
      </c>
      <c r="AA65" s="35" t="str">
        <f>IF('3c AA'!AD17="-","-",'3c AA'!AD17)</f>
        <v>-</v>
      </c>
      <c r="AB65" s="35" t="str">
        <f>IF('3c AA'!AE17="-","-",'3c AA'!AE17)</f>
        <v>-</v>
      </c>
      <c r="AC65" s="35" t="str">
        <f>IF('3c AA'!AF17="-","-",'3c AA'!AF17)</f>
        <v>-</v>
      </c>
      <c r="AD65" s="25"/>
    </row>
    <row r="66" spans="1:30" s="26" customFormat="1" ht="11.25" customHeight="1" x14ac:dyDescent="0.15">
      <c r="A66" s="207"/>
      <c r="B66" s="123" t="s">
        <v>246</v>
      </c>
      <c r="C66" s="123" t="s">
        <v>183</v>
      </c>
      <c r="D66" s="121" t="s">
        <v>133</v>
      </c>
      <c r="E66" s="75"/>
      <c r="F66" s="27"/>
      <c r="G66" s="35">
        <f>IF('3d PC'!G15="-","-",'3d PC'!G56)</f>
        <v>6.5567588596821027</v>
      </c>
      <c r="H66" s="35">
        <f>IF('3d PC'!H15="-","-",'3d PC'!H56)</f>
        <v>6.5567588596821027</v>
      </c>
      <c r="I66" s="35">
        <f>IF('3d PC'!I15="-","-",'3d PC'!I56)</f>
        <v>6.6197359495950758</v>
      </c>
      <c r="J66" s="35">
        <f>IF('3d PC'!J15="-","-",'3d PC'!J56)</f>
        <v>6.6197359495950758</v>
      </c>
      <c r="K66" s="35">
        <f>IF('3d PC'!K15="-","-",'3d PC'!K56)</f>
        <v>6.6995028867368616</v>
      </c>
      <c r="L66" s="35">
        <f>IF('3d PC'!L15="-","-",'3d PC'!L56)</f>
        <v>6.6995028867368616</v>
      </c>
      <c r="M66" s="35">
        <f>IF('3d PC'!M15="-","-",'3d PC'!M56)</f>
        <v>7.1131218301273513</v>
      </c>
      <c r="N66" s="35">
        <f>IF('3d PC'!N15="-","-",'3d PC'!N56)</f>
        <v>7.1131218301273513</v>
      </c>
      <c r="O66" s="27"/>
      <c r="P66" s="35">
        <f>'3d PC'!P56</f>
        <v>7.1131218301273513</v>
      </c>
      <c r="Q66" s="35">
        <f>'3d PC'!Q56</f>
        <v>7.2804579515147188</v>
      </c>
      <c r="R66" s="35">
        <f>'3d PC'!R56</f>
        <v>7.1935840895118579</v>
      </c>
      <c r="S66" s="35">
        <f>'3d PC'!S56</f>
        <v>7.3593999937099728</v>
      </c>
      <c r="T66" s="35">
        <f>'3d PC'!T56</f>
        <v>7.0492243060839304</v>
      </c>
      <c r="U66" s="35">
        <f>'3d PC'!U56</f>
        <v>7.1089669218364691</v>
      </c>
      <c r="V66" s="35">
        <f>'3d PC'!V56</f>
        <v>6.9829560851947949</v>
      </c>
      <c r="W66" s="35">
        <f>'3d PC'!W56</f>
        <v>9.6262235975887975</v>
      </c>
      <c r="X66" s="27"/>
      <c r="Y66" s="35">
        <f>'3d PC'!Y56</f>
        <v>9.9504863797742438</v>
      </c>
      <c r="Z66" s="35" t="str">
        <f>'3d PC'!Z56</f>
        <v>-</v>
      </c>
      <c r="AA66" s="35" t="str">
        <f>'3d PC'!AA56</f>
        <v>-</v>
      </c>
      <c r="AB66" s="35" t="str">
        <f>'3d PC'!AB56</f>
        <v>-</v>
      </c>
      <c r="AC66" s="35" t="str">
        <f>'3d PC'!AC56</f>
        <v>-</v>
      </c>
      <c r="AD66" s="25"/>
    </row>
    <row r="67" spans="1:30" s="26" customFormat="1" ht="11.25" x14ac:dyDescent="0.15">
      <c r="A67" s="207"/>
      <c r="B67" s="123" t="s">
        <v>247</v>
      </c>
      <c r="C67" s="123" t="s">
        <v>184</v>
      </c>
      <c r="D67" s="121" t="s">
        <v>133</v>
      </c>
      <c r="E67" s="75"/>
      <c r="F67" s="27"/>
      <c r="G67" s="35">
        <f>IF('3e NC-Elec'!H19="-","-",'3e NC-Elec'!H19)</f>
        <v>12.555999999999999</v>
      </c>
      <c r="H67" s="35">
        <f>IF('3e NC-Elec'!I19="-","-",'3e NC-Elec'!I19)</f>
        <v>12.555999999999999</v>
      </c>
      <c r="I67" s="35">
        <f>IF('3e NC-Elec'!J19="-","-",'3e NC-Elec'!J19)</f>
        <v>19.491</v>
      </c>
      <c r="J67" s="35">
        <f>IF('3e NC-Elec'!K19="-","-",'3e NC-Elec'!K19)</f>
        <v>19.491</v>
      </c>
      <c r="K67" s="35">
        <f>IF('3e NC-Elec'!L19="-","-",'3e NC-Elec'!L19)</f>
        <v>14.234999999999999</v>
      </c>
      <c r="L67" s="35">
        <f>IF('3e NC-Elec'!M19="-","-",'3e NC-Elec'!M19)</f>
        <v>14.234999999999999</v>
      </c>
      <c r="M67" s="35">
        <f>IF('3e NC-Elec'!N19="-","-",'3e NC-Elec'!N19)</f>
        <v>15.658499999999998</v>
      </c>
      <c r="N67" s="35">
        <f>IF('3e NC-Elec'!O19="-","-",'3e NC-Elec'!O19)</f>
        <v>15.658499999999998</v>
      </c>
      <c r="O67" s="27"/>
      <c r="P67" s="35">
        <f>'3e NC-Elec'!Q19</f>
        <v>15.658499999999998</v>
      </c>
      <c r="Q67" s="35">
        <f>'3e NC-Elec'!R19</f>
        <v>15.402999999999999</v>
      </c>
      <c r="R67" s="35">
        <f>'3e NC-Elec'!S19</f>
        <v>15.402999999999999</v>
      </c>
      <c r="S67" s="35">
        <f>'3e NC-Elec'!T19</f>
        <v>17.155000000000001</v>
      </c>
      <c r="T67" s="35">
        <f>'3e NC-Elec'!U19</f>
        <v>17.155000000000001</v>
      </c>
      <c r="U67" s="35">
        <f>'3e NC-Elec'!V19</f>
        <v>18.140499999999999</v>
      </c>
      <c r="V67" s="35">
        <f>'3e NC-Elec'!W19</f>
        <v>18.140499999999999</v>
      </c>
      <c r="W67" s="35">
        <f>'3e NC-Elec'!X19</f>
        <v>93.877999999999986</v>
      </c>
      <c r="X67" s="27"/>
      <c r="Y67" s="35">
        <f>'3e NC-Elec'!Z19</f>
        <v>93.877999999999986</v>
      </c>
      <c r="Z67" s="35" t="str">
        <f>'3e NC-Elec'!AA19</f>
        <v>-</v>
      </c>
      <c r="AA67" s="35" t="str">
        <f>'3e NC-Elec'!AB19</f>
        <v>-</v>
      </c>
      <c r="AB67" s="35" t="str">
        <f>'3e NC-Elec'!AC19</f>
        <v>-</v>
      </c>
      <c r="AC67" s="35" t="str">
        <f>'3e NC-Elec'!AD19</f>
        <v>-</v>
      </c>
      <c r="AD67" s="25"/>
    </row>
    <row r="68" spans="1:30" s="26" customFormat="1" ht="11.25" x14ac:dyDescent="0.15">
      <c r="A68" s="207"/>
      <c r="B68" s="123" t="s">
        <v>248</v>
      </c>
      <c r="C68" s="123" t="s">
        <v>185</v>
      </c>
      <c r="D68" s="121" t="s">
        <v>133</v>
      </c>
      <c r="E68" s="75"/>
      <c r="F68" s="27"/>
      <c r="G68" s="35">
        <f>IF('3g CPIH'!C$17="-","-",'3h OC '!$E$7*('3g CPIH'!C$17/'3g CPIH'!$G$17))</f>
        <v>38.772147945205475</v>
      </c>
      <c r="H68" s="35">
        <f>IF('3g CPIH'!D$17="-","-",'3h OC '!$E$7*('3g CPIH'!D$17/'3g CPIH'!$G$17))</f>
        <v>38.849769863013698</v>
      </c>
      <c r="I68" s="35">
        <f>IF('3g CPIH'!E$17="-","-",'3h OC '!$E$7*('3g CPIH'!E$17/'3g CPIH'!$G$17))</f>
        <v>38.966202739726029</v>
      </c>
      <c r="J68" s="35">
        <f>IF('3g CPIH'!F$17="-","-",'3h OC '!$E$7*('3g CPIH'!F$17/'3g CPIH'!$G$17))</f>
        <v>39.199068493150683</v>
      </c>
      <c r="K68" s="35">
        <f>IF('3g CPIH'!G$17="-","-",'3h OC '!$E$7*('3g CPIH'!G$17/'3g CPIH'!$G$17))</f>
        <v>39.6648</v>
      </c>
      <c r="L68" s="35">
        <f>IF('3g CPIH'!H$17="-","-",'3h OC '!$E$7*('3g CPIH'!H$17/'3g CPIH'!$G$17))</f>
        <v>40.169342465753431</v>
      </c>
      <c r="M68" s="35">
        <f>IF('3g CPIH'!I$17="-","-",'3h OC '!$E$7*('3g CPIH'!I$17/'3g CPIH'!$G$17))</f>
        <v>40.751506849315064</v>
      </c>
      <c r="N68" s="35">
        <f>IF('3g CPIH'!J$17="-","-",'3h OC '!$E$7*('3g CPIH'!J$17/'3g CPIH'!$G$17))</f>
        <v>41.100805479452056</v>
      </c>
      <c r="O68" s="27"/>
      <c r="P68" s="35">
        <f>IF('3g CPIH'!L$17="-","-",'3h OC '!$E$7*('3g CPIH'!L$17/'3g CPIH'!$G$17))</f>
        <v>41.100805479452056</v>
      </c>
      <c r="Q68" s="35">
        <f>IF('3g CPIH'!M$17="-","-",'3h OC '!$E$7*('3g CPIH'!M$17/'3g CPIH'!$G$17))</f>
        <v>41.566536986301365</v>
      </c>
      <c r="R68" s="35">
        <f>IF('3g CPIH'!N$17="-","-",'3h OC '!$E$7*('3g CPIH'!N$17/'3g CPIH'!$G$17))</f>
        <v>41.877024657534243</v>
      </c>
      <c r="S68" s="35">
        <f>IF('3g CPIH'!O$17="-","-",'3h OC '!$E$7*('3g CPIH'!O$17/'3g CPIH'!$G$17))</f>
        <v>42.109890410958904</v>
      </c>
      <c r="T68" s="35">
        <f>IF('3g CPIH'!P$17="-","-",'3h OC '!$E$7*('3g CPIH'!P$17/'3g CPIH'!$G$17))</f>
        <v>42.226323287671228</v>
      </c>
      <c r="U68" s="35">
        <f>IF('3g CPIH'!Q$17="-","-",'3h OC '!$E$7*('3g CPIH'!Q$17/'3g CPIH'!$G$17))</f>
        <v>42.45918904109589</v>
      </c>
      <c r="V68" s="35">
        <f>IF('3g CPIH'!R$17="-","-",'3h OC '!$E$7*('3g CPIH'!R$17/'3g CPIH'!$G$17))</f>
        <v>43.235408219178083</v>
      </c>
      <c r="W68" s="35">
        <f>IF('3g CPIH'!S$17="-","-",'3h OC '!$E$7*('3g CPIH'!S$17/'3g CPIH'!$G$17))</f>
        <v>44.516169863013701</v>
      </c>
      <c r="X68" s="27"/>
      <c r="Y68" s="35">
        <f>IF('3g CPIH'!U$17="-","-",'3h OC '!$E$7*('3g CPIH'!U$17/'3g CPIH'!$G$17))</f>
        <v>46.767205479452052</v>
      </c>
      <c r="Z68" s="35" t="str">
        <f>IF('3g CPIH'!V$17="-","-",'3h OC '!$E$7*('3g CPIH'!V$17/'3g CPIH'!$G$17))</f>
        <v>-</v>
      </c>
      <c r="AA68" s="35" t="str">
        <f>IF('3g CPIH'!W$17="-","-",'3h OC '!$E$7*('3g CPIH'!W$17/'3g CPIH'!$G$17))</f>
        <v>-</v>
      </c>
      <c r="AB68" s="35" t="str">
        <f>IF('3g CPIH'!X$17="-","-",'3h OC '!$E$7*('3g CPIH'!X$17/'3g CPIH'!$G$17))</f>
        <v>-</v>
      </c>
      <c r="AC68" s="35" t="str">
        <f>IF('3g CPIH'!Y$17="-","-",'3h OC '!$E$7*('3g CPIH'!Y$17/'3g CPIH'!$G$17))</f>
        <v>-</v>
      </c>
      <c r="AD68" s="25"/>
    </row>
    <row r="69" spans="1:30" s="26" customFormat="1" ht="11.25" x14ac:dyDescent="0.15">
      <c r="A69" s="207"/>
      <c r="B69" s="123" t="s">
        <v>248</v>
      </c>
      <c r="C69" s="123" t="s">
        <v>186</v>
      </c>
      <c r="D69" s="121" t="s">
        <v>133</v>
      </c>
      <c r="E69" s="75"/>
      <c r="F69" s="27"/>
      <c r="G69" s="35" t="s">
        <v>249</v>
      </c>
      <c r="H69" s="35" t="s">
        <v>249</v>
      </c>
      <c r="I69" s="35" t="s">
        <v>249</v>
      </c>
      <c r="J69" s="35" t="s">
        <v>249</v>
      </c>
      <c r="K69" s="35">
        <f>IF('3i SMNCC'!G$50="-","-",'3i SMNCC'!G$62)</f>
        <v>0</v>
      </c>
      <c r="L69" s="35">
        <f>IF('3i SMNCC'!H$50="-","-",'3i SMNCC'!H$62)</f>
        <v>-0.1310662676190151</v>
      </c>
      <c r="M69" s="35">
        <f>IF('3i SMNCC'!I$50="-","-",'3i SMNCC'!I$62)</f>
        <v>1.6490220555819262</v>
      </c>
      <c r="N69" s="35">
        <f>IF('3i SMNCC'!J$50="-","-",'3i SMNCC'!J$62)</f>
        <v>7.9249822078168837</v>
      </c>
      <c r="O69" s="27"/>
      <c r="P69" s="35">
        <f>IF('3i SMNCC'!L$50="-","-",'3i SMNCC'!L$62)</f>
        <v>7.9249822078168837</v>
      </c>
      <c r="Q69" s="35">
        <f>IF('3i SMNCC'!M$50="-","-",'3i SMNCC'!M$62)</f>
        <v>9.5945159615724194</v>
      </c>
      <c r="R69" s="35">
        <f>IF('3i SMNCC'!N$50="-","-",'3i SMNCC'!N$62)</f>
        <v>9.6655312765157912</v>
      </c>
      <c r="S69" s="35">
        <f>IF('3i SMNCC'!O$50="-","-",'3i SMNCC'!O$62)</f>
        <v>11.448655558303892</v>
      </c>
      <c r="T69" s="35">
        <f>IF('3i SMNCC'!P$50="-","-",'3i SMNCC'!P$62)</f>
        <v>11.63045810995356</v>
      </c>
      <c r="U69" s="35">
        <f>IF('3i SMNCC'!Q$50="-","-",'3i SMNCC'!Q$62)</f>
        <v>11.375413031411084</v>
      </c>
      <c r="V69" s="35">
        <f>IF('3i SMNCC'!R$50="-","-",'3i SMNCC'!R$62)</f>
        <v>11.405483218834176</v>
      </c>
      <c r="W69" s="35">
        <f>IF('3i SMNCC'!S$50="-","-",'3i SMNCC'!S$62)</f>
        <v>10.452988037960662</v>
      </c>
      <c r="X69" s="27"/>
      <c r="Y69" s="35">
        <f>IF('3i SMNCC'!U$50="-","-",'3i SMNCC'!U$62)</f>
        <v>11.090106502704794</v>
      </c>
      <c r="Z69" s="35" t="str">
        <f>IF('3i SMNCC'!V$50="-","-",'3i SMNCC'!V$62)</f>
        <v>-</v>
      </c>
      <c r="AA69" s="35" t="str">
        <f>IF('3i SMNCC'!W$50="-","-",'3i SMNCC'!W$62)</f>
        <v>-</v>
      </c>
      <c r="AB69" s="35" t="str">
        <f>IF('3i SMNCC'!X$50="-","-",'3i SMNCC'!X$62)</f>
        <v>-</v>
      </c>
      <c r="AC69" s="35" t="str">
        <f>IF('3i SMNCC'!Y$50="-","-",'3i SMNCC'!Y$62)</f>
        <v>-</v>
      </c>
      <c r="AD69" s="25"/>
    </row>
    <row r="70" spans="1:30" s="26" customFormat="1" ht="11.25" x14ac:dyDescent="0.15">
      <c r="A70" s="207"/>
      <c r="B70" s="123" t="s">
        <v>248</v>
      </c>
      <c r="C70" s="123" t="s">
        <v>187</v>
      </c>
      <c r="D70" s="121" t="s">
        <v>133</v>
      </c>
      <c r="E70" s="75"/>
      <c r="F70" s="27"/>
      <c r="G70" s="35">
        <f>IF('3g CPIH'!C$17="-","-",'3j PAAC PAP'!$G$7*('3g CPIH'!C$17/'3g CPIH'!$G$17))</f>
        <v>13.436452250489236</v>
      </c>
      <c r="H70" s="35">
        <f>IF('3g CPIH'!D$17="-","-",'3j PAAC PAP'!$G$7*('3g CPIH'!D$17/'3g CPIH'!$G$17))</f>
        <v>13.463352054794518</v>
      </c>
      <c r="I70" s="35">
        <f>IF('3g CPIH'!E$17="-","-",'3j PAAC PAP'!$G$7*('3g CPIH'!E$17/'3g CPIH'!$G$17))</f>
        <v>13.503701761252445</v>
      </c>
      <c r="J70" s="35">
        <f>IF('3g CPIH'!F$17="-","-",'3j PAAC PAP'!$G$7*('3g CPIH'!F$17/'3g CPIH'!$G$17))</f>
        <v>13.584401174168297</v>
      </c>
      <c r="K70" s="35">
        <f>IF('3g CPIH'!G$17="-","-",'3j PAAC PAP'!$G$7*('3g CPIH'!G$17/'3g CPIH'!$G$17))</f>
        <v>13.745799999999999</v>
      </c>
      <c r="L70" s="35">
        <f>IF('3g CPIH'!H$17="-","-",'3j PAAC PAP'!$G$7*('3g CPIH'!H$17/'3g CPIH'!$G$17))</f>
        <v>13.920648727984345</v>
      </c>
      <c r="M70" s="35">
        <f>IF('3g CPIH'!I$17="-","-",'3j PAAC PAP'!$G$7*('3g CPIH'!I$17/'3g CPIH'!$G$17))</f>
        <v>14.122397260273971</v>
      </c>
      <c r="N70" s="35">
        <f>IF('3g CPIH'!J$17="-","-",'3j PAAC PAP'!$G$7*('3g CPIH'!J$17/'3g CPIH'!$G$17))</f>
        <v>14.24344637964775</v>
      </c>
      <c r="O70" s="27"/>
      <c r="P70" s="35">
        <f>IF('3g CPIH'!L$17="-","-",'3j PAAC PAP'!$G$7*('3g CPIH'!L$17/'3g CPIH'!$G$17))</f>
        <v>14.24344637964775</v>
      </c>
      <c r="Q70" s="35">
        <f>IF('3g CPIH'!M$17="-","-",'3j PAAC PAP'!$G$7*('3g CPIH'!M$17/'3g CPIH'!$G$17))</f>
        <v>14.40484520547945</v>
      </c>
      <c r="R70" s="35">
        <f>IF('3g CPIH'!N$17="-","-",'3j PAAC PAP'!$G$7*('3g CPIH'!N$17/'3g CPIH'!$G$17))</f>
        <v>14.512444422700586</v>
      </c>
      <c r="S70" s="35">
        <f>IF('3g CPIH'!O$17="-","-",'3j PAAC PAP'!$G$7*('3g CPIH'!O$17/'3g CPIH'!$G$17))</f>
        <v>14.593143835616438</v>
      </c>
      <c r="T70" s="35">
        <f>IF('3g CPIH'!P$17="-","-",'3j PAAC PAP'!$G$7*('3g CPIH'!P$17/'3g CPIH'!$G$17))</f>
        <v>14.633493542074362</v>
      </c>
      <c r="U70" s="35">
        <f>IF('3g CPIH'!Q$17="-","-",'3j PAAC PAP'!$G$7*('3g CPIH'!Q$17/'3g CPIH'!$G$17))</f>
        <v>14.714192954990214</v>
      </c>
      <c r="V70" s="35">
        <f>IF('3g CPIH'!R$17="-","-",'3j PAAC PAP'!$G$7*('3g CPIH'!R$17/'3g CPIH'!$G$17))</f>
        <v>14.983190998043053</v>
      </c>
      <c r="W70" s="35">
        <f>IF('3g CPIH'!S$17="-","-",'3j PAAC PAP'!$G$7*('3g CPIH'!S$17/'3g CPIH'!$G$17))</f>
        <v>15.427037769080234</v>
      </c>
      <c r="X70" s="27"/>
      <c r="Y70" s="35">
        <f>IF('3g CPIH'!U$17="-","-",'3j PAAC PAP'!$G$7*('3g CPIH'!U$17/'3g CPIH'!$G$17))</f>
        <v>16.207132093933463</v>
      </c>
      <c r="Z70" s="35" t="str">
        <f>IF('3g CPIH'!V$17="-","-",'3j PAAC PAP'!$G$7*('3g CPIH'!V$17/'3g CPIH'!$G$17))</f>
        <v>-</v>
      </c>
      <c r="AA70" s="35" t="str">
        <f>IF('3g CPIH'!W$17="-","-",'3j PAAC PAP'!$G$7*('3g CPIH'!W$17/'3g CPIH'!$G$17))</f>
        <v>-</v>
      </c>
      <c r="AB70" s="35" t="str">
        <f>IF('3g CPIH'!X$17="-","-",'3j PAAC PAP'!$G$7*('3g CPIH'!X$17/'3g CPIH'!$G$17))</f>
        <v>-</v>
      </c>
      <c r="AC70" s="35" t="str">
        <f>IF('3g CPIH'!Y$17="-","-",'3j PAAC PAP'!$G$7*('3g CPIH'!Y$17/'3g CPIH'!$G$17))</f>
        <v>-</v>
      </c>
      <c r="AD70" s="25"/>
    </row>
    <row r="71" spans="1:30" s="26" customFormat="1" ht="11.25" customHeight="1" x14ac:dyDescent="0.15">
      <c r="A71" s="207"/>
      <c r="B71" s="123" t="s">
        <v>248</v>
      </c>
      <c r="C71" s="123" t="s">
        <v>188</v>
      </c>
      <c r="D71" s="121" t="s">
        <v>133</v>
      </c>
      <c r="E71" s="75"/>
      <c r="F71" s="27"/>
      <c r="G71" s="35">
        <f>IF(G66="-","-",SUM(G63:G69)*'3j PAAC PAP'!$G$25)</f>
        <v>3.3757319950474338</v>
      </c>
      <c r="H71" s="35">
        <f>IF(H66="-","-",SUM(H63:H69)*'3j PAAC PAP'!$G$25)</f>
        <v>3.380258750050174</v>
      </c>
      <c r="I71" s="35">
        <f>IF(I66="-","-",SUM(I63:I69)*'3j PAAC PAP'!$G$25)</f>
        <v>3.7951569104838287</v>
      </c>
      <c r="J71" s="35">
        <f>IF(J66="-","-",SUM(J63:J69)*'3j PAAC PAP'!$G$25)</f>
        <v>3.8087371754920474</v>
      </c>
      <c r="K71" s="35">
        <f>IF(K66="-","-",SUM(K63:K69)*'3j PAAC PAP'!$G$25)</f>
        <v>3.5340301457487207</v>
      </c>
      <c r="L71" s="35">
        <f>IF(L66="-","-",SUM(L63:L69)*'3j PAAC PAP'!$G$25)</f>
        <v>3.5558105306715238</v>
      </c>
      <c r="M71" s="35">
        <f>IF(M66="-","-",SUM(M63:M69)*'3j PAAC PAP'!$G$25)</f>
        <v>3.8007094865651498</v>
      </c>
      <c r="N71" s="35">
        <f>IF(N66="-","-",SUM(N63:N69)*'3j PAAC PAP'!$G$25)</f>
        <v>4.187081328235517</v>
      </c>
      <c r="O71" s="27"/>
      <c r="P71" s="35">
        <f>IF(P66="-","-",SUM(P63:P69)*'3j PAAC PAP'!$G$25)</f>
        <v>4.187081328235517</v>
      </c>
      <c r="Q71" s="35">
        <f>IF(Q66="-","-",SUM(Q63:Q69)*'3j PAAC PAP'!$G$25)</f>
        <v>4.3064641866305386</v>
      </c>
      <c r="R71" s="35">
        <f>IF(R66="-","-",SUM(R63:R69)*'3j PAAC PAP'!$G$25)</f>
        <v>4.3236463678940824</v>
      </c>
      <c r="S71" s="35">
        <f>IF(S66="-","-",SUM(S63:S69)*'3j PAAC PAP'!$G$25)</f>
        <v>4.5530580626686463</v>
      </c>
      <c r="T71" s="35">
        <f>IF(T66="-","-",SUM(T63:T69)*'3j PAAC PAP'!$G$25)</f>
        <v>4.5523617306288857</v>
      </c>
      <c r="U71" s="35">
        <f>IF(U66="-","-",SUM(U63:U69)*'3j PAAC PAP'!$G$25)</f>
        <v>4.6987479303782136</v>
      </c>
      <c r="V71" s="35">
        <f>IF(V66="-","-",SUM(V63:V69)*'3j PAAC PAP'!$G$25)</f>
        <v>4.6927863902823237</v>
      </c>
      <c r="W71" s="35">
        <f>IF(W66="-","-",SUM(W63:W69)*'3j PAAC PAP'!$G$25)</f>
        <v>9.2418506622332046</v>
      </c>
      <c r="X71" s="27"/>
      <c r="Y71" s="35">
        <f>IF(Y66="-","-",SUM(Y63:Y69)*'3j PAAC PAP'!$G$25)</f>
        <v>9.4291923888710976</v>
      </c>
      <c r="Z71" s="35" t="str">
        <f>IF(Z66="-","-",SUM(Z63:Z69)*'3j PAAC PAP'!$G$25)</f>
        <v>-</v>
      </c>
      <c r="AA71" s="35" t="str">
        <f>IF(AA66="-","-",SUM(AA63:AA69)*'3j PAAC PAP'!$G$25)</f>
        <v>-</v>
      </c>
      <c r="AB71" s="35" t="str">
        <f>IF(AB66="-","-",SUM(AB63:AB69)*'3j PAAC PAP'!$G$25)</f>
        <v>-</v>
      </c>
      <c r="AC71" s="35" t="str">
        <f>IF(AC66="-","-",SUM(AC63:AC69)*'3j PAAC PAP'!$G$25)</f>
        <v>-</v>
      </c>
      <c r="AD71" s="25"/>
    </row>
    <row r="72" spans="1:30" s="26" customFormat="1" ht="11.25" customHeight="1" x14ac:dyDescent="0.15">
      <c r="A72" s="207"/>
      <c r="B72" s="123" t="s">
        <v>189</v>
      </c>
      <c r="C72" s="123" t="s">
        <v>250</v>
      </c>
      <c r="D72" s="121" t="s">
        <v>133</v>
      </c>
      <c r="E72" s="75"/>
      <c r="F72" s="27"/>
      <c r="G72" s="35">
        <f>IF(G66="-","-",SUM(G63:G71)*'3k EBIT'!$E$7)</f>
        <v>1.4467332594646167</v>
      </c>
      <c r="H72" s="35">
        <f>IF(H66="-","-",SUM(H63:H71)*'3k EBIT'!$E$7)</f>
        <v>1.4488453103694043</v>
      </c>
      <c r="I72" s="35">
        <f>IF(I66="-","-",SUM(I63:I71)*'3k EBIT'!$E$7)</f>
        <v>1.5954544432889592</v>
      </c>
      <c r="J72" s="35">
        <f>IF(J66="-","-",SUM(J63:J71)*'3k EBIT'!$E$7)</f>
        <v>1.6017905960033212</v>
      </c>
      <c r="K72" s="35">
        <f>IF(K66="-","-",SUM(K63:K71)*'3k EBIT'!$E$7)</f>
        <v>1.5083630485731807</v>
      </c>
      <c r="L72" s="35">
        <f>IF(L66="-","-",SUM(L63:L71)*'3k EBIT'!$E$7)</f>
        <v>1.519404848237434</v>
      </c>
      <c r="M72" s="35">
        <f>IF(M66="-","-",SUM(M63:M71)*'3k EBIT'!$E$7)</f>
        <v>1.6093889469087317</v>
      </c>
      <c r="N72" s="35">
        <f>IF(N66="-","-",SUM(N63:N71)*'3k EBIT'!$E$7)</f>
        <v>1.7475346881792144</v>
      </c>
      <c r="O72" s="27"/>
      <c r="P72" s="35">
        <f>IF(P66="-","-",SUM(P63:P71)*'3k EBIT'!$E$7)</f>
        <v>1.7475346881792144</v>
      </c>
      <c r="Q72" s="35">
        <f>IF(Q66="-","-",SUM(Q63:Q71)*'3k EBIT'!$E$7)</f>
        <v>1.7926211274057424</v>
      </c>
      <c r="R72" s="35">
        <f>IF(R66="-","-",SUM(R63:R71)*'3k EBIT'!$E$7)</f>
        <v>1.8007442704085843</v>
      </c>
      <c r="S72" s="35">
        <f>IF(S66="-","-",SUM(S63:S71)*'3k EBIT'!$E$7)</f>
        <v>1.8829404557768421</v>
      </c>
      <c r="T72" s="35">
        <f>IF(T66="-","-",SUM(T63:T71)*'3k EBIT'!$E$7)</f>
        <v>1.8834772033911473</v>
      </c>
      <c r="U72" s="35">
        <f>IF(U66="-","-",SUM(U63:U71)*'3k EBIT'!$E$7)</f>
        <v>1.936491740977436</v>
      </c>
      <c r="V72" s="35">
        <f>IF(V66="-","-",SUM(V63:V71)*'3k EBIT'!$E$7)</f>
        <v>1.9396063439633935</v>
      </c>
      <c r="W72" s="35">
        <f>IF(W66="-","-",SUM(W63:W71)*'3k EBIT'!$E$7)</f>
        <v>3.5470994840018499</v>
      </c>
      <c r="X72" s="27"/>
      <c r="Y72" s="35">
        <f>IF(Y66="-","-",SUM(Y63:Y71)*'3k EBIT'!$E$7)</f>
        <v>3.62805487525684</v>
      </c>
      <c r="Z72" s="35" t="str">
        <f>IF(Z66="-","-",SUM(Z63:Z71)*'3k EBIT'!$E$7)</f>
        <v>-</v>
      </c>
      <c r="AA72" s="35" t="str">
        <f>IF(AA66="-","-",SUM(AA63:AA71)*'3k EBIT'!$E$7)</f>
        <v>-</v>
      </c>
      <c r="AB72" s="35" t="str">
        <f>IF(AB66="-","-",SUM(AB63:AB71)*'3k EBIT'!$E$7)</f>
        <v>-</v>
      </c>
      <c r="AC72" s="35" t="str">
        <f>IF(AC66="-","-",SUM(AC63:AC71)*'3k EBIT'!$E$7)</f>
        <v>-</v>
      </c>
      <c r="AD72" s="25"/>
    </row>
    <row r="73" spans="1:30" s="26" customFormat="1" ht="11.25" customHeight="1" x14ac:dyDescent="0.15">
      <c r="A73" s="207"/>
      <c r="B73" s="123" t="s">
        <v>251</v>
      </c>
      <c r="C73" s="158" t="s">
        <v>252</v>
      </c>
      <c r="D73" s="121" t="s">
        <v>133</v>
      </c>
      <c r="E73" s="116"/>
      <c r="F73" s="27"/>
      <c r="G73" s="35">
        <f>IF(G68="-","-",SUM(G63:G66,G68:G72)*'3l HAP'!$E$8)</f>
        <v>0.93098933572108289</v>
      </c>
      <c r="H73" s="35">
        <f>IF(H68="-","-",SUM(H63:H66,H68:H72)*'3l HAP'!$E$8)</f>
        <v>0.93261683701183884</v>
      </c>
      <c r="I73" s="35">
        <f>IF(I68="-","-",SUM(I63:I66,I68:I72)*'3l HAP'!$E$8)</f>
        <v>0.94405536666743473</v>
      </c>
      <c r="J73" s="35">
        <f>IF(J68="-","-",SUM(J63:J66,J68:J72)*'3l HAP'!$E$8)</f>
        <v>0.94893787053970247</v>
      </c>
      <c r="K73" s="35">
        <f>IF(K68="-","-",SUM(K63:K66,K68:K72)*'3l HAP'!$E$8)</f>
        <v>0.95389769512278122</v>
      </c>
      <c r="L73" s="35">
        <f>IF(L68="-","-",SUM(L63:L66,L68:L72)*'3l HAP'!$E$8)</f>
        <v>0.96240626997062506</v>
      </c>
      <c r="M73" s="35">
        <f>IF(M68="-","-",SUM(M63:M66,M68:M72)*'3l HAP'!$E$8)</f>
        <v>1.0109046298636537</v>
      </c>
      <c r="N73" s="35">
        <f>IF(N68="-","-",SUM(N63:N66,N68:N72)*'3l HAP'!$E$8)</f>
        <v>1.1173567857849498</v>
      </c>
      <c r="O73" s="27"/>
      <c r="P73" s="35">
        <f>IF(P68="-","-",SUM(P63:P66,P68:P72)*'3l HAP'!$E$8)</f>
        <v>1.1173567857849498</v>
      </c>
      <c r="Q73" s="35">
        <f>IF(Q68="-","-",SUM(Q63:Q66,Q68:Q72)*'3l HAP'!$E$8)</f>
        <v>1.1558402078141767</v>
      </c>
      <c r="R73" s="35">
        <f>IF(R68="-","-",SUM(R63:R66,R68:R72)*'3l HAP'!$E$8)</f>
        <v>1.1620997282131185</v>
      </c>
      <c r="S73" s="35">
        <f>IF(S68="-","-",SUM(S63:S66,S68:S72)*'3l HAP'!$E$8)</f>
        <v>1.1997873200497049</v>
      </c>
      <c r="T73" s="35">
        <f>IF(T68="-","-",SUM(T63:T66,T68:T72)*'3l HAP'!$E$8)</f>
        <v>1.2002009262904973</v>
      </c>
      <c r="U73" s="35">
        <f>IF(U68="-","-",SUM(U63:U66,U68:U72)*'3l HAP'!$E$8)</f>
        <v>1.2266240904849914</v>
      </c>
      <c r="V73" s="35">
        <f>IF(V68="-","-",SUM(V63:V66,V68:V72)*'3l HAP'!$E$8)</f>
        <v>1.2290241369840353</v>
      </c>
      <c r="W73" s="35">
        <f>IF(W68="-","-",SUM(W63:W66,W68:W72)*'3l HAP'!$E$8)</f>
        <v>1.3588512595885942</v>
      </c>
      <c r="X73" s="27"/>
      <c r="Y73" s="35">
        <f>IF(Y68="-","-",SUM(Y63:Y66,Y68:Y72)*'3l HAP'!$E$8)</f>
        <v>1.4212337539984101</v>
      </c>
      <c r="Z73" s="35" t="str">
        <f>IF(Z68="-","-",SUM(Z63:Z66,Z68:Z72)*'3l HAP'!$E$8)</f>
        <v>-</v>
      </c>
      <c r="AA73" s="35" t="str">
        <f>IF(AA68="-","-",SUM(AA63:AA66,AA68:AA72)*'3l HAP'!$E$8)</f>
        <v>-</v>
      </c>
      <c r="AB73" s="35" t="str">
        <f>IF(AB68="-","-",SUM(AB63:AB66,AB68:AB72)*'3l HAP'!$E$8)</f>
        <v>-</v>
      </c>
      <c r="AC73" s="35" t="str">
        <f>IF(AC68="-","-",SUM(AC63:AC66,AC68:AC72)*'3l HAP'!$E$8)</f>
        <v>-</v>
      </c>
      <c r="AD73" s="25"/>
    </row>
    <row r="74" spans="1:30" s="26" customFormat="1" ht="11.25" customHeight="1" x14ac:dyDescent="0.15">
      <c r="A74" s="207"/>
      <c r="B74" s="123" t="s">
        <v>253</v>
      </c>
      <c r="C74" s="123" t="str">
        <f>B74&amp;"_"&amp;D74</f>
        <v>Total_Midlands</v>
      </c>
      <c r="D74" s="121" t="s">
        <v>133</v>
      </c>
      <c r="E74" s="75"/>
      <c r="F74" s="27"/>
      <c r="G74" s="35">
        <f t="shared" ref="G74:N74" si="12">IF(G68="-","-",SUM(G63:G73))</f>
        <v>77.07481364560995</v>
      </c>
      <c r="H74" s="35">
        <f t="shared" si="12"/>
        <v>77.187601674921737</v>
      </c>
      <c r="I74" s="35">
        <f t="shared" si="12"/>
        <v>84.915307171013779</v>
      </c>
      <c r="J74" s="35">
        <f t="shared" si="12"/>
        <v>85.253671258949126</v>
      </c>
      <c r="K74" s="35">
        <f t="shared" si="12"/>
        <v>80.341393776181548</v>
      </c>
      <c r="L74" s="35">
        <f t="shared" si="12"/>
        <v>80.931049461735213</v>
      </c>
      <c r="M74" s="35">
        <f t="shared" si="12"/>
        <v>85.715551058635867</v>
      </c>
      <c r="N74" s="35">
        <f t="shared" si="12"/>
        <v>93.092828699243725</v>
      </c>
      <c r="O74" s="27"/>
      <c r="P74" s="35">
        <f t="shared" ref="P74:W74" si="13">IF(P68="-","-",SUM(P63:P73))</f>
        <v>93.092828699243725</v>
      </c>
      <c r="Q74" s="35">
        <f t="shared" si="13"/>
        <v>95.504281626718395</v>
      </c>
      <c r="R74" s="35">
        <f t="shared" si="13"/>
        <v>95.938074812778268</v>
      </c>
      <c r="S74" s="35">
        <f t="shared" si="13"/>
        <v>100.30187563708441</v>
      </c>
      <c r="T74" s="35">
        <f t="shared" si="13"/>
        <v>100.33053910609362</v>
      </c>
      <c r="U74" s="35">
        <f t="shared" si="13"/>
        <v>103.14719993810409</v>
      </c>
      <c r="V74" s="35">
        <f t="shared" si="13"/>
        <v>103.31352638983805</v>
      </c>
      <c r="W74" s="35">
        <f t="shared" si="13"/>
        <v>188.04822067346703</v>
      </c>
      <c r="X74" s="27"/>
      <c r="Y74" s="35">
        <f t="shared" ref="Y74:AC74" si="14">IF(Y68="-","-",SUM(Y63:Y73))</f>
        <v>192.37141147399092</v>
      </c>
      <c r="Z74" s="35" t="str">
        <f t="shared" si="14"/>
        <v>-</v>
      </c>
      <c r="AA74" s="35" t="str">
        <f t="shared" si="14"/>
        <v>-</v>
      </c>
      <c r="AB74" s="35" t="str">
        <f t="shared" si="14"/>
        <v>-</v>
      </c>
      <c r="AC74" s="35" t="str">
        <f t="shared" si="14"/>
        <v>-</v>
      </c>
      <c r="AD74" s="25"/>
    </row>
    <row r="75" spans="1:30" s="26" customFormat="1" ht="11.25" customHeight="1" x14ac:dyDescent="0.15">
      <c r="A75" s="207"/>
      <c r="B75" s="120" t="s">
        <v>244</v>
      </c>
      <c r="C75" s="120" t="s">
        <v>180</v>
      </c>
      <c r="D75" s="122" t="s">
        <v>123</v>
      </c>
      <c r="E75" s="119"/>
      <c r="F75" s="27"/>
      <c r="G75" s="117" t="s">
        <v>249</v>
      </c>
      <c r="H75" s="117" t="s">
        <v>249</v>
      </c>
      <c r="I75" s="117" t="s">
        <v>249</v>
      </c>
      <c r="J75" s="117" t="s">
        <v>249</v>
      </c>
      <c r="K75" s="117" t="s">
        <v>249</v>
      </c>
      <c r="L75" s="117" t="s">
        <v>249</v>
      </c>
      <c r="M75" s="117" t="s">
        <v>249</v>
      </c>
      <c r="N75" s="117" t="s">
        <v>249</v>
      </c>
      <c r="O75" s="27"/>
      <c r="P75" s="117" t="s">
        <v>249</v>
      </c>
      <c r="Q75" s="117" t="s">
        <v>249</v>
      </c>
      <c r="R75" s="117" t="s">
        <v>249</v>
      </c>
      <c r="S75" s="117" t="s">
        <v>249</v>
      </c>
      <c r="T75" s="117" t="s">
        <v>249</v>
      </c>
      <c r="U75" s="117" t="s">
        <v>249</v>
      </c>
      <c r="V75" s="117" t="s">
        <v>249</v>
      </c>
      <c r="W75" s="117" t="s">
        <v>249</v>
      </c>
      <c r="X75" s="27"/>
      <c r="Y75" s="117" t="s">
        <v>249</v>
      </c>
      <c r="Z75" s="117" t="s">
        <v>249</v>
      </c>
      <c r="AA75" s="117" t="s">
        <v>249</v>
      </c>
      <c r="AB75" s="117" t="s">
        <v>249</v>
      </c>
      <c r="AC75" s="117" t="s">
        <v>249</v>
      </c>
      <c r="AD75" s="25"/>
    </row>
    <row r="76" spans="1:30" s="26" customFormat="1" ht="11.25" customHeight="1" x14ac:dyDescent="0.15">
      <c r="A76" s="207"/>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x14ac:dyDescent="0.15">
      <c r="A77" s="207"/>
      <c r="B77" s="120" t="s">
        <v>245</v>
      </c>
      <c r="C77" s="120" t="s">
        <v>182</v>
      </c>
      <c r="D77" s="122" t="s">
        <v>123</v>
      </c>
      <c r="E77" s="119"/>
      <c r="F77" s="27"/>
      <c r="G77" s="117" t="str">
        <f>IF('3c AA'!J18="-","-",'3c AA'!J18)</f>
        <v>-</v>
      </c>
      <c r="H77" s="117" t="str">
        <f>IF('3c AA'!K18="-","-",'3c AA'!K18)</f>
        <v>-</v>
      </c>
      <c r="I77" s="117" t="str">
        <f>IF('3c AA'!L18="-","-",'3c AA'!L18)</f>
        <v>-</v>
      </c>
      <c r="J77" s="117" t="str">
        <f>IF('3c AA'!M18="-","-",'3c AA'!M18)</f>
        <v>-</v>
      </c>
      <c r="K77" s="117" t="str">
        <f>IF('3c AA'!N18="-","-",'3c AA'!N18)</f>
        <v>-</v>
      </c>
      <c r="L77" s="117" t="str">
        <f>IF('3c AA'!O18="-","-",'3c AA'!O18)</f>
        <v>-</v>
      </c>
      <c r="M77" s="117" t="str">
        <f>IF('3c AA'!P18="-","-",'3c AA'!P18)</f>
        <v>-</v>
      </c>
      <c r="N77" s="117" t="str">
        <f>IF('3c AA'!Q18="-","-",'3c AA'!Q18)</f>
        <v>-</v>
      </c>
      <c r="O77" s="27"/>
      <c r="P77" s="117" t="str">
        <f>IF('3c AA'!S18="-","-",'3c AA'!S18)</f>
        <v>-</v>
      </c>
      <c r="Q77" s="117" t="str">
        <f>IF('3c AA'!T18="-","-",'3c AA'!T18)</f>
        <v>-</v>
      </c>
      <c r="R77" s="117" t="str">
        <f>IF('3c AA'!U18="-","-",'3c AA'!U18)</f>
        <v>-</v>
      </c>
      <c r="S77" s="117" t="str">
        <f>IF('3c AA'!V18="-","-",'3c AA'!V18)</f>
        <v>-</v>
      </c>
      <c r="T77" s="117">
        <f>IF('3c AA'!W18="-","-",'3c AA'!W18)</f>
        <v>0</v>
      </c>
      <c r="U77" s="117">
        <f>IF('3c AA'!X18="-","-",'3c AA'!X18)</f>
        <v>1.4870742269298105</v>
      </c>
      <c r="V77" s="117">
        <f>IF('3c AA'!Y18="-","-",'3c AA'!Y18)</f>
        <v>0.70457099735818829</v>
      </c>
      <c r="W77" s="117" t="str">
        <f>IF('3c AA'!Z18="-","-",'3c AA'!Z18)</f>
        <v>-</v>
      </c>
      <c r="X77" s="27"/>
      <c r="Y77" s="117">
        <f>IF('3c AA'!AB18="-","-",'3c AA'!AB18)</f>
        <v>0</v>
      </c>
      <c r="Z77" s="117" t="str">
        <f>IF('3c AA'!AC18="-","-",'3c AA'!AC18)</f>
        <v>-</v>
      </c>
      <c r="AA77" s="117" t="str">
        <f>IF('3c AA'!AD18="-","-",'3c AA'!AD18)</f>
        <v>-</v>
      </c>
      <c r="AB77" s="117" t="str">
        <f>IF('3c AA'!AE18="-","-",'3c AA'!AE18)</f>
        <v>-</v>
      </c>
      <c r="AC77" s="117" t="str">
        <f>IF('3c AA'!AF18="-","-",'3c AA'!AF18)</f>
        <v>-</v>
      </c>
      <c r="AD77" s="25"/>
    </row>
    <row r="78" spans="1:30" s="26" customFormat="1" ht="11.25" x14ac:dyDescent="0.15">
      <c r="A78" s="207"/>
      <c r="B78" s="120" t="s">
        <v>246</v>
      </c>
      <c r="C78" s="120" t="s">
        <v>183</v>
      </c>
      <c r="D78" s="122" t="s">
        <v>123</v>
      </c>
      <c r="E78" s="119"/>
      <c r="F78" s="27"/>
      <c r="G78" s="117">
        <f>IF('3d PC'!G15="-","-",'3d PC'!G56)</f>
        <v>6.5567588596821027</v>
      </c>
      <c r="H78" s="117">
        <f>IF('3d PC'!H15="-","-",'3d PC'!H56)</f>
        <v>6.5567588596821027</v>
      </c>
      <c r="I78" s="117">
        <f>IF('3d PC'!I15="-","-",'3d PC'!I56)</f>
        <v>6.6197359495950758</v>
      </c>
      <c r="J78" s="117">
        <f>IF('3d PC'!J15="-","-",'3d PC'!J56)</f>
        <v>6.6197359495950758</v>
      </c>
      <c r="K78" s="117">
        <f>IF('3d PC'!K15="-","-",'3d PC'!K56)</f>
        <v>6.6995028867368616</v>
      </c>
      <c r="L78" s="117">
        <f>IF('3d PC'!L15="-","-",'3d PC'!L56)</f>
        <v>6.6995028867368616</v>
      </c>
      <c r="M78" s="117">
        <f>IF('3d PC'!M15="-","-",'3d PC'!M56)</f>
        <v>7.1131218301273513</v>
      </c>
      <c r="N78" s="117">
        <f>IF('3d PC'!N15="-","-",'3d PC'!N56)</f>
        <v>7.1131218301273513</v>
      </c>
      <c r="O78" s="27"/>
      <c r="P78" s="117">
        <f>'3d PC'!P56</f>
        <v>7.1131218301273513</v>
      </c>
      <c r="Q78" s="117">
        <f>'3d PC'!Q56</f>
        <v>7.2804579515147188</v>
      </c>
      <c r="R78" s="117">
        <f>'3d PC'!R56</f>
        <v>7.1935840895118579</v>
      </c>
      <c r="S78" s="117">
        <f>'3d PC'!S56</f>
        <v>7.3593999937099728</v>
      </c>
      <c r="T78" s="117">
        <f>'3d PC'!T56</f>
        <v>7.0492243060839304</v>
      </c>
      <c r="U78" s="117">
        <f>'3d PC'!U56</f>
        <v>7.1089669218364691</v>
      </c>
      <c r="V78" s="117">
        <f>'3d PC'!V56</f>
        <v>6.9829560851947949</v>
      </c>
      <c r="W78" s="117">
        <f>'3d PC'!W56</f>
        <v>9.6262235975887975</v>
      </c>
      <c r="X78" s="27"/>
      <c r="Y78" s="117">
        <f>'3d PC'!Y56</f>
        <v>9.9504863797742438</v>
      </c>
      <c r="Z78" s="117" t="str">
        <f>'3d PC'!Z56</f>
        <v>-</v>
      </c>
      <c r="AA78" s="117" t="str">
        <f>'3d PC'!AA56</f>
        <v>-</v>
      </c>
      <c r="AB78" s="117" t="str">
        <f>'3d PC'!AB56</f>
        <v>-</v>
      </c>
      <c r="AC78" s="117" t="str">
        <f>'3d PC'!AC56</f>
        <v>-</v>
      </c>
      <c r="AD78" s="25"/>
    </row>
    <row r="79" spans="1:30" s="26" customFormat="1" ht="11.25" x14ac:dyDescent="0.15">
      <c r="A79" s="207"/>
      <c r="B79" s="120" t="s">
        <v>247</v>
      </c>
      <c r="C79" s="120" t="s">
        <v>184</v>
      </c>
      <c r="D79" s="122" t="s">
        <v>123</v>
      </c>
      <c r="E79" s="119"/>
      <c r="F79" s="27"/>
      <c r="G79" s="117">
        <f>IF('3e NC-Elec'!H20="-","-",'3e NC-Elec'!H20)</f>
        <v>29.9665</v>
      </c>
      <c r="H79" s="117">
        <f>IF('3e NC-Elec'!I20="-","-",'3e NC-Elec'!I20)</f>
        <v>29.9665</v>
      </c>
      <c r="I79" s="117">
        <f>IF('3e NC-Elec'!J20="-","-",'3e NC-Elec'!J20)</f>
        <v>19.564</v>
      </c>
      <c r="J79" s="117">
        <f>IF('3e NC-Elec'!K20="-","-",'3e NC-Elec'!K20)</f>
        <v>19.564</v>
      </c>
      <c r="K79" s="117">
        <f>IF('3e NC-Elec'!L20="-","-",'3e NC-Elec'!L20)</f>
        <v>17.848499999999998</v>
      </c>
      <c r="L79" s="117">
        <f>IF('3e NC-Elec'!M20="-","-",'3e NC-Elec'!M20)</f>
        <v>17.848499999999998</v>
      </c>
      <c r="M79" s="117">
        <f>IF('3e NC-Elec'!N20="-","-",'3e NC-Elec'!N20)</f>
        <v>19.637</v>
      </c>
      <c r="N79" s="117">
        <f>IF('3e NC-Elec'!O20="-","-",'3e NC-Elec'!O20)</f>
        <v>19.637</v>
      </c>
      <c r="O79" s="27"/>
      <c r="P79" s="117">
        <f>'3e NC-Elec'!Q20</f>
        <v>19.637</v>
      </c>
      <c r="Q79" s="117">
        <f>'3e NC-Elec'!R20</f>
        <v>20.330500000000001</v>
      </c>
      <c r="R79" s="117">
        <f>'3e NC-Elec'!S20</f>
        <v>20.330500000000001</v>
      </c>
      <c r="S79" s="117">
        <f>'3e NC-Elec'!T20</f>
        <v>24.418500000000005</v>
      </c>
      <c r="T79" s="117">
        <f>'3e NC-Elec'!U20</f>
        <v>24.418500000000005</v>
      </c>
      <c r="U79" s="117">
        <f>'3e NC-Elec'!V20</f>
        <v>22.776</v>
      </c>
      <c r="V79" s="117">
        <f>'3e NC-Elec'!W20</f>
        <v>22.776</v>
      </c>
      <c r="W79" s="117">
        <f>'3e NC-Elec'!X20</f>
        <v>96.542500000000004</v>
      </c>
      <c r="X79" s="27"/>
      <c r="Y79" s="117">
        <f>'3e NC-Elec'!Z20</f>
        <v>96.542500000000004</v>
      </c>
      <c r="Z79" s="117" t="str">
        <f>'3e NC-Elec'!AA20</f>
        <v>-</v>
      </c>
      <c r="AA79" s="117" t="str">
        <f>'3e NC-Elec'!AB20</f>
        <v>-</v>
      </c>
      <c r="AB79" s="117" t="str">
        <f>'3e NC-Elec'!AC20</f>
        <v>-</v>
      </c>
      <c r="AC79" s="117" t="str">
        <f>'3e NC-Elec'!AD20</f>
        <v>-</v>
      </c>
      <c r="AD79" s="25"/>
    </row>
    <row r="80" spans="1:30" s="26" customFormat="1" ht="11.25" x14ac:dyDescent="0.15">
      <c r="A80" s="207"/>
      <c r="B80" s="120" t="s">
        <v>248</v>
      </c>
      <c r="C80" s="120" t="s">
        <v>185</v>
      </c>
      <c r="D80" s="122" t="s">
        <v>123</v>
      </c>
      <c r="E80" s="119"/>
      <c r="F80" s="27"/>
      <c r="G80" s="117">
        <f>IF('3g CPIH'!C$17="-","-",'3h OC '!$E$7*('3g CPIH'!C$17/'3g CPIH'!$G$17))</f>
        <v>38.772147945205475</v>
      </c>
      <c r="H80" s="117">
        <f>IF('3g CPIH'!D$17="-","-",'3h OC '!$E$7*('3g CPIH'!D$17/'3g CPIH'!$G$17))</f>
        <v>38.849769863013698</v>
      </c>
      <c r="I80" s="117">
        <f>IF('3g CPIH'!E$17="-","-",'3h OC '!$E$7*('3g CPIH'!E$17/'3g CPIH'!$G$17))</f>
        <v>38.966202739726029</v>
      </c>
      <c r="J80" s="117">
        <f>IF('3g CPIH'!F$17="-","-",'3h OC '!$E$7*('3g CPIH'!F$17/'3g CPIH'!$G$17))</f>
        <v>39.199068493150683</v>
      </c>
      <c r="K80" s="117">
        <f>IF('3g CPIH'!G$17="-","-",'3h OC '!$E$7*('3g CPIH'!G$17/'3g CPIH'!$G$17))</f>
        <v>39.6648</v>
      </c>
      <c r="L80" s="117">
        <f>IF('3g CPIH'!H$17="-","-",'3h OC '!$E$7*('3g CPIH'!H$17/'3g CPIH'!$G$17))</f>
        <v>40.169342465753431</v>
      </c>
      <c r="M80" s="117">
        <f>IF('3g CPIH'!I$17="-","-",'3h OC '!$E$7*('3g CPIH'!I$17/'3g CPIH'!$G$17))</f>
        <v>40.751506849315064</v>
      </c>
      <c r="N80" s="117">
        <f>IF('3g CPIH'!J$17="-","-",'3h OC '!$E$7*('3g CPIH'!J$17/'3g CPIH'!$G$17))</f>
        <v>41.100805479452056</v>
      </c>
      <c r="O80" s="27"/>
      <c r="P80" s="117">
        <f>IF('3g CPIH'!L$17="-","-",'3h OC '!$E$7*('3g CPIH'!L$17/'3g CPIH'!$G$17))</f>
        <v>41.100805479452056</v>
      </c>
      <c r="Q80" s="117">
        <f>IF('3g CPIH'!M$17="-","-",'3h OC '!$E$7*('3g CPIH'!M$17/'3g CPIH'!$G$17))</f>
        <v>41.566536986301365</v>
      </c>
      <c r="R80" s="117">
        <f>IF('3g CPIH'!N$17="-","-",'3h OC '!$E$7*('3g CPIH'!N$17/'3g CPIH'!$G$17))</f>
        <v>41.877024657534243</v>
      </c>
      <c r="S80" s="117">
        <f>IF('3g CPIH'!O$17="-","-",'3h OC '!$E$7*('3g CPIH'!O$17/'3g CPIH'!$G$17))</f>
        <v>42.109890410958904</v>
      </c>
      <c r="T80" s="117">
        <f>IF('3g CPIH'!P$17="-","-",'3h OC '!$E$7*('3g CPIH'!P$17/'3g CPIH'!$G$17))</f>
        <v>42.226323287671228</v>
      </c>
      <c r="U80" s="117">
        <f>IF('3g CPIH'!Q$17="-","-",'3h OC '!$E$7*('3g CPIH'!Q$17/'3g CPIH'!$G$17))</f>
        <v>42.45918904109589</v>
      </c>
      <c r="V80" s="117">
        <f>IF('3g CPIH'!R$17="-","-",'3h OC '!$E$7*('3g CPIH'!R$17/'3g CPIH'!$G$17))</f>
        <v>43.235408219178083</v>
      </c>
      <c r="W80" s="117">
        <f>IF('3g CPIH'!S$17="-","-",'3h OC '!$E$7*('3g CPIH'!S$17/'3g CPIH'!$G$17))</f>
        <v>44.516169863013701</v>
      </c>
      <c r="X80" s="27"/>
      <c r="Y80" s="117">
        <f>IF('3g CPIH'!U$17="-","-",'3h OC '!$E$7*('3g CPIH'!U$17/'3g CPIH'!$G$17))</f>
        <v>46.767205479452052</v>
      </c>
      <c r="Z80" s="117" t="str">
        <f>IF('3g CPIH'!V$17="-","-",'3h OC '!$E$7*('3g CPIH'!V$17/'3g CPIH'!$G$17))</f>
        <v>-</v>
      </c>
      <c r="AA80" s="117" t="str">
        <f>IF('3g CPIH'!W$17="-","-",'3h OC '!$E$7*('3g CPIH'!W$17/'3g CPIH'!$G$17))</f>
        <v>-</v>
      </c>
      <c r="AB80" s="117" t="str">
        <f>IF('3g CPIH'!X$17="-","-",'3h OC '!$E$7*('3g CPIH'!X$17/'3g CPIH'!$G$17))</f>
        <v>-</v>
      </c>
      <c r="AC80" s="117" t="str">
        <f>IF('3g CPIH'!Y$17="-","-",'3h OC '!$E$7*('3g CPIH'!Y$17/'3g CPIH'!$G$17))</f>
        <v>-</v>
      </c>
      <c r="AD80" s="25"/>
    </row>
    <row r="81" spans="1:30" s="26" customFormat="1" ht="11.25" x14ac:dyDescent="0.15">
      <c r="A81" s="207"/>
      <c r="B81" s="120" t="s">
        <v>248</v>
      </c>
      <c r="C81" s="120" t="s">
        <v>186</v>
      </c>
      <c r="D81" s="122" t="s">
        <v>123</v>
      </c>
      <c r="E81" s="119"/>
      <c r="F81" s="27"/>
      <c r="G81" s="117" t="s">
        <v>249</v>
      </c>
      <c r="H81" s="117" t="s">
        <v>249</v>
      </c>
      <c r="I81" s="117" t="s">
        <v>249</v>
      </c>
      <c r="J81" s="117" t="s">
        <v>249</v>
      </c>
      <c r="K81" s="117">
        <f>IF('3i SMNCC'!G$50="-","-",'3i SMNCC'!G$62)</f>
        <v>0</v>
      </c>
      <c r="L81" s="117">
        <f>IF('3i SMNCC'!H$50="-","-",'3i SMNCC'!H$62)</f>
        <v>-0.1310662676190151</v>
      </c>
      <c r="M81" s="117">
        <f>IF('3i SMNCC'!I$50="-","-",'3i SMNCC'!I$62)</f>
        <v>1.6490220555819262</v>
      </c>
      <c r="N81" s="117">
        <f>IF('3i SMNCC'!J$50="-","-",'3i SMNCC'!J$62)</f>
        <v>7.9249822078168837</v>
      </c>
      <c r="O81" s="27"/>
      <c r="P81" s="117">
        <f>IF('3i SMNCC'!L$50="-","-",'3i SMNCC'!L$62)</f>
        <v>7.9249822078168837</v>
      </c>
      <c r="Q81" s="117">
        <f>IF('3i SMNCC'!M$50="-","-",'3i SMNCC'!M$62)</f>
        <v>9.5945159615724194</v>
      </c>
      <c r="R81" s="117">
        <f>IF('3i SMNCC'!N$50="-","-",'3i SMNCC'!N$62)</f>
        <v>9.6655312765157912</v>
      </c>
      <c r="S81" s="117">
        <f>IF('3i SMNCC'!O$50="-","-",'3i SMNCC'!O$62)</f>
        <v>11.448655558303892</v>
      </c>
      <c r="T81" s="117">
        <f>IF('3i SMNCC'!P$50="-","-",'3i SMNCC'!P$62)</f>
        <v>11.63045810995356</v>
      </c>
      <c r="U81" s="117">
        <f>IF('3i SMNCC'!Q$50="-","-",'3i SMNCC'!Q$62)</f>
        <v>11.375413031411084</v>
      </c>
      <c r="V81" s="117">
        <f>IF('3i SMNCC'!R$50="-","-",'3i SMNCC'!R$62)</f>
        <v>11.405483218834176</v>
      </c>
      <c r="W81" s="117">
        <f>IF('3i SMNCC'!S$50="-","-",'3i SMNCC'!S$62)</f>
        <v>10.452988037960662</v>
      </c>
      <c r="X81" s="27"/>
      <c r="Y81" s="117">
        <f>IF('3i SMNCC'!U$50="-","-",'3i SMNCC'!U$62)</f>
        <v>11.090106502704794</v>
      </c>
      <c r="Z81" s="117" t="str">
        <f>IF('3i SMNCC'!V$50="-","-",'3i SMNCC'!V$62)</f>
        <v>-</v>
      </c>
      <c r="AA81" s="117" t="str">
        <f>IF('3i SMNCC'!W$50="-","-",'3i SMNCC'!W$62)</f>
        <v>-</v>
      </c>
      <c r="AB81" s="117" t="str">
        <f>IF('3i SMNCC'!X$50="-","-",'3i SMNCC'!X$62)</f>
        <v>-</v>
      </c>
      <c r="AC81" s="117" t="str">
        <f>IF('3i SMNCC'!Y$50="-","-",'3i SMNCC'!Y$62)</f>
        <v>-</v>
      </c>
      <c r="AD81" s="25"/>
    </row>
    <row r="82" spans="1:30" s="26" customFormat="1" ht="11.25" customHeight="1" x14ac:dyDescent="0.15">
      <c r="A82" s="207"/>
      <c r="B82" s="120" t="s">
        <v>248</v>
      </c>
      <c r="C82" s="120" t="s">
        <v>187</v>
      </c>
      <c r="D82" s="122" t="s">
        <v>123</v>
      </c>
      <c r="E82" s="119"/>
      <c r="F82" s="27"/>
      <c r="G82" s="117">
        <f>IF('3g CPIH'!C$17="-","-",'3j PAAC PAP'!$G$7*('3g CPIH'!C$17/'3g CPIH'!$G$17))</f>
        <v>13.436452250489236</v>
      </c>
      <c r="H82" s="117">
        <f>IF('3g CPIH'!D$17="-","-",'3j PAAC PAP'!$G$7*('3g CPIH'!D$17/'3g CPIH'!$G$17))</f>
        <v>13.463352054794518</v>
      </c>
      <c r="I82" s="117">
        <f>IF('3g CPIH'!E$17="-","-",'3j PAAC PAP'!$G$7*('3g CPIH'!E$17/'3g CPIH'!$G$17))</f>
        <v>13.503701761252445</v>
      </c>
      <c r="J82" s="117">
        <f>IF('3g CPIH'!F$17="-","-",'3j PAAC PAP'!$G$7*('3g CPIH'!F$17/'3g CPIH'!$G$17))</f>
        <v>13.584401174168297</v>
      </c>
      <c r="K82" s="117">
        <f>IF('3g CPIH'!G$17="-","-",'3j PAAC PAP'!$G$7*('3g CPIH'!G$17/'3g CPIH'!$G$17))</f>
        <v>13.745799999999999</v>
      </c>
      <c r="L82" s="117">
        <f>IF('3g CPIH'!H$17="-","-",'3j PAAC PAP'!$G$7*('3g CPIH'!H$17/'3g CPIH'!$G$17))</f>
        <v>13.920648727984345</v>
      </c>
      <c r="M82" s="117">
        <f>IF('3g CPIH'!I$17="-","-",'3j PAAC PAP'!$G$7*('3g CPIH'!I$17/'3g CPIH'!$G$17))</f>
        <v>14.122397260273971</v>
      </c>
      <c r="N82" s="117">
        <f>IF('3g CPIH'!J$17="-","-",'3j PAAC PAP'!$G$7*('3g CPIH'!J$17/'3g CPIH'!$G$17))</f>
        <v>14.24344637964775</v>
      </c>
      <c r="O82" s="27"/>
      <c r="P82" s="117">
        <f>IF('3g CPIH'!L$17="-","-",'3j PAAC PAP'!$G$7*('3g CPIH'!L$17/'3g CPIH'!$G$17))</f>
        <v>14.24344637964775</v>
      </c>
      <c r="Q82" s="117">
        <f>IF('3g CPIH'!M$17="-","-",'3j PAAC PAP'!$G$7*('3g CPIH'!M$17/'3g CPIH'!$G$17))</f>
        <v>14.40484520547945</v>
      </c>
      <c r="R82" s="117">
        <f>IF('3g CPIH'!N$17="-","-",'3j PAAC PAP'!$G$7*('3g CPIH'!N$17/'3g CPIH'!$G$17))</f>
        <v>14.512444422700586</v>
      </c>
      <c r="S82" s="117">
        <f>IF('3g CPIH'!O$17="-","-",'3j PAAC PAP'!$G$7*('3g CPIH'!O$17/'3g CPIH'!$G$17))</f>
        <v>14.593143835616438</v>
      </c>
      <c r="T82" s="117">
        <f>IF('3g CPIH'!P$17="-","-",'3j PAAC PAP'!$G$7*('3g CPIH'!P$17/'3g CPIH'!$G$17))</f>
        <v>14.633493542074362</v>
      </c>
      <c r="U82" s="117">
        <f>IF('3g CPIH'!Q$17="-","-",'3j PAAC PAP'!$G$7*('3g CPIH'!Q$17/'3g CPIH'!$G$17))</f>
        <v>14.714192954990214</v>
      </c>
      <c r="V82" s="117">
        <f>IF('3g CPIH'!R$17="-","-",'3j PAAC PAP'!$G$7*('3g CPIH'!R$17/'3g CPIH'!$G$17))</f>
        <v>14.983190998043053</v>
      </c>
      <c r="W82" s="117">
        <f>IF('3g CPIH'!S$17="-","-",'3j PAAC PAP'!$G$7*('3g CPIH'!S$17/'3g CPIH'!$G$17))</f>
        <v>15.427037769080234</v>
      </c>
      <c r="X82" s="27"/>
      <c r="Y82" s="117">
        <f>IF('3g CPIH'!U$17="-","-",'3j PAAC PAP'!$G$7*('3g CPIH'!U$17/'3g CPIH'!$G$17))</f>
        <v>16.207132093933463</v>
      </c>
      <c r="Z82" s="117" t="str">
        <f>IF('3g CPIH'!V$17="-","-",'3j PAAC PAP'!$G$7*('3g CPIH'!V$17/'3g CPIH'!$G$17))</f>
        <v>-</v>
      </c>
      <c r="AA82" s="117" t="str">
        <f>IF('3g CPIH'!W$17="-","-",'3j PAAC PAP'!$G$7*('3g CPIH'!W$17/'3g CPIH'!$G$17))</f>
        <v>-</v>
      </c>
      <c r="AB82" s="117" t="str">
        <f>IF('3g CPIH'!X$17="-","-",'3j PAAC PAP'!$G$7*('3g CPIH'!X$17/'3g CPIH'!$G$17))</f>
        <v>-</v>
      </c>
      <c r="AC82" s="117" t="str">
        <f>IF('3g CPIH'!Y$17="-","-",'3j PAAC PAP'!$G$7*('3g CPIH'!Y$17/'3g CPIH'!$G$17))</f>
        <v>-</v>
      </c>
      <c r="AD82" s="25"/>
    </row>
    <row r="83" spans="1:30" s="26" customFormat="1" ht="11.25" customHeight="1" x14ac:dyDescent="0.15">
      <c r="A83" s="207"/>
      <c r="B83" s="120" t="s">
        <v>248</v>
      </c>
      <c r="C83" s="120" t="s">
        <v>188</v>
      </c>
      <c r="D83" s="122" t="s">
        <v>123</v>
      </c>
      <c r="E83" s="119"/>
      <c r="F83" s="27"/>
      <c r="G83" s="117">
        <f>IF(G78="-","-",SUM(G75:G81)*'3j PAAC PAP'!$G$25)</f>
        <v>4.391077534047434</v>
      </c>
      <c r="H83" s="117">
        <f>IF(H78="-","-",SUM(H75:H81)*'3j PAAC PAP'!$G$25)</f>
        <v>4.3956042890501745</v>
      </c>
      <c r="I83" s="117">
        <f>IF(I78="-","-",SUM(I75:I81)*'3j PAAC PAP'!$G$25)</f>
        <v>3.7994141244838282</v>
      </c>
      <c r="J83" s="117">
        <f>IF(J78="-","-",SUM(J75:J81)*'3j PAAC PAP'!$G$25)</f>
        <v>3.8129943894920477</v>
      </c>
      <c r="K83" s="117">
        <f>IF(K78="-","-",SUM(K75:K81)*'3j PAAC PAP'!$G$25)</f>
        <v>3.7447622387487201</v>
      </c>
      <c r="L83" s="117">
        <f>IF(L78="-","-",SUM(L75:L81)*'3j PAAC PAP'!$G$25)</f>
        <v>3.7665426236715231</v>
      </c>
      <c r="M83" s="117">
        <f>IF(M78="-","-",SUM(M75:M81)*'3j PAAC PAP'!$G$25)</f>
        <v>4.0327276495651496</v>
      </c>
      <c r="N83" s="117">
        <f>IF(N78="-","-",SUM(N75:N81)*'3j PAAC PAP'!$G$25)</f>
        <v>4.4190994912355164</v>
      </c>
      <c r="O83" s="27"/>
      <c r="P83" s="117">
        <f>IF(P78="-","-",SUM(P75:P81)*'3j PAAC PAP'!$G$25)</f>
        <v>4.4190994912355164</v>
      </c>
      <c r="Q83" s="117">
        <f>IF(Q78="-","-",SUM(Q75:Q81)*'3j PAAC PAP'!$G$25)</f>
        <v>4.5938261316305393</v>
      </c>
      <c r="R83" s="117">
        <f>IF(R78="-","-",SUM(R75:R81)*'3j PAAC PAP'!$G$25)</f>
        <v>4.6110083128940822</v>
      </c>
      <c r="S83" s="117">
        <f>IF(S78="-","-",SUM(S75:S81)*'3j PAAC PAP'!$G$25)</f>
        <v>4.9766508556686473</v>
      </c>
      <c r="T83" s="117">
        <f>IF(T78="-","-",SUM(T75:T81)*'3j PAAC PAP'!$G$25)</f>
        <v>4.9759545236288858</v>
      </c>
      <c r="U83" s="117">
        <f>IF(U78="-","-",SUM(U75:U81)*'3j PAAC PAP'!$G$25)</f>
        <v>4.9690810193782138</v>
      </c>
      <c r="V83" s="117">
        <f>IF(V78="-","-",SUM(V75:V81)*'3j PAAC PAP'!$G$25)</f>
        <v>4.9631194792823239</v>
      </c>
      <c r="W83" s="117">
        <f>IF(W78="-","-",SUM(W75:W81)*'3j PAAC PAP'!$G$25)</f>
        <v>9.3972389732332076</v>
      </c>
      <c r="X83" s="27"/>
      <c r="Y83" s="117">
        <f>IF(Y78="-","-",SUM(Y75:Y81)*'3j PAAC PAP'!$G$25)</f>
        <v>9.5845806998710987</v>
      </c>
      <c r="Z83" s="117" t="str">
        <f>IF(Z78="-","-",SUM(Z75:Z81)*'3j PAAC PAP'!$G$25)</f>
        <v>-</v>
      </c>
      <c r="AA83" s="117" t="str">
        <f>IF(AA78="-","-",SUM(AA75:AA81)*'3j PAAC PAP'!$G$25)</f>
        <v>-</v>
      </c>
      <c r="AB83" s="117" t="str">
        <f>IF(AB78="-","-",SUM(AB75:AB81)*'3j PAAC PAP'!$G$25)</f>
        <v>-</v>
      </c>
      <c r="AC83" s="117" t="str">
        <f>IF(AC78="-","-",SUM(AC75:AC81)*'3j PAAC PAP'!$G$25)</f>
        <v>-</v>
      </c>
      <c r="AD83" s="25"/>
    </row>
    <row r="84" spans="1:30" s="26" customFormat="1" ht="11.25" customHeight="1" x14ac:dyDescent="0.15">
      <c r="A84" s="207"/>
      <c r="B84" s="120" t="s">
        <v>189</v>
      </c>
      <c r="C84" s="120" t="s">
        <v>250</v>
      </c>
      <c r="D84" s="122" t="s">
        <v>123</v>
      </c>
      <c r="E84" s="119"/>
      <c r="F84" s="27"/>
      <c r="G84" s="117">
        <f>IF(G78="-","-",SUM(G75:G83)*'3k EBIT'!$E$7)</f>
        <v>1.803605035863969</v>
      </c>
      <c r="H84" s="117">
        <f>IF(H78="-","-",SUM(H75:H83)*'3k EBIT'!$E$7)</f>
        <v>1.8057170867687562</v>
      </c>
      <c r="I84" s="117">
        <f>IF(I78="-","-",SUM(I75:I83)*'3k EBIT'!$E$7)</f>
        <v>1.5969507610097113</v>
      </c>
      <c r="J84" s="117">
        <f>IF(J78="-","-",SUM(J75:J83)*'3k EBIT'!$E$7)</f>
        <v>1.6032869137240735</v>
      </c>
      <c r="K84" s="117">
        <f>IF(K78="-","-",SUM(K75:K83)*'3k EBIT'!$E$7)</f>
        <v>1.5824307757504046</v>
      </c>
      <c r="L84" s="117">
        <f>IF(L78="-","-",SUM(L75:L83)*'3k EBIT'!$E$7)</f>
        <v>1.5934725754146577</v>
      </c>
      <c r="M84" s="117">
        <f>IF(M78="-","-",SUM(M75:M83)*'3k EBIT'!$E$7)</f>
        <v>1.6909382626897154</v>
      </c>
      <c r="N84" s="117">
        <f>IF(N78="-","-",SUM(N75:N83)*'3k EBIT'!$E$7)</f>
        <v>1.8290840039601983</v>
      </c>
      <c r="O84" s="27"/>
      <c r="P84" s="117">
        <f>IF(P78="-","-",SUM(P75:P83)*'3k EBIT'!$E$7)</f>
        <v>1.8290840039601983</v>
      </c>
      <c r="Q84" s="117">
        <f>IF(Q78="-","-",SUM(Q75:Q83)*'3k EBIT'!$E$7)</f>
        <v>1.8936225735565027</v>
      </c>
      <c r="R84" s="117">
        <f>IF(R78="-","-",SUM(R75:R83)*'3k EBIT'!$E$7)</f>
        <v>1.9017457165593441</v>
      </c>
      <c r="S84" s="117">
        <f>IF(S78="-","-",SUM(S75:S83)*'3k EBIT'!$E$7)</f>
        <v>2.0318240689916669</v>
      </c>
      <c r="T84" s="117">
        <f>IF(T78="-","-",SUM(T75:T83)*'3k EBIT'!$E$7)</f>
        <v>2.032360816605971</v>
      </c>
      <c r="U84" s="117">
        <f>IF(U78="-","-",SUM(U75:U83)*'3k EBIT'!$E$7)</f>
        <v>2.0315079162451877</v>
      </c>
      <c r="V84" s="117">
        <f>IF(V78="-","-",SUM(V75:V83)*'3k EBIT'!$E$7)</f>
        <v>2.0346225192311458</v>
      </c>
      <c r="W84" s="117">
        <f>IF(W78="-","-",SUM(W75:W83)*'3k EBIT'!$E$7)</f>
        <v>3.6017150808092984</v>
      </c>
      <c r="X84" s="27"/>
      <c r="Y84" s="117">
        <f>IF(Y78="-","-",SUM(Y75:Y83)*'3k EBIT'!$E$7)</f>
        <v>3.6826704720642884</v>
      </c>
      <c r="Z84" s="117" t="str">
        <f>IF(Z78="-","-",SUM(Z75:Z83)*'3k EBIT'!$E$7)</f>
        <v>-</v>
      </c>
      <c r="AA84" s="117" t="str">
        <f>IF(AA78="-","-",SUM(AA75:AA83)*'3k EBIT'!$E$7)</f>
        <v>-</v>
      </c>
      <c r="AB84" s="117" t="str">
        <f>IF(AB78="-","-",SUM(AB75:AB83)*'3k EBIT'!$E$7)</f>
        <v>-</v>
      </c>
      <c r="AC84" s="117" t="str">
        <f>IF(AC78="-","-",SUM(AC75:AC83)*'3k EBIT'!$E$7)</f>
        <v>-</v>
      </c>
      <c r="AD84" s="25"/>
    </row>
    <row r="85" spans="1:30" s="26" customFormat="1" ht="12.6" customHeight="1" x14ac:dyDescent="0.15">
      <c r="A85" s="207"/>
      <c r="B85" s="120" t="s">
        <v>251</v>
      </c>
      <c r="C85" s="156" t="s">
        <v>252</v>
      </c>
      <c r="D85" s="122" t="s">
        <v>123</v>
      </c>
      <c r="E85" s="118"/>
      <c r="F85" s="27"/>
      <c r="G85" s="117">
        <f>IF(G80="-","-",SUM(G75:G78,G80:G84)*'3l HAP'!$E$8)</f>
        <v>0.95107996943584494</v>
      </c>
      <c r="H85" s="117">
        <f>IF(H80="-","-",SUM(H75:H78,H80:H84)*'3l HAP'!$E$8)</f>
        <v>0.95270747072660078</v>
      </c>
      <c r="I85" s="117">
        <f>IF(I80="-","-",SUM(I75:I78,I80:I84)*'3l HAP'!$E$8)</f>
        <v>0.94413960412535813</v>
      </c>
      <c r="J85" s="117">
        <f>IF(J80="-","-",SUM(J75:J78,J80:J84)*'3l HAP'!$E$8)</f>
        <v>0.94902210799762587</v>
      </c>
      <c r="K85" s="117">
        <f>IF(K80="-","-",SUM(K75:K78,K80:K84)*'3l HAP'!$E$8)</f>
        <v>0.95806744928999599</v>
      </c>
      <c r="L85" s="117">
        <f>IF(L80="-","-",SUM(L75:L78,L80:L84)*'3l HAP'!$E$8)</f>
        <v>0.96657602413783983</v>
      </c>
      <c r="M85" s="117">
        <f>IF(M80="-","-",SUM(M75:M78,M80:M84)*'3l HAP'!$E$8)</f>
        <v>1.0154955713204858</v>
      </c>
      <c r="N85" s="117">
        <f>IF(N80="-","-",SUM(N75:N78,N80:N84)*'3l HAP'!$E$8)</f>
        <v>1.1219477272417822</v>
      </c>
      <c r="O85" s="27"/>
      <c r="P85" s="117">
        <f>IF(P80="-","-",SUM(P75:P78,P80:P84)*'3l HAP'!$E$8)</f>
        <v>1.1219477272417822</v>
      </c>
      <c r="Q85" s="117">
        <f>IF(Q80="-","-",SUM(Q75:Q78,Q80:Q84)*'3l HAP'!$E$8)</f>
        <v>1.1615262362240151</v>
      </c>
      <c r="R85" s="117">
        <f>IF(R80="-","-",SUM(R75:R78,R80:R84)*'3l HAP'!$E$8)</f>
        <v>1.1677857566229568</v>
      </c>
      <c r="S85" s="117">
        <f>IF(S80="-","-",SUM(S75:S78,S80:S84)*'3l HAP'!$E$8)</f>
        <v>1.2081689471130963</v>
      </c>
      <c r="T85" s="117">
        <f>IF(T80="-","-",SUM(T75:T78,T80:T84)*'3l HAP'!$E$8)</f>
        <v>1.2085825533538885</v>
      </c>
      <c r="U85" s="117">
        <f>IF(U80="-","-",SUM(U75:U78,U80:U84)*'3l HAP'!$E$8)</f>
        <v>1.2319731690631355</v>
      </c>
      <c r="V85" s="117">
        <f>IF(V80="-","-",SUM(V75:V78,V80:V84)*'3l HAP'!$E$8)</f>
        <v>1.2343732155621798</v>
      </c>
      <c r="W85" s="117">
        <f>IF(W80="-","-",SUM(W75:W78,W80:W84)*'3l HAP'!$E$8)</f>
        <v>1.3619259268028032</v>
      </c>
      <c r="X85" s="27"/>
      <c r="Y85" s="117">
        <f>IF(Y80="-","-",SUM(Y75:Y78,Y80:Y84)*'3l HAP'!$E$8)</f>
        <v>1.4243084212126189</v>
      </c>
      <c r="Z85" s="117" t="str">
        <f>IF(Z80="-","-",SUM(Z75:Z78,Z80:Z84)*'3l HAP'!$E$8)</f>
        <v>-</v>
      </c>
      <c r="AA85" s="117" t="str">
        <f>IF(AA80="-","-",SUM(AA75:AA78,AA80:AA84)*'3l HAP'!$E$8)</f>
        <v>-</v>
      </c>
      <c r="AB85" s="117" t="str">
        <f>IF(AB80="-","-",SUM(AB75:AB78,AB80:AB84)*'3l HAP'!$E$8)</f>
        <v>-</v>
      </c>
      <c r="AC85" s="117" t="str">
        <f>IF(AC80="-","-",SUM(AC75:AC78,AC80:AC84)*'3l HAP'!$E$8)</f>
        <v>-</v>
      </c>
      <c r="AD85" s="25"/>
    </row>
    <row r="86" spans="1:30" s="26" customFormat="1" ht="11.25" customHeight="1" x14ac:dyDescent="0.15">
      <c r="A86" s="207"/>
      <c r="B86" s="120" t="s">
        <v>253</v>
      </c>
      <c r="C86" s="120" t="str">
        <f>B86&amp;"_"&amp;D86</f>
        <v>Total_Northern</v>
      </c>
      <c r="D86" s="122" t="s">
        <v>123</v>
      </c>
      <c r="E86" s="119"/>
      <c r="F86" s="27"/>
      <c r="G86" s="117">
        <f t="shared" ref="G86:N86" si="15">IF(G80="-","-",SUM(G75:G85))</f>
        <v>95.877621594724062</v>
      </c>
      <c r="H86" s="117">
        <f t="shared" si="15"/>
        <v>95.990409624035834</v>
      </c>
      <c r="I86" s="117">
        <f t="shared" si="15"/>
        <v>84.994144940192442</v>
      </c>
      <c r="J86" s="117">
        <f t="shared" si="15"/>
        <v>85.332509028127802</v>
      </c>
      <c r="K86" s="117">
        <f t="shared" si="15"/>
        <v>84.243863350525984</v>
      </c>
      <c r="L86" s="117">
        <f t="shared" si="15"/>
        <v>84.833519036079636</v>
      </c>
      <c r="M86" s="117">
        <f t="shared" si="15"/>
        <v>90.012209478873658</v>
      </c>
      <c r="N86" s="117">
        <f t="shared" si="15"/>
        <v>97.389487119481544</v>
      </c>
      <c r="O86" s="27"/>
      <c r="P86" s="117">
        <f t="shared" ref="P86:W86" si="16">IF(P80="-","-",SUM(P75:P85))</f>
        <v>97.389487119481544</v>
      </c>
      <c r="Q86" s="117">
        <f t="shared" si="16"/>
        <v>100.82583104627901</v>
      </c>
      <c r="R86" s="117">
        <f t="shared" si="16"/>
        <v>101.25962423233887</v>
      </c>
      <c r="S86" s="117">
        <f t="shared" si="16"/>
        <v>108.14623367036265</v>
      </c>
      <c r="T86" s="117">
        <f t="shared" si="16"/>
        <v>108.17489713937184</v>
      </c>
      <c r="U86" s="117">
        <f t="shared" si="16"/>
        <v>108.15339828095</v>
      </c>
      <c r="V86" s="117">
        <f t="shared" si="16"/>
        <v>108.31972473268397</v>
      </c>
      <c r="W86" s="117">
        <f t="shared" si="16"/>
        <v>190.92579924848872</v>
      </c>
      <c r="X86" s="27"/>
      <c r="Y86" s="117">
        <f t="shared" ref="Y86:AC86" si="17">IF(Y80="-","-",SUM(Y75:Y85))</f>
        <v>195.2489900490126</v>
      </c>
      <c r="Z86" s="117" t="str">
        <f t="shared" si="17"/>
        <v>-</v>
      </c>
      <c r="AA86" s="117" t="str">
        <f t="shared" si="17"/>
        <v>-</v>
      </c>
      <c r="AB86" s="117" t="str">
        <f t="shared" si="17"/>
        <v>-</v>
      </c>
      <c r="AC86" s="117" t="str">
        <f t="shared" si="17"/>
        <v>-</v>
      </c>
      <c r="AD86" s="25"/>
    </row>
    <row r="87" spans="1:30" s="26" customFormat="1" ht="11.25" customHeight="1" x14ac:dyDescent="0.15">
      <c r="A87" s="207"/>
      <c r="B87" s="123" t="s">
        <v>244</v>
      </c>
      <c r="C87" s="123" t="s">
        <v>180</v>
      </c>
      <c r="D87" s="121" t="s">
        <v>122</v>
      </c>
      <c r="E87" s="75"/>
      <c r="F87" s="27"/>
      <c r="G87" s="35" t="s">
        <v>249</v>
      </c>
      <c r="H87" s="35" t="s">
        <v>249</v>
      </c>
      <c r="I87" s="35" t="s">
        <v>249</v>
      </c>
      <c r="J87" s="35" t="s">
        <v>249</v>
      </c>
      <c r="K87" s="35" t="s">
        <v>249</v>
      </c>
      <c r="L87" s="35" t="s">
        <v>249</v>
      </c>
      <c r="M87" s="35" t="s">
        <v>249</v>
      </c>
      <c r="N87" s="35" t="s">
        <v>249</v>
      </c>
      <c r="O87" s="27"/>
      <c r="P87" s="35" t="s">
        <v>249</v>
      </c>
      <c r="Q87" s="35" t="s">
        <v>249</v>
      </c>
      <c r="R87" s="35" t="s">
        <v>249</v>
      </c>
      <c r="S87" s="35" t="s">
        <v>249</v>
      </c>
      <c r="T87" s="35" t="s">
        <v>249</v>
      </c>
      <c r="U87" s="35" t="s">
        <v>249</v>
      </c>
      <c r="V87" s="35" t="s">
        <v>249</v>
      </c>
      <c r="W87" s="35" t="s">
        <v>249</v>
      </c>
      <c r="X87" s="27"/>
      <c r="Y87" s="35" t="s">
        <v>249</v>
      </c>
      <c r="Z87" s="35" t="s">
        <v>249</v>
      </c>
      <c r="AA87" s="35" t="s">
        <v>249</v>
      </c>
      <c r="AB87" s="35" t="s">
        <v>249</v>
      </c>
      <c r="AC87" s="35" t="s">
        <v>249</v>
      </c>
      <c r="AD87" s="25"/>
    </row>
    <row r="88" spans="1:30" s="26" customFormat="1" ht="11.25" x14ac:dyDescent="0.15">
      <c r="A88" s="207"/>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x14ac:dyDescent="0.15">
      <c r="A89" s="207"/>
      <c r="B89" s="123" t="s">
        <v>245</v>
      </c>
      <c r="C89" s="123" t="s">
        <v>182</v>
      </c>
      <c r="D89" s="121" t="s">
        <v>122</v>
      </c>
      <c r="E89" s="75"/>
      <c r="F89" s="27"/>
      <c r="G89" s="35" t="str">
        <f>IF('3c AA'!J19="-","-",'3c AA'!J19)</f>
        <v>-</v>
      </c>
      <c r="H89" s="35" t="str">
        <f>IF('3c AA'!K19="-","-",'3c AA'!K19)</f>
        <v>-</v>
      </c>
      <c r="I89" s="35" t="str">
        <f>IF('3c AA'!L19="-","-",'3c AA'!L19)</f>
        <v>-</v>
      </c>
      <c r="J89" s="35" t="str">
        <f>IF('3c AA'!M19="-","-",'3c AA'!M19)</f>
        <v>-</v>
      </c>
      <c r="K89" s="35" t="str">
        <f>IF('3c AA'!N19="-","-",'3c AA'!N19)</f>
        <v>-</v>
      </c>
      <c r="L89" s="35" t="str">
        <f>IF('3c AA'!O19="-","-",'3c AA'!O19)</f>
        <v>-</v>
      </c>
      <c r="M89" s="35" t="str">
        <f>IF('3c AA'!P19="-","-",'3c AA'!P19)</f>
        <v>-</v>
      </c>
      <c r="N89" s="35" t="str">
        <f>IF('3c AA'!Q19="-","-",'3c AA'!Q19)</f>
        <v>-</v>
      </c>
      <c r="O89" s="27"/>
      <c r="P89" s="35" t="str">
        <f>IF('3c AA'!S19="-","-",'3c AA'!S19)</f>
        <v>-</v>
      </c>
      <c r="Q89" s="35" t="str">
        <f>IF('3c AA'!T19="-","-",'3c AA'!T19)</f>
        <v>-</v>
      </c>
      <c r="R89" s="35" t="str">
        <f>IF('3c AA'!U19="-","-",'3c AA'!U19)</f>
        <v>-</v>
      </c>
      <c r="S89" s="35" t="str">
        <f>IF('3c AA'!V19="-","-",'3c AA'!V19)</f>
        <v>-</v>
      </c>
      <c r="T89" s="35">
        <f>IF('3c AA'!W19="-","-",'3c AA'!W19)</f>
        <v>0</v>
      </c>
      <c r="U89" s="35">
        <f>IF('3c AA'!X19="-","-",'3c AA'!X19)</f>
        <v>1.4870742269298105</v>
      </c>
      <c r="V89" s="35">
        <f>IF('3c AA'!Y19="-","-",'3c AA'!Y19)</f>
        <v>0.70457099735818829</v>
      </c>
      <c r="W89" s="35" t="str">
        <f>IF('3c AA'!Z19="-","-",'3c AA'!Z19)</f>
        <v>-</v>
      </c>
      <c r="X89" s="27"/>
      <c r="Y89" s="35">
        <f>IF('3c AA'!AB19="-","-",'3c AA'!AB19)</f>
        <v>0</v>
      </c>
      <c r="Z89" s="35" t="str">
        <f>IF('3c AA'!AC19="-","-",'3c AA'!AC19)</f>
        <v>-</v>
      </c>
      <c r="AA89" s="35" t="str">
        <f>IF('3c AA'!AD19="-","-",'3c AA'!AD19)</f>
        <v>-</v>
      </c>
      <c r="AB89" s="35" t="str">
        <f>IF('3c AA'!AE19="-","-",'3c AA'!AE19)</f>
        <v>-</v>
      </c>
      <c r="AC89" s="35" t="str">
        <f>IF('3c AA'!AF19="-","-",'3c AA'!AF19)</f>
        <v>-</v>
      </c>
      <c r="AD89" s="25"/>
    </row>
    <row r="90" spans="1:30" s="26" customFormat="1" ht="11.25" x14ac:dyDescent="0.15">
      <c r="A90" s="207"/>
      <c r="B90" s="123" t="s">
        <v>246</v>
      </c>
      <c r="C90" s="123" t="s">
        <v>183</v>
      </c>
      <c r="D90" s="121" t="s">
        <v>122</v>
      </c>
      <c r="E90" s="75"/>
      <c r="F90" s="27"/>
      <c r="G90" s="35">
        <f>IF('3d PC'!G15="-","-",'3d PC'!G56)</f>
        <v>6.5567588596821027</v>
      </c>
      <c r="H90" s="35">
        <f>IF('3d PC'!H15="-","-",'3d PC'!H56)</f>
        <v>6.5567588596821027</v>
      </c>
      <c r="I90" s="35">
        <f>IF('3d PC'!I15="-","-",'3d PC'!I56)</f>
        <v>6.6197359495950758</v>
      </c>
      <c r="J90" s="35">
        <f>IF('3d PC'!J15="-","-",'3d PC'!J56)</f>
        <v>6.6197359495950758</v>
      </c>
      <c r="K90" s="35">
        <f>IF('3d PC'!K15="-","-",'3d PC'!K56)</f>
        <v>6.6995028867368616</v>
      </c>
      <c r="L90" s="35">
        <f>IF('3d PC'!L15="-","-",'3d PC'!L56)</f>
        <v>6.6995028867368616</v>
      </c>
      <c r="M90" s="35">
        <f>IF('3d PC'!M15="-","-",'3d PC'!M56)</f>
        <v>7.1131218301273513</v>
      </c>
      <c r="N90" s="35">
        <f>IF('3d PC'!N15="-","-",'3d PC'!N56)</f>
        <v>7.1131218301273513</v>
      </c>
      <c r="O90" s="27"/>
      <c r="P90" s="35">
        <f>'3d PC'!P56</f>
        <v>7.1131218301273513</v>
      </c>
      <c r="Q90" s="35">
        <f>'3d PC'!Q56</f>
        <v>7.2804579515147188</v>
      </c>
      <c r="R90" s="35">
        <f>'3d PC'!R56</f>
        <v>7.1935840895118579</v>
      </c>
      <c r="S90" s="35">
        <f>'3d PC'!S56</f>
        <v>7.3593999937099728</v>
      </c>
      <c r="T90" s="35">
        <f>'3d PC'!T56</f>
        <v>7.0492243060839304</v>
      </c>
      <c r="U90" s="35">
        <f>'3d PC'!U56</f>
        <v>7.1089669218364691</v>
      </c>
      <c r="V90" s="35">
        <f>'3d PC'!V56</f>
        <v>6.9829560851947949</v>
      </c>
      <c r="W90" s="35">
        <f>'3d PC'!W56</f>
        <v>9.6262235975887975</v>
      </c>
      <c r="X90" s="27"/>
      <c r="Y90" s="35">
        <f>'3d PC'!Y56</f>
        <v>9.9504863797742438</v>
      </c>
      <c r="Z90" s="35" t="str">
        <f>'3d PC'!Z56</f>
        <v>-</v>
      </c>
      <c r="AA90" s="35" t="str">
        <f>'3d PC'!AA56</f>
        <v>-</v>
      </c>
      <c r="AB90" s="35" t="str">
        <f>'3d PC'!AB56</f>
        <v>-</v>
      </c>
      <c r="AC90" s="35" t="str">
        <f>'3d PC'!AC56</f>
        <v>-</v>
      </c>
      <c r="AD90" s="25"/>
    </row>
    <row r="91" spans="1:30" s="26" customFormat="1" ht="11.25" x14ac:dyDescent="0.15">
      <c r="A91" s="207"/>
      <c r="B91" s="123" t="s">
        <v>247</v>
      </c>
      <c r="C91" s="123" t="s">
        <v>184</v>
      </c>
      <c r="D91" s="121" t="s">
        <v>122</v>
      </c>
      <c r="E91" s="75"/>
      <c r="F91" s="27"/>
      <c r="G91" s="35">
        <f>IF('3e NC-Elec'!H21="-","-",'3e NC-Elec'!H21)</f>
        <v>17.227999999999998</v>
      </c>
      <c r="H91" s="35">
        <f>IF('3e NC-Elec'!I21="-","-",'3e NC-Elec'!I21)</f>
        <v>17.227999999999998</v>
      </c>
      <c r="I91" s="35">
        <f>IF('3e NC-Elec'!J21="-","-",'3e NC-Elec'!J21)</f>
        <v>11.753</v>
      </c>
      <c r="J91" s="35">
        <f>IF('3e NC-Elec'!K21="-","-",'3e NC-Elec'!K21)</f>
        <v>11.753</v>
      </c>
      <c r="K91" s="35">
        <f>IF('3e NC-Elec'!L21="-","-",'3e NC-Elec'!L21)</f>
        <v>11.4245</v>
      </c>
      <c r="L91" s="35">
        <f>IF('3e NC-Elec'!M21="-","-",'3e NC-Elec'!M21)</f>
        <v>11.4245</v>
      </c>
      <c r="M91" s="35">
        <f>IF('3e NC-Elec'!N21="-","-",'3e NC-Elec'!N21)</f>
        <v>12.0815</v>
      </c>
      <c r="N91" s="35">
        <f>IF('3e NC-Elec'!O21="-","-",'3e NC-Elec'!O21)</f>
        <v>12.0815</v>
      </c>
      <c r="O91" s="27"/>
      <c r="P91" s="35">
        <f>'3e NC-Elec'!Q21</f>
        <v>12.0815</v>
      </c>
      <c r="Q91" s="35">
        <f>'3e NC-Elec'!R21</f>
        <v>13.176499999999999</v>
      </c>
      <c r="R91" s="35">
        <f>'3e NC-Elec'!S21</f>
        <v>13.176499999999999</v>
      </c>
      <c r="S91" s="35">
        <f>'3e NC-Elec'!T21</f>
        <v>14.308</v>
      </c>
      <c r="T91" s="35">
        <f>'3e NC-Elec'!U21</f>
        <v>14.308</v>
      </c>
      <c r="U91" s="35">
        <f>'3e NC-Elec'!V21</f>
        <v>15.731499999999999</v>
      </c>
      <c r="V91" s="35">
        <f>'3e NC-Elec'!W21</f>
        <v>15.731499999999999</v>
      </c>
      <c r="W91" s="35">
        <f>'3e NC-Elec'!X21</f>
        <v>73.912499999999994</v>
      </c>
      <c r="X91" s="27"/>
      <c r="Y91" s="35">
        <f>'3e NC-Elec'!Z21</f>
        <v>73.912499999999994</v>
      </c>
      <c r="Z91" s="35" t="str">
        <f>'3e NC-Elec'!AA21</f>
        <v>-</v>
      </c>
      <c r="AA91" s="35" t="str">
        <f>'3e NC-Elec'!AB21</f>
        <v>-</v>
      </c>
      <c r="AB91" s="35" t="str">
        <f>'3e NC-Elec'!AC21</f>
        <v>-</v>
      </c>
      <c r="AC91" s="35" t="str">
        <f>'3e NC-Elec'!AD21</f>
        <v>-</v>
      </c>
      <c r="AD91" s="25"/>
    </row>
    <row r="92" spans="1:30" s="26" customFormat="1" ht="11.25" x14ac:dyDescent="0.15">
      <c r="A92" s="207"/>
      <c r="B92" s="123" t="s">
        <v>248</v>
      </c>
      <c r="C92" s="123" t="s">
        <v>185</v>
      </c>
      <c r="D92" s="121" t="s">
        <v>122</v>
      </c>
      <c r="E92" s="75"/>
      <c r="F92" s="27"/>
      <c r="G92" s="35">
        <f>IF('3g CPIH'!C$17="-","-",'3h OC '!$E$7*('3g CPIH'!C$17/'3g CPIH'!$G$17))</f>
        <v>38.772147945205475</v>
      </c>
      <c r="H92" s="35">
        <f>IF('3g CPIH'!D$17="-","-",'3h OC '!$E$7*('3g CPIH'!D$17/'3g CPIH'!$G$17))</f>
        <v>38.849769863013698</v>
      </c>
      <c r="I92" s="35">
        <f>IF('3g CPIH'!E$17="-","-",'3h OC '!$E$7*('3g CPIH'!E$17/'3g CPIH'!$G$17))</f>
        <v>38.966202739726029</v>
      </c>
      <c r="J92" s="35">
        <f>IF('3g CPIH'!F$17="-","-",'3h OC '!$E$7*('3g CPIH'!F$17/'3g CPIH'!$G$17))</f>
        <v>39.199068493150683</v>
      </c>
      <c r="K92" s="35">
        <f>IF('3g CPIH'!G$17="-","-",'3h OC '!$E$7*('3g CPIH'!G$17/'3g CPIH'!$G$17))</f>
        <v>39.6648</v>
      </c>
      <c r="L92" s="35">
        <f>IF('3g CPIH'!H$17="-","-",'3h OC '!$E$7*('3g CPIH'!H$17/'3g CPIH'!$G$17))</f>
        <v>40.169342465753431</v>
      </c>
      <c r="M92" s="35">
        <f>IF('3g CPIH'!I$17="-","-",'3h OC '!$E$7*('3g CPIH'!I$17/'3g CPIH'!$G$17))</f>
        <v>40.751506849315064</v>
      </c>
      <c r="N92" s="35">
        <f>IF('3g CPIH'!J$17="-","-",'3h OC '!$E$7*('3g CPIH'!J$17/'3g CPIH'!$G$17))</f>
        <v>41.100805479452056</v>
      </c>
      <c r="O92" s="27"/>
      <c r="P92" s="35">
        <f>IF('3g CPIH'!L$17="-","-",'3h OC '!$E$7*('3g CPIH'!L$17/'3g CPIH'!$G$17))</f>
        <v>41.100805479452056</v>
      </c>
      <c r="Q92" s="35">
        <f>IF('3g CPIH'!M$17="-","-",'3h OC '!$E$7*('3g CPIH'!M$17/'3g CPIH'!$G$17))</f>
        <v>41.566536986301365</v>
      </c>
      <c r="R92" s="35">
        <f>IF('3g CPIH'!N$17="-","-",'3h OC '!$E$7*('3g CPIH'!N$17/'3g CPIH'!$G$17))</f>
        <v>41.877024657534243</v>
      </c>
      <c r="S92" s="35">
        <f>IF('3g CPIH'!O$17="-","-",'3h OC '!$E$7*('3g CPIH'!O$17/'3g CPIH'!$G$17))</f>
        <v>42.109890410958904</v>
      </c>
      <c r="T92" s="35">
        <f>IF('3g CPIH'!P$17="-","-",'3h OC '!$E$7*('3g CPIH'!P$17/'3g CPIH'!$G$17))</f>
        <v>42.226323287671228</v>
      </c>
      <c r="U92" s="35">
        <f>IF('3g CPIH'!Q$17="-","-",'3h OC '!$E$7*('3g CPIH'!Q$17/'3g CPIH'!$G$17))</f>
        <v>42.45918904109589</v>
      </c>
      <c r="V92" s="35">
        <f>IF('3g CPIH'!R$17="-","-",'3h OC '!$E$7*('3g CPIH'!R$17/'3g CPIH'!$G$17))</f>
        <v>43.235408219178083</v>
      </c>
      <c r="W92" s="35">
        <f>IF('3g CPIH'!S$17="-","-",'3h OC '!$E$7*('3g CPIH'!S$17/'3g CPIH'!$G$17))</f>
        <v>44.516169863013701</v>
      </c>
      <c r="X92" s="27"/>
      <c r="Y92" s="35">
        <f>IF('3g CPIH'!U$17="-","-",'3h OC '!$E$7*('3g CPIH'!U$17/'3g CPIH'!$G$17))</f>
        <v>46.767205479452052</v>
      </c>
      <c r="Z92" s="35" t="str">
        <f>IF('3g CPIH'!V$17="-","-",'3h OC '!$E$7*('3g CPIH'!V$17/'3g CPIH'!$G$17))</f>
        <v>-</v>
      </c>
      <c r="AA92" s="35" t="str">
        <f>IF('3g CPIH'!W$17="-","-",'3h OC '!$E$7*('3g CPIH'!W$17/'3g CPIH'!$G$17))</f>
        <v>-</v>
      </c>
      <c r="AB92" s="35" t="str">
        <f>IF('3g CPIH'!X$17="-","-",'3h OC '!$E$7*('3g CPIH'!X$17/'3g CPIH'!$G$17))</f>
        <v>-</v>
      </c>
      <c r="AC92" s="35" t="str">
        <f>IF('3g CPIH'!Y$17="-","-",'3h OC '!$E$7*('3g CPIH'!Y$17/'3g CPIH'!$G$17))</f>
        <v>-</v>
      </c>
      <c r="AD92" s="25"/>
    </row>
    <row r="93" spans="1:30" s="26" customFormat="1" ht="11.25" customHeight="1" x14ac:dyDescent="0.15">
      <c r="A93" s="207"/>
      <c r="B93" s="123" t="s">
        <v>248</v>
      </c>
      <c r="C93" s="123" t="s">
        <v>186</v>
      </c>
      <c r="D93" s="121" t="s">
        <v>122</v>
      </c>
      <c r="E93" s="75"/>
      <c r="F93" s="27"/>
      <c r="G93" s="35" t="s">
        <v>249</v>
      </c>
      <c r="H93" s="35" t="s">
        <v>249</v>
      </c>
      <c r="I93" s="35" t="s">
        <v>249</v>
      </c>
      <c r="J93" s="35" t="s">
        <v>249</v>
      </c>
      <c r="K93" s="35">
        <f>IF('3i SMNCC'!G$50="-","-",'3i SMNCC'!G$62)</f>
        <v>0</v>
      </c>
      <c r="L93" s="35">
        <f>IF('3i SMNCC'!H$50="-","-",'3i SMNCC'!H$62)</f>
        <v>-0.1310662676190151</v>
      </c>
      <c r="M93" s="35">
        <f>IF('3i SMNCC'!I$50="-","-",'3i SMNCC'!I$62)</f>
        <v>1.6490220555819262</v>
      </c>
      <c r="N93" s="35">
        <f>IF('3i SMNCC'!J$50="-","-",'3i SMNCC'!J$62)</f>
        <v>7.9249822078168837</v>
      </c>
      <c r="O93" s="27"/>
      <c r="P93" s="35">
        <f>IF('3i SMNCC'!L$50="-","-",'3i SMNCC'!L$62)</f>
        <v>7.9249822078168837</v>
      </c>
      <c r="Q93" s="35">
        <f>IF('3i SMNCC'!M$50="-","-",'3i SMNCC'!M$62)</f>
        <v>9.5945159615724194</v>
      </c>
      <c r="R93" s="35">
        <f>IF('3i SMNCC'!N$50="-","-",'3i SMNCC'!N$62)</f>
        <v>9.6655312765157912</v>
      </c>
      <c r="S93" s="35">
        <f>IF('3i SMNCC'!O$50="-","-",'3i SMNCC'!O$62)</f>
        <v>11.448655558303892</v>
      </c>
      <c r="T93" s="35">
        <f>IF('3i SMNCC'!P$50="-","-",'3i SMNCC'!P$62)</f>
        <v>11.63045810995356</v>
      </c>
      <c r="U93" s="35">
        <f>IF('3i SMNCC'!Q$50="-","-",'3i SMNCC'!Q$62)</f>
        <v>11.375413031411084</v>
      </c>
      <c r="V93" s="35">
        <f>IF('3i SMNCC'!R$50="-","-",'3i SMNCC'!R$62)</f>
        <v>11.405483218834176</v>
      </c>
      <c r="W93" s="35">
        <f>IF('3i SMNCC'!S$50="-","-",'3i SMNCC'!S$62)</f>
        <v>10.452988037960662</v>
      </c>
      <c r="X93" s="27"/>
      <c r="Y93" s="35">
        <f>IF('3i SMNCC'!U$50="-","-",'3i SMNCC'!U$62)</f>
        <v>11.090106502704794</v>
      </c>
      <c r="Z93" s="35" t="str">
        <f>IF('3i SMNCC'!V$50="-","-",'3i SMNCC'!V$62)</f>
        <v>-</v>
      </c>
      <c r="AA93" s="35" t="str">
        <f>IF('3i SMNCC'!W$50="-","-",'3i SMNCC'!W$62)</f>
        <v>-</v>
      </c>
      <c r="AB93" s="35" t="str">
        <f>IF('3i SMNCC'!X$50="-","-",'3i SMNCC'!X$62)</f>
        <v>-</v>
      </c>
      <c r="AC93" s="35" t="str">
        <f>IF('3i SMNCC'!Y$50="-","-",'3i SMNCC'!Y$62)</f>
        <v>-</v>
      </c>
      <c r="AD93" s="25"/>
    </row>
    <row r="94" spans="1:30" s="26" customFormat="1" ht="11.25" customHeight="1" x14ac:dyDescent="0.15">
      <c r="A94" s="207"/>
      <c r="B94" s="123" t="s">
        <v>248</v>
      </c>
      <c r="C94" s="123" t="s">
        <v>187</v>
      </c>
      <c r="D94" s="121" t="s">
        <v>122</v>
      </c>
      <c r="E94" s="75"/>
      <c r="F94" s="27"/>
      <c r="G94" s="35">
        <f>IF('3g CPIH'!C$17="-","-",'3j PAAC PAP'!$G$7*('3g CPIH'!C$17/'3g CPIH'!$G$17))</f>
        <v>13.436452250489236</v>
      </c>
      <c r="H94" s="35">
        <f>IF('3g CPIH'!D$17="-","-",'3j PAAC PAP'!$G$7*('3g CPIH'!D$17/'3g CPIH'!$G$17))</f>
        <v>13.463352054794518</v>
      </c>
      <c r="I94" s="35">
        <f>IF('3g CPIH'!E$17="-","-",'3j PAAC PAP'!$G$7*('3g CPIH'!E$17/'3g CPIH'!$G$17))</f>
        <v>13.503701761252445</v>
      </c>
      <c r="J94" s="35">
        <f>IF('3g CPIH'!F$17="-","-",'3j PAAC PAP'!$G$7*('3g CPIH'!F$17/'3g CPIH'!$G$17))</f>
        <v>13.584401174168297</v>
      </c>
      <c r="K94" s="35">
        <f>IF('3g CPIH'!G$17="-","-",'3j PAAC PAP'!$G$7*('3g CPIH'!G$17/'3g CPIH'!$G$17))</f>
        <v>13.745799999999999</v>
      </c>
      <c r="L94" s="35">
        <f>IF('3g CPIH'!H$17="-","-",'3j PAAC PAP'!$G$7*('3g CPIH'!H$17/'3g CPIH'!$G$17))</f>
        <v>13.920648727984345</v>
      </c>
      <c r="M94" s="35">
        <f>IF('3g CPIH'!I$17="-","-",'3j PAAC PAP'!$G$7*('3g CPIH'!I$17/'3g CPIH'!$G$17))</f>
        <v>14.122397260273971</v>
      </c>
      <c r="N94" s="35">
        <f>IF('3g CPIH'!J$17="-","-",'3j PAAC PAP'!$G$7*('3g CPIH'!J$17/'3g CPIH'!$G$17))</f>
        <v>14.24344637964775</v>
      </c>
      <c r="O94" s="27"/>
      <c r="P94" s="35">
        <f>IF('3g CPIH'!L$17="-","-",'3j PAAC PAP'!$G$7*('3g CPIH'!L$17/'3g CPIH'!$G$17))</f>
        <v>14.24344637964775</v>
      </c>
      <c r="Q94" s="35">
        <f>IF('3g CPIH'!M$17="-","-",'3j PAAC PAP'!$G$7*('3g CPIH'!M$17/'3g CPIH'!$G$17))</f>
        <v>14.40484520547945</v>
      </c>
      <c r="R94" s="35">
        <f>IF('3g CPIH'!N$17="-","-",'3j PAAC PAP'!$G$7*('3g CPIH'!N$17/'3g CPIH'!$G$17))</f>
        <v>14.512444422700586</v>
      </c>
      <c r="S94" s="35">
        <f>IF('3g CPIH'!O$17="-","-",'3j PAAC PAP'!$G$7*('3g CPIH'!O$17/'3g CPIH'!$G$17))</f>
        <v>14.593143835616438</v>
      </c>
      <c r="T94" s="35">
        <f>IF('3g CPIH'!P$17="-","-",'3j PAAC PAP'!$G$7*('3g CPIH'!P$17/'3g CPIH'!$G$17))</f>
        <v>14.633493542074362</v>
      </c>
      <c r="U94" s="35">
        <f>IF('3g CPIH'!Q$17="-","-",'3j PAAC PAP'!$G$7*('3g CPIH'!Q$17/'3g CPIH'!$G$17))</f>
        <v>14.714192954990214</v>
      </c>
      <c r="V94" s="35">
        <f>IF('3g CPIH'!R$17="-","-",'3j PAAC PAP'!$G$7*('3g CPIH'!R$17/'3g CPIH'!$G$17))</f>
        <v>14.983190998043053</v>
      </c>
      <c r="W94" s="35">
        <f>IF('3g CPIH'!S$17="-","-",'3j PAAC PAP'!$G$7*('3g CPIH'!S$17/'3g CPIH'!$G$17))</f>
        <v>15.427037769080234</v>
      </c>
      <c r="X94" s="27"/>
      <c r="Y94" s="35">
        <f>IF('3g CPIH'!U$17="-","-",'3j PAAC PAP'!$G$7*('3g CPIH'!U$17/'3g CPIH'!$G$17))</f>
        <v>16.207132093933463</v>
      </c>
      <c r="Z94" s="35" t="str">
        <f>IF('3g CPIH'!V$17="-","-",'3j PAAC PAP'!$G$7*('3g CPIH'!V$17/'3g CPIH'!$G$17))</f>
        <v>-</v>
      </c>
      <c r="AA94" s="35" t="str">
        <f>IF('3g CPIH'!W$17="-","-",'3j PAAC PAP'!$G$7*('3g CPIH'!W$17/'3g CPIH'!$G$17))</f>
        <v>-</v>
      </c>
      <c r="AB94" s="35" t="str">
        <f>IF('3g CPIH'!X$17="-","-",'3j PAAC PAP'!$G$7*('3g CPIH'!X$17/'3g CPIH'!$G$17))</f>
        <v>-</v>
      </c>
      <c r="AC94" s="35" t="str">
        <f>IF('3g CPIH'!Y$17="-","-",'3j PAAC PAP'!$G$7*('3g CPIH'!Y$17/'3g CPIH'!$G$17))</f>
        <v>-</v>
      </c>
      <c r="AD94" s="25"/>
    </row>
    <row r="95" spans="1:30" s="26" customFormat="1" ht="11.25" customHeight="1" x14ac:dyDescent="0.15">
      <c r="A95" s="207"/>
      <c r="B95" s="123" t="s">
        <v>248</v>
      </c>
      <c r="C95" s="123" t="s">
        <v>188</v>
      </c>
      <c r="D95" s="121" t="s">
        <v>122</v>
      </c>
      <c r="E95" s="75"/>
      <c r="F95" s="27"/>
      <c r="G95" s="35">
        <f>IF(G90="-","-",SUM(G87:G93)*'3j PAAC PAP'!$G$25)</f>
        <v>3.6481936910474335</v>
      </c>
      <c r="H95" s="35">
        <f>IF(H90="-","-",SUM(H87:H93)*'3j PAAC PAP'!$G$25)</f>
        <v>3.6527204460501737</v>
      </c>
      <c r="I95" s="35">
        <f>IF(I90="-","-",SUM(I87:I93)*'3j PAAC PAP'!$G$25)</f>
        <v>3.3438922264838284</v>
      </c>
      <c r="J95" s="35">
        <f>IF(J90="-","-",SUM(J87:J93)*'3j PAAC PAP'!$G$25)</f>
        <v>3.3574724914920471</v>
      </c>
      <c r="K95" s="35">
        <f>IF(K90="-","-",SUM(K87:K93)*'3j PAAC PAP'!$G$25)</f>
        <v>3.3701274067487201</v>
      </c>
      <c r="L95" s="35">
        <f>IF(L90="-","-",SUM(L87:L93)*'3j PAAC PAP'!$G$25)</f>
        <v>3.3919077916715232</v>
      </c>
      <c r="M95" s="35">
        <f>IF(M90="-","-",SUM(M87:M93)*'3j PAAC PAP'!$G$25)</f>
        <v>3.5921060005651495</v>
      </c>
      <c r="N95" s="35">
        <f>IF(N90="-","-",SUM(N87:N93)*'3j PAAC PAP'!$G$25)</f>
        <v>3.9784778422355171</v>
      </c>
      <c r="O95" s="27"/>
      <c r="P95" s="35">
        <f>IF(P90="-","-",SUM(P87:P93)*'3j PAAC PAP'!$G$25)</f>
        <v>3.9784778422355171</v>
      </c>
      <c r="Q95" s="35">
        <f>IF(Q90="-","-",SUM(Q87:Q93)*'3j PAAC PAP'!$G$25)</f>
        <v>4.1766191596305395</v>
      </c>
      <c r="R95" s="35">
        <f>IF(R90="-","-",SUM(R87:R93)*'3j PAAC PAP'!$G$25)</f>
        <v>4.1938013408940824</v>
      </c>
      <c r="S95" s="35">
        <f>IF(S90="-","-",SUM(S87:S93)*'3j PAAC PAP'!$G$25)</f>
        <v>4.3870267166686467</v>
      </c>
      <c r="T95" s="35">
        <f>IF(T90="-","-",SUM(T87:T93)*'3j PAAC PAP'!$G$25)</f>
        <v>4.3863303846288852</v>
      </c>
      <c r="U95" s="35">
        <f>IF(U90="-","-",SUM(U87:U93)*'3j PAAC PAP'!$G$25)</f>
        <v>4.5582598683782134</v>
      </c>
      <c r="V95" s="35">
        <f>IF(V90="-","-",SUM(V87:V93)*'3j PAAC PAP'!$G$25)</f>
        <v>4.5522983282823244</v>
      </c>
      <c r="W95" s="35">
        <f>IF(W90="-","-",SUM(W87:W93)*'3j PAAC PAP'!$G$25)</f>
        <v>8.0775026332332072</v>
      </c>
      <c r="X95" s="27"/>
      <c r="Y95" s="35">
        <f>IF(Y90="-","-",SUM(Y87:Y93)*'3j PAAC PAP'!$G$25)</f>
        <v>8.2648443598710983</v>
      </c>
      <c r="Z95" s="35" t="str">
        <f>IF(Z90="-","-",SUM(Z87:Z93)*'3j PAAC PAP'!$G$25)</f>
        <v>-</v>
      </c>
      <c r="AA95" s="35" t="str">
        <f>IF(AA90="-","-",SUM(AA87:AA93)*'3j PAAC PAP'!$G$25)</f>
        <v>-</v>
      </c>
      <c r="AB95" s="35" t="str">
        <f>IF(AB90="-","-",SUM(AB87:AB93)*'3j PAAC PAP'!$G$25)</f>
        <v>-</v>
      </c>
      <c r="AC95" s="35" t="str">
        <f>IF(AC90="-","-",SUM(AC87:AC93)*'3j PAAC PAP'!$G$25)</f>
        <v>-</v>
      </c>
      <c r="AD95" s="25"/>
    </row>
    <row r="96" spans="1:30" s="26" customFormat="1" ht="11.25" customHeight="1" x14ac:dyDescent="0.15">
      <c r="A96" s="207"/>
      <c r="B96" s="123" t="s">
        <v>189</v>
      </c>
      <c r="C96" s="123" t="s">
        <v>250</v>
      </c>
      <c r="D96" s="121" t="s">
        <v>122</v>
      </c>
      <c r="E96" s="75"/>
      <c r="F96" s="27"/>
      <c r="G96" s="35">
        <f>IF(G90="-","-",SUM(G87:G95)*'3k EBIT'!$E$7)</f>
        <v>1.542497593592745</v>
      </c>
      <c r="H96" s="35">
        <f>IF(H90="-","-",SUM(H87:H95)*'3k EBIT'!$E$7)</f>
        <v>1.5446096444975321</v>
      </c>
      <c r="I96" s="35">
        <f>IF(I90="-","-",SUM(I87:I95)*'3k EBIT'!$E$7)</f>
        <v>1.4368447648892475</v>
      </c>
      <c r="J96" s="35">
        <f>IF(J90="-","-",SUM(J87:J95)*'3k EBIT'!$E$7)</f>
        <v>1.4431809176036092</v>
      </c>
      <c r="K96" s="35">
        <f>IF(K90="-","-",SUM(K87:K95)*'3k EBIT'!$E$7)</f>
        <v>1.4507548163242288</v>
      </c>
      <c r="L96" s="35">
        <f>IF(L90="-","-",SUM(L87:L95)*'3k EBIT'!$E$7)</f>
        <v>1.4617966159884819</v>
      </c>
      <c r="M96" s="35">
        <f>IF(M90="-","-",SUM(M87:M95)*'3k EBIT'!$E$7)</f>
        <v>1.5360693785918833</v>
      </c>
      <c r="N96" s="35">
        <f>IF(N90="-","-",SUM(N87:N95)*'3k EBIT'!$E$7)</f>
        <v>1.6742151198623665</v>
      </c>
      <c r="O96" s="27"/>
      <c r="P96" s="35">
        <f>IF(P90="-","-",SUM(P87:P95)*'3k EBIT'!$E$7)</f>
        <v>1.6742151198623665</v>
      </c>
      <c r="Q96" s="35">
        <f>IF(Q90="-","-",SUM(Q87:Q95)*'3k EBIT'!$E$7)</f>
        <v>1.7469834369228068</v>
      </c>
      <c r="R96" s="35">
        <f>IF(R90="-","-",SUM(R87:R95)*'3k EBIT'!$E$7)</f>
        <v>1.7551065799256482</v>
      </c>
      <c r="S96" s="35">
        <f>IF(S90="-","-",SUM(S87:S95)*'3k EBIT'!$E$7)</f>
        <v>1.824584064667514</v>
      </c>
      <c r="T96" s="35">
        <f>IF(T90="-","-",SUM(T87:T95)*'3k EBIT'!$E$7)</f>
        <v>1.8251208122818192</v>
      </c>
      <c r="U96" s="35">
        <f>IF(U90="-","-",SUM(U87:U95)*'3k EBIT'!$E$7)</f>
        <v>1.88711325619262</v>
      </c>
      <c r="V96" s="35">
        <f>IF(V90="-","-",SUM(V87:V95)*'3k EBIT'!$E$7)</f>
        <v>1.8902278591785775</v>
      </c>
      <c r="W96" s="35">
        <f>IF(W90="-","-",SUM(W87:W95)*'3k EBIT'!$E$7)</f>
        <v>3.1378565873761781</v>
      </c>
      <c r="X96" s="27"/>
      <c r="Y96" s="35">
        <f>IF(Y90="-","-",SUM(Y87:Y95)*'3k EBIT'!$E$7)</f>
        <v>3.2188119786311682</v>
      </c>
      <c r="Z96" s="35" t="str">
        <f>IF(Z90="-","-",SUM(Z87:Z95)*'3k EBIT'!$E$7)</f>
        <v>-</v>
      </c>
      <c r="AA96" s="35" t="str">
        <f>IF(AA90="-","-",SUM(AA87:AA95)*'3k EBIT'!$E$7)</f>
        <v>-</v>
      </c>
      <c r="AB96" s="35" t="str">
        <f>IF(AB90="-","-",SUM(AB87:AB95)*'3k EBIT'!$E$7)</f>
        <v>-</v>
      </c>
      <c r="AC96" s="35" t="str">
        <f>IF(AC90="-","-",SUM(AC87:AC95)*'3k EBIT'!$E$7)</f>
        <v>-</v>
      </c>
      <c r="AD96" s="25"/>
    </row>
    <row r="97" spans="1:30" s="26" customFormat="1" ht="11.25" customHeight="1" x14ac:dyDescent="0.15">
      <c r="A97" s="207"/>
      <c r="B97" s="123" t="s">
        <v>251</v>
      </c>
      <c r="C97" s="158" t="s">
        <v>252</v>
      </c>
      <c r="D97" s="121" t="s">
        <v>122</v>
      </c>
      <c r="E97" s="116"/>
      <c r="F97" s="27"/>
      <c r="G97" s="35">
        <f>IF(G92="-","-",SUM(G87:G90,G92:G96)*'3l HAP'!$E$8)</f>
        <v>0.9363805330281888</v>
      </c>
      <c r="H97" s="35">
        <f>IF(H92="-","-",SUM(H87:H90,H92:H96)*'3l HAP'!$E$8)</f>
        <v>0.93800803431894475</v>
      </c>
      <c r="I97" s="35">
        <f>IF(I92="-","-",SUM(I87:I90,I92:I96)*'3l HAP'!$E$8)</f>
        <v>0.93512619612754044</v>
      </c>
      <c r="J97" s="35">
        <f>IF(J92="-","-",SUM(J87:J90,J92:J96)*'3l HAP'!$E$8)</f>
        <v>0.94000869999980807</v>
      </c>
      <c r="K97" s="35">
        <f>IF(K92="-","-",SUM(K87:K90,K92:K96)*'3l HAP'!$E$8)</f>
        <v>0.95065455299272539</v>
      </c>
      <c r="L97" s="35">
        <f>IF(L92="-","-",SUM(L87:L90,L92:L96)*'3l HAP'!$E$8)</f>
        <v>0.95916312784056923</v>
      </c>
      <c r="M97" s="35">
        <f>IF(M92="-","-",SUM(M87:M90,M92:M96)*'3l HAP'!$E$8)</f>
        <v>1.0067769944254008</v>
      </c>
      <c r="N97" s="35">
        <f>IF(N92="-","-",SUM(N87:N90,N92:N96)*'3l HAP'!$E$8)</f>
        <v>1.1132291503466969</v>
      </c>
      <c r="O97" s="27"/>
      <c r="P97" s="35">
        <f>IF(P92="-","-",SUM(P87:P90,P92:P96)*'3l HAP'!$E$8)</f>
        <v>1.1132291503466969</v>
      </c>
      <c r="Q97" s="35">
        <f>IF(Q92="-","-",SUM(Q87:Q90,Q92:Q96)*'3l HAP'!$E$8)</f>
        <v>1.1532709653475091</v>
      </c>
      <c r="R97" s="35">
        <f>IF(R92="-","-",SUM(R87:R90,R92:R96)*'3l HAP'!$E$8)</f>
        <v>1.1595304857464508</v>
      </c>
      <c r="S97" s="35">
        <f>IF(S92="-","-",SUM(S87:S90,S92:S96)*'3l HAP'!$E$8)</f>
        <v>1.1965020591906874</v>
      </c>
      <c r="T97" s="35">
        <f>IF(T92="-","-",SUM(T87:T90,T92:T96)*'3l HAP'!$E$8)</f>
        <v>1.1969156654314799</v>
      </c>
      <c r="U97" s="35">
        <f>IF(U92="-","-",SUM(U87:U90,U92:U96)*'3l HAP'!$E$8)</f>
        <v>1.2238442543735151</v>
      </c>
      <c r="V97" s="35">
        <f>IF(V92="-","-",SUM(V87:V90,V92:V96)*'3l HAP'!$E$8)</f>
        <v>1.226244300872559</v>
      </c>
      <c r="W97" s="35">
        <f>IF(W92="-","-",SUM(W87:W90,W92:W96)*'3l HAP'!$E$8)</f>
        <v>1.3358123148465089</v>
      </c>
      <c r="X97" s="27"/>
      <c r="Y97" s="35">
        <f>IF(Y92="-","-",SUM(Y87:Y90,Y92:Y96)*'3l HAP'!$E$8)</f>
        <v>1.3981948092563248</v>
      </c>
      <c r="Z97" s="35" t="str">
        <f>IF(Z92="-","-",SUM(Z87:Z90,Z92:Z96)*'3l HAP'!$E$8)</f>
        <v>-</v>
      </c>
      <c r="AA97" s="35" t="str">
        <f>IF(AA92="-","-",SUM(AA87:AA90,AA92:AA96)*'3l HAP'!$E$8)</f>
        <v>-</v>
      </c>
      <c r="AB97" s="35" t="str">
        <f>IF(AB92="-","-",SUM(AB87:AB90,AB92:AB96)*'3l HAP'!$E$8)</f>
        <v>-</v>
      </c>
      <c r="AC97" s="35" t="str">
        <f>IF(AC92="-","-",SUM(AC87:AC90,AC92:AC96)*'3l HAP'!$E$8)</f>
        <v>-</v>
      </c>
      <c r="AD97" s="25"/>
    </row>
    <row r="98" spans="1:30" s="26" customFormat="1" ht="11.25" customHeight="1" x14ac:dyDescent="0.15">
      <c r="A98" s="207"/>
      <c r="B98" s="123" t="s">
        <v>253</v>
      </c>
      <c r="C98" s="123" t="str">
        <f>B98&amp;"_"&amp;D98</f>
        <v>Total_North West</v>
      </c>
      <c r="D98" s="121" t="s">
        <v>122</v>
      </c>
      <c r="E98" s="75"/>
      <c r="F98" s="27"/>
      <c r="G98" s="35">
        <f t="shared" ref="G98:N98" si="18">IF(G92="-","-",SUM(G87:G97))</f>
        <v>82.12043087304518</v>
      </c>
      <c r="H98" s="35">
        <f t="shared" si="18"/>
        <v>82.233218902356953</v>
      </c>
      <c r="I98" s="35">
        <f t="shared" si="18"/>
        <v>76.558503638074171</v>
      </c>
      <c r="J98" s="35">
        <f t="shared" si="18"/>
        <v>76.896867726009518</v>
      </c>
      <c r="K98" s="35">
        <f t="shared" si="18"/>
        <v>77.306139662802551</v>
      </c>
      <c r="L98" s="35">
        <f t="shared" si="18"/>
        <v>77.895795348356202</v>
      </c>
      <c r="M98" s="35">
        <f t="shared" si="18"/>
        <v>81.85250036888074</v>
      </c>
      <c r="N98" s="35">
        <f t="shared" si="18"/>
        <v>89.229778009488626</v>
      </c>
      <c r="O98" s="27"/>
      <c r="P98" s="35">
        <f t="shared" ref="P98:W98" si="19">IF(P92="-","-",SUM(P87:P97))</f>
        <v>89.229778009488626</v>
      </c>
      <c r="Q98" s="35">
        <f t="shared" si="19"/>
        <v>93.099729666768795</v>
      </c>
      <c r="R98" s="35">
        <f t="shared" si="19"/>
        <v>93.533522852828654</v>
      </c>
      <c r="S98" s="35">
        <f t="shared" si="19"/>
        <v>97.227202639116058</v>
      </c>
      <c r="T98" s="35">
        <f t="shared" si="19"/>
        <v>97.255866108125275</v>
      </c>
      <c r="U98" s="35">
        <f t="shared" si="19"/>
        <v>100.54555355520782</v>
      </c>
      <c r="V98" s="35">
        <f t="shared" si="19"/>
        <v>100.71188000694177</v>
      </c>
      <c r="W98" s="35">
        <f t="shared" si="19"/>
        <v>166.4860908030993</v>
      </c>
      <c r="X98" s="27"/>
      <c r="Y98" s="35">
        <f t="shared" ref="Y98:AC98" si="20">IF(Y92="-","-",SUM(Y87:Y97))</f>
        <v>170.80928160362316</v>
      </c>
      <c r="Z98" s="35" t="str">
        <f t="shared" si="20"/>
        <v>-</v>
      </c>
      <c r="AA98" s="35" t="str">
        <f t="shared" si="20"/>
        <v>-</v>
      </c>
      <c r="AB98" s="35" t="str">
        <f t="shared" si="20"/>
        <v>-</v>
      </c>
      <c r="AC98" s="35" t="str">
        <f t="shared" si="20"/>
        <v>-</v>
      </c>
      <c r="AD98" s="25"/>
    </row>
    <row r="99" spans="1:30" s="26" customFormat="1" ht="12.6" customHeight="1" x14ac:dyDescent="0.15">
      <c r="A99" s="207"/>
      <c r="B99" s="120" t="s">
        <v>244</v>
      </c>
      <c r="C99" s="120" t="s">
        <v>180</v>
      </c>
      <c r="D99" s="122" t="s">
        <v>126</v>
      </c>
      <c r="E99" s="119"/>
      <c r="F99" s="27"/>
      <c r="G99" s="117" t="s">
        <v>249</v>
      </c>
      <c r="H99" s="117" t="s">
        <v>249</v>
      </c>
      <c r="I99" s="117" t="s">
        <v>249</v>
      </c>
      <c r="J99" s="117" t="s">
        <v>249</v>
      </c>
      <c r="K99" s="117" t="s">
        <v>249</v>
      </c>
      <c r="L99" s="117" t="s">
        <v>249</v>
      </c>
      <c r="M99" s="117" t="s">
        <v>249</v>
      </c>
      <c r="N99" s="117" t="s">
        <v>249</v>
      </c>
      <c r="O99" s="27"/>
      <c r="P99" s="117" t="s">
        <v>249</v>
      </c>
      <c r="Q99" s="117" t="s">
        <v>249</v>
      </c>
      <c r="R99" s="117" t="s">
        <v>249</v>
      </c>
      <c r="S99" s="117" t="s">
        <v>249</v>
      </c>
      <c r="T99" s="117" t="s">
        <v>249</v>
      </c>
      <c r="U99" s="117" t="s">
        <v>249</v>
      </c>
      <c r="V99" s="117" t="s">
        <v>249</v>
      </c>
      <c r="W99" s="117" t="s">
        <v>249</v>
      </c>
      <c r="X99" s="27"/>
      <c r="Y99" s="117" t="s">
        <v>249</v>
      </c>
      <c r="Z99" s="117" t="s">
        <v>249</v>
      </c>
      <c r="AA99" s="117" t="s">
        <v>249</v>
      </c>
      <c r="AB99" s="117" t="s">
        <v>249</v>
      </c>
      <c r="AC99" s="117" t="s">
        <v>249</v>
      </c>
      <c r="AD99" s="25"/>
    </row>
    <row r="100" spans="1:30" s="26" customFormat="1" ht="11.25" x14ac:dyDescent="0.15">
      <c r="A100" s="207"/>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x14ac:dyDescent="0.15">
      <c r="A101" s="207"/>
      <c r="B101" s="120" t="s">
        <v>245</v>
      </c>
      <c r="C101" s="120" t="s">
        <v>182</v>
      </c>
      <c r="D101" s="122" t="s">
        <v>126</v>
      </c>
      <c r="E101" s="119"/>
      <c r="F101" s="27"/>
      <c r="G101" s="117" t="str">
        <f>IF('3c AA'!J20="-","-",'3c AA'!J20)</f>
        <v>-</v>
      </c>
      <c r="H101" s="117" t="str">
        <f>IF('3c AA'!K20="-","-",'3c AA'!K20)</f>
        <v>-</v>
      </c>
      <c r="I101" s="117" t="str">
        <f>IF('3c AA'!L20="-","-",'3c AA'!L20)</f>
        <v>-</v>
      </c>
      <c r="J101" s="117" t="str">
        <f>IF('3c AA'!M20="-","-",'3c AA'!M20)</f>
        <v>-</v>
      </c>
      <c r="K101" s="117" t="str">
        <f>IF('3c AA'!N20="-","-",'3c AA'!N20)</f>
        <v>-</v>
      </c>
      <c r="L101" s="117" t="str">
        <f>IF('3c AA'!O20="-","-",'3c AA'!O20)</f>
        <v>-</v>
      </c>
      <c r="M101" s="117" t="str">
        <f>IF('3c AA'!P20="-","-",'3c AA'!P20)</f>
        <v>-</v>
      </c>
      <c r="N101" s="117" t="str">
        <f>IF('3c AA'!Q20="-","-",'3c AA'!Q20)</f>
        <v>-</v>
      </c>
      <c r="O101" s="27"/>
      <c r="P101" s="117" t="str">
        <f>IF('3c AA'!S20="-","-",'3c AA'!S20)</f>
        <v>-</v>
      </c>
      <c r="Q101" s="117" t="str">
        <f>IF('3c AA'!T20="-","-",'3c AA'!T20)</f>
        <v>-</v>
      </c>
      <c r="R101" s="117" t="str">
        <f>IF('3c AA'!U20="-","-",'3c AA'!U20)</f>
        <v>-</v>
      </c>
      <c r="S101" s="117" t="str">
        <f>IF('3c AA'!V20="-","-",'3c AA'!V20)</f>
        <v>-</v>
      </c>
      <c r="T101" s="117">
        <f>IF('3c AA'!W20="-","-",'3c AA'!W20)</f>
        <v>0</v>
      </c>
      <c r="U101" s="117">
        <f>IF('3c AA'!X20="-","-",'3c AA'!X20)</f>
        <v>1.4870742269298105</v>
      </c>
      <c r="V101" s="117">
        <f>IF('3c AA'!Y20="-","-",'3c AA'!Y20)</f>
        <v>0.70457099735818829</v>
      </c>
      <c r="W101" s="117" t="str">
        <f>IF('3c AA'!Z20="-","-",'3c AA'!Z20)</f>
        <v>-</v>
      </c>
      <c r="X101" s="27"/>
      <c r="Y101" s="117">
        <f>IF('3c AA'!AB20="-","-",'3c AA'!AB20)</f>
        <v>0</v>
      </c>
      <c r="Z101" s="117" t="str">
        <f>IF('3c AA'!AC20="-","-",'3c AA'!AC20)</f>
        <v>-</v>
      </c>
      <c r="AA101" s="117" t="str">
        <f>IF('3c AA'!AD20="-","-",'3c AA'!AD20)</f>
        <v>-</v>
      </c>
      <c r="AB101" s="117" t="str">
        <f>IF('3c AA'!AE20="-","-",'3c AA'!AE20)</f>
        <v>-</v>
      </c>
      <c r="AC101" s="117" t="str">
        <f>IF('3c AA'!AF20="-","-",'3c AA'!AF20)</f>
        <v>-</v>
      </c>
      <c r="AD101" s="25"/>
    </row>
    <row r="102" spans="1:30" s="26" customFormat="1" ht="11.25" x14ac:dyDescent="0.15">
      <c r="A102" s="207"/>
      <c r="B102" s="120" t="s">
        <v>246</v>
      </c>
      <c r="C102" s="120" t="s">
        <v>183</v>
      </c>
      <c r="D102" s="122" t="s">
        <v>126</v>
      </c>
      <c r="E102" s="119"/>
      <c r="F102" s="27"/>
      <c r="G102" s="117">
        <f>IF('3d PC'!G15="-","-",'3d PC'!G56)</f>
        <v>6.5567588596821027</v>
      </c>
      <c r="H102" s="117">
        <f>IF('3d PC'!H15="-","-",'3d PC'!H56)</f>
        <v>6.5567588596821027</v>
      </c>
      <c r="I102" s="117">
        <f>IF('3d PC'!I15="-","-",'3d PC'!I56)</f>
        <v>6.6197359495950758</v>
      </c>
      <c r="J102" s="117">
        <f>IF('3d PC'!J15="-","-",'3d PC'!J56)</f>
        <v>6.6197359495950758</v>
      </c>
      <c r="K102" s="117">
        <f>IF('3d PC'!K15="-","-",'3d PC'!K56)</f>
        <v>6.6995028867368616</v>
      </c>
      <c r="L102" s="117">
        <f>IF('3d PC'!L15="-","-",'3d PC'!L56)</f>
        <v>6.6995028867368616</v>
      </c>
      <c r="M102" s="117">
        <f>IF('3d PC'!M15="-","-",'3d PC'!M56)</f>
        <v>7.1131218301273513</v>
      </c>
      <c r="N102" s="117">
        <f>IF('3d PC'!N15="-","-",'3d PC'!N56)</f>
        <v>7.1131218301273513</v>
      </c>
      <c r="O102" s="27"/>
      <c r="P102" s="117">
        <f>'3d PC'!P56</f>
        <v>7.1131218301273513</v>
      </c>
      <c r="Q102" s="117">
        <f>'3d PC'!Q56</f>
        <v>7.2804579515147188</v>
      </c>
      <c r="R102" s="117">
        <f>'3d PC'!R56</f>
        <v>7.1935840895118579</v>
      </c>
      <c r="S102" s="117">
        <f>'3d PC'!S56</f>
        <v>7.3593999937099728</v>
      </c>
      <c r="T102" s="117">
        <f>'3d PC'!T56</f>
        <v>7.0492243060839304</v>
      </c>
      <c r="U102" s="117">
        <f>'3d PC'!U56</f>
        <v>7.1089669218364691</v>
      </c>
      <c r="V102" s="117">
        <f>'3d PC'!V56</f>
        <v>6.9829560851947949</v>
      </c>
      <c r="W102" s="117">
        <f>'3d PC'!W56</f>
        <v>9.6262235975887975</v>
      </c>
      <c r="X102" s="27"/>
      <c r="Y102" s="117">
        <f>'3d PC'!Y56</f>
        <v>9.9504863797742438</v>
      </c>
      <c r="Z102" s="117" t="str">
        <f>'3d PC'!Z56</f>
        <v>-</v>
      </c>
      <c r="AA102" s="117" t="str">
        <f>'3d PC'!AA56</f>
        <v>-</v>
      </c>
      <c r="AB102" s="117" t="str">
        <f>'3d PC'!AB56</f>
        <v>-</v>
      </c>
      <c r="AC102" s="117" t="str">
        <f>'3d PC'!AC56</f>
        <v>-</v>
      </c>
      <c r="AD102" s="25"/>
    </row>
    <row r="103" spans="1:30" s="26" customFormat="1" ht="11.25" x14ac:dyDescent="0.15">
      <c r="A103" s="207"/>
      <c r="B103" s="120" t="s">
        <v>247</v>
      </c>
      <c r="C103" s="120" t="s">
        <v>184</v>
      </c>
      <c r="D103" s="122" t="s">
        <v>126</v>
      </c>
      <c r="E103" s="119"/>
      <c r="F103" s="27"/>
      <c r="G103" s="117">
        <f>IF('3e NC-Elec'!H22="-","-",'3e NC-Elec'!H22)</f>
        <v>11.753000000000002</v>
      </c>
      <c r="H103" s="117">
        <f>IF('3e NC-Elec'!I22="-","-",'3e NC-Elec'!I22)</f>
        <v>11.753000000000002</v>
      </c>
      <c r="I103" s="117">
        <f>IF('3e NC-Elec'!J22="-","-",'3e NC-Elec'!J22)</f>
        <v>10.621500000000001</v>
      </c>
      <c r="J103" s="117">
        <f>IF('3e NC-Elec'!K22="-","-",'3e NC-Elec'!K22)</f>
        <v>10.621500000000001</v>
      </c>
      <c r="K103" s="117">
        <f>IF('3e NC-Elec'!L22="-","-",'3e NC-Elec'!L22)</f>
        <v>11.095999999999998</v>
      </c>
      <c r="L103" s="117">
        <f>IF('3e NC-Elec'!M22="-","-",'3e NC-Elec'!M22)</f>
        <v>11.095999999999998</v>
      </c>
      <c r="M103" s="117">
        <f>IF('3e NC-Elec'!N22="-","-",'3e NC-Elec'!N22)</f>
        <v>10.804</v>
      </c>
      <c r="N103" s="117">
        <f>IF('3e NC-Elec'!O22="-","-",'3e NC-Elec'!O22)</f>
        <v>10.804</v>
      </c>
      <c r="O103" s="27"/>
      <c r="P103" s="117">
        <f>'3e NC-Elec'!Q22</f>
        <v>10.804</v>
      </c>
      <c r="Q103" s="117">
        <f>'3e NC-Elec'!R22</f>
        <v>11.315</v>
      </c>
      <c r="R103" s="117">
        <f>'3e NC-Elec'!S22</f>
        <v>11.315</v>
      </c>
      <c r="S103" s="117">
        <f>'3e NC-Elec'!T22</f>
        <v>12.811499999999999</v>
      </c>
      <c r="T103" s="117">
        <f>'3e NC-Elec'!U22</f>
        <v>12.811499999999999</v>
      </c>
      <c r="U103" s="117">
        <f>'3e NC-Elec'!V22</f>
        <v>14.818999999999999</v>
      </c>
      <c r="V103" s="117">
        <f>'3e NC-Elec'!W22</f>
        <v>14.818999999999999</v>
      </c>
      <c r="W103" s="117">
        <f>'3e NC-Elec'!X22</f>
        <v>77.817999999999998</v>
      </c>
      <c r="X103" s="27"/>
      <c r="Y103" s="117">
        <f>'3e NC-Elec'!Z22</f>
        <v>77.817999999999998</v>
      </c>
      <c r="Z103" s="117" t="str">
        <f>'3e NC-Elec'!AA22</f>
        <v>-</v>
      </c>
      <c r="AA103" s="117" t="str">
        <f>'3e NC-Elec'!AB22</f>
        <v>-</v>
      </c>
      <c r="AB103" s="117" t="str">
        <f>'3e NC-Elec'!AC22</f>
        <v>-</v>
      </c>
      <c r="AC103" s="117" t="str">
        <f>'3e NC-Elec'!AD22</f>
        <v>-</v>
      </c>
      <c r="AD103" s="25"/>
    </row>
    <row r="104" spans="1:30" s="26" customFormat="1" ht="11.25" customHeight="1" x14ac:dyDescent="0.15">
      <c r="A104" s="207"/>
      <c r="B104" s="120" t="s">
        <v>248</v>
      </c>
      <c r="C104" s="120" t="s">
        <v>185</v>
      </c>
      <c r="D104" s="122" t="s">
        <v>126</v>
      </c>
      <c r="E104" s="119"/>
      <c r="F104" s="27"/>
      <c r="G104" s="117">
        <f>IF('3g CPIH'!C$17="-","-",'3h OC '!$E$7*('3g CPIH'!C$17/'3g CPIH'!$G$17))</f>
        <v>38.772147945205475</v>
      </c>
      <c r="H104" s="117">
        <f>IF('3g CPIH'!D$17="-","-",'3h OC '!$E$7*('3g CPIH'!D$17/'3g CPIH'!$G$17))</f>
        <v>38.849769863013698</v>
      </c>
      <c r="I104" s="117">
        <f>IF('3g CPIH'!E$17="-","-",'3h OC '!$E$7*('3g CPIH'!E$17/'3g CPIH'!$G$17))</f>
        <v>38.966202739726029</v>
      </c>
      <c r="J104" s="117">
        <f>IF('3g CPIH'!F$17="-","-",'3h OC '!$E$7*('3g CPIH'!F$17/'3g CPIH'!$G$17))</f>
        <v>39.199068493150683</v>
      </c>
      <c r="K104" s="117">
        <f>IF('3g CPIH'!G$17="-","-",'3h OC '!$E$7*('3g CPIH'!G$17/'3g CPIH'!$G$17))</f>
        <v>39.6648</v>
      </c>
      <c r="L104" s="117">
        <f>IF('3g CPIH'!H$17="-","-",'3h OC '!$E$7*('3g CPIH'!H$17/'3g CPIH'!$G$17))</f>
        <v>40.169342465753431</v>
      </c>
      <c r="M104" s="117">
        <f>IF('3g CPIH'!I$17="-","-",'3h OC '!$E$7*('3g CPIH'!I$17/'3g CPIH'!$G$17))</f>
        <v>40.751506849315064</v>
      </c>
      <c r="N104" s="117">
        <f>IF('3g CPIH'!J$17="-","-",'3h OC '!$E$7*('3g CPIH'!J$17/'3g CPIH'!$G$17))</f>
        <v>41.100805479452056</v>
      </c>
      <c r="O104" s="27"/>
      <c r="P104" s="117">
        <f>IF('3g CPIH'!L$17="-","-",'3h OC '!$E$7*('3g CPIH'!L$17/'3g CPIH'!$G$17))</f>
        <v>41.100805479452056</v>
      </c>
      <c r="Q104" s="117">
        <f>IF('3g CPIH'!M$17="-","-",'3h OC '!$E$7*('3g CPIH'!M$17/'3g CPIH'!$G$17))</f>
        <v>41.566536986301365</v>
      </c>
      <c r="R104" s="117">
        <f>IF('3g CPIH'!N$17="-","-",'3h OC '!$E$7*('3g CPIH'!N$17/'3g CPIH'!$G$17))</f>
        <v>41.877024657534243</v>
      </c>
      <c r="S104" s="117">
        <f>IF('3g CPIH'!O$17="-","-",'3h OC '!$E$7*('3g CPIH'!O$17/'3g CPIH'!$G$17))</f>
        <v>42.109890410958904</v>
      </c>
      <c r="T104" s="117">
        <f>IF('3g CPIH'!P$17="-","-",'3h OC '!$E$7*('3g CPIH'!P$17/'3g CPIH'!$G$17))</f>
        <v>42.226323287671228</v>
      </c>
      <c r="U104" s="117">
        <f>IF('3g CPIH'!Q$17="-","-",'3h OC '!$E$7*('3g CPIH'!Q$17/'3g CPIH'!$G$17))</f>
        <v>42.45918904109589</v>
      </c>
      <c r="V104" s="117">
        <f>IF('3g CPIH'!R$17="-","-",'3h OC '!$E$7*('3g CPIH'!R$17/'3g CPIH'!$G$17))</f>
        <v>43.235408219178083</v>
      </c>
      <c r="W104" s="117">
        <f>IF('3g CPIH'!S$17="-","-",'3h OC '!$E$7*('3g CPIH'!S$17/'3g CPIH'!$G$17))</f>
        <v>44.516169863013701</v>
      </c>
      <c r="X104" s="27"/>
      <c r="Y104" s="117">
        <f>IF('3g CPIH'!U$17="-","-",'3h OC '!$E$7*('3g CPIH'!U$17/'3g CPIH'!$G$17))</f>
        <v>46.767205479452052</v>
      </c>
      <c r="Z104" s="117" t="str">
        <f>IF('3g CPIH'!V$17="-","-",'3h OC '!$E$7*('3g CPIH'!V$17/'3g CPIH'!$G$17))</f>
        <v>-</v>
      </c>
      <c r="AA104" s="117" t="str">
        <f>IF('3g CPIH'!W$17="-","-",'3h OC '!$E$7*('3g CPIH'!W$17/'3g CPIH'!$G$17))</f>
        <v>-</v>
      </c>
      <c r="AB104" s="117" t="str">
        <f>IF('3g CPIH'!X$17="-","-",'3h OC '!$E$7*('3g CPIH'!X$17/'3g CPIH'!$G$17))</f>
        <v>-</v>
      </c>
      <c r="AC104" s="117" t="str">
        <f>IF('3g CPIH'!Y$17="-","-",'3h OC '!$E$7*('3g CPIH'!Y$17/'3g CPIH'!$G$17))</f>
        <v>-</v>
      </c>
      <c r="AD104" s="25"/>
    </row>
    <row r="105" spans="1:30" s="26" customFormat="1" ht="11.25" customHeight="1" x14ac:dyDescent="0.15">
      <c r="A105" s="207"/>
      <c r="B105" s="120" t="s">
        <v>248</v>
      </c>
      <c r="C105" s="120" t="s">
        <v>186</v>
      </c>
      <c r="D105" s="122" t="s">
        <v>126</v>
      </c>
      <c r="E105" s="119"/>
      <c r="F105" s="27"/>
      <c r="G105" s="117" t="s">
        <v>249</v>
      </c>
      <c r="H105" s="117" t="s">
        <v>249</v>
      </c>
      <c r="I105" s="117" t="s">
        <v>249</v>
      </c>
      <c r="J105" s="117" t="s">
        <v>249</v>
      </c>
      <c r="K105" s="117">
        <f>IF('3i SMNCC'!G$50="-","-",'3i SMNCC'!G$62)</f>
        <v>0</v>
      </c>
      <c r="L105" s="117">
        <f>IF('3i SMNCC'!H$50="-","-",'3i SMNCC'!H$62)</f>
        <v>-0.1310662676190151</v>
      </c>
      <c r="M105" s="117">
        <f>IF('3i SMNCC'!I$50="-","-",'3i SMNCC'!I$62)</f>
        <v>1.6490220555819262</v>
      </c>
      <c r="N105" s="117">
        <f>IF('3i SMNCC'!J$50="-","-",'3i SMNCC'!J$62)</f>
        <v>7.9249822078168837</v>
      </c>
      <c r="O105" s="27"/>
      <c r="P105" s="117">
        <f>IF('3i SMNCC'!L$50="-","-",'3i SMNCC'!L$62)</f>
        <v>7.9249822078168837</v>
      </c>
      <c r="Q105" s="117">
        <f>IF('3i SMNCC'!M$50="-","-",'3i SMNCC'!M$62)</f>
        <v>9.5945159615724194</v>
      </c>
      <c r="R105" s="117">
        <f>IF('3i SMNCC'!N$50="-","-",'3i SMNCC'!N$62)</f>
        <v>9.6655312765157912</v>
      </c>
      <c r="S105" s="117">
        <f>IF('3i SMNCC'!O$50="-","-",'3i SMNCC'!O$62)</f>
        <v>11.448655558303892</v>
      </c>
      <c r="T105" s="117">
        <f>IF('3i SMNCC'!P$50="-","-",'3i SMNCC'!P$62)</f>
        <v>11.63045810995356</v>
      </c>
      <c r="U105" s="117">
        <f>IF('3i SMNCC'!Q$50="-","-",'3i SMNCC'!Q$62)</f>
        <v>11.375413031411084</v>
      </c>
      <c r="V105" s="117">
        <f>IF('3i SMNCC'!R$50="-","-",'3i SMNCC'!R$62)</f>
        <v>11.405483218834176</v>
      </c>
      <c r="W105" s="117">
        <f>IF('3i SMNCC'!S$50="-","-",'3i SMNCC'!S$62)</f>
        <v>10.452988037960662</v>
      </c>
      <c r="X105" s="27"/>
      <c r="Y105" s="117">
        <f>IF('3i SMNCC'!U$50="-","-",'3i SMNCC'!U$62)</f>
        <v>11.090106502704794</v>
      </c>
      <c r="Z105" s="117" t="str">
        <f>IF('3i SMNCC'!V$50="-","-",'3i SMNCC'!V$62)</f>
        <v>-</v>
      </c>
      <c r="AA105" s="117" t="str">
        <f>IF('3i SMNCC'!W$50="-","-",'3i SMNCC'!W$62)</f>
        <v>-</v>
      </c>
      <c r="AB105" s="117" t="str">
        <f>IF('3i SMNCC'!X$50="-","-",'3i SMNCC'!X$62)</f>
        <v>-</v>
      </c>
      <c r="AC105" s="117" t="str">
        <f>IF('3i SMNCC'!Y$50="-","-",'3i SMNCC'!Y$62)</f>
        <v>-</v>
      </c>
      <c r="AD105" s="25"/>
    </row>
    <row r="106" spans="1:30" s="26" customFormat="1" ht="11.25" customHeight="1" x14ac:dyDescent="0.15">
      <c r="A106" s="207"/>
      <c r="B106" s="120" t="s">
        <v>248</v>
      </c>
      <c r="C106" s="120" t="s">
        <v>187</v>
      </c>
      <c r="D106" s="122" t="s">
        <v>126</v>
      </c>
      <c r="E106" s="119"/>
      <c r="F106" s="27"/>
      <c r="G106" s="117">
        <f>IF('3g CPIH'!C$17="-","-",'3j PAAC PAP'!$G$7*('3g CPIH'!C$17/'3g CPIH'!$G$17))</f>
        <v>13.436452250489236</v>
      </c>
      <c r="H106" s="117">
        <f>IF('3g CPIH'!D$17="-","-",'3j PAAC PAP'!$G$7*('3g CPIH'!D$17/'3g CPIH'!$G$17))</f>
        <v>13.463352054794518</v>
      </c>
      <c r="I106" s="117">
        <f>IF('3g CPIH'!E$17="-","-",'3j PAAC PAP'!$G$7*('3g CPIH'!E$17/'3g CPIH'!$G$17))</f>
        <v>13.503701761252445</v>
      </c>
      <c r="J106" s="117">
        <f>IF('3g CPIH'!F$17="-","-",'3j PAAC PAP'!$G$7*('3g CPIH'!F$17/'3g CPIH'!$G$17))</f>
        <v>13.584401174168297</v>
      </c>
      <c r="K106" s="117">
        <f>IF('3g CPIH'!G$17="-","-",'3j PAAC PAP'!$G$7*('3g CPIH'!G$17/'3g CPIH'!$G$17))</f>
        <v>13.745799999999999</v>
      </c>
      <c r="L106" s="117">
        <f>IF('3g CPIH'!H$17="-","-",'3j PAAC PAP'!$G$7*('3g CPIH'!H$17/'3g CPIH'!$G$17))</f>
        <v>13.920648727984345</v>
      </c>
      <c r="M106" s="117">
        <f>IF('3g CPIH'!I$17="-","-",'3j PAAC PAP'!$G$7*('3g CPIH'!I$17/'3g CPIH'!$G$17))</f>
        <v>14.122397260273971</v>
      </c>
      <c r="N106" s="117">
        <f>IF('3g CPIH'!J$17="-","-",'3j PAAC PAP'!$G$7*('3g CPIH'!J$17/'3g CPIH'!$G$17))</f>
        <v>14.24344637964775</v>
      </c>
      <c r="O106" s="27"/>
      <c r="P106" s="117">
        <f>IF('3g CPIH'!L$17="-","-",'3j PAAC PAP'!$G$7*('3g CPIH'!L$17/'3g CPIH'!$G$17))</f>
        <v>14.24344637964775</v>
      </c>
      <c r="Q106" s="117">
        <f>IF('3g CPIH'!M$17="-","-",'3j PAAC PAP'!$G$7*('3g CPIH'!M$17/'3g CPIH'!$G$17))</f>
        <v>14.40484520547945</v>
      </c>
      <c r="R106" s="117">
        <f>IF('3g CPIH'!N$17="-","-",'3j PAAC PAP'!$G$7*('3g CPIH'!N$17/'3g CPIH'!$G$17))</f>
        <v>14.512444422700586</v>
      </c>
      <c r="S106" s="117">
        <f>IF('3g CPIH'!O$17="-","-",'3j PAAC PAP'!$G$7*('3g CPIH'!O$17/'3g CPIH'!$G$17))</f>
        <v>14.593143835616438</v>
      </c>
      <c r="T106" s="117">
        <f>IF('3g CPIH'!P$17="-","-",'3j PAAC PAP'!$G$7*('3g CPIH'!P$17/'3g CPIH'!$G$17))</f>
        <v>14.633493542074362</v>
      </c>
      <c r="U106" s="117">
        <f>IF('3g CPIH'!Q$17="-","-",'3j PAAC PAP'!$G$7*('3g CPIH'!Q$17/'3g CPIH'!$G$17))</f>
        <v>14.714192954990214</v>
      </c>
      <c r="V106" s="117">
        <f>IF('3g CPIH'!R$17="-","-",'3j PAAC PAP'!$G$7*('3g CPIH'!R$17/'3g CPIH'!$G$17))</f>
        <v>14.983190998043053</v>
      </c>
      <c r="W106" s="117">
        <f>IF('3g CPIH'!S$17="-","-",'3j PAAC PAP'!$G$7*('3g CPIH'!S$17/'3g CPIH'!$G$17))</f>
        <v>15.427037769080234</v>
      </c>
      <c r="X106" s="27"/>
      <c r="Y106" s="117">
        <f>IF('3g CPIH'!U$17="-","-",'3j PAAC PAP'!$G$7*('3g CPIH'!U$17/'3g CPIH'!$G$17))</f>
        <v>16.207132093933463</v>
      </c>
      <c r="Z106" s="117" t="str">
        <f>IF('3g CPIH'!V$17="-","-",'3j PAAC PAP'!$G$7*('3g CPIH'!V$17/'3g CPIH'!$G$17))</f>
        <v>-</v>
      </c>
      <c r="AA106" s="117" t="str">
        <f>IF('3g CPIH'!W$17="-","-",'3j PAAC PAP'!$G$7*('3g CPIH'!W$17/'3g CPIH'!$G$17))</f>
        <v>-</v>
      </c>
      <c r="AB106" s="117" t="str">
        <f>IF('3g CPIH'!X$17="-","-",'3j PAAC PAP'!$G$7*('3g CPIH'!X$17/'3g CPIH'!$G$17))</f>
        <v>-</v>
      </c>
      <c r="AC106" s="117" t="str">
        <f>IF('3g CPIH'!Y$17="-","-",'3j PAAC PAP'!$G$7*('3g CPIH'!Y$17/'3g CPIH'!$G$17))</f>
        <v>-</v>
      </c>
      <c r="AD106" s="25"/>
    </row>
    <row r="107" spans="1:30" s="26" customFormat="1" ht="11.25" customHeight="1" x14ac:dyDescent="0.15">
      <c r="A107" s="207"/>
      <c r="B107" s="120" t="s">
        <v>248</v>
      </c>
      <c r="C107" s="120" t="s">
        <v>188</v>
      </c>
      <c r="D107" s="122" t="s">
        <v>126</v>
      </c>
      <c r="E107" s="119"/>
      <c r="F107" s="27"/>
      <c r="G107" s="117">
        <f>IF(G102="-","-",SUM(G99:G105)*'3j PAAC PAP'!$G$25)</f>
        <v>3.3289026410474341</v>
      </c>
      <c r="H107" s="117">
        <f>IF(H102="-","-",SUM(H99:H105)*'3j PAAC PAP'!$G$25)</f>
        <v>3.3334293960501742</v>
      </c>
      <c r="I107" s="117">
        <f>IF(I102="-","-",SUM(I99:I105)*'3j PAAC PAP'!$G$25)</f>
        <v>3.2779054094838287</v>
      </c>
      <c r="J107" s="117">
        <f>IF(J102="-","-",SUM(J99:J105)*'3j PAAC PAP'!$G$25)</f>
        <v>3.2914856744920469</v>
      </c>
      <c r="K107" s="117">
        <f>IF(K102="-","-",SUM(K99:K105)*'3j PAAC PAP'!$G$25)</f>
        <v>3.3509699437487201</v>
      </c>
      <c r="L107" s="117">
        <f>IF(L102="-","-",SUM(L99:L105)*'3j PAAC PAP'!$G$25)</f>
        <v>3.3727503286715232</v>
      </c>
      <c r="M107" s="117">
        <f>IF(M102="-","-",SUM(M99:M105)*'3j PAAC PAP'!$G$25)</f>
        <v>3.5176047555651495</v>
      </c>
      <c r="N107" s="117">
        <f>IF(N102="-","-",SUM(N99:N105)*'3j PAAC PAP'!$G$25)</f>
        <v>3.9039765972355167</v>
      </c>
      <c r="O107" s="27"/>
      <c r="P107" s="117">
        <f>IF(P102="-","-",SUM(P99:P105)*'3j PAAC PAP'!$G$25)</f>
        <v>3.9039765972355167</v>
      </c>
      <c r="Q107" s="117">
        <f>IF(Q102="-","-",SUM(Q99:Q105)*'3j PAAC PAP'!$G$25)</f>
        <v>4.068060202630539</v>
      </c>
      <c r="R107" s="117">
        <f>IF(R102="-","-",SUM(R99:R105)*'3j PAAC PAP'!$G$25)</f>
        <v>4.0852423838940819</v>
      </c>
      <c r="S107" s="117">
        <f>IF(S102="-","-",SUM(S99:S105)*'3j PAAC PAP'!$G$25)</f>
        <v>4.2997538296686466</v>
      </c>
      <c r="T107" s="117">
        <f>IF(T102="-","-",SUM(T99:T105)*'3j PAAC PAP'!$G$25)</f>
        <v>4.2990574976288851</v>
      </c>
      <c r="U107" s="117">
        <f>IF(U102="-","-",SUM(U99:U105)*'3j PAAC PAP'!$G$25)</f>
        <v>4.5050446933782142</v>
      </c>
      <c r="V107" s="117">
        <f>IF(V102="-","-",SUM(V99:V105)*'3j PAAC PAP'!$G$25)</f>
        <v>4.4990831532823234</v>
      </c>
      <c r="W107" s="117">
        <f>IF(W102="-","-",SUM(W99:W105)*'3j PAAC PAP'!$G$25)</f>
        <v>8.3052635822332075</v>
      </c>
      <c r="X107" s="27"/>
      <c r="Y107" s="117">
        <f>IF(Y102="-","-",SUM(Y99:Y105)*'3j PAAC PAP'!$G$25)</f>
        <v>8.4926053088710969</v>
      </c>
      <c r="Z107" s="117" t="str">
        <f>IF(Z102="-","-",SUM(Z99:Z105)*'3j PAAC PAP'!$G$25)</f>
        <v>-</v>
      </c>
      <c r="AA107" s="117" t="str">
        <f>IF(AA102="-","-",SUM(AA99:AA105)*'3j PAAC PAP'!$G$25)</f>
        <v>-</v>
      </c>
      <c r="AB107" s="117" t="str">
        <f>IF(AB102="-","-",SUM(AB99:AB105)*'3j PAAC PAP'!$G$25)</f>
        <v>-</v>
      </c>
      <c r="AC107" s="117" t="str">
        <f>IF(AC102="-","-",SUM(AC99:AC105)*'3j PAAC PAP'!$G$25)</f>
        <v>-</v>
      </c>
      <c r="AD107" s="25"/>
    </row>
    <row r="108" spans="1:30" s="26" customFormat="1" ht="11.25" customHeight="1" x14ac:dyDescent="0.15">
      <c r="A108" s="207"/>
      <c r="B108" s="120" t="s">
        <v>189</v>
      </c>
      <c r="C108" s="120" t="s">
        <v>250</v>
      </c>
      <c r="D108" s="122" t="s">
        <v>126</v>
      </c>
      <c r="E108" s="119"/>
      <c r="F108" s="27"/>
      <c r="G108" s="117">
        <f>IF(G102="-","-",SUM(G99:G107)*'3k EBIT'!$E$7)</f>
        <v>1.430273764536345</v>
      </c>
      <c r="H108" s="117">
        <f>IF(H102="-","-",SUM(H99:H107)*'3k EBIT'!$E$7)</f>
        <v>1.4323858154411324</v>
      </c>
      <c r="I108" s="117">
        <f>IF(I102="-","-",SUM(I99:I107)*'3k EBIT'!$E$7)</f>
        <v>1.4136518402175915</v>
      </c>
      <c r="J108" s="117">
        <f>IF(J102="-","-",SUM(J99:J107)*'3k EBIT'!$E$7)</f>
        <v>1.4199879929319532</v>
      </c>
      <c r="K108" s="117">
        <f>IF(K102="-","-",SUM(K99:K107)*'3k EBIT'!$E$7)</f>
        <v>1.4440213865808447</v>
      </c>
      <c r="L108" s="117">
        <f>IF(L102="-","-",SUM(L99:L107)*'3k EBIT'!$E$7)</f>
        <v>1.4550631862450978</v>
      </c>
      <c r="M108" s="117">
        <f>IF(M102="-","-",SUM(M99:M107)*'3k EBIT'!$E$7)</f>
        <v>1.5098838184787231</v>
      </c>
      <c r="N108" s="117">
        <f>IF(N102="-","-",SUM(N99:N107)*'3k EBIT'!$E$7)</f>
        <v>1.6480295597492063</v>
      </c>
      <c r="O108" s="27"/>
      <c r="P108" s="117">
        <f>IF(P102="-","-",SUM(P99:P107)*'3k EBIT'!$E$7)</f>
        <v>1.6480295597492063</v>
      </c>
      <c r="Q108" s="117">
        <f>IF(Q102="-","-",SUM(Q99:Q107)*'3k EBIT'!$E$7)</f>
        <v>1.7088273350436305</v>
      </c>
      <c r="R108" s="117">
        <f>IF(R102="-","-",SUM(R99:R107)*'3k EBIT'!$E$7)</f>
        <v>1.7169504780464722</v>
      </c>
      <c r="S108" s="117">
        <f>IF(S102="-","-",SUM(S99:S107)*'3k EBIT'!$E$7)</f>
        <v>1.793909551392098</v>
      </c>
      <c r="T108" s="117">
        <f>IF(T102="-","-",SUM(T99:T107)*'3k EBIT'!$E$7)</f>
        <v>1.794446299006403</v>
      </c>
      <c r="U108" s="117">
        <f>IF(U102="-","-",SUM(U99:U107)*'3k EBIT'!$E$7)</f>
        <v>1.8684092846832201</v>
      </c>
      <c r="V108" s="117">
        <f>IF(V102="-","-",SUM(V99:V107)*'3k EBIT'!$E$7)</f>
        <v>1.8715238876691775</v>
      </c>
      <c r="W108" s="117">
        <f>IF(W102="-","-",SUM(W99:W107)*'3k EBIT'!$E$7)</f>
        <v>3.2179095854364106</v>
      </c>
      <c r="X108" s="27"/>
      <c r="Y108" s="117">
        <f>IF(Y102="-","-",SUM(Y99:Y107)*'3k EBIT'!$E$7)</f>
        <v>3.2988649766914002</v>
      </c>
      <c r="Z108" s="117" t="str">
        <f>IF(Z102="-","-",SUM(Z99:Z107)*'3k EBIT'!$E$7)</f>
        <v>-</v>
      </c>
      <c r="AA108" s="117" t="str">
        <f>IF(AA102="-","-",SUM(AA99:AA107)*'3k EBIT'!$E$7)</f>
        <v>-</v>
      </c>
      <c r="AB108" s="117" t="str">
        <f>IF(AB102="-","-",SUM(AB99:AB107)*'3k EBIT'!$E$7)</f>
        <v>-</v>
      </c>
      <c r="AC108" s="117" t="str">
        <f>IF(AC102="-","-",SUM(AC99:AC107)*'3k EBIT'!$E$7)</f>
        <v>-</v>
      </c>
      <c r="AD108" s="25"/>
    </row>
    <row r="109" spans="1:30" s="26" customFormat="1" ht="11.25" customHeight="1" x14ac:dyDescent="0.15">
      <c r="A109" s="207"/>
      <c r="B109" s="120" t="s">
        <v>251</v>
      </c>
      <c r="C109" s="156" t="s">
        <v>252</v>
      </c>
      <c r="D109" s="122" t="s">
        <v>126</v>
      </c>
      <c r="E109" s="118"/>
      <c r="F109" s="27"/>
      <c r="G109" s="117">
        <f>IF(G104="-","-",SUM(G99:G102,G104:G108)*'3l HAP'!$E$8)</f>
        <v>0.93006272368392406</v>
      </c>
      <c r="H109" s="117">
        <f>IF(H104="-","-",SUM(H99:H102,H104:H108)*'3l HAP'!$E$8)</f>
        <v>0.9316902249746799</v>
      </c>
      <c r="I109" s="117">
        <f>IF(I104="-","-",SUM(I99:I102,I104:I108)*'3l HAP'!$E$8)</f>
        <v>0.93382051552972578</v>
      </c>
      <c r="J109" s="117">
        <f>IF(J104="-","-",SUM(J99:J102,J104:J108)*'3l HAP'!$E$8)</f>
        <v>0.93870301940199341</v>
      </c>
      <c r="K109" s="117">
        <f>IF(K104="-","-",SUM(K99:K102,K104:K108)*'3l HAP'!$E$8)</f>
        <v>0.95027548443206944</v>
      </c>
      <c r="L109" s="117">
        <f>IF(L104="-","-",SUM(L99:L102,L104:L108)*'3l HAP'!$E$8)</f>
        <v>0.9587840592799135</v>
      </c>
      <c r="M109" s="117">
        <f>IF(M104="-","-",SUM(M99:M102,M104:M108)*'3l HAP'!$E$8)</f>
        <v>1.0053028389117389</v>
      </c>
      <c r="N109" s="117">
        <f>IF(N104="-","-",SUM(N99:N102,N104:N108)*'3l HAP'!$E$8)</f>
        <v>1.111754994833035</v>
      </c>
      <c r="O109" s="27"/>
      <c r="P109" s="117">
        <f>IF(P104="-","-",SUM(P99:P102,P104:P108)*'3l HAP'!$E$8)</f>
        <v>1.111754994833035</v>
      </c>
      <c r="Q109" s="117">
        <f>IF(Q104="-","-",SUM(Q99:Q102,Q104:Q108)*'3l HAP'!$E$8)</f>
        <v>1.1511229101704592</v>
      </c>
      <c r="R109" s="117">
        <f>IF(R104="-","-",SUM(R99:R102,R104:R108)*'3l HAP'!$E$8)</f>
        <v>1.1573824305694007</v>
      </c>
      <c r="S109" s="117">
        <f>IF(S104="-","-",SUM(S99:S102,S104:S108)*'3l HAP'!$E$8)</f>
        <v>1.1947751913032549</v>
      </c>
      <c r="T109" s="117">
        <f>IF(T104="-","-",SUM(T99:T102,T104:T108)*'3l HAP'!$E$8)</f>
        <v>1.1951887975440472</v>
      </c>
      <c r="U109" s="117">
        <f>IF(U104="-","-",SUM(U99:U102,U104:U108)*'3l HAP'!$E$8)</f>
        <v>1.2227912861494707</v>
      </c>
      <c r="V109" s="117">
        <f>IF(V104="-","-",SUM(V99:V102,V104:V108)*'3l HAP'!$E$8)</f>
        <v>1.2251913326485151</v>
      </c>
      <c r="W109" s="117">
        <f>IF(W104="-","-",SUM(W99:W102,W104:W108)*'3l HAP'!$E$8)</f>
        <v>1.3403190188454177</v>
      </c>
      <c r="X109" s="27"/>
      <c r="Y109" s="117">
        <f>IF(Y104="-","-",SUM(Y99:Y102,Y104:Y108)*'3l HAP'!$E$8)</f>
        <v>1.4027015132552334</v>
      </c>
      <c r="Z109" s="117" t="str">
        <f>IF(Z104="-","-",SUM(Z99:Z102,Z104:Z108)*'3l HAP'!$E$8)</f>
        <v>-</v>
      </c>
      <c r="AA109" s="117" t="str">
        <f>IF(AA104="-","-",SUM(AA99:AA102,AA104:AA108)*'3l HAP'!$E$8)</f>
        <v>-</v>
      </c>
      <c r="AB109" s="117" t="str">
        <f>IF(AB104="-","-",SUM(AB99:AB102,AB104:AB108)*'3l HAP'!$E$8)</f>
        <v>-</v>
      </c>
      <c r="AC109" s="117" t="str">
        <f>IF(AC104="-","-",SUM(AC99:AC102,AC104:AC108)*'3l HAP'!$E$8)</f>
        <v>-</v>
      </c>
      <c r="AD109" s="25"/>
    </row>
    <row r="110" spans="1:30" s="26" customFormat="1" ht="11.25" x14ac:dyDescent="0.15">
      <c r="A110" s="207"/>
      <c r="B110" s="120" t="s">
        <v>253</v>
      </c>
      <c r="C110" s="120" t="str">
        <f>B110&amp;"_"&amp;D110</f>
        <v>Total_Southern</v>
      </c>
      <c r="D110" s="122" t="s">
        <v>126</v>
      </c>
      <c r="E110" s="119"/>
      <c r="F110" s="27"/>
      <c r="G110" s="117">
        <f t="shared" ref="G110:N110" si="21">IF(G104="-","-",SUM(G99:G109))</f>
        <v>76.20759818464451</v>
      </c>
      <c r="H110" s="117">
        <f t="shared" si="21"/>
        <v>76.320386213956311</v>
      </c>
      <c r="I110" s="117">
        <f t="shared" si="21"/>
        <v>75.336518215804716</v>
      </c>
      <c r="J110" s="117">
        <f t="shared" si="21"/>
        <v>75.674882303740048</v>
      </c>
      <c r="K110" s="117">
        <f t="shared" si="21"/>
        <v>76.951369701498493</v>
      </c>
      <c r="L110" s="117">
        <f t="shared" si="21"/>
        <v>77.541025387052159</v>
      </c>
      <c r="M110" s="117">
        <f t="shared" si="21"/>
        <v>80.472839408253918</v>
      </c>
      <c r="N110" s="117">
        <f t="shared" si="21"/>
        <v>87.85011704886179</v>
      </c>
      <c r="O110" s="27"/>
      <c r="P110" s="117">
        <f t="shared" ref="P110:W110" si="22">IF(P104="-","-",SUM(P99:P109))</f>
        <v>87.85011704886179</v>
      </c>
      <c r="Q110" s="117">
        <f t="shared" si="22"/>
        <v>91.089366552712576</v>
      </c>
      <c r="R110" s="117">
        <f t="shared" si="22"/>
        <v>91.523159738772421</v>
      </c>
      <c r="S110" s="117">
        <f t="shared" si="22"/>
        <v>95.611028370953207</v>
      </c>
      <c r="T110" s="117">
        <f t="shared" si="22"/>
        <v>95.639691839962424</v>
      </c>
      <c r="U110" s="117">
        <f t="shared" si="22"/>
        <v>99.560081440474377</v>
      </c>
      <c r="V110" s="117">
        <f t="shared" si="22"/>
        <v>99.726407892208329</v>
      </c>
      <c r="W110" s="117">
        <f t="shared" si="22"/>
        <v>170.70391145415846</v>
      </c>
      <c r="X110" s="27"/>
      <c r="Y110" s="117">
        <f t="shared" ref="Y110:AC110" si="23">IF(Y104="-","-",SUM(Y99:Y109))</f>
        <v>175.02710225468229</v>
      </c>
      <c r="Z110" s="117" t="str">
        <f t="shared" si="23"/>
        <v>-</v>
      </c>
      <c r="AA110" s="117" t="str">
        <f t="shared" si="23"/>
        <v>-</v>
      </c>
      <c r="AB110" s="117" t="str">
        <f t="shared" si="23"/>
        <v>-</v>
      </c>
      <c r="AC110" s="117" t="str">
        <f t="shared" si="23"/>
        <v>-</v>
      </c>
      <c r="AD110" s="25"/>
    </row>
    <row r="111" spans="1:30" s="26" customFormat="1" ht="11.25" x14ac:dyDescent="0.15">
      <c r="A111" s="207"/>
      <c r="B111" s="123" t="s">
        <v>244</v>
      </c>
      <c r="C111" s="123" t="s">
        <v>180</v>
      </c>
      <c r="D111" s="121" t="s">
        <v>130</v>
      </c>
      <c r="E111" s="75"/>
      <c r="F111" s="27"/>
      <c r="G111" s="35" t="s">
        <v>249</v>
      </c>
      <c r="H111" s="35" t="s">
        <v>249</v>
      </c>
      <c r="I111" s="35" t="s">
        <v>249</v>
      </c>
      <c r="J111" s="35" t="s">
        <v>249</v>
      </c>
      <c r="K111" s="35" t="s">
        <v>249</v>
      </c>
      <c r="L111" s="35" t="s">
        <v>249</v>
      </c>
      <c r="M111" s="35" t="s">
        <v>249</v>
      </c>
      <c r="N111" s="35" t="s">
        <v>249</v>
      </c>
      <c r="O111" s="27"/>
      <c r="P111" s="35" t="s">
        <v>249</v>
      </c>
      <c r="Q111" s="35" t="s">
        <v>249</v>
      </c>
      <c r="R111" s="35" t="s">
        <v>249</v>
      </c>
      <c r="S111" s="35" t="s">
        <v>249</v>
      </c>
      <c r="T111" s="35" t="s">
        <v>249</v>
      </c>
      <c r="U111" s="35" t="s">
        <v>249</v>
      </c>
      <c r="V111" s="35" t="s">
        <v>249</v>
      </c>
      <c r="W111" s="35" t="s">
        <v>249</v>
      </c>
      <c r="X111" s="27"/>
      <c r="Y111" s="35" t="s">
        <v>249</v>
      </c>
      <c r="Z111" s="35" t="s">
        <v>249</v>
      </c>
      <c r="AA111" s="35" t="s">
        <v>249</v>
      </c>
      <c r="AB111" s="35" t="s">
        <v>249</v>
      </c>
      <c r="AC111" s="35" t="s">
        <v>249</v>
      </c>
      <c r="AD111" s="25"/>
    </row>
    <row r="112" spans="1:30" s="26" customFormat="1" ht="11.25" x14ac:dyDescent="0.15">
      <c r="A112" s="207"/>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x14ac:dyDescent="0.15">
      <c r="A113" s="207"/>
      <c r="B113" s="123" t="s">
        <v>245</v>
      </c>
      <c r="C113" s="123" t="s">
        <v>182</v>
      </c>
      <c r="D113" s="121" t="s">
        <v>130</v>
      </c>
      <c r="E113" s="75"/>
      <c r="F113" s="27"/>
      <c r="G113" s="35" t="str">
        <f>IF('3c AA'!J21="-","-",'3c AA'!J21)</f>
        <v>-</v>
      </c>
      <c r="H113" s="35" t="str">
        <f>IF('3c AA'!K21="-","-",'3c AA'!K21)</f>
        <v>-</v>
      </c>
      <c r="I113" s="35" t="str">
        <f>IF('3c AA'!L21="-","-",'3c AA'!L21)</f>
        <v>-</v>
      </c>
      <c r="J113" s="35" t="str">
        <f>IF('3c AA'!M21="-","-",'3c AA'!M21)</f>
        <v>-</v>
      </c>
      <c r="K113" s="35" t="str">
        <f>IF('3c AA'!N21="-","-",'3c AA'!N21)</f>
        <v>-</v>
      </c>
      <c r="L113" s="35" t="str">
        <f>IF('3c AA'!O21="-","-",'3c AA'!O21)</f>
        <v>-</v>
      </c>
      <c r="M113" s="35" t="str">
        <f>IF('3c AA'!P21="-","-",'3c AA'!P21)</f>
        <v>-</v>
      </c>
      <c r="N113" s="35" t="str">
        <f>IF('3c AA'!Q21="-","-",'3c AA'!Q21)</f>
        <v>-</v>
      </c>
      <c r="O113" s="27"/>
      <c r="P113" s="35" t="str">
        <f>IF('3c AA'!S21="-","-",'3c AA'!S21)</f>
        <v>-</v>
      </c>
      <c r="Q113" s="35" t="str">
        <f>IF('3c AA'!T21="-","-",'3c AA'!T21)</f>
        <v>-</v>
      </c>
      <c r="R113" s="35" t="str">
        <f>IF('3c AA'!U21="-","-",'3c AA'!U21)</f>
        <v>-</v>
      </c>
      <c r="S113" s="35" t="str">
        <f>IF('3c AA'!V21="-","-",'3c AA'!V21)</f>
        <v>-</v>
      </c>
      <c r="T113" s="35">
        <f>IF('3c AA'!W21="-","-",'3c AA'!W21)</f>
        <v>0</v>
      </c>
      <c r="U113" s="35">
        <f>IF('3c AA'!X21="-","-",'3c AA'!X21)</f>
        <v>1.4870742269298105</v>
      </c>
      <c r="V113" s="35">
        <f>IF('3c AA'!Y21="-","-",'3c AA'!Y21)</f>
        <v>0.70457099735818829</v>
      </c>
      <c r="W113" s="35" t="str">
        <f>IF('3c AA'!Z21="-","-",'3c AA'!Z21)</f>
        <v>-</v>
      </c>
      <c r="X113" s="27"/>
      <c r="Y113" s="35">
        <f>IF('3c AA'!AB21="-","-",'3c AA'!AB21)</f>
        <v>0</v>
      </c>
      <c r="Z113" s="35" t="str">
        <f>IF('3c AA'!AC21="-","-",'3c AA'!AC21)</f>
        <v>-</v>
      </c>
      <c r="AA113" s="35" t="str">
        <f>IF('3c AA'!AD21="-","-",'3c AA'!AD21)</f>
        <v>-</v>
      </c>
      <c r="AB113" s="35" t="str">
        <f>IF('3c AA'!AE21="-","-",'3c AA'!AE21)</f>
        <v>-</v>
      </c>
      <c r="AC113" s="35" t="str">
        <f>IF('3c AA'!AF21="-","-",'3c AA'!AF21)</f>
        <v>-</v>
      </c>
      <c r="AD113" s="25"/>
    </row>
    <row r="114" spans="1:30" s="26" customFormat="1" ht="12.6" customHeight="1" x14ac:dyDescent="0.15">
      <c r="A114" s="207"/>
      <c r="B114" s="123" t="s">
        <v>246</v>
      </c>
      <c r="C114" s="123" t="s">
        <v>183</v>
      </c>
      <c r="D114" s="121" t="s">
        <v>130</v>
      </c>
      <c r="E114" s="75"/>
      <c r="F114" s="27"/>
      <c r="G114" s="35">
        <f>IF('3d PC'!G15="-","-",'3d PC'!G56)</f>
        <v>6.5567588596821027</v>
      </c>
      <c r="H114" s="35">
        <f>IF('3d PC'!H15="-","-",'3d PC'!H56)</f>
        <v>6.5567588596821027</v>
      </c>
      <c r="I114" s="35">
        <f>IF('3d PC'!I15="-","-",'3d PC'!I56)</f>
        <v>6.6197359495950758</v>
      </c>
      <c r="J114" s="35">
        <f>IF('3d PC'!J15="-","-",'3d PC'!J56)</f>
        <v>6.6197359495950758</v>
      </c>
      <c r="K114" s="35">
        <f>IF('3d PC'!K15="-","-",'3d PC'!K56)</f>
        <v>6.6995028867368616</v>
      </c>
      <c r="L114" s="35">
        <f>IF('3d PC'!L15="-","-",'3d PC'!L56)</f>
        <v>6.6995028867368616</v>
      </c>
      <c r="M114" s="35">
        <f>IF('3d PC'!M15="-","-",'3d PC'!M56)</f>
        <v>7.1131218301273513</v>
      </c>
      <c r="N114" s="35">
        <f>IF('3d PC'!N15="-","-",'3d PC'!N56)</f>
        <v>7.1131218301273513</v>
      </c>
      <c r="O114" s="27"/>
      <c r="P114" s="35">
        <f>'3d PC'!P56</f>
        <v>7.1131218301273513</v>
      </c>
      <c r="Q114" s="35">
        <f>'3d PC'!Q56</f>
        <v>7.2804579515147188</v>
      </c>
      <c r="R114" s="35">
        <f>'3d PC'!R56</f>
        <v>7.1935840895118579</v>
      </c>
      <c r="S114" s="35">
        <f>'3d PC'!S56</f>
        <v>7.3593999937099728</v>
      </c>
      <c r="T114" s="35">
        <f>'3d PC'!T56</f>
        <v>7.0492243060839304</v>
      </c>
      <c r="U114" s="35">
        <f>'3d PC'!U56</f>
        <v>7.1089669218364691</v>
      </c>
      <c r="V114" s="35">
        <f>'3d PC'!V56</f>
        <v>6.9829560851947949</v>
      </c>
      <c r="W114" s="35">
        <f>'3d PC'!W56</f>
        <v>9.6262235975887975</v>
      </c>
      <c r="X114" s="27"/>
      <c r="Y114" s="35">
        <f>'3d PC'!Y56</f>
        <v>9.9504863797742438</v>
      </c>
      <c r="Z114" s="35" t="str">
        <f>'3d PC'!Z56</f>
        <v>-</v>
      </c>
      <c r="AA114" s="35" t="str">
        <f>'3d PC'!AA56</f>
        <v>-</v>
      </c>
      <c r="AB114" s="35" t="str">
        <f>'3d PC'!AB56</f>
        <v>-</v>
      </c>
      <c r="AC114" s="35" t="str">
        <f>'3d PC'!AC56</f>
        <v>-</v>
      </c>
      <c r="AD114" s="25"/>
    </row>
    <row r="115" spans="1:30" s="26" customFormat="1" ht="11.25" customHeight="1" x14ac:dyDescent="0.15">
      <c r="A115" s="207"/>
      <c r="B115" s="123" t="s">
        <v>247</v>
      </c>
      <c r="C115" s="123" t="s">
        <v>184</v>
      </c>
      <c r="D115" s="121" t="s">
        <v>130</v>
      </c>
      <c r="E115" s="75"/>
      <c r="F115" s="27"/>
      <c r="G115" s="35">
        <f>IF('3e NC-Elec'!H23="-","-",'3e NC-Elec'!H23)</f>
        <v>17.118500000000001</v>
      </c>
      <c r="H115" s="35">
        <f>IF('3e NC-Elec'!I23="-","-",'3e NC-Elec'!I23)</f>
        <v>17.118500000000001</v>
      </c>
      <c r="I115" s="35">
        <f>IF('3e NC-Elec'!J23="-","-",'3e NC-Elec'!J23)</f>
        <v>24.9879</v>
      </c>
      <c r="J115" s="35">
        <f>IF('3e NC-Elec'!K23="-","-",'3e NC-Elec'!K23)</f>
        <v>24.9879</v>
      </c>
      <c r="K115" s="35">
        <f>IF('3e NC-Elec'!L23="-","-",'3e NC-Elec'!L23)</f>
        <v>16.461499999999997</v>
      </c>
      <c r="L115" s="35">
        <f>IF('3e NC-Elec'!M23="-","-",'3e NC-Elec'!M23)</f>
        <v>16.461499999999997</v>
      </c>
      <c r="M115" s="35">
        <f>IF('3e NC-Elec'!N23="-","-",'3e NC-Elec'!N23)</f>
        <v>16.169499999999999</v>
      </c>
      <c r="N115" s="35">
        <f>IF('3e NC-Elec'!O23="-","-",'3e NC-Elec'!O23)</f>
        <v>16.169499999999999</v>
      </c>
      <c r="O115" s="27"/>
      <c r="P115" s="35">
        <f>'3e NC-Elec'!Q23</f>
        <v>16.169499999999999</v>
      </c>
      <c r="Q115" s="35">
        <f>'3e NC-Elec'!R23</f>
        <v>16.972500000000004</v>
      </c>
      <c r="R115" s="35">
        <f>'3e NC-Elec'!S23</f>
        <v>16.972500000000004</v>
      </c>
      <c r="S115" s="35">
        <f>'3e NC-Elec'!T23</f>
        <v>17.666</v>
      </c>
      <c r="T115" s="35">
        <f>'3e NC-Elec'!U23</f>
        <v>17.666</v>
      </c>
      <c r="U115" s="35">
        <f>'3e NC-Elec'!V23</f>
        <v>14.563500000000001</v>
      </c>
      <c r="V115" s="35">
        <f>'3e NC-Elec'!W23</f>
        <v>14.563500000000001</v>
      </c>
      <c r="W115" s="35">
        <f>'3e NC-Elec'!X23</f>
        <v>71.941500000000005</v>
      </c>
      <c r="X115" s="27"/>
      <c r="Y115" s="35">
        <f>'3e NC-Elec'!Z23</f>
        <v>71.941500000000005</v>
      </c>
      <c r="Z115" s="35" t="str">
        <f>'3e NC-Elec'!AA23</f>
        <v>-</v>
      </c>
      <c r="AA115" s="35" t="str">
        <f>'3e NC-Elec'!AB23</f>
        <v>-</v>
      </c>
      <c r="AB115" s="35" t="str">
        <f>'3e NC-Elec'!AC23</f>
        <v>-</v>
      </c>
      <c r="AC115" s="35" t="str">
        <f>'3e NC-Elec'!AD23</f>
        <v>-</v>
      </c>
      <c r="AD115" s="25"/>
    </row>
    <row r="116" spans="1:30" s="26" customFormat="1" ht="11.25" customHeight="1" x14ac:dyDescent="0.15">
      <c r="A116" s="207"/>
      <c r="B116" s="123" t="s">
        <v>248</v>
      </c>
      <c r="C116" s="123" t="s">
        <v>185</v>
      </c>
      <c r="D116" s="121" t="s">
        <v>130</v>
      </c>
      <c r="E116" s="75"/>
      <c r="F116" s="27"/>
      <c r="G116" s="35">
        <f>IF('3g CPIH'!C$17="-","-",'3h OC '!$E$7*('3g CPIH'!C$17/'3g CPIH'!$G$17))</f>
        <v>38.772147945205475</v>
      </c>
      <c r="H116" s="35">
        <f>IF('3g CPIH'!D$17="-","-",'3h OC '!$E$7*('3g CPIH'!D$17/'3g CPIH'!$G$17))</f>
        <v>38.849769863013698</v>
      </c>
      <c r="I116" s="35">
        <f>IF('3g CPIH'!E$17="-","-",'3h OC '!$E$7*('3g CPIH'!E$17/'3g CPIH'!$G$17))</f>
        <v>38.966202739726029</v>
      </c>
      <c r="J116" s="35">
        <f>IF('3g CPIH'!F$17="-","-",'3h OC '!$E$7*('3g CPIH'!F$17/'3g CPIH'!$G$17))</f>
        <v>39.199068493150683</v>
      </c>
      <c r="K116" s="35">
        <f>IF('3g CPIH'!G$17="-","-",'3h OC '!$E$7*('3g CPIH'!G$17/'3g CPIH'!$G$17))</f>
        <v>39.6648</v>
      </c>
      <c r="L116" s="35">
        <f>IF('3g CPIH'!H$17="-","-",'3h OC '!$E$7*('3g CPIH'!H$17/'3g CPIH'!$G$17))</f>
        <v>40.169342465753431</v>
      </c>
      <c r="M116" s="35">
        <f>IF('3g CPIH'!I$17="-","-",'3h OC '!$E$7*('3g CPIH'!I$17/'3g CPIH'!$G$17))</f>
        <v>40.751506849315064</v>
      </c>
      <c r="N116" s="35">
        <f>IF('3g CPIH'!J$17="-","-",'3h OC '!$E$7*('3g CPIH'!J$17/'3g CPIH'!$G$17))</f>
        <v>41.100805479452056</v>
      </c>
      <c r="O116" s="27"/>
      <c r="P116" s="35">
        <f>IF('3g CPIH'!L$17="-","-",'3h OC '!$E$7*('3g CPIH'!L$17/'3g CPIH'!$G$17))</f>
        <v>41.100805479452056</v>
      </c>
      <c r="Q116" s="35">
        <f>IF('3g CPIH'!M$17="-","-",'3h OC '!$E$7*('3g CPIH'!M$17/'3g CPIH'!$G$17))</f>
        <v>41.566536986301365</v>
      </c>
      <c r="R116" s="35">
        <f>IF('3g CPIH'!N$17="-","-",'3h OC '!$E$7*('3g CPIH'!N$17/'3g CPIH'!$G$17))</f>
        <v>41.877024657534243</v>
      </c>
      <c r="S116" s="35">
        <f>IF('3g CPIH'!O$17="-","-",'3h OC '!$E$7*('3g CPIH'!O$17/'3g CPIH'!$G$17))</f>
        <v>42.109890410958904</v>
      </c>
      <c r="T116" s="35">
        <f>IF('3g CPIH'!P$17="-","-",'3h OC '!$E$7*('3g CPIH'!P$17/'3g CPIH'!$G$17))</f>
        <v>42.226323287671228</v>
      </c>
      <c r="U116" s="35">
        <f>IF('3g CPIH'!Q$17="-","-",'3h OC '!$E$7*('3g CPIH'!Q$17/'3g CPIH'!$G$17))</f>
        <v>42.45918904109589</v>
      </c>
      <c r="V116" s="35">
        <f>IF('3g CPIH'!R$17="-","-",'3h OC '!$E$7*('3g CPIH'!R$17/'3g CPIH'!$G$17))</f>
        <v>43.235408219178083</v>
      </c>
      <c r="W116" s="35">
        <f>IF('3g CPIH'!S$17="-","-",'3h OC '!$E$7*('3g CPIH'!S$17/'3g CPIH'!$G$17))</f>
        <v>44.516169863013701</v>
      </c>
      <c r="X116" s="27"/>
      <c r="Y116" s="35">
        <f>IF('3g CPIH'!U$17="-","-",'3h OC '!$E$7*('3g CPIH'!U$17/'3g CPIH'!$G$17))</f>
        <v>46.767205479452052</v>
      </c>
      <c r="Z116" s="35" t="str">
        <f>IF('3g CPIH'!V$17="-","-",'3h OC '!$E$7*('3g CPIH'!V$17/'3g CPIH'!$G$17))</f>
        <v>-</v>
      </c>
      <c r="AA116" s="35" t="str">
        <f>IF('3g CPIH'!W$17="-","-",'3h OC '!$E$7*('3g CPIH'!W$17/'3g CPIH'!$G$17))</f>
        <v>-</v>
      </c>
      <c r="AB116" s="35" t="str">
        <f>IF('3g CPIH'!X$17="-","-",'3h OC '!$E$7*('3g CPIH'!X$17/'3g CPIH'!$G$17))</f>
        <v>-</v>
      </c>
      <c r="AC116" s="35" t="str">
        <f>IF('3g CPIH'!Y$17="-","-",'3h OC '!$E$7*('3g CPIH'!Y$17/'3g CPIH'!$G$17))</f>
        <v>-</v>
      </c>
      <c r="AD116" s="25"/>
    </row>
    <row r="117" spans="1:30" s="26" customFormat="1" ht="11.25" customHeight="1" x14ac:dyDescent="0.15">
      <c r="A117" s="207"/>
      <c r="B117" s="123" t="s">
        <v>248</v>
      </c>
      <c r="C117" s="123" t="s">
        <v>186</v>
      </c>
      <c r="D117" s="121" t="s">
        <v>130</v>
      </c>
      <c r="E117" s="75"/>
      <c r="F117" s="27"/>
      <c r="G117" s="35" t="s">
        <v>249</v>
      </c>
      <c r="H117" s="35" t="s">
        <v>249</v>
      </c>
      <c r="I117" s="35" t="s">
        <v>249</v>
      </c>
      <c r="J117" s="35" t="s">
        <v>249</v>
      </c>
      <c r="K117" s="35">
        <f>IF('3i SMNCC'!G$50="-","-",'3i SMNCC'!G$62)</f>
        <v>0</v>
      </c>
      <c r="L117" s="35">
        <f>IF('3i SMNCC'!H$50="-","-",'3i SMNCC'!H$62)</f>
        <v>-0.1310662676190151</v>
      </c>
      <c r="M117" s="35">
        <f>IF('3i SMNCC'!I$50="-","-",'3i SMNCC'!I$62)</f>
        <v>1.6490220555819262</v>
      </c>
      <c r="N117" s="35">
        <f>IF('3i SMNCC'!J$50="-","-",'3i SMNCC'!J$62)</f>
        <v>7.9249822078168837</v>
      </c>
      <c r="O117" s="27"/>
      <c r="P117" s="35">
        <f>IF('3i SMNCC'!L$50="-","-",'3i SMNCC'!L$62)</f>
        <v>7.9249822078168837</v>
      </c>
      <c r="Q117" s="35">
        <f>IF('3i SMNCC'!M$50="-","-",'3i SMNCC'!M$62)</f>
        <v>9.5945159615724194</v>
      </c>
      <c r="R117" s="35">
        <f>IF('3i SMNCC'!N$50="-","-",'3i SMNCC'!N$62)</f>
        <v>9.6655312765157912</v>
      </c>
      <c r="S117" s="35">
        <f>IF('3i SMNCC'!O$50="-","-",'3i SMNCC'!O$62)</f>
        <v>11.448655558303892</v>
      </c>
      <c r="T117" s="35">
        <f>IF('3i SMNCC'!P$50="-","-",'3i SMNCC'!P$62)</f>
        <v>11.63045810995356</v>
      </c>
      <c r="U117" s="35">
        <f>IF('3i SMNCC'!Q$50="-","-",'3i SMNCC'!Q$62)</f>
        <v>11.375413031411084</v>
      </c>
      <c r="V117" s="35">
        <f>IF('3i SMNCC'!R$50="-","-",'3i SMNCC'!R$62)</f>
        <v>11.405483218834176</v>
      </c>
      <c r="W117" s="35">
        <f>IF('3i SMNCC'!S$50="-","-",'3i SMNCC'!S$62)</f>
        <v>10.452988037960662</v>
      </c>
      <c r="X117" s="27"/>
      <c r="Y117" s="35">
        <f>IF('3i SMNCC'!U$50="-","-",'3i SMNCC'!U$62)</f>
        <v>11.090106502704794</v>
      </c>
      <c r="Z117" s="35" t="str">
        <f>IF('3i SMNCC'!V$50="-","-",'3i SMNCC'!V$62)</f>
        <v>-</v>
      </c>
      <c r="AA117" s="35" t="str">
        <f>IF('3i SMNCC'!W$50="-","-",'3i SMNCC'!W$62)</f>
        <v>-</v>
      </c>
      <c r="AB117" s="35" t="str">
        <f>IF('3i SMNCC'!X$50="-","-",'3i SMNCC'!X$62)</f>
        <v>-</v>
      </c>
      <c r="AC117" s="35" t="str">
        <f>IF('3i SMNCC'!Y$50="-","-",'3i SMNCC'!Y$62)</f>
        <v>-</v>
      </c>
      <c r="AD117" s="25"/>
    </row>
    <row r="118" spans="1:30" s="26" customFormat="1" ht="11.25" customHeight="1" x14ac:dyDescent="0.15">
      <c r="A118" s="207"/>
      <c r="B118" s="123" t="s">
        <v>248</v>
      </c>
      <c r="C118" s="123" t="s">
        <v>187</v>
      </c>
      <c r="D118" s="121" t="s">
        <v>130</v>
      </c>
      <c r="E118" s="75"/>
      <c r="F118" s="27"/>
      <c r="G118" s="35">
        <f>IF('3g CPIH'!C$17="-","-",'3j PAAC PAP'!$G$7*('3g CPIH'!C$17/'3g CPIH'!$G$17))</f>
        <v>13.436452250489236</v>
      </c>
      <c r="H118" s="35">
        <f>IF('3g CPIH'!D$17="-","-",'3j PAAC PAP'!$G$7*('3g CPIH'!D$17/'3g CPIH'!$G$17))</f>
        <v>13.463352054794518</v>
      </c>
      <c r="I118" s="35">
        <f>IF('3g CPIH'!E$17="-","-",'3j PAAC PAP'!$G$7*('3g CPIH'!E$17/'3g CPIH'!$G$17))</f>
        <v>13.503701761252445</v>
      </c>
      <c r="J118" s="35">
        <f>IF('3g CPIH'!F$17="-","-",'3j PAAC PAP'!$G$7*('3g CPIH'!F$17/'3g CPIH'!$G$17))</f>
        <v>13.584401174168297</v>
      </c>
      <c r="K118" s="35">
        <f>IF('3g CPIH'!G$17="-","-",'3j PAAC PAP'!$G$7*('3g CPIH'!G$17/'3g CPIH'!$G$17))</f>
        <v>13.745799999999999</v>
      </c>
      <c r="L118" s="35">
        <f>IF('3g CPIH'!H$17="-","-",'3j PAAC PAP'!$G$7*('3g CPIH'!H$17/'3g CPIH'!$G$17))</f>
        <v>13.920648727984345</v>
      </c>
      <c r="M118" s="35">
        <f>IF('3g CPIH'!I$17="-","-",'3j PAAC PAP'!$G$7*('3g CPIH'!I$17/'3g CPIH'!$G$17))</f>
        <v>14.122397260273971</v>
      </c>
      <c r="N118" s="35">
        <f>IF('3g CPIH'!J$17="-","-",'3j PAAC PAP'!$G$7*('3g CPIH'!J$17/'3g CPIH'!$G$17))</f>
        <v>14.24344637964775</v>
      </c>
      <c r="O118" s="27"/>
      <c r="P118" s="35">
        <f>IF('3g CPIH'!L$17="-","-",'3j PAAC PAP'!$G$7*('3g CPIH'!L$17/'3g CPIH'!$G$17))</f>
        <v>14.24344637964775</v>
      </c>
      <c r="Q118" s="35">
        <f>IF('3g CPIH'!M$17="-","-",'3j PAAC PAP'!$G$7*('3g CPIH'!M$17/'3g CPIH'!$G$17))</f>
        <v>14.40484520547945</v>
      </c>
      <c r="R118" s="35">
        <f>IF('3g CPIH'!N$17="-","-",'3j PAAC PAP'!$G$7*('3g CPIH'!N$17/'3g CPIH'!$G$17))</f>
        <v>14.512444422700586</v>
      </c>
      <c r="S118" s="35">
        <f>IF('3g CPIH'!O$17="-","-",'3j PAAC PAP'!$G$7*('3g CPIH'!O$17/'3g CPIH'!$G$17))</f>
        <v>14.593143835616438</v>
      </c>
      <c r="T118" s="35">
        <f>IF('3g CPIH'!P$17="-","-",'3j PAAC PAP'!$G$7*('3g CPIH'!P$17/'3g CPIH'!$G$17))</f>
        <v>14.633493542074362</v>
      </c>
      <c r="U118" s="35">
        <f>IF('3g CPIH'!Q$17="-","-",'3j PAAC PAP'!$G$7*('3g CPIH'!Q$17/'3g CPIH'!$G$17))</f>
        <v>14.714192954990214</v>
      </c>
      <c r="V118" s="35">
        <f>IF('3g CPIH'!R$17="-","-",'3j PAAC PAP'!$G$7*('3g CPIH'!R$17/'3g CPIH'!$G$17))</f>
        <v>14.983190998043053</v>
      </c>
      <c r="W118" s="35">
        <f>IF('3g CPIH'!S$17="-","-",'3j PAAC PAP'!$G$7*('3g CPIH'!S$17/'3g CPIH'!$G$17))</f>
        <v>15.427037769080234</v>
      </c>
      <c r="X118" s="27"/>
      <c r="Y118" s="35">
        <f>IF('3g CPIH'!U$17="-","-",'3j PAAC PAP'!$G$7*('3g CPIH'!U$17/'3g CPIH'!$G$17))</f>
        <v>16.207132093933463</v>
      </c>
      <c r="Z118" s="35" t="str">
        <f>IF('3g CPIH'!V$17="-","-",'3j PAAC PAP'!$G$7*('3g CPIH'!V$17/'3g CPIH'!$G$17))</f>
        <v>-</v>
      </c>
      <c r="AA118" s="35" t="str">
        <f>IF('3g CPIH'!W$17="-","-",'3j PAAC PAP'!$G$7*('3g CPIH'!W$17/'3g CPIH'!$G$17))</f>
        <v>-</v>
      </c>
      <c r="AB118" s="35" t="str">
        <f>IF('3g CPIH'!X$17="-","-",'3j PAAC PAP'!$G$7*('3g CPIH'!X$17/'3g CPIH'!$G$17))</f>
        <v>-</v>
      </c>
      <c r="AC118" s="35" t="str">
        <f>IF('3g CPIH'!Y$17="-","-",'3j PAAC PAP'!$G$7*('3g CPIH'!Y$17/'3g CPIH'!$G$17))</f>
        <v>-</v>
      </c>
      <c r="AD118" s="25"/>
    </row>
    <row r="119" spans="1:30" s="26" customFormat="1" ht="11.25" customHeight="1" x14ac:dyDescent="0.15">
      <c r="A119" s="207"/>
      <c r="B119" s="123" t="s">
        <v>248</v>
      </c>
      <c r="C119" s="123" t="s">
        <v>188</v>
      </c>
      <c r="D119" s="121" t="s">
        <v>130</v>
      </c>
      <c r="E119" s="75"/>
      <c r="F119" s="27"/>
      <c r="G119" s="35">
        <f>IF(G114="-","-",SUM(G111:G117)*'3j PAAC PAP'!$G$25)</f>
        <v>3.6418078700474337</v>
      </c>
      <c r="H119" s="35">
        <f>IF(H114="-","-",SUM(H111:H117)*'3j PAAC PAP'!$G$25)</f>
        <v>3.6463346250501738</v>
      </c>
      <c r="I119" s="35">
        <f>IF(I114="-","-",SUM(I111:I117)*'3j PAAC PAP'!$G$25)</f>
        <v>4.1157251246838289</v>
      </c>
      <c r="J119" s="35">
        <f>IF(J114="-","-",SUM(J111:J117)*'3j PAAC PAP'!$G$25)</f>
        <v>4.1293053896920471</v>
      </c>
      <c r="K119" s="35">
        <f>IF(K114="-","-",SUM(K111:K117)*'3j PAAC PAP'!$G$25)</f>
        <v>3.6638751727487202</v>
      </c>
      <c r="L119" s="35">
        <f>IF(L114="-","-",SUM(L111:L117)*'3j PAAC PAP'!$G$25)</f>
        <v>3.6856555576715233</v>
      </c>
      <c r="M119" s="35">
        <f>IF(M114="-","-",SUM(M111:M117)*'3j PAAC PAP'!$G$25)</f>
        <v>3.8305099845651496</v>
      </c>
      <c r="N119" s="35">
        <f>IF(N114="-","-",SUM(N111:N117)*'3j PAAC PAP'!$G$25)</f>
        <v>4.2168818262355163</v>
      </c>
      <c r="O119" s="27"/>
      <c r="P119" s="35">
        <f>IF(P114="-","-",SUM(P111:P117)*'3j PAAC PAP'!$G$25)</f>
        <v>4.2168818262355163</v>
      </c>
      <c r="Q119" s="35">
        <f>IF(Q114="-","-",SUM(Q111:Q117)*'3j PAAC PAP'!$G$25)</f>
        <v>4.3979942876305387</v>
      </c>
      <c r="R119" s="35">
        <f>IF(R114="-","-",SUM(R111:R117)*'3j PAAC PAP'!$G$25)</f>
        <v>4.4151764688940833</v>
      </c>
      <c r="S119" s="35">
        <f>IF(S114="-","-",SUM(S111:S117)*'3j PAAC PAP'!$G$25)</f>
        <v>4.5828585606686465</v>
      </c>
      <c r="T119" s="35">
        <f>IF(T114="-","-",SUM(T111:T117)*'3j PAAC PAP'!$G$25)</f>
        <v>4.5821622286288859</v>
      </c>
      <c r="U119" s="35">
        <f>IF(U114="-","-",SUM(U111:U117)*'3j PAAC PAP'!$G$25)</f>
        <v>4.4901444443782133</v>
      </c>
      <c r="V119" s="35">
        <f>IF(V114="-","-",SUM(V111:V117)*'3j PAAC PAP'!$G$25)</f>
        <v>4.4841829042823242</v>
      </c>
      <c r="W119" s="35">
        <f>IF(W114="-","-",SUM(W111:W117)*'3j PAAC PAP'!$G$25)</f>
        <v>7.9625578552332064</v>
      </c>
      <c r="X119" s="27"/>
      <c r="Y119" s="35">
        <f>IF(Y114="-","-",SUM(Y111:Y117)*'3j PAAC PAP'!$G$25)</f>
        <v>8.1498995818710984</v>
      </c>
      <c r="Z119" s="35" t="str">
        <f>IF(Z114="-","-",SUM(Z111:Z117)*'3j PAAC PAP'!$G$25)</f>
        <v>-</v>
      </c>
      <c r="AA119" s="35" t="str">
        <f>IF(AA114="-","-",SUM(AA111:AA117)*'3j PAAC PAP'!$G$25)</f>
        <v>-</v>
      </c>
      <c r="AB119" s="35" t="str">
        <f>IF(AB114="-","-",SUM(AB111:AB117)*'3j PAAC PAP'!$G$25)</f>
        <v>-</v>
      </c>
      <c r="AC119" s="35" t="str">
        <f>IF(AC114="-","-",SUM(AC111:AC117)*'3j PAAC PAP'!$G$25)</f>
        <v>-</v>
      </c>
      <c r="AD119" s="25"/>
    </row>
    <row r="120" spans="1:30" s="26" customFormat="1" ht="11.25" customHeight="1" x14ac:dyDescent="0.15">
      <c r="A120" s="207"/>
      <c r="B120" s="123" t="s">
        <v>189</v>
      </c>
      <c r="C120" s="123" t="s">
        <v>250</v>
      </c>
      <c r="D120" s="121" t="s">
        <v>130</v>
      </c>
      <c r="E120" s="75"/>
      <c r="F120" s="27"/>
      <c r="G120" s="35">
        <f>IF(G114="-","-",SUM(G111:G119)*'3k EBIT'!$E$7)</f>
        <v>1.5402531170116167</v>
      </c>
      <c r="H120" s="35">
        <f>IF(H114="-","-",SUM(H111:H119)*'3k EBIT'!$E$7)</f>
        <v>1.5423651679164043</v>
      </c>
      <c r="I120" s="35">
        <f>IF(I114="-","-",SUM(I111:I119)*'3k EBIT'!$E$7)</f>
        <v>1.708127167661585</v>
      </c>
      <c r="J120" s="35">
        <f>IF(J114="-","-",SUM(J111:J119)*'3k EBIT'!$E$7)</f>
        <v>1.714463320375947</v>
      </c>
      <c r="K120" s="35">
        <f>IF(K114="-","-",SUM(K111:K119)*'3k EBIT'!$E$7)</f>
        <v>1.5540007390561166</v>
      </c>
      <c r="L120" s="35">
        <f>IF(L114="-","-",SUM(L111:L119)*'3k EBIT'!$E$7)</f>
        <v>1.5650425387203697</v>
      </c>
      <c r="M120" s="35">
        <f>IF(M114="-","-",SUM(M111:M119)*'3k EBIT'!$E$7)</f>
        <v>1.6198631709539957</v>
      </c>
      <c r="N120" s="35">
        <f>IF(N114="-","-",SUM(N111:N119)*'3k EBIT'!$E$7)</f>
        <v>1.7580089122244784</v>
      </c>
      <c r="O120" s="27"/>
      <c r="P120" s="35">
        <f>IF(P114="-","-",SUM(P111:P119)*'3k EBIT'!$E$7)</f>
        <v>1.7580089122244784</v>
      </c>
      <c r="Q120" s="35">
        <f>IF(Q114="-","-",SUM(Q111:Q119)*'3k EBIT'!$E$7)</f>
        <v>1.8247919584019106</v>
      </c>
      <c r="R120" s="35">
        <f>IF(R114="-","-",SUM(R111:R119)*'3k EBIT'!$E$7)</f>
        <v>1.8329151014047524</v>
      </c>
      <c r="S120" s="35">
        <f>IF(S114="-","-",SUM(S111:S119)*'3k EBIT'!$E$7)</f>
        <v>1.8934146798221059</v>
      </c>
      <c r="T120" s="35">
        <f>IF(T114="-","-",SUM(T111:T119)*'3k EBIT'!$E$7)</f>
        <v>1.8939514274364111</v>
      </c>
      <c r="U120" s="35">
        <f>IF(U114="-","-",SUM(U111:U119)*'3k EBIT'!$E$7)</f>
        <v>1.8631721726605879</v>
      </c>
      <c r="V120" s="35">
        <f>IF(V114="-","-",SUM(V111:V119)*'3k EBIT'!$E$7)</f>
        <v>1.8662867756465455</v>
      </c>
      <c r="W120" s="35">
        <f>IF(W114="-","-",SUM(W111:W119)*'3k EBIT'!$E$7)</f>
        <v>3.097456008915874</v>
      </c>
      <c r="X120" s="27"/>
      <c r="Y120" s="35">
        <f>IF(Y114="-","-",SUM(Y111:Y119)*'3k EBIT'!$E$7)</f>
        <v>3.1784114001708641</v>
      </c>
      <c r="Z120" s="35" t="str">
        <f>IF(Z114="-","-",SUM(Z111:Z119)*'3k EBIT'!$E$7)</f>
        <v>-</v>
      </c>
      <c r="AA120" s="35" t="str">
        <f>IF(AA114="-","-",SUM(AA111:AA119)*'3k EBIT'!$E$7)</f>
        <v>-</v>
      </c>
      <c r="AB120" s="35" t="str">
        <f>IF(AB114="-","-",SUM(AB111:AB119)*'3k EBIT'!$E$7)</f>
        <v>-</v>
      </c>
      <c r="AC120" s="35" t="str">
        <f>IF(AC114="-","-",SUM(AC111:AC119)*'3k EBIT'!$E$7)</f>
        <v>-</v>
      </c>
      <c r="AD120" s="25"/>
    </row>
    <row r="121" spans="1:30" s="26" customFormat="1" ht="11.25" x14ac:dyDescent="0.15">
      <c r="A121" s="207"/>
      <c r="B121" s="123" t="s">
        <v>251</v>
      </c>
      <c r="C121" s="158" t="s">
        <v>252</v>
      </c>
      <c r="D121" s="121" t="s">
        <v>130</v>
      </c>
      <c r="E121" s="116"/>
      <c r="F121" s="27"/>
      <c r="G121" s="35">
        <f>IF(G116="-","-",SUM(G111:G114,G116:G120)*'3l HAP'!$E$8)</f>
        <v>0.93625417684130363</v>
      </c>
      <c r="H121" s="35">
        <f>IF(H116="-","-",SUM(H111:H114,H116:H120)*'3l HAP'!$E$8)</f>
        <v>0.93788167813205936</v>
      </c>
      <c r="I121" s="35">
        <f>IF(I116="-","-",SUM(I111:I114,I116:I120)*'3l HAP'!$E$8)</f>
        <v>0.95039844724907652</v>
      </c>
      <c r="J121" s="35">
        <f>IF(J116="-","-",SUM(J111:J114,J116:J120)*'3l HAP'!$E$8)</f>
        <v>0.95528095112134426</v>
      </c>
      <c r="K121" s="35">
        <f>IF(K116="-","-",SUM(K111:K114,K116:K120)*'3l HAP'!$E$8)</f>
        <v>0.9564669375894489</v>
      </c>
      <c r="L121" s="35">
        <f>IF(L116="-","-",SUM(L111:L114,L116:L120)*'3l HAP'!$E$8)</f>
        <v>0.96497551243729274</v>
      </c>
      <c r="M121" s="35">
        <f>IF(M116="-","-",SUM(M111:M114,M116:M120)*'3l HAP'!$E$8)</f>
        <v>1.0114942920691183</v>
      </c>
      <c r="N121" s="35">
        <f>IF(N116="-","-",SUM(N111:N114,N116:N120)*'3l HAP'!$E$8)</f>
        <v>1.1179464479904146</v>
      </c>
      <c r="O121" s="27"/>
      <c r="P121" s="35">
        <f>IF(P116="-","-",SUM(P111:P114,P116:P120)*'3l HAP'!$E$8)</f>
        <v>1.1179464479904146</v>
      </c>
      <c r="Q121" s="35">
        <f>IF(Q116="-","-",SUM(Q111:Q114,Q116:Q120)*'3l HAP'!$E$8)</f>
        <v>1.1576513131595327</v>
      </c>
      <c r="R121" s="35">
        <f>IF(R116="-","-",SUM(R111:R114,R116:R120)*'3l HAP'!$E$8)</f>
        <v>1.1639108335584742</v>
      </c>
      <c r="S121" s="35">
        <f>IF(S116="-","-",SUM(S111:S114,S116:S120)*'3l HAP'!$E$8)</f>
        <v>1.2003769822551695</v>
      </c>
      <c r="T121" s="35">
        <f>IF(T116="-","-",SUM(T111:T114,T116:T120)*'3l HAP'!$E$8)</f>
        <v>1.200790588495962</v>
      </c>
      <c r="U121" s="35">
        <f>IF(U116="-","-",SUM(U111:U114,U116:U120)*'3l HAP'!$E$8)</f>
        <v>1.2224964550467385</v>
      </c>
      <c r="V121" s="35">
        <f>IF(V116="-","-",SUM(V111:V114,V116:V120)*'3l HAP'!$E$8)</f>
        <v>1.2248965015457824</v>
      </c>
      <c r="W121" s="35">
        <f>IF(W116="-","-",SUM(W111:W114,W116:W120)*'3l HAP'!$E$8)</f>
        <v>1.3335379034825734</v>
      </c>
      <c r="X121" s="27"/>
      <c r="Y121" s="35">
        <f>IF(Y116="-","-",SUM(Y111:Y114,Y116:Y120)*'3l HAP'!$E$8)</f>
        <v>1.3959203978923893</v>
      </c>
      <c r="Z121" s="35" t="str">
        <f>IF(Z116="-","-",SUM(Z111:Z114,Z116:Z120)*'3l HAP'!$E$8)</f>
        <v>-</v>
      </c>
      <c r="AA121" s="35" t="str">
        <f>IF(AA116="-","-",SUM(AA111:AA114,AA116:AA120)*'3l HAP'!$E$8)</f>
        <v>-</v>
      </c>
      <c r="AB121" s="35" t="str">
        <f>IF(AB116="-","-",SUM(AB111:AB114,AB116:AB120)*'3l HAP'!$E$8)</f>
        <v>-</v>
      </c>
      <c r="AC121" s="35" t="str">
        <f>IF(AC116="-","-",SUM(AC111:AC114,AC116:AC120)*'3l HAP'!$E$8)</f>
        <v>-</v>
      </c>
      <c r="AD121" s="25"/>
    </row>
    <row r="122" spans="1:30" s="26" customFormat="1" ht="11.25" x14ac:dyDescent="0.15">
      <c r="A122" s="207"/>
      <c r="B122" s="123" t="s">
        <v>253</v>
      </c>
      <c r="C122" s="123" t="str">
        <f>B122&amp;"_"&amp;D122</f>
        <v>Total_South East</v>
      </c>
      <c r="D122" s="121" t="s">
        <v>130</v>
      </c>
      <c r="E122" s="75"/>
      <c r="F122" s="27"/>
      <c r="G122" s="35">
        <f t="shared" ref="G122:N122" si="24">IF(G116="-","-",SUM(G111:G121))</f>
        <v>82.002174219277165</v>
      </c>
      <c r="H122" s="35">
        <f t="shared" si="24"/>
        <v>82.114962248588952</v>
      </c>
      <c r="I122" s="35">
        <f t="shared" si="24"/>
        <v>90.851791190168043</v>
      </c>
      <c r="J122" s="35">
        <f t="shared" si="24"/>
        <v>91.190155278103376</v>
      </c>
      <c r="K122" s="35">
        <f t="shared" si="24"/>
        <v>82.745945736131148</v>
      </c>
      <c r="L122" s="35">
        <f t="shared" si="24"/>
        <v>83.3356014216848</v>
      </c>
      <c r="M122" s="35">
        <f t="shared" si="24"/>
        <v>86.267415442886573</v>
      </c>
      <c r="N122" s="35">
        <f t="shared" si="24"/>
        <v>93.64469308349446</v>
      </c>
      <c r="O122" s="27"/>
      <c r="P122" s="35">
        <f t="shared" ref="P122:W122" si="25">IF(P116="-","-",SUM(P111:P121))</f>
        <v>93.64469308349446</v>
      </c>
      <c r="Q122" s="35">
        <f t="shared" si="25"/>
        <v>97.199293664059937</v>
      </c>
      <c r="R122" s="35">
        <f t="shared" si="25"/>
        <v>97.633086850119795</v>
      </c>
      <c r="S122" s="35">
        <f t="shared" si="25"/>
        <v>100.85374002133511</v>
      </c>
      <c r="T122" s="35">
        <f t="shared" si="25"/>
        <v>100.88240349034434</v>
      </c>
      <c r="U122" s="35">
        <f t="shared" si="25"/>
        <v>99.284149248348996</v>
      </c>
      <c r="V122" s="35">
        <f t="shared" si="25"/>
        <v>99.450475700082947</v>
      </c>
      <c r="W122" s="35">
        <f t="shared" si="25"/>
        <v>164.35747103527507</v>
      </c>
      <c r="X122" s="27"/>
      <c r="Y122" s="35">
        <f t="shared" ref="Y122:AC122" si="26">IF(Y116="-","-",SUM(Y111:Y121))</f>
        <v>168.6806618357989</v>
      </c>
      <c r="Z122" s="35" t="str">
        <f t="shared" si="26"/>
        <v>-</v>
      </c>
      <c r="AA122" s="35" t="str">
        <f t="shared" si="26"/>
        <v>-</v>
      </c>
      <c r="AB122" s="35" t="str">
        <f t="shared" si="26"/>
        <v>-</v>
      </c>
      <c r="AC122" s="35" t="str">
        <f t="shared" si="26"/>
        <v>-</v>
      </c>
      <c r="AD122" s="25"/>
    </row>
    <row r="123" spans="1:30" s="26" customFormat="1" ht="11.25" x14ac:dyDescent="0.15">
      <c r="A123" s="207"/>
      <c r="B123" s="120" t="s">
        <v>244</v>
      </c>
      <c r="C123" s="120" t="s">
        <v>180</v>
      </c>
      <c r="D123" s="122" t="s">
        <v>135</v>
      </c>
      <c r="E123" s="119"/>
      <c r="F123" s="27"/>
      <c r="G123" s="117" t="s">
        <v>249</v>
      </c>
      <c r="H123" s="117" t="s">
        <v>249</v>
      </c>
      <c r="I123" s="117" t="s">
        <v>249</v>
      </c>
      <c r="J123" s="117" t="s">
        <v>249</v>
      </c>
      <c r="K123" s="117" t="s">
        <v>249</v>
      </c>
      <c r="L123" s="117" t="s">
        <v>249</v>
      </c>
      <c r="M123" s="117" t="s">
        <v>249</v>
      </c>
      <c r="N123" s="117" t="s">
        <v>249</v>
      </c>
      <c r="O123" s="27"/>
      <c r="P123" s="117" t="s">
        <v>249</v>
      </c>
      <c r="Q123" s="117" t="s">
        <v>249</v>
      </c>
      <c r="R123" s="117" t="s">
        <v>249</v>
      </c>
      <c r="S123" s="117" t="s">
        <v>249</v>
      </c>
      <c r="T123" s="117" t="s">
        <v>249</v>
      </c>
      <c r="U123" s="117" t="s">
        <v>249</v>
      </c>
      <c r="V123" s="117" t="s">
        <v>249</v>
      </c>
      <c r="W123" s="117" t="s">
        <v>249</v>
      </c>
      <c r="X123" s="27"/>
      <c r="Y123" s="117" t="s">
        <v>249</v>
      </c>
      <c r="Z123" s="117" t="s">
        <v>249</v>
      </c>
      <c r="AA123" s="117" t="s">
        <v>249</v>
      </c>
      <c r="AB123" s="117" t="s">
        <v>249</v>
      </c>
      <c r="AC123" s="117" t="s">
        <v>249</v>
      </c>
      <c r="AD123" s="25"/>
    </row>
    <row r="124" spans="1:30" s="26" customFormat="1" ht="11.25" x14ac:dyDescent="0.15">
      <c r="A124" s="207"/>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x14ac:dyDescent="0.15">
      <c r="A125" s="207"/>
      <c r="B125" s="120" t="s">
        <v>245</v>
      </c>
      <c r="C125" s="120" t="s">
        <v>182</v>
      </c>
      <c r="D125" s="122" t="s">
        <v>135</v>
      </c>
      <c r="E125" s="119"/>
      <c r="F125" s="27"/>
      <c r="G125" s="117" t="str">
        <f>IF('3c AA'!J22="-","-",'3c AA'!J22)</f>
        <v>-</v>
      </c>
      <c r="H125" s="117" t="str">
        <f>IF('3c AA'!K22="-","-",'3c AA'!K22)</f>
        <v>-</v>
      </c>
      <c r="I125" s="117" t="str">
        <f>IF('3c AA'!L22="-","-",'3c AA'!L22)</f>
        <v>-</v>
      </c>
      <c r="J125" s="117" t="str">
        <f>IF('3c AA'!M22="-","-",'3c AA'!M22)</f>
        <v>-</v>
      </c>
      <c r="K125" s="117" t="str">
        <f>IF('3c AA'!N22="-","-",'3c AA'!N22)</f>
        <v>-</v>
      </c>
      <c r="L125" s="117" t="str">
        <f>IF('3c AA'!O22="-","-",'3c AA'!O22)</f>
        <v>-</v>
      </c>
      <c r="M125" s="117" t="str">
        <f>IF('3c AA'!P22="-","-",'3c AA'!P22)</f>
        <v>-</v>
      </c>
      <c r="N125" s="117" t="str">
        <f>IF('3c AA'!Q22="-","-",'3c AA'!Q22)</f>
        <v>-</v>
      </c>
      <c r="O125" s="27"/>
      <c r="P125" s="117" t="str">
        <f>IF('3c AA'!S22="-","-",'3c AA'!S22)</f>
        <v>-</v>
      </c>
      <c r="Q125" s="117" t="str">
        <f>IF('3c AA'!T22="-","-",'3c AA'!T22)</f>
        <v>-</v>
      </c>
      <c r="R125" s="117" t="str">
        <f>IF('3c AA'!U22="-","-",'3c AA'!U22)</f>
        <v>-</v>
      </c>
      <c r="S125" s="117" t="str">
        <f>IF('3c AA'!V22="-","-",'3c AA'!V22)</f>
        <v>-</v>
      </c>
      <c r="T125" s="117">
        <f>IF('3c AA'!W22="-","-",'3c AA'!W22)</f>
        <v>0</v>
      </c>
      <c r="U125" s="117">
        <f>IF('3c AA'!X22="-","-",'3c AA'!X22)</f>
        <v>1.4870742269298105</v>
      </c>
      <c r="V125" s="117">
        <f>IF('3c AA'!Y22="-","-",'3c AA'!Y22)</f>
        <v>0.70457099735818829</v>
      </c>
      <c r="W125" s="117" t="str">
        <f>IF('3c AA'!Z22="-","-",'3c AA'!Z22)</f>
        <v>-</v>
      </c>
      <c r="X125" s="27"/>
      <c r="Y125" s="117">
        <f>IF('3c AA'!AB22="-","-",'3c AA'!AB22)</f>
        <v>0</v>
      </c>
      <c r="Z125" s="117" t="str">
        <f>IF('3c AA'!AC22="-","-",'3c AA'!AC22)</f>
        <v>-</v>
      </c>
      <c r="AA125" s="117" t="str">
        <f>IF('3c AA'!AD22="-","-",'3c AA'!AD22)</f>
        <v>-</v>
      </c>
      <c r="AB125" s="117" t="str">
        <f>IF('3c AA'!AE22="-","-",'3c AA'!AE22)</f>
        <v>-</v>
      </c>
      <c r="AC125" s="117" t="str">
        <f>IF('3c AA'!AF22="-","-",'3c AA'!AF22)</f>
        <v>-</v>
      </c>
      <c r="AD125" s="25"/>
    </row>
    <row r="126" spans="1:30" s="26" customFormat="1" ht="11.25" customHeight="1" x14ac:dyDescent="0.15">
      <c r="A126" s="207"/>
      <c r="B126" s="120" t="s">
        <v>246</v>
      </c>
      <c r="C126" s="120" t="s">
        <v>183</v>
      </c>
      <c r="D126" s="122" t="s">
        <v>135</v>
      </c>
      <c r="E126" s="119"/>
      <c r="F126" s="27"/>
      <c r="G126" s="117">
        <f>IF('3d PC'!G15="-","-",'3d PC'!G56)</f>
        <v>6.5567588596821027</v>
      </c>
      <c r="H126" s="117">
        <f>IF('3d PC'!H15="-","-",'3d PC'!H56)</f>
        <v>6.5567588596821027</v>
      </c>
      <c r="I126" s="117">
        <f>IF('3d PC'!I15="-","-",'3d PC'!I56)</f>
        <v>6.6197359495950758</v>
      </c>
      <c r="J126" s="117">
        <f>IF('3d PC'!J15="-","-",'3d PC'!J56)</f>
        <v>6.6197359495950758</v>
      </c>
      <c r="K126" s="117">
        <f>IF('3d PC'!K15="-","-",'3d PC'!K56)</f>
        <v>6.6995028867368616</v>
      </c>
      <c r="L126" s="117">
        <f>IF('3d PC'!L15="-","-",'3d PC'!L56)</f>
        <v>6.6995028867368616</v>
      </c>
      <c r="M126" s="117">
        <f>IF('3d PC'!M15="-","-",'3d PC'!M56)</f>
        <v>7.1131218301273513</v>
      </c>
      <c r="N126" s="117">
        <f>IF('3d PC'!N15="-","-",'3d PC'!N56)</f>
        <v>7.1131218301273513</v>
      </c>
      <c r="O126" s="27"/>
      <c r="P126" s="117">
        <f>'3d PC'!P56</f>
        <v>7.1131218301273513</v>
      </c>
      <c r="Q126" s="117">
        <f>'3d PC'!Q56</f>
        <v>7.2804579515147188</v>
      </c>
      <c r="R126" s="117">
        <f>'3d PC'!R56</f>
        <v>7.1935840895118579</v>
      </c>
      <c r="S126" s="117">
        <f>'3d PC'!S56</f>
        <v>7.3593999937099728</v>
      </c>
      <c r="T126" s="117">
        <f>'3d PC'!T56</f>
        <v>7.0492243060839304</v>
      </c>
      <c r="U126" s="117">
        <f>'3d PC'!U56</f>
        <v>7.1089669218364691</v>
      </c>
      <c r="V126" s="117">
        <f>'3d PC'!V56</f>
        <v>6.9829560851947949</v>
      </c>
      <c r="W126" s="117">
        <f>'3d PC'!W56</f>
        <v>9.6262235975887975</v>
      </c>
      <c r="X126" s="27"/>
      <c r="Y126" s="117">
        <f>'3d PC'!Y56</f>
        <v>9.9504863797742438</v>
      </c>
      <c r="Z126" s="117" t="str">
        <f>'3d PC'!Z56</f>
        <v>-</v>
      </c>
      <c r="AA126" s="117" t="str">
        <f>'3d PC'!AA56</f>
        <v>-</v>
      </c>
      <c r="AB126" s="117" t="str">
        <f>'3d PC'!AB56</f>
        <v>-</v>
      </c>
      <c r="AC126" s="117" t="str">
        <f>'3d PC'!AC56</f>
        <v>-</v>
      </c>
      <c r="AD126" s="25"/>
    </row>
    <row r="127" spans="1:30" s="26" customFormat="1" ht="11.25" customHeight="1" x14ac:dyDescent="0.15">
      <c r="A127" s="207"/>
      <c r="B127" s="120" t="s">
        <v>247</v>
      </c>
      <c r="C127" s="120" t="s">
        <v>184</v>
      </c>
      <c r="D127" s="122" t="s">
        <v>135</v>
      </c>
      <c r="E127" s="119"/>
      <c r="F127" s="27"/>
      <c r="G127" s="117">
        <f>IF('3e NC-Elec'!H24="-","-",'3e NC-Elec'!H24)</f>
        <v>14.490500000000003</v>
      </c>
      <c r="H127" s="117">
        <f>IF('3e NC-Elec'!I24="-","-",'3e NC-Elec'!I24)</f>
        <v>14.490500000000003</v>
      </c>
      <c r="I127" s="117">
        <f>IF('3e NC-Elec'!J24="-","-",'3e NC-Elec'!J24)</f>
        <v>20.293999999999997</v>
      </c>
      <c r="J127" s="117">
        <f>IF('3e NC-Elec'!K24="-","-",'3e NC-Elec'!K24)</f>
        <v>20.293999999999997</v>
      </c>
      <c r="K127" s="117">
        <f>IF('3e NC-Elec'!L24="-","-",'3e NC-Elec'!L24)</f>
        <v>16.206000000000003</v>
      </c>
      <c r="L127" s="117">
        <f>IF('3e NC-Elec'!M24="-","-",'3e NC-Elec'!M24)</f>
        <v>16.206000000000003</v>
      </c>
      <c r="M127" s="117">
        <f>IF('3e NC-Elec'!N24="-","-",'3e NC-Elec'!N24)</f>
        <v>16.716999999999999</v>
      </c>
      <c r="N127" s="117">
        <f>IF('3e NC-Elec'!O24="-","-",'3e NC-Elec'!O24)</f>
        <v>16.716999999999999</v>
      </c>
      <c r="O127" s="27"/>
      <c r="P127" s="117">
        <f>'3e NC-Elec'!Q24</f>
        <v>16.716999999999999</v>
      </c>
      <c r="Q127" s="117">
        <f>'3e NC-Elec'!R24</f>
        <v>15.9505</v>
      </c>
      <c r="R127" s="117">
        <f>'3e NC-Elec'!S24</f>
        <v>15.9505</v>
      </c>
      <c r="S127" s="117">
        <f>'3e NC-Elec'!T24</f>
        <v>16.023499999999999</v>
      </c>
      <c r="T127" s="117">
        <f>'3e NC-Elec'!U24</f>
        <v>16.023499999999999</v>
      </c>
      <c r="U127" s="117">
        <f>'3e NC-Elec'!V24</f>
        <v>17.373999999999999</v>
      </c>
      <c r="V127" s="117">
        <f>'3e NC-Elec'!W24</f>
        <v>17.373999999999999</v>
      </c>
      <c r="W127" s="117">
        <f>'3e NC-Elec'!X24</f>
        <v>93.950999999999979</v>
      </c>
      <c r="X127" s="27"/>
      <c r="Y127" s="117">
        <f>'3e NC-Elec'!Z24</f>
        <v>93.950999999999979</v>
      </c>
      <c r="Z127" s="117" t="str">
        <f>'3e NC-Elec'!AA24</f>
        <v>-</v>
      </c>
      <c r="AA127" s="117" t="str">
        <f>'3e NC-Elec'!AB24</f>
        <v>-</v>
      </c>
      <c r="AB127" s="117" t="str">
        <f>'3e NC-Elec'!AC24</f>
        <v>-</v>
      </c>
      <c r="AC127" s="117" t="str">
        <f>'3e NC-Elec'!AD24</f>
        <v>-</v>
      </c>
      <c r="AD127" s="25"/>
    </row>
    <row r="128" spans="1:30" s="26" customFormat="1" ht="12.6" customHeight="1" x14ac:dyDescent="0.15">
      <c r="A128" s="207"/>
      <c r="B128" s="120" t="s">
        <v>248</v>
      </c>
      <c r="C128" s="120" t="s">
        <v>185</v>
      </c>
      <c r="D128" s="122" t="s">
        <v>135</v>
      </c>
      <c r="E128" s="119"/>
      <c r="F128" s="27"/>
      <c r="G128" s="117">
        <f>IF('3g CPIH'!C$17="-","-",'3h OC '!$E$7*('3g CPIH'!C$17/'3g CPIH'!$G$17))</f>
        <v>38.772147945205475</v>
      </c>
      <c r="H128" s="117">
        <f>IF('3g CPIH'!D$17="-","-",'3h OC '!$E$7*('3g CPIH'!D$17/'3g CPIH'!$G$17))</f>
        <v>38.849769863013698</v>
      </c>
      <c r="I128" s="117">
        <f>IF('3g CPIH'!E$17="-","-",'3h OC '!$E$7*('3g CPIH'!E$17/'3g CPIH'!$G$17))</f>
        <v>38.966202739726029</v>
      </c>
      <c r="J128" s="117">
        <f>IF('3g CPIH'!F$17="-","-",'3h OC '!$E$7*('3g CPIH'!F$17/'3g CPIH'!$G$17))</f>
        <v>39.199068493150683</v>
      </c>
      <c r="K128" s="117">
        <f>IF('3g CPIH'!G$17="-","-",'3h OC '!$E$7*('3g CPIH'!G$17/'3g CPIH'!$G$17))</f>
        <v>39.6648</v>
      </c>
      <c r="L128" s="117">
        <f>IF('3g CPIH'!H$17="-","-",'3h OC '!$E$7*('3g CPIH'!H$17/'3g CPIH'!$G$17))</f>
        <v>40.169342465753431</v>
      </c>
      <c r="M128" s="117">
        <f>IF('3g CPIH'!I$17="-","-",'3h OC '!$E$7*('3g CPIH'!I$17/'3g CPIH'!$G$17))</f>
        <v>40.751506849315064</v>
      </c>
      <c r="N128" s="117">
        <f>IF('3g CPIH'!J$17="-","-",'3h OC '!$E$7*('3g CPIH'!J$17/'3g CPIH'!$G$17))</f>
        <v>41.100805479452056</v>
      </c>
      <c r="O128" s="27"/>
      <c r="P128" s="117">
        <f>IF('3g CPIH'!L$17="-","-",'3h OC '!$E$7*('3g CPIH'!L$17/'3g CPIH'!$G$17))</f>
        <v>41.100805479452056</v>
      </c>
      <c r="Q128" s="117">
        <f>IF('3g CPIH'!M$17="-","-",'3h OC '!$E$7*('3g CPIH'!M$17/'3g CPIH'!$G$17))</f>
        <v>41.566536986301365</v>
      </c>
      <c r="R128" s="117">
        <f>IF('3g CPIH'!N$17="-","-",'3h OC '!$E$7*('3g CPIH'!N$17/'3g CPIH'!$G$17))</f>
        <v>41.877024657534243</v>
      </c>
      <c r="S128" s="117">
        <f>IF('3g CPIH'!O$17="-","-",'3h OC '!$E$7*('3g CPIH'!O$17/'3g CPIH'!$G$17))</f>
        <v>42.109890410958904</v>
      </c>
      <c r="T128" s="117">
        <f>IF('3g CPIH'!P$17="-","-",'3h OC '!$E$7*('3g CPIH'!P$17/'3g CPIH'!$G$17))</f>
        <v>42.226323287671228</v>
      </c>
      <c r="U128" s="117">
        <f>IF('3g CPIH'!Q$17="-","-",'3h OC '!$E$7*('3g CPIH'!Q$17/'3g CPIH'!$G$17))</f>
        <v>42.45918904109589</v>
      </c>
      <c r="V128" s="117">
        <f>IF('3g CPIH'!R$17="-","-",'3h OC '!$E$7*('3g CPIH'!R$17/'3g CPIH'!$G$17))</f>
        <v>43.235408219178083</v>
      </c>
      <c r="W128" s="117">
        <f>IF('3g CPIH'!S$17="-","-",'3h OC '!$E$7*('3g CPIH'!S$17/'3g CPIH'!$G$17))</f>
        <v>44.516169863013701</v>
      </c>
      <c r="X128" s="27"/>
      <c r="Y128" s="117">
        <f>IF('3g CPIH'!U$17="-","-",'3h OC '!$E$7*('3g CPIH'!U$17/'3g CPIH'!$G$17))</f>
        <v>46.767205479452052</v>
      </c>
      <c r="Z128" s="117" t="str">
        <f>IF('3g CPIH'!V$17="-","-",'3h OC '!$E$7*('3g CPIH'!V$17/'3g CPIH'!$G$17))</f>
        <v>-</v>
      </c>
      <c r="AA128" s="117" t="str">
        <f>IF('3g CPIH'!W$17="-","-",'3h OC '!$E$7*('3g CPIH'!W$17/'3g CPIH'!$G$17))</f>
        <v>-</v>
      </c>
      <c r="AB128" s="117" t="str">
        <f>IF('3g CPIH'!X$17="-","-",'3h OC '!$E$7*('3g CPIH'!X$17/'3g CPIH'!$G$17))</f>
        <v>-</v>
      </c>
      <c r="AC128" s="117" t="str">
        <f>IF('3g CPIH'!Y$17="-","-",'3h OC '!$E$7*('3g CPIH'!Y$17/'3g CPIH'!$G$17))</f>
        <v>-</v>
      </c>
      <c r="AD128" s="25"/>
    </row>
    <row r="129" spans="1:30" s="26" customFormat="1" ht="11.25" customHeight="1" x14ac:dyDescent="0.15">
      <c r="A129" s="207"/>
      <c r="B129" s="120" t="s">
        <v>248</v>
      </c>
      <c r="C129" s="120" t="s">
        <v>186</v>
      </c>
      <c r="D129" s="122" t="s">
        <v>135</v>
      </c>
      <c r="E129" s="119"/>
      <c r="F129" s="27"/>
      <c r="G129" s="117" t="s">
        <v>249</v>
      </c>
      <c r="H129" s="117" t="s">
        <v>249</v>
      </c>
      <c r="I129" s="117" t="s">
        <v>249</v>
      </c>
      <c r="J129" s="117" t="s">
        <v>249</v>
      </c>
      <c r="K129" s="117">
        <f>IF('3i SMNCC'!G$50="-","-",'3i SMNCC'!G$62)</f>
        <v>0</v>
      </c>
      <c r="L129" s="117">
        <f>IF('3i SMNCC'!H$50="-","-",'3i SMNCC'!H$62)</f>
        <v>-0.1310662676190151</v>
      </c>
      <c r="M129" s="117">
        <f>IF('3i SMNCC'!I$50="-","-",'3i SMNCC'!I$62)</f>
        <v>1.6490220555819262</v>
      </c>
      <c r="N129" s="117">
        <f>IF('3i SMNCC'!J$50="-","-",'3i SMNCC'!J$62)</f>
        <v>7.9249822078168837</v>
      </c>
      <c r="O129" s="27"/>
      <c r="P129" s="117">
        <f>IF('3i SMNCC'!L$50="-","-",'3i SMNCC'!L$62)</f>
        <v>7.9249822078168837</v>
      </c>
      <c r="Q129" s="117">
        <f>IF('3i SMNCC'!M$50="-","-",'3i SMNCC'!M$62)</f>
        <v>9.5945159615724194</v>
      </c>
      <c r="R129" s="117">
        <f>IF('3i SMNCC'!N$50="-","-",'3i SMNCC'!N$62)</f>
        <v>9.6655312765157912</v>
      </c>
      <c r="S129" s="117">
        <f>IF('3i SMNCC'!O$50="-","-",'3i SMNCC'!O$62)</f>
        <v>11.448655558303892</v>
      </c>
      <c r="T129" s="117">
        <f>IF('3i SMNCC'!P$50="-","-",'3i SMNCC'!P$62)</f>
        <v>11.63045810995356</v>
      </c>
      <c r="U129" s="117">
        <f>IF('3i SMNCC'!Q$50="-","-",'3i SMNCC'!Q$62)</f>
        <v>11.375413031411084</v>
      </c>
      <c r="V129" s="117">
        <f>IF('3i SMNCC'!R$50="-","-",'3i SMNCC'!R$62)</f>
        <v>11.405483218834176</v>
      </c>
      <c r="W129" s="117">
        <f>IF('3i SMNCC'!S$50="-","-",'3i SMNCC'!S$62)</f>
        <v>10.452988037960662</v>
      </c>
      <c r="X129" s="27"/>
      <c r="Y129" s="117">
        <f>IF('3i SMNCC'!U$50="-","-",'3i SMNCC'!U$62)</f>
        <v>11.090106502704794</v>
      </c>
      <c r="Z129" s="117" t="str">
        <f>IF('3i SMNCC'!V$50="-","-",'3i SMNCC'!V$62)</f>
        <v>-</v>
      </c>
      <c r="AA129" s="117" t="str">
        <f>IF('3i SMNCC'!W$50="-","-",'3i SMNCC'!W$62)</f>
        <v>-</v>
      </c>
      <c r="AB129" s="117" t="str">
        <f>IF('3i SMNCC'!X$50="-","-",'3i SMNCC'!X$62)</f>
        <v>-</v>
      </c>
      <c r="AC129" s="117" t="str">
        <f>IF('3i SMNCC'!Y$50="-","-",'3i SMNCC'!Y$62)</f>
        <v>-</v>
      </c>
      <c r="AD129" s="25"/>
    </row>
    <row r="130" spans="1:30" s="26" customFormat="1" ht="11.25" customHeight="1" x14ac:dyDescent="0.15">
      <c r="A130" s="207"/>
      <c r="B130" s="120" t="s">
        <v>248</v>
      </c>
      <c r="C130" s="120" t="s">
        <v>187</v>
      </c>
      <c r="D130" s="122" t="s">
        <v>135</v>
      </c>
      <c r="E130" s="119"/>
      <c r="F130" s="27"/>
      <c r="G130" s="117">
        <f>IF('3g CPIH'!C$17="-","-",'3j PAAC PAP'!$G$7*('3g CPIH'!C$17/'3g CPIH'!$G$17))</f>
        <v>13.436452250489236</v>
      </c>
      <c r="H130" s="117">
        <f>IF('3g CPIH'!D$17="-","-",'3j PAAC PAP'!$G$7*('3g CPIH'!D$17/'3g CPIH'!$G$17))</f>
        <v>13.463352054794518</v>
      </c>
      <c r="I130" s="117">
        <f>IF('3g CPIH'!E$17="-","-",'3j PAAC PAP'!$G$7*('3g CPIH'!E$17/'3g CPIH'!$G$17))</f>
        <v>13.503701761252445</v>
      </c>
      <c r="J130" s="117">
        <f>IF('3g CPIH'!F$17="-","-",'3j PAAC PAP'!$G$7*('3g CPIH'!F$17/'3g CPIH'!$G$17))</f>
        <v>13.584401174168297</v>
      </c>
      <c r="K130" s="117">
        <f>IF('3g CPIH'!G$17="-","-",'3j PAAC PAP'!$G$7*('3g CPIH'!G$17/'3g CPIH'!$G$17))</f>
        <v>13.745799999999999</v>
      </c>
      <c r="L130" s="117">
        <f>IF('3g CPIH'!H$17="-","-",'3j PAAC PAP'!$G$7*('3g CPIH'!H$17/'3g CPIH'!$G$17))</f>
        <v>13.920648727984345</v>
      </c>
      <c r="M130" s="117">
        <f>IF('3g CPIH'!I$17="-","-",'3j PAAC PAP'!$G$7*('3g CPIH'!I$17/'3g CPIH'!$G$17))</f>
        <v>14.122397260273971</v>
      </c>
      <c r="N130" s="117">
        <f>IF('3g CPIH'!J$17="-","-",'3j PAAC PAP'!$G$7*('3g CPIH'!J$17/'3g CPIH'!$G$17))</f>
        <v>14.24344637964775</v>
      </c>
      <c r="O130" s="27"/>
      <c r="P130" s="117">
        <f>IF('3g CPIH'!L$17="-","-",'3j PAAC PAP'!$G$7*('3g CPIH'!L$17/'3g CPIH'!$G$17))</f>
        <v>14.24344637964775</v>
      </c>
      <c r="Q130" s="117">
        <f>IF('3g CPIH'!M$17="-","-",'3j PAAC PAP'!$G$7*('3g CPIH'!M$17/'3g CPIH'!$G$17))</f>
        <v>14.40484520547945</v>
      </c>
      <c r="R130" s="117">
        <f>IF('3g CPIH'!N$17="-","-",'3j PAAC PAP'!$G$7*('3g CPIH'!N$17/'3g CPIH'!$G$17))</f>
        <v>14.512444422700586</v>
      </c>
      <c r="S130" s="117">
        <f>IF('3g CPIH'!O$17="-","-",'3j PAAC PAP'!$G$7*('3g CPIH'!O$17/'3g CPIH'!$G$17))</f>
        <v>14.593143835616438</v>
      </c>
      <c r="T130" s="117">
        <f>IF('3g CPIH'!P$17="-","-",'3j PAAC PAP'!$G$7*('3g CPIH'!P$17/'3g CPIH'!$G$17))</f>
        <v>14.633493542074362</v>
      </c>
      <c r="U130" s="117">
        <f>IF('3g CPIH'!Q$17="-","-",'3j PAAC PAP'!$G$7*('3g CPIH'!Q$17/'3g CPIH'!$G$17))</f>
        <v>14.714192954990214</v>
      </c>
      <c r="V130" s="117">
        <f>IF('3g CPIH'!R$17="-","-",'3j PAAC PAP'!$G$7*('3g CPIH'!R$17/'3g CPIH'!$G$17))</f>
        <v>14.983190998043053</v>
      </c>
      <c r="W130" s="117">
        <f>IF('3g CPIH'!S$17="-","-",'3j PAAC PAP'!$G$7*('3g CPIH'!S$17/'3g CPIH'!$G$17))</f>
        <v>15.427037769080234</v>
      </c>
      <c r="X130" s="27"/>
      <c r="Y130" s="117">
        <f>IF('3g CPIH'!U$17="-","-",'3j PAAC PAP'!$G$7*('3g CPIH'!U$17/'3g CPIH'!$G$17))</f>
        <v>16.207132093933463</v>
      </c>
      <c r="Z130" s="117" t="str">
        <f>IF('3g CPIH'!V$17="-","-",'3j PAAC PAP'!$G$7*('3g CPIH'!V$17/'3g CPIH'!$G$17))</f>
        <v>-</v>
      </c>
      <c r="AA130" s="117" t="str">
        <f>IF('3g CPIH'!W$17="-","-",'3j PAAC PAP'!$G$7*('3g CPIH'!W$17/'3g CPIH'!$G$17))</f>
        <v>-</v>
      </c>
      <c r="AB130" s="117" t="str">
        <f>IF('3g CPIH'!X$17="-","-",'3j PAAC PAP'!$G$7*('3g CPIH'!X$17/'3g CPIH'!$G$17))</f>
        <v>-</v>
      </c>
      <c r="AC130" s="117" t="str">
        <f>IF('3g CPIH'!Y$17="-","-",'3j PAAC PAP'!$G$7*('3g CPIH'!Y$17/'3g CPIH'!$G$17))</f>
        <v>-</v>
      </c>
      <c r="AD130" s="25"/>
    </row>
    <row r="131" spans="1:30" s="26" customFormat="1" ht="11.25" customHeight="1" x14ac:dyDescent="0.15">
      <c r="A131" s="207"/>
      <c r="B131" s="120" t="s">
        <v>248</v>
      </c>
      <c r="C131" s="120" t="s">
        <v>188</v>
      </c>
      <c r="D131" s="122" t="s">
        <v>135</v>
      </c>
      <c r="E131" s="119"/>
      <c r="F131" s="27"/>
      <c r="G131" s="117">
        <f>IF(G126="-","-",SUM(G123:G129)*'3j PAAC PAP'!$G$25)</f>
        <v>3.4885481660474338</v>
      </c>
      <c r="H131" s="117">
        <f>IF(H126="-","-",SUM(H123:H129)*'3j PAAC PAP'!$G$25)</f>
        <v>3.4930749210501744</v>
      </c>
      <c r="I131" s="117">
        <f>IF(I126="-","-",SUM(I123:I129)*'3j PAAC PAP'!$G$25)</f>
        <v>3.8419862644838285</v>
      </c>
      <c r="J131" s="117">
        <f>IF(J126="-","-",SUM(J123:J129)*'3j PAAC PAP'!$G$25)</f>
        <v>3.8555665294920471</v>
      </c>
      <c r="K131" s="117">
        <f>IF(K126="-","-",SUM(K123:K129)*'3j PAAC PAP'!$G$25)</f>
        <v>3.648974923748721</v>
      </c>
      <c r="L131" s="117">
        <f>IF(L126="-","-",SUM(L123:L129)*'3j PAAC PAP'!$G$25)</f>
        <v>3.6707553086715237</v>
      </c>
      <c r="M131" s="117">
        <f>IF(M126="-","-",SUM(M123:M129)*'3j PAAC PAP'!$G$25)</f>
        <v>3.8624390895651497</v>
      </c>
      <c r="N131" s="117">
        <f>IF(N126="-","-",SUM(N123:N129)*'3j PAAC PAP'!$G$25)</f>
        <v>4.2488109312355169</v>
      </c>
      <c r="O131" s="27"/>
      <c r="P131" s="117">
        <f>IF(P126="-","-",SUM(P123:P129)*'3j PAAC PAP'!$G$25)</f>
        <v>4.2488109312355169</v>
      </c>
      <c r="Q131" s="117">
        <f>IF(Q126="-","-",SUM(Q123:Q129)*'3j PAAC PAP'!$G$25)</f>
        <v>4.3383932916305392</v>
      </c>
      <c r="R131" s="117">
        <f>IF(R126="-","-",SUM(R123:R129)*'3j PAAC PAP'!$G$25)</f>
        <v>4.355575472894083</v>
      </c>
      <c r="S131" s="117">
        <f>IF(S126="-","-",SUM(S123:S129)*'3j PAAC PAP'!$G$25)</f>
        <v>4.4870712456686466</v>
      </c>
      <c r="T131" s="117">
        <f>IF(T126="-","-",SUM(T123:T129)*'3j PAAC PAP'!$G$25)</f>
        <v>4.4863749136288851</v>
      </c>
      <c r="U131" s="117">
        <f>IF(U126="-","-",SUM(U123:U129)*'3j PAAC PAP'!$G$25)</f>
        <v>4.6540471833782133</v>
      </c>
      <c r="V131" s="117">
        <f>IF(V126="-","-",SUM(V123:V129)*'3j PAAC PAP'!$G$25)</f>
        <v>4.6480856432823243</v>
      </c>
      <c r="W131" s="117">
        <f>IF(W126="-","-",SUM(W123:W129)*'3j PAAC PAP'!$G$25)</f>
        <v>9.2461078762332072</v>
      </c>
      <c r="X131" s="27"/>
      <c r="Y131" s="117">
        <f>IF(Y126="-","-",SUM(Y123:Y129)*'3j PAAC PAP'!$G$25)</f>
        <v>9.4334496028710966</v>
      </c>
      <c r="Z131" s="117" t="str">
        <f>IF(Z126="-","-",SUM(Z123:Z129)*'3j PAAC PAP'!$G$25)</f>
        <v>-</v>
      </c>
      <c r="AA131" s="117" t="str">
        <f>IF(AA126="-","-",SUM(AA123:AA129)*'3j PAAC PAP'!$G$25)</f>
        <v>-</v>
      </c>
      <c r="AB131" s="117" t="str">
        <f>IF(AB126="-","-",SUM(AB123:AB129)*'3j PAAC PAP'!$G$25)</f>
        <v>-</v>
      </c>
      <c r="AC131" s="117" t="str">
        <f>IF(AC126="-","-",SUM(AC123:AC129)*'3j PAAC PAP'!$G$25)</f>
        <v>-</v>
      </c>
      <c r="AD131" s="25"/>
    </row>
    <row r="132" spans="1:30" s="26" customFormat="1" ht="11.25" x14ac:dyDescent="0.15">
      <c r="A132" s="207"/>
      <c r="B132" s="120" t="s">
        <v>189</v>
      </c>
      <c r="C132" s="120" t="s">
        <v>250</v>
      </c>
      <c r="D132" s="122" t="s">
        <v>135</v>
      </c>
      <c r="E132" s="119"/>
      <c r="F132" s="27"/>
      <c r="G132" s="117">
        <f>IF(G126="-","-",SUM(G123:G131)*'3k EBIT'!$E$7)</f>
        <v>1.4863856790645449</v>
      </c>
      <c r="H132" s="117">
        <f>IF(H126="-","-",SUM(H123:H131)*'3k EBIT'!$E$7)</f>
        <v>1.4884977299693325</v>
      </c>
      <c r="I132" s="117">
        <f>IF(I126="-","-",SUM(I123:I131)*'3k EBIT'!$E$7)</f>
        <v>1.6119139382172312</v>
      </c>
      <c r="J132" s="117">
        <f>IF(J126="-","-",SUM(J123:J131)*'3k EBIT'!$E$7)</f>
        <v>1.6182500909315933</v>
      </c>
      <c r="K132" s="117">
        <f>IF(K126="-","-",SUM(K123:K131)*'3k EBIT'!$E$7)</f>
        <v>1.548763627033485</v>
      </c>
      <c r="L132" s="117">
        <f>IF(L126="-","-",SUM(L123:L131)*'3k EBIT'!$E$7)</f>
        <v>1.5598054266977379</v>
      </c>
      <c r="M132" s="117">
        <f>IF(M126="-","-",SUM(M123:M131)*'3k EBIT'!$E$7)</f>
        <v>1.6310855538596354</v>
      </c>
      <c r="N132" s="117">
        <f>IF(N126="-","-",SUM(N123:N131)*'3k EBIT'!$E$7)</f>
        <v>1.7692312951301181</v>
      </c>
      <c r="O132" s="27"/>
      <c r="P132" s="117">
        <f>IF(P126="-","-",SUM(P123:P131)*'3k EBIT'!$E$7)</f>
        <v>1.7692312951301181</v>
      </c>
      <c r="Q132" s="117">
        <f>IF(Q126="-","-",SUM(Q123:Q131)*'3k EBIT'!$E$7)</f>
        <v>1.8038435103113828</v>
      </c>
      <c r="R132" s="117">
        <f>IF(R126="-","-",SUM(R123:R131)*'3k EBIT'!$E$7)</f>
        <v>1.8119666533142242</v>
      </c>
      <c r="S132" s="117">
        <f>IF(S126="-","-",SUM(S123:S131)*'3k EBIT'!$E$7)</f>
        <v>1.8597475311051863</v>
      </c>
      <c r="T132" s="117">
        <f>IF(T126="-","-",SUM(T123:T131)*'3k EBIT'!$E$7)</f>
        <v>1.8602842787194906</v>
      </c>
      <c r="U132" s="117">
        <f>IF(U126="-","-",SUM(U123:U131)*'3k EBIT'!$E$7)</f>
        <v>1.9207804049095398</v>
      </c>
      <c r="V132" s="117">
        <f>IF(V126="-","-",SUM(V123:V131)*'3k EBIT'!$E$7)</f>
        <v>1.9238950078954977</v>
      </c>
      <c r="W132" s="117">
        <f>IF(W126="-","-",SUM(W123:W131)*'3k EBIT'!$E$7)</f>
        <v>3.5485958017226022</v>
      </c>
      <c r="X132" s="27"/>
      <c r="Y132" s="117">
        <f>IF(Y126="-","-",SUM(Y123:Y131)*'3k EBIT'!$E$7)</f>
        <v>3.6295511929775914</v>
      </c>
      <c r="Z132" s="117" t="str">
        <f>IF(Z126="-","-",SUM(Z123:Z131)*'3k EBIT'!$E$7)</f>
        <v>-</v>
      </c>
      <c r="AA132" s="117" t="str">
        <f>IF(AA126="-","-",SUM(AA123:AA131)*'3k EBIT'!$E$7)</f>
        <v>-</v>
      </c>
      <c r="AB132" s="117" t="str">
        <f>IF(AB126="-","-",SUM(AB123:AB131)*'3k EBIT'!$E$7)</f>
        <v>-</v>
      </c>
      <c r="AC132" s="117" t="str">
        <f>IF(AC126="-","-",SUM(AC123:AC131)*'3k EBIT'!$E$7)</f>
        <v>-</v>
      </c>
      <c r="AD132" s="25"/>
    </row>
    <row r="133" spans="1:30" s="26" customFormat="1" ht="11.25" x14ac:dyDescent="0.15">
      <c r="A133" s="207"/>
      <c r="B133" s="120" t="s">
        <v>251</v>
      </c>
      <c r="C133" s="156" t="s">
        <v>252</v>
      </c>
      <c r="D133" s="122" t="s">
        <v>135</v>
      </c>
      <c r="E133" s="118"/>
      <c r="F133" s="27"/>
      <c r="G133" s="117">
        <f>IF(G128="-","-",SUM(G123:G126,G128:G132)*'3l HAP'!$E$8)</f>
        <v>0.9332216283560566</v>
      </c>
      <c r="H133" s="117">
        <f>IF(H128="-","-",SUM(H123:H126,H128:H132)*'3l HAP'!$E$8)</f>
        <v>0.93484912964681233</v>
      </c>
      <c r="I133" s="117">
        <f>IF(I128="-","-",SUM(I123:I126,I128:I132)*'3l HAP'!$E$8)</f>
        <v>0.94498197870459344</v>
      </c>
      <c r="J133" s="117">
        <f>IF(J128="-","-",SUM(J123:J126,J128:J132)*'3l HAP'!$E$8)</f>
        <v>0.94986448257686118</v>
      </c>
      <c r="K133" s="117">
        <f>IF(K128="-","-",SUM(K123:K126,K128:K132)*'3l HAP'!$E$8)</f>
        <v>0.95617210648671647</v>
      </c>
      <c r="L133" s="117">
        <f>IF(L128="-","-",SUM(L123:L126,L128:L132)*'3l HAP'!$E$8)</f>
        <v>0.96468068133456031</v>
      </c>
      <c r="M133" s="117">
        <f>IF(M128="-","-",SUM(M123:M126,M128:M132)*'3l HAP'!$E$8)</f>
        <v>1.0121260730035446</v>
      </c>
      <c r="N133" s="117">
        <f>IF(N128="-","-",SUM(N123:N126,N128:N132)*'3l HAP'!$E$8)</f>
        <v>1.1185782289248407</v>
      </c>
      <c r="O133" s="27"/>
      <c r="P133" s="117">
        <f>IF(P128="-","-",SUM(P123:P126,P128:P132)*'3l HAP'!$E$8)</f>
        <v>1.1185782289248407</v>
      </c>
      <c r="Q133" s="117">
        <f>IF(Q128="-","-",SUM(Q123:Q126,Q128:Q132)*'3l HAP'!$E$8)</f>
        <v>1.1564719887486032</v>
      </c>
      <c r="R133" s="117">
        <f>IF(R128="-","-",SUM(R123:R126,R128:R132)*'3l HAP'!$E$8)</f>
        <v>1.162731509147545</v>
      </c>
      <c r="S133" s="117">
        <f>IF(S128="-","-",SUM(S123:S126,S128:S132)*'3l HAP'!$E$8)</f>
        <v>1.1984816394518902</v>
      </c>
      <c r="T133" s="117">
        <f>IF(T128="-","-",SUM(T123:T126,T128:T132)*'3l HAP'!$E$8)</f>
        <v>1.1988952456926825</v>
      </c>
      <c r="U133" s="117">
        <f>IF(U128="-","-",SUM(U123:U126,U128:U132)*'3l HAP'!$E$8)</f>
        <v>1.2257395971767944</v>
      </c>
      <c r="V133" s="117">
        <f>IF(V128="-","-",SUM(V123:V126,V128:V132)*'3l HAP'!$E$8)</f>
        <v>1.2281396436758385</v>
      </c>
      <c r="W133" s="117">
        <f>IF(W128="-","-",SUM(W123:W126,W128:W132)*'3l HAP'!$E$8)</f>
        <v>1.3589354970465177</v>
      </c>
      <c r="X133" s="27"/>
      <c r="Y133" s="117">
        <f>IF(Y128="-","-",SUM(Y123:Y126,Y128:Y132)*'3l HAP'!$E$8)</f>
        <v>1.4213179914563334</v>
      </c>
      <c r="Z133" s="117" t="str">
        <f>IF(Z128="-","-",SUM(Z123:Z126,Z128:Z132)*'3l HAP'!$E$8)</f>
        <v>-</v>
      </c>
      <c r="AA133" s="117" t="str">
        <f>IF(AA128="-","-",SUM(AA123:AA126,AA128:AA132)*'3l HAP'!$E$8)</f>
        <v>-</v>
      </c>
      <c r="AB133" s="117" t="str">
        <f>IF(AB128="-","-",SUM(AB123:AB126,AB128:AB132)*'3l HAP'!$E$8)</f>
        <v>-</v>
      </c>
      <c r="AC133" s="117" t="str">
        <f>IF(AC128="-","-",SUM(AC123:AC126,AC128:AC132)*'3l HAP'!$E$8)</f>
        <v>-</v>
      </c>
      <c r="AD133" s="25"/>
    </row>
    <row r="134" spans="1:30" s="26" customFormat="1" ht="11.25" x14ac:dyDescent="0.15">
      <c r="A134" s="207"/>
      <c r="B134" s="120" t="s">
        <v>253</v>
      </c>
      <c r="C134" s="120" t="str">
        <f>B134&amp;"_"&amp;D134</f>
        <v>Total_South Wales</v>
      </c>
      <c r="D134" s="122" t="s">
        <v>135</v>
      </c>
      <c r="E134" s="119"/>
      <c r="F134" s="27"/>
      <c r="G134" s="117">
        <f t="shared" ref="G134:N134" si="27">IF(G128="-","-",SUM(G123:G133))</f>
        <v>79.164014528844845</v>
      </c>
      <c r="H134" s="117">
        <f t="shared" si="27"/>
        <v>79.276802558156646</v>
      </c>
      <c r="I134" s="117">
        <f t="shared" si="27"/>
        <v>85.782522631979191</v>
      </c>
      <c r="J134" s="117">
        <f t="shared" si="27"/>
        <v>86.120886719914552</v>
      </c>
      <c r="K134" s="117">
        <f t="shared" si="27"/>
        <v>82.470013544005795</v>
      </c>
      <c r="L134" s="117">
        <f t="shared" si="27"/>
        <v>83.059669229559447</v>
      </c>
      <c r="M134" s="117">
        <f t="shared" si="27"/>
        <v>86.858698711726632</v>
      </c>
      <c r="N134" s="117">
        <f t="shared" si="27"/>
        <v>94.235976352334504</v>
      </c>
      <c r="O134" s="27"/>
      <c r="P134" s="117">
        <f t="shared" ref="P134:W134" si="28">IF(P128="-","-",SUM(P123:P133))</f>
        <v>94.235976352334504</v>
      </c>
      <c r="Q134" s="117">
        <f t="shared" si="28"/>
        <v>96.095564895558482</v>
      </c>
      <c r="R134" s="117">
        <f t="shared" si="28"/>
        <v>96.529358081618341</v>
      </c>
      <c r="S134" s="117">
        <f t="shared" si="28"/>
        <v>99.079890214814938</v>
      </c>
      <c r="T134" s="117">
        <f t="shared" si="28"/>
        <v>99.108553683824127</v>
      </c>
      <c r="U134" s="117">
        <f t="shared" si="28"/>
        <v>102.31940336172801</v>
      </c>
      <c r="V134" s="117">
        <f t="shared" si="28"/>
        <v>102.48572981346197</v>
      </c>
      <c r="W134" s="117">
        <f t="shared" si="28"/>
        <v>188.12705844264573</v>
      </c>
      <c r="X134" s="27"/>
      <c r="Y134" s="117">
        <f t="shared" ref="Y134:AC134" si="29">IF(Y128="-","-",SUM(Y123:Y133))</f>
        <v>192.45024924316957</v>
      </c>
      <c r="Z134" s="117" t="str">
        <f t="shared" si="29"/>
        <v>-</v>
      </c>
      <c r="AA134" s="117" t="str">
        <f t="shared" si="29"/>
        <v>-</v>
      </c>
      <c r="AB134" s="117" t="str">
        <f t="shared" si="29"/>
        <v>-</v>
      </c>
      <c r="AC134" s="117" t="str">
        <f t="shared" si="29"/>
        <v>-</v>
      </c>
      <c r="AD134" s="25"/>
    </row>
    <row r="135" spans="1:30" s="26" customFormat="1" ht="11.25" x14ac:dyDescent="0.15">
      <c r="A135" s="207"/>
      <c r="B135" s="123" t="s">
        <v>244</v>
      </c>
      <c r="C135" s="123" t="s">
        <v>180</v>
      </c>
      <c r="D135" s="121" t="s">
        <v>134</v>
      </c>
      <c r="E135" s="75"/>
      <c r="F135" s="27"/>
      <c r="G135" s="35" t="s">
        <v>249</v>
      </c>
      <c r="H135" s="35" t="s">
        <v>249</v>
      </c>
      <c r="I135" s="35" t="s">
        <v>249</v>
      </c>
      <c r="J135" s="35" t="s">
        <v>249</v>
      </c>
      <c r="K135" s="35" t="s">
        <v>249</v>
      </c>
      <c r="L135" s="35" t="s">
        <v>249</v>
      </c>
      <c r="M135" s="35" t="s">
        <v>249</v>
      </c>
      <c r="N135" s="35" t="s">
        <v>249</v>
      </c>
      <c r="O135" s="27"/>
      <c r="P135" s="35" t="s">
        <v>249</v>
      </c>
      <c r="Q135" s="35" t="s">
        <v>249</v>
      </c>
      <c r="R135" s="35" t="s">
        <v>249</v>
      </c>
      <c r="S135" s="35" t="s">
        <v>249</v>
      </c>
      <c r="T135" s="35" t="s">
        <v>249</v>
      </c>
      <c r="U135" s="35" t="s">
        <v>249</v>
      </c>
      <c r="V135" s="35" t="s">
        <v>249</v>
      </c>
      <c r="W135" s="35" t="s">
        <v>249</v>
      </c>
      <c r="X135" s="27"/>
      <c r="Y135" s="35" t="s">
        <v>249</v>
      </c>
      <c r="Z135" s="35" t="s">
        <v>249</v>
      </c>
      <c r="AA135" s="35" t="s">
        <v>249</v>
      </c>
      <c r="AB135" s="35" t="s">
        <v>249</v>
      </c>
      <c r="AC135" s="35" t="s">
        <v>249</v>
      </c>
      <c r="AD135" s="25"/>
    </row>
    <row r="136" spans="1:30" s="26" customFormat="1" ht="11.25" customHeight="1" x14ac:dyDescent="0.15">
      <c r="A136" s="207"/>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x14ac:dyDescent="0.15">
      <c r="A137" s="207"/>
      <c r="B137" s="123" t="s">
        <v>245</v>
      </c>
      <c r="C137" s="123" t="s">
        <v>182</v>
      </c>
      <c r="D137" s="121" t="s">
        <v>134</v>
      </c>
      <c r="E137" s="75"/>
      <c r="F137" s="27"/>
      <c r="G137" s="35" t="str">
        <f>IF('3c AA'!J23="-","-",'3c AA'!J23)</f>
        <v>-</v>
      </c>
      <c r="H137" s="35" t="str">
        <f>IF('3c AA'!K23="-","-",'3c AA'!K23)</f>
        <v>-</v>
      </c>
      <c r="I137" s="35" t="str">
        <f>IF('3c AA'!L23="-","-",'3c AA'!L23)</f>
        <v>-</v>
      </c>
      <c r="J137" s="35" t="str">
        <f>IF('3c AA'!M23="-","-",'3c AA'!M23)</f>
        <v>-</v>
      </c>
      <c r="K137" s="35" t="str">
        <f>IF('3c AA'!N23="-","-",'3c AA'!N23)</f>
        <v>-</v>
      </c>
      <c r="L137" s="35" t="str">
        <f>IF('3c AA'!O23="-","-",'3c AA'!O23)</f>
        <v>-</v>
      </c>
      <c r="M137" s="35" t="str">
        <f>IF('3c AA'!P23="-","-",'3c AA'!P23)</f>
        <v>-</v>
      </c>
      <c r="N137" s="35" t="str">
        <f>IF('3c AA'!Q23="-","-",'3c AA'!Q23)</f>
        <v>-</v>
      </c>
      <c r="O137" s="27"/>
      <c r="P137" s="35" t="str">
        <f>IF('3c AA'!S23="-","-",'3c AA'!S23)</f>
        <v>-</v>
      </c>
      <c r="Q137" s="35" t="str">
        <f>IF('3c AA'!T23="-","-",'3c AA'!T23)</f>
        <v>-</v>
      </c>
      <c r="R137" s="35" t="str">
        <f>IF('3c AA'!U23="-","-",'3c AA'!U23)</f>
        <v>-</v>
      </c>
      <c r="S137" s="35" t="str">
        <f>IF('3c AA'!V23="-","-",'3c AA'!V23)</f>
        <v>-</v>
      </c>
      <c r="T137" s="35">
        <f>IF('3c AA'!W23="-","-",'3c AA'!W23)</f>
        <v>0</v>
      </c>
      <c r="U137" s="35">
        <f>IF('3c AA'!X23="-","-",'3c AA'!X23)</f>
        <v>1.4870742269298105</v>
      </c>
      <c r="V137" s="35">
        <f>IF('3c AA'!Y23="-","-",'3c AA'!Y23)</f>
        <v>0.70457099735818829</v>
      </c>
      <c r="W137" s="35" t="str">
        <f>IF('3c AA'!Z23="-","-",'3c AA'!Z23)</f>
        <v>-</v>
      </c>
      <c r="X137" s="27"/>
      <c r="Y137" s="35">
        <f>IF('3c AA'!AB23="-","-",'3c AA'!AB23)</f>
        <v>0</v>
      </c>
      <c r="Z137" s="35" t="str">
        <f>IF('3c AA'!AC23="-","-",'3c AA'!AC23)</f>
        <v>-</v>
      </c>
      <c r="AA137" s="35" t="str">
        <f>IF('3c AA'!AD23="-","-",'3c AA'!AD23)</f>
        <v>-</v>
      </c>
      <c r="AB137" s="35" t="str">
        <f>IF('3c AA'!AE23="-","-",'3c AA'!AE23)</f>
        <v>-</v>
      </c>
      <c r="AC137" s="35" t="str">
        <f>IF('3c AA'!AF23="-","-",'3c AA'!AF23)</f>
        <v>-</v>
      </c>
      <c r="AD137" s="25"/>
    </row>
    <row r="138" spans="1:30" s="26" customFormat="1" ht="11.25" customHeight="1" x14ac:dyDescent="0.15">
      <c r="A138" s="207"/>
      <c r="B138" s="123" t="s">
        <v>246</v>
      </c>
      <c r="C138" s="123" t="s">
        <v>183</v>
      </c>
      <c r="D138" s="121" t="s">
        <v>134</v>
      </c>
      <c r="E138" s="75"/>
      <c r="F138" s="27"/>
      <c r="G138" s="35">
        <f>IF('3d PC'!G15="-","-",'3d PC'!G56)</f>
        <v>6.5567588596821027</v>
      </c>
      <c r="H138" s="35">
        <f>IF('3d PC'!H15="-","-",'3d PC'!H56)</f>
        <v>6.5567588596821027</v>
      </c>
      <c r="I138" s="35">
        <f>IF('3d PC'!I15="-","-",'3d PC'!I56)</f>
        <v>6.6197359495950758</v>
      </c>
      <c r="J138" s="35">
        <f>IF('3d PC'!J15="-","-",'3d PC'!J56)</f>
        <v>6.6197359495950758</v>
      </c>
      <c r="K138" s="35">
        <f>IF('3d PC'!K15="-","-",'3d PC'!K56)</f>
        <v>6.6995028867368616</v>
      </c>
      <c r="L138" s="35">
        <f>IF('3d PC'!L15="-","-",'3d PC'!L56)</f>
        <v>6.6995028867368616</v>
      </c>
      <c r="M138" s="35">
        <f>IF('3d PC'!M15="-","-",'3d PC'!M56)</f>
        <v>7.1131218301273513</v>
      </c>
      <c r="N138" s="35">
        <f>IF('3d PC'!N15="-","-",'3d PC'!N56)</f>
        <v>7.1131218301273513</v>
      </c>
      <c r="O138" s="27"/>
      <c r="P138" s="35">
        <f>'3d PC'!P56</f>
        <v>7.1131218301273513</v>
      </c>
      <c r="Q138" s="35">
        <f>'3d PC'!Q56</f>
        <v>7.2804579515147188</v>
      </c>
      <c r="R138" s="35">
        <f>'3d PC'!R56</f>
        <v>7.1935840895118579</v>
      </c>
      <c r="S138" s="35">
        <f>'3d PC'!S56</f>
        <v>7.3593999937099728</v>
      </c>
      <c r="T138" s="35">
        <f>'3d PC'!T56</f>
        <v>7.0492243060839304</v>
      </c>
      <c r="U138" s="35">
        <f>'3d PC'!U56</f>
        <v>7.1089669218364691</v>
      </c>
      <c r="V138" s="35">
        <f>'3d PC'!V56</f>
        <v>6.9829560851947949</v>
      </c>
      <c r="W138" s="35">
        <f>'3d PC'!W56</f>
        <v>9.6262235975887975</v>
      </c>
      <c r="X138" s="27"/>
      <c r="Y138" s="35">
        <f>'3d PC'!Y56</f>
        <v>9.9504863797742438</v>
      </c>
      <c r="Z138" s="35" t="str">
        <f>'3d PC'!Z56</f>
        <v>-</v>
      </c>
      <c r="AA138" s="35" t="str">
        <f>'3d PC'!AA56</f>
        <v>-</v>
      </c>
      <c r="AB138" s="35" t="str">
        <f>'3d PC'!AB56</f>
        <v>-</v>
      </c>
      <c r="AC138" s="35" t="str">
        <f>'3d PC'!AC56</f>
        <v>-</v>
      </c>
      <c r="AD138" s="25"/>
    </row>
    <row r="139" spans="1:30" s="26" customFormat="1" ht="11.25" customHeight="1" x14ac:dyDescent="0.15">
      <c r="A139" s="207"/>
      <c r="B139" s="123" t="s">
        <v>247</v>
      </c>
      <c r="C139" s="123" t="s">
        <v>184</v>
      </c>
      <c r="D139" s="121" t="s">
        <v>134</v>
      </c>
      <c r="E139" s="75"/>
      <c r="F139" s="27"/>
      <c r="G139" s="35">
        <f>IF('3e NC-Elec'!H25="-","-",'3e NC-Elec'!H25)</f>
        <v>16.643999999999998</v>
      </c>
      <c r="H139" s="35">
        <f>IF('3e NC-Elec'!I25="-","-",'3e NC-Elec'!I25)</f>
        <v>16.643999999999998</v>
      </c>
      <c r="I139" s="35">
        <f>IF('3e NC-Elec'!J25="-","-",'3e NC-Elec'!J25)</f>
        <v>22.191999999999997</v>
      </c>
      <c r="J139" s="35">
        <f>IF('3e NC-Elec'!K25="-","-",'3e NC-Elec'!K25)</f>
        <v>22.191999999999997</v>
      </c>
      <c r="K139" s="35">
        <f>IF('3e NC-Elec'!L25="-","-",'3e NC-Elec'!L25)</f>
        <v>17.009</v>
      </c>
      <c r="L139" s="35">
        <f>IF('3e NC-Elec'!M25="-","-",'3e NC-Elec'!M25)</f>
        <v>17.009</v>
      </c>
      <c r="M139" s="35">
        <f>IF('3e NC-Elec'!N25="-","-",'3e NC-Elec'!N25)</f>
        <v>19.162500000000001</v>
      </c>
      <c r="N139" s="35">
        <f>IF('3e NC-Elec'!O25="-","-",'3e NC-Elec'!O25)</f>
        <v>19.162500000000001</v>
      </c>
      <c r="O139" s="27"/>
      <c r="P139" s="35">
        <f>'3e NC-Elec'!Q25</f>
        <v>19.162500000000001</v>
      </c>
      <c r="Q139" s="35">
        <f>'3e NC-Elec'!R25</f>
        <v>18.614999999999998</v>
      </c>
      <c r="R139" s="35">
        <f>'3e NC-Elec'!S25</f>
        <v>18.614999999999998</v>
      </c>
      <c r="S139" s="35">
        <f>'3e NC-Elec'!T25</f>
        <v>17.957999999999998</v>
      </c>
      <c r="T139" s="35">
        <f>'3e NC-Elec'!U25</f>
        <v>17.957999999999998</v>
      </c>
      <c r="U139" s="35">
        <f>'3e NC-Elec'!V25</f>
        <v>20.074999999999999</v>
      </c>
      <c r="V139" s="35">
        <f>'3e NC-Elec'!W25</f>
        <v>20.074999999999999</v>
      </c>
      <c r="W139" s="35">
        <f>'3e NC-Elec'!X25</f>
        <v>105.7405</v>
      </c>
      <c r="X139" s="27"/>
      <c r="Y139" s="35">
        <f>'3e NC-Elec'!Z25</f>
        <v>105.7405</v>
      </c>
      <c r="Z139" s="35" t="str">
        <f>'3e NC-Elec'!AA25</f>
        <v>-</v>
      </c>
      <c r="AA139" s="35" t="str">
        <f>'3e NC-Elec'!AB25</f>
        <v>-</v>
      </c>
      <c r="AB139" s="35" t="str">
        <f>'3e NC-Elec'!AC25</f>
        <v>-</v>
      </c>
      <c r="AC139" s="35" t="str">
        <f>'3e NC-Elec'!AD25</f>
        <v>-</v>
      </c>
      <c r="AD139" s="25"/>
    </row>
    <row r="140" spans="1:30" s="26" customFormat="1" ht="11.25" customHeight="1" x14ac:dyDescent="0.15">
      <c r="A140" s="207"/>
      <c r="B140" s="123" t="s">
        <v>248</v>
      </c>
      <c r="C140" s="123" t="s">
        <v>185</v>
      </c>
      <c r="D140" s="121" t="s">
        <v>134</v>
      </c>
      <c r="E140" s="75"/>
      <c r="F140" s="27"/>
      <c r="G140" s="35">
        <f>IF('3g CPIH'!C$17="-","-",'3h OC '!$E$7*('3g CPIH'!C$17/'3g CPIH'!$G$17))</f>
        <v>38.772147945205475</v>
      </c>
      <c r="H140" s="35">
        <f>IF('3g CPIH'!D$17="-","-",'3h OC '!$E$7*('3g CPIH'!D$17/'3g CPIH'!$G$17))</f>
        <v>38.849769863013698</v>
      </c>
      <c r="I140" s="35">
        <f>IF('3g CPIH'!E$17="-","-",'3h OC '!$E$7*('3g CPIH'!E$17/'3g CPIH'!$G$17))</f>
        <v>38.966202739726029</v>
      </c>
      <c r="J140" s="35">
        <f>IF('3g CPIH'!F$17="-","-",'3h OC '!$E$7*('3g CPIH'!F$17/'3g CPIH'!$G$17))</f>
        <v>39.199068493150683</v>
      </c>
      <c r="K140" s="35">
        <f>IF('3g CPIH'!G$17="-","-",'3h OC '!$E$7*('3g CPIH'!G$17/'3g CPIH'!$G$17))</f>
        <v>39.6648</v>
      </c>
      <c r="L140" s="35">
        <f>IF('3g CPIH'!H$17="-","-",'3h OC '!$E$7*('3g CPIH'!H$17/'3g CPIH'!$G$17))</f>
        <v>40.169342465753431</v>
      </c>
      <c r="M140" s="35">
        <f>IF('3g CPIH'!I$17="-","-",'3h OC '!$E$7*('3g CPIH'!I$17/'3g CPIH'!$G$17))</f>
        <v>40.751506849315064</v>
      </c>
      <c r="N140" s="35">
        <f>IF('3g CPIH'!J$17="-","-",'3h OC '!$E$7*('3g CPIH'!J$17/'3g CPIH'!$G$17))</f>
        <v>41.100805479452056</v>
      </c>
      <c r="O140" s="27"/>
      <c r="P140" s="35">
        <f>IF('3g CPIH'!L$17="-","-",'3h OC '!$E$7*('3g CPIH'!L$17/'3g CPIH'!$G$17))</f>
        <v>41.100805479452056</v>
      </c>
      <c r="Q140" s="35">
        <f>IF('3g CPIH'!M$17="-","-",'3h OC '!$E$7*('3g CPIH'!M$17/'3g CPIH'!$G$17))</f>
        <v>41.566536986301365</v>
      </c>
      <c r="R140" s="35">
        <f>IF('3g CPIH'!N$17="-","-",'3h OC '!$E$7*('3g CPIH'!N$17/'3g CPIH'!$G$17))</f>
        <v>41.877024657534243</v>
      </c>
      <c r="S140" s="35">
        <f>IF('3g CPIH'!O$17="-","-",'3h OC '!$E$7*('3g CPIH'!O$17/'3g CPIH'!$G$17))</f>
        <v>42.109890410958904</v>
      </c>
      <c r="T140" s="35">
        <f>IF('3g CPIH'!P$17="-","-",'3h OC '!$E$7*('3g CPIH'!P$17/'3g CPIH'!$G$17))</f>
        <v>42.226323287671228</v>
      </c>
      <c r="U140" s="35">
        <f>IF('3g CPIH'!Q$17="-","-",'3h OC '!$E$7*('3g CPIH'!Q$17/'3g CPIH'!$G$17))</f>
        <v>42.45918904109589</v>
      </c>
      <c r="V140" s="35">
        <f>IF('3g CPIH'!R$17="-","-",'3h OC '!$E$7*('3g CPIH'!R$17/'3g CPIH'!$G$17))</f>
        <v>43.235408219178083</v>
      </c>
      <c r="W140" s="35">
        <f>IF('3g CPIH'!S$17="-","-",'3h OC '!$E$7*('3g CPIH'!S$17/'3g CPIH'!$G$17))</f>
        <v>44.516169863013701</v>
      </c>
      <c r="X140" s="27"/>
      <c r="Y140" s="35">
        <f>IF('3g CPIH'!U$17="-","-",'3h OC '!$E$7*('3g CPIH'!U$17/'3g CPIH'!$G$17))</f>
        <v>46.767205479452052</v>
      </c>
      <c r="Z140" s="35" t="str">
        <f>IF('3g CPIH'!V$17="-","-",'3h OC '!$E$7*('3g CPIH'!V$17/'3g CPIH'!$G$17))</f>
        <v>-</v>
      </c>
      <c r="AA140" s="35" t="str">
        <f>IF('3g CPIH'!W$17="-","-",'3h OC '!$E$7*('3g CPIH'!W$17/'3g CPIH'!$G$17))</f>
        <v>-</v>
      </c>
      <c r="AB140" s="35" t="str">
        <f>IF('3g CPIH'!X$17="-","-",'3h OC '!$E$7*('3g CPIH'!X$17/'3g CPIH'!$G$17))</f>
        <v>-</v>
      </c>
      <c r="AC140" s="35" t="str">
        <f>IF('3g CPIH'!Y$17="-","-",'3h OC '!$E$7*('3g CPIH'!Y$17/'3g CPIH'!$G$17))</f>
        <v>-</v>
      </c>
      <c r="AD140" s="25"/>
    </row>
    <row r="141" spans="1:30" s="26" customFormat="1" ht="11.25" customHeight="1" x14ac:dyDescent="0.15">
      <c r="A141" s="207"/>
      <c r="B141" s="123" t="s">
        <v>248</v>
      </c>
      <c r="C141" s="123" t="s">
        <v>186</v>
      </c>
      <c r="D141" s="121" t="s">
        <v>134</v>
      </c>
      <c r="E141" s="75"/>
      <c r="F141" s="27"/>
      <c r="G141" s="35" t="s">
        <v>249</v>
      </c>
      <c r="H141" s="35" t="s">
        <v>249</v>
      </c>
      <c r="I141" s="35" t="s">
        <v>249</v>
      </c>
      <c r="J141" s="35" t="s">
        <v>249</v>
      </c>
      <c r="K141" s="35">
        <f>IF('3i SMNCC'!G$50="-","-",'3i SMNCC'!G$62)</f>
        <v>0</v>
      </c>
      <c r="L141" s="35">
        <f>IF('3i SMNCC'!H$50="-","-",'3i SMNCC'!H$62)</f>
        <v>-0.1310662676190151</v>
      </c>
      <c r="M141" s="35">
        <f>IF('3i SMNCC'!I$50="-","-",'3i SMNCC'!I$62)</f>
        <v>1.6490220555819262</v>
      </c>
      <c r="N141" s="35">
        <f>IF('3i SMNCC'!J$50="-","-",'3i SMNCC'!J$62)</f>
        <v>7.9249822078168837</v>
      </c>
      <c r="O141" s="27"/>
      <c r="P141" s="35">
        <f>IF('3i SMNCC'!L$50="-","-",'3i SMNCC'!L$62)</f>
        <v>7.9249822078168837</v>
      </c>
      <c r="Q141" s="35">
        <f>IF('3i SMNCC'!M$50="-","-",'3i SMNCC'!M$62)</f>
        <v>9.5945159615724194</v>
      </c>
      <c r="R141" s="35">
        <f>IF('3i SMNCC'!N$50="-","-",'3i SMNCC'!N$62)</f>
        <v>9.6655312765157912</v>
      </c>
      <c r="S141" s="35">
        <f>IF('3i SMNCC'!O$50="-","-",'3i SMNCC'!O$62)</f>
        <v>11.448655558303892</v>
      </c>
      <c r="T141" s="35">
        <f>IF('3i SMNCC'!P$50="-","-",'3i SMNCC'!P$62)</f>
        <v>11.63045810995356</v>
      </c>
      <c r="U141" s="35">
        <f>IF('3i SMNCC'!Q$50="-","-",'3i SMNCC'!Q$62)</f>
        <v>11.375413031411084</v>
      </c>
      <c r="V141" s="35">
        <f>IF('3i SMNCC'!R$50="-","-",'3i SMNCC'!R$62)</f>
        <v>11.405483218834176</v>
      </c>
      <c r="W141" s="35">
        <f>IF('3i SMNCC'!S$50="-","-",'3i SMNCC'!S$62)</f>
        <v>10.452988037960662</v>
      </c>
      <c r="X141" s="27"/>
      <c r="Y141" s="35">
        <f>IF('3i SMNCC'!U$50="-","-",'3i SMNCC'!U$62)</f>
        <v>11.090106502704794</v>
      </c>
      <c r="Z141" s="35" t="str">
        <f>IF('3i SMNCC'!V$50="-","-",'3i SMNCC'!V$62)</f>
        <v>-</v>
      </c>
      <c r="AA141" s="35" t="str">
        <f>IF('3i SMNCC'!W$50="-","-",'3i SMNCC'!W$62)</f>
        <v>-</v>
      </c>
      <c r="AB141" s="35" t="str">
        <f>IF('3i SMNCC'!X$50="-","-",'3i SMNCC'!X$62)</f>
        <v>-</v>
      </c>
      <c r="AC141" s="35" t="str">
        <f>IF('3i SMNCC'!Y$50="-","-",'3i SMNCC'!Y$62)</f>
        <v>-</v>
      </c>
      <c r="AD141" s="25"/>
    </row>
    <row r="142" spans="1:30" s="26" customFormat="1" ht="12.6" customHeight="1" x14ac:dyDescent="0.15">
      <c r="A142" s="207"/>
      <c r="B142" s="123" t="s">
        <v>248</v>
      </c>
      <c r="C142" s="123" t="s">
        <v>187</v>
      </c>
      <c r="D142" s="121" t="s">
        <v>134</v>
      </c>
      <c r="E142" s="75"/>
      <c r="F142" s="27"/>
      <c r="G142" s="35">
        <f>IF('3g CPIH'!C$17="-","-",'3j PAAC PAP'!$G$7*('3g CPIH'!C$17/'3g CPIH'!$G$17))</f>
        <v>13.436452250489236</v>
      </c>
      <c r="H142" s="35">
        <f>IF('3g CPIH'!D$17="-","-",'3j PAAC PAP'!$G$7*('3g CPIH'!D$17/'3g CPIH'!$G$17))</f>
        <v>13.463352054794518</v>
      </c>
      <c r="I142" s="35">
        <f>IF('3g CPIH'!E$17="-","-",'3j PAAC PAP'!$G$7*('3g CPIH'!E$17/'3g CPIH'!$G$17))</f>
        <v>13.503701761252445</v>
      </c>
      <c r="J142" s="35">
        <f>IF('3g CPIH'!F$17="-","-",'3j PAAC PAP'!$G$7*('3g CPIH'!F$17/'3g CPIH'!$G$17))</f>
        <v>13.584401174168297</v>
      </c>
      <c r="K142" s="35">
        <f>IF('3g CPIH'!G$17="-","-",'3j PAAC PAP'!$G$7*('3g CPIH'!G$17/'3g CPIH'!$G$17))</f>
        <v>13.745799999999999</v>
      </c>
      <c r="L142" s="35">
        <f>IF('3g CPIH'!H$17="-","-",'3j PAAC PAP'!$G$7*('3g CPIH'!H$17/'3g CPIH'!$G$17))</f>
        <v>13.920648727984345</v>
      </c>
      <c r="M142" s="35">
        <f>IF('3g CPIH'!I$17="-","-",'3j PAAC PAP'!$G$7*('3g CPIH'!I$17/'3g CPIH'!$G$17))</f>
        <v>14.122397260273971</v>
      </c>
      <c r="N142" s="35">
        <f>IF('3g CPIH'!J$17="-","-",'3j PAAC PAP'!$G$7*('3g CPIH'!J$17/'3g CPIH'!$G$17))</f>
        <v>14.24344637964775</v>
      </c>
      <c r="O142" s="27"/>
      <c r="P142" s="35">
        <f>IF('3g CPIH'!L$17="-","-",'3j PAAC PAP'!$G$7*('3g CPIH'!L$17/'3g CPIH'!$G$17))</f>
        <v>14.24344637964775</v>
      </c>
      <c r="Q142" s="35">
        <f>IF('3g CPIH'!M$17="-","-",'3j PAAC PAP'!$G$7*('3g CPIH'!M$17/'3g CPIH'!$G$17))</f>
        <v>14.40484520547945</v>
      </c>
      <c r="R142" s="35">
        <f>IF('3g CPIH'!N$17="-","-",'3j PAAC PAP'!$G$7*('3g CPIH'!N$17/'3g CPIH'!$G$17))</f>
        <v>14.512444422700586</v>
      </c>
      <c r="S142" s="35">
        <f>IF('3g CPIH'!O$17="-","-",'3j PAAC PAP'!$G$7*('3g CPIH'!O$17/'3g CPIH'!$G$17))</f>
        <v>14.593143835616438</v>
      </c>
      <c r="T142" s="35">
        <f>IF('3g CPIH'!P$17="-","-",'3j PAAC PAP'!$G$7*('3g CPIH'!P$17/'3g CPIH'!$G$17))</f>
        <v>14.633493542074362</v>
      </c>
      <c r="U142" s="35">
        <f>IF('3g CPIH'!Q$17="-","-",'3j PAAC PAP'!$G$7*('3g CPIH'!Q$17/'3g CPIH'!$G$17))</f>
        <v>14.714192954990214</v>
      </c>
      <c r="V142" s="35">
        <f>IF('3g CPIH'!R$17="-","-",'3j PAAC PAP'!$G$7*('3g CPIH'!R$17/'3g CPIH'!$G$17))</f>
        <v>14.983190998043053</v>
      </c>
      <c r="W142" s="35">
        <f>IF('3g CPIH'!S$17="-","-",'3j PAAC PAP'!$G$7*('3g CPIH'!S$17/'3g CPIH'!$G$17))</f>
        <v>15.427037769080234</v>
      </c>
      <c r="X142" s="27"/>
      <c r="Y142" s="35">
        <f>IF('3g CPIH'!U$17="-","-",'3j PAAC PAP'!$G$7*('3g CPIH'!U$17/'3g CPIH'!$G$17))</f>
        <v>16.207132093933463</v>
      </c>
      <c r="Z142" s="35" t="str">
        <f>IF('3g CPIH'!V$17="-","-",'3j PAAC PAP'!$G$7*('3g CPIH'!V$17/'3g CPIH'!$G$17))</f>
        <v>-</v>
      </c>
      <c r="AA142" s="35" t="str">
        <f>IF('3g CPIH'!W$17="-","-",'3j PAAC PAP'!$G$7*('3g CPIH'!W$17/'3g CPIH'!$G$17))</f>
        <v>-</v>
      </c>
      <c r="AB142" s="35" t="str">
        <f>IF('3g CPIH'!X$17="-","-",'3j PAAC PAP'!$G$7*('3g CPIH'!X$17/'3g CPIH'!$G$17))</f>
        <v>-</v>
      </c>
      <c r="AC142" s="35" t="str">
        <f>IF('3g CPIH'!Y$17="-","-",'3j PAAC PAP'!$G$7*('3g CPIH'!Y$17/'3g CPIH'!$G$17))</f>
        <v>-</v>
      </c>
      <c r="AD142" s="25"/>
    </row>
    <row r="143" spans="1:30" s="26" customFormat="1" ht="11.25" customHeight="1" x14ac:dyDescent="0.15">
      <c r="A143" s="207"/>
      <c r="B143" s="123" t="s">
        <v>248</v>
      </c>
      <c r="C143" s="123" t="s">
        <v>188</v>
      </c>
      <c r="D143" s="121" t="s">
        <v>134</v>
      </c>
      <c r="E143" s="75"/>
      <c r="F143" s="27"/>
      <c r="G143" s="35">
        <f>IF(G138="-","-",SUM(G135:G141)*'3j PAAC PAP'!$G$25)</f>
        <v>3.6141359790474334</v>
      </c>
      <c r="H143" s="35">
        <f>IF(H138="-","-",SUM(H135:H141)*'3j PAAC PAP'!$G$25)</f>
        <v>3.618662734050174</v>
      </c>
      <c r="I143" s="35">
        <f>IF(I138="-","-",SUM(I135:I141)*'3j PAAC PAP'!$G$25)</f>
        <v>3.9526738284838281</v>
      </c>
      <c r="J143" s="35">
        <f>IF(J138="-","-",SUM(J135:J141)*'3j PAAC PAP'!$G$25)</f>
        <v>3.9662540934920467</v>
      </c>
      <c r="K143" s="35">
        <f>IF(K138="-","-",SUM(K135:K141)*'3j PAAC PAP'!$G$25)</f>
        <v>3.6958042777487208</v>
      </c>
      <c r="L143" s="35">
        <f>IF(L138="-","-",SUM(L135:L141)*'3j PAAC PAP'!$G$25)</f>
        <v>3.7175846626715239</v>
      </c>
      <c r="M143" s="35">
        <f>IF(M138="-","-",SUM(M135:M141)*'3j PAAC PAP'!$G$25)</f>
        <v>4.0050557585651489</v>
      </c>
      <c r="N143" s="35">
        <f>IF(N138="-","-",SUM(N135:N141)*'3j PAAC PAP'!$G$25)</f>
        <v>4.3914276002355175</v>
      </c>
      <c r="O143" s="27"/>
      <c r="P143" s="35">
        <f>IF(P138="-","-",SUM(P135:P141)*'3j PAAC PAP'!$G$25)</f>
        <v>4.3914276002355175</v>
      </c>
      <c r="Q143" s="35">
        <f>IF(Q138="-","-",SUM(Q135:Q141)*'3j PAAC PAP'!$G$25)</f>
        <v>4.4937816026305395</v>
      </c>
      <c r="R143" s="35">
        <f>IF(R138="-","-",SUM(R135:R141)*'3j PAAC PAP'!$G$25)</f>
        <v>4.5109637838940833</v>
      </c>
      <c r="S143" s="35">
        <f>IF(S138="-","-",SUM(S135:S141)*'3j PAAC PAP'!$G$25)</f>
        <v>4.5998874166686461</v>
      </c>
      <c r="T143" s="35">
        <f>IF(T138="-","-",SUM(T135:T141)*'3j PAAC PAP'!$G$25)</f>
        <v>4.5991910846288855</v>
      </c>
      <c r="U143" s="35">
        <f>IF(U138="-","-",SUM(U135:U141)*'3j PAAC PAP'!$G$25)</f>
        <v>4.811564101378214</v>
      </c>
      <c r="V143" s="35">
        <f>IF(V138="-","-",SUM(V135:V141)*'3j PAAC PAP'!$G$25)</f>
        <v>4.8056025612823241</v>
      </c>
      <c r="W143" s="35">
        <f>IF(W138="-","-",SUM(W135:W141)*'3j PAAC PAP'!$G$25)</f>
        <v>9.9336479372332054</v>
      </c>
      <c r="X143" s="27"/>
      <c r="Y143" s="35">
        <f>IF(Y138="-","-",SUM(Y135:Y141)*'3j PAAC PAP'!$G$25)</f>
        <v>10.120989663871098</v>
      </c>
      <c r="Z143" s="35" t="str">
        <f>IF(Z138="-","-",SUM(Z135:Z141)*'3j PAAC PAP'!$G$25)</f>
        <v>-</v>
      </c>
      <c r="AA143" s="35" t="str">
        <f>IF(AA138="-","-",SUM(AA135:AA141)*'3j PAAC PAP'!$G$25)</f>
        <v>-</v>
      </c>
      <c r="AB143" s="35" t="str">
        <f>IF(AB138="-","-",SUM(AB135:AB141)*'3j PAAC PAP'!$G$25)</f>
        <v>-</v>
      </c>
      <c r="AC143" s="35" t="str">
        <f>IF(AC138="-","-",SUM(AC135:AC141)*'3j PAAC PAP'!$G$25)</f>
        <v>-</v>
      </c>
      <c r="AD143" s="25"/>
    </row>
    <row r="144" spans="1:30" s="26" customFormat="1" ht="11.25" x14ac:dyDescent="0.15">
      <c r="A144" s="207"/>
      <c r="B144" s="123" t="s">
        <v>189</v>
      </c>
      <c r="C144" s="123" t="s">
        <v>250</v>
      </c>
      <c r="D144" s="121" t="s">
        <v>134</v>
      </c>
      <c r="E144" s="75"/>
      <c r="F144" s="27"/>
      <c r="G144" s="35">
        <f>IF(G138="-","-",SUM(G135:G143)*'3k EBIT'!$E$7)</f>
        <v>1.5305270518267287</v>
      </c>
      <c r="H144" s="35">
        <f>IF(H138="-","-",SUM(H135:H143)*'3k EBIT'!$E$7)</f>
        <v>1.5326391027315163</v>
      </c>
      <c r="I144" s="35">
        <f>IF(I138="-","-",SUM(I135:I143)*'3k EBIT'!$E$7)</f>
        <v>1.6508181989567832</v>
      </c>
      <c r="J144" s="35">
        <f>IF(J138="-","-",SUM(J135:J143)*'3k EBIT'!$E$7)</f>
        <v>1.6571543516711451</v>
      </c>
      <c r="K144" s="35">
        <f>IF(K138="-","-",SUM(K135:K143)*'3k EBIT'!$E$7)</f>
        <v>1.5652231219617569</v>
      </c>
      <c r="L144" s="35">
        <f>IF(L138="-","-",SUM(L135:L143)*'3k EBIT'!$E$7)</f>
        <v>1.5762649216260101</v>
      </c>
      <c r="M144" s="35">
        <f>IF(M138="-","-",SUM(M135:M143)*'3k EBIT'!$E$7)</f>
        <v>1.6812121975048273</v>
      </c>
      <c r="N144" s="35">
        <f>IF(N138="-","-",SUM(N135:N143)*'3k EBIT'!$E$7)</f>
        <v>1.8193579387753105</v>
      </c>
      <c r="O144" s="27"/>
      <c r="P144" s="35">
        <f>IF(P138="-","-",SUM(P135:P143)*'3k EBIT'!$E$7)</f>
        <v>1.8193579387753105</v>
      </c>
      <c r="Q144" s="35">
        <f>IF(Q138="-","-",SUM(Q135:Q143)*'3k EBIT'!$E$7)</f>
        <v>1.8584591071188308</v>
      </c>
      <c r="R144" s="35">
        <f>IF(R138="-","-",SUM(R135:R143)*'3k EBIT'!$E$7)</f>
        <v>1.8665822501216722</v>
      </c>
      <c r="S144" s="35">
        <f>IF(S138="-","-",SUM(S135:S143)*'3k EBIT'!$E$7)</f>
        <v>1.8993999507051142</v>
      </c>
      <c r="T144" s="35">
        <f>IF(T138="-","-",SUM(T135:T143)*'3k EBIT'!$E$7)</f>
        <v>1.899936698319419</v>
      </c>
      <c r="U144" s="35">
        <f>IF(U138="-","-",SUM(U135:U143)*'3k EBIT'!$E$7)</f>
        <v>1.976144160577364</v>
      </c>
      <c r="V144" s="35">
        <f>IF(V138="-","-",SUM(V135:V143)*'3k EBIT'!$E$7)</f>
        <v>1.9792587635633216</v>
      </c>
      <c r="W144" s="35">
        <f>IF(W138="-","-",SUM(W135:W143)*'3k EBIT'!$E$7)</f>
        <v>3.7902511136240498</v>
      </c>
      <c r="X144" s="27"/>
      <c r="Y144" s="35">
        <f>IF(Y138="-","-",SUM(Y135:Y143)*'3k EBIT'!$E$7)</f>
        <v>3.8712065048790403</v>
      </c>
      <c r="Z144" s="35" t="str">
        <f>IF(Z138="-","-",SUM(Z135:Z143)*'3k EBIT'!$E$7)</f>
        <v>-</v>
      </c>
      <c r="AA144" s="35" t="str">
        <f>IF(AA138="-","-",SUM(AA135:AA143)*'3k EBIT'!$E$7)</f>
        <v>-</v>
      </c>
      <c r="AB144" s="35" t="str">
        <f>IF(AB138="-","-",SUM(AB135:AB143)*'3k EBIT'!$E$7)</f>
        <v>-</v>
      </c>
      <c r="AC144" s="35" t="str">
        <f>IF(AC138="-","-",SUM(AC135:AC143)*'3k EBIT'!$E$7)</f>
        <v>-</v>
      </c>
      <c r="AD144" s="25"/>
    </row>
    <row r="145" spans="1:30" s="26" customFormat="1" ht="11.25" x14ac:dyDescent="0.15">
      <c r="A145" s="207"/>
      <c r="B145" s="123" t="s">
        <v>251</v>
      </c>
      <c r="C145" s="158" t="s">
        <v>252</v>
      </c>
      <c r="D145" s="121" t="s">
        <v>134</v>
      </c>
      <c r="E145" s="116"/>
      <c r="F145" s="27"/>
      <c r="G145" s="35">
        <f>IF(G140="-","-",SUM(G135:G138,G140:G144)*'3l HAP'!$E$8)</f>
        <v>0.93570663336480064</v>
      </c>
      <c r="H145" s="35">
        <f>IF(H140="-","-",SUM(H135:H138,H140:H144)*'3l HAP'!$E$8)</f>
        <v>0.93733413465555659</v>
      </c>
      <c r="I145" s="35">
        <f>IF(I140="-","-",SUM(I135:I138,I140:I144)*'3l HAP'!$E$8)</f>
        <v>0.94717215261060539</v>
      </c>
      <c r="J145" s="35">
        <f>IF(J140="-","-",SUM(J135:J138,J140:J144)*'3l HAP'!$E$8)</f>
        <v>0.95205465648287291</v>
      </c>
      <c r="K145" s="35">
        <f>IF(K140="-","-",SUM(K135:K138,K140:K144)*'3l HAP'!$E$8)</f>
        <v>0.95709871852387529</v>
      </c>
      <c r="L145" s="35">
        <f>IF(L140="-","-",SUM(L135:L138,L140:L144)*'3l HAP'!$E$8)</f>
        <v>0.96560729337171924</v>
      </c>
      <c r="M145" s="35">
        <f>IF(M140="-","-",SUM(M135:M138,M140:M144)*'3l HAP'!$E$8)</f>
        <v>1.0149480278439831</v>
      </c>
      <c r="N145" s="35">
        <f>IF(N140="-","-",SUM(N135:N138,N140:N144)*'3l HAP'!$E$8)</f>
        <v>1.1214001837652792</v>
      </c>
      <c r="O145" s="27"/>
      <c r="P145" s="35">
        <f>IF(P140="-","-",SUM(P135:P138,P140:P144)*'3l HAP'!$E$8)</f>
        <v>1.1214001837652792</v>
      </c>
      <c r="Q145" s="35">
        <f>IF(Q140="-","-",SUM(Q135:Q138,Q140:Q144)*'3l HAP'!$E$8)</f>
        <v>1.159546655962812</v>
      </c>
      <c r="R145" s="35">
        <f>IF(R140="-","-",SUM(R135:R138,R140:R144)*'3l HAP'!$E$8)</f>
        <v>1.1658061763617535</v>
      </c>
      <c r="S145" s="35">
        <f>IF(S140="-","-",SUM(S135:S138,S140:S144)*'3l HAP'!$E$8)</f>
        <v>1.2007139320868638</v>
      </c>
      <c r="T145" s="35">
        <f>IF(T140="-","-",SUM(T135:T138,T140:T144)*'3l HAP'!$E$8)</f>
        <v>1.2011275383276561</v>
      </c>
      <c r="U145" s="35">
        <f>IF(U140="-","-",SUM(U135:U138,U140:U144)*'3l HAP'!$E$8)</f>
        <v>1.2288563831199648</v>
      </c>
      <c r="V145" s="35">
        <f>IF(V140="-","-",SUM(V135:V138,V140:V144)*'3l HAP'!$E$8)</f>
        <v>1.2312564296190092</v>
      </c>
      <c r="W145" s="35">
        <f>IF(W140="-","-",SUM(W135:W138,W140:W144)*'3l HAP'!$E$8)</f>
        <v>1.3725398465011678</v>
      </c>
      <c r="X145" s="27"/>
      <c r="Y145" s="35">
        <f>IF(Y140="-","-",SUM(Y135:Y138,Y140:Y144)*'3l HAP'!$E$8)</f>
        <v>1.4349223409109837</v>
      </c>
      <c r="Z145" s="35" t="str">
        <f>IF(Z140="-","-",SUM(Z135:Z138,Z140:Z144)*'3l HAP'!$E$8)</f>
        <v>-</v>
      </c>
      <c r="AA145" s="35" t="str">
        <f>IF(AA140="-","-",SUM(AA135:AA138,AA140:AA144)*'3l HAP'!$E$8)</f>
        <v>-</v>
      </c>
      <c r="AB145" s="35" t="str">
        <f>IF(AB140="-","-",SUM(AB135:AB138,AB140:AB144)*'3l HAP'!$E$8)</f>
        <v>-</v>
      </c>
      <c r="AC145" s="35" t="str">
        <f>IF(AC140="-","-",SUM(AC135:AC138,AC140:AC144)*'3l HAP'!$E$8)</f>
        <v>-</v>
      </c>
      <c r="AD145" s="25"/>
    </row>
    <row r="146" spans="1:30" s="26" customFormat="1" ht="11.25" x14ac:dyDescent="0.15">
      <c r="A146" s="207"/>
      <c r="B146" s="123" t="s">
        <v>253</v>
      </c>
      <c r="C146" s="123" t="str">
        <f>B146&amp;"_"&amp;D146</f>
        <v>Total_Southern Western</v>
      </c>
      <c r="D146" s="121" t="s">
        <v>134</v>
      </c>
      <c r="E146" s="75"/>
      <c r="F146" s="27"/>
      <c r="G146" s="35">
        <f t="shared" ref="G146:N146" si="30">IF(G140="-","-",SUM(G135:G145))</f>
        <v>81.489728719615769</v>
      </c>
      <c r="H146" s="35">
        <f t="shared" si="30"/>
        <v>81.60251674892757</v>
      </c>
      <c r="I146" s="35">
        <f t="shared" si="30"/>
        <v>87.832304630624762</v>
      </c>
      <c r="J146" s="35">
        <f t="shared" si="30"/>
        <v>88.170668718560094</v>
      </c>
      <c r="K146" s="35">
        <f t="shared" si="30"/>
        <v>83.337229004971221</v>
      </c>
      <c r="L146" s="35">
        <f t="shared" si="30"/>
        <v>83.926884690524886</v>
      </c>
      <c r="M146" s="35">
        <f t="shared" si="30"/>
        <v>89.499763979212275</v>
      </c>
      <c r="N146" s="35">
        <f t="shared" si="30"/>
        <v>96.877041619820147</v>
      </c>
      <c r="O146" s="27"/>
      <c r="P146" s="35">
        <f t="shared" ref="P146:W146" si="31">IF(P140="-","-",SUM(P135:P145))</f>
        <v>96.877041619820147</v>
      </c>
      <c r="Q146" s="35">
        <f t="shared" si="31"/>
        <v>98.973143470580141</v>
      </c>
      <c r="R146" s="35">
        <f t="shared" si="31"/>
        <v>99.406936656639985</v>
      </c>
      <c r="S146" s="35">
        <f t="shared" si="31"/>
        <v>101.16909109804985</v>
      </c>
      <c r="T146" s="35">
        <f t="shared" si="31"/>
        <v>101.19775456705905</v>
      </c>
      <c r="U146" s="35">
        <f t="shared" si="31"/>
        <v>105.236400821339</v>
      </c>
      <c r="V146" s="35">
        <f t="shared" si="31"/>
        <v>105.40272727307295</v>
      </c>
      <c r="W146" s="35">
        <f t="shared" si="31"/>
        <v>200.85935816500179</v>
      </c>
      <c r="X146" s="27"/>
      <c r="Y146" s="35">
        <f t="shared" ref="Y146:AC146" si="32">IF(Y140="-","-",SUM(Y135:Y145))</f>
        <v>205.18254896552568</v>
      </c>
      <c r="Z146" s="35" t="str">
        <f t="shared" si="32"/>
        <v>-</v>
      </c>
      <c r="AA146" s="35" t="str">
        <f t="shared" si="32"/>
        <v>-</v>
      </c>
      <c r="AB146" s="35" t="str">
        <f t="shared" si="32"/>
        <v>-</v>
      </c>
      <c r="AC146" s="35" t="str">
        <f t="shared" si="32"/>
        <v>-</v>
      </c>
      <c r="AD146" s="25"/>
    </row>
    <row r="147" spans="1:30" s="26" customFormat="1" ht="11.25" customHeight="1" x14ac:dyDescent="0.15">
      <c r="A147" s="207"/>
      <c r="B147" s="120" t="s">
        <v>244</v>
      </c>
      <c r="C147" s="120" t="s">
        <v>180</v>
      </c>
      <c r="D147" s="122" t="s">
        <v>124</v>
      </c>
      <c r="E147" s="119"/>
      <c r="F147" s="27"/>
      <c r="G147" s="117" t="s">
        <v>249</v>
      </c>
      <c r="H147" s="117" t="s">
        <v>249</v>
      </c>
      <c r="I147" s="117" t="s">
        <v>249</v>
      </c>
      <c r="J147" s="117" t="s">
        <v>249</v>
      </c>
      <c r="K147" s="117" t="s">
        <v>249</v>
      </c>
      <c r="L147" s="117" t="s">
        <v>249</v>
      </c>
      <c r="M147" s="117" t="s">
        <v>249</v>
      </c>
      <c r="N147" s="117" t="s">
        <v>249</v>
      </c>
      <c r="O147" s="27"/>
      <c r="P147" s="117" t="s">
        <v>249</v>
      </c>
      <c r="Q147" s="117" t="s">
        <v>249</v>
      </c>
      <c r="R147" s="117" t="s">
        <v>249</v>
      </c>
      <c r="S147" s="117" t="s">
        <v>249</v>
      </c>
      <c r="T147" s="117" t="s">
        <v>249</v>
      </c>
      <c r="U147" s="117" t="s">
        <v>249</v>
      </c>
      <c r="V147" s="117" t="s">
        <v>249</v>
      </c>
      <c r="W147" s="117" t="s">
        <v>249</v>
      </c>
      <c r="X147" s="27"/>
      <c r="Y147" s="117" t="s">
        <v>249</v>
      </c>
      <c r="Z147" s="117" t="s">
        <v>249</v>
      </c>
      <c r="AA147" s="117" t="s">
        <v>249</v>
      </c>
      <c r="AB147" s="117" t="s">
        <v>249</v>
      </c>
      <c r="AC147" s="117" t="s">
        <v>249</v>
      </c>
      <c r="AD147" s="25"/>
    </row>
    <row r="148" spans="1:30" s="26" customFormat="1" ht="11.25" customHeight="1" x14ac:dyDescent="0.15">
      <c r="A148" s="207"/>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x14ac:dyDescent="0.15">
      <c r="A149" s="207"/>
      <c r="B149" s="120" t="s">
        <v>245</v>
      </c>
      <c r="C149" s="120" t="s">
        <v>182</v>
      </c>
      <c r="D149" s="122" t="s">
        <v>124</v>
      </c>
      <c r="E149" s="119"/>
      <c r="F149" s="27"/>
      <c r="G149" s="117" t="str">
        <f>IF('3c AA'!J24="-","-",'3c AA'!J24)</f>
        <v>-</v>
      </c>
      <c r="H149" s="117" t="str">
        <f>IF('3c AA'!K24="-","-",'3c AA'!K24)</f>
        <v>-</v>
      </c>
      <c r="I149" s="117" t="str">
        <f>IF('3c AA'!L24="-","-",'3c AA'!L24)</f>
        <v>-</v>
      </c>
      <c r="J149" s="117" t="str">
        <f>IF('3c AA'!M24="-","-",'3c AA'!M24)</f>
        <v>-</v>
      </c>
      <c r="K149" s="117" t="str">
        <f>IF('3c AA'!N24="-","-",'3c AA'!N24)</f>
        <v>-</v>
      </c>
      <c r="L149" s="117" t="str">
        <f>IF('3c AA'!O24="-","-",'3c AA'!O24)</f>
        <v>-</v>
      </c>
      <c r="M149" s="117" t="str">
        <f>IF('3c AA'!P24="-","-",'3c AA'!P24)</f>
        <v>-</v>
      </c>
      <c r="N149" s="117" t="str">
        <f>IF('3c AA'!Q24="-","-",'3c AA'!Q24)</f>
        <v>-</v>
      </c>
      <c r="O149" s="27"/>
      <c r="P149" s="117" t="str">
        <f>IF('3c AA'!S24="-","-",'3c AA'!S24)</f>
        <v>-</v>
      </c>
      <c r="Q149" s="117" t="str">
        <f>IF('3c AA'!T24="-","-",'3c AA'!T24)</f>
        <v>-</v>
      </c>
      <c r="R149" s="117" t="str">
        <f>IF('3c AA'!U24="-","-",'3c AA'!U24)</f>
        <v>-</v>
      </c>
      <c r="S149" s="117" t="str">
        <f>IF('3c AA'!V24="-","-",'3c AA'!V24)</f>
        <v>-</v>
      </c>
      <c r="T149" s="117">
        <f>IF('3c AA'!W24="-","-",'3c AA'!W24)</f>
        <v>0</v>
      </c>
      <c r="U149" s="117">
        <f>IF('3c AA'!X24="-","-",'3c AA'!X24)</f>
        <v>1.4870742269298105</v>
      </c>
      <c r="V149" s="117">
        <f>IF('3c AA'!Y24="-","-",'3c AA'!Y24)</f>
        <v>0.70457099735818829</v>
      </c>
      <c r="W149" s="117" t="str">
        <f>IF('3c AA'!Z24="-","-",'3c AA'!Z24)</f>
        <v>-</v>
      </c>
      <c r="X149" s="27"/>
      <c r="Y149" s="117">
        <f>IF('3c AA'!AB24="-","-",'3c AA'!AB24)</f>
        <v>0</v>
      </c>
      <c r="Z149" s="117" t="str">
        <f>IF('3c AA'!AC24="-","-",'3c AA'!AC24)</f>
        <v>-</v>
      </c>
      <c r="AA149" s="117" t="str">
        <f>IF('3c AA'!AD24="-","-",'3c AA'!AD24)</f>
        <v>-</v>
      </c>
      <c r="AB149" s="117" t="str">
        <f>IF('3c AA'!AE24="-","-",'3c AA'!AE24)</f>
        <v>-</v>
      </c>
      <c r="AC149" s="117" t="str">
        <f>IF('3c AA'!AF24="-","-",'3c AA'!AF24)</f>
        <v>-</v>
      </c>
      <c r="AD149" s="25"/>
    </row>
    <row r="150" spans="1:30" s="26" customFormat="1" ht="11.25" customHeight="1" x14ac:dyDescent="0.15">
      <c r="A150" s="207"/>
      <c r="B150" s="120" t="s">
        <v>246</v>
      </c>
      <c r="C150" s="120" t="s">
        <v>183</v>
      </c>
      <c r="D150" s="122" t="s">
        <v>124</v>
      </c>
      <c r="E150" s="119"/>
      <c r="F150" s="27"/>
      <c r="G150" s="117">
        <f>IF('3d PC'!G15="-","-",'3d PC'!G56)</f>
        <v>6.5567588596821027</v>
      </c>
      <c r="H150" s="117">
        <f>IF('3d PC'!H15="-","-",'3d PC'!H56)</f>
        <v>6.5567588596821027</v>
      </c>
      <c r="I150" s="117">
        <f>IF('3d PC'!I15="-","-",'3d PC'!I56)</f>
        <v>6.6197359495950758</v>
      </c>
      <c r="J150" s="117">
        <f>IF('3d PC'!J15="-","-",'3d PC'!J56)</f>
        <v>6.6197359495950758</v>
      </c>
      <c r="K150" s="117">
        <f>IF('3d PC'!K15="-","-",'3d PC'!K56)</f>
        <v>6.6995028867368616</v>
      </c>
      <c r="L150" s="117">
        <f>IF('3d PC'!L15="-","-",'3d PC'!L56)</f>
        <v>6.6995028867368616</v>
      </c>
      <c r="M150" s="117">
        <f>IF('3d PC'!M15="-","-",'3d PC'!M56)</f>
        <v>7.1131218301273513</v>
      </c>
      <c r="N150" s="117">
        <f>IF('3d PC'!N15="-","-",'3d PC'!N56)</f>
        <v>7.1131218301273513</v>
      </c>
      <c r="O150" s="27"/>
      <c r="P150" s="117">
        <f>'3d PC'!P56</f>
        <v>7.1131218301273513</v>
      </c>
      <c r="Q150" s="117">
        <f>'3d PC'!Q56</f>
        <v>7.2804579515147188</v>
      </c>
      <c r="R150" s="117">
        <f>'3d PC'!R56</f>
        <v>7.1935840895118579</v>
      </c>
      <c r="S150" s="117">
        <f>'3d PC'!S56</f>
        <v>7.3593999937099728</v>
      </c>
      <c r="T150" s="117">
        <f>'3d PC'!T56</f>
        <v>7.0492243060839304</v>
      </c>
      <c r="U150" s="117">
        <f>'3d PC'!U56</f>
        <v>7.1089669218364691</v>
      </c>
      <c r="V150" s="117">
        <f>'3d PC'!V56</f>
        <v>6.9829560851947949</v>
      </c>
      <c r="W150" s="117">
        <f>'3d PC'!W56</f>
        <v>9.6262235975887975</v>
      </c>
      <c r="X150" s="27"/>
      <c r="Y150" s="117">
        <f>'3d PC'!Y56</f>
        <v>9.9504863797742438</v>
      </c>
      <c r="Z150" s="117" t="str">
        <f>'3d PC'!Z56</f>
        <v>-</v>
      </c>
      <c r="AA150" s="117" t="str">
        <f>'3d PC'!AA56</f>
        <v>-</v>
      </c>
      <c r="AB150" s="117" t="str">
        <f>'3d PC'!AB56</f>
        <v>-</v>
      </c>
      <c r="AC150" s="117" t="str">
        <f>'3d PC'!AC56</f>
        <v>-</v>
      </c>
      <c r="AD150" s="25"/>
    </row>
    <row r="151" spans="1:30" s="26" customFormat="1" ht="11.25" customHeight="1" x14ac:dyDescent="0.15">
      <c r="A151" s="207"/>
      <c r="B151" s="120" t="s">
        <v>247</v>
      </c>
      <c r="C151" s="120" t="s">
        <v>184</v>
      </c>
      <c r="D151" s="122" t="s">
        <v>124</v>
      </c>
      <c r="E151" s="119"/>
      <c r="F151" s="27"/>
      <c r="G151" s="117">
        <f>IF('3e NC-Elec'!H26="-","-",'3e NC-Elec'!H26)</f>
        <v>25.367499999999996</v>
      </c>
      <c r="H151" s="117">
        <f>IF('3e NC-Elec'!I26="-","-",'3e NC-Elec'!I26)</f>
        <v>25.367499999999996</v>
      </c>
      <c r="I151" s="117">
        <f>IF('3e NC-Elec'!J26="-","-",'3e NC-Elec'!J26)</f>
        <v>19.381500000000003</v>
      </c>
      <c r="J151" s="117">
        <f>IF('3e NC-Elec'!K26="-","-",'3e NC-Elec'!K26)</f>
        <v>19.381500000000003</v>
      </c>
      <c r="K151" s="117">
        <f>IF('3e NC-Elec'!L26="-","-",'3e NC-Elec'!L26)</f>
        <v>18.651500000000002</v>
      </c>
      <c r="L151" s="117">
        <f>IF('3e NC-Elec'!M26="-","-",'3e NC-Elec'!M26)</f>
        <v>18.651500000000002</v>
      </c>
      <c r="M151" s="117">
        <f>IF('3e NC-Elec'!N26="-","-",'3e NC-Elec'!N26)</f>
        <v>18.906999999999996</v>
      </c>
      <c r="N151" s="117">
        <f>IF('3e NC-Elec'!O26="-","-",'3e NC-Elec'!O26)</f>
        <v>18.906999999999996</v>
      </c>
      <c r="O151" s="27"/>
      <c r="P151" s="117">
        <f>'3e NC-Elec'!Q26</f>
        <v>18.906999999999996</v>
      </c>
      <c r="Q151" s="117">
        <f>'3e NC-Elec'!R26</f>
        <v>21.097000000000001</v>
      </c>
      <c r="R151" s="117">
        <f>'3e NC-Elec'!S26</f>
        <v>21.097000000000001</v>
      </c>
      <c r="S151" s="117">
        <f>'3e NC-Elec'!T26</f>
        <v>24.856499999999997</v>
      </c>
      <c r="T151" s="117">
        <f>'3e NC-Elec'!U26</f>
        <v>24.856499999999997</v>
      </c>
      <c r="U151" s="117">
        <f>'3e NC-Elec'!V26</f>
        <v>24.016999999999999</v>
      </c>
      <c r="V151" s="117">
        <f>'3e NC-Elec'!W26</f>
        <v>24.016999999999999</v>
      </c>
      <c r="W151" s="117">
        <f>'3e NC-Elec'!X26</f>
        <v>95.228499999999997</v>
      </c>
      <c r="X151" s="27"/>
      <c r="Y151" s="117">
        <f>'3e NC-Elec'!Z26</f>
        <v>95.228499999999997</v>
      </c>
      <c r="Z151" s="117" t="str">
        <f>'3e NC-Elec'!AA26</f>
        <v>-</v>
      </c>
      <c r="AA151" s="117" t="str">
        <f>'3e NC-Elec'!AB26</f>
        <v>-</v>
      </c>
      <c r="AB151" s="117" t="str">
        <f>'3e NC-Elec'!AC26</f>
        <v>-</v>
      </c>
      <c r="AC151" s="117" t="str">
        <f>'3e NC-Elec'!AD26</f>
        <v>-</v>
      </c>
      <c r="AD151" s="25"/>
    </row>
    <row r="152" spans="1:30" s="26" customFormat="1" ht="11.25" customHeight="1" x14ac:dyDescent="0.15">
      <c r="A152" s="207"/>
      <c r="B152" s="120" t="s">
        <v>248</v>
      </c>
      <c r="C152" s="120" t="s">
        <v>185</v>
      </c>
      <c r="D152" s="122" t="s">
        <v>124</v>
      </c>
      <c r="E152" s="119"/>
      <c r="F152" s="27"/>
      <c r="G152" s="117">
        <f>IF('3g CPIH'!C$17="-","-",'3h OC '!$E$7*('3g CPIH'!C$17/'3g CPIH'!$G$17))</f>
        <v>38.772147945205475</v>
      </c>
      <c r="H152" s="117">
        <f>IF('3g CPIH'!D$17="-","-",'3h OC '!$E$7*('3g CPIH'!D$17/'3g CPIH'!$G$17))</f>
        <v>38.849769863013698</v>
      </c>
      <c r="I152" s="117">
        <f>IF('3g CPIH'!E$17="-","-",'3h OC '!$E$7*('3g CPIH'!E$17/'3g CPIH'!$G$17))</f>
        <v>38.966202739726029</v>
      </c>
      <c r="J152" s="117">
        <f>IF('3g CPIH'!F$17="-","-",'3h OC '!$E$7*('3g CPIH'!F$17/'3g CPIH'!$G$17))</f>
        <v>39.199068493150683</v>
      </c>
      <c r="K152" s="117">
        <f>IF('3g CPIH'!G$17="-","-",'3h OC '!$E$7*('3g CPIH'!G$17/'3g CPIH'!$G$17))</f>
        <v>39.6648</v>
      </c>
      <c r="L152" s="117">
        <f>IF('3g CPIH'!H$17="-","-",'3h OC '!$E$7*('3g CPIH'!H$17/'3g CPIH'!$G$17))</f>
        <v>40.169342465753431</v>
      </c>
      <c r="M152" s="117">
        <f>IF('3g CPIH'!I$17="-","-",'3h OC '!$E$7*('3g CPIH'!I$17/'3g CPIH'!$G$17))</f>
        <v>40.751506849315064</v>
      </c>
      <c r="N152" s="117">
        <f>IF('3g CPIH'!J$17="-","-",'3h OC '!$E$7*('3g CPIH'!J$17/'3g CPIH'!$G$17))</f>
        <v>41.100805479452056</v>
      </c>
      <c r="O152" s="27"/>
      <c r="P152" s="117">
        <f>IF('3g CPIH'!L$17="-","-",'3h OC '!$E$7*('3g CPIH'!L$17/'3g CPIH'!$G$17))</f>
        <v>41.100805479452056</v>
      </c>
      <c r="Q152" s="117">
        <f>IF('3g CPIH'!M$17="-","-",'3h OC '!$E$7*('3g CPIH'!M$17/'3g CPIH'!$G$17))</f>
        <v>41.566536986301365</v>
      </c>
      <c r="R152" s="117">
        <f>IF('3g CPIH'!N$17="-","-",'3h OC '!$E$7*('3g CPIH'!N$17/'3g CPIH'!$G$17))</f>
        <v>41.877024657534243</v>
      </c>
      <c r="S152" s="117">
        <f>IF('3g CPIH'!O$17="-","-",'3h OC '!$E$7*('3g CPIH'!O$17/'3g CPIH'!$G$17))</f>
        <v>42.109890410958904</v>
      </c>
      <c r="T152" s="117">
        <f>IF('3g CPIH'!P$17="-","-",'3h OC '!$E$7*('3g CPIH'!P$17/'3g CPIH'!$G$17))</f>
        <v>42.226323287671228</v>
      </c>
      <c r="U152" s="117">
        <f>IF('3g CPIH'!Q$17="-","-",'3h OC '!$E$7*('3g CPIH'!Q$17/'3g CPIH'!$G$17))</f>
        <v>42.45918904109589</v>
      </c>
      <c r="V152" s="117">
        <f>IF('3g CPIH'!R$17="-","-",'3h OC '!$E$7*('3g CPIH'!R$17/'3g CPIH'!$G$17))</f>
        <v>43.235408219178083</v>
      </c>
      <c r="W152" s="117">
        <f>IF('3g CPIH'!S$17="-","-",'3h OC '!$E$7*('3g CPIH'!S$17/'3g CPIH'!$G$17))</f>
        <v>44.516169863013701</v>
      </c>
      <c r="X152" s="27"/>
      <c r="Y152" s="117">
        <f>IF('3g CPIH'!U$17="-","-",'3h OC '!$E$7*('3g CPIH'!U$17/'3g CPIH'!$G$17))</f>
        <v>46.767205479452052</v>
      </c>
      <c r="Z152" s="117" t="str">
        <f>IF('3g CPIH'!V$17="-","-",'3h OC '!$E$7*('3g CPIH'!V$17/'3g CPIH'!$G$17))</f>
        <v>-</v>
      </c>
      <c r="AA152" s="117" t="str">
        <f>IF('3g CPIH'!W$17="-","-",'3h OC '!$E$7*('3g CPIH'!W$17/'3g CPIH'!$G$17))</f>
        <v>-</v>
      </c>
      <c r="AB152" s="117" t="str">
        <f>IF('3g CPIH'!X$17="-","-",'3h OC '!$E$7*('3g CPIH'!X$17/'3g CPIH'!$G$17))</f>
        <v>-</v>
      </c>
      <c r="AC152" s="117" t="str">
        <f>IF('3g CPIH'!Y$17="-","-",'3h OC '!$E$7*('3g CPIH'!Y$17/'3g CPIH'!$G$17))</f>
        <v>-</v>
      </c>
      <c r="AD152" s="25"/>
    </row>
    <row r="153" spans="1:30" s="26" customFormat="1" ht="11.25" customHeight="1" x14ac:dyDescent="0.15">
      <c r="A153" s="207"/>
      <c r="B153" s="120" t="s">
        <v>248</v>
      </c>
      <c r="C153" s="120" t="s">
        <v>186</v>
      </c>
      <c r="D153" s="122" t="s">
        <v>124</v>
      </c>
      <c r="E153" s="119"/>
      <c r="F153" s="27"/>
      <c r="G153" s="117" t="s">
        <v>249</v>
      </c>
      <c r="H153" s="117" t="s">
        <v>249</v>
      </c>
      <c r="I153" s="117" t="s">
        <v>249</v>
      </c>
      <c r="J153" s="117" t="s">
        <v>249</v>
      </c>
      <c r="K153" s="117">
        <f>IF('3i SMNCC'!G$50="-","-",'3i SMNCC'!G$62)</f>
        <v>0</v>
      </c>
      <c r="L153" s="117">
        <f>IF('3i SMNCC'!H$50="-","-",'3i SMNCC'!H$62)</f>
        <v>-0.1310662676190151</v>
      </c>
      <c r="M153" s="117">
        <f>IF('3i SMNCC'!I$50="-","-",'3i SMNCC'!I$62)</f>
        <v>1.6490220555819262</v>
      </c>
      <c r="N153" s="117">
        <f>IF('3i SMNCC'!J$50="-","-",'3i SMNCC'!J$62)</f>
        <v>7.9249822078168837</v>
      </c>
      <c r="O153" s="27"/>
      <c r="P153" s="117">
        <f>IF('3i SMNCC'!L$50="-","-",'3i SMNCC'!L$62)</f>
        <v>7.9249822078168837</v>
      </c>
      <c r="Q153" s="117">
        <f>IF('3i SMNCC'!M$50="-","-",'3i SMNCC'!M$62)</f>
        <v>9.5945159615724194</v>
      </c>
      <c r="R153" s="117">
        <f>IF('3i SMNCC'!N$50="-","-",'3i SMNCC'!N$62)</f>
        <v>9.6655312765157912</v>
      </c>
      <c r="S153" s="117">
        <f>IF('3i SMNCC'!O$50="-","-",'3i SMNCC'!O$62)</f>
        <v>11.448655558303892</v>
      </c>
      <c r="T153" s="117">
        <f>IF('3i SMNCC'!P$50="-","-",'3i SMNCC'!P$62)</f>
        <v>11.63045810995356</v>
      </c>
      <c r="U153" s="117">
        <f>IF('3i SMNCC'!Q$50="-","-",'3i SMNCC'!Q$62)</f>
        <v>11.375413031411084</v>
      </c>
      <c r="V153" s="117">
        <f>IF('3i SMNCC'!R$50="-","-",'3i SMNCC'!R$62)</f>
        <v>11.405483218834176</v>
      </c>
      <c r="W153" s="117">
        <f>IF('3i SMNCC'!S$50="-","-",'3i SMNCC'!S$62)</f>
        <v>10.452988037960662</v>
      </c>
      <c r="X153" s="27"/>
      <c r="Y153" s="117">
        <f>IF('3i SMNCC'!U$50="-","-",'3i SMNCC'!U$62)</f>
        <v>11.090106502704794</v>
      </c>
      <c r="Z153" s="117" t="str">
        <f>IF('3i SMNCC'!V$50="-","-",'3i SMNCC'!V$62)</f>
        <v>-</v>
      </c>
      <c r="AA153" s="117" t="str">
        <f>IF('3i SMNCC'!W$50="-","-",'3i SMNCC'!W$62)</f>
        <v>-</v>
      </c>
      <c r="AB153" s="117" t="str">
        <f>IF('3i SMNCC'!X$50="-","-",'3i SMNCC'!X$62)</f>
        <v>-</v>
      </c>
      <c r="AC153" s="117" t="str">
        <f>IF('3i SMNCC'!Y$50="-","-",'3i SMNCC'!Y$62)</f>
        <v>-</v>
      </c>
      <c r="AD153" s="25"/>
    </row>
    <row r="154" spans="1:30" s="26" customFormat="1" ht="11.25" customHeight="1" x14ac:dyDescent="0.15">
      <c r="A154" s="207"/>
      <c r="B154" s="120" t="s">
        <v>248</v>
      </c>
      <c r="C154" s="120" t="s">
        <v>187</v>
      </c>
      <c r="D154" s="122" t="s">
        <v>124</v>
      </c>
      <c r="E154" s="119"/>
      <c r="F154" s="27"/>
      <c r="G154" s="117">
        <f>IF('3g CPIH'!C$17="-","-",'3j PAAC PAP'!$G$7*('3g CPIH'!C$17/'3g CPIH'!$G$17))</f>
        <v>13.436452250489236</v>
      </c>
      <c r="H154" s="117">
        <f>IF('3g CPIH'!D$17="-","-",'3j PAAC PAP'!$G$7*('3g CPIH'!D$17/'3g CPIH'!$G$17))</f>
        <v>13.463352054794518</v>
      </c>
      <c r="I154" s="117">
        <f>IF('3g CPIH'!E$17="-","-",'3j PAAC PAP'!$G$7*('3g CPIH'!E$17/'3g CPIH'!$G$17))</f>
        <v>13.503701761252445</v>
      </c>
      <c r="J154" s="117">
        <f>IF('3g CPIH'!F$17="-","-",'3j PAAC PAP'!$G$7*('3g CPIH'!F$17/'3g CPIH'!$G$17))</f>
        <v>13.584401174168297</v>
      </c>
      <c r="K154" s="117">
        <f>IF('3g CPIH'!G$17="-","-",'3j PAAC PAP'!$G$7*('3g CPIH'!G$17/'3g CPIH'!$G$17))</f>
        <v>13.745799999999999</v>
      </c>
      <c r="L154" s="117">
        <f>IF('3g CPIH'!H$17="-","-",'3j PAAC PAP'!$G$7*('3g CPIH'!H$17/'3g CPIH'!$G$17))</f>
        <v>13.920648727984345</v>
      </c>
      <c r="M154" s="117">
        <f>IF('3g CPIH'!I$17="-","-",'3j PAAC PAP'!$G$7*('3g CPIH'!I$17/'3g CPIH'!$G$17))</f>
        <v>14.122397260273971</v>
      </c>
      <c r="N154" s="117">
        <f>IF('3g CPIH'!J$17="-","-",'3j PAAC PAP'!$G$7*('3g CPIH'!J$17/'3g CPIH'!$G$17))</f>
        <v>14.24344637964775</v>
      </c>
      <c r="O154" s="27"/>
      <c r="P154" s="117">
        <f>IF('3g CPIH'!L$17="-","-",'3j PAAC PAP'!$G$7*('3g CPIH'!L$17/'3g CPIH'!$G$17))</f>
        <v>14.24344637964775</v>
      </c>
      <c r="Q154" s="117">
        <f>IF('3g CPIH'!M$17="-","-",'3j PAAC PAP'!$G$7*('3g CPIH'!M$17/'3g CPIH'!$G$17))</f>
        <v>14.40484520547945</v>
      </c>
      <c r="R154" s="117">
        <f>IF('3g CPIH'!N$17="-","-",'3j PAAC PAP'!$G$7*('3g CPIH'!N$17/'3g CPIH'!$G$17))</f>
        <v>14.512444422700586</v>
      </c>
      <c r="S154" s="117">
        <f>IF('3g CPIH'!O$17="-","-",'3j PAAC PAP'!$G$7*('3g CPIH'!O$17/'3g CPIH'!$G$17))</f>
        <v>14.593143835616438</v>
      </c>
      <c r="T154" s="117">
        <f>IF('3g CPIH'!P$17="-","-",'3j PAAC PAP'!$G$7*('3g CPIH'!P$17/'3g CPIH'!$G$17))</f>
        <v>14.633493542074362</v>
      </c>
      <c r="U154" s="117">
        <f>IF('3g CPIH'!Q$17="-","-",'3j PAAC PAP'!$G$7*('3g CPIH'!Q$17/'3g CPIH'!$G$17))</f>
        <v>14.714192954990214</v>
      </c>
      <c r="V154" s="117">
        <f>IF('3g CPIH'!R$17="-","-",'3j PAAC PAP'!$G$7*('3g CPIH'!R$17/'3g CPIH'!$G$17))</f>
        <v>14.983190998043053</v>
      </c>
      <c r="W154" s="117">
        <f>IF('3g CPIH'!S$17="-","-",'3j PAAC PAP'!$G$7*('3g CPIH'!S$17/'3g CPIH'!$G$17))</f>
        <v>15.427037769080234</v>
      </c>
      <c r="X154" s="27"/>
      <c r="Y154" s="117">
        <f>IF('3g CPIH'!U$17="-","-",'3j PAAC PAP'!$G$7*('3g CPIH'!U$17/'3g CPIH'!$G$17))</f>
        <v>16.207132093933463</v>
      </c>
      <c r="Z154" s="117" t="str">
        <f>IF('3g CPIH'!V$17="-","-",'3j PAAC PAP'!$G$7*('3g CPIH'!V$17/'3g CPIH'!$G$17))</f>
        <v>-</v>
      </c>
      <c r="AA154" s="117" t="str">
        <f>IF('3g CPIH'!W$17="-","-",'3j PAAC PAP'!$G$7*('3g CPIH'!W$17/'3g CPIH'!$G$17))</f>
        <v>-</v>
      </c>
      <c r="AB154" s="117" t="str">
        <f>IF('3g CPIH'!X$17="-","-",'3j PAAC PAP'!$G$7*('3g CPIH'!X$17/'3g CPIH'!$G$17))</f>
        <v>-</v>
      </c>
      <c r="AC154" s="117" t="str">
        <f>IF('3g CPIH'!Y$17="-","-",'3j PAAC PAP'!$G$7*('3g CPIH'!Y$17/'3g CPIH'!$G$17))</f>
        <v>-</v>
      </c>
      <c r="AD154" s="25"/>
    </row>
    <row r="155" spans="1:30" s="26" customFormat="1" ht="11.25" x14ac:dyDescent="0.15">
      <c r="A155" s="207"/>
      <c r="B155" s="120" t="s">
        <v>248</v>
      </c>
      <c r="C155" s="120" t="s">
        <v>188</v>
      </c>
      <c r="D155" s="122" t="s">
        <v>124</v>
      </c>
      <c r="E155" s="119"/>
      <c r="F155" s="27"/>
      <c r="G155" s="117">
        <f>IF(G150="-","-",SUM(G147:G153)*'3j PAAC PAP'!$G$25)</f>
        <v>4.1228730520474333</v>
      </c>
      <c r="H155" s="117">
        <f>IF(H150="-","-",SUM(H147:H153)*'3j PAAC PAP'!$G$25)</f>
        <v>4.127399807050173</v>
      </c>
      <c r="I155" s="117">
        <f>IF(I150="-","-",SUM(I147:I153)*'3j PAAC PAP'!$G$25)</f>
        <v>3.7887710894838289</v>
      </c>
      <c r="J155" s="117">
        <f>IF(J150="-","-",SUM(J147:J153)*'3j PAAC PAP'!$G$25)</f>
        <v>3.8023513544920475</v>
      </c>
      <c r="K155" s="117">
        <f>IF(K150="-","-",SUM(K147:K153)*'3j PAAC PAP'!$G$25)</f>
        <v>3.7915915927487207</v>
      </c>
      <c r="L155" s="117">
        <f>IF(L150="-","-",SUM(L147:L153)*'3j PAAC PAP'!$G$25)</f>
        <v>3.8133719776715234</v>
      </c>
      <c r="M155" s="117">
        <f>IF(M150="-","-",SUM(M147:M153)*'3j PAAC PAP'!$G$25)</f>
        <v>3.9901555095651493</v>
      </c>
      <c r="N155" s="117">
        <f>IF(N150="-","-",SUM(N147:N153)*'3j PAAC PAP'!$G$25)</f>
        <v>4.3765273512355165</v>
      </c>
      <c r="O155" s="27"/>
      <c r="P155" s="117">
        <f>IF(P150="-","-",SUM(P147:P153)*'3j PAAC PAP'!$G$25)</f>
        <v>4.3765273512355165</v>
      </c>
      <c r="Q155" s="117">
        <f>IF(Q150="-","-",SUM(Q147:Q153)*'3j PAAC PAP'!$G$25)</f>
        <v>4.6385268786305396</v>
      </c>
      <c r="R155" s="117">
        <f>IF(R150="-","-",SUM(R147:R153)*'3j PAAC PAP'!$G$25)</f>
        <v>4.6557090598940825</v>
      </c>
      <c r="S155" s="117">
        <f>IF(S150="-","-",SUM(S147:S153)*'3j PAAC PAP'!$G$25)</f>
        <v>5.0021941396686467</v>
      </c>
      <c r="T155" s="117">
        <f>IF(T150="-","-",SUM(T147:T153)*'3j PAAC PAP'!$G$25)</f>
        <v>5.0014978076288852</v>
      </c>
      <c r="U155" s="117">
        <f>IF(U150="-","-",SUM(U147:U153)*'3j PAAC PAP'!$G$25)</f>
        <v>5.0414536573782138</v>
      </c>
      <c r="V155" s="117">
        <f>IF(V150="-","-",SUM(V147:V153)*'3j PAAC PAP'!$G$25)</f>
        <v>5.0354921172823239</v>
      </c>
      <c r="W155" s="117">
        <f>IF(W150="-","-",SUM(W147:W153)*'3j PAAC PAP'!$G$25)</f>
        <v>9.3206091212332058</v>
      </c>
      <c r="X155" s="27"/>
      <c r="Y155" s="117">
        <f>IF(Y150="-","-",SUM(Y147:Y153)*'3j PAAC PAP'!$G$25)</f>
        <v>9.5079508478710988</v>
      </c>
      <c r="Z155" s="117" t="str">
        <f>IF(Z150="-","-",SUM(Z147:Z153)*'3j PAAC PAP'!$G$25)</f>
        <v>-</v>
      </c>
      <c r="AA155" s="117" t="str">
        <f>IF(AA150="-","-",SUM(AA147:AA153)*'3j PAAC PAP'!$G$25)</f>
        <v>-</v>
      </c>
      <c r="AB155" s="117" t="str">
        <f>IF(AB150="-","-",SUM(AB147:AB153)*'3j PAAC PAP'!$G$25)</f>
        <v>-</v>
      </c>
      <c r="AC155" s="117" t="str">
        <f>IF(AC150="-","-",SUM(AC147:AC153)*'3j PAAC PAP'!$G$25)</f>
        <v>-</v>
      </c>
      <c r="AD155" s="25"/>
    </row>
    <row r="156" spans="1:30" s="26" customFormat="1" ht="11.25" x14ac:dyDescent="0.15">
      <c r="A156" s="207"/>
      <c r="B156" s="120" t="s">
        <v>189</v>
      </c>
      <c r="C156" s="120" t="s">
        <v>250</v>
      </c>
      <c r="D156" s="122" t="s">
        <v>124</v>
      </c>
      <c r="E156" s="161"/>
      <c r="F156" s="27"/>
      <c r="G156" s="117">
        <f>IF(G150="-","-",SUM(G147:G155)*'3k EBIT'!$E$7)</f>
        <v>1.7093370194565929</v>
      </c>
      <c r="H156" s="117">
        <f>IF(H150="-","-",SUM(H147:H155)*'3k EBIT'!$E$7)</f>
        <v>1.7114490703613798</v>
      </c>
      <c r="I156" s="117">
        <f>IF(I150="-","-",SUM(I147:I155)*'3k EBIT'!$E$7)</f>
        <v>1.5932099667078314</v>
      </c>
      <c r="J156" s="117">
        <f>IF(J150="-","-",SUM(J147:J155)*'3k EBIT'!$E$7)</f>
        <v>1.5995461194221934</v>
      </c>
      <c r="K156" s="117">
        <f>IF(K150="-","-",SUM(K147:K155)*'3k EBIT'!$E$7)</f>
        <v>1.5988902706786767</v>
      </c>
      <c r="L156" s="117">
        <f>IF(L150="-","-",SUM(L147:L155)*'3k EBIT'!$E$7)</f>
        <v>1.6099320703429296</v>
      </c>
      <c r="M156" s="117">
        <f>IF(M150="-","-",SUM(M147:M155)*'3k EBIT'!$E$7)</f>
        <v>1.6759750854821955</v>
      </c>
      <c r="N156" s="117">
        <f>IF(N150="-","-",SUM(N147:N155)*'3k EBIT'!$E$7)</f>
        <v>1.8141208267526785</v>
      </c>
      <c r="O156" s="27"/>
      <c r="P156" s="117">
        <f>IF(P150="-","-",SUM(P147:P155)*'3k EBIT'!$E$7)</f>
        <v>1.8141208267526785</v>
      </c>
      <c r="Q156" s="117">
        <f>IF(Q150="-","-",SUM(Q147:Q155)*'3k EBIT'!$E$7)</f>
        <v>1.9093339096243991</v>
      </c>
      <c r="R156" s="117">
        <f>IF(R150="-","-",SUM(R147:R155)*'3k EBIT'!$E$7)</f>
        <v>1.9174570526272401</v>
      </c>
      <c r="S156" s="117">
        <f>IF(S150="-","-",SUM(S147:S155)*'3k EBIT'!$E$7)</f>
        <v>2.0408019753161786</v>
      </c>
      <c r="T156" s="117">
        <f>IF(T150="-","-",SUM(T147:T155)*'3k EBIT'!$E$7)</f>
        <v>2.0413387229304827</v>
      </c>
      <c r="U156" s="117">
        <f>IF(U150="-","-",SUM(U147:U155)*'3k EBIT'!$E$7)</f>
        <v>2.0569453174979722</v>
      </c>
      <c r="V156" s="117">
        <f>IF(V150="-","-",SUM(V147:V155)*'3k EBIT'!$E$7)</f>
        <v>2.0600599204839294</v>
      </c>
      <c r="W156" s="117">
        <f>IF(W150="-","-",SUM(W147:W155)*'3k EBIT'!$E$7)</f>
        <v>3.574781361835762</v>
      </c>
      <c r="X156" s="27"/>
      <c r="Y156" s="117">
        <f>IF(Y150="-","-",SUM(Y147:Y155)*'3k EBIT'!$E$7)</f>
        <v>3.6557367530907521</v>
      </c>
      <c r="Z156" s="117" t="str">
        <f>IF(Z150="-","-",SUM(Z147:Z155)*'3k EBIT'!$E$7)</f>
        <v>-</v>
      </c>
      <c r="AA156" s="117" t="str">
        <f>IF(AA150="-","-",SUM(AA147:AA155)*'3k EBIT'!$E$7)</f>
        <v>-</v>
      </c>
      <c r="AB156" s="117" t="str">
        <f>IF(AB150="-","-",SUM(AB147:AB155)*'3k EBIT'!$E$7)</f>
        <v>-</v>
      </c>
      <c r="AC156" s="117" t="str">
        <f>IF(AC150="-","-",SUM(AC147:AC155)*'3k EBIT'!$E$7)</f>
        <v>-</v>
      </c>
      <c r="AD156" s="25"/>
    </row>
    <row r="157" spans="1:30" s="26" customFormat="1" ht="11.25" x14ac:dyDescent="0.15">
      <c r="A157" s="207"/>
      <c r="B157" s="120" t="s">
        <v>251</v>
      </c>
      <c r="C157" s="156" t="s">
        <v>252</v>
      </c>
      <c r="D157" s="122" t="s">
        <v>124</v>
      </c>
      <c r="E157" s="122"/>
      <c r="F157" s="27"/>
      <c r="G157" s="117">
        <f>IF(G152="-","-",SUM(G147:G150,G152:G156)*'3l HAP'!$E$8)</f>
        <v>0.94577300958666233</v>
      </c>
      <c r="H157" s="117">
        <f>IF(H152="-","-",SUM(H147:H150,H152:H156)*'3l HAP'!$E$8)</f>
        <v>0.94740051087741828</v>
      </c>
      <c r="I157" s="117">
        <f>IF(I152="-","-",SUM(I147:I150,I152:I156)*'3l HAP'!$E$8)</f>
        <v>0.94392901048054934</v>
      </c>
      <c r="J157" s="117">
        <f>IF(J152="-","-",SUM(J147:J150,J152:J156)*'3l HAP'!$E$8)</f>
        <v>0.94881151435281708</v>
      </c>
      <c r="K157" s="117">
        <f>IF(K152="-","-",SUM(K147:K150,K152:K156)*'3l HAP'!$E$8)</f>
        <v>0.95899406132715481</v>
      </c>
      <c r="L157" s="117">
        <f>IF(L152="-","-",SUM(L147:L150,L152:L156)*'3l HAP'!$E$8)</f>
        <v>0.96750263617499876</v>
      </c>
      <c r="M157" s="117">
        <f>IF(M152="-","-",SUM(M147:M150,M152:M156)*'3l HAP'!$E$8)</f>
        <v>1.0146531967412509</v>
      </c>
      <c r="N157" s="117">
        <f>IF(N152="-","-",SUM(N147:N150,N152:N156)*'3l HAP'!$E$8)</f>
        <v>1.1211053526625467</v>
      </c>
      <c r="O157" s="27"/>
      <c r="P157" s="117">
        <f>IF(P152="-","-",SUM(P147:P150,P152:P156)*'3l HAP'!$E$8)</f>
        <v>1.1211053526625467</v>
      </c>
      <c r="Q157" s="117">
        <f>IF(Q152="-","-",SUM(Q147:Q150,Q152:Q156)*'3l HAP'!$E$8)</f>
        <v>1.1624107295322121</v>
      </c>
      <c r="R157" s="117">
        <f>IF(R152="-","-",SUM(R147:R150,R152:R156)*'3l HAP'!$E$8)</f>
        <v>1.1686702499311536</v>
      </c>
      <c r="S157" s="117">
        <f>IF(S152="-","-",SUM(S147:S150,S152:S156)*'3l HAP'!$E$8)</f>
        <v>1.2086743718606374</v>
      </c>
      <c r="T157" s="117">
        <f>IF(T152="-","-",SUM(T147:T150,T152:T156)*'3l HAP'!$E$8)</f>
        <v>1.2090879781014294</v>
      </c>
      <c r="U157" s="117">
        <f>IF(U152="-","-",SUM(U147:U150,U152:U156)*'3l HAP'!$E$8)</f>
        <v>1.2334052058478358</v>
      </c>
      <c r="V157" s="117">
        <f>IF(V152="-","-",SUM(V147:V150,V152:V156)*'3l HAP'!$E$8)</f>
        <v>1.2358052523468797</v>
      </c>
      <c r="W157" s="117">
        <f>IF(W152="-","-",SUM(W147:W150,W152:W156)*'3l HAP'!$E$8)</f>
        <v>1.3604096525601794</v>
      </c>
      <c r="X157" s="27"/>
      <c r="Y157" s="117">
        <f>IF(Y152="-","-",SUM(Y147:Y150,Y152:Y156)*'3l HAP'!$E$8)</f>
        <v>1.4227921469699953</v>
      </c>
      <c r="Z157" s="117" t="str">
        <f>IF(Z152="-","-",SUM(Z147:Z150,Z152:Z156)*'3l HAP'!$E$8)</f>
        <v>-</v>
      </c>
      <c r="AA157" s="117" t="str">
        <f>IF(AA152="-","-",SUM(AA147:AA150,AA152:AA156)*'3l HAP'!$E$8)</f>
        <v>-</v>
      </c>
      <c r="AB157" s="117" t="str">
        <f>IF(AB152="-","-",SUM(AB147:AB150,AB152:AB156)*'3l HAP'!$E$8)</f>
        <v>-</v>
      </c>
      <c r="AC157" s="117" t="str">
        <f>IF(AC152="-","-",SUM(AC147:AC150,AC152:AC156)*'3l HAP'!$E$8)</f>
        <v>-</v>
      </c>
      <c r="AD157" s="25"/>
    </row>
    <row r="158" spans="1:30" s="26" customFormat="1" ht="11.25" customHeight="1" x14ac:dyDescent="0.15">
      <c r="A158" s="207"/>
      <c r="B158" s="120" t="s">
        <v>253</v>
      </c>
      <c r="C158" s="120" t="str">
        <f>B158&amp;"_"&amp;D158</f>
        <v>Total_Yorkshire</v>
      </c>
      <c r="D158" s="122" t="s">
        <v>124</v>
      </c>
      <c r="E158" s="161"/>
      <c r="F158" s="27"/>
      <c r="G158" s="117">
        <f t="shared" ref="G158:N158" si="33">IF(G152="-","-",SUM(G147:G157))</f>
        <v>90.910842136467508</v>
      </c>
      <c r="H158" s="117">
        <f t="shared" si="33"/>
        <v>91.023630165779267</v>
      </c>
      <c r="I158" s="117">
        <f t="shared" si="33"/>
        <v>84.797050517245765</v>
      </c>
      <c r="J158" s="117">
        <f t="shared" si="33"/>
        <v>85.135414605181111</v>
      </c>
      <c r="K158" s="117">
        <f t="shared" si="33"/>
        <v>85.111078811491424</v>
      </c>
      <c r="L158" s="117">
        <f t="shared" si="33"/>
        <v>85.700734497045076</v>
      </c>
      <c r="M158" s="117">
        <f t="shared" si="33"/>
        <v>89.223831787086908</v>
      </c>
      <c r="N158" s="117">
        <f t="shared" si="33"/>
        <v>96.601109427694794</v>
      </c>
      <c r="O158" s="27"/>
      <c r="P158" s="117">
        <f t="shared" ref="P158:W158" si="34">IF(P152="-","-",SUM(P147:P157))</f>
        <v>96.601109427694794</v>
      </c>
      <c r="Q158" s="117">
        <f t="shared" si="34"/>
        <v>101.65362762265511</v>
      </c>
      <c r="R158" s="117">
        <f t="shared" si="34"/>
        <v>102.08742080871495</v>
      </c>
      <c r="S158" s="117">
        <f t="shared" si="34"/>
        <v>108.61926028543469</v>
      </c>
      <c r="T158" s="117">
        <f t="shared" si="34"/>
        <v>108.64792375444387</v>
      </c>
      <c r="U158" s="117">
        <f t="shared" si="34"/>
        <v>109.49364035698748</v>
      </c>
      <c r="V158" s="117">
        <f t="shared" si="34"/>
        <v>109.65996680872142</v>
      </c>
      <c r="W158" s="117">
        <f t="shared" si="34"/>
        <v>189.50671940327254</v>
      </c>
      <c r="X158" s="27"/>
      <c r="Y158" s="117">
        <f t="shared" ref="Y158:AC158" si="35">IF(Y152="-","-",SUM(Y147:Y157))</f>
        <v>193.8299102037964</v>
      </c>
      <c r="Z158" s="117" t="str">
        <f t="shared" si="35"/>
        <v>-</v>
      </c>
      <c r="AA158" s="117" t="str">
        <f t="shared" si="35"/>
        <v>-</v>
      </c>
      <c r="AB158" s="117" t="str">
        <f t="shared" si="35"/>
        <v>-</v>
      </c>
      <c r="AC158" s="117" t="str">
        <f t="shared" si="35"/>
        <v>-</v>
      </c>
      <c r="AD158" s="25"/>
    </row>
    <row r="159" spans="1:30" s="26" customFormat="1" ht="11.25" customHeight="1" x14ac:dyDescent="0.15">
      <c r="A159" s="207"/>
      <c r="B159" s="123" t="s">
        <v>244</v>
      </c>
      <c r="C159" s="123" t="s">
        <v>180</v>
      </c>
      <c r="D159" s="121" t="s">
        <v>127</v>
      </c>
      <c r="E159" s="160"/>
      <c r="F159" s="27"/>
      <c r="G159" s="35" t="s">
        <v>249</v>
      </c>
      <c r="H159" s="35" t="s">
        <v>249</v>
      </c>
      <c r="I159" s="35" t="s">
        <v>249</v>
      </c>
      <c r="J159" s="35" t="s">
        <v>249</v>
      </c>
      <c r="K159" s="35" t="s">
        <v>249</v>
      </c>
      <c r="L159" s="35" t="s">
        <v>249</v>
      </c>
      <c r="M159" s="35" t="s">
        <v>249</v>
      </c>
      <c r="N159" s="35" t="s">
        <v>249</v>
      </c>
      <c r="O159" s="27"/>
      <c r="P159" s="35" t="s">
        <v>249</v>
      </c>
      <c r="Q159" s="35" t="s">
        <v>249</v>
      </c>
      <c r="R159" s="35" t="s">
        <v>249</v>
      </c>
      <c r="S159" s="35" t="s">
        <v>249</v>
      </c>
      <c r="T159" s="35" t="s">
        <v>249</v>
      </c>
      <c r="U159" s="35" t="s">
        <v>249</v>
      </c>
      <c r="V159" s="35" t="s">
        <v>249</v>
      </c>
      <c r="W159" s="35" t="s">
        <v>249</v>
      </c>
      <c r="X159" s="27"/>
      <c r="Y159" s="35" t="s">
        <v>249</v>
      </c>
      <c r="Z159" s="35" t="s">
        <v>249</v>
      </c>
      <c r="AA159" s="35" t="s">
        <v>249</v>
      </c>
      <c r="AB159" s="35" t="s">
        <v>249</v>
      </c>
      <c r="AC159" s="35" t="s">
        <v>249</v>
      </c>
      <c r="AD159" s="25"/>
    </row>
    <row r="160" spans="1:30" s="26" customFormat="1" ht="11.25" customHeight="1" x14ac:dyDescent="0.15">
      <c r="A160" s="207"/>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x14ac:dyDescent="0.15">
      <c r="A161" s="207"/>
      <c r="B161" s="123" t="s">
        <v>245</v>
      </c>
      <c r="C161" s="123" t="s">
        <v>182</v>
      </c>
      <c r="D161" s="121" t="s">
        <v>127</v>
      </c>
      <c r="E161" s="160"/>
      <c r="F161" s="27"/>
      <c r="G161" s="35" t="str">
        <f>IF('3c AA'!J25="-","-",'3c AA'!J25)</f>
        <v>-</v>
      </c>
      <c r="H161" s="35" t="str">
        <f>IF('3c AA'!K25="-","-",'3c AA'!K25)</f>
        <v>-</v>
      </c>
      <c r="I161" s="35" t="str">
        <f>IF('3c AA'!L25="-","-",'3c AA'!L25)</f>
        <v>-</v>
      </c>
      <c r="J161" s="35" t="str">
        <f>IF('3c AA'!M25="-","-",'3c AA'!M25)</f>
        <v>-</v>
      </c>
      <c r="K161" s="35" t="str">
        <f>IF('3c AA'!N25="-","-",'3c AA'!N25)</f>
        <v>-</v>
      </c>
      <c r="L161" s="35" t="str">
        <f>IF('3c AA'!O25="-","-",'3c AA'!O25)</f>
        <v>-</v>
      </c>
      <c r="M161" s="35" t="str">
        <f>IF('3c AA'!P25="-","-",'3c AA'!P25)</f>
        <v>-</v>
      </c>
      <c r="N161" s="35" t="str">
        <f>IF('3c AA'!Q25="-","-",'3c AA'!Q25)</f>
        <v>-</v>
      </c>
      <c r="O161" s="27"/>
      <c r="P161" s="35" t="str">
        <f>IF('3c AA'!S25="-","-",'3c AA'!S25)</f>
        <v>-</v>
      </c>
      <c r="Q161" s="35" t="str">
        <f>IF('3c AA'!T25="-","-",'3c AA'!T25)</f>
        <v>-</v>
      </c>
      <c r="R161" s="35" t="str">
        <f>IF('3c AA'!U25="-","-",'3c AA'!U25)</f>
        <v>-</v>
      </c>
      <c r="S161" s="35" t="str">
        <f>IF('3c AA'!V25="-","-",'3c AA'!V25)</f>
        <v>-</v>
      </c>
      <c r="T161" s="35">
        <f>IF('3c AA'!W25="-","-",'3c AA'!W25)</f>
        <v>0</v>
      </c>
      <c r="U161" s="35">
        <f>IF('3c AA'!X25="-","-",'3c AA'!X25)</f>
        <v>1.4870742269298105</v>
      </c>
      <c r="V161" s="35">
        <f>IF('3c AA'!Y25="-","-",'3c AA'!Y25)</f>
        <v>0.70457099735818829</v>
      </c>
      <c r="W161" s="35" t="str">
        <f>IF('3c AA'!Z25="-","-",'3c AA'!Z25)</f>
        <v>-</v>
      </c>
      <c r="X161" s="27"/>
      <c r="Y161" s="35">
        <f>IF('3c AA'!AB25="-","-",'3c AA'!AB25)</f>
        <v>0</v>
      </c>
      <c r="Z161" s="35" t="str">
        <f>IF('3c AA'!AC25="-","-",'3c AA'!AC25)</f>
        <v>-</v>
      </c>
      <c r="AA161" s="35" t="str">
        <f>IF('3c AA'!AD25="-","-",'3c AA'!AD25)</f>
        <v>-</v>
      </c>
      <c r="AB161" s="35" t="str">
        <f>IF('3c AA'!AE25="-","-",'3c AA'!AE25)</f>
        <v>-</v>
      </c>
      <c r="AC161" s="35" t="str">
        <f>IF('3c AA'!AF25="-","-",'3c AA'!AF25)</f>
        <v>-</v>
      </c>
      <c r="AD161" s="25"/>
    </row>
    <row r="162" spans="1:30" s="26" customFormat="1" ht="11.25" customHeight="1" x14ac:dyDescent="0.15">
      <c r="A162" s="207"/>
      <c r="B162" s="123" t="s">
        <v>246</v>
      </c>
      <c r="C162" s="123" t="s">
        <v>183</v>
      </c>
      <c r="D162" s="121" t="s">
        <v>127</v>
      </c>
      <c r="E162" s="160"/>
      <c r="F162" s="27"/>
      <c r="G162" s="35">
        <f>IF('3d PC'!G15="-","-",'3d PC'!G56)</f>
        <v>6.5567588596821027</v>
      </c>
      <c r="H162" s="35">
        <f>IF('3d PC'!H15="-","-",'3d PC'!H56)</f>
        <v>6.5567588596821027</v>
      </c>
      <c r="I162" s="35">
        <f>IF('3d PC'!I15="-","-",'3d PC'!I56)</f>
        <v>6.6197359495950758</v>
      </c>
      <c r="J162" s="35">
        <f>IF('3d PC'!J15="-","-",'3d PC'!J56)</f>
        <v>6.6197359495950758</v>
      </c>
      <c r="K162" s="35">
        <f>IF('3d PC'!K15="-","-",'3d PC'!K56)</f>
        <v>6.6995028867368616</v>
      </c>
      <c r="L162" s="35">
        <f>IF('3d PC'!L15="-","-",'3d PC'!L56)</f>
        <v>6.6995028867368616</v>
      </c>
      <c r="M162" s="35">
        <f>IF('3d PC'!M15="-","-",'3d PC'!M56)</f>
        <v>7.1131218301273513</v>
      </c>
      <c r="N162" s="35">
        <f>IF('3d PC'!N15="-","-",'3d PC'!N56)</f>
        <v>7.1131218301273513</v>
      </c>
      <c r="O162" s="27"/>
      <c r="P162" s="35">
        <f>'3d PC'!P56</f>
        <v>7.1131218301273513</v>
      </c>
      <c r="Q162" s="35">
        <f>'3d PC'!Q56</f>
        <v>7.2804579515147188</v>
      </c>
      <c r="R162" s="35">
        <f>'3d PC'!R56</f>
        <v>7.1935840895118579</v>
      </c>
      <c r="S162" s="35">
        <f>'3d PC'!S56</f>
        <v>7.3593999937099728</v>
      </c>
      <c r="T162" s="35">
        <f>'3d PC'!T56</f>
        <v>7.0492243060839304</v>
      </c>
      <c r="U162" s="35">
        <f>'3d PC'!U56</f>
        <v>7.1089669218364691</v>
      </c>
      <c r="V162" s="35">
        <f>'3d PC'!V56</f>
        <v>6.9829560851947949</v>
      </c>
      <c r="W162" s="35">
        <f>'3d PC'!W56</f>
        <v>9.6262235975887975</v>
      </c>
      <c r="X162" s="27"/>
      <c r="Y162" s="35">
        <f>'3d PC'!Y56</f>
        <v>9.9504863797742438</v>
      </c>
      <c r="Z162" s="35" t="str">
        <f>'3d PC'!Z56</f>
        <v>-</v>
      </c>
      <c r="AA162" s="35" t="str">
        <f>'3d PC'!AA56</f>
        <v>-</v>
      </c>
      <c r="AB162" s="35" t="str">
        <f>'3d PC'!AB56</f>
        <v>-</v>
      </c>
      <c r="AC162" s="35" t="str">
        <f>'3d PC'!AC56</f>
        <v>-</v>
      </c>
      <c r="AD162" s="25"/>
    </row>
    <row r="163" spans="1:30" s="26" customFormat="1" ht="11.25" customHeight="1" x14ac:dyDescent="0.15">
      <c r="A163" s="207"/>
      <c r="B163" s="123" t="s">
        <v>247</v>
      </c>
      <c r="C163" s="123" t="s">
        <v>184</v>
      </c>
      <c r="D163" s="121" t="s">
        <v>127</v>
      </c>
      <c r="E163" s="160"/>
      <c r="F163" s="27"/>
      <c r="G163" s="35">
        <f>IF('3e NC-Elec'!H27="-","-",'3e NC-Elec'!H27)</f>
        <v>18.2135</v>
      </c>
      <c r="H163" s="35">
        <f>IF('3e NC-Elec'!I27="-","-",'3e NC-Elec'!I27)</f>
        <v>18.2135</v>
      </c>
      <c r="I163" s="35">
        <f>IF('3e NC-Elec'!J27="-","-",'3e NC-Elec'!J27)</f>
        <v>18.140499999999999</v>
      </c>
      <c r="J163" s="35">
        <f>IF('3e NC-Elec'!K27="-","-",'3e NC-Elec'!K27)</f>
        <v>18.140499999999999</v>
      </c>
      <c r="K163" s="35">
        <f>IF('3e NC-Elec'!L27="-","-",'3e NC-Elec'!L27)</f>
        <v>18.797499999999999</v>
      </c>
      <c r="L163" s="35">
        <f>IF('3e NC-Elec'!M27="-","-",'3e NC-Elec'!M27)</f>
        <v>18.797499999999999</v>
      </c>
      <c r="M163" s="35">
        <f>IF('3e NC-Elec'!N27="-","-",'3e NC-Elec'!N27)</f>
        <v>18.614999999999998</v>
      </c>
      <c r="N163" s="35">
        <f>IF('3e NC-Elec'!O27="-","-",'3e NC-Elec'!O27)</f>
        <v>18.614999999999998</v>
      </c>
      <c r="O163" s="27"/>
      <c r="P163" s="35">
        <f>'3e NC-Elec'!Q27</f>
        <v>18.614999999999998</v>
      </c>
      <c r="Q163" s="35">
        <f>'3e NC-Elec'!R27</f>
        <v>16.8995</v>
      </c>
      <c r="R163" s="35">
        <f>'3e NC-Elec'!S27</f>
        <v>16.8995</v>
      </c>
      <c r="S163" s="35">
        <f>'3e NC-Elec'!T27</f>
        <v>15.768000000000002</v>
      </c>
      <c r="T163" s="35">
        <f>'3e NC-Elec'!U27</f>
        <v>15.768000000000002</v>
      </c>
      <c r="U163" s="35">
        <f>'3e NC-Elec'!V27</f>
        <v>17.373999999999999</v>
      </c>
      <c r="V163" s="35">
        <f>'3e NC-Elec'!W27</f>
        <v>17.373999999999999</v>
      </c>
      <c r="W163" s="35">
        <f>'3e NC-Elec'!X27</f>
        <v>99.024499999999989</v>
      </c>
      <c r="X163" s="27"/>
      <c r="Y163" s="35">
        <f>'3e NC-Elec'!Z27</f>
        <v>99.024499999999989</v>
      </c>
      <c r="Z163" s="35" t="str">
        <f>'3e NC-Elec'!AA27</f>
        <v>-</v>
      </c>
      <c r="AA163" s="35" t="str">
        <f>'3e NC-Elec'!AB27</f>
        <v>-</v>
      </c>
      <c r="AB163" s="35" t="str">
        <f>'3e NC-Elec'!AC27</f>
        <v>-</v>
      </c>
      <c r="AC163" s="35" t="str">
        <f>'3e NC-Elec'!AD27</f>
        <v>-</v>
      </c>
      <c r="AD163" s="25"/>
    </row>
    <row r="164" spans="1:30" s="26" customFormat="1" ht="11.25" customHeight="1" x14ac:dyDescent="0.15">
      <c r="A164" s="207"/>
      <c r="B164" s="123" t="s">
        <v>248</v>
      </c>
      <c r="C164" s="123" t="s">
        <v>185</v>
      </c>
      <c r="D164" s="121" t="s">
        <v>127</v>
      </c>
      <c r="E164" s="160"/>
      <c r="F164" s="27"/>
      <c r="G164" s="35">
        <f>IF('3g CPIH'!C$17="-","-",'3h OC '!$E$7*('3g CPIH'!C$17/'3g CPIH'!$G$17))</f>
        <v>38.772147945205475</v>
      </c>
      <c r="H164" s="35">
        <f>IF('3g CPIH'!D$17="-","-",'3h OC '!$E$7*('3g CPIH'!D$17/'3g CPIH'!$G$17))</f>
        <v>38.849769863013698</v>
      </c>
      <c r="I164" s="35">
        <f>IF('3g CPIH'!E$17="-","-",'3h OC '!$E$7*('3g CPIH'!E$17/'3g CPIH'!$G$17))</f>
        <v>38.966202739726029</v>
      </c>
      <c r="J164" s="35">
        <f>IF('3g CPIH'!F$17="-","-",'3h OC '!$E$7*('3g CPIH'!F$17/'3g CPIH'!$G$17))</f>
        <v>39.199068493150683</v>
      </c>
      <c r="K164" s="35">
        <f>IF('3g CPIH'!G$17="-","-",'3h OC '!$E$7*('3g CPIH'!G$17/'3g CPIH'!$G$17))</f>
        <v>39.6648</v>
      </c>
      <c r="L164" s="35">
        <f>IF('3g CPIH'!H$17="-","-",'3h OC '!$E$7*('3g CPIH'!H$17/'3g CPIH'!$G$17))</f>
        <v>40.169342465753431</v>
      </c>
      <c r="M164" s="35">
        <f>IF('3g CPIH'!I$17="-","-",'3h OC '!$E$7*('3g CPIH'!I$17/'3g CPIH'!$G$17))</f>
        <v>40.751506849315064</v>
      </c>
      <c r="N164" s="35">
        <f>IF('3g CPIH'!J$17="-","-",'3h OC '!$E$7*('3g CPIH'!J$17/'3g CPIH'!$G$17))</f>
        <v>41.100805479452056</v>
      </c>
      <c r="O164" s="27"/>
      <c r="P164" s="35">
        <f>IF('3g CPIH'!L$17="-","-",'3h OC '!$E$7*('3g CPIH'!L$17/'3g CPIH'!$G$17))</f>
        <v>41.100805479452056</v>
      </c>
      <c r="Q164" s="35">
        <f>IF('3g CPIH'!M$17="-","-",'3h OC '!$E$7*('3g CPIH'!M$17/'3g CPIH'!$G$17))</f>
        <v>41.566536986301365</v>
      </c>
      <c r="R164" s="35">
        <f>IF('3g CPIH'!N$17="-","-",'3h OC '!$E$7*('3g CPIH'!N$17/'3g CPIH'!$G$17))</f>
        <v>41.877024657534243</v>
      </c>
      <c r="S164" s="35">
        <f>IF('3g CPIH'!O$17="-","-",'3h OC '!$E$7*('3g CPIH'!O$17/'3g CPIH'!$G$17))</f>
        <v>42.109890410958904</v>
      </c>
      <c r="T164" s="35">
        <f>IF('3g CPIH'!P$17="-","-",'3h OC '!$E$7*('3g CPIH'!P$17/'3g CPIH'!$G$17))</f>
        <v>42.226323287671228</v>
      </c>
      <c r="U164" s="35">
        <f>IF('3g CPIH'!Q$17="-","-",'3h OC '!$E$7*('3g CPIH'!Q$17/'3g CPIH'!$G$17))</f>
        <v>42.45918904109589</v>
      </c>
      <c r="V164" s="35">
        <f>IF('3g CPIH'!R$17="-","-",'3h OC '!$E$7*('3g CPIH'!R$17/'3g CPIH'!$G$17))</f>
        <v>43.235408219178083</v>
      </c>
      <c r="W164" s="35">
        <f>IF('3g CPIH'!S$17="-","-",'3h OC '!$E$7*('3g CPIH'!S$17/'3g CPIH'!$G$17))</f>
        <v>44.516169863013701</v>
      </c>
      <c r="X164" s="27"/>
      <c r="Y164" s="35">
        <f>IF('3g CPIH'!U$17="-","-",'3h OC '!$E$7*('3g CPIH'!U$17/'3g CPIH'!$G$17))</f>
        <v>46.767205479452052</v>
      </c>
      <c r="Z164" s="35" t="str">
        <f>IF('3g CPIH'!V$17="-","-",'3h OC '!$E$7*('3g CPIH'!V$17/'3g CPIH'!$G$17))</f>
        <v>-</v>
      </c>
      <c r="AA164" s="35" t="str">
        <f>IF('3g CPIH'!W$17="-","-",'3h OC '!$E$7*('3g CPIH'!W$17/'3g CPIH'!$G$17))</f>
        <v>-</v>
      </c>
      <c r="AB164" s="35" t="str">
        <f>IF('3g CPIH'!X$17="-","-",'3h OC '!$E$7*('3g CPIH'!X$17/'3g CPIH'!$G$17))</f>
        <v>-</v>
      </c>
      <c r="AC164" s="35" t="str">
        <f>IF('3g CPIH'!Y$17="-","-",'3h OC '!$E$7*('3g CPIH'!Y$17/'3g CPIH'!$G$17))</f>
        <v>-</v>
      </c>
      <c r="AD164" s="25"/>
    </row>
    <row r="165" spans="1:30" s="26" customFormat="1" ht="11.25" customHeight="1" x14ac:dyDescent="0.15">
      <c r="A165" s="207"/>
      <c r="B165" s="123" t="s">
        <v>248</v>
      </c>
      <c r="C165" s="123" t="s">
        <v>186</v>
      </c>
      <c r="D165" s="121" t="s">
        <v>127</v>
      </c>
      <c r="E165" s="160"/>
      <c r="F165" s="27"/>
      <c r="G165" s="35" t="s">
        <v>249</v>
      </c>
      <c r="H165" s="35" t="s">
        <v>249</v>
      </c>
      <c r="I165" s="35" t="s">
        <v>249</v>
      </c>
      <c r="J165" s="35" t="s">
        <v>249</v>
      </c>
      <c r="K165" s="35">
        <f>IF('3i SMNCC'!G$50="-","-",'3i SMNCC'!G$62)</f>
        <v>0</v>
      </c>
      <c r="L165" s="35">
        <f>IF('3i SMNCC'!H$50="-","-",'3i SMNCC'!H$62)</f>
        <v>-0.1310662676190151</v>
      </c>
      <c r="M165" s="35">
        <f>IF('3i SMNCC'!I$50="-","-",'3i SMNCC'!I$62)</f>
        <v>1.6490220555819262</v>
      </c>
      <c r="N165" s="35">
        <f>IF('3i SMNCC'!J$50="-","-",'3i SMNCC'!J$62)</f>
        <v>7.9249822078168837</v>
      </c>
      <c r="O165" s="27"/>
      <c r="P165" s="35">
        <f>IF('3i SMNCC'!L$50="-","-",'3i SMNCC'!L$62)</f>
        <v>7.9249822078168837</v>
      </c>
      <c r="Q165" s="35">
        <f>IF('3i SMNCC'!M$50="-","-",'3i SMNCC'!M$62)</f>
        <v>9.5945159615724194</v>
      </c>
      <c r="R165" s="35">
        <f>IF('3i SMNCC'!N$50="-","-",'3i SMNCC'!N$62)</f>
        <v>9.6655312765157912</v>
      </c>
      <c r="S165" s="35">
        <f>IF('3i SMNCC'!O$50="-","-",'3i SMNCC'!O$62)</f>
        <v>11.448655558303892</v>
      </c>
      <c r="T165" s="35">
        <f>IF('3i SMNCC'!P$50="-","-",'3i SMNCC'!P$62)</f>
        <v>11.63045810995356</v>
      </c>
      <c r="U165" s="35">
        <f>IF('3i SMNCC'!Q$50="-","-",'3i SMNCC'!Q$62)</f>
        <v>11.375413031411084</v>
      </c>
      <c r="V165" s="35">
        <f>IF('3i SMNCC'!R$50="-","-",'3i SMNCC'!R$62)</f>
        <v>11.405483218834176</v>
      </c>
      <c r="W165" s="35">
        <f>IF('3i SMNCC'!S$50="-","-",'3i SMNCC'!S$62)</f>
        <v>10.452988037960662</v>
      </c>
      <c r="X165" s="27"/>
      <c r="Y165" s="35">
        <f>IF('3i SMNCC'!U$50="-","-",'3i SMNCC'!U$62)</f>
        <v>11.090106502704794</v>
      </c>
      <c r="Z165" s="35" t="str">
        <f>IF('3i SMNCC'!V$50="-","-",'3i SMNCC'!V$62)</f>
        <v>-</v>
      </c>
      <c r="AA165" s="35" t="str">
        <f>IF('3i SMNCC'!W$50="-","-",'3i SMNCC'!W$62)</f>
        <v>-</v>
      </c>
      <c r="AB165" s="35" t="str">
        <f>IF('3i SMNCC'!X$50="-","-",'3i SMNCC'!X$62)</f>
        <v>-</v>
      </c>
      <c r="AC165" s="35" t="str">
        <f>IF('3i SMNCC'!Y$50="-","-",'3i SMNCC'!Y$62)</f>
        <v>-</v>
      </c>
      <c r="AD165" s="25"/>
    </row>
    <row r="166" spans="1:30" s="26" customFormat="1" ht="11.25" x14ac:dyDescent="0.15">
      <c r="A166" s="207"/>
      <c r="B166" s="123" t="s">
        <v>248</v>
      </c>
      <c r="C166" s="123" t="s">
        <v>187</v>
      </c>
      <c r="D166" s="121" t="s">
        <v>127</v>
      </c>
      <c r="E166" s="160"/>
      <c r="F166" s="27"/>
      <c r="G166" s="35">
        <f>IF('3g CPIH'!C$17="-","-",'3j PAAC PAP'!$G$7*('3g CPIH'!C$17/'3g CPIH'!$G$17))</f>
        <v>13.436452250489236</v>
      </c>
      <c r="H166" s="35">
        <f>IF('3g CPIH'!D$17="-","-",'3j PAAC PAP'!$G$7*('3g CPIH'!D$17/'3g CPIH'!$G$17))</f>
        <v>13.463352054794518</v>
      </c>
      <c r="I166" s="35">
        <f>IF('3g CPIH'!E$17="-","-",'3j PAAC PAP'!$G$7*('3g CPIH'!E$17/'3g CPIH'!$G$17))</f>
        <v>13.503701761252445</v>
      </c>
      <c r="J166" s="35">
        <f>IF('3g CPIH'!F$17="-","-",'3j PAAC PAP'!$G$7*('3g CPIH'!F$17/'3g CPIH'!$G$17))</f>
        <v>13.584401174168297</v>
      </c>
      <c r="K166" s="35">
        <f>IF('3g CPIH'!G$17="-","-",'3j PAAC PAP'!$G$7*('3g CPIH'!G$17/'3g CPIH'!$G$17))</f>
        <v>13.745799999999999</v>
      </c>
      <c r="L166" s="35">
        <f>IF('3g CPIH'!H$17="-","-",'3j PAAC PAP'!$G$7*('3g CPIH'!H$17/'3g CPIH'!$G$17))</f>
        <v>13.920648727984345</v>
      </c>
      <c r="M166" s="35">
        <f>IF('3g CPIH'!I$17="-","-",'3j PAAC PAP'!$G$7*('3g CPIH'!I$17/'3g CPIH'!$G$17))</f>
        <v>14.122397260273971</v>
      </c>
      <c r="N166" s="35">
        <f>IF('3g CPIH'!J$17="-","-",'3j PAAC PAP'!$G$7*('3g CPIH'!J$17/'3g CPIH'!$G$17))</f>
        <v>14.24344637964775</v>
      </c>
      <c r="O166" s="27"/>
      <c r="P166" s="35">
        <f>IF('3g CPIH'!L$17="-","-",'3j PAAC PAP'!$G$7*('3g CPIH'!L$17/'3g CPIH'!$G$17))</f>
        <v>14.24344637964775</v>
      </c>
      <c r="Q166" s="35">
        <f>IF('3g CPIH'!M$17="-","-",'3j PAAC PAP'!$G$7*('3g CPIH'!M$17/'3g CPIH'!$G$17))</f>
        <v>14.40484520547945</v>
      </c>
      <c r="R166" s="35">
        <f>IF('3g CPIH'!N$17="-","-",'3j PAAC PAP'!$G$7*('3g CPIH'!N$17/'3g CPIH'!$G$17))</f>
        <v>14.512444422700586</v>
      </c>
      <c r="S166" s="35">
        <f>IF('3g CPIH'!O$17="-","-",'3j PAAC PAP'!$G$7*('3g CPIH'!O$17/'3g CPIH'!$G$17))</f>
        <v>14.593143835616438</v>
      </c>
      <c r="T166" s="35">
        <f>IF('3g CPIH'!P$17="-","-",'3j PAAC PAP'!$G$7*('3g CPIH'!P$17/'3g CPIH'!$G$17))</f>
        <v>14.633493542074362</v>
      </c>
      <c r="U166" s="35">
        <f>IF('3g CPIH'!Q$17="-","-",'3j PAAC PAP'!$G$7*('3g CPIH'!Q$17/'3g CPIH'!$G$17))</f>
        <v>14.714192954990214</v>
      </c>
      <c r="V166" s="35">
        <f>IF('3g CPIH'!R$17="-","-",'3j PAAC PAP'!$G$7*('3g CPIH'!R$17/'3g CPIH'!$G$17))</f>
        <v>14.983190998043053</v>
      </c>
      <c r="W166" s="35">
        <f>IF('3g CPIH'!S$17="-","-",'3j PAAC PAP'!$G$7*('3g CPIH'!S$17/'3g CPIH'!$G$17))</f>
        <v>15.427037769080234</v>
      </c>
      <c r="X166" s="27"/>
      <c r="Y166" s="35">
        <f>IF('3g CPIH'!U$17="-","-",'3j PAAC PAP'!$G$7*('3g CPIH'!U$17/'3g CPIH'!$G$17))</f>
        <v>16.207132093933463</v>
      </c>
      <c r="Z166" s="35" t="str">
        <f>IF('3g CPIH'!V$17="-","-",'3j PAAC PAP'!$G$7*('3g CPIH'!V$17/'3g CPIH'!$G$17))</f>
        <v>-</v>
      </c>
      <c r="AA166" s="35" t="str">
        <f>IF('3g CPIH'!W$17="-","-",'3j PAAC PAP'!$G$7*('3g CPIH'!W$17/'3g CPIH'!$G$17))</f>
        <v>-</v>
      </c>
      <c r="AB166" s="35" t="str">
        <f>IF('3g CPIH'!X$17="-","-",'3j PAAC PAP'!$G$7*('3g CPIH'!X$17/'3g CPIH'!$G$17))</f>
        <v>-</v>
      </c>
      <c r="AC166" s="35" t="str">
        <f>IF('3g CPIH'!Y$17="-","-",'3j PAAC PAP'!$G$7*('3g CPIH'!Y$17/'3g CPIH'!$G$17))</f>
        <v>-</v>
      </c>
      <c r="AD166" s="25"/>
    </row>
    <row r="167" spans="1:30" s="26" customFormat="1" ht="11.25" x14ac:dyDescent="0.15">
      <c r="A167" s="207"/>
      <c r="B167" s="123" t="s">
        <v>248</v>
      </c>
      <c r="C167" s="123" t="s">
        <v>188</v>
      </c>
      <c r="D167" s="121" t="s">
        <v>127</v>
      </c>
      <c r="E167" s="160"/>
      <c r="F167" s="27"/>
      <c r="G167" s="35">
        <f>IF(G162="-","-",SUM(G159:G165)*'3j PAAC PAP'!$G$25)</f>
        <v>3.7056660800474339</v>
      </c>
      <c r="H167" s="35">
        <f>IF(H162="-","-",SUM(H159:H165)*'3j PAAC PAP'!$G$25)</f>
        <v>3.7101928350501736</v>
      </c>
      <c r="I167" s="35">
        <f>IF(I162="-","-",SUM(I159:I165)*'3j PAAC PAP'!$G$25)</f>
        <v>3.716398451483828</v>
      </c>
      <c r="J167" s="35">
        <f>IF(J162="-","-",SUM(J159:J165)*'3j PAAC PAP'!$G$25)</f>
        <v>3.7299787164920475</v>
      </c>
      <c r="K167" s="35">
        <f>IF(K162="-","-",SUM(K159:K165)*'3j PAAC PAP'!$G$25)</f>
        <v>3.8001060207487205</v>
      </c>
      <c r="L167" s="35">
        <f>IF(L162="-","-",SUM(L159:L165)*'3j PAAC PAP'!$G$25)</f>
        <v>3.8218864056715232</v>
      </c>
      <c r="M167" s="35">
        <f>IF(M162="-","-",SUM(M159:M165)*'3j PAAC PAP'!$G$25)</f>
        <v>3.9731266535651493</v>
      </c>
      <c r="N167" s="35">
        <f>IF(N162="-","-",SUM(N159:N165)*'3j PAAC PAP'!$G$25)</f>
        <v>4.359498495235516</v>
      </c>
      <c r="O167" s="27"/>
      <c r="P167" s="35">
        <f>IF(P162="-","-",SUM(P159:P165)*'3j PAAC PAP'!$G$25)</f>
        <v>4.359498495235516</v>
      </c>
      <c r="Q167" s="35">
        <f>IF(Q162="-","-",SUM(Q159:Q165)*'3j PAAC PAP'!$G$25)</f>
        <v>4.3937370736305379</v>
      </c>
      <c r="R167" s="35">
        <f>IF(R162="-","-",SUM(R159:R165)*'3j PAAC PAP'!$G$25)</f>
        <v>4.4109192548940825</v>
      </c>
      <c r="S167" s="35">
        <f>IF(S162="-","-",SUM(S159:S165)*'3j PAAC PAP'!$G$25)</f>
        <v>4.4721709966686465</v>
      </c>
      <c r="T167" s="35">
        <f>IF(T162="-","-",SUM(T159:T165)*'3j PAAC PAP'!$G$25)</f>
        <v>4.4714746646288859</v>
      </c>
      <c r="U167" s="35">
        <f>IF(U162="-","-",SUM(U159:U165)*'3j PAAC PAP'!$G$25)</f>
        <v>4.6540471833782133</v>
      </c>
      <c r="V167" s="35">
        <f>IF(V162="-","-",SUM(V159:V165)*'3j PAAC PAP'!$G$25)</f>
        <v>4.6480856432823243</v>
      </c>
      <c r="W167" s="35">
        <f>IF(W162="-","-",SUM(W159:W165)*'3j PAAC PAP'!$G$25)</f>
        <v>9.5419842492332059</v>
      </c>
      <c r="X167" s="27"/>
      <c r="Y167" s="35">
        <f>IF(Y162="-","-",SUM(Y159:Y165)*'3j PAAC PAP'!$G$25)</f>
        <v>9.729325975871097</v>
      </c>
      <c r="Z167" s="35" t="str">
        <f>IF(Z162="-","-",SUM(Z159:Z165)*'3j PAAC PAP'!$G$25)</f>
        <v>-</v>
      </c>
      <c r="AA167" s="35" t="str">
        <f>IF(AA162="-","-",SUM(AA159:AA165)*'3j PAAC PAP'!$G$25)</f>
        <v>-</v>
      </c>
      <c r="AB167" s="35" t="str">
        <f>IF(AB162="-","-",SUM(AB159:AB165)*'3j PAAC PAP'!$G$25)</f>
        <v>-</v>
      </c>
      <c r="AC167" s="35" t="str">
        <f>IF(AC162="-","-",SUM(AC159:AC165)*'3j PAAC PAP'!$G$25)</f>
        <v>-</v>
      </c>
      <c r="AD167" s="25"/>
    </row>
    <row r="168" spans="1:30" s="26" customFormat="1" ht="11.25" x14ac:dyDescent="0.15">
      <c r="A168" s="207"/>
      <c r="B168" s="123" t="s">
        <v>189</v>
      </c>
      <c r="C168" s="123" t="s">
        <v>250</v>
      </c>
      <c r="D168" s="121" t="s">
        <v>127</v>
      </c>
      <c r="E168" s="160"/>
      <c r="F168" s="27"/>
      <c r="G168" s="35">
        <f>IF(G162="-","-",SUM(G159:G167)*'3k EBIT'!$E$7)</f>
        <v>1.5626978828228968</v>
      </c>
      <c r="H168" s="35">
        <f>IF(H162="-","-",SUM(H159:H167)*'3k EBIT'!$E$7)</f>
        <v>1.5648099337276844</v>
      </c>
      <c r="I168" s="35">
        <f>IF(I162="-","-",SUM(I159:I167)*'3k EBIT'!$E$7)</f>
        <v>1.5677725654550472</v>
      </c>
      <c r="J168" s="35">
        <f>IF(J162="-","-",SUM(J159:J167)*'3k EBIT'!$E$7)</f>
        <v>1.5741087181694093</v>
      </c>
      <c r="K168" s="35">
        <f>IF(K162="-","-",SUM(K159:K167)*'3k EBIT'!$E$7)</f>
        <v>1.6018829061201807</v>
      </c>
      <c r="L168" s="35">
        <f>IF(L162="-","-",SUM(L159:L167)*'3k EBIT'!$E$7)</f>
        <v>1.6129247057844336</v>
      </c>
      <c r="M168" s="35">
        <f>IF(M162="-","-",SUM(M159:M167)*'3k EBIT'!$E$7)</f>
        <v>1.6699898145991874</v>
      </c>
      <c r="N168" s="35">
        <f>IF(N162="-","-",SUM(N159:N167)*'3k EBIT'!$E$7)</f>
        <v>1.8081355558696701</v>
      </c>
      <c r="O168" s="27"/>
      <c r="P168" s="35">
        <f>IF(P162="-","-",SUM(P159:P167)*'3k EBIT'!$E$7)</f>
        <v>1.8081355558696701</v>
      </c>
      <c r="Q168" s="35">
        <f>IF(Q162="-","-",SUM(Q159:Q167)*'3k EBIT'!$E$7)</f>
        <v>1.8232956406811585</v>
      </c>
      <c r="R168" s="35">
        <f>IF(R162="-","-",SUM(R159:R167)*'3k EBIT'!$E$7)</f>
        <v>1.8314187836840001</v>
      </c>
      <c r="S168" s="35">
        <f>IF(S162="-","-",SUM(S159:S167)*'3k EBIT'!$E$7)</f>
        <v>1.8545104190825543</v>
      </c>
      <c r="T168" s="35">
        <f>IF(T162="-","-",SUM(T159:T167)*'3k EBIT'!$E$7)</f>
        <v>1.8550471666968591</v>
      </c>
      <c r="U168" s="35">
        <f>IF(U162="-","-",SUM(U159:U167)*'3k EBIT'!$E$7)</f>
        <v>1.9207804049095398</v>
      </c>
      <c r="V168" s="35">
        <f>IF(V162="-","-",SUM(V159:V167)*'3k EBIT'!$E$7)</f>
        <v>1.9238950078954977</v>
      </c>
      <c r="W168" s="35">
        <f>IF(W162="-","-",SUM(W159:W167)*'3k EBIT'!$E$7)</f>
        <v>3.6525898833148656</v>
      </c>
      <c r="X168" s="27"/>
      <c r="Y168" s="35">
        <f>IF(Y162="-","-",SUM(Y159:Y167)*'3k EBIT'!$E$7)</f>
        <v>3.7335452745698561</v>
      </c>
      <c r="Z168" s="35" t="str">
        <f>IF(Z162="-","-",SUM(Z159:Z167)*'3k EBIT'!$E$7)</f>
        <v>-</v>
      </c>
      <c r="AA168" s="35" t="str">
        <f>IF(AA162="-","-",SUM(AA159:AA167)*'3k EBIT'!$E$7)</f>
        <v>-</v>
      </c>
      <c r="AB168" s="35" t="str">
        <f>IF(AB162="-","-",SUM(AB159:AB167)*'3k EBIT'!$E$7)</f>
        <v>-</v>
      </c>
      <c r="AC168" s="35" t="str">
        <f>IF(AC162="-","-",SUM(AC159:AC167)*'3k EBIT'!$E$7)</f>
        <v>-</v>
      </c>
      <c r="AD168" s="25"/>
    </row>
    <row r="169" spans="1:30" s="26" customFormat="1" ht="11.25" customHeight="1" x14ac:dyDescent="0.15">
      <c r="A169" s="207"/>
      <c r="B169" s="123" t="s">
        <v>251</v>
      </c>
      <c r="C169" s="124" t="s">
        <v>252</v>
      </c>
      <c r="D169" s="121" t="s">
        <v>127</v>
      </c>
      <c r="E169" s="116"/>
      <c r="F169" s="27"/>
      <c r="G169" s="35">
        <f>IF(G164="-","-",SUM(G159:G162,G164:G168)*'3l HAP'!$E$8)</f>
        <v>0.93751773871015665</v>
      </c>
      <c r="H169" s="35">
        <f>IF(H164="-","-",SUM(H159:H162,H164:H168)*'3l HAP'!$E$8)</f>
        <v>0.93914524000091237</v>
      </c>
      <c r="I169" s="35">
        <f>IF(I164="-","-",SUM(I159:I162,I164:I168)*'3l HAP'!$E$8)</f>
        <v>0.94249697369584939</v>
      </c>
      <c r="J169" s="35">
        <f>IF(J164="-","-",SUM(J159:J162,J164:J168)*'3l HAP'!$E$8)</f>
        <v>0.94737947756811713</v>
      </c>
      <c r="K169" s="35">
        <f>IF(K164="-","-",SUM(K159:K162,K164:K168)*'3l HAP'!$E$8)</f>
        <v>0.95916253624300174</v>
      </c>
      <c r="L169" s="35">
        <f>IF(L164="-","-",SUM(L159:L162,L164:L168)*'3l HAP'!$E$8)</f>
        <v>0.9676711110908458</v>
      </c>
      <c r="M169" s="35">
        <f>IF(M164="-","-",SUM(M159:M162,M164:M168)*'3l HAP'!$E$8)</f>
        <v>1.0143162469095566</v>
      </c>
      <c r="N169" s="35">
        <f>IF(N164="-","-",SUM(N159:N162,N164:N168)*'3l HAP'!$E$8)</f>
        <v>1.1207684028308527</v>
      </c>
      <c r="O169" s="27"/>
      <c r="P169" s="35">
        <f>IF(P164="-","-",SUM(P159:P162,P164:P168)*'3l HAP'!$E$8)</f>
        <v>1.1207684028308527</v>
      </c>
      <c r="Q169" s="35">
        <f>IF(Q164="-","-",SUM(Q159:Q162,Q164:Q168)*'3l HAP'!$E$8)</f>
        <v>1.157567075701609</v>
      </c>
      <c r="R169" s="35">
        <f>IF(R164="-","-",SUM(R159:R162,R164:R168)*'3l HAP'!$E$8)</f>
        <v>1.1638265961005507</v>
      </c>
      <c r="S169" s="35">
        <f>IF(S164="-","-",SUM(S159:S162,S164:S168)*'3l HAP'!$E$8)</f>
        <v>1.198186808349158</v>
      </c>
      <c r="T169" s="35">
        <f>IF(T164="-","-",SUM(T159:T162,T164:T168)*'3l HAP'!$E$8)</f>
        <v>1.1986004145899503</v>
      </c>
      <c r="U169" s="35">
        <f>IF(U164="-","-",SUM(U159:U162,U164:U168)*'3l HAP'!$E$8)</f>
        <v>1.2257395971767944</v>
      </c>
      <c r="V169" s="35">
        <f>IF(V164="-","-",SUM(V159:V162,V164:V168)*'3l HAP'!$E$8)</f>
        <v>1.2281396436758385</v>
      </c>
      <c r="W169" s="35">
        <f>IF(W164="-","-",SUM(W159:W162,W164:W168)*'3l HAP'!$E$8)</f>
        <v>1.3647900003722031</v>
      </c>
      <c r="X169" s="27"/>
      <c r="Y169" s="35">
        <f>IF(Y164="-","-",SUM(Y159:Y162,Y164:Y168)*'3l HAP'!$E$8)</f>
        <v>1.427172494782019</v>
      </c>
      <c r="Z169" s="35" t="str">
        <f>IF(Z164="-","-",SUM(Z159:Z162,Z164:Z168)*'3l HAP'!$E$8)</f>
        <v>-</v>
      </c>
      <c r="AA169" s="35" t="str">
        <f>IF(AA164="-","-",SUM(AA159:AA162,AA164:AA168)*'3l HAP'!$E$8)</f>
        <v>-</v>
      </c>
      <c r="AB169" s="35" t="str">
        <f>IF(AB164="-","-",SUM(AB159:AB162,AB164:AB168)*'3l HAP'!$E$8)</f>
        <v>-</v>
      </c>
      <c r="AC169" s="35" t="str">
        <f>IF(AC164="-","-",SUM(AC159:AC162,AC164:AC168)*'3l HAP'!$E$8)</f>
        <v>-</v>
      </c>
      <c r="AD169" s="25"/>
    </row>
    <row r="170" spans="1:30" s="26" customFormat="1" ht="11.25" customHeight="1" x14ac:dyDescent="0.15">
      <c r="A170" s="207"/>
      <c r="B170" s="123" t="s">
        <v>253</v>
      </c>
      <c r="C170" s="159" t="str">
        <f>B170&amp;"_"&amp;D170</f>
        <v>Total_Southern Scotland</v>
      </c>
      <c r="D170" s="121" t="s">
        <v>127</v>
      </c>
      <c r="E170" s="75"/>
      <c r="F170" s="27"/>
      <c r="G170" s="35">
        <f t="shared" ref="G170:N170" si="36">IF(G164="-","-",SUM(G159:G169))</f>
        <v>83.184740756957311</v>
      </c>
      <c r="H170" s="35">
        <f t="shared" si="36"/>
        <v>83.297528786269098</v>
      </c>
      <c r="I170" s="35">
        <f t="shared" si="36"/>
        <v>83.456808441208267</v>
      </c>
      <c r="J170" s="35">
        <f t="shared" si="36"/>
        <v>83.795172529143628</v>
      </c>
      <c r="K170" s="35">
        <f t="shared" si="36"/>
        <v>85.268754349848763</v>
      </c>
      <c r="L170" s="35">
        <f t="shared" si="36"/>
        <v>85.858410035402429</v>
      </c>
      <c r="M170" s="35">
        <f t="shared" si="36"/>
        <v>88.908480710372203</v>
      </c>
      <c r="N170" s="35">
        <f t="shared" si="36"/>
        <v>96.285758350980061</v>
      </c>
      <c r="O170" s="27"/>
      <c r="P170" s="35">
        <f t="shared" ref="P170:W170" si="37">IF(P164="-","-",SUM(P159:P169))</f>
        <v>96.285758350980061</v>
      </c>
      <c r="Q170" s="35">
        <f t="shared" si="37"/>
        <v>97.120455894881232</v>
      </c>
      <c r="R170" s="35">
        <f t="shared" si="37"/>
        <v>97.554249080941105</v>
      </c>
      <c r="S170" s="35">
        <f t="shared" si="37"/>
        <v>98.803958022689585</v>
      </c>
      <c r="T170" s="35">
        <f t="shared" si="37"/>
        <v>98.832621491698788</v>
      </c>
      <c r="U170" s="35">
        <f t="shared" si="37"/>
        <v>102.31940336172801</v>
      </c>
      <c r="V170" s="35">
        <f t="shared" si="37"/>
        <v>102.48572981346197</v>
      </c>
      <c r="W170" s="35">
        <f t="shared" si="37"/>
        <v>193.60628340056365</v>
      </c>
      <c r="X170" s="27"/>
      <c r="Y170" s="35">
        <f t="shared" ref="Y170:AC170" si="38">IF(Y164="-","-",SUM(Y159:Y169))</f>
        <v>197.92947420108752</v>
      </c>
      <c r="Z170" s="35" t="str">
        <f t="shared" si="38"/>
        <v>-</v>
      </c>
      <c r="AA170" s="35" t="str">
        <f t="shared" si="38"/>
        <v>-</v>
      </c>
      <c r="AB170" s="35" t="str">
        <f t="shared" si="38"/>
        <v>-</v>
      </c>
      <c r="AC170" s="35" t="str">
        <f t="shared" si="38"/>
        <v>-</v>
      </c>
      <c r="AD170" s="25"/>
    </row>
    <row r="171" spans="1:30" s="26" customFormat="1" ht="11.25" customHeight="1" x14ac:dyDescent="0.15">
      <c r="A171" s="207"/>
      <c r="B171" s="120" t="s">
        <v>244</v>
      </c>
      <c r="C171" s="157" t="s">
        <v>180</v>
      </c>
      <c r="D171" s="122" t="s">
        <v>125</v>
      </c>
      <c r="E171" s="119"/>
      <c r="F171" s="27"/>
      <c r="G171" s="117" t="s">
        <v>249</v>
      </c>
      <c r="H171" s="117" t="s">
        <v>249</v>
      </c>
      <c r="I171" s="117" t="s">
        <v>249</v>
      </c>
      <c r="J171" s="117" t="s">
        <v>249</v>
      </c>
      <c r="K171" s="117" t="s">
        <v>249</v>
      </c>
      <c r="L171" s="117" t="s">
        <v>249</v>
      </c>
      <c r="M171" s="117" t="s">
        <v>249</v>
      </c>
      <c r="N171" s="117" t="s">
        <v>249</v>
      </c>
      <c r="O171" s="27"/>
      <c r="P171" s="117" t="s">
        <v>249</v>
      </c>
      <c r="Q171" s="117" t="s">
        <v>249</v>
      </c>
      <c r="R171" s="117" t="s">
        <v>249</v>
      </c>
      <c r="S171" s="117" t="s">
        <v>249</v>
      </c>
      <c r="T171" s="117" t="s">
        <v>249</v>
      </c>
      <c r="U171" s="117" t="s">
        <v>249</v>
      </c>
      <c r="V171" s="117" t="s">
        <v>249</v>
      </c>
      <c r="W171" s="117" t="s">
        <v>249</v>
      </c>
      <c r="X171" s="27"/>
      <c r="Y171" s="117" t="s">
        <v>249</v>
      </c>
      <c r="Z171" s="117" t="s">
        <v>249</v>
      </c>
      <c r="AA171" s="117" t="s">
        <v>249</v>
      </c>
      <c r="AB171" s="117" t="s">
        <v>249</v>
      </c>
      <c r="AC171" s="117" t="s">
        <v>249</v>
      </c>
      <c r="AD171" s="25"/>
    </row>
    <row r="172" spans="1:30" s="26" customFormat="1" ht="11.25" customHeight="1" x14ac:dyDescent="0.15">
      <c r="A172" s="207"/>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x14ac:dyDescent="0.15">
      <c r="A173" s="207"/>
      <c r="B173" s="120" t="s">
        <v>245</v>
      </c>
      <c r="C173" s="157" t="s">
        <v>182</v>
      </c>
      <c r="D173" s="122" t="s">
        <v>125</v>
      </c>
      <c r="E173" s="119"/>
      <c r="F173" s="27"/>
      <c r="G173" s="117" t="str">
        <f>IF('3c AA'!J26="-","-",'3c AA'!J26)</f>
        <v>-</v>
      </c>
      <c r="H173" s="117" t="str">
        <f>IF('3c AA'!K26="-","-",'3c AA'!K26)</f>
        <v>-</v>
      </c>
      <c r="I173" s="117" t="str">
        <f>IF('3c AA'!L26="-","-",'3c AA'!L26)</f>
        <v>-</v>
      </c>
      <c r="J173" s="117" t="str">
        <f>IF('3c AA'!M26="-","-",'3c AA'!M26)</f>
        <v>-</v>
      </c>
      <c r="K173" s="117" t="str">
        <f>IF('3c AA'!N26="-","-",'3c AA'!N26)</f>
        <v>-</v>
      </c>
      <c r="L173" s="117" t="str">
        <f>IF('3c AA'!O26="-","-",'3c AA'!O26)</f>
        <v>-</v>
      </c>
      <c r="M173" s="117" t="str">
        <f>IF('3c AA'!P26="-","-",'3c AA'!P26)</f>
        <v>-</v>
      </c>
      <c r="N173" s="117" t="str">
        <f>IF('3c AA'!Q26="-","-",'3c AA'!Q26)</f>
        <v>-</v>
      </c>
      <c r="O173" s="27"/>
      <c r="P173" s="117" t="str">
        <f>IF('3c AA'!S26="-","-",'3c AA'!S26)</f>
        <v>-</v>
      </c>
      <c r="Q173" s="117" t="str">
        <f>IF('3c AA'!T26="-","-",'3c AA'!T26)</f>
        <v>-</v>
      </c>
      <c r="R173" s="117" t="str">
        <f>IF('3c AA'!U26="-","-",'3c AA'!U26)</f>
        <v>-</v>
      </c>
      <c r="S173" s="117" t="str">
        <f>IF('3c AA'!V26="-","-",'3c AA'!V26)</f>
        <v>-</v>
      </c>
      <c r="T173" s="117">
        <f>IF('3c AA'!W26="-","-",'3c AA'!W26)</f>
        <v>0</v>
      </c>
      <c r="U173" s="117">
        <f>IF('3c AA'!X26="-","-",'3c AA'!X26)</f>
        <v>1.4870742269298105</v>
      </c>
      <c r="V173" s="117">
        <f>IF('3c AA'!Y26="-","-",'3c AA'!Y26)</f>
        <v>0.70457099735818829</v>
      </c>
      <c r="W173" s="117" t="str">
        <f>IF('3c AA'!Z26="-","-",'3c AA'!Z26)</f>
        <v>-</v>
      </c>
      <c r="X173" s="27"/>
      <c r="Y173" s="117">
        <f>IF('3c AA'!AB26="-","-",'3c AA'!AB26)</f>
        <v>0</v>
      </c>
      <c r="Z173" s="117" t="str">
        <f>IF('3c AA'!AC26="-","-",'3c AA'!AC26)</f>
        <v>-</v>
      </c>
      <c r="AA173" s="117" t="str">
        <f>IF('3c AA'!AD26="-","-",'3c AA'!AD26)</f>
        <v>-</v>
      </c>
      <c r="AB173" s="117" t="str">
        <f>IF('3c AA'!AE26="-","-",'3c AA'!AE26)</f>
        <v>-</v>
      </c>
      <c r="AC173" s="117" t="str">
        <f>IF('3c AA'!AF26="-","-",'3c AA'!AF26)</f>
        <v>-</v>
      </c>
      <c r="AD173" s="25"/>
    </row>
    <row r="174" spans="1:30" s="26" customFormat="1" ht="11.25" customHeight="1" x14ac:dyDescent="0.15">
      <c r="A174" s="207"/>
      <c r="B174" s="120" t="s">
        <v>246</v>
      </c>
      <c r="C174" s="157" t="s">
        <v>183</v>
      </c>
      <c r="D174" s="122" t="s">
        <v>125</v>
      </c>
      <c r="E174" s="119"/>
      <c r="F174" s="27"/>
      <c r="G174" s="117">
        <f>IF('3d PC'!G15="-","-",'3d PC'!G56)</f>
        <v>6.5567588596821027</v>
      </c>
      <c r="H174" s="117">
        <f>IF('3d PC'!H15="-","-",'3d PC'!H56)</f>
        <v>6.5567588596821027</v>
      </c>
      <c r="I174" s="117">
        <f>IF('3d PC'!I15="-","-",'3d PC'!I56)</f>
        <v>6.6197359495950758</v>
      </c>
      <c r="J174" s="117">
        <f>IF('3d PC'!J15="-","-",'3d PC'!J56)</f>
        <v>6.6197359495950758</v>
      </c>
      <c r="K174" s="117">
        <f>IF('3d PC'!K15="-","-",'3d PC'!K56)</f>
        <v>6.6995028867368616</v>
      </c>
      <c r="L174" s="117">
        <f>IF('3d PC'!L15="-","-",'3d PC'!L56)</f>
        <v>6.6995028867368616</v>
      </c>
      <c r="M174" s="117">
        <f>IF('3d PC'!M15="-","-",'3d PC'!M56)</f>
        <v>7.1131218301273513</v>
      </c>
      <c r="N174" s="117">
        <f>IF('3d PC'!N15="-","-",'3d PC'!N56)</f>
        <v>7.1131218301273513</v>
      </c>
      <c r="O174" s="27"/>
      <c r="P174" s="117">
        <f>'3d PC'!P56</f>
        <v>7.1131218301273513</v>
      </c>
      <c r="Q174" s="117">
        <f>'3d PC'!Q56</f>
        <v>7.2804579515147188</v>
      </c>
      <c r="R174" s="117">
        <f>'3d PC'!R56</f>
        <v>7.1935840895118579</v>
      </c>
      <c r="S174" s="117">
        <f>'3d PC'!S56</f>
        <v>7.3593999937099728</v>
      </c>
      <c r="T174" s="117">
        <f>'3d PC'!T56</f>
        <v>7.0492243060839304</v>
      </c>
      <c r="U174" s="117">
        <f>'3d PC'!U56</f>
        <v>7.1089669218364691</v>
      </c>
      <c r="V174" s="117">
        <f>'3d PC'!V56</f>
        <v>6.9829560851947949</v>
      </c>
      <c r="W174" s="117">
        <f>'3d PC'!W56</f>
        <v>9.6262235975887975</v>
      </c>
      <c r="X174" s="27"/>
      <c r="Y174" s="117">
        <f>'3d PC'!Y56</f>
        <v>9.9504863797742438</v>
      </c>
      <c r="Z174" s="117" t="str">
        <f>'3d PC'!Z56</f>
        <v>-</v>
      </c>
      <c r="AA174" s="117" t="str">
        <f>'3d PC'!AA56</f>
        <v>-</v>
      </c>
      <c r="AB174" s="117" t="str">
        <f>'3d PC'!AB56</f>
        <v>-</v>
      </c>
      <c r="AC174" s="117" t="str">
        <f>'3d PC'!AC56</f>
        <v>-</v>
      </c>
      <c r="AD174" s="25"/>
    </row>
    <row r="175" spans="1:30" s="26" customFormat="1" ht="11.25" customHeight="1" x14ac:dyDescent="0.15">
      <c r="A175" s="207"/>
      <c r="B175" s="120" t="s">
        <v>247</v>
      </c>
      <c r="C175" s="157" t="s">
        <v>184</v>
      </c>
      <c r="D175" s="122" t="s">
        <v>125</v>
      </c>
      <c r="E175" s="119"/>
      <c r="F175" s="27"/>
      <c r="G175" s="117">
        <f>IF('3e NC-Elec'!H28="-","-",'3e NC-Elec'!H28)</f>
        <v>27.776500000000002</v>
      </c>
      <c r="H175" s="117">
        <f>IF('3e NC-Elec'!I28="-","-",'3e NC-Elec'!I28)</f>
        <v>27.776500000000002</v>
      </c>
      <c r="I175" s="117">
        <f>IF('3e NC-Elec'!J28="-","-",'3e NC-Elec'!J28)</f>
        <v>25.732499999999995</v>
      </c>
      <c r="J175" s="117">
        <f>IF('3e NC-Elec'!K28="-","-",'3e NC-Elec'!K28)</f>
        <v>25.732499999999995</v>
      </c>
      <c r="K175" s="117">
        <f>IF('3e NC-Elec'!L28="-","-",'3e NC-Elec'!L28)</f>
        <v>29.784000000000002</v>
      </c>
      <c r="L175" s="117">
        <f>IF('3e NC-Elec'!M28="-","-",'3e NC-Elec'!M28)</f>
        <v>29.784000000000002</v>
      </c>
      <c r="M175" s="117">
        <f>IF('3e NC-Elec'!N28="-","-",'3e NC-Elec'!N28)</f>
        <v>29.272999999999996</v>
      </c>
      <c r="N175" s="117">
        <f>IF('3e NC-Elec'!O28="-","-",'3e NC-Elec'!O28)</f>
        <v>29.272999999999996</v>
      </c>
      <c r="O175" s="27"/>
      <c r="P175" s="117">
        <f>'3e NC-Elec'!Q28</f>
        <v>29.272999999999996</v>
      </c>
      <c r="Q175" s="117">
        <f>'3e NC-Elec'!R28</f>
        <v>24.381999999999998</v>
      </c>
      <c r="R175" s="117">
        <f>'3e NC-Elec'!S28</f>
        <v>24.381999999999998</v>
      </c>
      <c r="S175" s="117">
        <f>'3e NC-Elec'!T28</f>
        <v>24.527999999999999</v>
      </c>
      <c r="T175" s="117">
        <f>'3e NC-Elec'!U28</f>
        <v>24.527999999999999</v>
      </c>
      <c r="U175" s="117">
        <f>'3e NC-Elec'!V28</f>
        <v>25.951499999999999</v>
      </c>
      <c r="V175" s="117">
        <f>'3e NC-Elec'!W28</f>
        <v>25.951499999999999</v>
      </c>
      <c r="W175" s="117">
        <f>'3e NC-Elec'!X28</f>
        <v>100.41150000000002</v>
      </c>
      <c r="X175" s="27"/>
      <c r="Y175" s="117">
        <f>'3e NC-Elec'!Z28</f>
        <v>100.41150000000002</v>
      </c>
      <c r="Z175" s="117" t="str">
        <f>'3e NC-Elec'!AA28</f>
        <v>-</v>
      </c>
      <c r="AA175" s="117" t="str">
        <f>'3e NC-Elec'!AB28</f>
        <v>-</v>
      </c>
      <c r="AB175" s="117" t="str">
        <f>'3e NC-Elec'!AC28</f>
        <v>-</v>
      </c>
      <c r="AC175" s="117" t="str">
        <f>'3e NC-Elec'!AD28</f>
        <v>-</v>
      </c>
      <c r="AD175" s="25"/>
    </row>
    <row r="176" spans="1:30" s="26" customFormat="1" ht="11.25" customHeight="1" x14ac:dyDescent="0.15">
      <c r="A176" s="207"/>
      <c r="B176" s="120" t="s">
        <v>248</v>
      </c>
      <c r="C176" s="157" t="s">
        <v>185</v>
      </c>
      <c r="D176" s="122" t="s">
        <v>125</v>
      </c>
      <c r="E176" s="119"/>
      <c r="F176" s="27"/>
      <c r="G176" s="117">
        <f>IF('3g CPIH'!C$17="-","-",'3h OC '!$E$7*('3g CPIH'!C$17/'3g CPIH'!$G$17))</f>
        <v>38.772147945205475</v>
      </c>
      <c r="H176" s="117">
        <f>IF('3g CPIH'!D$17="-","-",'3h OC '!$E$7*('3g CPIH'!D$17/'3g CPIH'!$G$17))</f>
        <v>38.849769863013698</v>
      </c>
      <c r="I176" s="117">
        <f>IF('3g CPIH'!E$17="-","-",'3h OC '!$E$7*('3g CPIH'!E$17/'3g CPIH'!$G$17))</f>
        <v>38.966202739726029</v>
      </c>
      <c r="J176" s="117">
        <f>IF('3g CPIH'!F$17="-","-",'3h OC '!$E$7*('3g CPIH'!F$17/'3g CPIH'!$G$17))</f>
        <v>39.199068493150683</v>
      </c>
      <c r="K176" s="117">
        <f>IF('3g CPIH'!G$17="-","-",'3h OC '!$E$7*('3g CPIH'!G$17/'3g CPIH'!$G$17))</f>
        <v>39.6648</v>
      </c>
      <c r="L176" s="117">
        <f>IF('3g CPIH'!H$17="-","-",'3h OC '!$E$7*('3g CPIH'!H$17/'3g CPIH'!$G$17))</f>
        <v>40.169342465753431</v>
      </c>
      <c r="M176" s="117">
        <f>IF('3g CPIH'!I$17="-","-",'3h OC '!$E$7*('3g CPIH'!I$17/'3g CPIH'!$G$17))</f>
        <v>40.751506849315064</v>
      </c>
      <c r="N176" s="117">
        <f>IF('3g CPIH'!J$17="-","-",'3h OC '!$E$7*('3g CPIH'!J$17/'3g CPIH'!$G$17))</f>
        <v>41.100805479452056</v>
      </c>
      <c r="O176" s="27"/>
      <c r="P176" s="117">
        <f>IF('3g CPIH'!L$17="-","-",'3h OC '!$E$7*('3g CPIH'!L$17/'3g CPIH'!$G$17))</f>
        <v>41.100805479452056</v>
      </c>
      <c r="Q176" s="117">
        <f>IF('3g CPIH'!M$17="-","-",'3h OC '!$E$7*('3g CPIH'!M$17/'3g CPIH'!$G$17))</f>
        <v>41.566536986301365</v>
      </c>
      <c r="R176" s="117">
        <f>IF('3g CPIH'!N$17="-","-",'3h OC '!$E$7*('3g CPIH'!N$17/'3g CPIH'!$G$17))</f>
        <v>41.877024657534243</v>
      </c>
      <c r="S176" s="117">
        <f>IF('3g CPIH'!O$17="-","-",'3h OC '!$E$7*('3g CPIH'!O$17/'3g CPIH'!$G$17))</f>
        <v>42.109890410958904</v>
      </c>
      <c r="T176" s="117">
        <f>IF('3g CPIH'!P$17="-","-",'3h OC '!$E$7*('3g CPIH'!P$17/'3g CPIH'!$G$17))</f>
        <v>42.226323287671228</v>
      </c>
      <c r="U176" s="117">
        <f>IF('3g CPIH'!Q$17="-","-",'3h OC '!$E$7*('3g CPIH'!Q$17/'3g CPIH'!$G$17))</f>
        <v>42.45918904109589</v>
      </c>
      <c r="V176" s="117">
        <f>IF('3g CPIH'!R$17="-","-",'3h OC '!$E$7*('3g CPIH'!R$17/'3g CPIH'!$G$17))</f>
        <v>43.235408219178083</v>
      </c>
      <c r="W176" s="117">
        <f>IF('3g CPIH'!S$17="-","-",'3h OC '!$E$7*('3g CPIH'!S$17/'3g CPIH'!$G$17))</f>
        <v>44.516169863013701</v>
      </c>
      <c r="X176" s="27"/>
      <c r="Y176" s="117">
        <f>IF('3g CPIH'!U$17="-","-",'3h OC '!$E$7*('3g CPIH'!U$17/'3g CPIH'!$G$17))</f>
        <v>46.767205479452052</v>
      </c>
      <c r="Z176" s="117" t="str">
        <f>IF('3g CPIH'!V$17="-","-",'3h OC '!$E$7*('3g CPIH'!V$17/'3g CPIH'!$G$17))</f>
        <v>-</v>
      </c>
      <c r="AA176" s="117" t="str">
        <f>IF('3g CPIH'!W$17="-","-",'3h OC '!$E$7*('3g CPIH'!W$17/'3g CPIH'!$G$17))</f>
        <v>-</v>
      </c>
      <c r="AB176" s="117" t="str">
        <f>IF('3g CPIH'!X$17="-","-",'3h OC '!$E$7*('3g CPIH'!X$17/'3g CPIH'!$G$17))</f>
        <v>-</v>
      </c>
      <c r="AC176" s="117" t="str">
        <f>IF('3g CPIH'!Y$17="-","-",'3h OC '!$E$7*('3g CPIH'!Y$17/'3g CPIH'!$G$17))</f>
        <v>-</v>
      </c>
      <c r="AD176" s="25"/>
    </row>
    <row r="177" spans="1:30" s="26" customFormat="1" ht="11.25" customHeight="1" x14ac:dyDescent="0.15">
      <c r="A177" s="207"/>
      <c r="B177" s="120" t="s">
        <v>248</v>
      </c>
      <c r="C177" s="157" t="s">
        <v>186</v>
      </c>
      <c r="D177" s="122" t="s">
        <v>125</v>
      </c>
      <c r="E177" s="119"/>
      <c r="F177" s="27"/>
      <c r="G177" s="117" t="s">
        <v>249</v>
      </c>
      <c r="H177" s="117" t="s">
        <v>249</v>
      </c>
      <c r="I177" s="117" t="s">
        <v>249</v>
      </c>
      <c r="J177" s="117" t="s">
        <v>249</v>
      </c>
      <c r="K177" s="117">
        <f>IF('3i SMNCC'!G$50="-","-",'3i SMNCC'!G$62)</f>
        <v>0</v>
      </c>
      <c r="L177" s="117">
        <f>IF('3i SMNCC'!H$50="-","-",'3i SMNCC'!H$62)</f>
        <v>-0.1310662676190151</v>
      </c>
      <c r="M177" s="117">
        <f>IF('3i SMNCC'!I$50="-","-",'3i SMNCC'!I$62)</f>
        <v>1.6490220555819262</v>
      </c>
      <c r="N177" s="117">
        <f>IF('3i SMNCC'!J$50="-","-",'3i SMNCC'!J$62)</f>
        <v>7.9249822078168837</v>
      </c>
      <c r="O177" s="27"/>
      <c r="P177" s="117">
        <f>IF('3i SMNCC'!L$50="-","-",'3i SMNCC'!L$62)</f>
        <v>7.9249822078168837</v>
      </c>
      <c r="Q177" s="117">
        <f>IF('3i SMNCC'!M$50="-","-",'3i SMNCC'!M$62)</f>
        <v>9.5945159615724194</v>
      </c>
      <c r="R177" s="117">
        <f>IF('3i SMNCC'!N$50="-","-",'3i SMNCC'!N$62)</f>
        <v>9.6655312765157912</v>
      </c>
      <c r="S177" s="117">
        <f>IF('3i SMNCC'!O$50="-","-",'3i SMNCC'!O$62)</f>
        <v>11.448655558303892</v>
      </c>
      <c r="T177" s="117">
        <f>IF('3i SMNCC'!P$50="-","-",'3i SMNCC'!P$62)</f>
        <v>11.63045810995356</v>
      </c>
      <c r="U177" s="117">
        <f>IF('3i SMNCC'!Q$50="-","-",'3i SMNCC'!Q$62)</f>
        <v>11.375413031411084</v>
      </c>
      <c r="V177" s="117">
        <f>IF('3i SMNCC'!R$50="-","-",'3i SMNCC'!R$62)</f>
        <v>11.405483218834176</v>
      </c>
      <c r="W177" s="117">
        <f>IF('3i SMNCC'!S$50="-","-",'3i SMNCC'!S$62)</f>
        <v>10.452988037960662</v>
      </c>
      <c r="X177" s="27"/>
      <c r="Y177" s="117">
        <f>IF('3i SMNCC'!U$50="-","-",'3i SMNCC'!U$62)</f>
        <v>11.090106502704794</v>
      </c>
      <c r="Z177" s="117" t="str">
        <f>IF('3i SMNCC'!V$50="-","-",'3i SMNCC'!V$62)</f>
        <v>-</v>
      </c>
      <c r="AA177" s="117" t="str">
        <f>IF('3i SMNCC'!W$50="-","-",'3i SMNCC'!W$62)</f>
        <v>-</v>
      </c>
      <c r="AB177" s="117" t="str">
        <f>IF('3i SMNCC'!X$50="-","-",'3i SMNCC'!X$62)</f>
        <v>-</v>
      </c>
      <c r="AC177" s="117" t="str">
        <f>IF('3i SMNCC'!Y$50="-","-",'3i SMNCC'!Y$62)</f>
        <v>-</v>
      </c>
      <c r="AD177" s="25"/>
    </row>
    <row r="178" spans="1:30" s="26" customFormat="1" ht="12.6" customHeight="1" x14ac:dyDescent="0.15">
      <c r="A178" s="207"/>
      <c r="B178" s="120" t="s">
        <v>248</v>
      </c>
      <c r="C178" s="157" t="s">
        <v>187</v>
      </c>
      <c r="D178" s="122" t="s">
        <v>125</v>
      </c>
      <c r="E178" s="119"/>
      <c r="F178" s="27"/>
      <c r="G178" s="117">
        <f>IF('3g CPIH'!C$17="-","-",'3j PAAC PAP'!$G$7*('3g CPIH'!C$17/'3g CPIH'!$G$17))</f>
        <v>13.436452250489236</v>
      </c>
      <c r="H178" s="117">
        <f>IF('3g CPIH'!D$17="-","-",'3j PAAC PAP'!$G$7*('3g CPIH'!D$17/'3g CPIH'!$G$17))</f>
        <v>13.463352054794518</v>
      </c>
      <c r="I178" s="117">
        <f>IF('3g CPIH'!E$17="-","-",'3j PAAC PAP'!$G$7*('3g CPIH'!E$17/'3g CPIH'!$G$17))</f>
        <v>13.503701761252445</v>
      </c>
      <c r="J178" s="117">
        <f>IF('3g CPIH'!F$17="-","-",'3j PAAC PAP'!$G$7*('3g CPIH'!F$17/'3g CPIH'!$G$17))</f>
        <v>13.584401174168297</v>
      </c>
      <c r="K178" s="117">
        <f>IF('3g CPIH'!G$17="-","-",'3j PAAC PAP'!$G$7*('3g CPIH'!G$17/'3g CPIH'!$G$17))</f>
        <v>13.745799999999999</v>
      </c>
      <c r="L178" s="117">
        <f>IF('3g CPIH'!H$17="-","-",'3j PAAC PAP'!$G$7*('3g CPIH'!H$17/'3g CPIH'!$G$17))</f>
        <v>13.920648727984345</v>
      </c>
      <c r="M178" s="117">
        <f>IF('3g CPIH'!I$17="-","-",'3j PAAC PAP'!$G$7*('3g CPIH'!I$17/'3g CPIH'!$G$17))</f>
        <v>14.122397260273971</v>
      </c>
      <c r="N178" s="117">
        <f>IF('3g CPIH'!J$17="-","-",'3j PAAC PAP'!$G$7*('3g CPIH'!J$17/'3g CPIH'!$G$17))</f>
        <v>14.24344637964775</v>
      </c>
      <c r="O178" s="27"/>
      <c r="P178" s="117">
        <f>IF('3g CPIH'!L$17="-","-",'3j PAAC PAP'!$G$7*('3g CPIH'!L$17/'3g CPIH'!$G$17))</f>
        <v>14.24344637964775</v>
      </c>
      <c r="Q178" s="117">
        <f>IF('3g CPIH'!M$17="-","-",'3j PAAC PAP'!$G$7*('3g CPIH'!M$17/'3g CPIH'!$G$17))</f>
        <v>14.40484520547945</v>
      </c>
      <c r="R178" s="117">
        <f>IF('3g CPIH'!N$17="-","-",'3j PAAC PAP'!$G$7*('3g CPIH'!N$17/'3g CPIH'!$G$17))</f>
        <v>14.512444422700586</v>
      </c>
      <c r="S178" s="117">
        <f>IF('3g CPIH'!O$17="-","-",'3j PAAC PAP'!$G$7*('3g CPIH'!O$17/'3g CPIH'!$G$17))</f>
        <v>14.593143835616438</v>
      </c>
      <c r="T178" s="117">
        <f>IF('3g CPIH'!P$17="-","-",'3j PAAC PAP'!$G$7*('3g CPIH'!P$17/'3g CPIH'!$G$17))</f>
        <v>14.633493542074362</v>
      </c>
      <c r="U178" s="117">
        <f>IF('3g CPIH'!Q$17="-","-",'3j PAAC PAP'!$G$7*('3g CPIH'!Q$17/'3g CPIH'!$G$17))</f>
        <v>14.714192954990214</v>
      </c>
      <c r="V178" s="117">
        <f>IF('3g CPIH'!R$17="-","-",'3j PAAC PAP'!$G$7*('3g CPIH'!R$17/'3g CPIH'!$G$17))</f>
        <v>14.983190998043053</v>
      </c>
      <c r="W178" s="117">
        <f>IF('3g CPIH'!S$17="-","-",'3j PAAC PAP'!$G$7*('3g CPIH'!S$17/'3g CPIH'!$G$17))</f>
        <v>15.427037769080234</v>
      </c>
      <c r="X178" s="27"/>
      <c r="Y178" s="117">
        <f>IF('3g CPIH'!U$17="-","-",'3j PAAC PAP'!$G$7*('3g CPIH'!U$17/'3g CPIH'!$G$17))</f>
        <v>16.207132093933463</v>
      </c>
      <c r="Z178" s="117" t="str">
        <f>IF('3g CPIH'!V$17="-","-",'3j PAAC PAP'!$G$7*('3g CPIH'!V$17/'3g CPIH'!$G$17))</f>
        <v>-</v>
      </c>
      <c r="AA178" s="117" t="str">
        <f>IF('3g CPIH'!W$17="-","-",'3j PAAC PAP'!$G$7*('3g CPIH'!W$17/'3g CPIH'!$G$17))</f>
        <v>-</v>
      </c>
      <c r="AB178" s="117" t="str">
        <f>IF('3g CPIH'!X$17="-","-",'3j PAAC PAP'!$G$7*('3g CPIH'!X$17/'3g CPIH'!$G$17))</f>
        <v>-</v>
      </c>
      <c r="AC178" s="117" t="str">
        <f>IF('3g CPIH'!Y$17="-","-",'3j PAAC PAP'!$G$7*('3g CPIH'!Y$17/'3g CPIH'!$G$17))</f>
        <v>-</v>
      </c>
      <c r="AD178" s="25"/>
    </row>
    <row r="179" spans="1:30" s="26" customFormat="1" ht="11.25" customHeight="1" x14ac:dyDescent="0.15">
      <c r="A179" s="207"/>
      <c r="B179" s="120" t="s">
        <v>248</v>
      </c>
      <c r="C179" s="120" t="s">
        <v>188</v>
      </c>
      <c r="D179" s="122" t="s">
        <v>125</v>
      </c>
      <c r="E179" s="119"/>
      <c r="F179" s="27"/>
      <c r="G179" s="117">
        <f>IF(G174="-","-",SUM(G171:G177)*'3j PAAC PAP'!$G$25)</f>
        <v>4.2633611140474343</v>
      </c>
      <c r="H179" s="117">
        <f>IF(H174="-","-",SUM(H171:H177)*'3j PAAC PAP'!$G$25)</f>
        <v>4.267887869050174</v>
      </c>
      <c r="I179" s="117">
        <f>IF(I174="-","-",SUM(I171:I177)*'3j PAAC PAP'!$G$25)</f>
        <v>4.159148707483828</v>
      </c>
      <c r="J179" s="117">
        <f>IF(J174="-","-",SUM(J171:J177)*'3j PAAC PAP'!$G$25)</f>
        <v>4.1727289724920471</v>
      </c>
      <c r="K179" s="117">
        <f>IF(K174="-","-",SUM(K171:K177)*'3j PAAC PAP'!$G$25)</f>
        <v>4.4408167277487207</v>
      </c>
      <c r="L179" s="117">
        <f>IF(L174="-","-",SUM(L171:L177)*'3j PAAC PAP'!$G$25)</f>
        <v>4.4625971126715225</v>
      </c>
      <c r="M179" s="117">
        <f>IF(M174="-","-",SUM(M171:M177)*'3j PAAC PAP'!$G$25)</f>
        <v>4.5946798975651495</v>
      </c>
      <c r="N179" s="117">
        <f>IF(N174="-","-",SUM(N171:N177)*'3j PAAC PAP'!$G$25)</f>
        <v>4.9810517392355171</v>
      </c>
      <c r="O179" s="27"/>
      <c r="P179" s="117">
        <f>IF(P174="-","-",SUM(P171:P177)*'3j PAAC PAP'!$G$25)</f>
        <v>4.9810517392355171</v>
      </c>
      <c r="Q179" s="117">
        <f>IF(Q174="-","-",SUM(Q171:Q177)*'3j PAAC PAP'!$G$25)</f>
        <v>4.8301015086305394</v>
      </c>
      <c r="R179" s="117">
        <f>IF(R174="-","-",SUM(R171:R177)*'3j PAAC PAP'!$G$25)</f>
        <v>4.8472836898940823</v>
      </c>
      <c r="S179" s="117">
        <f>IF(S174="-","-",SUM(S171:S177)*'3j PAAC PAP'!$G$25)</f>
        <v>4.9830366766686467</v>
      </c>
      <c r="T179" s="117">
        <f>IF(T174="-","-",SUM(T171:T177)*'3j PAAC PAP'!$G$25)</f>
        <v>4.9823403446288852</v>
      </c>
      <c r="U179" s="117">
        <f>IF(U174="-","-",SUM(U171:U177)*'3j PAAC PAP'!$G$25)</f>
        <v>5.1542698283782133</v>
      </c>
      <c r="V179" s="117">
        <f>IF(V174="-","-",SUM(V171:V177)*'3j PAAC PAP'!$G$25)</f>
        <v>5.1483082882823243</v>
      </c>
      <c r="W179" s="117">
        <f>IF(W174="-","-",SUM(W171:W177)*'3j PAAC PAP'!$G$25)</f>
        <v>9.6228713152332084</v>
      </c>
      <c r="X179" s="27"/>
      <c r="Y179" s="117">
        <f>IF(Y174="-","-",SUM(Y171:Y177)*'3j PAAC PAP'!$G$25)</f>
        <v>9.8102130418710995</v>
      </c>
      <c r="Z179" s="117" t="str">
        <f>IF(Z174="-","-",SUM(Z171:Z177)*'3j PAAC PAP'!$G$25)</f>
        <v>-</v>
      </c>
      <c r="AA179" s="117" t="str">
        <f>IF(AA174="-","-",SUM(AA171:AA177)*'3j PAAC PAP'!$G$25)</f>
        <v>-</v>
      </c>
      <c r="AB179" s="117" t="str">
        <f>IF(AB174="-","-",SUM(AB171:AB177)*'3j PAAC PAP'!$G$25)</f>
        <v>-</v>
      </c>
      <c r="AC179" s="117" t="str">
        <f>IF(AC174="-","-",SUM(AC171:AC177)*'3j PAAC PAP'!$G$25)</f>
        <v>-</v>
      </c>
      <c r="AD179" s="25"/>
    </row>
    <row r="180" spans="1:30" x14ac:dyDescent="0.2">
      <c r="A180" s="207"/>
      <c r="B180" s="120" t="s">
        <v>189</v>
      </c>
      <c r="C180" s="157" t="s">
        <v>250</v>
      </c>
      <c r="D180" s="122" t="s">
        <v>125</v>
      </c>
      <c r="E180" s="119"/>
      <c r="F180" s="27"/>
      <c r="G180" s="117">
        <f>IF(G174="-","-",SUM(G171:G179)*'3k EBIT'!$E$7)</f>
        <v>1.7587155042414089</v>
      </c>
      <c r="H180" s="117">
        <f>IF(H174="-","-",SUM(H171:H179)*'3k EBIT'!$E$7)</f>
        <v>1.7608275551461963</v>
      </c>
      <c r="I180" s="117">
        <f>IF(I174="-","-",SUM(I171:I179)*'3k EBIT'!$E$7)</f>
        <v>1.7233896084132549</v>
      </c>
      <c r="J180" s="117">
        <f>IF(J174="-","-",SUM(J171:J179)*'3k EBIT'!$E$7)</f>
        <v>1.7297257611276173</v>
      </c>
      <c r="K180" s="117">
        <f>IF(K174="-","-",SUM(K171:K179)*'3k EBIT'!$E$7)</f>
        <v>1.8270787230933572</v>
      </c>
      <c r="L180" s="117">
        <f>IF(L174="-","-",SUM(L171:L179)*'3k EBIT'!$E$7)</f>
        <v>1.8381205227576094</v>
      </c>
      <c r="M180" s="117">
        <f>IF(M174="-","-",SUM(M171:M179)*'3k EBIT'!$E$7)</f>
        <v>1.8884522018289793</v>
      </c>
      <c r="N180" s="117">
        <f>IF(N174="-","-",SUM(N171:N179)*'3k EBIT'!$E$7)</f>
        <v>2.0265979430994623</v>
      </c>
      <c r="O180" s="27"/>
      <c r="P180" s="117">
        <f>IF(P174="-","-",SUM(P171:P179)*'3k EBIT'!$E$7)</f>
        <v>2.0265979430994623</v>
      </c>
      <c r="Q180" s="117">
        <f>IF(Q174="-","-",SUM(Q171:Q179)*'3k EBIT'!$E$7)</f>
        <v>1.9766682070582386</v>
      </c>
      <c r="R180" s="117">
        <f>IF(R174="-","-",SUM(R171:R179)*'3k EBIT'!$E$7)</f>
        <v>1.9847913500610803</v>
      </c>
      <c r="S180" s="117">
        <f>IF(S174="-","-",SUM(S171:S179)*'3k EBIT'!$E$7)</f>
        <v>2.034068545572794</v>
      </c>
      <c r="T180" s="117">
        <f>IF(T174="-","-",SUM(T171:T179)*'3k EBIT'!$E$7)</f>
        <v>2.034605293187099</v>
      </c>
      <c r="U180" s="117">
        <f>IF(U174="-","-",SUM(U171:U179)*'3k EBIT'!$E$7)</f>
        <v>2.0965977370979001</v>
      </c>
      <c r="V180" s="117">
        <f>IF(V174="-","-",SUM(V171:V179)*'3k EBIT'!$E$7)</f>
        <v>2.0997123400838578</v>
      </c>
      <c r="W180" s="117">
        <f>IF(W174="-","-",SUM(W171:W179)*'3k EBIT'!$E$7)</f>
        <v>3.6810199200091547</v>
      </c>
      <c r="X180" s="27"/>
      <c r="Y180" s="117">
        <f>IF(Y174="-","-",SUM(Y171:Y179)*'3k EBIT'!$E$7)</f>
        <v>3.7619753112641448</v>
      </c>
      <c r="Z180" s="117" t="str">
        <f>IF(Z174="-","-",SUM(Z171:Z179)*'3k EBIT'!$E$7)</f>
        <v>-</v>
      </c>
      <c r="AA180" s="117" t="str">
        <f>IF(AA174="-","-",SUM(AA171:AA179)*'3k EBIT'!$E$7)</f>
        <v>-</v>
      </c>
      <c r="AB180" s="117" t="str">
        <f>IF(AB174="-","-",SUM(AB171:AB179)*'3k EBIT'!$E$7)</f>
        <v>-</v>
      </c>
      <c r="AC180" s="117" t="str">
        <f>IF(AC174="-","-",SUM(AC171:AC179)*'3k EBIT'!$E$7)</f>
        <v>-</v>
      </c>
    </row>
    <row r="181" spans="1:30" x14ac:dyDescent="0.2">
      <c r="A181" s="207"/>
      <c r="B181" s="120" t="s">
        <v>251</v>
      </c>
      <c r="C181" s="155" t="s">
        <v>252</v>
      </c>
      <c r="D181" s="122" t="s">
        <v>125</v>
      </c>
      <c r="E181" s="118"/>
      <c r="F181" s="27"/>
      <c r="G181" s="117">
        <f>IF(G176="-","-",SUM(G171:G174,G176:G180)*'3l HAP'!$E$8)</f>
        <v>0.94855284569813902</v>
      </c>
      <c r="H181" s="117">
        <f>IF(H176="-","-",SUM(H171:H174,H176:H180)*'3l HAP'!$E$8)</f>
        <v>0.95018034698889475</v>
      </c>
      <c r="I181" s="117">
        <f>IF(I176="-","-",SUM(I171:I174,I176:I180)*'3l HAP'!$E$8)</f>
        <v>0.95125766931989653</v>
      </c>
      <c r="J181" s="117">
        <f>IF(J176="-","-",SUM(J171:J174,J176:J180)*'3l HAP'!$E$8)</f>
        <v>0.95614017319216404</v>
      </c>
      <c r="K181" s="117">
        <f>IF(K176="-","-",SUM(K171:K174,K176:K180)*'3l HAP'!$E$8)</f>
        <v>0.97184027366049308</v>
      </c>
      <c r="L181" s="117">
        <f>IF(L176="-","-",SUM(L171:L174,L176:L180)*'3l HAP'!$E$8)</f>
        <v>0.98034884850833692</v>
      </c>
      <c r="M181" s="117">
        <f>IF(M176="-","-",SUM(M171:M174,M176:M180)*'3l HAP'!$E$8)</f>
        <v>1.026614915766392</v>
      </c>
      <c r="N181" s="117">
        <f>IF(N176="-","-",SUM(N171:N174,N176:N180)*'3l HAP'!$E$8)</f>
        <v>1.1330670716876881</v>
      </c>
      <c r="O181" s="27"/>
      <c r="P181" s="117">
        <f>IF(P176="-","-",SUM(P171:P174,P176:P180)*'3l HAP'!$E$8)</f>
        <v>1.1330670716876881</v>
      </c>
      <c r="Q181" s="117">
        <f>IF(Q176="-","-",SUM(Q171:Q174,Q176:Q180)*'3l HAP'!$E$8)</f>
        <v>1.166201415138771</v>
      </c>
      <c r="R181" s="117">
        <f>IF(R176="-","-",SUM(R171:R174,R176:R180)*'3l HAP'!$E$8)</f>
        <v>1.1724609355377127</v>
      </c>
      <c r="S181" s="117">
        <f>IF(S176="-","-",SUM(S171:S174,S176:S180)*'3l HAP'!$E$8)</f>
        <v>1.2082953032999815</v>
      </c>
      <c r="T181" s="117">
        <f>IF(T176="-","-",SUM(T171:T174,T176:T180)*'3l HAP'!$E$8)</f>
        <v>1.2087089095407737</v>
      </c>
      <c r="U181" s="117">
        <f>IF(U176="-","-",SUM(U171:U174,U176:U180)*'3l HAP'!$E$8)</f>
        <v>1.2356374984828091</v>
      </c>
      <c r="V181" s="117">
        <f>IF(V176="-","-",SUM(V171:V174,V176:V180)*'3l HAP'!$E$8)</f>
        <v>1.2380375449818533</v>
      </c>
      <c r="W181" s="117">
        <f>IF(W176="-","-",SUM(W171:W174,W176:W180)*'3l HAP'!$E$8)</f>
        <v>1.3663905120727502</v>
      </c>
      <c r="X181" s="27"/>
      <c r="Y181" s="117">
        <f>IF(Y176="-","-",SUM(Y171:Y174,Y176:Y180)*'3l HAP'!$E$8)</f>
        <v>1.4287730064825661</v>
      </c>
      <c r="Z181" s="117" t="str">
        <f>IF(Z176="-","-",SUM(Z171:Z174,Z176:Z180)*'3l HAP'!$E$8)</f>
        <v>-</v>
      </c>
      <c r="AA181" s="117" t="str">
        <f>IF(AA176="-","-",SUM(AA171:AA174,AA176:AA180)*'3l HAP'!$E$8)</f>
        <v>-</v>
      </c>
      <c r="AB181" s="117" t="str">
        <f>IF(AB176="-","-",SUM(AB171:AB174,AB176:AB180)*'3l HAP'!$E$8)</f>
        <v>-</v>
      </c>
      <c r="AC181" s="117" t="str">
        <f>IF(AC176="-","-",SUM(AC171:AC174,AC176:AC180)*'3l HAP'!$E$8)</f>
        <v>-</v>
      </c>
    </row>
    <row r="182" spans="1:30" x14ac:dyDescent="0.2">
      <c r="A182" s="207"/>
      <c r="B182" s="120" t="s">
        <v>253</v>
      </c>
      <c r="C182" s="157" t="str">
        <f>B182&amp;"_"&amp;D182</f>
        <v>Total_Northern Scotland</v>
      </c>
      <c r="D182" s="122" t="s">
        <v>125</v>
      </c>
      <c r="E182" s="119"/>
      <c r="F182" s="27"/>
      <c r="G182" s="117">
        <f t="shared" ref="G182:N182" si="39">IF(G176="-","-",SUM(G171:G181))</f>
        <v>93.512488519363799</v>
      </c>
      <c r="H182" s="117">
        <f t="shared" si="39"/>
        <v>93.625276548675586</v>
      </c>
      <c r="I182" s="117">
        <f t="shared" si="39"/>
        <v>91.655936435790522</v>
      </c>
      <c r="J182" s="117">
        <f t="shared" si="39"/>
        <v>91.994300523725883</v>
      </c>
      <c r="K182" s="117">
        <f t="shared" si="39"/>
        <v>97.13383861123944</v>
      </c>
      <c r="L182" s="117">
        <f t="shared" si="39"/>
        <v>97.723494296793078</v>
      </c>
      <c r="M182" s="117">
        <f t="shared" si="39"/>
        <v>100.41879501045882</v>
      </c>
      <c r="N182" s="117">
        <f t="shared" si="39"/>
        <v>107.79607265106671</v>
      </c>
      <c r="O182" s="27"/>
      <c r="P182" s="117">
        <f t="shared" ref="P182:W182" si="40">IF(P176="-","-",SUM(P171:P181))</f>
        <v>107.79607265106671</v>
      </c>
      <c r="Q182" s="117">
        <f t="shared" si="40"/>
        <v>105.2013272356955</v>
      </c>
      <c r="R182" s="117">
        <f t="shared" si="40"/>
        <v>105.63512042175536</v>
      </c>
      <c r="S182" s="117">
        <f t="shared" si="40"/>
        <v>108.26449032413062</v>
      </c>
      <c r="T182" s="117">
        <f t="shared" si="40"/>
        <v>108.29315379313984</v>
      </c>
      <c r="U182" s="117">
        <f t="shared" si="40"/>
        <v>111.58284124022238</v>
      </c>
      <c r="V182" s="117">
        <f t="shared" si="40"/>
        <v>111.74916769195633</v>
      </c>
      <c r="W182" s="117">
        <f t="shared" si="40"/>
        <v>195.10420101495853</v>
      </c>
      <c r="X182" s="27"/>
      <c r="Y182" s="117">
        <f t="shared" ref="Y182:AC182" si="41">IF(Y176="-","-",SUM(Y171:Y181))</f>
        <v>199.42739181548239</v>
      </c>
      <c r="Z182" s="117" t="str">
        <f t="shared" si="41"/>
        <v>-</v>
      </c>
      <c r="AA182" s="117" t="str">
        <f t="shared" si="41"/>
        <v>-</v>
      </c>
      <c r="AB182" s="117" t="str">
        <f t="shared" si="41"/>
        <v>-</v>
      </c>
      <c r="AC182" s="117" t="str">
        <f t="shared" si="41"/>
        <v>-</v>
      </c>
    </row>
    <row r="183" spans="1:30" s="26" customFormat="1" ht="11.25" x14ac:dyDescent="0.15">
      <c r="A183" s="207"/>
      <c r="B183" s="123" t="s">
        <v>244</v>
      </c>
      <c r="C183" s="123" t="s">
        <v>180</v>
      </c>
      <c r="D183" s="121" t="s">
        <v>136</v>
      </c>
      <c r="E183" s="75"/>
      <c r="F183" s="27"/>
      <c r="G183" s="35" t="str">
        <f t="shared" ref="G183:V185" si="42">IF(G15="-","-",AVERAGE(G15,G27,G39,G51,G63,G75,G87,G99,G111,G123,G135,G147,G159,G171))</f>
        <v>-</v>
      </c>
      <c r="H183" s="35" t="str">
        <f t="shared" si="42"/>
        <v>-</v>
      </c>
      <c r="I183" s="35" t="str">
        <f t="shared" si="42"/>
        <v>-</v>
      </c>
      <c r="J183" s="35" t="str">
        <f t="shared" si="42"/>
        <v>-</v>
      </c>
      <c r="K183" s="35" t="str">
        <f t="shared" si="42"/>
        <v>-</v>
      </c>
      <c r="L183" s="35" t="str">
        <f t="shared" si="42"/>
        <v>-</v>
      </c>
      <c r="M183" s="35" t="str">
        <f t="shared" si="42"/>
        <v>-</v>
      </c>
      <c r="N183" s="35" t="str">
        <f t="shared" si="42"/>
        <v>-</v>
      </c>
      <c r="O183" s="27"/>
      <c r="P183" s="35" t="str">
        <f t="shared" ref="P183:W183" si="43">IF(P15="-","-",AVERAGE(P15,P27,P39,P51,P63,P75,P87,P99,P111,P123,P135,P147,P159,P171))</f>
        <v>-</v>
      </c>
      <c r="Q183" s="35" t="str">
        <f t="shared" si="43"/>
        <v>-</v>
      </c>
      <c r="R183" s="35" t="str">
        <f t="shared" si="43"/>
        <v>-</v>
      </c>
      <c r="S183" s="35" t="str">
        <f t="shared" si="43"/>
        <v>-</v>
      </c>
      <c r="T183" s="35" t="str">
        <f t="shared" si="43"/>
        <v>-</v>
      </c>
      <c r="U183" s="35" t="str">
        <f t="shared" si="43"/>
        <v>-</v>
      </c>
      <c r="V183" s="35" t="str">
        <f t="shared" si="43"/>
        <v>-</v>
      </c>
      <c r="W183" s="35" t="str">
        <f t="shared" si="43"/>
        <v>-</v>
      </c>
      <c r="X183" s="27"/>
      <c r="Y183" s="35" t="str">
        <f t="shared" ref="Y183:AC183" si="44">IF(Y15="-","-",AVERAGE(Y15,Y27,Y39,Y51,Y63,Y75,Y87,Y99,Y111,Y123,Y135,Y147,Y159,Y171))</f>
        <v>-</v>
      </c>
      <c r="Z183" s="35" t="str">
        <f t="shared" si="44"/>
        <v>-</v>
      </c>
      <c r="AA183" s="35" t="str">
        <f t="shared" si="44"/>
        <v>-</v>
      </c>
      <c r="AB183" s="35" t="str">
        <f t="shared" si="44"/>
        <v>-</v>
      </c>
      <c r="AC183" s="35" t="str">
        <f t="shared" si="44"/>
        <v>-</v>
      </c>
      <c r="AD183" s="25"/>
    </row>
    <row r="184" spans="1:30" s="26" customFormat="1" ht="11.25" x14ac:dyDescent="0.15">
      <c r="A184" s="207"/>
      <c r="B184" s="123" t="s">
        <v>244</v>
      </c>
      <c r="C184" s="123" t="s">
        <v>181</v>
      </c>
      <c r="D184" s="121" t="s">
        <v>136</v>
      </c>
      <c r="E184" s="75"/>
      <c r="F184" s="27"/>
      <c r="G184" s="35" t="str">
        <f t="shared" si="42"/>
        <v>-</v>
      </c>
      <c r="H184" s="35" t="str">
        <f t="shared" si="42"/>
        <v>-</v>
      </c>
      <c r="I184" s="35" t="str">
        <f t="shared" si="42"/>
        <v>-</v>
      </c>
      <c r="J184" s="35" t="str">
        <f t="shared" si="42"/>
        <v>-</v>
      </c>
      <c r="K184" s="35" t="str">
        <f t="shared" si="42"/>
        <v>-</v>
      </c>
      <c r="L184" s="35" t="str">
        <f t="shared" si="42"/>
        <v>-</v>
      </c>
      <c r="M184" s="35" t="str">
        <f t="shared" si="42"/>
        <v>-</v>
      </c>
      <c r="N184" s="35" t="str">
        <f t="shared" si="42"/>
        <v>-</v>
      </c>
      <c r="O184" s="27"/>
      <c r="P184" s="35" t="str">
        <f t="shared" ref="P184:W185" si="45">IF(P16="-","-",AVERAGE(P16,P28,P40,P52,P64,P76,P88,P100,P112,P124,P136,P148,P160,P172))</f>
        <v>-</v>
      </c>
      <c r="Q184" s="35" t="str">
        <f t="shared" si="45"/>
        <v>-</v>
      </c>
      <c r="R184" s="35" t="str">
        <f t="shared" si="45"/>
        <v>-</v>
      </c>
      <c r="S184" s="35" t="str">
        <f t="shared" si="45"/>
        <v>-</v>
      </c>
      <c r="T184" s="35" t="str">
        <f t="shared" si="45"/>
        <v>-</v>
      </c>
      <c r="U184" s="35" t="str">
        <f t="shared" si="45"/>
        <v>-</v>
      </c>
      <c r="V184" s="35" t="str">
        <f t="shared" si="45"/>
        <v>-</v>
      </c>
      <c r="W184" s="35" t="str">
        <f t="shared" si="45"/>
        <v>-</v>
      </c>
      <c r="X184" s="27"/>
      <c r="Y184" s="35" t="str">
        <f t="shared" ref="Y184:AC184" si="46">IF(Y16="-","-",AVERAGE(Y16,Y28,Y40,Y52,Y64,Y76,Y88,Y100,Y112,Y124,Y136,Y148,Y160,Y172))</f>
        <v>-</v>
      </c>
      <c r="Z184" s="35" t="str">
        <f t="shared" si="46"/>
        <v>-</v>
      </c>
      <c r="AA184" s="35" t="str">
        <f t="shared" si="46"/>
        <v>-</v>
      </c>
      <c r="AB184" s="35" t="str">
        <f t="shared" si="46"/>
        <v>-</v>
      </c>
      <c r="AC184" s="35" t="str">
        <f t="shared" si="46"/>
        <v>-</v>
      </c>
      <c r="AD184" s="25"/>
    </row>
    <row r="185" spans="1:30" s="26" customFormat="1" ht="11.25" x14ac:dyDescent="0.1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0</v>
      </c>
      <c r="U185" s="35">
        <f t="shared" si="42"/>
        <v>1.4870742269298101</v>
      </c>
      <c r="V185" s="35">
        <f t="shared" si="42"/>
        <v>0.70457099735818818</v>
      </c>
      <c r="W185" s="35" t="str">
        <f t="shared" si="45"/>
        <v>-</v>
      </c>
      <c r="X185" s="27"/>
      <c r="Y185" s="35">
        <f t="shared" ref="Y185:AC185" si="47">IF(Y17="-","-",AVERAGE(Y17,Y29,Y41,Y53,Y65,Y77,Y89,Y101,Y113,Y125,Y137,Y149,Y161,Y173))</f>
        <v>0</v>
      </c>
      <c r="Z185" s="35" t="str">
        <f t="shared" si="47"/>
        <v>-</v>
      </c>
      <c r="AA185" s="35" t="str">
        <f t="shared" si="47"/>
        <v>-</v>
      </c>
      <c r="AB185" s="35" t="str">
        <f t="shared" si="47"/>
        <v>-</v>
      </c>
      <c r="AC185" s="35" t="str">
        <f t="shared" si="47"/>
        <v>-</v>
      </c>
      <c r="AD185" s="25"/>
    </row>
    <row r="186" spans="1:30" s="26" customFormat="1" ht="11.25" x14ac:dyDescent="0.15">
      <c r="A186" s="207"/>
      <c r="B186" s="123" t="s">
        <v>246</v>
      </c>
      <c r="C186" s="123" t="s">
        <v>183</v>
      </c>
      <c r="D186" s="121" t="s">
        <v>136</v>
      </c>
      <c r="E186" s="75"/>
      <c r="F186" s="27"/>
      <c r="G186" s="35">
        <f t="shared" ref="G186:N194" si="48">IF(G18="-","-",AVERAGE(G18,G30,G42,G54,G66,G78,G90,G102,G114,G126,G138,G150,G162,G174))</f>
        <v>6.5567588596821045</v>
      </c>
      <c r="H186" s="35">
        <f t="shared" si="48"/>
        <v>6.5567588596821045</v>
      </c>
      <c r="I186" s="35">
        <f t="shared" si="48"/>
        <v>6.6197359495950776</v>
      </c>
      <c r="J186" s="35">
        <f t="shared" si="48"/>
        <v>6.6197359495950776</v>
      </c>
      <c r="K186" s="35">
        <f t="shared" si="48"/>
        <v>6.6995028867368616</v>
      </c>
      <c r="L186" s="35">
        <f t="shared" si="48"/>
        <v>6.6995028867368616</v>
      </c>
      <c r="M186" s="35">
        <f t="shared" si="48"/>
        <v>7.113121830127354</v>
      </c>
      <c r="N186" s="35">
        <f t="shared" si="48"/>
        <v>7.113121830127354</v>
      </c>
      <c r="O186" s="27"/>
      <c r="P186" s="35">
        <f t="shared" ref="P186:W186" si="49">IF(P18="-","-",AVERAGE(P18,P30,P42,P54,P66,P78,P90,P102,P114,P126,P138,P150,P162,P174))</f>
        <v>7.113121830127354</v>
      </c>
      <c r="Q186" s="35">
        <f t="shared" si="49"/>
        <v>7.2804579515147188</v>
      </c>
      <c r="R186" s="35">
        <f t="shared" si="49"/>
        <v>7.1935840895118579</v>
      </c>
      <c r="S186" s="35">
        <f t="shared" si="49"/>
        <v>7.3593999937099719</v>
      </c>
      <c r="T186" s="35">
        <f t="shared" si="49"/>
        <v>7.0492243060839295</v>
      </c>
      <c r="U186" s="35">
        <f t="shared" si="49"/>
        <v>7.1089669218364691</v>
      </c>
      <c r="V186" s="35">
        <f t="shared" si="49"/>
        <v>6.9829560851947958</v>
      </c>
      <c r="W186" s="35">
        <f t="shared" si="49"/>
        <v>9.626223597588794</v>
      </c>
      <c r="X186" s="27"/>
      <c r="Y186" s="35">
        <f t="shared" ref="Y186:AC186" si="50">IF(Y18="-","-",AVERAGE(Y18,Y30,Y42,Y54,Y66,Y78,Y90,Y102,Y114,Y126,Y138,Y150,Y162,Y174))</f>
        <v>9.9504863797742455</v>
      </c>
      <c r="Z186" s="35" t="str">
        <f t="shared" si="50"/>
        <v>-</v>
      </c>
      <c r="AA186" s="35" t="str">
        <f t="shared" si="50"/>
        <v>-</v>
      </c>
      <c r="AB186" s="35" t="str">
        <f t="shared" si="50"/>
        <v>-</v>
      </c>
      <c r="AC186" s="35" t="str">
        <f t="shared" si="50"/>
        <v>-</v>
      </c>
      <c r="AD186" s="25"/>
    </row>
    <row r="187" spans="1:30" s="26" customFormat="1" ht="11.25" x14ac:dyDescent="0.15">
      <c r="A187" s="207"/>
      <c r="B187" s="123" t="s">
        <v>247</v>
      </c>
      <c r="C187" s="123" t="s">
        <v>184</v>
      </c>
      <c r="D187" s="121" t="s">
        <v>136</v>
      </c>
      <c r="E187" s="75"/>
      <c r="F187" s="27"/>
      <c r="G187" s="35">
        <f t="shared" si="48"/>
        <v>18.082100000000001</v>
      </c>
      <c r="H187" s="35">
        <f t="shared" si="48"/>
        <v>18.082100000000001</v>
      </c>
      <c r="I187" s="35">
        <f t="shared" si="48"/>
        <v>18.844950000000004</v>
      </c>
      <c r="J187" s="35">
        <f t="shared" si="48"/>
        <v>18.844950000000004</v>
      </c>
      <c r="K187" s="35">
        <f t="shared" si="48"/>
        <v>16.43282142857143</v>
      </c>
      <c r="L187" s="35">
        <f t="shared" si="48"/>
        <v>16.43282142857143</v>
      </c>
      <c r="M187" s="35">
        <f t="shared" si="48"/>
        <v>16.727428571428572</v>
      </c>
      <c r="N187" s="35">
        <f t="shared" si="48"/>
        <v>16.727428571428572</v>
      </c>
      <c r="O187" s="27"/>
      <c r="P187" s="35">
        <f t="shared" ref="P187:W187" si="51">IF(P19="-","-",AVERAGE(P19,P31,P43,P55,P67,P79,P91,P103,P115,P127,P139,P151,P163,P175))</f>
        <v>16.727428571428572</v>
      </c>
      <c r="Q187" s="35">
        <f t="shared" si="51"/>
        <v>16.54232142857143</v>
      </c>
      <c r="R187" s="35">
        <f t="shared" si="51"/>
        <v>16.54232142857143</v>
      </c>
      <c r="S187" s="35">
        <f t="shared" si="51"/>
        <v>17.267107142857146</v>
      </c>
      <c r="T187" s="35">
        <f t="shared" si="51"/>
        <v>17.267107142857146</v>
      </c>
      <c r="U187" s="35">
        <f t="shared" si="51"/>
        <v>17.41310714285714</v>
      </c>
      <c r="V187" s="35">
        <f t="shared" si="51"/>
        <v>17.41310714285714</v>
      </c>
      <c r="W187" s="35">
        <f t="shared" si="51"/>
        <v>84.411464285714274</v>
      </c>
      <c r="X187" s="27"/>
      <c r="Y187" s="35">
        <f t="shared" ref="Y187:AC187" si="52">IF(Y19="-","-",AVERAGE(Y19,Y31,Y43,Y55,Y67,Y79,Y91,Y103,Y115,Y127,Y139,Y151,Y163,Y175))</f>
        <v>84.411464285714274</v>
      </c>
      <c r="Z187" s="35" t="str">
        <f t="shared" si="52"/>
        <v>-</v>
      </c>
      <c r="AA187" s="35" t="str">
        <f t="shared" si="52"/>
        <v>-</v>
      </c>
      <c r="AB187" s="35" t="str">
        <f t="shared" si="52"/>
        <v>-</v>
      </c>
      <c r="AC187" s="35" t="str">
        <f t="shared" si="52"/>
        <v>-</v>
      </c>
      <c r="AD187" s="25"/>
    </row>
    <row r="188" spans="1:30" s="26" customFormat="1" ht="11.25" x14ac:dyDescent="0.15">
      <c r="A188" s="207"/>
      <c r="B188" s="123" t="s">
        <v>248</v>
      </c>
      <c r="C188" s="123" t="s">
        <v>185</v>
      </c>
      <c r="D188" s="121" t="s">
        <v>136</v>
      </c>
      <c r="E188" s="75"/>
      <c r="F188" s="27"/>
      <c r="G188" s="35">
        <f t="shared" si="48"/>
        <v>38.772147945205468</v>
      </c>
      <c r="H188" s="35">
        <f t="shared" si="48"/>
        <v>38.849769863013698</v>
      </c>
      <c r="I188" s="35">
        <f t="shared" si="48"/>
        <v>38.966202739726036</v>
      </c>
      <c r="J188" s="35">
        <f t="shared" si="48"/>
        <v>39.199068493150676</v>
      </c>
      <c r="K188" s="35">
        <f t="shared" si="48"/>
        <v>39.664800000000007</v>
      </c>
      <c r="L188" s="35">
        <f t="shared" si="48"/>
        <v>40.169342465753417</v>
      </c>
      <c r="M188" s="35">
        <f t="shared" si="48"/>
        <v>40.751506849315078</v>
      </c>
      <c r="N188" s="35">
        <f t="shared" si="48"/>
        <v>41.100805479452056</v>
      </c>
      <c r="O188" s="27"/>
      <c r="P188" s="35">
        <f t="shared" ref="P188:W188" si="53">IF(P20="-","-",AVERAGE(P20,P32,P44,P56,P68,P80,P92,P104,P116,P128,P140,P152,P164,P176))</f>
        <v>41.100805479452056</v>
      </c>
      <c r="Q188" s="35">
        <f t="shared" si="53"/>
        <v>41.566536986301358</v>
      </c>
      <c r="R188" s="35">
        <f t="shared" si="53"/>
        <v>41.87702465753425</v>
      </c>
      <c r="S188" s="35">
        <f t="shared" si="53"/>
        <v>42.109890410958897</v>
      </c>
      <c r="T188" s="35">
        <f t="shared" si="53"/>
        <v>42.226323287671228</v>
      </c>
      <c r="U188" s="35">
        <f t="shared" si="53"/>
        <v>42.45918904109589</v>
      </c>
      <c r="V188" s="35">
        <f t="shared" si="53"/>
        <v>43.235408219178098</v>
      </c>
      <c r="W188" s="35">
        <f t="shared" si="53"/>
        <v>44.516169863013708</v>
      </c>
      <c r="X188" s="27"/>
      <c r="Y188" s="35">
        <f t="shared" ref="Y188:AC188" si="54">IF(Y20="-","-",AVERAGE(Y20,Y32,Y44,Y56,Y68,Y80,Y92,Y104,Y116,Y128,Y140,Y152,Y164,Y176))</f>
        <v>46.767205479452052</v>
      </c>
      <c r="Z188" s="35" t="str">
        <f t="shared" si="54"/>
        <v>-</v>
      </c>
      <c r="AA188" s="35" t="str">
        <f t="shared" si="54"/>
        <v>-</v>
      </c>
      <c r="AB188" s="35" t="str">
        <f t="shared" si="54"/>
        <v>-</v>
      </c>
      <c r="AC188" s="35" t="str">
        <f t="shared" si="54"/>
        <v>-</v>
      </c>
      <c r="AD188" s="25"/>
    </row>
    <row r="189" spans="1:30" s="26" customFormat="1" ht="11.25" x14ac:dyDescent="0.15">
      <c r="A189" s="207"/>
      <c r="B189" s="123" t="s">
        <v>248</v>
      </c>
      <c r="C189" s="123" t="s">
        <v>186</v>
      </c>
      <c r="D189" s="121" t="s">
        <v>136</v>
      </c>
      <c r="E189" s="75"/>
      <c r="F189" s="27"/>
      <c r="G189" s="35" t="str">
        <f t="shared" si="48"/>
        <v>-</v>
      </c>
      <c r="H189" s="35" t="str">
        <f t="shared" si="48"/>
        <v>-</v>
      </c>
      <c r="I189" s="35" t="str">
        <f t="shared" si="48"/>
        <v>-</v>
      </c>
      <c r="J189" s="35" t="str">
        <f t="shared" si="48"/>
        <v>-</v>
      </c>
      <c r="K189" s="35">
        <f t="shared" si="48"/>
        <v>0</v>
      </c>
      <c r="L189" s="35">
        <f t="shared" si="48"/>
        <v>-0.1310662676190151</v>
      </c>
      <c r="M189" s="35">
        <f t="shared" si="48"/>
        <v>1.6490220555819268</v>
      </c>
      <c r="N189" s="35">
        <f t="shared" si="48"/>
        <v>7.9249822078168828</v>
      </c>
      <c r="O189" s="27"/>
      <c r="P189" s="35">
        <f t="shared" ref="P189:W189" si="55">IF(P21="-","-",AVERAGE(P21,P33,P45,P57,P69,P81,P93,P105,P117,P129,P141,P153,P165,P177))</f>
        <v>7.9249822078168828</v>
      </c>
      <c r="Q189" s="35">
        <f t="shared" si="55"/>
        <v>9.5945159615724229</v>
      </c>
      <c r="R189" s="35">
        <f t="shared" si="55"/>
        <v>9.6655312765157912</v>
      </c>
      <c r="S189" s="35">
        <f t="shared" si="55"/>
        <v>11.448655558303896</v>
      </c>
      <c r="T189" s="35">
        <f t="shared" si="55"/>
        <v>11.630458109953564</v>
      </c>
      <c r="U189" s="35">
        <f t="shared" si="55"/>
        <v>11.375413031411084</v>
      </c>
      <c r="V189" s="35">
        <f t="shared" si="55"/>
        <v>11.405483218834176</v>
      </c>
      <c r="W189" s="35">
        <f t="shared" si="55"/>
        <v>10.452988037960663</v>
      </c>
      <c r="X189" s="27"/>
      <c r="Y189" s="35">
        <f t="shared" ref="Y189:AC189" si="56">IF(Y21="-","-",AVERAGE(Y21,Y33,Y45,Y57,Y69,Y81,Y93,Y105,Y117,Y129,Y141,Y153,Y165,Y177))</f>
        <v>11.090106502704797</v>
      </c>
      <c r="Z189" s="35" t="str">
        <f t="shared" si="56"/>
        <v>-</v>
      </c>
      <c r="AA189" s="35" t="str">
        <f t="shared" si="56"/>
        <v>-</v>
      </c>
      <c r="AB189" s="35" t="str">
        <f t="shared" si="56"/>
        <v>-</v>
      </c>
      <c r="AC189" s="35" t="str">
        <f t="shared" si="56"/>
        <v>-</v>
      </c>
      <c r="AD189" s="25"/>
    </row>
    <row r="190" spans="1:30" s="26" customFormat="1" ht="11.25" x14ac:dyDescent="0.15">
      <c r="A190" s="207"/>
      <c r="B190" s="123" t="s">
        <v>248</v>
      </c>
      <c r="C190" s="123" t="s">
        <v>187</v>
      </c>
      <c r="D190" s="121" t="s">
        <v>136</v>
      </c>
      <c r="E190" s="75"/>
      <c r="F190" s="27"/>
      <c r="G190" s="35">
        <f t="shared" si="48"/>
        <v>13.436452250489234</v>
      </c>
      <c r="H190" s="35">
        <f t="shared" si="48"/>
        <v>13.463352054794514</v>
      </c>
      <c r="I190" s="35">
        <f t="shared" si="48"/>
        <v>13.503701761252445</v>
      </c>
      <c r="J190" s="35">
        <f t="shared" si="48"/>
        <v>13.584401174168297</v>
      </c>
      <c r="K190" s="35">
        <f t="shared" si="48"/>
        <v>13.745800000000001</v>
      </c>
      <c r="L190" s="35">
        <f t="shared" si="48"/>
        <v>13.920648727984345</v>
      </c>
      <c r="M190" s="35">
        <f t="shared" si="48"/>
        <v>14.122397260273971</v>
      </c>
      <c r="N190" s="35">
        <f t="shared" si="48"/>
        <v>14.243446379647756</v>
      </c>
      <c r="O190" s="27"/>
      <c r="P190" s="35">
        <f t="shared" ref="P190:W190" si="57">IF(P22="-","-",AVERAGE(P22,P34,P46,P58,P70,P82,P94,P106,P118,P130,P142,P154,P166,P178))</f>
        <v>14.243446379647756</v>
      </c>
      <c r="Q190" s="35">
        <f t="shared" si="57"/>
        <v>14.404845205479452</v>
      </c>
      <c r="R190" s="35">
        <f t="shared" si="57"/>
        <v>14.512444422700584</v>
      </c>
      <c r="S190" s="35">
        <f t="shared" si="57"/>
        <v>14.593143835616443</v>
      </c>
      <c r="T190" s="35">
        <f t="shared" si="57"/>
        <v>14.633493542074357</v>
      </c>
      <c r="U190" s="35">
        <f t="shared" si="57"/>
        <v>14.714192954990212</v>
      </c>
      <c r="V190" s="35">
        <f t="shared" si="57"/>
        <v>14.983190998043055</v>
      </c>
      <c r="W190" s="35">
        <f t="shared" si="57"/>
        <v>15.427037769080238</v>
      </c>
      <c r="X190" s="27"/>
      <c r="Y190" s="35">
        <f t="shared" ref="Y190:AC190" si="58">IF(Y22="-","-",AVERAGE(Y22,Y34,Y46,Y58,Y70,Y82,Y94,Y106,Y118,Y130,Y142,Y154,Y166,Y178))</f>
        <v>16.207132093933463</v>
      </c>
      <c r="Z190" s="35" t="str">
        <f t="shared" si="58"/>
        <v>-</v>
      </c>
      <c r="AA190" s="35" t="str">
        <f t="shared" si="58"/>
        <v>-</v>
      </c>
      <c r="AB190" s="35" t="str">
        <f t="shared" si="58"/>
        <v>-</v>
      </c>
      <c r="AC190" s="35" t="str">
        <f t="shared" si="58"/>
        <v>-</v>
      </c>
      <c r="AD190" s="25"/>
    </row>
    <row r="191" spans="1:30" s="26" customFormat="1" ht="11.25" x14ac:dyDescent="0.15">
      <c r="A191" s="207"/>
      <c r="B191" s="123" t="s">
        <v>248</v>
      </c>
      <c r="C191" s="123" t="s">
        <v>188</v>
      </c>
      <c r="D191" s="121" t="s">
        <v>136</v>
      </c>
      <c r="E191" s="75"/>
      <c r="F191" s="27"/>
      <c r="G191" s="35">
        <f t="shared" si="48"/>
        <v>3.6980030948474343</v>
      </c>
      <c r="H191" s="35">
        <f t="shared" si="48"/>
        <v>3.7025298498501749</v>
      </c>
      <c r="I191" s="35">
        <f t="shared" si="48"/>
        <v>3.7574805665838285</v>
      </c>
      <c r="J191" s="35">
        <f t="shared" si="48"/>
        <v>3.7710608315920466</v>
      </c>
      <c r="K191" s="35">
        <f t="shared" si="48"/>
        <v>3.6622026958201492</v>
      </c>
      <c r="L191" s="35">
        <f t="shared" si="48"/>
        <v>3.6839830807429519</v>
      </c>
      <c r="M191" s="35">
        <f t="shared" si="48"/>
        <v>3.8630472629937209</v>
      </c>
      <c r="N191" s="35">
        <f t="shared" si="48"/>
        <v>4.2494191046640877</v>
      </c>
      <c r="O191" s="27"/>
      <c r="P191" s="35">
        <f t="shared" ref="P191:W191" si="59">IF(P23="-","-",AVERAGE(P23,P35,P47,P59,P71,P83,P95,P107,P119,P131,P143,P155,P167,P179))</f>
        <v>4.2494191046640877</v>
      </c>
      <c r="Q191" s="35">
        <f t="shared" si="59"/>
        <v>4.3729071337019674</v>
      </c>
      <c r="R191" s="35">
        <f t="shared" si="59"/>
        <v>4.3900893149655102</v>
      </c>
      <c r="S191" s="35">
        <f t="shared" si="59"/>
        <v>4.5595959270257893</v>
      </c>
      <c r="T191" s="35">
        <f t="shared" si="59"/>
        <v>4.5588995949860287</v>
      </c>
      <c r="U191" s="35">
        <f t="shared" si="59"/>
        <v>4.6563278337353564</v>
      </c>
      <c r="V191" s="35">
        <f t="shared" si="59"/>
        <v>4.6503662936394656</v>
      </c>
      <c r="W191" s="35">
        <f t="shared" si="59"/>
        <v>8.6897812324474923</v>
      </c>
      <c r="X191" s="27"/>
      <c r="Y191" s="35">
        <f t="shared" ref="Y191:AC191" si="60">IF(Y23="-","-",AVERAGE(Y23,Y35,Y47,Y59,Y71,Y83,Y95,Y107,Y119,Y131,Y143,Y155,Y167,Y179))</f>
        <v>8.8771229590853817</v>
      </c>
      <c r="Z191" s="35" t="str">
        <f t="shared" si="60"/>
        <v>-</v>
      </c>
      <c r="AA191" s="35" t="str">
        <f t="shared" si="60"/>
        <v>-</v>
      </c>
      <c r="AB191" s="35" t="str">
        <f t="shared" si="60"/>
        <v>-</v>
      </c>
      <c r="AC191" s="35" t="str">
        <f t="shared" si="60"/>
        <v>-</v>
      </c>
      <c r="AD191" s="25"/>
    </row>
    <row r="192" spans="1:30" s="26" customFormat="1" ht="11.25" x14ac:dyDescent="0.15">
      <c r="A192" s="207"/>
      <c r="B192" s="123" t="s">
        <v>189</v>
      </c>
      <c r="C192" s="123" t="s">
        <v>250</v>
      </c>
      <c r="D192" s="121" t="s">
        <v>136</v>
      </c>
      <c r="E192" s="75"/>
      <c r="F192" s="27"/>
      <c r="G192" s="35">
        <f t="shared" si="48"/>
        <v>1.5600045109255432</v>
      </c>
      <c r="H192" s="35">
        <f t="shared" si="48"/>
        <v>1.5621165618303305</v>
      </c>
      <c r="I192" s="35">
        <f t="shared" si="48"/>
        <v>1.5822120314603043</v>
      </c>
      <c r="J192" s="35">
        <f t="shared" si="48"/>
        <v>1.5885481841746658</v>
      </c>
      <c r="K192" s="35">
        <f t="shared" si="48"/>
        <v>1.5534128999515358</v>
      </c>
      <c r="L192" s="35">
        <f t="shared" si="48"/>
        <v>1.5644546996157886</v>
      </c>
      <c r="M192" s="35">
        <f t="shared" si="48"/>
        <v>1.6312993135340288</v>
      </c>
      <c r="N192" s="35">
        <f t="shared" si="48"/>
        <v>1.7694450548045115</v>
      </c>
      <c r="O192" s="27"/>
      <c r="P192" s="35">
        <f t="shared" ref="P192:W192" si="61">IF(P24="-","-",AVERAGE(P24,P36,P48,P60,P72,P84,P96,P108,P120,P132,P144,P156,P168,P180))</f>
        <v>1.7694450548045115</v>
      </c>
      <c r="Q192" s="35">
        <f t="shared" si="61"/>
        <v>1.8159743718331935</v>
      </c>
      <c r="R192" s="35">
        <f t="shared" si="61"/>
        <v>1.8240975148360354</v>
      </c>
      <c r="S192" s="35">
        <f t="shared" si="61"/>
        <v>1.8852383722765682</v>
      </c>
      <c r="T192" s="35">
        <f t="shared" si="61"/>
        <v>1.8857751198908732</v>
      </c>
      <c r="U192" s="35">
        <f t="shared" si="61"/>
        <v>1.9215820036885145</v>
      </c>
      <c r="V192" s="35">
        <f t="shared" si="61"/>
        <v>1.9246966066744722</v>
      </c>
      <c r="W192" s="35">
        <f t="shared" si="61"/>
        <v>3.3530591395714748</v>
      </c>
      <c r="X192" s="27"/>
      <c r="Y192" s="35">
        <f t="shared" ref="Y192:AC192" si="62">IF(Y24="-","-",AVERAGE(Y24,Y36,Y48,Y60,Y72,Y84,Y96,Y108,Y120,Y132,Y144,Y156,Y168,Y180))</f>
        <v>3.4340145308264654</v>
      </c>
      <c r="Z192" s="35" t="str">
        <f t="shared" si="62"/>
        <v>-</v>
      </c>
      <c r="AA192" s="35" t="str">
        <f t="shared" si="62"/>
        <v>-</v>
      </c>
      <c r="AB192" s="35" t="str">
        <f t="shared" si="62"/>
        <v>-</v>
      </c>
      <c r="AC192" s="35" t="str">
        <f t="shared" si="62"/>
        <v>-</v>
      </c>
      <c r="AD192" s="25"/>
    </row>
    <row r="193" spans="1:30" s="26" customFormat="1" ht="11.25" x14ac:dyDescent="0.15">
      <c r="A193" s="207"/>
      <c r="B193" s="123" t="s">
        <v>251</v>
      </c>
      <c r="C193" s="123" t="s">
        <v>252</v>
      </c>
      <c r="D193" s="121" t="s">
        <v>136</v>
      </c>
      <c r="E193" s="75"/>
      <c r="F193" s="27"/>
      <c r="G193" s="35">
        <f t="shared" si="48"/>
        <v>0.93736611128589409</v>
      </c>
      <c r="H193" s="35">
        <f t="shared" si="48"/>
        <v>0.93899361257664993</v>
      </c>
      <c r="I193" s="35">
        <f t="shared" si="48"/>
        <v>0.94330986516481141</v>
      </c>
      <c r="J193" s="35">
        <f t="shared" si="48"/>
        <v>0.94819236903707915</v>
      </c>
      <c r="K193" s="35">
        <f t="shared" si="48"/>
        <v>0.95643384430240752</v>
      </c>
      <c r="L193" s="35">
        <f t="shared" si="48"/>
        <v>0.96494241915025136</v>
      </c>
      <c r="M193" s="35">
        <f t="shared" si="48"/>
        <v>1.0121381069261055</v>
      </c>
      <c r="N193" s="35">
        <f t="shared" si="48"/>
        <v>1.1185902628474014</v>
      </c>
      <c r="O193" s="27"/>
      <c r="P193" s="35">
        <f t="shared" ref="P193:W193" si="63">IF(P25="-","-",AVERAGE(P25,P37,P49,P61,P73,P85,P97,P109,P121,P133,P145,P157,P169,P181))</f>
        <v>1.1185902628474014</v>
      </c>
      <c r="Q193" s="35">
        <f t="shared" si="63"/>
        <v>1.1571549138539119</v>
      </c>
      <c r="R193" s="35">
        <f t="shared" si="63"/>
        <v>1.1634144342528536</v>
      </c>
      <c r="S193" s="35">
        <f t="shared" si="63"/>
        <v>1.1999166847172302</v>
      </c>
      <c r="T193" s="35">
        <f t="shared" si="63"/>
        <v>1.2003302909580229</v>
      </c>
      <c r="U193" s="35">
        <f t="shared" si="63"/>
        <v>1.225784724386396</v>
      </c>
      <c r="V193" s="35">
        <f t="shared" si="63"/>
        <v>1.2281847708854403</v>
      </c>
      <c r="W193" s="35">
        <f t="shared" si="63"/>
        <v>1.3479274663842966</v>
      </c>
      <c r="X193" s="27"/>
      <c r="Y193" s="35">
        <f t="shared" ref="Y193:AC193" si="64">IF(Y25="-","-",AVERAGE(Y25,Y37,Y49,Y61,Y73,Y85,Y97,Y109,Y121,Y133,Y145,Y157,Y169,Y181))</f>
        <v>1.4103099607941125</v>
      </c>
      <c r="Z193" s="35" t="str">
        <f t="shared" si="64"/>
        <v>-</v>
      </c>
      <c r="AA193" s="35" t="str">
        <f t="shared" si="64"/>
        <v>-</v>
      </c>
      <c r="AB193" s="35" t="str">
        <f t="shared" si="64"/>
        <v>-</v>
      </c>
      <c r="AC193" s="35" t="str">
        <f t="shared" si="64"/>
        <v>-</v>
      </c>
      <c r="AD193" s="25"/>
    </row>
    <row r="194" spans="1:30" s="26" customFormat="1" ht="11.25" x14ac:dyDescent="0.15">
      <c r="A194" s="207"/>
      <c r="B194" s="123" t="s">
        <v>253</v>
      </c>
      <c r="C194" s="123" t="str">
        <f>B194&amp;"_"&amp;D194</f>
        <v>Total_GB average</v>
      </c>
      <c r="D194" s="116" t="s">
        <v>136</v>
      </c>
      <c r="E194" s="75"/>
      <c r="F194" s="27"/>
      <c r="G194" s="35">
        <f t="shared" si="48"/>
        <v>83.042832772435688</v>
      </c>
      <c r="H194" s="35">
        <f t="shared" si="48"/>
        <v>83.155620801747475</v>
      </c>
      <c r="I194" s="35">
        <f t="shared" si="48"/>
        <v>84.217592913782482</v>
      </c>
      <c r="J194" s="35">
        <f t="shared" si="48"/>
        <v>84.555957001717843</v>
      </c>
      <c r="K194" s="35">
        <f t="shared" si="48"/>
        <v>82.714973755382402</v>
      </c>
      <c r="L194" s="35">
        <f t="shared" si="48"/>
        <v>83.30462944093604</v>
      </c>
      <c r="M194" s="35">
        <f t="shared" si="48"/>
        <v>86.869961250180737</v>
      </c>
      <c r="N194" s="35">
        <f t="shared" si="48"/>
        <v>94.247238890788609</v>
      </c>
      <c r="O194" s="27"/>
      <c r="P194" s="35">
        <f t="shared" ref="P194:W194" si="65">IF(P26="-","-",AVERAGE(P26,P38,P50,P62,P74,P86,P98,P110,P122,P134,P146,P158,P170,P182))</f>
        <v>94.247238890788609</v>
      </c>
      <c r="Q194" s="35">
        <f t="shared" si="65"/>
        <v>96.734713952828457</v>
      </c>
      <c r="R194" s="35">
        <f t="shared" si="65"/>
        <v>97.168507138888316</v>
      </c>
      <c r="S194" s="35">
        <f t="shared" si="65"/>
        <v>100.42294792546593</v>
      </c>
      <c r="T194" s="35">
        <f t="shared" si="65"/>
        <v>100.45161139447517</v>
      </c>
      <c r="U194" s="35">
        <f t="shared" si="65"/>
        <v>102.36163788093087</v>
      </c>
      <c r="V194" s="35">
        <f t="shared" si="65"/>
        <v>102.52796433266482</v>
      </c>
      <c r="W194" s="35">
        <f t="shared" si="65"/>
        <v>177.82465139176094</v>
      </c>
      <c r="X194" s="27"/>
      <c r="Y194" s="35">
        <f t="shared" ref="Y194:AC194" si="66">IF(Y26="-","-",AVERAGE(Y26,Y38,Y50,Y62,Y74,Y86,Y98,Y110,Y122,Y134,Y146,Y158,Y170,Y182))</f>
        <v>182.1478421922848</v>
      </c>
      <c r="Z194" s="35" t="str">
        <f t="shared" si="66"/>
        <v>-</v>
      </c>
      <c r="AA194" s="35" t="str">
        <f t="shared" si="66"/>
        <v>-</v>
      </c>
      <c r="AB194" s="35" t="str">
        <f t="shared" si="66"/>
        <v>-</v>
      </c>
      <c r="AC194" s="35" t="str">
        <f t="shared" si="66"/>
        <v>-</v>
      </c>
      <c r="AD194" s="25"/>
    </row>
    <row r="195" spans="1:30" x14ac:dyDescent="0.2"/>
    <row r="196" spans="1:30" x14ac:dyDescent="0.2"/>
    <row r="197" spans="1:30" x14ac:dyDescent="0.2"/>
    <row r="198" spans="1:30" x14ac:dyDescent="0.2"/>
    <row r="199" spans="1:30" x14ac:dyDescent="0.2"/>
    <row r="200" spans="1:30" x14ac:dyDescent="0.2"/>
    <row r="201" spans="1:30" x14ac:dyDescent="0.2"/>
    <row r="202" spans="1:30" x14ac:dyDescent="0.2"/>
    <row r="203" spans="1:30" x14ac:dyDescent="0.2"/>
    <row r="204" spans="1:30" x14ac:dyDescent="0.2"/>
    <row r="205" spans="1:30" x14ac:dyDescent="0.2"/>
    <row r="206" spans="1:30" x14ac:dyDescent="0.2"/>
    <row r="207" spans="1:30" x14ac:dyDescent="0.2"/>
    <row r="208" spans="1:3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sheetData>
  <sortState xmlns:xlrd2="http://schemas.microsoft.com/office/spreadsheetml/2017/richdata2" ref="A15:AD182">
    <sortCondition ref="A15:A182"/>
  </sortState>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9" tint="0.79998168889431442"/>
    <pageSetUpPr autoPageBreaks="0"/>
  </sheetPr>
  <dimension ref="A1:AD459"/>
  <sheetViews>
    <sheetView zoomScaleNormal="100" workbookViewId="0"/>
  </sheetViews>
  <sheetFormatPr defaultColWidth="0" defaultRowHeight="14.25" zeroHeight="1" x14ac:dyDescent="0.2"/>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x14ac:dyDescent="0.2">
      <c r="A1" s="205"/>
    </row>
    <row r="2" spans="1:30" s="64" customFormat="1" ht="18.600000000000001" customHeight="1" x14ac:dyDescent="0.25">
      <c r="A2" s="205"/>
      <c r="B2" s="24" t="s">
        <v>194</v>
      </c>
      <c r="C2" s="24"/>
      <c r="D2" s="24"/>
    </row>
    <row r="3" spans="1:30" s="64" customFormat="1" ht="24.6" customHeight="1" x14ac:dyDescent="0.2">
      <c r="A3" s="205"/>
      <c r="B3" s="433" t="s">
        <v>195</v>
      </c>
      <c r="C3" s="433"/>
      <c r="D3" s="433"/>
      <c r="E3" s="433"/>
      <c r="F3" s="433"/>
      <c r="G3" s="433"/>
      <c r="H3" s="433"/>
      <c r="I3" s="66"/>
      <c r="J3" s="66"/>
      <c r="K3" s="66"/>
      <c r="L3" s="66"/>
      <c r="M3" s="66"/>
      <c r="N3" s="66"/>
      <c r="O3" s="66"/>
      <c r="P3" s="66"/>
      <c r="Q3" s="66"/>
      <c r="X3" s="66"/>
    </row>
    <row r="4" spans="1:30" s="64" customFormat="1" ht="16.350000000000001" customHeight="1" x14ac:dyDescent="0.2">
      <c r="A4" s="205"/>
      <c r="B4" s="140"/>
      <c r="C4" s="140"/>
      <c r="D4" s="140"/>
      <c r="E4" s="140"/>
      <c r="F4" s="65"/>
      <c r="G4" s="65"/>
      <c r="I4" s="66"/>
      <c r="J4" s="66"/>
      <c r="K4" s="66"/>
      <c r="L4" s="66"/>
      <c r="M4" s="66"/>
      <c r="N4" s="66"/>
      <c r="O4" s="66"/>
      <c r="P4" s="66"/>
      <c r="Q4" s="66"/>
      <c r="X4" s="66"/>
    </row>
    <row r="5" spans="1:30" ht="16.350000000000001" customHeight="1" x14ac:dyDescent="0.2">
      <c r="B5" s="69"/>
      <c r="C5" s="69"/>
      <c r="D5" s="69"/>
      <c r="E5" s="69"/>
      <c r="F5" s="69"/>
      <c r="G5" s="69"/>
      <c r="I5" s="70"/>
      <c r="J5" s="70"/>
      <c r="K5" s="70"/>
      <c r="L5" s="70"/>
      <c r="M5" s="70"/>
      <c r="N5" s="70"/>
      <c r="O5" s="70"/>
      <c r="P5" s="70"/>
      <c r="Q5" s="70"/>
      <c r="X5" s="70"/>
    </row>
    <row r="6" spans="1:30" ht="23.25" x14ac:dyDescent="0.2">
      <c r="B6" s="72" t="s">
        <v>196</v>
      </c>
      <c r="C6" s="74" t="s">
        <v>115</v>
      </c>
      <c r="D6" s="69"/>
      <c r="E6" s="69"/>
      <c r="F6" s="69"/>
      <c r="G6" s="69"/>
      <c r="I6" s="70"/>
      <c r="J6" s="70"/>
      <c r="K6" s="70"/>
      <c r="L6" s="70"/>
      <c r="M6" s="70"/>
      <c r="N6" s="70"/>
      <c r="O6" s="70"/>
      <c r="P6" s="70"/>
      <c r="Q6" s="70"/>
      <c r="X6" s="70"/>
    </row>
    <row r="7" spans="1:30" ht="14.85" customHeight="1" x14ac:dyDescent="0.2">
      <c r="B7" s="72" t="s">
        <v>198</v>
      </c>
      <c r="C7" s="74" t="s">
        <v>117</v>
      </c>
      <c r="D7" s="69"/>
      <c r="E7" s="69"/>
      <c r="F7" s="69"/>
      <c r="G7" s="69"/>
      <c r="I7" s="70"/>
      <c r="J7" s="70"/>
      <c r="K7" s="70"/>
      <c r="L7" s="70"/>
      <c r="M7" s="70"/>
      <c r="N7" s="70"/>
      <c r="O7" s="70"/>
      <c r="P7" s="70"/>
      <c r="Q7" s="70"/>
      <c r="X7" s="70"/>
    </row>
    <row r="8" spans="1:30" ht="12.6" customHeight="1" x14ac:dyDescent="0.2">
      <c r="B8" s="73" t="s">
        <v>200</v>
      </c>
      <c r="C8" s="75" t="s">
        <v>111</v>
      </c>
    </row>
    <row r="9" spans="1:30" s="25" customFormat="1" ht="11.25" x14ac:dyDescent="0.15">
      <c r="A9" s="207"/>
    </row>
    <row r="10" spans="1:30" s="26" customFormat="1" ht="11.25" customHeight="1" x14ac:dyDescent="0.15">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x14ac:dyDescent="0.15">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x14ac:dyDescent="0.15">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x14ac:dyDescent="0.15">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x14ac:dyDescent="0.15">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x14ac:dyDescent="0.15">
      <c r="A15" s="207"/>
      <c r="B15" s="123" t="s">
        <v>244</v>
      </c>
      <c r="C15" s="123" t="s">
        <v>180</v>
      </c>
      <c r="D15" s="116" t="s">
        <v>131</v>
      </c>
      <c r="E15" s="75"/>
      <c r="F15" s="27"/>
      <c r="G15" s="35" t="s">
        <v>249</v>
      </c>
      <c r="H15" s="35" t="s">
        <v>249</v>
      </c>
      <c r="I15" s="35" t="s">
        <v>249</v>
      </c>
      <c r="J15" s="35" t="s">
        <v>249</v>
      </c>
      <c r="K15" s="35" t="s">
        <v>249</v>
      </c>
      <c r="L15" s="35" t="s">
        <v>249</v>
      </c>
      <c r="M15" s="35" t="s">
        <v>249</v>
      </c>
      <c r="N15" s="35" t="s">
        <v>249</v>
      </c>
      <c r="O15" s="27"/>
      <c r="P15" s="35" t="s">
        <v>249</v>
      </c>
      <c r="Q15" s="35" t="s">
        <v>249</v>
      </c>
      <c r="R15" s="35" t="s">
        <v>249</v>
      </c>
      <c r="S15" s="35" t="s">
        <v>249</v>
      </c>
      <c r="T15" s="35" t="s">
        <v>249</v>
      </c>
      <c r="U15" s="35" t="s">
        <v>249</v>
      </c>
      <c r="V15" s="35" t="s">
        <v>249</v>
      </c>
      <c r="W15" s="35" t="s">
        <v>249</v>
      </c>
      <c r="X15" s="27"/>
      <c r="Y15" s="35" t="s">
        <v>249</v>
      </c>
      <c r="Z15" s="35" t="s">
        <v>249</v>
      </c>
      <c r="AA15" s="35" t="s">
        <v>249</v>
      </c>
      <c r="AB15" s="35" t="s">
        <v>249</v>
      </c>
      <c r="AC15" s="35" t="s">
        <v>249</v>
      </c>
      <c r="AD15" s="25"/>
    </row>
    <row r="16" spans="1:30" s="26" customFormat="1" ht="11.25" customHeight="1" x14ac:dyDescent="0.15">
      <c r="A16" s="207"/>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x14ac:dyDescent="0.15">
      <c r="A17" s="207"/>
      <c r="B17" s="123" t="s">
        <v>245</v>
      </c>
      <c r="C17" s="123" t="s">
        <v>182</v>
      </c>
      <c r="D17" s="116" t="s">
        <v>131</v>
      </c>
      <c r="E17" s="75"/>
      <c r="F17" s="27"/>
      <c r="G17" s="35" t="str">
        <f>IF('3c AA'!J209="-","-",'3c AA'!J209)</f>
        <v>-</v>
      </c>
      <c r="H17" s="35" t="str">
        <f>IF('3c AA'!K209="-","-",'3c AA'!K209)</f>
        <v>-</v>
      </c>
      <c r="I17" s="35" t="str">
        <f>IF('3c AA'!L209="-","-",'3c AA'!L209)</f>
        <v>-</v>
      </c>
      <c r="J17" s="35" t="str">
        <f>IF('3c AA'!M209="-","-",'3c AA'!M209)</f>
        <v>-</v>
      </c>
      <c r="K17" s="35" t="str">
        <f>IF('3c AA'!N209="-","-",'3c AA'!N209)</f>
        <v>-</v>
      </c>
      <c r="L17" s="35" t="str">
        <f>IF('3c AA'!O209="-","-",'3c AA'!O209)</f>
        <v>-</v>
      </c>
      <c r="M17" s="35" t="str">
        <f>IF('3c AA'!P209="-","-",'3c AA'!P209)</f>
        <v>-</v>
      </c>
      <c r="N17" s="35" t="str">
        <f>IF('3c AA'!Q209="-","-",'3c AA'!Q209)</f>
        <v>-</v>
      </c>
      <c r="O17" s="27"/>
      <c r="P17" s="35" t="str">
        <f>IF('3c AA'!S209="-","-",'3c AA'!S209)</f>
        <v>-</v>
      </c>
      <c r="Q17" s="35" t="str">
        <f>IF('3c AA'!T209="-","-",'3c AA'!T209)</f>
        <v>-</v>
      </c>
      <c r="R17" s="35" t="str">
        <f>IF('3c AA'!U209="-","-",'3c AA'!U209)</f>
        <v>-</v>
      </c>
      <c r="S17" s="35" t="str">
        <f>IF('3c AA'!V209="-","-",'3c AA'!V209)</f>
        <v>-</v>
      </c>
      <c r="T17" s="35">
        <f>IF('3c AA'!W209="-","-",'3c AA'!W209)</f>
        <v>0</v>
      </c>
      <c r="U17" s="35">
        <f>IF('3c AA'!X209="-","-",'3c AA'!X209)</f>
        <v>1.4870742269298105</v>
      </c>
      <c r="V17" s="35">
        <f>IF('3c AA'!Y209="-","-",'3c AA'!Y209)</f>
        <v>0.70457099735818829</v>
      </c>
      <c r="W17" s="35" t="str">
        <f>IF('3c AA'!Z209="-","-",'3c AA'!Z209)</f>
        <v>-</v>
      </c>
      <c r="X17" s="27"/>
      <c r="Y17" s="35">
        <f>IF('3c AA'!AB209="-","-",'3c AA'!AB209)</f>
        <v>0</v>
      </c>
      <c r="Z17" s="35" t="str">
        <f>IF('3c AA'!AC209="-","-",'3c AA'!AC209)</f>
        <v>-</v>
      </c>
      <c r="AA17" s="35" t="str">
        <f>IF('3c AA'!AD209="-","-",'3c AA'!AD209)</f>
        <v>-</v>
      </c>
      <c r="AB17" s="35" t="str">
        <f>IF('3c AA'!AE209="-","-",'3c AA'!AE209)</f>
        <v>-</v>
      </c>
      <c r="AC17" s="35" t="str">
        <f>IF('3c AA'!AF209="-","-",'3c AA'!AF209)</f>
        <v>-</v>
      </c>
      <c r="AD17" s="25"/>
    </row>
    <row r="18" spans="1:30" s="26" customFormat="1" ht="11.25" customHeight="1" x14ac:dyDescent="0.15">
      <c r="A18" s="207"/>
      <c r="B18" s="123" t="s">
        <v>246</v>
      </c>
      <c r="C18" s="123" t="s">
        <v>183</v>
      </c>
      <c r="D18" s="116" t="s">
        <v>131</v>
      </c>
      <c r="E18" s="75"/>
      <c r="F18" s="27"/>
      <c r="G18" s="35">
        <f>IF('3d PC'!G15="-","-",'3d PC'!G64+'3d PC'!G65)</f>
        <v>6.5567588596821027</v>
      </c>
      <c r="H18" s="35">
        <f>IF('3d PC'!H15="-","-",'3d PC'!H64+'3d PC'!H65)</f>
        <v>6.5567588596821027</v>
      </c>
      <c r="I18" s="35">
        <f>IF('3d PC'!I15="-","-",'3d PC'!I64+'3d PC'!I65)</f>
        <v>6.6197359495950758</v>
      </c>
      <c r="J18" s="35">
        <f>IF('3d PC'!J15="-","-",'3d PC'!J64+'3d PC'!J65)</f>
        <v>6.6197359495950758</v>
      </c>
      <c r="K18" s="35">
        <f>IF('3d PC'!K15="-","-",'3d PC'!K64+'3d PC'!K65)</f>
        <v>6.6995028867368616</v>
      </c>
      <c r="L18" s="35">
        <f>IF('3d PC'!L15="-","-",'3d PC'!L64+'3d PC'!L65)</f>
        <v>6.6995028867368616</v>
      </c>
      <c r="M18" s="35">
        <f>IF('3d PC'!M15="-","-",'3d PC'!M64+'3d PC'!M65)</f>
        <v>7.1131218301273513</v>
      </c>
      <c r="N18" s="35">
        <f>IF('3d PC'!N15="-","-",'3d PC'!N64+'3d PC'!N65)</f>
        <v>7.1131218301273513</v>
      </c>
      <c r="O18" s="27"/>
      <c r="P18" s="35">
        <f>IF('3d PC'!P15="-","-",'3d PC'!P64+'3d PC'!P65)</f>
        <v>7.1131218301273513</v>
      </c>
      <c r="Q18" s="35">
        <f>IF('3d PC'!Q15="-","-",'3d PC'!Q64+'3d PC'!Q65)</f>
        <v>7.2804579515147188</v>
      </c>
      <c r="R18" s="35">
        <f>IF('3d PC'!R15="-","-",'3d PC'!R64+'3d PC'!R65)</f>
        <v>7.1935840895118579</v>
      </c>
      <c r="S18" s="35">
        <f>IF('3d PC'!S15="-","-",'3d PC'!S64+'3d PC'!S65)</f>
        <v>7.3593999937099728</v>
      </c>
      <c r="T18" s="35">
        <f>IF('3d PC'!T15="-","-",'3d PC'!T64+'3d PC'!T65)</f>
        <v>7.0492243060839304</v>
      </c>
      <c r="U18" s="35">
        <f>IF('3d PC'!U15="-","-",'3d PC'!U64+'3d PC'!U65)</f>
        <v>7.1089669218364691</v>
      </c>
      <c r="V18" s="35">
        <f>IF('3d PC'!V15="-","-",'3d PC'!V64+'3d PC'!V65)</f>
        <v>6.9829560851947949</v>
      </c>
      <c r="W18" s="35">
        <f>IF('3d PC'!W15="-","-",'3d PC'!W64+'3d PC'!W65)</f>
        <v>12.319103597588796</v>
      </c>
      <c r="X18" s="27"/>
      <c r="Y18" s="35">
        <f>IF('3d PC'!Y15="-","-",'3d PC'!Y64+'3d PC'!Y65)</f>
        <v>12.643366379774243</v>
      </c>
      <c r="Z18" s="35" t="str">
        <f>IF('3d PC'!Z15="-","-",'3d PC'!Z64+'3d PC'!Z65)</f>
        <v>-</v>
      </c>
      <c r="AA18" s="35" t="str">
        <f>IF('3d PC'!AA15="-","-",'3d PC'!AA64+'3d PC'!AA65)</f>
        <v>-</v>
      </c>
      <c r="AB18" s="35" t="str">
        <f>IF('3d PC'!AB15="-","-",'3d PC'!AB64+'3d PC'!AB65)</f>
        <v>-</v>
      </c>
      <c r="AC18" s="35" t="str">
        <f>IF('3d PC'!AC15="-","-",'3d PC'!AC64+'3d PC'!AC65)</f>
        <v>-</v>
      </c>
      <c r="AD18" s="25"/>
    </row>
    <row r="19" spans="1:30" s="26" customFormat="1" ht="11.25" customHeight="1" x14ac:dyDescent="0.15">
      <c r="A19" s="207"/>
      <c r="B19" s="123" t="s">
        <v>247</v>
      </c>
      <c r="C19" s="123" t="s">
        <v>184</v>
      </c>
      <c r="D19" s="116" t="s">
        <v>131</v>
      </c>
      <c r="E19" s="75"/>
      <c r="F19" s="27"/>
      <c r="G19" s="35" t="s">
        <v>249</v>
      </c>
      <c r="H19" s="35" t="s">
        <v>249</v>
      </c>
      <c r="I19" s="35" t="s">
        <v>249</v>
      </c>
      <c r="J19" s="35" t="s">
        <v>249</v>
      </c>
      <c r="K19" s="35" t="s">
        <v>249</v>
      </c>
      <c r="L19" s="35" t="s">
        <v>249</v>
      </c>
      <c r="M19" s="35" t="s">
        <v>249</v>
      </c>
      <c r="N19" s="35" t="s">
        <v>249</v>
      </c>
      <c r="O19" s="27"/>
      <c r="P19" s="35" t="s">
        <v>249</v>
      </c>
      <c r="Q19" s="35" t="s">
        <v>249</v>
      </c>
      <c r="R19" s="35" t="s">
        <v>249</v>
      </c>
      <c r="S19" s="35" t="s">
        <v>249</v>
      </c>
      <c r="T19" s="35" t="s">
        <v>249</v>
      </c>
      <c r="U19" s="35" t="s">
        <v>249</v>
      </c>
      <c r="V19" s="35" t="s">
        <v>249</v>
      </c>
      <c r="W19" s="35" t="s">
        <v>249</v>
      </c>
      <c r="X19" s="27"/>
      <c r="Y19" s="35" t="s">
        <v>249</v>
      </c>
      <c r="Z19" s="35" t="s">
        <v>249</v>
      </c>
      <c r="AA19" s="35" t="s">
        <v>249</v>
      </c>
      <c r="AB19" s="35" t="s">
        <v>249</v>
      </c>
      <c r="AC19" s="35" t="s">
        <v>249</v>
      </c>
      <c r="AD19" s="25"/>
    </row>
    <row r="20" spans="1:30" s="26" customFormat="1" ht="11.25" customHeight="1" x14ac:dyDescent="0.15">
      <c r="A20" s="207"/>
      <c r="B20" s="123" t="s">
        <v>248</v>
      </c>
      <c r="C20" s="123" t="s">
        <v>185</v>
      </c>
      <c r="D20" s="116" t="s">
        <v>131</v>
      </c>
      <c r="E20" s="75"/>
      <c r="F20" s="27"/>
      <c r="G20" s="35">
        <f>IF('3g CPIH'!C$17="-","-",'3h OC '!$E$11*('3g CPIH'!C$17/'3g CPIH'!$G$17))</f>
        <v>63.482931017612529</v>
      </c>
      <c r="H20" s="35">
        <f>IF('3g CPIH'!D$17="-","-",'3h OC '!$E$11*('3g CPIH'!D$17/'3g CPIH'!$G$17))</f>
        <v>63.61002397260274</v>
      </c>
      <c r="I20" s="35">
        <f>IF('3g CPIH'!E$17="-","-",'3h OC '!$E$11*('3g CPIH'!E$17/'3g CPIH'!$G$17))</f>
        <v>63.800663405088073</v>
      </c>
      <c r="J20" s="35">
        <f>IF('3g CPIH'!F$17="-","-",'3h OC '!$E$11*('3g CPIH'!F$17/'3g CPIH'!$G$17))</f>
        <v>64.181942270058713</v>
      </c>
      <c r="K20" s="35">
        <f>IF('3g CPIH'!G$17="-","-",'3h OC '!$E$11*('3g CPIH'!G$17/'3g CPIH'!$G$17))</f>
        <v>64.944500000000005</v>
      </c>
      <c r="L20" s="35">
        <f>IF('3g CPIH'!H$17="-","-",'3h OC '!$E$11*('3g CPIH'!H$17/'3g CPIH'!$G$17))</f>
        <v>65.770604207436406</v>
      </c>
      <c r="M20" s="35">
        <f>IF('3g CPIH'!I$17="-","-",'3h OC '!$E$11*('3g CPIH'!I$17/'3g CPIH'!$G$17))</f>
        <v>66.723801369863011</v>
      </c>
      <c r="N20" s="35">
        <f>IF('3g CPIH'!J$17="-","-",'3h OC '!$E$11*('3g CPIH'!J$17/'3g CPIH'!$G$17))</f>
        <v>67.295719667318991</v>
      </c>
      <c r="O20" s="27"/>
      <c r="P20" s="35">
        <f>IF('3g CPIH'!L$17="-","-",'3h OC '!$E$11*('3g CPIH'!L$17/'3g CPIH'!$G$17))</f>
        <v>67.295719667318991</v>
      </c>
      <c r="Q20" s="35">
        <f>IF('3g CPIH'!M$17="-","-",'3h OC '!$E$11*('3g CPIH'!M$17/'3g CPIH'!$G$17))</f>
        <v>68.058277397260284</v>
      </c>
      <c r="R20" s="35">
        <f>IF('3g CPIH'!N$17="-","-",'3h OC '!$E$11*('3g CPIH'!N$17/'3g CPIH'!$G$17))</f>
        <v>68.566649217221141</v>
      </c>
      <c r="S20" s="35">
        <f>IF('3g CPIH'!O$17="-","-",'3h OC '!$E$11*('3g CPIH'!O$17/'3g CPIH'!$G$17))</f>
        <v>68.947928082191794</v>
      </c>
      <c r="T20" s="35">
        <f>IF('3g CPIH'!P$17="-","-",'3h OC '!$E$11*('3g CPIH'!P$17/'3g CPIH'!$G$17))</f>
        <v>69.138567514677106</v>
      </c>
      <c r="U20" s="35">
        <f>IF('3g CPIH'!Q$17="-","-",'3h OC '!$E$11*('3g CPIH'!Q$17/'3g CPIH'!$G$17))</f>
        <v>69.51984637964776</v>
      </c>
      <c r="V20" s="35">
        <f>IF('3g CPIH'!R$17="-","-",'3h OC '!$E$11*('3g CPIH'!R$17/'3g CPIH'!$G$17))</f>
        <v>70.790775929549909</v>
      </c>
      <c r="W20" s="35">
        <f>IF('3g CPIH'!S$17="-","-",'3h OC '!$E$11*('3g CPIH'!S$17/'3g CPIH'!$G$17))</f>
        <v>72.88780968688846</v>
      </c>
      <c r="X20" s="27"/>
      <c r="Y20" s="35">
        <f>IF('3g CPIH'!U$17="-","-",'3h OC '!$E$11*('3g CPIH'!U$17/'3g CPIH'!$G$17))</f>
        <v>76.573505381604704</v>
      </c>
      <c r="Z20" s="35" t="str">
        <f>IF('3g CPIH'!V$17="-","-",'3h OC '!$E$11*('3g CPIH'!V$17/'3g CPIH'!$G$17))</f>
        <v>-</v>
      </c>
      <c r="AA20" s="35" t="str">
        <f>IF('3g CPIH'!W$17="-","-",'3h OC '!$E$11*('3g CPIH'!W$17/'3g CPIH'!$G$17))</f>
        <v>-</v>
      </c>
      <c r="AB20" s="35" t="str">
        <f>IF('3g CPIH'!X$17="-","-",'3h OC '!$E$11*('3g CPIH'!X$17/'3g CPIH'!$G$17))</f>
        <v>-</v>
      </c>
      <c r="AC20" s="35" t="str">
        <f>IF('3g CPIH'!Y$17="-","-",'3h OC '!$E$11*('3g CPIH'!Y$17/'3g CPIH'!$G$17))</f>
        <v>-</v>
      </c>
      <c r="AD20" s="25"/>
    </row>
    <row r="21" spans="1:30" s="26" customFormat="1" ht="11.25" customHeight="1" x14ac:dyDescent="0.15">
      <c r="A21" s="207"/>
      <c r="B21" s="123" t="s">
        <v>248</v>
      </c>
      <c r="C21" s="123" t="s">
        <v>186</v>
      </c>
      <c r="D21" s="116" t="s">
        <v>131</v>
      </c>
      <c r="E21" s="75"/>
      <c r="F21" s="27"/>
      <c r="G21" s="35" t="s">
        <v>249</v>
      </c>
      <c r="H21" s="35" t="s">
        <v>249</v>
      </c>
      <c r="I21" s="35" t="s">
        <v>249</v>
      </c>
      <c r="J21" s="35" t="s">
        <v>249</v>
      </c>
      <c r="K21" s="35">
        <f>IF('3i SMNCC'!G$51="-","-",'3i SMNCC'!G$63)</f>
        <v>0</v>
      </c>
      <c r="L21" s="35">
        <f>IF('3i SMNCC'!H$51="-","-",'3i SMNCC'!H$63)</f>
        <v>-0.10239413454660828</v>
      </c>
      <c r="M21" s="35">
        <f>IF('3i SMNCC'!I$51="-","-",'3i SMNCC'!I$63)</f>
        <v>1.3107897268148032</v>
      </c>
      <c r="N21" s="35">
        <f>IF('3i SMNCC'!J$51="-","-",'3i SMNCC'!J$63)</f>
        <v>8.7391024854837447</v>
      </c>
      <c r="O21" s="27"/>
      <c r="P21" s="35">
        <f>IF('3i SMNCC'!L$51="-","-",'3i SMNCC'!L$63)</f>
        <v>8.7391024854837447</v>
      </c>
      <c r="Q21" s="35">
        <f>IF('3i SMNCC'!M$51="-","-",'3i SMNCC'!M$63)</f>
        <v>10.102089688688181</v>
      </c>
      <c r="R21" s="35">
        <f>IF('3i SMNCC'!N$51="-","-",'3i SMNCC'!N$63)</f>
        <v>10.300173121233549</v>
      </c>
      <c r="S21" s="35">
        <f>IF('3i SMNCC'!O$51="-","-",'3i SMNCC'!O$63)</f>
        <v>11.847822371645298</v>
      </c>
      <c r="T21" s="35">
        <f>IF('3i SMNCC'!P$51="-","-",'3i SMNCC'!P$63)</f>
        <v>7.7038430079225817</v>
      </c>
      <c r="U21" s="35">
        <f>IF('3i SMNCC'!Q$51="-","-",'3i SMNCC'!Q$63)</f>
        <v>7.5210837283470999</v>
      </c>
      <c r="V21" s="35">
        <f>IF('3i SMNCC'!R$51="-","-",'3i SMNCC'!R$63)</f>
        <v>5.5039662813362371</v>
      </c>
      <c r="W21" s="35">
        <f>IF('3i SMNCC'!S$51="-","-",'3i SMNCC'!S$63)</f>
        <v>2.3340147638275894</v>
      </c>
      <c r="X21" s="27"/>
      <c r="Y21" s="35">
        <f>IF('3i SMNCC'!U$51="-","-",'3i SMNCC'!U$63)</f>
        <v>2.3848554466543863</v>
      </c>
      <c r="Z21" s="35" t="str">
        <f>IF('3i SMNCC'!V$51="-","-",'3i SMNCC'!V$63)</f>
        <v>-</v>
      </c>
      <c r="AA21" s="35" t="str">
        <f>IF('3i SMNCC'!W$51="-","-",'3i SMNCC'!W$63)</f>
        <v>-</v>
      </c>
      <c r="AB21" s="35" t="str">
        <f>IF('3i SMNCC'!X$51="-","-",'3i SMNCC'!X$63)</f>
        <v>-</v>
      </c>
      <c r="AC21" s="35" t="str">
        <f>IF('3i SMNCC'!Y$51="-","-",'3i SMNCC'!Y$63)</f>
        <v>-</v>
      </c>
      <c r="AD21" s="25"/>
    </row>
    <row r="22" spans="1:30" s="26" customFormat="1" ht="11.25" customHeight="1" x14ac:dyDescent="0.15">
      <c r="A22" s="207"/>
      <c r="B22" s="123" t="s">
        <v>248</v>
      </c>
      <c r="C22" s="123" t="s">
        <v>187</v>
      </c>
      <c r="D22" s="116" t="s">
        <v>131</v>
      </c>
      <c r="E22" s="75"/>
      <c r="F22" s="27"/>
      <c r="G22" s="35">
        <f>IF('3g CPIH'!C$17="-","-",'3j PAAC PAP'!$G$21*('3g CPIH'!C$17/'3g CPIH'!$G$17))</f>
        <v>3.1142016634050882</v>
      </c>
      <c r="H22" s="35">
        <f>IF('3g CPIH'!D$17="-","-",'3j PAAC PAP'!$G$21*('3g CPIH'!D$17/'3g CPIH'!$G$17))</f>
        <v>3.1204363013698631</v>
      </c>
      <c r="I22" s="35">
        <f>IF('3g CPIH'!E$17="-","-",'3j PAAC PAP'!$G$21*('3g CPIH'!E$17/'3g CPIH'!$G$17))</f>
        <v>3.129788258317026</v>
      </c>
      <c r="J22" s="35">
        <f>IF('3g CPIH'!F$17="-","-",'3j PAAC PAP'!$G$21*('3g CPIH'!F$17/'3g CPIH'!$G$17))</f>
        <v>3.1484921722113506</v>
      </c>
      <c r="K22" s="35">
        <f>IF('3g CPIH'!G$17="-","-",'3j PAAC PAP'!$G$21*('3g CPIH'!G$17/'3g CPIH'!$G$17))</f>
        <v>3.1859000000000002</v>
      </c>
      <c r="L22" s="35">
        <f>IF('3g CPIH'!H$17="-","-",'3j PAAC PAP'!$G$21*('3g CPIH'!H$17/'3g CPIH'!$G$17))</f>
        <v>3.2264251467710374</v>
      </c>
      <c r="M22" s="35">
        <f>IF('3g CPIH'!I$17="-","-",'3j PAAC PAP'!$G$21*('3g CPIH'!I$17/'3g CPIH'!$G$17))</f>
        <v>3.2731849315068491</v>
      </c>
      <c r="N22" s="35">
        <f>IF('3g CPIH'!J$17="-","-",'3j PAAC PAP'!$G$21*('3g CPIH'!J$17/'3g CPIH'!$G$17))</f>
        <v>3.3012408023483371</v>
      </c>
      <c r="O22" s="27"/>
      <c r="P22" s="35">
        <f>IF('3g CPIH'!L$17="-","-",'3j PAAC PAP'!$G$21*('3g CPIH'!L$17/'3g CPIH'!$G$17))</f>
        <v>3.3012408023483371</v>
      </c>
      <c r="Q22" s="35">
        <f>IF('3g CPIH'!M$17="-","-",'3j PAAC PAP'!$G$21*('3g CPIH'!M$17/'3g CPIH'!$G$17))</f>
        <v>3.3386486301369862</v>
      </c>
      <c r="R22" s="35">
        <f>IF('3g CPIH'!N$17="-","-",'3j PAAC PAP'!$G$21*('3g CPIH'!N$17/'3g CPIH'!$G$17))</f>
        <v>3.3635871819960861</v>
      </c>
      <c r="S22" s="35">
        <f>IF('3g CPIH'!O$17="-","-",'3j PAAC PAP'!$G$21*('3g CPIH'!O$17/'3g CPIH'!$G$17))</f>
        <v>3.3822910958904111</v>
      </c>
      <c r="T22" s="35">
        <f>IF('3g CPIH'!P$17="-","-",'3j PAAC PAP'!$G$21*('3g CPIH'!P$17/'3g CPIH'!$G$17))</f>
        <v>3.3916430528375732</v>
      </c>
      <c r="U22" s="35">
        <f>IF('3g CPIH'!Q$17="-","-",'3j PAAC PAP'!$G$21*('3g CPIH'!Q$17/'3g CPIH'!$G$17))</f>
        <v>3.4103469667318986</v>
      </c>
      <c r="V22" s="35">
        <f>IF('3g CPIH'!R$17="-","-",'3j PAAC PAP'!$G$21*('3g CPIH'!R$17/'3g CPIH'!$G$17))</f>
        <v>3.4726933463796481</v>
      </c>
      <c r="W22" s="35">
        <f>IF('3g CPIH'!S$17="-","-",'3j PAAC PAP'!$G$21*('3g CPIH'!S$17/'3g CPIH'!$G$17))</f>
        <v>3.5755648727984348</v>
      </c>
      <c r="X22" s="27"/>
      <c r="Y22" s="35">
        <f>IF('3g CPIH'!U$17="-","-",'3j PAAC PAP'!$G$21*('3g CPIH'!U$17/'3g CPIH'!$G$17))</f>
        <v>3.7563693737769084</v>
      </c>
      <c r="Z22" s="35" t="str">
        <f>IF('3g CPIH'!V$17="-","-",'3j PAAC PAP'!$G$21*('3g CPIH'!V$17/'3g CPIH'!$G$17))</f>
        <v>-</v>
      </c>
      <c r="AA22" s="35" t="str">
        <f>IF('3g CPIH'!W$17="-","-",'3j PAAC PAP'!$G$21*('3g CPIH'!W$17/'3g CPIH'!$G$17))</f>
        <v>-</v>
      </c>
      <c r="AB22" s="35" t="str">
        <f>IF('3g CPIH'!X$17="-","-",'3j PAAC PAP'!$G$21*('3g CPIH'!X$17/'3g CPIH'!$G$17))</f>
        <v>-</v>
      </c>
      <c r="AC22" s="35" t="str">
        <f>IF('3g CPIH'!Y$17="-","-",'3j PAAC PAP'!$G$21*('3g CPIH'!Y$17/'3g CPIH'!$G$17))</f>
        <v>-</v>
      </c>
      <c r="AD22" s="25"/>
    </row>
    <row r="23" spans="1:30" s="26" customFormat="1" ht="11.25" x14ac:dyDescent="0.15">
      <c r="A23" s="207"/>
      <c r="B23" s="123" t="s">
        <v>248</v>
      </c>
      <c r="C23" s="123" t="s">
        <v>188</v>
      </c>
      <c r="D23" s="116" t="s">
        <v>131</v>
      </c>
      <c r="E23" s="75"/>
      <c r="F23" s="27"/>
      <c r="G23" s="35">
        <f>IF(G18="-","-",SUM(G15:G21)*'3j PAAC PAP'!$G$39)</f>
        <v>0.2896141176426133</v>
      </c>
      <c r="H23" s="35">
        <f>IF(H18="-","-",SUM(H15:H21)*'3j PAAC PAP'!$G$39)</f>
        <v>0.2901396470114978</v>
      </c>
      <c r="I23" s="35">
        <f>IF(I18="-","-",SUM(I15:I21)*'3j PAAC PAP'!$G$39)</f>
        <v>0.29118835133161486</v>
      </c>
      <c r="J23" s="35">
        <f>IF(J18="-","-",SUM(J15:J21)*'3j PAAC PAP'!$G$39)</f>
        <v>0.29276493943826842</v>
      </c>
      <c r="K23" s="35">
        <f>IF(K18="-","-",SUM(K15:K21)*'3j PAAC PAP'!$G$39)</f>
        <v>0.29624795193665693</v>
      </c>
      <c r="L23" s="35">
        <f>IF(L18="-","-",SUM(L15:L21)*'3j PAAC PAP'!$G$39)</f>
        <v>0.29924049308805623</v>
      </c>
      <c r="M23" s="35">
        <f>IF(M18="-","-",SUM(M15:M21)*'3j PAAC PAP'!$G$39)</f>
        <v>0.31073579295233938</v>
      </c>
      <c r="N23" s="35">
        <f>IF(N18="-","-",SUM(N15:N21)*'3j PAAC PAP'!$G$39)</f>
        <v>0.34381674836941589</v>
      </c>
      <c r="O23" s="27"/>
      <c r="P23" s="35">
        <f>IF(P18="-","-",SUM(P15:P21)*'3j PAAC PAP'!$G$39)</f>
        <v>0.34381674836941589</v>
      </c>
      <c r="Q23" s="35">
        <f>IF(Q18="-","-",SUM(Q15:Q21)*'3j PAAC PAP'!$G$39)</f>
        <v>0.35329781152991024</v>
      </c>
      <c r="R23" s="35">
        <f>IF(R18="-","-",SUM(R15:R21)*'3j PAAC PAP'!$G$39)</f>
        <v>0.35585978057964163</v>
      </c>
      <c r="S23" s="35">
        <f>IF(S18="-","-",SUM(S15:S21)*'3j PAAC PAP'!$G$39)</f>
        <v>0.36452154710060708</v>
      </c>
      <c r="T23" s="35">
        <f>IF(T18="-","-",SUM(T15:T21)*'3j PAAC PAP'!$G$39)</f>
        <v>0.34689191001660674</v>
      </c>
      <c r="U23" s="35">
        <f>IF(U18="-","-",SUM(U15:U21)*'3j PAAC PAP'!$G$39)</f>
        <v>0.35410887614670727</v>
      </c>
      <c r="V23" s="35">
        <f>IF(V18="-","-",SUM(V15:V21)*'3j PAAC PAP'!$G$39)</f>
        <v>0.34726668352837081</v>
      </c>
      <c r="W23" s="35">
        <f>IF(W18="-","-",SUM(W15:W21)*'3j PAAC PAP'!$G$39)</f>
        <v>0.3619817374797405</v>
      </c>
      <c r="X23" s="27"/>
      <c r="Y23" s="35">
        <f>IF(Y18="-","-",SUM(Y15:Y21)*'3j PAAC PAP'!$G$39)</f>
        <v>0.37877314200521778</v>
      </c>
      <c r="Z23" s="35" t="str">
        <f>IF(Z18="-","-",SUM(Z15:Z21)*'3j PAAC PAP'!$G$39)</f>
        <v>-</v>
      </c>
      <c r="AA23" s="35" t="str">
        <f>IF(AA18="-","-",SUM(AA15:AA21)*'3j PAAC PAP'!$G$39)</f>
        <v>-</v>
      </c>
      <c r="AB23" s="35" t="str">
        <f>IF(AB18="-","-",SUM(AB15:AB21)*'3j PAAC PAP'!$G$39)</f>
        <v>-</v>
      </c>
      <c r="AC23" s="35" t="str">
        <f>IF(AC18="-","-",SUM(AC15:AC21)*'3j PAAC PAP'!$G$39)</f>
        <v>-</v>
      </c>
      <c r="AD23" s="25"/>
    </row>
    <row r="24" spans="1:30" s="26" customFormat="1" ht="11.25" x14ac:dyDescent="0.15">
      <c r="A24" s="207"/>
      <c r="B24" s="123" t="s">
        <v>189</v>
      </c>
      <c r="C24" s="123" t="s">
        <v>250</v>
      </c>
      <c r="D24" s="116" t="s">
        <v>131</v>
      </c>
      <c r="E24" s="75"/>
      <c r="F24" s="27"/>
      <c r="G24" s="35">
        <f>IF(G18="-","-",SUM(G15:G23)*'3k EBIT'!$E$11)</f>
        <v>1.4224538175907742</v>
      </c>
      <c r="H24" s="35">
        <f>IF(H18="-","-",SUM(H15:H23)*'3k EBIT'!$E$11)</f>
        <v>1.4250462848639429</v>
      </c>
      <c r="I24" s="35">
        <f>IF(I18="-","-",SUM(I15:I23)*'3k EBIT'!$E$11)</f>
        <v>1.4301597696771782</v>
      </c>
      <c r="J24" s="35">
        <f>IF(J18="-","-",SUM(J15:J23)*'3k EBIT'!$E$11)</f>
        <v>1.4379371714966844</v>
      </c>
      <c r="K24" s="35">
        <f>IF(K18="-","-",SUM(K15:K23)*'3k EBIT'!$E$11)</f>
        <v>1.4550432894434291</v>
      </c>
      <c r="L24" s="35">
        <f>IF(L18="-","-",SUM(L15:L23)*'3k EBIT'!$E$11)</f>
        <v>1.4699029567148398</v>
      </c>
      <c r="M24" s="35">
        <f>IF(M18="-","-",SUM(M15:M23)*'3k EBIT'!$E$11)</f>
        <v>1.524874280557688</v>
      </c>
      <c r="N24" s="35">
        <f>IF(N18="-","-",SUM(N15:N23)*'3k EBIT'!$E$11)</f>
        <v>1.6810068537036913</v>
      </c>
      <c r="O24" s="27"/>
      <c r="P24" s="35">
        <f>IF(P18="-","-",SUM(P15:P23)*'3k EBIT'!$E$11)</f>
        <v>1.6810068537036913</v>
      </c>
      <c r="Q24" s="35">
        <f>IF(Q18="-","-",SUM(Q15:Q23)*'3k EBIT'!$E$11)</f>
        <v>1.7263235180077914</v>
      </c>
      <c r="R24" s="35">
        <f>IF(R18="-","-",SUM(R15:R23)*'3k EBIT'!$E$11)</f>
        <v>1.7388562004680224</v>
      </c>
      <c r="S24" s="35">
        <f>IF(S18="-","-",SUM(S15:S23)*'3k EBIT'!$E$11)</f>
        <v>1.7799572211375414</v>
      </c>
      <c r="T24" s="35">
        <f>IF(T18="-","-",SUM(T15:T23)*'3k EBIT'!$E$11)</f>
        <v>1.6972211285225043</v>
      </c>
      <c r="U24" s="35">
        <f>IF(U18="-","-",SUM(U15:U23)*'3k EBIT'!$E$11)</f>
        <v>1.7315268400658224</v>
      </c>
      <c r="V24" s="35">
        <f>IF(V18="-","-",SUM(V15:V23)*'3k EBIT'!$E$11)</f>
        <v>1.7005535775345875</v>
      </c>
      <c r="W24" s="35">
        <f>IF(W18="-","-",SUM(W15:W23)*'3k EBIT'!$E$11)</f>
        <v>1.7717550971874356</v>
      </c>
      <c r="X24" s="27"/>
      <c r="Y24" s="35">
        <f>IF(Y18="-","-",SUM(Y15:Y23)*'3k EBIT'!$E$11)</f>
        <v>1.8542316928108575</v>
      </c>
      <c r="Z24" s="35" t="str">
        <f>IF(Z18="-","-",SUM(Z15:Z23)*'3k EBIT'!$E$11)</f>
        <v>-</v>
      </c>
      <c r="AA24" s="35" t="str">
        <f>IF(AA18="-","-",SUM(AA15:AA23)*'3k EBIT'!$E$11)</f>
        <v>-</v>
      </c>
      <c r="AB24" s="35" t="str">
        <f>IF(AB18="-","-",SUM(AB15:AB23)*'3k EBIT'!$E$11)</f>
        <v>-</v>
      </c>
      <c r="AC24" s="35" t="str">
        <f>IF(AC18="-","-",SUM(AC15:AC23)*'3k EBIT'!$E$11)</f>
        <v>-</v>
      </c>
      <c r="AD24" s="25"/>
    </row>
    <row r="25" spans="1:30" s="26" customFormat="1" ht="11.25" x14ac:dyDescent="0.15">
      <c r="A25" s="207"/>
      <c r="B25" s="123" t="s">
        <v>251</v>
      </c>
      <c r="C25" s="158" t="s">
        <v>252</v>
      </c>
      <c r="D25" s="116" t="s">
        <v>131</v>
      </c>
      <c r="E25" s="116"/>
      <c r="F25" s="27"/>
      <c r="G25" s="35">
        <f>IF(G20="-","-",SUM(G15:G18,G20:G24)*'3l HAP'!$E$12)</f>
        <v>1.0961125126871367</v>
      </c>
      <c r="H25" s="35">
        <f>IF(H20="-","-",SUM(H15:H18,H20:H24)*'3l HAP'!$E$12)</f>
        <v>1.0981102125644266</v>
      </c>
      <c r="I25" s="35">
        <f>IF(I20="-","-",SUM(I15:I18,I20:I24)*'3l HAP'!$E$12)</f>
        <v>1.1020505546816253</v>
      </c>
      <c r="J25" s="35">
        <f>IF(J20="-","-",SUM(J15:J18,J20:J24)*'3l HAP'!$E$12)</f>
        <v>1.1080436543134962</v>
      </c>
      <c r="K25" s="35">
        <f>IF(K20="-","-",SUM(K15:K18,K20:K24)*'3l HAP'!$E$12)</f>
        <v>1.1212252632297603</v>
      </c>
      <c r="L25" s="35">
        <f>IF(L20="-","-",SUM(L15:L18,L20:L24)*'3l HAP'!$E$12)</f>
        <v>1.1326758052643326</v>
      </c>
      <c r="M25" s="35">
        <f>IF(M20="-","-",SUM(M15:M18,M20:M24)*'3l HAP'!$E$12)</f>
        <v>1.1750355326298065</v>
      </c>
      <c r="N25" s="35">
        <f>IF(N20="-","-",SUM(N15:N18,N20:N24)*'3l HAP'!$E$12)</f>
        <v>1.2953479567992137</v>
      </c>
      <c r="O25" s="27"/>
      <c r="P25" s="35">
        <f>IF(P20="-","-",SUM(P15:P18,P20:P24)*'3l HAP'!$E$12)</f>
        <v>1.2953479567992137</v>
      </c>
      <c r="Q25" s="35">
        <f>IF(Q20="-","-",SUM(Q15:Q18,Q20:Q24)*'3l HAP'!$E$12)</f>
        <v>1.3302680098530955</v>
      </c>
      <c r="R25" s="35">
        <f>IF(R20="-","-",SUM(R15:R18,R20:R24)*'3l HAP'!$E$12)</f>
        <v>1.3399254271219814</v>
      </c>
      <c r="S25" s="35">
        <f>IF(S20="-","-",SUM(S15:S18,S20:S24)*'3l HAP'!$E$12)</f>
        <v>1.3715969952832425</v>
      </c>
      <c r="T25" s="35">
        <f>IF(T20="-","-",SUM(T15:T18,T20:T24)*'3l HAP'!$E$12)</f>
        <v>1.3078423304606031</v>
      </c>
      <c r="U25" s="35">
        <f>IF(U20="-","-",SUM(U15:U18,U20:U24)*'3l HAP'!$E$12)</f>
        <v>1.3342775786312291</v>
      </c>
      <c r="V25" s="35">
        <f>IF(V20="-","-",SUM(V15:V18,V20:V24)*'3l HAP'!$E$12)</f>
        <v>1.3104102444518095</v>
      </c>
      <c r="W25" s="35">
        <f>IF(W20="-","-",SUM(W15:W18,W20:W24)*'3l HAP'!$E$12)</f>
        <v>1.3652766138542352</v>
      </c>
      <c r="X25" s="27"/>
      <c r="Y25" s="35">
        <f>IF(Y20="-","-",SUM(Y15:Y18,Y20:Y24)*'3l HAP'!$E$12)</f>
        <v>1.4288313158408257</v>
      </c>
      <c r="Z25" s="35" t="str">
        <f>IF(Z20="-","-",SUM(Z15:Z18,Z20:Z24)*'3l HAP'!$E$12)</f>
        <v>-</v>
      </c>
      <c r="AA25" s="35" t="str">
        <f>IF(AA20="-","-",SUM(AA15:AA18,AA20:AA24)*'3l HAP'!$E$12)</f>
        <v>-</v>
      </c>
      <c r="AB25" s="35" t="str">
        <f>IF(AB20="-","-",SUM(AB15:AB18,AB20:AB24)*'3l HAP'!$E$12)</f>
        <v>-</v>
      </c>
      <c r="AC25" s="35" t="str">
        <f>IF(AC20="-","-",SUM(AC15:AC18,AC20:AC24)*'3l HAP'!$E$12)</f>
        <v>-</v>
      </c>
      <c r="AD25" s="25"/>
    </row>
    <row r="26" spans="1:30" s="26" customFormat="1" ht="11.25" customHeight="1" x14ac:dyDescent="0.15">
      <c r="A26" s="207"/>
      <c r="B26" s="123" t="s">
        <v>253</v>
      </c>
      <c r="C26" s="123" t="str">
        <f>B26&amp;"_"&amp;D26</f>
        <v>Total_Eastern</v>
      </c>
      <c r="D26" s="116" t="s">
        <v>131</v>
      </c>
      <c r="E26" s="75"/>
      <c r="F26" s="27"/>
      <c r="G26" s="35">
        <f>IF(G20="-","-",SUM(G15:G25))</f>
        <v>75.962071988620252</v>
      </c>
      <c r="H26" s="35">
        <f t="shared" ref="H26:P26" si="0">IF(H20="-","-",SUM(H15:H25))</f>
        <v>76.100515278094562</v>
      </c>
      <c r="I26" s="35">
        <f t="shared" si="0"/>
        <v>76.373586288690589</v>
      </c>
      <c r="J26" s="35">
        <f t="shared" si="0"/>
        <v>76.78891615711359</v>
      </c>
      <c r="K26" s="35">
        <f t="shared" si="0"/>
        <v>77.702419391346723</v>
      </c>
      <c r="L26" s="35">
        <f t="shared" si="0"/>
        <v>78.495957361464903</v>
      </c>
      <c r="M26" s="35">
        <f t="shared" si="0"/>
        <v>81.431543464451849</v>
      </c>
      <c r="N26" s="35">
        <f t="shared" si="0"/>
        <v>89.769356344150751</v>
      </c>
      <c r="O26" s="27"/>
      <c r="P26" s="35">
        <f t="shared" si="0"/>
        <v>89.769356344150751</v>
      </c>
      <c r="Q26" s="35">
        <f t="shared" ref="Q26" si="1">IF(Q20="-","-",SUM(Q15:Q25))</f>
        <v>92.189363006990973</v>
      </c>
      <c r="R26" s="35">
        <f t="shared" ref="R26" si="2">IF(R20="-","-",SUM(R15:R25))</f>
        <v>92.858635018132262</v>
      </c>
      <c r="S26" s="35">
        <f t="shared" ref="S26" si="3">IF(S20="-","-",SUM(S15:S25))</f>
        <v>95.053517306958852</v>
      </c>
      <c r="T26" s="35">
        <f t="shared" ref="T26" si="4">IF(T20="-","-",SUM(T15:T25))</f>
        <v>90.635233250520912</v>
      </c>
      <c r="U26" s="35">
        <f t="shared" ref="U26" si="5">IF(U20="-","-",SUM(U15:U25))</f>
        <v>92.467231518336789</v>
      </c>
      <c r="V26" s="35">
        <f t="shared" ref="V26" si="6">IF(V20="-","-",SUM(V15:V25))</f>
        <v>90.813193145333557</v>
      </c>
      <c r="W26" s="35">
        <f t="shared" ref="W26:AC26" si="7">IF(W20="-","-",SUM(W15:W25))</f>
        <v>94.615506369624683</v>
      </c>
      <c r="X26" s="27"/>
      <c r="Y26" s="35">
        <f t="shared" si="7"/>
        <v>99.019932732467126</v>
      </c>
      <c r="Z26" s="35" t="str">
        <f t="shared" si="7"/>
        <v>-</v>
      </c>
      <c r="AA26" s="35" t="str">
        <f t="shared" si="7"/>
        <v>-</v>
      </c>
      <c r="AB26" s="35" t="str">
        <f t="shared" si="7"/>
        <v>-</v>
      </c>
      <c r="AC26" s="35" t="str">
        <f t="shared" si="7"/>
        <v>-</v>
      </c>
      <c r="AD26" s="25"/>
    </row>
    <row r="27" spans="1:30" s="26" customFormat="1" ht="11.25" customHeight="1" x14ac:dyDescent="0.15">
      <c r="A27" s="207"/>
      <c r="B27" s="120" t="s">
        <v>244</v>
      </c>
      <c r="C27" s="120" t="s">
        <v>180</v>
      </c>
      <c r="D27" s="118" t="s">
        <v>132</v>
      </c>
      <c r="E27" s="119"/>
      <c r="F27" s="27"/>
      <c r="G27" s="117" t="s">
        <v>249</v>
      </c>
      <c r="H27" s="117" t="s">
        <v>249</v>
      </c>
      <c r="I27" s="117" t="s">
        <v>249</v>
      </c>
      <c r="J27" s="117" t="s">
        <v>249</v>
      </c>
      <c r="K27" s="117" t="s">
        <v>249</v>
      </c>
      <c r="L27" s="117" t="s">
        <v>249</v>
      </c>
      <c r="M27" s="117" t="s">
        <v>249</v>
      </c>
      <c r="N27" s="117" t="s">
        <v>249</v>
      </c>
      <c r="O27" s="27"/>
      <c r="P27" s="117" t="s">
        <v>249</v>
      </c>
      <c r="Q27" s="117" t="s">
        <v>249</v>
      </c>
      <c r="R27" s="117" t="s">
        <v>249</v>
      </c>
      <c r="S27" s="117" t="s">
        <v>249</v>
      </c>
      <c r="T27" s="117" t="s">
        <v>249</v>
      </c>
      <c r="U27" s="117" t="s">
        <v>249</v>
      </c>
      <c r="V27" s="117" t="s">
        <v>249</v>
      </c>
      <c r="W27" s="117" t="s">
        <v>249</v>
      </c>
      <c r="X27" s="27"/>
      <c r="Y27" s="117" t="s">
        <v>249</v>
      </c>
      <c r="Z27" s="117" t="s">
        <v>249</v>
      </c>
      <c r="AA27" s="117" t="s">
        <v>249</v>
      </c>
      <c r="AB27" s="117" t="s">
        <v>249</v>
      </c>
      <c r="AC27" s="117" t="s">
        <v>249</v>
      </c>
      <c r="AD27" s="25"/>
    </row>
    <row r="28" spans="1:30" s="26" customFormat="1" ht="11.25" customHeight="1" x14ac:dyDescent="0.15">
      <c r="A28" s="207"/>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x14ac:dyDescent="0.15">
      <c r="A29" s="207"/>
      <c r="B29" s="120" t="s">
        <v>245</v>
      </c>
      <c r="C29" s="120" t="s">
        <v>182</v>
      </c>
      <c r="D29" s="118" t="s">
        <v>132</v>
      </c>
      <c r="E29" s="119"/>
      <c r="F29" s="27"/>
      <c r="G29" s="117" t="str">
        <f>IF('3c AA'!J210="-","-",'3c AA'!J210)</f>
        <v>-</v>
      </c>
      <c r="H29" s="117" t="str">
        <f>IF('3c AA'!K210="-","-",'3c AA'!K210)</f>
        <v>-</v>
      </c>
      <c r="I29" s="117" t="str">
        <f>IF('3c AA'!L210="-","-",'3c AA'!L210)</f>
        <v>-</v>
      </c>
      <c r="J29" s="117" t="str">
        <f>IF('3c AA'!M210="-","-",'3c AA'!M210)</f>
        <v>-</v>
      </c>
      <c r="K29" s="117" t="str">
        <f>IF('3c AA'!N210="-","-",'3c AA'!N210)</f>
        <v>-</v>
      </c>
      <c r="L29" s="117" t="str">
        <f>IF('3c AA'!O210="-","-",'3c AA'!O210)</f>
        <v>-</v>
      </c>
      <c r="M29" s="117" t="str">
        <f>IF('3c AA'!P210="-","-",'3c AA'!P210)</f>
        <v>-</v>
      </c>
      <c r="N29" s="117" t="str">
        <f>IF('3c AA'!Q210="-","-",'3c AA'!Q210)</f>
        <v>-</v>
      </c>
      <c r="O29" s="27"/>
      <c r="P29" s="117" t="str">
        <f>IF('3c AA'!S210="-","-",'3c AA'!S210)</f>
        <v>-</v>
      </c>
      <c r="Q29" s="117" t="str">
        <f>IF('3c AA'!T210="-","-",'3c AA'!T210)</f>
        <v>-</v>
      </c>
      <c r="R29" s="117" t="str">
        <f>IF('3c AA'!U210="-","-",'3c AA'!U210)</f>
        <v>-</v>
      </c>
      <c r="S29" s="117" t="str">
        <f>IF('3c AA'!V210="-","-",'3c AA'!V210)</f>
        <v>-</v>
      </c>
      <c r="T29" s="117">
        <f>IF('3c AA'!W210="-","-",'3c AA'!W210)</f>
        <v>0</v>
      </c>
      <c r="U29" s="117">
        <f>IF('3c AA'!X210="-","-",'3c AA'!X210)</f>
        <v>1.4870742269298105</v>
      </c>
      <c r="V29" s="117">
        <f>IF('3c AA'!Y210="-","-",'3c AA'!Y210)</f>
        <v>0.70457099735818829</v>
      </c>
      <c r="W29" s="117" t="str">
        <f>IF('3c AA'!Z210="-","-",'3c AA'!Z210)</f>
        <v>-</v>
      </c>
      <c r="X29" s="27"/>
      <c r="Y29" s="117">
        <f>IF('3c AA'!AB210="-","-",'3c AA'!AB210)</f>
        <v>0</v>
      </c>
      <c r="Z29" s="117" t="str">
        <f>IF('3c AA'!AC210="-","-",'3c AA'!AC210)</f>
        <v>-</v>
      </c>
      <c r="AA29" s="117" t="str">
        <f>IF('3c AA'!AD210="-","-",'3c AA'!AD210)</f>
        <v>-</v>
      </c>
      <c r="AB29" s="117" t="str">
        <f>IF('3c AA'!AE210="-","-",'3c AA'!AE210)</f>
        <v>-</v>
      </c>
      <c r="AC29" s="117" t="str">
        <f>IF('3c AA'!AF210="-","-",'3c AA'!AF210)</f>
        <v>-</v>
      </c>
      <c r="AD29" s="25"/>
    </row>
    <row r="30" spans="1:30" s="331" customFormat="1" ht="12.6" customHeight="1" x14ac:dyDescent="0.15">
      <c r="A30" s="207"/>
      <c r="B30" s="120" t="s">
        <v>246</v>
      </c>
      <c r="C30" s="120" t="s">
        <v>183</v>
      </c>
      <c r="D30" s="118" t="s">
        <v>132</v>
      </c>
      <c r="E30" s="119"/>
      <c r="F30" s="27"/>
      <c r="G30" s="117">
        <f>IF('3d PC'!G15="-","-",'3d PC'!G64+'3d PC'!G65)</f>
        <v>6.5567588596821027</v>
      </c>
      <c r="H30" s="117">
        <f>IF('3d PC'!H15="-","-",'3d PC'!H64+'3d PC'!H65)</f>
        <v>6.5567588596821027</v>
      </c>
      <c r="I30" s="117">
        <f>IF('3d PC'!I15="-","-",'3d PC'!I64+'3d PC'!I65)</f>
        <v>6.6197359495950758</v>
      </c>
      <c r="J30" s="117">
        <f>IF('3d PC'!J15="-","-",'3d PC'!J64+'3d PC'!J65)</f>
        <v>6.6197359495950758</v>
      </c>
      <c r="K30" s="117">
        <f>IF('3d PC'!K15="-","-",'3d PC'!K64+'3d PC'!K65)</f>
        <v>6.6995028867368616</v>
      </c>
      <c r="L30" s="117">
        <f>IF('3d PC'!L15="-","-",'3d PC'!L64+'3d PC'!L65)</f>
        <v>6.6995028867368616</v>
      </c>
      <c r="M30" s="117">
        <f>IF('3d PC'!M15="-","-",'3d PC'!M64+'3d PC'!M65)</f>
        <v>7.1131218301273513</v>
      </c>
      <c r="N30" s="117">
        <f>IF('3d PC'!N15="-","-",'3d PC'!N64+'3d PC'!N65)</f>
        <v>7.1131218301273513</v>
      </c>
      <c r="O30" s="27"/>
      <c r="P30" s="117">
        <f>IF('3d PC'!P15="-","-",'3d PC'!P64+'3d PC'!P65)</f>
        <v>7.1131218301273513</v>
      </c>
      <c r="Q30" s="117">
        <f>IF('3d PC'!Q15="-","-",'3d PC'!Q64+'3d PC'!Q65)</f>
        <v>7.2804579515147188</v>
      </c>
      <c r="R30" s="117">
        <f>IF('3d PC'!R15="-","-",'3d PC'!R64+'3d PC'!R65)</f>
        <v>7.1935840895118579</v>
      </c>
      <c r="S30" s="117">
        <f>IF('3d PC'!S15="-","-",'3d PC'!S64+'3d PC'!S65)</f>
        <v>7.3593999937099728</v>
      </c>
      <c r="T30" s="117">
        <f>IF('3d PC'!T15="-","-",'3d PC'!T64+'3d PC'!T65)</f>
        <v>7.0492243060839304</v>
      </c>
      <c r="U30" s="117">
        <f>IF('3d PC'!U15="-","-",'3d PC'!U64+'3d PC'!U65)</f>
        <v>7.1089669218364691</v>
      </c>
      <c r="V30" s="117">
        <f>IF('3d PC'!V15="-","-",'3d PC'!V64+'3d PC'!V65)</f>
        <v>6.9829560851947949</v>
      </c>
      <c r="W30" s="117">
        <f>IF('3d PC'!W15="-","-",'3d PC'!W64+'3d PC'!W65)</f>
        <v>12.319103597588796</v>
      </c>
      <c r="X30" s="27"/>
      <c r="Y30" s="117">
        <f>IF('3d PC'!Y15="-","-",'3d PC'!Y64+'3d PC'!Y65)</f>
        <v>12.643366379774243</v>
      </c>
      <c r="Z30" s="117" t="str">
        <f>IF('3d PC'!Z15="-","-",'3d PC'!Z64+'3d PC'!Z65)</f>
        <v>-</v>
      </c>
      <c r="AA30" s="117" t="str">
        <f>IF('3d PC'!AA15="-","-",'3d PC'!AA64+'3d PC'!AA65)</f>
        <v>-</v>
      </c>
      <c r="AB30" s="117" t="str">
        <f>IF('3d PC'!AB15="-","-",'3d PC'!AB64+'3d PC'!AB65)</f>
        <v>-</v>
      </c>
      <c r="AC30" s="117" t="str">
        <f>IF('3d PC'!AC15="-","-",'3d PC'!AC64+'3d PC'!AC65)</f>
        <v>-</v>
      </c>
      <c r="AD30" s="25"/>
    </row>
    <row r="31" spans="1:30" s="26" customFormat="1" ht="11.25" customHeight="1" x14ac:dyDescent="0.15">
      <c r="A31" s="207"/>
      <c r="B31" s="120" t="s">
        <v>247</v>
      </c>
      <c r="C31" s="120" t="s">
        <v>184</v>
      </c>
      <c r="D31" s="118" t="s">
        <v>132</v>
      </c>
      <c r="E31" s="119"/>
      <c r="F31" s="27"/>
      <c r="G31" s="117" t="s">
        <v>249</v>
      </c>
      <c r="H31" s="117" t="s">
        <v>249</v>
      </c>
      <c r="I31" s="117" t="s">
        <v>249</v>
      </c>
      <c r="J31" s="117" t="s">
        <v>249</v>
      </c>
      <c r="K31" s="117" t="s">
        <v>249</v>
      </c>
      <c r="L31" s="117" t="s">
        <v>249</v>
      </c>
      <c r="M31" s="117" t="s">
        <v>249</v>
      </c>
      <c r="N31" s="117" t="s">
        <v>249</v>
      </c>
      <c r="O31" s="27"/>
      <c r="P31" s="117" t="s">
        <v>249</v>
      </c>
      <c r="Q31" s="117" t="s">
        <v>249</v>
      </c>
      <c r="R31" s="117" t="s">
        <v>249</v>
      </c>
      <c r="S31" s="117" t="s">
        <v>249</v>
      </c>
      <c r="T31" s="117" t="s">
        <v>249</v>
      </c>
      <c r="U31" s="117" t="s">
        <v>249</v>
      </c>
      <c r="V31" s="117" t="s">
        <v>249</v>
      </c>
      <c r="W31" s="117" t="s">
        <v>249</v>
      </c>
      <c r="X31" s="27"/>
      <c r="Y31" s="117" t="s">
        <v>249</v>
      </c>
      <c r="Z31" s="117" t="s">
        <v>249</v>
      </c>
      <c r="AA31" s="117" t="s">
        <v>249</v>
      </c>
      <c r="AB31" s="117" t="s">
        <v>249</v>
      </c>
      <c r="AC31" s="117" t="s">
        <v>249</v>
      </c>
      <c r="AD31" s="25"/>
    </row>
    <row r="32" spans="1:30" s="26" customFormat="1" ht="11.25" customHeight="1" x14ac:dyDescent="0.15">
      <c r="A32" s="207"/>
      <c r="B32" s="120" t="s">
        <v>248</v>
      </c>
      <c r="C32" s="120" t="s">
        <v>185</v>
      </c>
      <c r="D32" s="118" t="s">
        <v>132</v>
      </c>
      <c r="E32" s="119"/>
      <c r="F32" s="27"/>
      <c r="G32" s="117">
        <f>IF('3g CPIH'!C$17="-","-",'3h OC '!$E$11*('3g CPIH'!C$17/'3g CPIH'!$G$17))</f>
        <v>63.482931017612529</v>
      </c>
      <c r="H32" s="117">
        <f>IF('3g CPIH'!D$17="-","-",'3h OC '!$E$11*('3g CPIH'!D$17/'3g CPIH'!$G$17))</f>
        <v>63.61002397260274</v>
      </c>
      <c r="I32" s="117">
        <f>IF('3g CPIH'!E$17="-","-",'3h OC '!$E$11*('3g CPIH'!E$17/'3g CPIH'!$G$17))</f>
        <v>63.800663405088073</v>
      </c>
      <c r="J32" s="117">
        <f>IF('3g CPIH'!F$17="-","-",'3h OC '!$E$11*('3g CPIH'!F$17/'3g CPIH'!$G$17))</f>
        <v>64.181942270058713</v>
      </c>
      <c r="K32" s="117">
        <f>IF('3g CPIH'!G$17="-","-",'3h OC '!$E$11*('3g CPIH'!G$17/'3g CPIH'!$G$17))</f>
        <v>64.944500000000005</v>
      </c>
      <c r="L32" s="117">
        <f>IF('3g CPIH'!H$17="-","-",'3h OC '!$E$11*('3g CPIH'!H$17/'3g CPIH'!$G$17))</f>
        <v>65.770604207436406</v>
      </c>
      <c r="M32" s="117">
        <f>IF('3g CPIH'!I$17="-","-",'3h OC '!$E$11*('3g CPIH'!I$17/'3g CPIH'!$G$17))</f>
        <v>66.723801369863011</v>
      </c>
      <c r="N32" s="117">
        <f>IF('3g CPIH'!J$17="-","-",'3h OC '!$E$11*('3g CPIH'!J$17/'3g CPIH'!$G$17))</f>
        <v>67.295719667318991</v>
      </c>
      <c r="O32" s="27"/>
      <c r="P32" s="117">
        <f>IF('3g CPIH'!L$17="-","-",'3h OC '!$E$11*('3g CPIH'!L$17/'3g CPIH'!$G$17))</f>
        <v>67.295719667318991</v>
      </c>
      <c r="Q32" s="117">
        <f>IF('3g CPIH'!M$17="-","-",'3h OC '!$E$11*('3g CPIH'!M$17/'3g CPIH'!$G$17))</f>
        <v>68.058277397260284</v>
      </c>
      <c r="R32" s="117">
        <f>IF('3g CPIH'!N$17="-","-",'3h OC '!$E$11*('3g CPIH'!N$17/'3g CPIH'!$G$17))</f>
        <v>68.566649217221141</v>
      </c>
      <c r="S32" s="117">
        <f>IF('3g CPIH'!O$17="-","-",'3h OC '!$E$11*('3g CPIH'!O$17/'3g CPIH'!$G$17))</f>
        <v>68.947928082191794</v>
      </c>
      <c r="T32" s="117">
        <f>IF('3g CPIH'!P$17="-","-",'3h OC '!$E$11*('3g CPIH'!P$17/'3g CPIH'!$G$17))</f>
        <v>69.138567514677106</v>
      </c>
      <c r="U32" s="117">
        <f>IF('3g CPIH'!Q$17="-","-",'3h OC '!$E$11*('3g CPIH'!Q$17/'3g CPIH'!$G$17))</f>
        <v>69.51984637964776</v>
      </c>
      <c r="V32" s="117">
        <f>IF('3g CPIH'!R$17="-","-",'3h OC '!$E$11*('3g CPIH'!R$17/'3g CPIH'!$G$17))</f>
        <v>70.790775929549909</v>
      </c>
      <c r="W32" s="117">
        <f>IF('3g CPIH'!S$17="-","-",'3h OC '!$E$11*('3g CPIH'!S$17/'3g CPIH'!$G$17))</f>
        <v>72.88780968688846</v>
      </c>
      <c r="X32" s="27"/>
      <c r="Y32" s="117">
        <f>IF('3g CPIH'!U$17="-","-",'3h OC '!$E$11*('3g CPIH'!U$17/'3g CPIH'!$G$17))</f>
        <v>76.573505381604704</v>
      </c>
      <c r="Z32" s="117" t="str">
        <f>IF('3g CPIH'!V$17="-","-",'3h OC '!$E$11*('3g CPIH'!V$17/'3g CPIH'!$G$17))</f>
        <v>-</v>
      </c>
      <c r="AA32" s="117" t="str">
        <f>IF('3g CPIH'!W$17="-","-",'3h OC '!$E$11*('3g CPIH'!W$17/'3g CPIH'!$G$17))</f>
        <v>-</v>
      </c>
      <c r="AB32" s="117" t="str">
        <f>IF('3g CPIH'!X$17="-","-",'3h OC '!$E$11*('3g CPIH'!X$17/'3g CPIH'!$G$17))</f>
        <v>-</v>
      </c>
      <c r="AC32" s="117" t="str">
        <f>IF('3g CPIH'!Y$17="-","-",'3h OC '!$E$11*('3g CPIH'!Y$17/'3g CPIH'!$G$17))</f>
        <v>-</v>
      </c>
      <c r="AD32" s="25"/>
    </row>
    <row r="33" spans="1:30" s="26" customFormat="1" ht="11.25" customHeight="1" x14ac:dyDescent="0.15">
      <c r="A33" s="207"/>
      <c r="B33" s="120" t="s">
        <v>248</v>
      </c>
      <c r="C33" s="120" t="s">
        <v>186</v>
      </c>
      <c r="D33" s="118" t="s">
        <v>132</v>
      </c>
      <c r="E33" s="119"/>
      <c r="F33" s="27"/>
      <c r="G33" s="117" t="s">
        <v>249</v>
      </c>
      <c r="H33" s="117" t="s">
        <v>249</v>
      </c>
      <c r="I33" s="117" t="s">
        <v>249</v>
      </c>
      <c r="J33" s="117" t="s">
        <v>249</v>
      </c>
      <c r="K33" s="117">
        <f>IF('3i SMNCC'!G$51="-","-",'3i SMNCC'!G$63)</f>
        <v>0</v>
      </c>
      <c r="L33" s="117">
        <f>IF('3i SMNCC'!H$51="-","-",'3i SMNCC'!H$63)</f>
        <v>-0.10239413454660828</v>
      </c>
      <c r="M33" s="117">
        <f>IF('3i SMNCC'!I$51="-","-",'3i SMNCC'!I$63)</f>
        <v>1.3107897268148032</v>
      </c>
      <c r="N33" s="117">
        <f>IF('3i SMNCC'!J$51="-","-",'3i SMNCC'!J$63)</f>
        <v>8.7391024854837447</v>
      </c>
      <c r="O33" s="27"/>
      <c r="P33" s="117">
        <f>IF('3i SMNCC'!L$51="-","-",'3i SMNCC'!L$63)</f>
        <v>8.7391024854837447</v>
      </c>
      <c r="Q33" s="117">
        <f>IF('3i SMNCC'!M$51="-","-",'3i SMNCC'!M$63)</f>
        <v>10.102089688688181</v>
      </c>
      <c r="R33" s="117">
        <f>IF('3i SMNCC'!N$51="-","-",'3i SMNCC'!N$63)</f>
        <v>10.300173121233549</v>
      </c>
      <c r="S33" s="117">
        <f>IF('3i SMNCC'!O$51="-","-",'3i SMNCC'!O$63)</f>
        <v>11.847822371645298</v>
      </c>
      <c r="T33" s="117">
        <f>IF('3i SMNCC'!P$51="-","-",'3i SMNCC'!P$63)</f>
        <v>7.7038430079225817</v>
      </c>
      <c r="U33" s="117">
        <f>IF('3i SMNCC'!Q$51="-","-",'3i SMNCC'!Q$63)</f>
        <v>7.5210837283470999</v>
      </c>
      <c r="V33" s="117">
        <f>IF('3i SMNCC'!R$51="-","-",'3i SMNCC'!R$63)</f>
        <v>5.5039662813362371</v>
      </c>
      <c r="W33" s="117">
        <f>IF('3i SMNCC'!S$51="-","-",'3i SMNCC'!S$63)</f>
        <v>2.3340147638275894</v>
      </c>
      <c r="X33" s="27"/>
      <c r="Y33" s="117">
        <f>IF('3i SMNCC'!U$51="-","-",'3i SMNCC'!U$63)</f>
        <v>2.3848554466543863</v>
      </c>
      <c r="Z33" s="117" t="str">
        <f>IF('3i SMNCC'!V$51="-","-",'3i SMNCC'!V$63)</f>
        <v>-</v>
      </c>
      <c r="AA33" s="117" t="str">
        <f>IF('3i SMNCC'!W$51="-","-",'3i SMNCC'!W$63)</f>
        <v>-</v>
      </c>
      <c r="AB33" s="117" t="str">
        <f>IF('3i SMNCC'!X$51="-","-",'3i SMNCC'!X$63)</f>
        <v>-</v>
      </c>
      <c r="AC33" s="117" t="str">
        <f>IF('3i SMNCC'!Y$51="-","-",'3i SMNCC'!Y$63)</f>
        <v>-</v>
      </c>
      <c r="AD33" s="25"/>
    </row>
    <row r="34" spans="1:30" s="26" customFormat="1" ht="11.25" x14ac:dyDescent="0.15">
      <c r="A34" s="207"/>
      <c r="B34" s="120" t="s">
        <v>248</v>
      </c>
      <c r="C34" s="120" t="s">
        <v>187</v>
      </c>
      <c r="D34" s="118" t="s">
        <v>132</v>
      </c>
      <c r="E34" s="119"/>
      <c r="F34" s="27"/>
      <c r="G34" s="117">
        <f>IF('3g CPIH'!C$17="-","-",'3j PAAC PAP'!$G$21*('3g CPIH'!C$17/'3g CPIH'!$G$17))</f>
        <v>3.1142016634050882</v>
      </c>
      <c r="H34" s="117">
        <f>IF('3g CPIH'!D$17="-","-",'3j PAAC PAP'!$G$21*('3g CPIH'!D$17/'3g CPIH'!$G$17))</f>
        <v>3.1204363013698631</v>
      </c>
      <c r="I34" s="117">
        <f>IF('3g CPIH'!E$17="-","-",'3j PAAC PAP'!$G$21*('3g CPIH'!E$17/'3g CPIH'!$G$17))</f>
        <v>3.129788258317026</v>
      </c>
      <c r="J34" s="117">
        <f>IF('3g CPIH'!F$17="-","-",'3j PAAC PAP'!$G$21*('3g CPIH'!F$17/'3g CPIH'!$G$17))</f>
        <v>3.1484921722113506</v>
      </c>
      <c r="K34" s="117">
        <f>IF('3g CPIH'!G$17="-","-",'3j PAAC PAP'!$G$21*('3g CPIH'!G$17/'3g CPIH'!$G$17))</f>
        <v>3.1859000000000002</v>
      </c>
      <c r="L34" s="117">
        <f>IF('3g CPIH'!H$17="-","-",'3j PAAC PAP'!$G$21*('3g CPIH'!H$17/'3g CPIH'!$G$17))</f>
        <v>3.2264251467710374</v>
      </c>
      <c r="M34" s="117">
        <f>IF('3g CPIH'!I$17="-","-",'3j PAAC PAP'!$G$21*('3g CPIH'!I$17/'3g CPIH'!$G$17))</f>
        <v>3.2731849315068491</v>
      </c>
      <c r="N34" s="117">
        <f>IF('3g CPIH'!J$17="-","-",'3j PAAC PAP'!$G$21*('3g CPIH'!J$17/'3g CPIH'!$G$17))</f>
        <v>3.3012408023483371</v>
      </c>
      <c r="O34" s="27"/>
      <c r="P34" s="117">
        <f>IF('3g CPIH'!L$17="-","-",'3j PAAC PAP'!$G$21*('3g CPIH'!L$17/'3g CPIH'!$G$17))</f>
        <v>3.3012408023483371</v>
      </c>
      <c r="Q34" s="117">
        <f>IF('3g CPIH'!M$17="-","-",'3j PAAC PAP'!$G$21*('3g CPIH'!M$17/'3g CPIH'!$G$17))</f>
        <v>3.3386486301369862</v>
      </c>
      <c r="R34" s="117">
        <f>IF('3g CPIH'!N$17="-","-",'3j PAAC PAP'!$G$21*('3g CPIH'!N$17/'3g CPIH'!$G$17))</f>
        <v>3.3635871819960861</v>
      </c>
      <c r="S34" s="117">
        <f>IF('3g CPIH'!O$17="-","-",'3j PAAC PAP'!$G$21*('3g CPIH'!O$17/'3g CPIH'!$G$17))</f>
        <v>3.3822910958904111</v>
      </c>
      <c r="T34" s="117">
        <f>IF('3g CPIH'!P$17="-","-",'3j PAAC PAP'!$G$21*('3g CPIH'!P$17/'3g CPIH'!$G$17))</f>
        <v>3.3916430528375732</v>
      </c>
      <c r="U34" s="117">
        <f>IF('3g CPIH'!Q$17="-","-",'3j PAAC PAP'!$G$21*('3g CPIH'!Q$17/'3g CPIH'!$G$17))</f>
        <v>3.4103469667318986</v>
      </c>
      <c r="V34" s="117">
        <f>IF('3g CPIH'!R$17="-","-",'3j PAAC PAP'!$G$21*('3g CPIH'!R$17/'3g CPIH'!$G$17))</f>
        <v>3.4726933463796481</v>
      </c>
      <c r="W34" s="117">
        <f>IF('3g CPIH'!S$17="-","-",'3j PAAC PAP'!$G$21*('3g CPIH'!S$17/'3g CPIH'!$G$17))</f>
        <v>3.5755648727984348</v>
      </c>
      <c r="X34" s="27"/>
      <c r="Y34" s="117">
        <f>IF('3g CPIH'!U$17="-","-",'3j PAAC PAP'!$G$21*('3g CPIH'!U$17/'3g CPIH'!$G$17))</f>
        <v>3.7563693737769084</v>
      </c>
      <c r="Z34" s="117" t="str">
        <f>IF('3g CPIH'!V$17="-","-",'3j PAAC PAP'!$G$21*('3g CPIH'!V$17/'3g CPIH'!$G$17))</f>
        <v>-</v>
      </c>
      <c r="AA34" s="117" t="str">
        <f>IF('3g CPIH'!W$17="-","-",'3j PAAC PAP'!$G$21*('3g CPIH'!W$17/'3g CPIH'!$G$17))</f>
        <v>-</v>
      </c>
      <c r="AB34" s="117" t="str">
        <f>IF('3g CPIH'!X$17="-","-",'3j PAAC PAP'!$G$21*('3g CPIH'!X$17/'3g CPIH'!$G$17))</f>
        <v>-</v>
      </c>
      <c r="AC34" s="117" t="str">
        <f>IF('3g CPIH'!Y$17="-","-",'3j PAAC PAP'!$G$21*('3g CPIH'!Y$17/'3g CPIH'!$G$17))</f>
        <v>-</v>
      </c>
      <c r="AD34" s="25"/>
    </row>
    <row r="35" spans="1:30" s="26" customFormat="1" ht="11.25" x14ac:dyDescent="0.15">
      <c r="A35" s="207"/>
      <c r="B35" s="120" t="s">
        <v>248</v>
      </c>
      <c r="C35" s="120" t="s">
        <v>188</v>
      </c>
      <c r="D35" s="118" t="s">
        <v>132</v>
      </c>
      <c r="E35" s="119"/>
      <c r="F35" s="27"/>
      <c r="G35" s="117">
        <f>IF(G30="-","-",SUM(G27:G33)*'3j PAAC PAP'!$G$39)</f>
        <v>0.2896141176426133</v>
      </c>
      <c r="H35" s="117">
        <f>IF(H30="-","-",SUM(H27:H33)*'3j PAAC PAP'!$G$39)</f>
        <v>0.2901396470114978</v>
      </c>
      <c r="I35" s="117">
        <f>IF(I30="-","-",SUM(I27:I33)*'3j PAAC PAP'!$G$39)</f>
        <v>0.29118835133161486</v>
      </c>
      <c r="J35" s="117">
        <f>IF(J30="-","-",SUM(J27:J33)*'3j PAAC PAP'!$G$39)</f>
        <v>0.29276493943826842</v>
      </c>
      <c r="K35" s="117">
        <f>IF(K30="-","-",SUM(K27:K33)*'3j PAAC PAP'!$G$39)</f>
        <v>0.29624795193665693</v>
      </c>
      <c r="L35" s="117">
        <f>IF(L30="-","-",SUM(L27:L33)*'3j PAAC PAP'!$G$39)</f>
        <v>0.29924049308805623</v>
      </c>
      <c r="M35" s="117">
        <f>IF(M30="-","-",SUM(M27:M33)*'3j PAAC PAP'!$G$39)</f>
        <v>0.31073579295233938</v>
      </c>
      <c r="N35" s="117">
        <f>IF(N30="-","-",SUM(N27:N33)*'3j PAAC PAP'!$G$39)</f>
        <v>0.34381674836941589</v>
      </c>
      <c r="O35" s="27"/>
      <c r="P35" s="117">
        <f>IF(P30="-","-",SUM(P27:P33)*'3j PAAC PAP'!$G$39)</f>
        <v>0.34381674836941589</v>
      </c>
      <c r="Q35" s="117">
        <f>IF(Q30="-","-",SUM(Q27:Q33)*'3j PAAC PAP'!$G$39)</f>
        <v>0.35329781152991024</v>
      </c>
      <c r="R35" s="117">
        <f>IF(R30="-","-",SUM(R27:R33)*'3j PAAC PAP'!$G$39)</f>
        <v>0.35585978057964163</v>
      </c>
      <c r="S35" s="117">
        <f>IF(S30="-","-",SUM(S27:S33)*'3j PAAC PAP'!$G$39)</f>
        <v>0.36452154710060708</v>
      </c>
      <c r="T35" s="117">
        <f>IF(T30="-","-",SUM(T27:T33)*'3j PAAC PAP'!$G$39)</f>
        <v>0.34689191001660674</v>
      </c>
      <c r="U35" s="117">
        <f>IF(U30="-","-",SUM(U27:U33)*'3j PAAC PAP'!$G$39)</f>
        <v>0.35410887614670727</v>
      </c>
      <c r="V35" s="117">
        <f>IF(V30="-","-",SUM(V27:V33)*'3j PAAC PAP'!$G$39)</f>
        <v>0.34726668352837081</v>
      </c>
      <c r="W35" s="117">
        <f>IF(W30="-","-",SUM(W27:W33)*'3j PAAC PAP'!$G$39)</f>
        <v>0.3619817374797405</v>
      </c>
      <c r="X35" s="27"/>
      <c r="Y35" s="117">
        <f>IF(Y30="-","-",SUM(Y27:Y33)*'3j PAAC PAP'!$G$39)</f>
        <v>0.37877314200521778</v>
      </c>
      <c r="Z35" s="117" t="str">
        <f>IF(Z30="-","-",SUM(Z27:Z33)*'3j PAAC PAP'!$G$39)</f>
        <v>-</v>
      </c>
      <c r="AA35" s="117" t="str">
        <f>IF(AA30="-","-",SUM(AA27:AA33)*'3j PAAC PAP'!$G$39)</f>
        <v>-</v>
      </c>
      <c r="AB35" s="117" t="str">
        <f>IF(AB30="-","-",SUM(AB27:AB33)*'3j PAAC PAP'!$G$39)</f>
        <v>-</v>
      </c>
      <c r="AC35" s="117" t="str">
        <f>IF(AC30="-","-",SUM(AC27:AC33)*'3j PAAC PAP'!$G$39)</f>
        <v>-</v>
      </c>
      <c r="AD35" s="25"/>
    </row>
    <row r="36" spans="1:30" s="26" customFormat="1" ht="11.25" x14ac:dyDescent="0.15">
      <c r="A36" s="207"/>
      <c r="B36" s="120" t="s">
        <v>189</v>
      </c>
      <c r="C36" s="120" t="s">
        <v>250</v>
      </c>
      <c r="D36" s="118" t="s">
        <v>132</v>
      </c>
      <c r="E36" s="119"/>
      <c r="F36" s="27"/>
      <c r="G36" s="117">
        <f>IF(G30="-","-",SUM(G27:G35)*'3k EBIT'!$E$11)</f>
        <v>1.4224538175907742</v>
      </c>
      <c r="H36" s="117">
        <f>IF(H30="-","-",SUM(H27:H35)*'3k EBIT'!$E$11)</f>
        <v>1.4250462848639429</v>
      </c>
      <c r="I36" s="117">
        <f>IF(I30="-","-",SUM(I27:I35)*'3k EBIT'!$E$11)</f>
        <v>1.4301597696771782</v>
      </c>
      <c r="J36" s="117">
        <f>IF(J30="-","-",SUM(J27:J35)*'3k EBIT'!$E$11)</f>
        <v>1.4379371714966844</v>
      </c>
      <c r="K36" s="117">
        <f>IF(K30="-","-",SUM(K27:K35)*'3k EBIT'!$E$11)</f>
        <v>1.4550432894434291</v>
      </c>
      <c r="L36" s="117">
        <f>IF(L30="-","-",SUM(L27:L35)*'3k EBIT'!$E$11)</f>
        <v>1.4699029567148398</v>
      </c>
      <c r="M36" s="117">
        <f>IF(M30="-","-",SUM(M27:M35)*'3k EBIT'!$E$11)</f>
        <v>1.524874280557688</v>
      </c>
      <c r="N36" s="117">
        <f>IF(N30="-","-",SUM(N27:N35)*'3k EBIT'!$E$11)</f>
        <v>1.6810068537036913</v>
      </c>
      <c r="O36" s="27"/>
      <c r="P36" s="117">
        <f>IF(P30="-","-",SUM(P27:P35)*'3k EBIT'!$E$11)</f>
        <v>1.6810068537036913</v>
      </c>
      <c r="Q36" s="117">
        <f>IF(Q30="-","-",SUM(Q27:Q35)*'3k EBIT'!$E$11)</f>
        <v>1.7263235180077914</v>
      </c>
      <c r="R36" s="117">
        <f>IF(R30="-","-",SUM(R27:R35)*'3k EBIT'!$E$11)</f>
        <v>1.7388562004680224</v>
      </c>
      <c r="S36" s="117">
        <f>IF(S30="-","-",SUM(S27:S35)*'3k EBIT'!$E$11)</f>
        <v>1.7799572211375414</v>
      </c>
      <c r="T36" s="117">
        <f>IF(T30="-","-",SUM(T27:T35)*'3k EBIT'!$E$11)</f>
        <v>1.6972211285225043</v>
      </c>
      <c r="U36" s="117">
        <f>IF(U30="-","-",SUM(U27:U35)*'3k EBIT'!$E$11)</f>
        <v>1.7315268400658224</v>
      </c>
      <c r="V36" s="117">
        <f>IF(V30="-","-",SUM(V27:V35)*'3k EBIT'!$E$11)</f>
        <v>1.7005535775345875</v>
      </c>
      <c r="W36" s="117">
        <f>IF(W30="-","-",SUM(W27:W35)*'3k EBIT'!$E$11)</f>
        <v>1.7717550971874356</v>
      </c>
      <c r="X36" s="27"/>
      <c r="Y36" s="117">
        <f>IF(Y30="-","-",SUM(Y27:Y35)*'3k EBIT'!$E$11)</f>
        <v>1.8542316928108575</v>
      </c>
      <c r="Z36" s="117" t="str">
        <f>IF(Z30="-","-",SUM(Z27:Z35)*'3k EBIT'!$E$11)</f>
        <v>-</v>
      </c>
      <c r="AA36" s="117" t="str">
        <f>IF(AA30="-","-",SUM(AA27:AA35)*'3k EBIT'!$E$11)</f>
        <v>-</v>
      </c>
      <c r="AB36" s="117" t="str">
        <f>IF(AB30="-","-",SUM(AB27:AB35)*'3k EBIT'!$E$11)</f>
        <v>-</v>
      </c>
      <c r="AC36" s="117" t="str">
        <f>IF(AC30="-","-",SUM(AC27:AC35)*'3k EBIT'!$E$11)</f>
        <v>-</v>
      </c>
      <c r="AD36" s="25"/>
    </row>
    <row r="37" spans="1:30" s="26" customFormat="1" ht="11.25" customHeight="1" x14ac:dyDescent="0.15">
      <c r="A37" s="207"/>
      <c r="B37" s="120" t="s">
        <v>251</v>
      </c>
      <c r="C37" s="156" t="s">
        <v>252</v>
      </c>
      <c r="D37" s="118" t="s">
        <v>132</v>
      </c>
      <c r="E37" s="118"/>
      <c r="F37" s="27"/>
      <c r="G37" s="117">
        <f>IF(G32="-","-",SUM(G27:G30,G32:G36)*'3l HAP'!$E$12)</f>
        <v>1.0961125126871367</v>
      </c>
      <c r="H37" s="117">
        <f>IF(H32="-","-",SUM(H27:H30,H32:H36)*'3l HAP'!$E$12)</f>
        <v>1.0981102125644266</v>
      </c>
      <c r="I37" s="117">
        <f>IF(I32="-","-",SUM(I27:I30,I32:I36)*'3l HAP'!$E$12)</f>
        <v>1.1020505546816253</v>
      </c>
      <c r="J37" s="117">
        <f>IF(J32="-","-",SUM(J27:J30,J32:J36)*'3l HAP'!$E$12)</f>
        <v>1.1080436543134962</v>
      </c>
      <c r="K37" s="117">
        <f>IF(K32="-","-",SUM(K27:K30,K32:K36)*'3l HAP'!$E$12)</f>
        <v>1.1212252632297603</v>
      </c>
      <c r="L37" s="117">
        <f>IF(L32="-","-",SUM(L27:L30,L32:L36)*'3l HAP'!$E$12)</f>
        <v>1.1326758052643326</v>
      </c>
      <c r="M37" s="117">
        <f>IF(M32="-","-",SUM(M27:M30,M32:M36)*'3l HAP'!$E$12)</f>
        <v>1.1750355326298065</v>
      </c>
      <c r="N37" s="117">
        <f>IF(N32="-","-",SUM(N27:N30,N32:N36)*'3l HAP'!$E$12)</f>
        <v>1.2953479567992137</v>
      </c>
      <c r="O37" s="27"/>
      <c r="P37" s="117">
        <f>IF(P32="-","-",SUM(P27:P30,P32:P36)*'3l HAP'!$E$12)</f>
        <v>1.2953479567992137</v>
      </c>
      <c r="Q37" s="117">
        <f>IF(Q32="-","-",SUM(Q27:Q30,Q32:Q36)*'3l HAP'!$E$12)</f>
        <v>1.3302680098530955</v>
      </c>
      <c r="R37" s="117">
        <f>IF(R32="-","-",SUM(R27:R30,R32:R36)*'3l HAP'!$E$12)</f>
        <v>1.3399254271219814</v>
      </c>
      <c r="S37" s="117">
        <f>IF(S32="-","-",SUM(S27:S30,S32:S36)*'3l HAP'!$E$12)</f>
        <v>1.3715969952832425</v>
      </c>
      <c r="T37" s="117">
        <f>IF(T32="-","-",SUM(T27:T30,T32:T36)*'3l HAP'!$E$12)</f>
        <v>1.3078423304606031</v>
      </c>
      <c r="U37" s="117">
        <f>IF(U32="-","-",SUM(U27:U30,U32:U36)*'3l HAP'!$E$12)</f>
        <v>1.3342775786312291</v>
      </c>
      <c r="V37" s="117">
        <f>IF(V32="-","-",SUM(V27:V30,V32:V36)*'3l HAP'!$E$12)</f>
        <v>1.3104102444518095</v>
      </c>
      <c r="W37" s="117">
        <f>IF(W32="-","-",SUM(W27:W30,W32:W36)*'3l HAP'!$E$12)</f>
        <v>1.3652766138542352</v>
      </c>
      <c r="X37" s="27"/>
      <c r="Y37" s="117">
        <f>IF(Y32="-","-",SUM(Y27:Y30,Y32:Y36)*'3l HAP'!$E$12)</f>
        <v>1.4288313158408257</v>
      </c>
      <c r="Z37" s="117" t="str">
        <f>IF(Z32="-","-",SUM(Z27:Z30,Z32:Z36)*'3l HAP'!$E$12)</f>
        <v>-</v>
      </c>
      <c r="AA37" s="117" t="str">
        <f>IF(AA32="-","-",SUM(AA27:AA30,AA32:AA36)*'3l HAP'!$E$12)</f>
        <v>-</v>
      </c>
      <c r="AB37" s="117" t="str">
        <f>IF(AB32="-","-",SUM(AB27:AB30,AB32:AB36)*'3l HAP'!$E$12)</f>
        <v>-</v>
      </c>
      <c r="AC37" s="117" t="str">
        <f>IF(AC32="-","-",SUM(AC27:AC30,AC32:AC36)*'3l HAP'!$E$12)</f>
        <v>-</v>
      </c>
      <c r="AD37" s="25"/>
    </row>
    <row r="38" spans="1:30" s="26" customFormat="1" ht="11.25" customHeight="1" x14ac:dyDescent="0.15">
      <c r="A38" s="207"/>
      <c r="B38" s="120" t="s">
        <v>253</v>
      </c>
      <c r="C38" s="120" t="str">
        <f>B38&amp;"_"&amp;D38</f>
        <v>Total_East Midlands</v>
      </c>
      <c r="D38" s="118" t="s">
        <v>132</v>
      </c>
      <c r="E38" s="119"/>
      <c r="F38" s="27"/>
      <c r="G38" s="117">
        <f>IF(G32="-","-",SUM(G27:G37))</f>
        <v>75.962071988620252</v>
      </c>
      <c r="H38" s="117">
        <f t="shared" ref="H38:P38" si="8">IF(H32="-","-",SUM(H27:H37))</f>
        <v>76.100515278094562</v>
      </c>
      <c r="I38" s="117">
        <f t="shared" si="8"/>
        <v>76.373586288690589</v>
      </c>
      <c r="J38" s="117">
        <f t="shared" si="8"/>
        <v>76.78891615711359</v>
      </c>
      <c r="K38" s="117">
        <f t="shared" si="8"/>
        <v>77.702419391346723</v>
      </c>
      <c r="L38" s="117">
        <f t="shared" si="8"/>
        <v>78.495957361464903</v>
      </c>
      <c r="M38" s="117">
        <f t="shared" si="8"/>
        <v>81.431543464451849</v>
      </c>
      <c r="N38" s="117">
        <f t="shared" si="8"/>
        <v>89.769356344150751</v>
      </c>
      <c r="O38" s="27"/>
      <c r="P38" s="117">
        <f t="shared" si="8"/>
        <v>89.769356344150751</v>
      </c>
      <c r="Q38" s="117">
        <f t="shared" ref="Q38" si="9">IF(Q32="-","-",SUM(Q27:Q37))</f>
        <v>92.189363006990973</v>
      </c>
      <c r="R38" s="117">
        <f t="shared" ref="R38" si="10">IF(R32="-","-",SUM(R27:R37))</f>
        <v>92.858635018132262</v>
      </c>
      <c r="S38" s="117">
        <f t="shared" ref="S38" si="11">IF(S32="-","-",SUM(S27:S37))</f>
        <v>95.053517306958852</v>
      </c>
      <c r="T38" s="117">
        <f t="shared" ref="T38" si="12">IF(T32="-","-",SUM(T27:T37))</f>
        <v>90.635233250520912</v>
      </c>
      <c r="U38" s="117">
        <f t="shared" ref="U38" si="13">IF(U32="-","-",SUM(U27:U37))</f>
        <v>92.467231518336789</v>
      </c>
      <c r="V38" s="117">
        <f t="shared" ref="V38" si="14">IF(V32="-","-",SUM(V27:V37))</f>
        <v>90.813193145333557</v>
      </c>
      <c r="W38" s="117">
        <f t="shared" ref="W38:AC38" si="15">IF(W32="-","-",SUM(W27:W37))</f>
        <v>94.615506369624683</v>
      </c>
      <c r="X38" s="27"/>
      <c r="Y38" s="117">
        <f t="shared" si="15"/>
        <v>99.019932732467126</v>
      </c>
      <c r="Z38" s="117" t="str">
        <f t="shared" si="15"/>
        <v>-</v>
      </c>
      <c r="AA38" s="117" t="str">
        <f t="shared" si="15"/>
        <v>-</v>
      </c>
      <c r="AB38" s="117" t="str">
        <f t="shared" si="15"/>
        <v>-</v>
      </c>
      <c r="AC38" s="117" t="str">
        <f t="shared" si="15"/>
        <v>-</v>
      </c>
      <c r="AD38" s="25"/>
    </row>
    <row r="39" spans="1:30" s="26" customFormat="1" ht="11.25" customHeight="1" x14ac:dyDescent="0.15">
      <c r="A39" s="207"/>
      <c r="B39" s="123" t="s">
        <v>244</v>
      </c>
      <c r="C39" s="123" t="s">
        <v>180</v>
      </c>
      <c r="D39" s="116" t="s">
        <v>129</v>
      </c>
      <c r="E39" s="75"/>
      <c r="F39" s="27"/>
      <c r="G39" s="35" t="s">
        <v>249</v>
      </c>
      <c r="H39" s="35" t="s">
        <v>249</v>
      </c>
      <c r="I39" s="35" t="s">
        <v>249</v>
      </c>
      <c r="J39" s="35" t="s">
        <v>249</v>
      </c>
      <c r="K39" s="35" t="s">
        <v>249</v>
      </c>
      <c r="L39" s="35" t="s">
        <v>249</v>
      </c>
      <c r="M39" s="35" t="s">
        <v>249</v>
      </c>
      <c r="N39" s="35" t="s">
        <v>249</v>
      </c>
      <c r="O39" s="27"/>
      <c r="P39" s="35" t="s">
        <v>249</v>
      </c>
      <c r="Q39" s="35" t="s">
        <v>249</v>
      </c>
      <c r="R39" s="35" t="s">
        <v>249</v>
      </c>
      <c r="S39" s="35" t="s">
        <v>249</v>
      </c>
      <c r="T39" s="35" t="s">
        <v>249</v>
      </c>
      <c r="U39" s="35" t="s">
        <v>249</v>
      </c>
      <c r="V39" s="35" t="s">
        <v>249</v>
      </c>
      <c r="W39" s="35" t="s">
        <v>249</v>
      </c>
      <c r="X39" s="27"/>
      <c r="Y39" s="35" t="s">
        <v>249</v>
      </c>
      <c r="Z39" s="35" t="s">
        <v>249</v>
      </c>
      <c r="AA39" s="35" t="s">
        <v>249</v>
      </c>
      <c r="AB39" s="35" t="s">
        <v>249</v>
      </c>
      <c r="AC39" s="35" t="s">
        <v>249</v>
      </c>
      <c r="AD39" s="25"/>
    </row>
    <row r="40" spans="1:30" s="26" customFormat="1" ht="11.25" customHeight="1" x14ac:dyDescent="0.15">
      <c r="A40" s="207"/>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x14ac:dyDescent="0.15">
      <c r="A41" s="207"/>
      <c r="B41" s="123" t="s">
        <v>245</v>
      </c>
      <c r="C41" s="123" t="s">
        <v>182</v>
      </c>
      <c r="D41" s="116" t="s">
        <v>129</v>
      </c>
      <c r="E41" s="75"/>
      <c r="F41" s="27"/>
      <c r="G41" s="35" t="str">
        <f>IF('3c AA'!J211="-","-",'3c AA'!J211)</f>
        <v>-</v>
      </c>
      <c r="H41" s="35" t="str">
        <f>IF('3c AA'!K211="-","-",'3c AA'!K211)</f>
        <v>-</v>
      </c>
      <c r="I41" s="35" t="str">
        <f>IF('3c AA'!L211="-","-",'3c AA'!L211)</f>
        <v>-</v>
      </c>
      <c r="J41" s="35" t="str">
        <f>IF('3c AA'!M211="-","-",'3c AA'!M211)</f>
        <v>-</v>
      </c>
      <c r="K41" s="35" t="str">
        <f>IF('3c AA'!N211="-","-",'3c AA'!N211)</f>
        <v>-</v>
      </c>
      <c r="L41" s="35" t="str">
        <f>IF('3c AA'!O211="-","-",'3c AA'!O211)</f>
        <v>-</v>
      </c>
      <c r="M41" s="35" t="str">
        <f>IF('3c AA'!P211="-","-",'3c AA'!P211)</f>
        <v>-</v>
      </c>
      <c r="N41" s="35" t="str">
        <f>IF('3c AA'!Q211="-","-",'3c AA'!Q211)</f>
        <v>-</v>
      </c>
      <c r="O41" s="27"/>
      <c r="P41" s="35" t="str">
        <f>IF('3c AA'!S211="-","-",'3c AA'!S211)</f>
        <v>-</v>
      </c>
      <c r="Q41" s="35" t="str">
        <f>IF('3c AA'!T211="-","-",'3c AA'!T211)</f>
        <v>-</v>
      </c>
      <c r="R41" s="35" t="str">
        <f>IF('3c AA'!U211="-","-",'3c AA'!U211)</f>
        <v>-</v>
      </c>
      <c r="S41" s="35" t="str">
        <f>IF('3c AA'!V211="-","-",'3c AA'!V211)</f>
        <v>-</v>
      </c>
      <c r="T41" s="35">
        <f>IF('3c AA'!W211="-","-",'3c AA'!W211)</f>
        <v>0</v>
      </c>
      <c r="U41" s="35">
        <f>IF('3c AA'!X211="-","-",'3c AA'!X211)</f>
        <v>1.4870742269298105</v>
      </c>
      <c r="V41" s="35">
        <f>IF('3c AA'!Y211="-","-",'3c AA'!Y211)</f>
        <v>0.70457099735818829</v>
      </c>
      <c r="W41" s="35" t="str">
        <f>IF('3c AA'!Z211="-","-",'3c AA'!Z211)</f>
        <v>-</v>
      </c>
      <c r="X41" s="27"/>
      <c r="Y41" s="35">
        <f>IF('3c AA'!AB211="-","-",'3c AA'!AB211)</f>
        <v>0</v>
      </c>
      <c r="Z41" s="35" t="str">
        <f>IF('3c AA'!AC211="-","-",'3c AA'!AC211)</f>
        <v>-</v>
      </c>
      <c r="AA41" s="35" t="str">
        <f>IF('3c AA'!AD211="-","-",'3c AA'!AD211)</f>
        <v>-</v>
      </c>
      <c r="AB41" s="35" t="str">
        <f>IF('3c AA'!AE211="-","-",'3c AA'!AE211)</f>
        <v>-</v>
      </c>
      <c r="AC41" s="35" t="str">
        <f>IF('3c AA'!AF211="-","-",'3c AA'!AF211)</f>
        <v>-</v>
      </c>
      <c r="AD41" s="25"/>
    </row>
    <row r="42" spans="1:30" s="26" customFormat="1" ht="11.25" customHeight="1" x14ac:dyDescent="0.15">
      <c r="A42" s="207"/>
      <c r="B42" s="123" t="s">
        <v>246</v>
      </c>
      <c r="C42" s="123" t="s">
        <v>183</v>
      </c>
      <c r="D42" s="116" t="s">
        <v>129</v>
      </c>
      <c r="E42" s="75"/>
      <c r="F42" s="27"/>
      <c r="G42" s="35">
        <f>IF('3d PC'!G15="-","-",'3d PC'!G64+'3d PC'!G65)</f>
        <v>6.5567588596821027</v>
      </c>
      <c r="H42" s="35">
        <f>IF('3d PC'!H15="-","-",'3d PC'!H64+'3d PC'!H65)</f>
        <v>6.5567588596821027</v>
      </c>
      <c r="I42" s="35">
        <f>IF('3d PC'!I15="-","-",'3d PC'!I64+'3d PC'!I65)</f>
        <v>6.6197359495950758</v>
      </c>
      <c r="J42" s="35">
        <f>IF('3d PC'!J15="-","-",'3d PC'!J64+'3d PC'!J65)</f>
        <v>6.6197359495950758</v>
      </c>
      <c r="K42" s="35">
        <f>IF('3d PC'!K15="-","-",'3d PC'!K64+'3d PC'!K65)</f>
        <v>6.6995028867368616</v>
      </c>
      <c r="L42" s="35">
        <f>IF('3d PC'!L15="-","-",'3d PC'!L64+'3d PC'!L65)</f>
        <v>6.6995028867368616</v>
      </c>
      <c r="M42" s="35">
        <f>IF('3d PC'!M15="-","-",'3d PC'!M64+'3d PC'!M65)</f>
        <v>7.1131218301273513</v>
      </c>
      <c r="N42" s="35">
        <f>IF('3d PC'!N15="-","-",'3d PC'!N64+'3d PC'!N65)</f>
        <v>7.1131218301273513</v>
      </c>
      <c r="O42" s="27"/>
      <c r="P42" s="35">
        <f>IF('3d PC'!P15="-","-",'3d PC'!P64+'3d PC'!P65)</f>
        <v>7.1131218301273513</v>
      </c>
      <c r="Q42" s="35">
        <f>IF('3d PC'!Q15="-","-",'3d PC'!Q64+'3d PC'!Q65)</f>
        <v>7.2804579515147188</v>
      </c>
      <c r="R42" s="35">
        <f>IF('3d PC'!R15="-","-",'3d PC'!R64+'3d PC'!R65)</f>
        <v>7.1935840895118579</v>
      </c>
      <c r="S42" s="35">
        <f>IF('3d PC'!S15="-","-",'3d PC'!S64+'3d PC'!S65)</f>
        <v>7.3593999937099728</v>
      </c>
      <c r="T42" s="35">
        <f>IF('3d PC'!T15="-","-",'3d PC'!T64+'3d PC'!T65)</f>
        <v>7.0492243060839304</v>
      </c>
      <c r="U42" s="35">
        <f>IF('3d PC'!U15="-","-",'3d PC'!U64+'3d PC'!U65)</f>
        <v>7.1089669218364691</v>
      </c>
      <c r="V42" s="35">
        <f>IF('3d PC'!V15="-","-",'3d PC'!V64+'3d PC'!V65)</f>
        <v>6.9829560851947949</v>
      </c>
      <c r="W42" s="35">
        <f>IF('3d PC'!W15="-","-",'3d PC'!W64+'3d PC'!W65)</f>
        <v>12.319103597588796</v>
      </c>
      <c r="X42" s="27"/>
      <c r="Y42" s="35">
        <f>IF('3d PC'!Y15="-","-",'3d PC'!Y64+'3d PC'!Y65)</f>
        <v>12.643366379774243</v>
      </c>
      <c r="Z42" s="35" t="str">
        <f>IF('3d PC'!Z15="-","-",'3d PC'!Z64+'3d PC'!Z65)</f>
        <v>-</v>
      </c>
      <c r="AA42" s="35" t="str">
        <f>IF('3d PC'!AA15="-","-",'3d PC'!AA64+'3d PC'!AA65)</f>
        <v>-</v>
      </c>
      <c r="AB42" s="35" t="str">
        <f>IF('3d PC'!AB15="-","-",'3d PC'!AB64+'3d PC'!AB65)</f>
        <v>-</v>
      </c>
      <c r="AC42" s="35" t="str">
        <f>IF('3d PC'!AC15="-","-",'3d PC'!AC64+'3d PC'!AC65)</f>
        <v>-</v>
      </c>
      <c r="AD42" s="25"/>
    </row>
    <row r="43" spans="1:30" s="26" customFormat="1" ht="11.25" customHeight="1" x14ac:dyDescent="0.15">
      <c r="A43" s="207"/>
      <c r="B43" s="123" t="s">
        <v>247</v>
      </c>
      <c r="C43" s="123" t="s">
        <v>184</v>
      </c>
      <c r="D43" s="116" t="s">
        <v>129</v>
      </c>
      <c r="E43" s="75"/>
      <c r="F43" s="27"/>
      <c r="G43" s="35" t="s">
        <v>249</v>
      </c>
      <c r="H43" s="35" t="s">
        <v>249</v>
      </c>
      <c r="I43" s="35" t="s">
        <v>249</v>
      </c>
      <c r="J43" s="35" t="s">
        <v>249</v>
      </c>
      <c r="K43" s="35" t="s">
        <v>249</v>
      </c>
      <c r="L43" s="35" t="s">
        <v>249</v>
      </c>
      <c r="M43" s="35" t="s">
        <v>249</v>
      </c>
      <c r="N43" s="35" t="s">
        <v>249</v>
      </c>
      <c r="O43" s="27"/>
      <c r="P43" s="35" t="s">
        <v>249</v>
      </c>
      <c r="Q43" s="35" t="s">
        <v>249</v>
      </c>
      <c r="R43" s="35" t="s">
        <v>249</v>
      </c>
      <c r="S43" s="35" t="s">
        <v>249</v>
      </c>
      <c r="T43" s="35" t="s">
        <v>249</v>
      </c>
      <c r="U43" s="35" t="s">
        <v>249</v>
      </c>
      <c r="V43" s="35" t="s">
        <v>249</v>
      </c>
      <c r="W43" s="35" t="s">
        <v>249</v>
      </c>
      <c r="X43" s="27"/>
      <c r="Y43" s="35" t="s">
        <v>249</v>
      </c>
      <c r="Z43" s="35" t="s">
        <v>249</v>
      </c>
      <c r="AA43" s="35" t="s">
        <v>249</v>
      </c>
      <c r="AB43" s="35" t="s">
        <v>249</v>
      </c>
      <c r="AC43" s="35" t="s">
        <v>249</v>
      </c>
      <c r="AD43" s="25"/>
    </row>
    <row r="44" spans="1:30" s="26" customFormat="1" ht="12.6" customHeight="1" x14ac:dyDescent="0.15">
      <c r="A44" s="207"/>
      <c r="B44" s="123" t="s">
        <v>248</v>
      </c>
      <c r="C44" s="123" t="s">
        <v>185</v>
      </c>
      <c r="D44" s="116" t="s">
        <v>129</v>
      </c>
      <c r="E44" s="75"/>
      <c r="F44" s="27"/>
      <c r="G44" s="35">
        <f>IF('3g CPIH'!C$17="-","-",'3h OC '!$E$11*('3g CPIH'!C$17/'3g CPIH'!$G$17))</f>
        <v>63.482931017612529</v>
      </c>
      <c r="H44" s="35">
        <f>IF('3g CPIH'!D$17="-","-",'3h OC '!$E$11*('3g CPIH'!D$17/'3g CPIH'!$G$17))</f>
        <v>63.61002397260274</v>
      </c>
      <c r="I44" s="35">
        <f>IF('3g CPIH'!E$17="-","-",'3h OC '!$E$11*('3g CPIH'!E$17/'3g CPIH'!$G$17))</f>
        <v>63.800663405088073</v>
      </c>
      <c r="J44" s="35">
        <f>IF('3g CPIH'!F$17="-","-",'3h OC '!$E$11*('3g CPIH'!F$17/'3g CPIH'!$G$17))</f>
        <v>64.181942270058713</v>
      </c>
      <c r="K44" s="35">
        <f>IF('3g CPIH'!G$17="-","-",'3h OC '!$E$11*('3g CPIH'!G$17/'3g CPIH'!$G$17))</f>
        <v>64.944500000000005</v>
      </c>
      <c r="L44" s="35">
        <f>IF('3g CPIH'!H$17="-","-",'3h OC '!$E$11*('3g CPIH'!H$17/'3g CPIH'!$G$17))</f>
        <v>65.770604207436406</v>
      </c>
      <c r="M44" s="35">
        <f>IF('3g CPIH'!I$17="-","-",'3h OC '!$E$11*('3g CPIH'!I$17/'3g CPIH'!$G$17))</f>
        <v>66.723801369863011</v>
      </c>
      <c r="N44" s="35">
        <f>IF('3g CPIH'!J$17="-","-",'3h OC '!$E$11*('3g CPIH'!J$17/'3g CPIH'!$G$17))</f>
        <v>67.295719667318991</v>
      </c>
      <c r="O44" s="27"/>
      <c r="P44" s="35">
        <f>IF('3g CPIH'!L$17="-","-",'3h OC '!$E$11*('3g CPIH'!L$17/'3g CPIH'!$G$17))</f>
        <v>67.295719667318991</v>
      </c>
      <c r="Q44" s="35">
        <f>IF('3g CPIH'!M$17="-","-",'3h OC '!$E$11*('3g CPIH'!M$17/'3g CPIH'!$G$17))</f>
        <v>68.058277397260284</v>
      </c>
      <c r="R44" s="35">
        <f>IF('3g CPIH'!N$17="-","-",'3h OC '!$E$11*('3g CPIH'!N$17/'3g CPIH'!$G$17))</f>
        <v>68.566649217221141</v>
      </c>
      <c r="S44" s="35">
        <f>IF('3g CPIH'!O$17="-","-",'3h OC '!$E$11*('3g CPIH'!O$17/'3g CPIH'!$G$17))</f>
        <v>68.947928082191794</v>
      </c>
      <c r="T44" s="35">
        <f>IF('3g CPIH'!P$17="-","-",'3h OC '!$E$11*('3g CPIH'!P$17/'3g CPIH'!$G$17))</f>
        <v>69.138567514677106</v>
      </c>
      <c r="U44" s="35">
        <f>IF('3g CPIH'!Q$17="-","-",'3h OC '!$E$11*('3g CPIH'!Q$17/'3g CPIH'!$G$17))</f>
        <v>69.51984637964776</v>
      </c>
      <c r="V44" s="35">
        <f>IF('3g CPIH'!R$17="-","-",'3h OC '!$E$11*('3g CPIH'!R$17/'3g CPIH'!$G$17))</f>
        <v>70.790775929549909</v>
      </c>
      <c r="W44" s="35">
        <f>IF('3g CPIH'!S$17="-","-",'3h OC '!$E$11*('3g CPIH'!S$17/'3g CPIH'!$G$17))</f>
        <v>72.88780968688846</v>
      </c>
      <c r="X44" s="27"/>
      <c r="Y44" s="35">
        <f>IF('3g CPIH'!U$17="-","-",'3h OC '!$E$11*('3g CPIH'!U$17/'3g CPIH'!$G$17))</f>
        <v>76.573505381604704</v>
      </c>
      <c r="Z44" s="35" t="str">
        <f>IF('3g CPIH'!V$17="-","-",'3h OC '!$E$11*('3g CPIH'!V$17/'3g CPIH'!$G$17))</f>
        <v>-</v>
      </c>
      <c r="AA44" s="35" t="str">
        <f>IF('3g CPIH'!W$17="-","-",'3h OC '!$E$11*('3g CPIH'!W$17/'3g CPIH'!$G$17))</f>
        <v>-</v>
      </c>
      <c r="AB44" s="35" t="str">
        <f>IF('3g CPIH'!X$17="-","-",'3h OC '!$E$11*('3g CPIH'!X$17/'3g CPIH'!$G$17))</f>
        <v>-</v>
      </c>
      <c r="AC44" s="35" t="str">
        <f>IF('3g CPIH'!Y$17="-","-",'3h OC '!$E$11*('3g CPIH'!Y$17/'3g CPIH'!$G$17))</f>
        <v>-</v>
      </c>
      <c r="AD44" s="25"/>
    </row>
    <row r="45" spans="1:30" s="26" customFormat="1" ht="11.25" x14ac:dyDescent="0.15">
      <c r="A45" s="207"/>
      <c r="B45" s="123" t="s">
        <v>248</v>
      </c>
      <c r="C45" s="123" t="s">
        <v>186</v>
      </c>
      <c r="D45" s="116" t="s">
        <v>129</v>
      </c>
      <c r="E45" s="75"/>
      <c r="F45" s="27"/>
      <c r="G45" s="35" t="s">
        <v>249</v>
      </c>
      <c r="H45" s="35" t="s">
        <v>249</v>
      </c>
      <c r="I45" s="35" t="s">
        <v>249</v>
      </c>
      <c r="J45" s="35" t="s">
        <v>249</v>
      </c>
      <c r="K45" s="35">
        <f>IF('3i SMNCC'!G$51="-","-",'3i SMNCC'!G$63)</f>
        <v>0</v>
      </c>
      <c r="L45" s="35">
        <f>IF('3i SMNCC'!H$51="-","-",'3i SMNCC'!H$63)</f>
        <v>-0.10239413454660828</v>
      </c>
      <c r="M45" s="35">
        <f>IF('3i SMNCC'!I$51="-","-",'3i SMNCC'!I$63)</f>
        <v>1.3107897268148032</v>
      </c>
      <c r="N45" s="35">
        <f>IF('3i SMNCC'!J$51="-","-",'3i SMNCC'!J$63)</f>
        <v>8.7391024854837447</v>
      </c>
      <c r="O45" s="27"/>
      <c r="P45" s="35">
        <f>IF('3i SMNCC'!L$51="-","-",'3i SMNCC'!L$63)</f>
        <v>8.7391024854837447</v>
      </c>
      <c r="Q45" s="35">
        <f>IF('3i SMNCC'!M$51="-","-",'3i SMNCC'!M$63)</f>
        <v>10.102089688688181</v>
      </c>
      <c r="R45" s="35">
        <f>IF('3i SMNCC'!N$51="-","-",'3i SMNCC'!N$63)</f>
        <v>10.300173121233549</v>
      </c>
      <c r="S45" s="35">
        <f>IF('3i SMNCC'!O$51="-","-",'3i SMNCC'!O$63)</f>
        <v>11.847822371645298</v>
      </c>
      <c r="T45" s="35">
        <f>IF('3i SMNCC'!P$51="-","-",'3i SMNCC'!P$63)</f>
        <v>7.7038430079225817</v>
      </c>
      <c r="U45" s="35">
        <f>IF('3i SMNCC'!Q$51="-","-",'3i SMNCC'!Q$63)</f>
        <v>7.5210837283470999</v>
      </c>
      <c r="V45" s="35">
        <f>IF('3i SMNCC'!R$51="-","-",'3i SMNCC'!R$63)</f>
        <v>5.5039662813362371</v>
      </c>
      <c r="W45" s="35">
        <f>IF('3i SMNCC'!S$51="-","-",'3i SMNCC'!S$63)</f>
        <v>2.3340147638275894</v>
      </c>
      <c r="X45" s="27"/>
      <c r="Y45" s="35">
        <f>IF('3i SMNCC'!U$51="-","-",'3i SMNCC'!U$63)</f>
        <v>2.3848554466543863</v>
      </c>
      <c r="Z45" s="35" t="str">
        <f>IF('3i SMNCC'!V$51="-","-",'3i SMNCC'!V$63)</f>
        <v>-</v>
      </c>
      <c r="AA45" s="35" t="str">
        <f>IF('3i SMNCC'!W$51="-","-",'3i SMNCC'!W$63)</f>
        <v>-</v>
      </c>
      <c r="AB45" s="35" t="str">
        <f>IF('3i SMNCC'!X$51="-","-",'3i SMNCC'!X$63)</f>
        <v>-</v>
      </c>
      <c r="AC45" s="35" t="str">
        <f>IF('3i SMNCC'!Y$51="-","-",'3i SMNCC'!Y$63)</f>
        <v>-</v>
      </c>
      <c r="AD45" s="25"/>
    </row>
    <row r="46" spans="1:30" s="26" customFormat="1" ht="11.25" x14ac:dyDescent="0.15">
      <c r="A46" s="207"/>
      <c r="B46" s="123" t="s">
        <v>248</v>
      </c>
      <c r="C46" s="123" t="s">
        <v>187</v>
      </c>
      <c r="D46" s="116" t="s">
        <v>129</v>
      </c>
      <c r="E46" s="75"/>
      <c r="F46" s="27"/>
      <c r="G46" s="35">
        <f>IF('3g CPIH'!C$17="-","-",'3j PAAC PAP'!$G$21*('3g CPIH'!C$17/'3g CPIH'!$G$17))</f>
        <v>3.1142016634050882</v>
      </c>
      <c r="H46" s="35">
        <f>IF('3g CPIH'!D$17="-","-",'3j PAAC PAP'!$G$21*('3g CPIH'!D$17/'3g CPIH'!$G$17))</f>
        <v>3.1204363013698631</v>
      </c>
      <c r="I46" s="35">
        <f>IF('3g CPIH'!E$17="-","-",'3j PAAC PAP'!$G$21*('3g CPIH'!E$17/'3g CPIH'!$G$17))</f>
        <v>3.129788258317026</v>
      </c>
      <c r="J46" s="35">
        <f>IF('3g CPIH'!F$17="-","-",'3j PAAC PAP'!$G$21*('3g CPIH'!F$17/'3g CPIH'!$G$17))</f>
        <v>3.1484921722113506</v>
      </c>
      <c r="K46" s="35">
        <f>IF('3g CPIH'!G$17="-","-",'3j PAAC PAP'!$G$21*('3g CPIH'!G$17/'3g CPIH'!$G$17))</f>
        <v>3.1859000000000002</v>
      </c>
      <c r="L46" s="35">
        <f>IF('3g CPIH'!H$17="-","-",'3j PAAC PAP'!$G$21*('3g CPIH'!H$17/'3g CPIH'!$G$17))</f>
        <v>3.2264251467710374</v>
      </c>
      <c r="M46" s="35">
        <f>IF('3g CPIH'!I$17="-","-",'3j PAAC PAP'!$G$21*('3g CPIH'!I$17/'3g CPIH'!$G$17))</f>
        <v>3.2731849315068491</v>
      </c>
      <c r="N46" s="35">
        <f>IF('3g CPIH'!J$17="-","-",'3j PAAC PAP'!$G$21*('3g CPIH'!J$17/'3g CPIH'!$G$17))</f>
        <v>3.3012408023483371</v>
      </c>
      <c r="O46" s="27"/>
      <c r="P46" s="35">
        <f>IF('3g CPIH'!L$17="-","-",'3j PAAC PAP'!$G$21*('3g CPIH'!L$17/'3g CPIH'!$G$17))</f>
        <v>3.3012408023483371</v>
      </c>
      <c r="Q46" s="35">
        <f>IF('3g CPIH'!M$17="-","-",'3j PAAC PAP'!$G$21*('3g CPIH'!M$17/'3g CPIH'!$G$17))</f>
        <v>3.3386486301369862</v>
      </c>
      <c r="R46" s="35">
        <f>IF('3g CPIH'!N$17="-","-",'3j PAAC PAP'!$G$21*('3g CPIH'!N$17/'3g CPIH'!$G$17))</f>
        <v>3.3635871819960861</v>
      </c>
      <c r="S46" s="35">
        <f>IF('3g CPIH'!O$17="-","-",'3j PAAC PAP'!$G$21*('3g CPIH'!O$17/'3g CPIH'!$G$17))</f>
        <v>3.3822910958904111</v>
      </c>
      <c r="T46" s="35">
        <f>IF('3g CPIH'!P$17="-","-",'3j PAAC PAP'!$G$21*('3g CPIH'!P$17/'3g CPIH'!$G$17))</f>
        <v>3.3916430528375732</v>
      </c>
      <c r="U46" s="35">
        <f>IF('3g CPIH'!Q$17="-","-",'3j PAAC PAP'!$G$21*('3g CPIH'!Q$17/'3g CPIH'!$G$17))</f>
        <v>3.4103469667318986</v>
      </c>
      <c r="V46" s="35">
        <f>IF('3g CPIH'!R$17="-","-",'3j PAAC PAP'!$G$21*('3g CPIH'!R$17/'3g CPIH'!$G$17))</f>
        <v>3.4726933463796481</v>
      </c>
      <c r="W46" s="35">
        <f>IF('3g CPIH'!S$17="-","-",'3j PAAC PAP'!$G$21*('3g CPIH'!S$17/'3g CPIH'!$G$17))</f>
        <v>3.5755648727984348</v>
      </c>
      <c r="X46" s="27"/>
      <c r="Y46" s="35">
        <f>IF('3g CPIH'!U$17="-","-",'3j PAAC PAP'!$G$21*('3g CPIH'!U$17/'3g CPIH'!$G$17))</f>
        <v>3.7563693737769084</v>
      </c>
      <c r="Z46" s="35" t="str">
        <f>IF('3g CPIH'!V$17="-","-",'3j PAAC PAP'!$G$21*('3g CPIH'!V$17/'3g CPIH'!$G$17))</f>
        <v>-</v>
      </c>
      <c r="AA46" s="35" t="str">
        <f>IF('3g CPIH'!W$17="-","-",'3j PAAC PAP'!$G$21*('3g CPIH'!W$17/'3g CPIH'!$G$17))</f>
        <v>-</v>
      </c>
      <c r="AB46" s="35" t="str">
        <f>IF('3g CPIH'!X$17="-","-",'3j PAAC PAP'!$G$21*('3g CPIH'!X$17/'3g CPIH'!$G$17))</f>
        <v>-</v>
      </c>
      <c r="AC46" s="35" t="str">
        <f>IF('3g CPIH'!Y$17="-","-",'3j PAAC PAP'!$G$21*('3g CPIH'!Y$17/'3g CPIH'!$G$17))</f>
        <v>-</v>
      </c>
      <c r="AD46" s="25"/>
    </row>
    <row r="47" spans="1:30" s="26" customFormat="1" ht="11.25" x14ac:dyDescent="0.15">
      <c r="A47" s="207"/>
      <c r="B47" s="123" t="s">
        <v>248</v>
      </c>
      <c r="C47" s="123" t="s">
        <v>188</v>
      </c>
      <c r="D47" s="116" t="s">
        <v>129</v>
      </c>
      <c r="E47" s="75"/>
      <c r="F47" s="27"/>
      <c r="G47" s="35">
        <f>IF(G42="-","-",SUM(G39:G45)*'3j PAAC PAP'!$G$39)</f>
        <v>0.2896141176426133</v>
      </c>
      <c r="H47" s="35">
        <f>IF(H42="-","-",SUM(H39:H45)*'3j PAAC PAP'!$G$39)</f>
        <v>0.2901396470114978</v>
      </c>
      <c r="I47" s="35">
        <f>IF(I42="-","-",SUM(I39:I45)*'3j PAAC PAP'!$G$39)</f>
        <v>0.29118835133161486</v>
      </c>
      <c r="J47" s="35">
        <f>IF(J42="-","-",SUM(J39:J45)*'3j PAAC PAP'!$G$39)</f>
        <v>0.29276493943826842</v>
      </c>
      <c r="K47" s="35">
        <f>IF(K42="-","-",SUM(K39:K45)*'3j PAAC PAP'!$G$39)</f>
        <v>0.29624795193665693</v>
      </c>
      <c r="L47" s="35">
        <f>IF(L42="-","-",SUM(L39:L45)*'3j PAAC PAP'!$G$39)</f>
        <v>0.29924049308805623</v>
      </c>
      <c r="M47" s="35">
        <f>IF(M42="-","-",SUM(M39:M45)*'3j PAAC PAP'!$G$39)</f>
        <v>0.31073579295233938</v>
      </c>
      <c r="N47" s="35">
        <f>IF(N42="-","-",SUM(N39:N45)*'3j PAAC PAP'!$G$39)</f>
        <v>0.34381674836941589</v>
      </c>
      <c r="O47" s="27"/>
      <c r="P47" s="35">
        <f>IF(P42="-","-",SUM(P39:P45)*'3j PAAC PAP'!$G$39)</f>
        <v>0.34381674836941589</v>
      </c>
      <c r="Q47" s="35">
        <f>IF(Q42="-","-",SUM(Q39:Q45)*'3j PAAC PAP'!$G$39)</f>
        <v>0.35329781152991024</v>
      </c>
      <c r="R47" s="35">
        <f>IF(R42="-","-",SUM(R39:R45)*'3j PAAC PAP'!$G$39)</f>
        <v>0.35585978057964163</v>
      </c>
      <c r="S47" s="35">
        <f>IF(S42="-","-",SUM(S39:S45)*'3j PAAC PAP'!$G$39)</f>
        <v>0.36452154710060708</v>
      </c>
      <c r="T47" s="35">
        <f>IF(T42="-","-",SUM(T39:T45)*'3j PAAC PAP'!$G$39)</f>
        <v>0.34689191001660674</v>
      </c>
      <c r="U47" s="35">
        <f>IF(U42="-","-",SUM(U39:U45)*'3j PAAC PAP'!$G$39)</f>
        <v>0.35410887614670727</v>
      </c>
      <c r="V47" s="35">
        <f>IF(V42="-","-",SUM(V39:V45)*'3j PAAC PAP'!$G$39)</f>
        <v>0.34726668352837081</v>
      </c>
      <c r="W47" s="35">
        <f>IF(W42="-","-",SUM(W39:W45)*'3j PAAC PAP'!$G$39)</f>
        <v>0.3619817374797405</v>
      </c>
      <c r="X47" s="27"/>
      <c r="Y47" s="35">
        <f>IF(Y42="-","-",SUM(Y39:Y45)*'3j PAAC PAP'!$G$39)</f>
        <v>0.37877314200521778</v>
      </c>
      <c r="Z47" s="35" t="str">
        <f>IF(Z42="-","-",SUM(Z39:Z45)*'3j PAAC PAP'!$G$39)</f>
        <v>-</v>
      </c>
      <c r="AA47" s="35" t="str">
        <f>IF(AA42="-","-",SUM(AA39:AA45)*'3j PAAC PAP'!$G$39)</f>
        <v>-</v>
      </c>
      <c r="AB47" s="35" t="str">
        <f>IF(AB42="-","-",SUM(AB39:AB45)*'3j PAAC PAP'!$G$39)</f>
        <v>-</v>
      </c>
      <c r="AC47" s="35" t="str">
        <f>IF(AC42="-","-",SUM(AC39:AC45)*'3j PAAC PAP'!$G$39)</f>
        <v>-</v>
      </c>
      <c r="AD47" s="25"/>
    </row>
    <row r="48" spans="1:30" s="26" customFormat="1" ht="11.25" customHeight="1" x14ac:dyDescent="0.15">
      <c r="A48" s="207"/>
      <c r="B48" s="123" t="s">
        <v>189</v>
      </c>
      <c r="C48" s="123" t="s">
        <v>250</v>
      </c>
      <c r="D48" s="121" t="s">
        <v>129</v>
      </c>
      <c r="E48" s="75"/>
      <c r="F48" s="27"/>
      <c r="G48" s="35">
        <f>IF(G42="-","-",SUM(G39:G47)*'3k EBIT'!$E$11)</f>
        <v>1.4224538175907742</v>
      </c>
      <c r="H48" s="35">
        <f>IF(H42="-","-",SUM(H39:H47)*'3k EBIT'!$E$11)</f>
        <v>1.4250462848639429</v>
      </c>
      <c r="I48" s="35">
        <f>IF(I42="-","-",SUM(I39:I47)*'3k EBIT'!$E$11)</f>
        <v>1.4301597696771782</v>
      </c>
      <c r="J48" s="35">
        <f>IF(J42="-","-",SUM(J39:J47)*'3k EBIT'!$E$11)</f>
        <v>1.4379371714966844</v>
      </c>
      <c r="K48" s="35">
        <f>IF(K42="-","-",SUM(K39:K47)*'3k EBIT'!$E$11)</f>
        <v>1.4550432894434291</v>
      </c>
      <c r="L48" s="35">
        <f>IF(L42="-","-",SUM(L39:L47)*'3k EBIT'!$E$11)</f>
        <v>1.4699029567148398</v>
      </c>
      <c r="M48" s="35">
        <f>IF(M42="-","-",SUM(M39:M47)*'3k EBIT'!$E$11)</f>
        <v>1.524874280557688</v>
      </c>
      <c r="N48" s="35">
        <f>IF(N42="-","-",SUM(N39:N47)*'3k EBIT'!$E$11)</f>
        <v>1.6810068537036913</v>
      </c>
      <c r="O48" s="27"/>
      <c r="P48" s="35">
        <f>IF(P42="-","-",SUM(P39:P47)*'3k EBIT'!$E$11)</f>
        <v>1.6810068537036913</v>
      </c>
      <c r="Q48" s="35">
        <f>IF(Q42="-","-",SUM(Q39:Q47)*'3k EBIT'!$E$11)</f>
        <v>1.7263235180077914</v>
      </c>
      <c r="R48" s="35">
        <f>IF(R42="-","-",SUM(R39:R47)*'3k EBIT'!$E$11)</f>
        <v>1.7388562004680224</v>
      </c>
      <c r="S48" s="35">
        <f>IF(S42="-","-",SUM(S39:S47)*'3k EBIT'!$E$11)</f>
        <v>1.7799572211375414</v>
      </c>
      <c r="T48" s="35">
        <f>IF(T42="-","-",SUM(T39:T47)*'3k EBIT'!$E$11)</f>
        <v>1.6972211285225043</v>
      </c>
      <c r="U48" s="35">
        <f>IF(U42="-","-",SUM(U39:U47)*'3k EBIT'!$E$11)</f>
        <v>1.7315268400658224</v>
      </c>
      <c r="V48" s="35">
        <f>IF(V42="-","-",SUM(V39:V47)*'3k EBIT'!$E$11)</f>
        <v>1.7005535775345875</v>
      </c>
      <c r="W48" s="35">
        <f>IF(W42="-","-",SUM(W39:W47)*'3k EBIT'!$E$11)</f>
        <v>1.7717550971874356</v>
      </c>
      <c r="X48" s="27"/>
      <c r="Y48" s="35">
        <f>IF(Y42="-","-",SUM(Y39:Y47)*'3k EBIT'!$E$11)</f>
        <v>1.8542316928108575</v>
      </c>
      <c r="Z48" s="35" t="str">
        <f>IF(Z42="-","-",SUM(Z39:Z47)*'3k EBIT'!$E$11)</f>
        <v>-</v>
      </c>
      <c r="AA48" s="35" t="str">
        <f>IF(AA42="-","-",SUM(AA39:AA47)*'3k EBIT'!$E$11)</f>
        <v>-</v>
      </c>
      <c r="AB48" s="35" t="str">
        <f>IF(AB42="-","-",SUM(AB39:AB47)*'3k EBIT'!$E$11)</f>
        <v>-</v>
      </c>
      <c r="AC48" s="35" t="str">
        <f>IF(AC42="-","-",SUM(AC39:AC47)*'3k EBIT'!$E$11)</f>
        <v>-</v>
      </c>
      <c r="AD48" s="25"/>
    </row>
    <row r="49" spans="1:30" s="26" customFormat="1" ht="11.25" customHeight="1" x14ac:dyDescent="0.15">
      <c r="A49" s="207"/>
      <c r="B49" s="123" t="s">
        <v>251</v>
      </c>
      <c r="C49" s="158" t="s">
        <v>252</v>
      </c>
      <c r="D49" s="121" t="s">
        <v>129</v>
      </c>
      <c r="E49" s="116"/>
      <c r="F49" s="27"/>
      <c r="G49" s="35">
        <f>IF(G44="-","-",SUM(G39:G42,G44:G48)*'3l HAP'!$E$12)</f>
        <v>1.0961125126871367</v>
      </c>
      <c r="H49" s="35">
        <f>IF(H44="-","-",SUM(H39:H42,H44:H48)*'3l HAP'!$E$12)</f>
        <v>1.0981102125644266</v>
      </c>
      <c r="I49" s="35">
        <f>IF(I44="-","-",SUM(I39:I42,I44:I48)*'3l HAP'!$E$12)</f>
        <v>1.1020505546816253</v>
      </c>
      <c r="J49" s="35">
        <f>IF(J44="-","-",SUM(J39:J42,J44:J48)*'3l HAP'!$E$12)</f>
        <v>1.1080436543134962</v>
      </c>
      <c r="K49" s="35">
        <f>IF(K44="-","-",SUM(K39:K42,K44:K48)*'3l HAP'!$E$12)</f>
        <v>1.1212252632297603</v>
      </c>
      <c r="L49" s="35">
        <f>IF(L44="-","-",SUM(L39:L42,L44:L48)*'3l HAP'!$E$12)</f>
        <v>1.1326758052643326</v>
      </c>
      <c r="M49" s="35">
        <f>IF(M44="-","-",SUM(M39:M42,M44:M48)*'3l HAP'!$E$12)</f>
        <v>1.1750355326298065</v>
      </c>
      <c r="N49" s="35">
        <f>IF(N44="-","-",SUM(N39:N42,N44:N48)*'3l HAP'!$E$12)</f>
        <v>1.2953479567992137</v>
      </c>
      <c r="O49" s="27"/>
      <c r="P49" s="35">
        <f>IF(P44="-","-",SUM(P39:P42,P44:P48)*'3l HAP'!$E$12)</f>
        <v>1.2953479567992137</v>
      </c>
      <c r="Q49" s="35">
        <f>IF(Q44="-","-",SUM(Q39:Q42,Q44:Q48)*'3l HAP'!$E$12)</f>
        <v>1.3302680098530955</v>
      </c>
      <c r="R49" s="35">
        <f>IF(R44="-","-",SUM(R39:R42,R44:R48)*'3l HAP'!$E$12)</f>
        <v>1.3399254271219814</v>
      </c>
      <c r="S49" s="35">
        <f>IF(S44="-","-",SUM(S39:S42,S44:S48)*'3l HAP'!$E$12)</f>
        <v>1.3715969952832425</v>
      </c>
      <c r="T49" s="35">
        <f>IF(T44="-","-",SUM(T39:T42,T44:T48)*'3l HAP'!$E$12)</f>
        <v>1.3078423304606031</v>
      </c>
      <c r="U49" s="35">
        <f>IF(U44="-","-",SUM(U39:U42,U44:U48)*'3l HAP'!$E$12)</f>
        <v>1.3342775786312291</v>
      </c>
      <c r="V49" s="35">
        <f>IF(V44="-","-",SUM(V39:V42,V44:V48)*'3l HAP'!$E$12)</f>
        <v>1.3104102444518095</v>
      </c>
      <c r="W49" s="35">
        <f>IF(W44="-","-",SUM(W39:W42,W44:W48)*'3l HAP'!$E$12)</f>
        <v>1.3652766138542352</v>
      </c>
      <c r="X49" s="27"/>
      <c r="Y49" s="35">
        <f>IF(Y44="-","-",SUM(Y39:Y42,Y44:Y48)*'3l HAP'!$E$12)</f>
        <v>1.4288313158408257</v>
      </c>
      <c r="Z49" s="35" t="str">
        <f>IF(Z44="-","-",SUM(Z39:Z42,Z44:Z48)*'3l HAP'!$E$12)</f>
        <v>-</v>
      </c>
      <c r="AA49" s="35" t="str">
        <f>IF(AA44="-","-",SUM(AA39:AA42,AA44:AA48)*'3l HAP'!$E$12)</f>
        <v>-</v>
      </c>
      <c r="AB49" s="35" t="str">
        <f>IF(AB44="-","-",SUM(AB39:AB42,AB44:AB48)*'3l HAP'!$E$12)</f>
        <v>-</v>
      </c>
      <c r="AC49" s="35" t="str">
        <f>IF(AC44="-","-",SUM(AC39:AC42,AC44:AC48)*'3l HAP'!$E$12)</f>
        <v>-</v>
      </c>
      <c r="AD49" s="25"/>
    </row>
    <row r="50" spans="1:30" s="26" customFormat="1" ht="11.25" customHeight="1" x14ac:dyDescent="0.15">
      <c r="A50" s="207"/>
      <c r="B50" s="123" t="s">
        <v>253</v>
      </c>
      <c r="C50" s="123" t="str">
        <f>B50&amp;"_"&amp;D50</f>
        <v>Total_London</v>
      </c>
      <c r="D50" s="121" t="s">
        <v>129</v>
      </c>
      <c r="E50" s="75"/>
      <c r="F50" s="27"/>
      <c r="G50" s="35">
        <f>IF(G44="-","-",SUM(G39:G49))</f>
        <v>75.962071988620252</v>
      </c>
      <c r="H50" s="35">
        <f t="shared" ref="H50:P50" si="16">IF(H44="-","-",SUM(H39:H49))</f>
        <v>76.100515278094562</v>
      </c>
      <c r="I50" s="35">
        <f t="shared" si="16"/>
        <v>76.373586288690589</v>
      </c>
      <c r="J50" s="35">
        <f t="shared" si="16"/>
        <v>76.78891615711359</v>
      </c>
      <c r="K50" s="35">
        <f t="shared" si="16"/>
        <v>77.702419391346723</v>
      </c>
      <c r="L50" s="35">
        <f t="shared" si="16"/>
        <v>78.495957361464903</v>
      </c>
      <c r="M50" s="35">
        <f t="shared" si="16"/>
        <v>81.431543464451849</v>
      </c>
      <c r="N50" s="35">
        <f t="shared" si="16"/>
        <v>89.769356344150751</v>
      </c>
      <c r="O50" s="27"/>
      <c r="P50" s="35">
        <f t="shared" si="16"/>
        <v>89.769356344150751</v>
      </c>
      <c r="Q50" s="35">
        <f t="shared" ref="Q50" si="17">IF(Q44="-","-",SUM(Q39:Q49))</f>
        <v>92.189363006990973</v>
      </c>
      <c r="R50" s="35">
        <f t="shared" ref="R50" si="18">IF(R44="-","-",SUM(R39:R49))</f>
        <v>92.858635018132262</v>
      </c>
      <c r="S50" s="35">
        <f t="shared" ref="S50" si="19">IF(S44="-","-",SUM(S39:S49))</f>
        <v>95.053517306958852</v>
      </c>
      <c r="T50" s="35">
        <f t="shared" ref="T50" si="20">IF(T44="-","-",SUM(T39:T49))</f>
        <v>90.635233250520912</v>
      </c>
      <c r="U50" s="35">
        <f t="shared" ref="U50" si="21">IF(U44="-","-",SUM(U39:U49))</f>
        <v>92.467231518336789</v>
      </c>
      <c r="V50" s="35">
        <f t="shared" ref="V50" si="22">IF(V44="-","-",SUM(V39:V49))</f>
        <v>90.813193145333557</v>
      </c>
      <c r="W50" s="35">
        <f t="shared" ref="W50:AC50" si="23">IF(W44="-","-",SUM(W39:W49))</f>
        <v>94.615506369624683</v>
      </c>
      <c r="X50" s="27"/>
      <c r="Y50" s="35">
        <f t="shared" si="23"/>
        <v>99.019932732467126</v>
      </c>
      <c r="Z50" s="35" t="str">
        <f t="shared" si="23"/>
        <v>-</v>
      </c>
      <c r="AA50" s="35" t="str">
        <f t="shared" si="23"/>
        <v>-</v>
      </c>
      <c r="AB50" s="35" t="str">
        <f t="shared" si="23"/>
        <v>-</v>
      </c>
      <c r="AC50" s="35" t="str">
        <f t="shared" si="23"/>
        <v>-</v>
      </c>
      <c r="AD50" s="25"/>
    </row>
    <row r="51" spans="1:30" s="26" customFormat="1" ht="11.25" customHeight="1" x14ac:dyDescent="0.15">
      <c r="A51" s="207"/>
      <c r="B51" s="120" t="s">
        <v>244</v>
      </c>
      <c r="C51" s="120" t="s">
        <v>180</v>
      </c>
      <c r="D51" s="122" t="s">
        <v>128</v>
      </c>
      <c r="E51" s="119"/>
      <c r="F51" s="27"/>
      <c r="G51" s="117" t="s">
        <v>249</v>
      </c>
      <c r="H51" s="117" t="s">
        <v>249</v>
      </c>
      <c r="I51" s="117" t="s">
        <v>249</v>
      </c>
      <c r="J51" s="117" t="s">
        <v>249</v>
      </c>
      <c r="K51" s="117" t="s">
        <v>249</v>
      </c>
      <c r="L51" s="117" t="s">
        <v>249</v>
      </c>
      <c r="M51" s="117" t="s">
        <v>249</v>
      </c>
      <c r="N51" s="117" t="s">
        <v>249</v>
      </c>
      <c r="O51" s="27"/>
      <c r="P51" s="117" t="s">
        <v>249</v>
      </c>
      <c r="Q51" s="117" t="s">
        <v>249</v>
      </c>
      <c r="R51" s="117" t="s">
        <v>249</v>
      </c>
      <c r="S51" s="117" t="s">
        <v>249</v>
      </c>
      <c r="T51" s="117" t="s">
        <v>249</v>
      </c>
      <c r="U51" s="117" t="s">
        <v>249</v>
      </c>
      <c r="V51" s="117" t="s">
        <v>249</v>
      </c>
      <c r="W51" s="117" t="s">
        <v>249</v>
      </c>
      <c r="X51" s="27"/>
      <c r="Y51" s="117" t="s">
        <v>249</v>
      </c>
      <c r="Z51" s="117" t="s">
        <v>249</v>
      </c>
      <c r="AA51" s="117" t="s">
        <v>249</v>
      </c>
      <c r="AB51" s="117" t="s">
        <v>249</v>
      </c>
      <c r="AC51" s="117" t="s">
        <v>249</v>
      </c>
      <c r="AD51" s="25"/>
    </row>
    <row r="52" spans="1:30" s="26" customFormat="1" ht="11.25" customHeight="1" x14ac:dyDescent="0.15">
      <c r="A52" s="207"/>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x14ac:dyDescent="0.15">
      <c r="A53" s="207"/>
      <c r="B53" s="120" t="s">
        <v>245</v>
      </c>
      <c r="C53" s="120" t="s">
        <v>182</v>
      </c>
      <c r="D53" s="122" t="s">
        <v>128</v>
      </c>
      <c r="E53" s="119"/>
      <c r="F53" s="27"/>
      <c r="G53" s="117" t="str">
        <f>IF('3c AA'!J212="-","-",'3c AA'!J212)</f>
        <v>-</v>
      </c>
      <c r="H53" s="117" t="str">
        <f>IF('3c AA'!K212="-","-",'3c AA'!K212)</f>
        <v>-</v>
      </c>
      <c r="I53" s="117" t="str">
        <f>IF('3c AA'!L212="-","-",'3c AA'!L212)</f>
        <v>-</v>
      </c>
      <c r="J53" s="117" t="str">
        <f>IF('3c AA'!M212="-","-",'3c AA'!M212)</f>
        <v>-</v>
      </c>
      <c r="K53" s="117" t="str">
        <f>IF('3c AA'!N212="-","-",'3c AA'!N212)</f>
        <v>-</v>
      </c>
      <c r="L53" s="117" t="str">
        <f>IF('3c AA'!O212="-","-",'3c AA'!O212)</f>
        <v>-</v>
      </c>
      <c r="M53" s="117" t="str">
        <f>IF('3c AA'!P212="-","-",'3c AA'!P212)</f>
        <v>-</v>
      </c>
      <c r="N53" s="117" t="str">
        <f>IF('3c AA'!Q212="-","-",'3c AA'!Q212)</f>
        <v>-</v>
      </c>
      <c r="O53" s="27"/>
      <c r="P53" s="117" t="str">
        <f>IF('3c AA'!S212="-","-",'3c AA'!S212)</f>
        <v>-</v>
      </c>
      <c r="Q53" s="117" t="str">
        <f>IF('3c AA'!T212="-","-",'3c AA'!T212)</f>
        <v>-</v>
      </c>
      <c r="R53" s="117" t="str">
        <f>IF('3c AA'!U212="-","-",'3c AA'!U212)</f>
        <v>-</v>
      </c>
      <c r="S53" s="117" t="str">
        <f>IF('3c AA'!V212="-","-",'3c AA'!V212)</f>
        <v>-</v>
      </c>
      <c r="T53" s="117">
        <f>IF('3c AA'!W212="-","-",'3c AA'!W212)</f>
        <v>0</v>
      </c>
      <c r="U53" s="117">
        <f>IF('3c AA'!X212="-","-",'3c AA'!X212)</f>
        <v>1.4870742269298105</v>
      </c>
      <c r="V53" s="117">
        <f>IF('3c AA'!Y212="-","-",'3c AA'!Y212)</f>
        <v>0.70457099735818829</v>
      </c>
      <c r="W53" s="117" t="str">
        <f>IF('3c AA'!Z212="-","-",'3c AA'!Z212)</f>
        <v>-</v>
      </c>
      <c r="X53" s="27"/>
      <c r="Y53" s="117">
        <f>IF('3c AA'!AB212="-","-",'3c AA'!AB212)</f>
        <v>0</v>
      </c>
      <c r="Z53" s="117" t="str">
        <f>IF('3c AA'!AC212="-","-",'3c AA'!AC212)</f>
        <v>-</v>
      </c>
      <c r="AA53" s="117" t="str">
        <f>IF('3c AA'!AD212="-","-",'3c AA'!AD212)</f>
        <v>-</v>
      </c>
      <c r="AB53" s="117" t="str">
        <f>IF('3c AA'!AE212="-","-",'3c AA'!AE212)</f>
        <v>-</v>
      </c>
      <c r="AC53" s="117" t="str">
        <f>IF('3c AA'!AF212="-","-",'3c AA'!AF212)</f>
        <v>-</v>
      </c>
      <c r="AD53" s="25"/>
    </row>
    <row r="54" spans="1:30" s="331" customFormat="1" ht="11.25" customHeight="1" x14ac:dyDescent="0.15">
      <c r="A54" s="207"/>
      <c r="B54" s="120" t="s">
        <v>246</v>
      </c>
      <c r="C54" s="120" t="s">
        <v>183</v>
      </c>
      <c r="D54" s="122" t="s">
        <v>128</v>
      </c>
      <c r="E54" s="119"/>
      <c r="F54" s="27"/>
      <c r="G54" s="117">
        <f>IF('3d PC'!G15="-","-",'3d PC'!G64+'3d PC'!G65)</f>
        <v>6.5567588596821027</v>
      </c>
      <c r="H54" s="117">
        <f>IF('3d PC'!H15="-","-",'3d PC'!H64+'3d PC'!H65)</f>
        <v>6.5567588596821027</v>
      </c>
      <c r="I54" s="117">
        <f>IF('3d PC'!I15="-","-",'3d PC'!I64+'3d PC'!I65)</f>
        <v>6.6197359495950758</v>
      </c>
      <c r="J54" s="117">
        <f>IF('3d PC'!J15="-","-",'3d PC'!J64+'3d PC'!J65)</f>
        <v>6.6197359495950758</v>
      </c>
      <c r="K54" s="117">
        <f>IF('3d PC'!K15="-","-",'3d PC'!K64+'3d PC'!K65)</f>
        <v>6.6995028867368616</v>
      </c>
      <c r="L54" s="117">
        <f>IF('3d PC'!L15="-","-",'3d PC'!L64+'3d PC'!L65)</f>
        <v>6.6995028867368616</v>
      </c>
      <c r="M54" s="117">
        <f>IF('3d PC'!M15="-","-",'3d PC'!M64+'3d PC'!M65)</f>
        <v>7.1131218301273513</v>
      </c>
      <c r="N54" s="117">
        <f>IF('3d PC'!N15="-","-",'3d PC'!N64+'3d PC'!N65)</f>
        <v>7.1131218301273513</v>
      </c>
      <c r="O54" s="27"/>
      <c r="P54" s="117">
        <f>IF('3d PC'!P15="-","-",'3d PC'!P64+'3d PC'!P65)</f>
        <v>7.1131218301273513</v>
      </c>
      <c r="Q54" s="117">
        <f>IF('3d PC'!Q15="-","-",'3d PC'!Q64+'3d PC'!Q65)</f>
        <v>7.2804579515147188</v>
      </c>
      <c r="R54" s="117">
        <f>IF('3d PC'!R15="-","-",'3d PC'!R64+'3d PC'!R65)</f>
        <v>7.1935840895118579</v>
      </c>
      <c r="S54" s="117">
        <f>IF('3d PC'!S15="-","-",'3d PC'!S64+'3d PC'!S65)</f>
        <v>7.3593999937099728</v>
      </c>
      <c r="T54" s="117">
        <f>IF('3d PC'!T15="-","-",'3d PC'!T64+'3d PC'!T65)</f>
        <v>7.0492243060839304</v>
      </c>
      <c r="U54" s="117">
        <f>IF('3d PC'!U15="-","-",'3d PC'!U64+'3d PC'!U65)</f>
        <v>7.1089669218364691</v>
      </c>
      <c r="V54" s="117">
        <f>IF('3d PC'!V15="-","-",'3d PC'!V64+'3d PC'!V65)</f>
        <v>6.9829560851947949</v>
      </c>
      <c r="W54" s="117">
        <f>IF('3d PC'!W15="-","-",'3d PC'!W64+'3d PC'!W65)</f>
        <v>12.319103597588796</v>
      </c>
      <c r="X54" s="27"/>
      <c r="Y54" s="117">
        <f>IF('3d PC'!Y15="-","-",'3d PC'!Y64+'3d PC'!Y65)</f>
        <v>12.643366379774243</v>
      </c>
      <c r="Z54" s="117" t="str">
        <f>IF('3d PC'!Z15="-","-",'3d PC'!Z64+'3d PC'!Z65)</f>
        <v>-</v>
      </c>
      <c r="AA54" s="117" t="str">
        <f>IF('3d PC'!AA15="-","-",'3d PC'!AA64+'3d PC'!AA65)</f>
        <v>-</v>
      </c>
      <c r="AB54" s="117" t="str">
        <f>IF('3d PC'!AB15="-","-",'3d PC'!AB64+'3d PC'!AB65)</f>
        <v>-</v>
      </c>
      <c r="AC54" s="117" t="str">
        <f>IF('3d PC'!AC15="-","-",'3d PC'!AC64+'3d PC'!AC65)</f>
        <v>-</v>
      </c>
      <c r="AD54" s="25"/>
    </row>
    <row r="55" spans="1:30" s="26" customFormat="1" ht="11.25" customHeight="1" x14ac:dyDescent="0.15">
      <c r="A55" s="207"/>
      <c r="B55" s="120" t="s">
        <v>247</v>
      </c>
      <c r="C55" s="120" t="s">
        <v>184</v>
      </c>
      <c r="D55" s="122" t="s">
        <v>128</v>
      </c>
      <c r="E55" s="119"/>
      <c r="F55" s="27"/>
      <c r="G55" s="117" t="s">
        <v>249</v>
      </c>
      <c r="H55" s="117" t="s">
        <v>249</v>
      </c>
      <c r="I55" s="117" t="s">
        <v>249</v>
      </c>
      <c r="J55" s="117" t="s">
        <v>249</v>
      </c>
      <c r="K55" s="117" t="s">
        <v>249</v>
      </c>
      <c r="L55" s="117" t="s">
        <v>249</v>
      </c>
      <c r="M55" s="117" t="s">
        <v>249</v>
      </c>
      <c r="N55" s="117" t="s">
        <v>249</v>
      </c>
      <c r="O55" s="27"/>
      <c r="P55" s="117" t="s">
        <v>249</v>
      </c>
      <c r="Q55" s="117" t="s">
        <v>249</v>
      </c>
      <c r="R55" s="117" t="s">
        <v>249</v>
      </c>
      <c r="S55" s="117" t="s">
        <v>249</v>
      </c>
      <c r="T55" s="117" t="s">
        <v>249</v>
      </c>
      <c r="U55" s="117" t="s">
        <v>249</v>
      </c>
      <c r="V55" s="117" t="s">
        <v>249</v>
      </c>
      <c r="W55" s="117" t="s">
        <v>249</v>
      </c>
      <c r="X55" s="27"/>
      <c r="Y55" s="117" t="s">
        <v>249</v>
      </c>
      <c r="Z55" s="117" t="s">
        <v>249</v>
      </c>
      <c r="AA55" s="117" t="s">
        <v>249</v>
      </c>
      <c r="AB55" s="117" t="s">
        <v>249</v>
      </c>
      <c r="AC55" s="117" t="s">
        <v>249</v>
      </c>
      <c r="AD55" s="25"/>
    </row>
    <row r="56" spans="1:30" s="26" customFormat="1" ht="11.25" x14ac:dyDescent="0.15">
      <c r="A56" s="207"/>
      <c r="B56" s="120" t="s">
        <v>248</v>
      </c>
      <c r="C56" s="120" t="s">
        <v>185</v>
      </c>
      <c r="D56" s="122" t="s">
        <v>128</v>
      </c>
      <c r="E56" s="119"/>
      <c r="F56" s="27"/>
      <c r="G56" s="117">
        <f>IF('3g CPIH'!C$17="-","-",'3h OC '!$E$11*('3g CPIH'!C$17/'3g CPIH'!$G$17))</f>
        <v>63.482931017612529</v>
      </c>
      <c r="H56" s="117">
        <f>IF('3g CPIH'!D$17="-","-",'3h OC '!$E$11*('3g CPIH'!D$17/'3g CPIH'!$G$17))</f>
        <v>63.61002397260274</v>
      </c>
      <c r="I56" s="117">
        <f>IF('3g CPIH'!E$17="-","-",'3h OC '!$E$11*('3g CPIH'!E$17/'3g CPIH'!$G$17))</f>
        <v>63.800663405088073</v>
      </c>
      <c r="J56" s="117">
        <f>IF('3g CPIH'!F$17="-","-",'3h OC '!$E$11*('3g CPIH'!F$17/'3g CPIH'!$G$17))</f>
        <v>64.181942270058713</v>
      </c>
      <c r="K56" s="117">
        <f>IF('3g CPIH'!G$17="-","-",'3h OC '!$E$11*('3g CPIH'!G$17/'3g CPIH'!$G$17))</f>
        <v>64.944500000000005</v>
      </c>
      <c r="L56" s="117">
        <f>IF('3g CPIH'!H$17="-","-",'3h OC '!$E$11*('3g CPIH'!H$17/'3g CPIH'!$G$17))</f>
        <v>65.770604207436406</v>
      </c>
      <c r="M56" s="117">
        <f>IF('3g CPIH'!I$17="-","-",'3h OC '!$E$11*('3g CPIH'!I$17/'3g CPIH'!$G$17))</f>
        <v>66.723801369863011</v>
      </c>
      <c r="N56" s="117">
        <f>IF('3g CPIH'!J$17="-","-",'3h OC '!$E$11*('3g CPIH'!J$17/'3g CPIH'!$G$17))</f>
        <v>67.295719667318991</v>
      </c>
      <c r="O56" s="27"/>
      <c r="P56" s="117">
        <f>IF('3g CPIH'!L$17="-","-",'3h OC '!$E$11*('3g CPIH'!L$17/'3g CPIH'!$G$17))</f>
        <v>67.295719667318991</v>
      </c>
      <c r="Q56" s="117">
        <f>IF('3g CPIH'!M$17="-","-",'3h OC '!$E$11*('3g CPIH'!M$17/'3g CPIH'!$G$17))</f>
        <v>68.058277397260284</v>
      </c>
      <c r="R56" s="117">
        <f>IF('3g CPIH'!N$17="-","-",'3h OC '!$E$11*('3g CPIH'!N$17/'3g CPIH'!$G$17))</f>
        <v>68.566649217221141</v>
      </c>
      <c r="S56" s="117">
        <f>IF('3g CPIH'!O$17="-","-",'3h OC '!$E$11*('3g CPIH'!O$17/'3g CPIH'!$G$17))</f>
        <v>68.947928082191794</v>
      </c>
      <c r="T56" s="117">
        <f>IF('3g CPIH'!P$17="-","-",'3h OC '!$E$11*('3g CPIH'!P$17/'3g CPIH'!$G$17))</f>
        <v>69.138567514677106</v>
      </c>
      <c r="U56" s="117">
        <f>IF('3g CPIH'!Q$17="-","-",'3h OC '!$E$11*('3g CPIH'!Q$17/'3g CPIH'!$G$17))</f>
        <v>69.51984637964776</v>
      </c>
      <c r="V56" s="117">
        <f>IF('3g CPIH'!R$17="-","-",'3h OC '!$E$11*('3g CPIH'!R$17/'3g CPIH'!$G$17))</f>
        <v>70.790775929549909</v>
      </c>
      <c r="W56" s="117">
        <f>IF('3g CPIH'!S$17="-","-",'3h OC '!$E$11*('3g CPIH'!S$17/'3g CPIH'!$G$17))</f>
        <v>72.88780968688846</v>
      </c>
      <c r="X56" s="27"/>
      <c r="Y56" s="117">
        <f>IF('3g CPIH'!U$17="-","-",'3h OC '!$E$11*('3g CPIH'!U$17/'3g CPIH'!$G$17))</f>
        <v>76.573505381604704</v>
      </c>
      <c r="Z56" s="117" t="str">
        <f>IF('3g CPIH'!V$17="-","-",'3h OC '!$E$11*('3g CPIH'!V$17/'3g CPIH'!$G$17))</f>
        <v>-</v>
      </c>
      <c r="AA56" s="117" t="str">
        <f>IF('3g CPIH'!W$17="-","-",'3h OC '!$E$11*('3g CPIH'!W$17/'3g CPIH'!$G$17))</f>
        <v>-</v>
      </c>
      <c r="AB56" s="117" t="str">
        <f>IF('3g CPIH'!X$17="-","-",'3h OC '!$E$11*('3g CPIH'!X$17/'3g CPIH'!$G$17))</f>
        <v>-</v>
      </c>
      <c r="AC56" s="117" t="str">
        <f>IF('3g CPIH'!Y$17="-","-",'3h OC '!$E$11*('3g CPIH'!Y$17/'3g CPIH'!$G$17))</f>
        <v>-</v>
      </c>
      <c r="AD56" s="25"/>
    </row>
    <row r="57" spans="1:30" s="26" customFormat="1" ht="11.25" x14ac:dyDescent="0.15">
      <c r="A57" s="207"/>
      <c r="B57" s="120" t="s">
        <v>248</v>
      </c>
      <c r="C57" s="120" t="s">
        <v>186</v>
      </c>
      <c r="D57" s="122" t="s">
        <v>128</v>
      </c>
      <c r="E57" s="119"/>
      <c r="F57" s="27"/>
      <c r="G57" s="117" t="s">
        <v>249</v>
      </c>
      <c r="H57" s="117" t="s">
        <v>249</v>
      </c>
      <c r="I57" s="117" t="s">
        <v>249</v>
      </c>
      <c r="J57" s="117" t="s">
        <v>249</v>
      </c>
      <c r="K57" s="117">
        <f>IF('3i SMNCC'!G$51="-","-",'3i SMNCC'!G$63)</f>
        <v>0</v>
      </c>
      <c r="L57" s="117">
        <f>IF('3i SMNCC'!H$51="-","-",'3i SMNCC'!H$63)</f>
        <v>-0.10239413454660828</v>
      </c>
      <c r="M57" s="117">
        <f>IF('3i SMNCC'!I$51="-","-",'3i SMNCC'!I$63)</f>
        <v>1.3107897268148032</v>
      </c>
      <c r="N57" s="117">
        <f>IF('3i SMNCC'!J$51="-","-",'3i SMNCC'!J$63)</f>
        <v>8.7391024854837447</v>
      </c>
      <c r="O57" s="27"/>
      <c r="P57" s="117">
        <f>IF('3i SMNCC'!L$51="-","-",'3i SMNCC'!L$63)</f>
        <v>8.7391024854837447</v>
      </c>
      <c r="Q57" s="117">
        <f>IF('3i SMNCC'!M$51="-","-",'3i SMNCC'!M$63)</f>
        <v>10.102089688688181</v>
      </c>
      <c r="R57" s="117">
        <f>IF('3i SMNCC'!N$51="-","-",'3i SMNCC'!N$63)</f>
        <v>10.300173121233549</v>
      </c>
      <c r="S57" s="117">
        <f>IF('3i SMNCC'!O$51="-","-",'3i SMNCC'!O$63)</f>
        <v>11.847822371645298</v>
      </c>
      <c r="T57" s="117">
        <f>IF('3i SMNCC'!P$51="-","-",'3i SMNCC'!P$63)</f>
        <v>7.7038430079225817</v>
      </c>
      <c r="U57" s="117">
        <f>IF('3i SMNCC'!Q$51="-","-",'3i SMNCC'!Q$63)</f>
        <v>7.5210837283470999</v>
      </c>
      <c r="V57" s="117">
        <f>IF('3i SMNCC'!R$51="-","-",'3i SMNCC'!R$63)</f>
        <v>5.5039662813362371</v>
      </c>
      <c r="W57" s="117">
        <f>IF('3i SMNCC'!S$51="-","-",'3i SMNCC'!S$63)</f>
        <v>2.3340147638275894</v>
      </c>
      <c r="X57" s="27"/>
      <c r="Y57" s="117">
        <f>IF('3i SMNCC'!U$51="-","-",'3i SMNCC'!U$63)</f>
        <v>2.3848554466543863</v>
      </c>
      <c r="Z57" s="117" t="str">
        <f>IF('3i SMNCC'!V$51="-","-",'3i SMNCC'!V$63)</f>
        <v>-</v>
      </c>
      <c r="AA57" s="117" t="str">
        <f>IF('3i SMNCC'!W$51="-","-",'3i SMNCC'!W$63)</f>
        <v>-</v>
      </c>
      <c r="AB57" s="117" t="str">
        <f>IF('3i SMNCC'!X$51="-","-",'3i SMNCC'!X$63)</f>
        <v>-</v>
      </c>
      <c r="AC57" s="117" t="str">
        <f>IF('3i SMNCC'!Y$51="-","-",'3i SMNCC'!Y$63)</f>
        <v>-</v>
      </c>
      <c r="AD57" s="25"/>
    </row>
    <row r="58" spans="1:30" s="26" customFormat="1" ht="12.6" customHeight="1" x14ac:dyDescent="0.15">
      <c r="A58" s="207"/>
      <c r="B58" s="120" t="s">
        <v>248</v>
      </c>
      <c r="C58" s="120" t="s">
        <v>187</v>
      </c>
      <c r="D58" s="122" t="s">
        <v>128</v>
      </c>
      <c r="E58" s="119"/>
      <c r="F58" s="27"/>
      <c r="G58" s="117">
        <f>IF('3g CPIH'!C$17="-","-",'3j PAAC PAP'!$G$21*('3g CPIH'!C$17/'3g CPIH'!$G$17))</f>
        <v>3.1142016634050882</v>
      </c>
      <c r="H58" s="117">
        <f>IF('3g CPIH'!D$17="-","-",'3j PAAC PAP'!$G$21*('3g CPIH'!D$17/'3g CPIH'!$G$17))</f>
        <v>3.1204363013698631</v>
      </c>
      <c r="I58" s="117">
        <f>IF('3g CPIH'!E$17="-","-",'3j PAAC PAP'!$G$21*('3g CPIH'!E$17/'3g CPIH'!$G$17))</f>
        <v>3.129788258317026</v>
      </c>
      <c r="J58" s="117">
        <f>IF('3g CPIH'!F$17="-","-",'3j PAAC PAP'!$G$21*('3g CPIH'!F$17/'3g CPIH'!$G$17))</f>
        <v>3.1484921722113506</v>
      </c>
      <c r="K58" s="117">
        <f>IF('3g CPIH'!G$17="-","-",'3j PAAC PAP'!$G$21*('3g CPIH'!G$17/'3g CPIH'!$G$17))</f>
        <v>3.1859000000000002</v>
      </c>
      <c r="L58" s="117">
        <f>IF('3g CPIH'!H$17="-","-",'3j PAAC PAP'!$G$21*('3g CPIH'!H$17/'3g CPIH'!$G$17))</f>
        <v>3.2264251467710374</v>
      </c>
      <c r="M58" s="117">
        <f>IF('3g CPIH'!I$17="-","-",'3j PAAC PAP'!$G$21*('3g CPIH'!I$17/'3g CPIH'!$G$17))</f>
        <v>3.2731849315068491</v>
      </c>
      <c r="N58" s="117">
        <f>IF('3g CPIH'!J$17="-","-",'3j PAAC PAP'!$G$21*('3g CPIH'!J$17/'3g CPIH'!$G$17))</f>
        <v>3.3012408023483371</v>
      </c>
      <c r="O58" s="27"/>
      <c r="P58" s="117">
        <f>IF('3g CPIH'!L$17="-","-",'3j PAAC PAP'!$G$21*('3g CPIH'!L$17/'3g CPIH'!$G$17))</f>
        <v>3.3012408023483371</v>
      </c>
      <c r="Q58" s="117">
        <f>IF('3g CPIH'!M$17="-","-",'3j PAAC PAP'!$G$21*('3g CPIH'!M$17/'3g CPIH'!$G$17))</f>
        <v>3.3386486301369862</v>
      </c>
      <c r="R58" s="117">
        <f>IF('3g CPIH'!N$17="-","-",'3j PAAC PAP'!$G$21*('3g CPIH'!N$17/'3g CPIH'!$G$17))</f>
        <v>3.3635871819960861</v>
      </c>
      <c r="S58" s="117">
        <f>IF('3g CPIH'!O$17="-","-",'3j PAAC PAP'!$G$21*('3g CPIH'!O$17/'3g CPIH'!$G$17))</f>
        <v>3.3822910958904111</v>
      </c>
      <c r="T58" s="117">
        <f>IF('3g CPIH'!P$17="-","-",'3j PAAC PAP'!$G$21*('3g CPIH'!P$17/'3g CPIH'!$G$17))</f>
        <v>3.3916430528375732</v>
      </c>
      <c r="U58" s="117">
        <f>IF('3g CPIH'!Q$17="-","-",'3j PAAC PAP'!$G$21*('3g CPIH'!Q$17/'3g CPIH'!$G$17))</f>
        <v>3.4103469667318986</v>
      </c>
      <c r="V58" s="117">
        <f>IF('3g CPIH'!R$17="-","-",'3j PAAC PAP'!$G$21*('3g CPIH'!R$17/'3g CPIH'!$G$17))</f>
        <v>3.4726933463796481</v>
      </c>
      <c r="W58" s="117">
        <f>IF('3g CPIH'!S$17="-","-",'3j PAAC PAP'!$G$21*('3g CPIH'!S$17/'3g CPIH'!$G$17))</f>
        <v>3.5755648727984348</v>
      </c>
      <c r="X58" s="27"/>
      <c r="Y58" s="117">
        <f>IF('3g CPIH'!U$17="-","-",'3j PAAC PAP'!$G$21*('3g CPIH'!U$17/'3g CPIH'!$G$17))</f>
        <v>3.7563693737769084</v>
      </c>
      <c r="Z58" s="117" t="str">
        <f>IF('3g CPIH'!V$17="-","-",'3j PAAC PAP'!$G$21*('3g CPIH'!V$17/'3g CPIH'!$G$17))</f>
        <v>-</v>
      </c>
      <c r="AA58" s="117" t="str">
        <f>IF('3g CPIH'!W$17="-","-",'3j PAAC PAP'!$G$21*('3g CPIH'!W$17/'3g CPIH'!$G$17))</f>
        <v>-</v>
      </c>
      <c r="AB58" s="117" t="str">
        <f>IF('3g CPIH'!X$17="-","-",'3j PAAC PAP'!$G$21*('3g CPIH'!X$17/'3g CPIH'!$G$17))</f>
        <v>-</v>
      </c>
      <c r="AC58" s="117" t="str">
        <f>IF('3g CPIH'!Y$17="-","-",'3j PAAC PAP'!$G$21*('3g CPIH'!Y$17/'3g CPIH'!$G$17))</f>
        <v>-</v>
      </c>
      <c r="AD58" s="25"/>
    </row>
    <row r="59" spans="1:30" s="26" customFormat="1" ht="11.25" x14ac:dyDescent="0.15">
      <c r="A59" s="207"/>
      <c r="B59" s="120" t="s">
        <v>248</v>
      </c>
      <c r="C59" s="120" t="s">
        <v>188</v>
      </c>
      <c r="D59" s="122" t="s">
        <v>128</v>
      </c>
      <c r="E59" s="119"/>
      <c r="F59" s="27"/>
      <c r="G59" s="117">
        <f>IF(G54="-","-",SUM(G51:G57)*'3j PAAC PAP'!$G$39)</f>
        <v>0.2896141176426133</v>
      </c>
      <c r="H59" s="117">
        <f>IF(H54="-","-",SUM(H51:H57)*'3j PAAC PAP'!$G$39)</f>
        <v>0.2901396470114978</v>
      </c>
      <c r="I59" s="117">
        <f>IF(I54="-","-",SUM(I51:I57)*'3j PAAC PAP'!$G$39)</f>
        <v>0.29118835133161486</v>
      </c>
      <c r="J59" s="117">
        <f>IF(J54="-","-",SUM(J51:J57)*'3j PAAC PAP'!$G$39)</f>
        <v>0.29276493943826842</v>
      </c>
      <c r="K59" s="117">
        <f>IF(K54="-","-",SUM(K51:K57)*'3j PAAC PAP'!$G$39)</f>
        <v>0.29624795193665693</v>
      </c>
      <c r="L59" s="117">
        <f>IF(L54="-","-",SUM(L51:L57)*'3j PAAC PAP'!$G$39)</f>
        <v>0.29924049308805623</v>
      </c>
      <c r="M59" s="117">
        <f>IF(M54="-","-",SUM(M51:M57)*'3j PAAC PAP'!$G$39)</f>
        <v>0.31073579295233938</v>
      </c>
      <c r="N59" s="117">
        <f>IF(N54="-","-",SUM(N51:N57)*'3j PAAC PAP'!$G$39)</f>
        <v>0.34381674836941589</v>
      </c>
      <c r="O59" s="27"/>
      <c r="P59" s="117">
        <f>IF(P54="-","-",SUM(P51:P57)*'3j PAAC PAP'!$G$39)</f>
        <v>0.34381674836941589</v>
      </c>
      <c r="Q59" s="117">
        <f>IF(Q54="-","-",SUM(Q51:Q57)*'3j PAAC PAP'!$G$39)</f>
        <v>0.35329781152991024</v>
      </c>
      <c r="R59" s="117">
        <f>IF(R54="-","-",SUM(R51:R57)*'3j PAAC PAP'!$G$39)</f>
        <v>0.35585978057964163</v>
      </c>
      <c r="S59" s="117">
        <f>IF(S54="-","-",SUM(S51:S57)*'3j PAAC PAP'!$G$39)</f>
        <v>0.36452154710060708</v>
      </c>
      <c r="T59" s="117">
        <f>IF(T54="-","-",SUM(T51:T57)*'3j PAAC PAP'!$G$39)</f>
        <v>0.34689191001660674</v>
      </c>
      <c r="U59" s="117">
        <f>IF(U54="-","-",SUM(U51:U57)*'3j PAAC PAP'!$G$39)</f>
        <v>0.35410887614670727</v>
      </c>
      <c r="V59" s="117">
        <f>IF(V54="-","-",SUM(V51:V57)*'3j PAAC PAP'!$G$39)</f>
        <v>0.34726668352837081</v>
      </c>
      <c r="W59" s="117">
        <f>IF(W54="-","-",SUM(W51:W57)*'3j PAAC PAP'!$G$39)</f>
        <v>0.3619817374797405</v>
      </c>
      <c r="X59" s="27"/>
      <c r="Y59" s="117">
        <f>IF(Y54="-","-",SUM(Y51:Y57)*'3j PAAC PAP'!$G$39)</f>
        <v>0.37877314200521778</v>
      </c>
      <c r="Z59" s="117" t="str">
        <f>IF(Z54="-","-",SUM(Z51:Z57)*'3j PAAC PAP'!$G$39)</f>
        <v>-</v>
      </c>
      <c r="AA59" s="117" t="str">
        <f>IF(AA54="-","-",SUM(AA51:AA57)*'3j PAAC PAP'!$G$39)</f>
        <v>-</v>
      </c>
      <c r="AB59" s="117" t="str">
        <f>IF(AB54="-","-",SUM(AB51:AB57)*'3j PAAC PAP'!$G$39)</f>
        <v>-</v>
      </c>
      <c r="AC59" s="117" t="str">
        <f>IF(AC54="-","-",SUM(AC51:AC57)*'3j PAAC PAP'!$G$39)</f>
        <v>-</v>
      </c>
      <c r="AD59" s="25"/>
    </row>
    <row r="60" spans="1:30" s="26" customFormat="1" ht="11.25" customHeight="1" x14ac:dyDescent="0.15">
      <c r="A60" s="207"/>
      <c r="B60" s="120" t="s">
        <v>189</v>
      </c>
      <c r="C60" s="120" t="s">
        <v>250</v>
      </c>
      <c r="D60" s="122" t="s">
        <v>128</v>
      </c>
      <c r="E60" s="119"/>
      <c r="F60" s="27"/>
      <c r="G60" s="117">
        <f>IF(G54="-","-",SUM(G51:G59)*'3k EBIT'!$E$11)</f>
        <v>1.4224538175907742</v>
      </c>
      <c r="H60" s="117">
        <f>IF(H54="-","-",SUM(H51:H59)*'3k EBIT'!$E$11)</f>
        <v>1.4250462848639429</v>
      </c>
      <c r="I60" s="117">
        <f>IF(I54="-","-",SUM(I51:I59)*'3k EBIT'!$E$11)</f>
        <v>1.4301597696771782</v>
      </c>
      <c r="J60" s="117">
        <f>IF(J54="-","-",SUM(J51:J59)*'3k EBIT'!$E$11)</f>
        <v>1.4379371714966844</v>
      </c>
      <c r="K60" s="117">
        <f>IF(K54="-","-",SUM(K51:K59)*'3k EBIT'!$E$11)</f>
        <v>1.4550432894434291</v>
      </c>
      <c r="L60" s="117">
        <f>IF(L54="-","-",SUM(L51:L59)*'3k EBIT'!$E$11)</f>
        <v>1.4699029567148398</v>
      </c>
      <c r="M60" s="117">
        <f>IF(M54="-","-",SUM(M51:M59)*'3k EBIT'!$E$11)</f>
        <v>1.524874280557688</v>
      </c>
      <c r="N60" s="117">
        <f>IF(N54="-","-",SUM(N51:N59)*'3k EBIT'!$E$11)</f>
        <v>1.6810068537036913</v>
      </c>
      <c r="O60" s="27"/>
      <c r="P60" s="117">
        <f>IF(P54="-","-",SUM(P51:P59)*'3k EBIT'!$E$11)</f>
        <v>1.6810068537036913</v>
      </c>
      <c r="Q60" s="117">
        <f>IF(Q54="-","-",SUM(Q51:Q59)*'3k EBIT'!$E$11)</f>
        <v>1.7263235180077914</v>
      </c>
      <c r="R60" s="117">
        <f>IF(R54="-","-",SUM(R51:R59)*'3k EBIT'!$E$11)</f>
        <v>1.7388562004680224</v>
      </c>
      <c r="S60" s="117">
        <f>IF(S54="-","-",SUM(S51:S59)*'3k EBIT'!$E$11)</f>
        <v>1.7799572211375414</v>
      </c>
      <c r="T60" s="117">
        <f>IF(T54="-","-",SUM(T51:T59)*'3k EBIT'!$E$11)</f>
        <v>1.6972211285225043</v>
      </c>
      <c r="U60" s="117">
        <f>IF(U54="-","-",SUM(U51:U59)*'3k EBIT'!$E$11)</f>
        <v>1.7315268400658224</v>
      </c>
      <c r="V60" s="117">
        <f>IF(V54="-","-",SUM(V51:V59)*'3k EBIT'!$E$11)</f>
        <v>1.7005535775345875</v>
      </c>
      <c r="W60" s="117">
        <f>IF(W54="-","-",SUM(W51:W59)*'3k EBIT'!$E$11)</f>
        <v>1.7717550971874356</v>
      </c>
      <c r="X60" s="27"/>
      <c r="Y60" s="117">
        <f>IF(Y54="-","-",SUM(Y51:Y59)*'3k EBIT'!$E$11)</f>
        <v>1.8542316928108575</v>
      </c>
      <c r="Z60" s="117" t="str">
        <f>IF(Z54="-","-",SUM(Z51:Z59)*'3k EBIT'!$E$11)</f>
        <v>-</v>
      </c>
      <c r="AA60" s="117" t="str">
        <f>IF(AA54="-","-",SUM(AA51:AA59)*'3k EBIT'!$E$11)</f>
        <v>-</v>
      </c>
      <c r="AB60" s="117" t="str">
        <f>IF(AB54="-","-",SUM(AB51:AB59)*'3k EBIT'!$E$11)</f>
        <v>-</v>
      </c>
      <c r="AC60" s="117" t="str">
        <f>IF(AC54="-","-",SUM(AC51:AC59)*'3k EBIT'!$E$11)</f>
        <v>-</v>
      </c>
      <c r="AD60" s="25"/>
    </row>
    <row r="61" spans="1:30" s="26" customFormat="1" ht="11.25" customHeight="1" x14ac:dyDescent="0.15">
      <c r="A61" s="207"/>
      <c r="B61" s="120" t="s">
        <v>251</v>
      </c>
      <c r="C61" s="156" t="s">
        <v>252</v>
      </c>
      <c r="D61" s="122" t="s">
        <v>128</v>
      </c>
      <c r="E61" s="118"/>
      <c r="F61" s="27"/>
      <c r="G61" s="117">
        <f>IF(G56="-","-",SUM(G51:G54,G56:G60)*'3l HAP'!$E$12)</f>
        <v>1.0961125126871367</v>
      </c>
      <c r="H61" s="117">
        <f>IF(H56="-","-",SUM(H51:H54,H56:H60)*'3l HAP'!$E$12)</f>
        <v>1.0981102125644266</v>
      </c>
      <c r="I61" s="117">
        <f>IF(I56="-","-",SUM(I51:I54,I56:I60)*'3l HAP'!$E$12)</f>
        <v>1.1020505546816253</v>
      </c>
      <c r="J61" s="117">
        <f>IF(J56="-","-",SUM(J51:J54,J56:J60)*'3l HAP'!$E$12)</f>
        <v>1.1080436543134962</v>
      </c>
      <c r="K61" s="117">
        <f>IF(K56="-","-",SUM(K51:K54,K56:K60)*'3l HAP'!$E$12)</f>
        <v>1.1212252632297603</v>
      </c>
      <c r="L61" s="117">
        <f>IF(L56="-","-",SUM(L51:L54,L56:L60)*'3l HAP'!$E$12)</f>
        <v>1.1326758052643326</v>
      </c>
      <c r="M61" s="117">
        <f>IF(M56="-","-",SUM(M51:M54,M56:M60)*'3l HAP'!$E$12)</f>
        <v>1.1750355326298065</v>
      </c>
      <c r="N61" s="117">
        <f>IF(N56="-","-",SUM(N51:N54,N56:N60)*'3l HAP'!$E$12)</f>
        <v>1.2953479567992137</v>
      </c>
      <c r="O61" s="27"/>
      <c r="P61" s="117">
        <f>IF(P56="-","-",SUM(P51:P54,P56:P60)*'3l HAP'!$E$12)</f>
        <v>1.2953479567992137</v>
      </c>
      <c r="Q61" s="117">
        <f>IF(Q56="-","-",SUM(Q51:Q54,Q56:Q60)*'3l HAP'!$E$12)</f>
        <v>1.3302680098530955</v>
      </c>
      <c r="R61" s="117">
        <f>IF(R56="-","-",SUM(R51:R54,R56:R60)*'3l HAP'!$E$12)</f>
        <v>1.3399254271219814</v>
      </c>
      <c r="S61" s="117">
        <f>IF(S56="-","-",SUM(S51:S54,S56:S60)*'3l HAP'!$E$12)</f>
        <v>1.3715969952832425</v>
      </c>
      <c r="T61" s="117">
        <f>IF(T56="-","-",SUM(T51:T54,T56:T60)*'3l HAP'!$E$12)</f>
        <v>1.3078423304606031</v>
      </c>
      <c r="U61" s="117">
        <f>IF(U56="-","-",SUM(U51:U54,U56:U60)*'3l HAP'!$E$12)</f>
        <v>1.3342775786312291</v>
      </c>
      <c r="V61" s="117">
        <f>IF(V56="-","-",SUM(V51:V54,V56:V60)*'3l HAP'!$E$12)</f>
        <v>1.3104102444518095</v>
      </c>
      <c r="W61" s="117">
        <f>IF(W56="-","-",SUM(W51:W54,W56:W60)*'3l HAP'!$E$12)</f>
        <v>1.3652766138542352</v>
      </c>
      <c r="X61" s="27"/>
      <c r="Y61" s="117">
        <f>IF(Y56="-","-",SUM(Y51:Y54,Y56:Y60)*'3l HAP'!$E$12)</f>
        <v>1.4288313158408257</v>
      </c>
      <c r="Z61" s="117" t="str">
        <f>IF(Z56="-","-",SUM(Z51:Z54,Z56:Z60)*'3l HAP'!$E$12)</f>
        <v>-</v>
      </c>
      <c r="AA61" s="117" t="str">
        <f>IF(AA56="-","-",SUM(AA51:AA54,AA56:AA60)*'3l HAP'!$E$12)</f>
        <v>-</v>
      </c>
      <c r="AB61" s="117" t="str">
        <f>IF(AB56="-","-",SUM(AB51:AB54,AB56:AB60)*'3l HAP'!$E$12)</f>
        <v>-</v>
      </c>
      <c r="AC61" s="117" t="str">
        <f>IF(AC56="-","-",SUM(AC51:AC54,AC56:AC60)*'3l HAP'!$E$12)</f>
        <v>-</v>
      </c>
      <c r="AD61" s="25"/>
    </row>
    <row r="62" spans="1:30" s="26" customFormat="1" ht="11.25" customHeight="1" x14ac:dyDescent="0.15">
      <c r="A62" s="207"/>
      <c r="B62" s="120" t="s">
        <v>253</v>
      </c>
      <c r="C62" s="120" t="str">
        <f>B62&amp;"_"&amp;D62</f>
        <v>Total_N Wales and Mersey</v>
      </c>
      <c r="D62" s="122" t="s">
        <v>128</v>
      </c>
      <c r="E62" s="119"/>
      <c r="F62" s="27"/>
      <c r="G62" s="117">
        <f>IF(G56="-","-",SUM(G51:G61))</f>
        <v>75.962071988620252</v>
      </c>
      <c r="H62" s="117">
        <f t="shared" ref="H62:P62" si="24">IF(H56="-","-",SUM(H51:H61))</f>
        <v>76.100515278094562</v>
      </c>
      <c r="I62" s="117">
        <f t="shared" si="24"/>
        <v>76.373586288690589</v>
      </c>
      <c r="J62" s="117">
        <f t="shared" si="24"/>
        <v>76.78891615711359</v>
      </c>
      <c r="K62" s="117">
        <f t="shared" si="24"/>
        <v>77.702419391346723</v>
      </c>
      <c r="L62" s="117">
        <f t="shared" si="24"/>
        <v>78.495957361464903</v>
      </c>
      <c r="M62" s="117">
        <f t="shared" si="24"/>
        <v>81.431543464451849</v>
      </c>
      <c r="N62" s="117">
        <f t="shared" si="24"/>
        <v>89.769356344150751</v>
      </c>
      <c r="O62" s="27"/>
      <c r="P62" s="117">
        <f t="shared" si="24"/>
        <v>89.769356344150751</v>
      </c>
      <c r="Q62" s="117">
        <f t="shared" ref="Q62" si="25">IF(Q56="-","-",SUM(Q51:Q61))</f>
        <v>92.189363006990973</v>
      </c>
      <c r="R62" s="117">
        <f t="shared" ref="R62" si="26">IF(R56="-","-",SUM(R51:R61))</f>
        <v>92.858635018132262</v>
      </c>
      <c r="S62" s="117">
        <f t="shared" ref="S62" si="27">IF(S56="-","-",SUM(S51:S61))</f>
        <v>95.053517306958852</v>
      </c>
      <c r="T62" s="117">
        <f t="shared" ref="T62" si="28">IF(T56="-","-",SUM(T51:T61))</f>
        <v>90.635233250520912</v>
      </c>
      <c r="U62" s="117">
        <f t="shared" ref="U62" si="29">IF(U56="-","-",SUM(U51:U61))</f>
        <v>92.467231518336789</v>
      </c>
      <c r="V62" s="117">
        <f t="shared" ref="V62" si="30">IF(V56="-","-",SUM(V51:V61))</f>
        <v>90.813193145333557</v>
      </c>
      <c r="W62" s="117">
        <f t="shared" ref="W62:AC62" si="31">IF(W56="-","-",SUM(W51:W61))</f>
        <v>94.615506369624683</v>
      </c>
      <c r="X62" s="27"/>
      <c r="Y62" s="117">
        <f t="shared" si="31"/>
        <v>99.019932732467126</v>
      </c>
      <c r="Z62" s="117" t="str">
        <f t="shared" si="31"/>
        <v>-</v>
      </c>
      <c r="AA62" s="117" t="str">
        <f t="shared" si="31"/>
        <v>-</v>
      </c>
      <c r="AB62" s="117" t="str">
        <f t="shared" si="31"/>
        <v>-</v>
      </c>
      <c r="AC62" s="117" t="str">
        <f t="shared" si="31"/>
        <v>-</v>
      </c>
      <c r="AD62" s="25"/>
    </row>
    <row r="63" spans="1:30" s="26" customFormat="1" ht="11.25" customHeight="1" x14ac:dyDescent="0.15">
      <c r="A63" s="207"/>
      <c r="B63" s="123" t="s">
        <v>244</v>
      </c>
      <c r="C63" s="123" t="s">
        <v>180</v>
      </c>
      <c r="D63" s="121" t="s">
        <v>133</v>
      </c>
      <c r="E63" s="75"/>
      <c r="F63" s="27"/>
      <c r="G63" s="35" t="s">
        <v>249</v>
      </c>
      <c r="H63" s="35" t="s">
        <v>249</v>
      </c>
      <c r="I63" s="35" t="s">
        <v>249</v>
      </c>
      <c r="J63" s="35" t="s">
        <v>249</v>
      </c>
      <c r="K63" s="35" t="s">
        <v>249</v>
      </c>
      <c r="L63" s="35" t="s">
        <v>249</v>
      </c>
      <c r="M63" s="35" t="s">
        <v>249</v>
      </c>
      <c r="N63" s="35" t="s">
        <v>249</v>
      </c>
      <c r="O63" s="27"/>
      <c r="P63" s="35" t="s">
        <v>249</v>
      </c>
      <c r="Q63" s="35" t="s">
        <v>249</v>
      </c>
      <c r="R63" s="35" t="s">
        <v>249</v>
      </c>
      <c r="S63" s="35" t="s">
        <v>249</v>
      </c>
      <c r="T63" s="35" t="s">
        <v>249</v>
      </c>
      <c r="U63" s="35" t="s">
        <v>249</v>
      </c>
      <c r="V63" s="35" t="s">
        <v>249</v>
      </c>
      <c r="W63" s="35" t="s">
        <v>249</v>
      </c>
      <c r="X63" s="27"/>
      <c r="Y63" s="35" t="s">
        <v>249</v>
      </c>
      <c r="Z63" s="35" t="s">
        <v>249</v>
      </c>
      <c r="AA63" s="35" t="s">
        <v>249</v>
      </c>
      <c r="AB63" s="35" t="s">
        <v>249</v>
      </c>
      <c r="AC63" s="35" t="s">
        <v>249</v>
      </c>
      <c r="AD63" s="25"/>
    </row>
    <row r="64" spans="1:30" s="26" customFormat="1" ht="11.25" customHeight="1" x14ac:dyDescent="0.15">
      <c r="A64" s="207"/>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x14ac:dyDescent="0.15">
      <c r="A65" s="207"/>
      <c r="B65" s="123" t="s">
        <v>245</v>
      </c>
      <c r="C65" s="123" t="s">
        <v>182</v>
      </c>
      <c r="D65" s="121" t="s">
        <v>133</v>
      </c>
      <c r="E65" s="75"/>
      <c r="F65" s="27"/>
      <c r="G65" s="35" t="str">
        <f>IF('3c AA'!J213="-","-",'3c AA'!J213)</f>
        <v>-</v>
      </c>
      <c r="H65" s="35" t="str">
        <f>IF('3c AA'!K213="-","-",'3c AA'!K213)</f>
        <v>-</v>
      </c>
      <c r="I65" s="35" t="str">
        <f>IF('3c AA'!L213="-","-",'3c AA'!L213)</f>
        <v>-</v>
      </c>
      <c r="J65" s="35" t="str">
        <f>IF('3c AA'!M213="-","-",'3c AA'!M213)</f>
        <v>-</v>
      </c>
      <c r="K65" s="35" t="str">
        <f>IF('3c AA'!N213="-","-",'3c AA'!N213)</f>
        <v>-</v>
      </c>
      <c r="L65" s="35" t="str">
        <f>IF('3c AA'!O213="-","-",'3c AA'!O213)</f>
        <v>-</v>
      </c>
      <c r="M65" s="35" t="str">
        <f>IF('3c AA'!P213="-","-",'3c AA'!P213)</f>
        <v>-</v>
      </c>
      <c r="N65" s="35" t="str">
        <f>IF('3c AA'!Q213="-","-",'3c AA'!Q213)</f>
        <v>-</v>
      </c>
      <c r="O65" s="27"/>
      <c r="P65" s="35" t="str">
        <f>IF('3c AA'!S213="-","-",'3c AA'!S213)</f>
        <v>-</v>
      </c>
      <c r="Q65" s="35" t="str">
        <f>IF('3c AA'!T213="-","-",'3c AA'!T213)</f>
        <v>-</v>
      </c>
      <c r="R65" s="35" t="str">
        <f>IF('3c AA'!U213="-","-",'3c AA'!U213)</f>
        <v>-</v>
      </c>
      <c r="S65" s="35" t="str">
        <f>IF('3c AA'!V213="-","-",'3c AA'!V213)</f>
        <v>-</v>
      </c>
      <c r="T65" s="35">
        <f>IF('3c AA'!W213="-","-",'3c AA'!W213)</f>
        <v>0</v>
      </c>
      <c r="U65" s="35">
        <f>IF('3c AA'!X213="-","-",'3c AA'!X213)</f>
        <v>1.4870742269298105</v>
      </c>
      <c r="V65" s="35">
        <f>IF('3c AA'!Y213="-","-",'3c AA'!Y213)</f>
        <v>0.70457099735818829</v>
      </c>
      <c r="W65" s="35" t="str">
        <f>IF('3c AA'!Z213="-","-",'3c AA'!Z213)</f>
        <v>-</v>
      </c>
      <c r="X65" s="27"/>
      <c r="Y65" s="35">
        <f>IF('3c AA'!AB213="-","-",'3c AA'!AB213)</f>
        <v>0</v>
      </c>
      <c r="Z65" s="35" t="str">
        <f>IF('3c AA'!AC213="-","-",'3c AA'!AC213)</f>
        <v>-</v>
      </c>
      <c r="AA65" s="35" t="str">
        <f>IF('3c AA'!AD213="-","-",'3c AA'!AD213)</f>
        <v>-</v>
      </c>
      <c r="AB65" s="35" t="str">
        <f>IF('3c AA'!AE213="-","-",'3c AA'!AE213)</f>
        <v>-</v>
      </c>
      <c r="AC65" s="35" t="str">
        <f>IF('3c AA'!AF213="-","-",'3c AA'!AF213)</f>
        <v>-</v>
      </c>
      <c r="AD65" s="25"/>
    </row>
    <row r="66" spans="1:30" s="26" customFormat="1" ht="11.25" customHeight="1" x14ac:dyDescent="0.15">
      <c r="A66" s="207"/>
      <c r="B66" s="123" t="s">
        <v>246</v>
      </c>
      <c r="C66" s="123" t="s">
        <v>183</v>
      </c>
      <c r="D66" s="121" t="s">
        <v>133</v>
      </c>
      <c r="E66" s="75"/>
      <c r="F66" s="27"/>
      <c r="G66" s="35">
        <f>IF('3d PC'!G15="-","-",'3d PC'!G64+'3d PC'!G65)</f>
        <v>6.5567588596821027</v>
      </c>
      <c r="H66" s="35">
        <f>IF('3d PC'!H15="-","-",'3d PC'!H64+'3d PC'!H65)</f>
        <v>6.5567588596821027</v>
      </c>
      <c r="I66" s="35">
        <f>IF('3d PC'!I15="-","-",'3d PC'!I64+'3d PC'!I65)</f>
        <v>6.6197359495950758</v>
      </c>
      <c r="J66" s="35">
        <f>IF('3d PC'!J15="-","-",'3d PC'!J64+'3d PC'!J65)</f>
        <v>6.6197359495950758</v>
      </c>
      <c r="K66" s="35">
        <f>IF('3d PC'!K15="-","-",'3d PC'!K64+'3d PC'!K65)</f>
        <v>6.6995028867368616</v>
      </c>
      <c r="L66" s="35">
        <f>IF('3d PC'!L15="-","-",'3d PC'!L64+'3d PC'!L65)</f>
        <v>6.6995028867368616</v>
      </c>
      <c r="M66" s="35">
        <f>IF('3d PC'!M15="-","-",'3d PC'!M64+'3d PC'!M65)</f>
        <v>7.1131218301273513</v>
      </c>
      <c r="N66" s="35">
        <f>IF('3d PC'!N15="-","-",'3d PC'!N64+'3d PC'!N65)</f>
        <v>7.1131218301273513</v>
      </c>
      <c r="O66" s="27"/>
      <c r="P66" s="35">
        <f>IF('3d PC'!P15="-","-",'3d PC'!P64+'3d PC'!P65)</f>
        <v>7.1131218301273513</v>
      </c>
      <c r="Q66" s="35">
        <f>IF('3d PC'!Q15="-","-",'3d PC'!Q64+'3d PC'!Q65)</f>
        <v>7.2804579515147188</v>
      </c>
      <c r="R66" s="35">
        <f>IF('3d PC'!R15="-","-",'3d PC'!R64+'3d PC'!R65)</f>
        <v>7.1935840895118579</v>
      </c>
      <c r="S66" s="35">
        <f>IF('3d PC'!S15="-","-",'3d PC'!S64+'3d PC'!S65)</f>
        <v>7.3593999937099728</v>
      </c>
      <c r="T66" s="35">
        <f>IF('3d PC'!T15="-","-",'3d PC'!T64+'3d PC'!T65)</f>
        <v>7.0492243060839304</v>
      </c>
      <c r="U66" s="35">
        <f>IF('3d PC'!U15="-","-",'3d PC'!U64+'3d PC'!U65)</f>
        <v>7.1089669218364691</v>
      </c>
      <c r="V66" s="35">
        <f>IF('3d PC'!V15="-","-",'3d PC'!V64+'3d PC'!V65)</f>
        <v>6.9829560851947949</v>
      </c>
      <c r="W66" s="35">
        <f>IF('3d PC'!W15="-","-",'3d PC'!W64+'3d PC'!W65)</f>
        <v>12.319103597588796</v>
      </c>
      <c r="X66" s="27"/>
      <c r="Y66" s="35">
        <f>IF('3d PC'!Y15="-","-",'3d PC'!Y64+'3d PC'!Y65)</f>
        <v>12.643366379774243</v>
      </c>
      <c r="Z66" s="35" t="str">
        <f>IF('3d PC'!Z15="-","-",'3d PC'!Z64+'3d PC'!Z65)</f>
        <v>-</v>
      </c>
      <c r="AA66" s="35" t="str">
        <f>IF('3d PC'!AA15="-","-",'3d PC'!AA64+'3d PC'!AA65)</f>
        <v>-</v>
      </c>
      <c r="AB66" s="35" t="str">
        <f>IF('3d PC'!AB15="-","-",'3d PC'!AB64+'3d PC'!AB65)</f>
        <v>-</v>
      </c>
      <c r="AC66" s="35" t="str">
        <f>IF('3d PC'!AC15="-","-",'3d PC'!AC64+'3d PC'!AC65)</f>
        <v>-</v>
      </c>
      <c r="AD66" s="25"/>
    </row>
    <row r="67" spans="1:30" s="26" customFormat="1" ht="11.25" x14ac:dyDescent="0.15">
      <c r="A67" s="207"/>
      <c r="B67" s="123" t="s">
        <v>247</v>
      </c>
      <c r="C67" s="123" t="s">
        <v>184</v>
      </c>
      <c r="D67" s="121" t="s">
        <v>133</v>
      </c>
      <c r="E67" s="75"/>
      <c r="F67" s="27"/>
      <c r="G67" s="35" t="s">
        <v>249</v>
      </c>
      <c r="H67" s="35" t="s">
        <v>249</v>
      </c>
      <c r="I67" s="35" t="s">
        <v>249</v>
      </c>
      <c r="J67" s="35" t="s">
        <v>249</v>
      </c>
      <c r="K67" s="35" t="s">
        <v>249</v>
      </c>
      <c r="L67" s="35" t="s">
        <v>249</v>
      </c>
      <c r="M67" s="35" t="s">
        <v>249</v>
      </c>
      <c r="N67" s="35" t="s">
        <v>249</v>
      </c>
      <c r="O67" s="27"/>
      <c r="P67" s="35" t="s">
        <v>249</v>
      </c>
      <c r="Q67" s="35" t="s">
        <v>249</v>
      </c>
      <c r="R67" s="35" t="s">
        <v>249</v>
      </c>
      <c r="S67" s="35" t="s">
        <v>249</v>
      </c>
      <c r="T67" s="35" t="s">
        <v>249</v>
      </c>
      <c r="U67" s="35" t="s">
        <v>249</v>
      </c>
      <c r="V67" s="35" t="s">
        <v>249</v>
      </c>
      <c r="W67" s="35" t="s">
        <v>249</v>
      </c>
      <c r="X67" s="27"/>
      <c r="Y67" s="35" t="s">
        <v>249</v>
      </c>
      <c r="Z67" s="35" t="s">
        <v>249</v>
      </c>
      <c r="AA67" s="35" t="s">
        <v>249</v>
      </c>
      <c r="AB67" s="35" t="s">
        <v>249</v>
      </c>
      <c r="AC67" s="35" t="s">
        <v>249</v>
      </c>
      <c r="AD67" s="25"/>
    </row>
    <row r="68" spans="1:30" s="26" customFormat="1" ht="11.25" x14ac:dyDescent="0.15">
      <c r="A68" s="207"/>
      <c r="B68" s="123" t="s">
        <v>248</v>
      </c>
      <c r="C68" s="123" t="s">
        <v>185</v>
      </c>
      <c r="D68" s="121" t="s">
        <v>133</v>
      </c>
      <c r="E68" s="75"/>
      <c r="F68" s="27"/>
      <c r="G68" s="35">
        <f>IF('3g CPIH'!C$17="-","-",'3h OC '!$E$11*('3g CPIH'!C$17/'3g CPIH'!$G$17))</f>
        <v>63.482931017612529</v>
      </c>
      <c r="H68" s="35">
        <f>IF('3g CPIH'!D$17="-","-",'3h OC '!$E$11*('3g CPIH'!D$17/'3g CPIH'!$G$17))</f>
        <v>63.61002397260274</v>
      </c>
      <c r="I68" s="35">
        <f>IF('3g CPIH'!E$17="-","-",'3h OC '!$E$11*('3g CPIH'!E$17/'3g CPIH'!$G$17))</f>
        <v>63.800663405088073</v>
      </c>
      <c r="J68" s="35">
        <f>IF('3g CPIH'!F$17="-","-",'3h OC '!$E$11*('3g CPIH'!F$17/'3g CPIH'!$G$17))</f>
        <v>64.181942270058713</v>
      </c>
      <c r="K68" s="35">
        <f>IF('3g CPIH'!G$17="-","-",'3h OC '!$E$11*('3g CPIH'!G$17/'3g CPIH'!$G$17))</f>
        <v>64.944500000000005</v>
      </c>
      <c r="L68" s="35">
        <f>IF('3g CPIH'!H$17="-","-",'3h OC '!$E$11*('3g CPIH'!H$17/'3g CPIH'!$G$17))</f>
        <v>65.770604207436406</v>
      </c>
      <c r="M68" s="35">
        <f>IF('3g CPIH'!I$17="-","-",'3h OC '!$E$11*('3g CPIH'!I$17/'3g CPIH'!$G$17))</f>
        <v>66.723801369863011</v>
      </c>
      <c r="N68" s="35">
        <f>IF('3g CPIH'!J$17="-","-",'3h OC '!$E$11*('3g CPIH'!J$17/'3g CPIH'!$G$17))</f>
        <v>67.295719667318991</v>
      </c>
      <c r="O68" s="27"/>
      <c r="P68" s="35">
        <f>IF('3g CPIH'!L$17="-","-",'3h OC '!$E$11*('3g CPIH'!L$17/'3g CPIH'!$G$17))</f>
        <v>67.295719667318991</v>
      </c>
      <c r="Q68" s="35">
        <f>IF('3g CPIH'!M$17="-","-",'3h OC '!$E$11*('3g CPIH'!M$17/'3g CPIH'!$G$17))</f>
        <v>68.058277397260284</v>
      </c>
      <c r="R68" s="35">
        <f>IF('3g CPIH'!N$17="-","-",'3h OC '!$E$11*('3g CPIH'!N$17/'3g CPIH'!$G$17))</f>
        <v>68.566649217221141</v>
      </c>
      <c r="S68" s="35">
        <f>IF('3g CPIH'!O$17="-","-",'3h OC '!$E$11*('3g CPIH'!O$17/'3g CPIH'!$G$17))</f>
        <v>68.947928082191794</v>
      </c>
      <c r="T68" s="35">
        <f>IF('3g CPIH'!P$17="-","-",'3h OC '!$E$11*('3g CPIH'!P$17/'3g CPIH'!$G$17))</f>
        <v>69.138567514677106</v>
      </c>
      <c r="U68" s="35">
        <f>IF('3g CPIH'!Q$17="-","-",'3h OC '!$E$11*('3g CPIH'!Q$17/'3g CPIH'!$G$17))</f>
        <v>69.51984637964776</v>
      </c>
      <c r="V68" s="35">
        <f>IF('3g CPIH'!R$17="-","-",'3h OC '!$E$11*('3g CPIH'!R$17/'3g CPIH'!$G$17))</f>
        <v>70.790775929549909</v>
      </c>
      <c r="W68" s="35">
        <f>IF('3g CPIH'!S$17="-","-",'3h OC '!$E$11*('3g CPIH'!S$17/'3g CPIH'!$G$17))</f>
        <v>72.88780968688846</v>
      </c>
      <c r="X68" s="27"/>
      <c r="Y68" s="35">
        <f>IF('3g CPIH'!U$17="-","-",'3h OC '!$E$11*('3g CPIH'!U$17/'3g CPIH'!$G$17))</f>
        <v>76.573505381604704</v>
      </c>
      <c r="Z68" s="35" t="str">
        <f>IF('3g CPIH'!V$17="-","-",'3h OC '!$E$11*('3g CPIH'!V$17/'3g CPIH'!$G$17))</f>
        <v>-</v>
      </c>
      <c r="AA68" s="35" t="str">
        <f>IF('3g CPIH'!W$17="-","-",'3h OC '!$E$11*('3g CPIH'!W$17/'3g CPIH'!$G$17))</f>
        <v>-</v>
      </c>
      <c r="AB68" s="35" t="str">
        <f>IF('3g CPIH'!X$17="-","-",'3h OC '!$E$11*('3g CPIH'!X$17/'3g CPIH'!$G$17))</f>
        <v>-</v>
      </c>
      <c r="AC68" s="35" t="str">
        <f>IF('3g CPIH'!Y$17="-","-",'3h OC '!$E$11*('3g CPIH'!Y$17/'3g CPIH'!$G$17))</f>
        <v>-</v>
      </c>
      <c r="AD68" s="25"/>
    </row>
    <row r="69" spans="1:30" s="26" customFormat="1" ht="11.25" x14ac:dyDescent="0.15">
      <c r="A69" s="207"/>
      <c r="B69" s="123" t="s">
        <v>248</v>
      </c>
      <c r="C69" s="123" t="s">
        <v>186</v>
      </c>
      <c r="D69" s="121" t="s">
        <v>133</v>
      </c>
      <c r="E69" s="75"/>
      <c r="F69" s="27"/>
      <c r="G69" s="35" t="s">
        <v>249</v>
      </c>
      <c r="H69" s="35" t="s">
        <v>249</v>
      </c>
      <c r="I69" s="35" t="s">
        <v>249</v>
      </c>
      <c r="J69" s="35" t="s">
        <v>249</v>
      </c>
      <c r="K69" s="35">
        <f>IF('3i SMNCC'!G$51="-","-",'3i SMNCC'!G$63)</f>
        <v>0</v>
      </c>
      <c r="L69" s="35">
        <f>IF('3i SMNCC'!H$51="-","-",'3i SMNCC'!H$63)</f>
        <v>-0.10239413454660828</v>
      </c>
      <c r="M69" s="35">
        <f>IF('3i SMNCC'!I$51="-","-",'3i SMNCC'!I$63)</f>
        <v>1.3107897268148032</v>
      </c>
      <c r="N69" s="35">
        <f>IF('3i SMNCC'!J$51="-","-",'3i SMNCC'!J$63)</f>
        <v>8.7391024854837447</v>
      </c>
      <c r="O69" s="27"/>
      <c r="P69" s="35">
        <f>IF('3i SMNCC'!L$51="-","-",'3i SMNCC'!L$63)</f>
        <v>8.7391024854837447</v>
      </c>
      <c r="Q69" s="35">
        <f>IF('3i SMNCC'!M$51="-","-",'3i SMNCC'!M$63)</f>
        <v>10.102089688688181</v>
      </c>
      <c r="R69" s="35">
        <f>IF('3i SMNCC'!N$51="-","-",'3i SMNCC'!N$63)</f>
        <v>10.300173121233549</v>
      </c>
      <c r="S69" s="35">
        <f>IF('3i SMNCC'!O$51="-","-",'3i SMNCC'!O$63)</f>
        <v>11.847822371645298</v>
      </c>
      <c r="T69" s="35">
        <f>IF('3i SMNCC'!P$51="-","-",'3i SMNCC'!P$63)</f>
        <v>7.7038430079225817</v>
      </c>
      <c r="U69" s="35">
        <f>IF('3i SMNCC'!Q$51="-","-",'3i SMNCC'!Q$63)</f>
        <v>7.5210837283470999</v>
      </c>
      <c r="V69" s="35">
        <f>IF('3i SMNCC'!R$51="-","-",'3i SMNCC'!R$63)</f>
        <v>5.5039662813362371</v>
      </c>
      <c r="W69" s="35">
        <f>IF('3i SMNCC'!S$51="-","-",'3i SMNCC'!S$63)</f>
        <v>2.3340147638275894</v>
      </c>
      <c r="X69" s="27"/>
      <c r="Y69" s="35">
        <f>IF('3i SMNCC'!U$51="-","-",'3i SMNCC'!U$63)</f>
        <v>2.3848554466543863</v>
      </c>
      <c r="Z69" s="35" t="str">
        <f>IF('3i SMNCC'!V$51="-","-",'3i SMNCC'!V$63)</f>
        <v>-</v>
      </c>
      <c r="AA69" s="35" t="str">
        <f>IF('3i SMNCC'!W$51="-","-",'3i SMNCC'!W$63)</f>
        <v>-</v>
      </c>
      <c r="AB69" s="35" t="str">
        <f>IF('3i SMNCC'!X$51="-","-",'3i SMNCC'!X$63)</f>
        <v>-</v>
      </c>
      <c r="AC69" s="35" t="str">
        <f>IF('3i SMNCC'!Y$51="-","-",'3i SMNCC'!Y$63)</f>
        <v>-</v>
      </c>
      <c r="AD69" s="25"/>
    </row>
    <row r="70" spans="1:30" s="26" customFormat="1" ht="11.25" x14ac:dyDescent="0.15">
      <c r="A70" s="207"/>
      <c r="B70" s="123" t="s">
        <v>248</v>
      </c>
      <c r="C70" s="123" t="s">
        <v>187</v>
      </c>
      <c r="D70" s="121" t="s">
        <v>133</v>
      </c>
      <c r="E70" s="75"/>
      <c r="F70" s="27"/>
      <c r="G70" s="35">
        <f>IF('3g CPIH'!C$17="-","-",'3j PAAC PAP'!$G$21*('3g CPIH'!C$17/'3g CPIH'!$G$17))</f>
        <v>3.1142016634050882</v>
      </c>
      <c r="H70" s="35">
        <f>IF('3g CPIH'!D$17="-","-",'3j PAAC PAP'!$G$21*('3g CPIH'!D$17/'3g CPIH'!$G$17))</f>
        <v>3.1204363013698631</v>
      </c>
      <c r="I70" s="35">
        <f>IF('3g CPIH'!E$17="-","-",'3j PAAC PAP'!$G$21*('3g CPIH'!E$17/'3g CPIH'!$G$17))</f>
        <v>3.129788258317026</v>
      </c>
      <c r="J70" s="35">
        <f>IF('3g CPIH'!F$17="-","-",'3j PAAC PAP'!$G$21*('3g CPIH'!F$17/'3g CPIH'!$G$17))</f>
        <v>3.1484921722113506</v>
      </c>
      <c r="K70" s="35">
        <f>IF('3g CPIH'!G$17="-","-",'3j PAAC PAP'!$G$21*('3g CPIH'!G$17/'3g CPIH'!$G$17))</f>
        <v>3.1859000000000002</v>
      </c>
      <c r="L70" s="35">
        <f>IF('3g CPIH'!H$17="-","-",'3j PAAC PAP'!$G$21*('3g CPIH'!H$17/'3g CPIH'!$G$17))</f>
        <v>3.2264251467710374</v>
      </c>
      <c r="M70" s="35">
        <f>IF('3g CPIH'!I$17="-","-",'3j PAAC PAP'!$G$21*('3g CPIH'!I$17/'3g CPIH'!$G$17))</f>
        <v>3.2731849315068491</v>
      </c>
      <c r="N70" s="35">
        <f>IF('3g CPIH'!J$17="-","-",'3j PAAC PAP'!$G$21*('3g CPIH'!J$17/'3g CPIH'!$G$17))</f>
        <v>3.3012408023483371</v>
      </c>
      <c r="O70" s="27"/>
      <c r="P70" s="35">
        <f>IF('3g CPIH'!L$17="-","-",'3j PAAC PAP'!$G$21*('3g CPIH'!L$17/'3g CPIH'!$G$17))</f>
        <v>3.3012408023483371</v>
      </c>
      <c r="Q70" s="35">
        <f>IF('3g CPIH'!M$17="-","-",'3j PAAC PAP'!$G$21*('3g CPIH'!M$17/'3g CPIH'!$G$17))</f>
        <v>3.3386486301369862</v>
      </c>
      <c r="R70" s="35">
        <f>IF('3g CPIH'!N$17="-","-",'3j PAAC PAP'!$G$21*('3g CPIH'!N$17/'3g CPIH'!$G$17))</f>
        <v>3.3635871819960861</v>
      </c>
      <c r="S70" s="35">
        <f>IF('3g CPIH'!O$17="-","-",'3j PAAC PAP'!$G$21*('3g CPIH'!O$17/'3g CPIH'!$G$17))</f>
        <v>3.3822910958904111</v>
      </c>
      <c r="T70" s="35">
        <f>IF('3g CPIH'!P$17="-","-",'3j PAAC PAP'!$G$21*('3g CPIH'!P$17/'3g CPIH'!$G$17))</f>
        <v>3.3916430528375732</v>
      </c>
      <c r="U70" s="35">
        <f>IF('3g CPIH'!Q$17="-","-",'3j PAAC PAP'!$G$21*('3g CPIH'!Q$17/'3g CPIH'!$G$17))</f>
        <v>3.4103469667318986</v>
      </c>
      <c r="V70" s="35">
        <f>IF('3g CPIH'!R$17="-","-",'3j PAAC PAP'!$G$21*('3g CPIH'!R$17/'3g CPIH'!$G$17))</f>
        <v>3.4726933463796481</v>
      </c>
      <c r="W70" s="35">
        <f>IF('3g CPIH'!S$17="-","-",'3j PAAC PAP'!$G$21*('3g CPIH'!S$17/'3g CPIH'!$G$17))</f>
        <v>3.5755648727984348</v>
      </c>
      <c r="X70" s="27"/>
      <c r="Y70" s="35">
        <f>IF('3g CPIH'!U$17="-","-",'3j PAAC PAP'!$G$21*('3g CPIH'!U$17/'3g CPIH'!$G$17))</f>
        <v>3.7563693737769084</v>
      </c>
      <c r="Z70" s="35" t="str">
        <f>IF('3g CPIH'!V$17="-","-",'3j PAAC PAP'!$G$21*('3g CPIH'!V$17/'3g CPIH'!$G$17))</f>
        <v>-</v>
      </c>
      <c r="AA70" s="35" t="str">
        <f>IF('3g CPIH'!W$17="-","-",'3j PAAC PAP'!$G$21*('3g CPIH'!W$17/'3g CPIH'!$G$17))</f>
        <v>-</v>
      </c>
      <c r="AB70" s="35" t="str">
        <f>IF('3g CPIH'!X$17="-","-",'3j PAAC PAP'!$G$21*('3g CPIH'!X$17/'3g CPIH'!$G$17))</f>
        <v>-</v>
      </c>
      <c r="AC70" s="35" t="str">
        <f>IF('3g CPIH'!Y$17="-","-",'3j PAAC PAP'!$G$21*('3g CPIH'!Y$17/'3g CPIH'!$G$17))</f>
        <v>-</v>
      </c>
      <c r="AD70" s="25"/>
    </row>
    <row r="71" spans="1:30" s="26" customFormat="1" ht="11.25" customHeight="1" x14ac:dyDescent="0.15">
      <c r="A71" s="207"/>
      <c r="B71" s="123" t="s">
        <v>248</v>
      </c>
      <c r="C71" s="123" t="s">
        <v>188</v>
      </c>
      <c r="D71" s="121" t="s">
        <v>133</v>
      </c>
      <c r="E71" s="75"/>
      <c r="F71" s="27"/>
      <c r="G71" s="35">
        <f>IF(G66="-","-",SUM(G63:G69)*'3j PAAC PAP'!$G$39)</f>
        <v>0.2896141176426133</v>
      </c>
      <c r="H71" s="35">
        <f>IF(H66="-","-",SUM(H63:H69)*'3j PAAC PAP'!$G$39)</f>
        <v>0.2901396470114978</v>
      </c>
      <c r="I71" s="35">
        <f>IF(I66="-","-",SUM(I63:I69)*'3j PAAC PAP'!$G$39)</f>
        <v>0.29118835133161486</v>
      </c>
      <c r="J71" s="35">
        <f>IF(J66="-","-",SUM(J63:J69)*'3j PAAC PAP'!$G$39)</f>
        <v>0.29276493943826842</v>
      </c>
      <c r="K71" s="35">
        <f>IF(K66="-","-",SUM(K63:K69)*'3j PAAC PAP'!$G$39)</f>
        <v>0.29624795193665693</v>
      </c>
      <c r="L71" s="35">
        <f>IF(L66="-","-",SUM(L63:L69)*'3j PAAC PAP'!$G$39)</f>
        <v>0.29924049308805623</v>
      </c>
      <c r="M71" s="35">
        <f>IF(M66="-","-",SUM(M63:M69)*'3j PAAC PAP'!$G$39)</f>
        <v>0.31073579295233938</v>
      </c>
      <c r="N71" s="35">
        <f>IF(N66="-","-",SUM(N63:N69)*'3j PAAC PAP'!$G$39)</f>
        <v>0.34381674836941589</v>
      </c>
      <c r="O71" s="27"/>
      <c r="P71" s="35">
        <f>IF(P66="-","-",SUM(P63:P69)*'3j PAAC PAP'!$G$39)</f>
        <v>0.34381674836941589</v>
      </c>
      <c r="Q71" s="35">
        <f>IF(Q66="-","-",SUM(Q63:Q69)*'3j PAAC PAP'!$G$39)</f>
        <v>0.35329781152991024</v>
      </c>
      <c r="R71" s="35">
        <f>IF(R66="-","-",SUM(R63:R69)*'3j PAAC PAP'!$G$39)</f>
        <v>0.35585978057964163</v>
      </c>
      <c r="S71" s="35">
        <f>IF(S66="-","-",SUM(S63:S69)*'3j PAAC PAP'!$G$39)</f>
        <v>0.36452154710060708</v>
      </c>
      <c r="T71" s="35">
        <f>IF(T66="-","-",SUM(T63:T69)*'3j PAAC PAP'!$G$39)</f>
        <v>0.34689191001660674</v>
      </c>
      <c r="U71" s="35">
        <f>IF(U66="-","-",SUM(U63:U69)*'3j PAAC PAP'!$G$39)</f>
        <v>0.35410887614670727</v>
      </c>
      <c r="V71" s="35">
        <f>IF(V66="-","-",SUM(V63:V69)*'3j PAAC PAP'!$G$39)</f>
        <v>0.34726668352837081</v>
      </c>
      <c r="W71" s="35">
        <f>IF(W66="-","-",SUM(W63:W69)*'3j PAAC PAP'!$G$39)</f>
        <v>0.3619817374797405</v>
      </c>
      <c r="X71" s="27"/>
      <c r="Y71" s="35">
        <f>IF(Y66="-","-",SUM(Y63:Y69)*'3j PAAC PAP'!$G$39)</f>
        <v>0.37877314200521778</v>
      </c>
      <c r="Z71" s="35" t="str">
        <f>IF(Z66="-","-",SUM(Z63:Z69)*'3j PAAC PAP'!$G$39)</f>
        <v>-</v>
      </c>
      <c r="AA71" s="35" t="str">
        <f>IF(AA66="-","-",SUM(AA63:AA69)*'3j PAAC PAP'!$G$39)</f>
        <v>-</v>
      </c>
      <c r="AB71" s="35" t="str">
        <f>IF(AB66="-","-",SUM(AB63:AB69)*'3j PAAC PAP'!$G$39)</f>
        <v>-</v>
      </c>
      <c r="AC71" s="35" t="str">
        <f>IF(AC66="-","-",SUM(AC63:AC69)*'3j PAAC PAP'!$G$39)</f>
        <v>-</v>
      </c>
      <c r="AD71" s="25"/>
    </row>
    <row r="72" spans="1:30" s="26" customFormat="1" ht="11.25" customHeight="1" x14ac:dyDescent="0.15">
      <c r="A72" s="207"/>
      <c r="B72" s="123" t="s">
        <v>189</v>
      </c>
      <c r="C72" s="123" t="s">
        <v>250</v>
      </c>
      <c r="D72" s="121" t="s">
        <v>133</v>
      </c>
      <c r="E72" s="75"/>
      <c r="F72" s="27"/>
      <c r="G72" s="35">
        <f>IF(G66="-","-",SUM(G63:G71)*'3k EBIT'!$E$11)</f>
        <v>1.4224538175907742</v>
      </c>
      <c r="H72" s="35">
        <f>IF(H66="-","-",SUM(H63:H71)*'3k EBIT'!$E$11)</f>
        <v>1.4250462848639429</v>
      </c>
      <c r="I72" s="35">
        <f>IF(I66="-","-",SUM(I63:I71)*'3k EBIT'!$E$11)</f>
        <v>1.4301597696771782</v>
      </c>
      <c r="J72" s="35">
        <f>IF(J66="-","-",SUM(J63:J71)*'3k EBIT'!$E$11)</f>
        <v>1.4379371714966844</v>
      </c>
      <c r="K72" s="35">
        <f>IF(K66="-","-",SUM(K63:K71)*'3k EBIT'!$E$11)</f>
        <v>1.4550432894434291</v>
      </c>
      <c r="L72" s="35">
        <f>IF(L66="-","-",SUM(L63:L71)*'3k EBIT'!$E$11)</f>
        <v>1.4699029567148398</v>
      </c>
      <c r="M72" s="35">
        <f>IF(M66="-","-",SUM(M63:M71)*'3k EBIT'!$E$11)</f>
        <v>1.524874280557688</v>
      </c>
      <c r="N72" s="35">
        <f>IF(N66="-","-",SUM(N63:N71)*'3k EBIT'!$E$11)</f>
        <v>1.6810068537036913</v>
      </c>
      <c r="O72" s="27"/>
      <c r="P72" s="35">
        <f>IF(P66="-","-",SUM(P63:P71)*'3k EBIT'!$E$11)</f>
        <v>1.6810068537036913</v>
      </c>
      <c r="Q72" s="35">
        <f>IF(Q66="-","-",SUM(Q63:Q71)*'3k EBIT'!$E$11)</f>
        <v>1.7263235180077914</v>
      </c>
      <c r="R72" s="35">
        <f>IF(R66="-","-",SUM(R63:R71)*'3k EBIT'!$E$11)</f>
        <v>1.7388562004680224</v>
      </c>
      <c r="S72" s="35">
        <f>IF(S66="-","-",SUM(S63:S71)*'3k EBIT'!$E$11)</f>
        <v>1.7799572211375414</v>
      </c>
      <c r="T72" s="35">
        <f>IF(T66="-","-",SUM(T63:T71)*'3k EBIT'!$E$11)</f>
        <v>1.6972211285225043</v>
      </c>
      <c r="U72" s="35">
        <f>IF(U66="-","-",SUM(U63:U71)*'3k EBIT'!$E$11)</f>
        <v>1.7315268400658224</v>
      </c>
      <c r="V72" s="35">
        <f>IF(V66="-","-",SUM(V63:V71)*'3k EBIT'!$E$11)</f>
        <v>1.7005535775345875</v>
      </c>
      <c r="W72" s="35">
        <f>IF(W66="-","-",SUM(W63:W71)*'3k EBIT'!$E$11)</f>
        <v>1.7717550971874356</v>
      </c>
      <c r="X72" s="27"/>
      <c r="Y72" s="35">
        <f>IF(Y66="-","-",SUM(Y63:Y71)*'3k EBIT'!$E$11)</f>
        <v>1.8542316928108575</v>
      </c>
      <c r="Z72" s="35" t="str">
        <f>IF(Z66="-","-",SUM(Z63:Z71)*'3k EBIT'!$E$11)</f>
        <v>-</v>
      </c>
      <c r="AA72" s="35" t="str">
        <f>IF(AA66="-","-",SUM(AA63:AA71)*'3k EBIT'!$E$11)</f>
        <v>-</v>
      </c>
      <c r="AB72" s="35" t="str">
        <f>IF(AB66="-","-",SUM(AB63:AB71)*'3k EBIT'!$E$11)</f>
        <v>-</v>
      </c>
      <c r="AC72" s="35" t="str">
        <f>IF(AC66="-","-",SUM(AC63:AC71)*'3k EBIT'!$E$11)</f>
        <v>-</v>
      </c>
      <c r="AD72" s="25"/>
    </row>
    <row r="73" spans="1:30" s="26" customFormat="1" ht="11.25" customHeight="1" x14ac:dyDescent="0.15">
      <c r="A73" s="207"/>
      <c r="B73" s="123" t="s">
        <v>251</v>
      </c>
      <c r="C73" s="158" t="s">
        <v>252</v>
      </c>
      <c r="D73" s="121" t="s">
        <v>133</v>
      </c>
      <c r="E73" s="116"/>
      <c r="F73" s="27"/>
      <c r="G73" s="35">
        <f>IF(G68="-","-",SUM(G63:G66,G68:G72)*'3l HAP'!$E$12)</f>
        <v>1.0961125126871367</v>
      </c>
      <c r="H73" s="35">
        <f>IF(H68="-","-",SUM(H63:H66,H68:H72)*'3l HAP'!$E$12)</f>
        <v>1.0981102125644266</v>
      </c>
      <c r="I73" s="35">
        <f>IF(I68="-","-",SUM(I63:I66,I68:I72)*'3l HAP'!$E$12)</f>
        <v>1.1020505546816253</v>
      </c>
      <c r="J73" s="35">
        <f>IF(J68="-","-",SUM(J63:J66,J68:J72)*'3l HAP'!$E$12)</f>
        <v>1.1080436543134962</v>
      </c>
      <c r="K73" s="35">
        <f>IF(K68="-","-",SUM(K63:K66,K68:K72)*'3l HAP'!$E$12)</f>
        <v>1.1212252632297603</v>
      </c>
      <c r="L73" s="35">
        <f>IF(L68="-","-",SUM(L63:L66,L68:L72)*'3l HAP'!$E$12)</f>
        <v>1.1326758052643326</v>
      </c>
      <c r="M73" s="35">
        <f>IF(M68="-","-",SUM(M63:M66,M68:M72)*'3l HAP'!$E$12)</f>
        <v>1.1750355326298065</v>
      </c>
      <c r="N73" s="35">
        <f>IF(N68="-","-",SUM(N63:N66,N68:N72)*'3l HAP'!$E$12)</f>
        <v>1.2953479567992137</v>
      </c>
      <c r="O73" s="27"/>
      <c r="P73" s="35">
        <f>IF(P68="-","-",SUM(P63:P66,P68:P72)*'3l HAP'!$E$12)</f>
        <v>1.2953479567992137</v>
      </c>
      <c r="Q73" s="35">
        <f>IF(Q68="-","-",SUM(Q63:Q66,Q68:Q72)*'3l HAP'!$E$12)</f>
        <v>1.3302680098530955</v>
      </c>
      <c r="R73" s="35">
        <f>IF(R68="-","-",SUM(R63:R66,R68:R72)*'3l HAP'!$E$12)</f>
        <v>1.3399254271219814</v>
      </c>
      <c r="S73" s="35">
        <f>IF(S68="-","-",SUM(S63:S66,S68:S72)*'3l HAP'!$E$12)</f>
        <v>1.3715969952832425</v>
      </c>
      <c r="T73" s="35">
        <f>IF(T68="-","-",SUM(T63:T66,T68:T72)*'3l HAP'!$E$12)</f>
        <v>1.3078423304606031</v>
      </c>
      <c r="U73" s="35">
        <f>IF(U68="-","-",SUM(U63:U66,U68:U72)*'3l HAP'!$E$12)</f>
        <v>1.3342775786312291</v>
      </c>
      <c r="V73" s="35">
        <f>IF(V68="-","-",SUM(V63:V66,V68:V72)*'3l HAP'!$E$12)</f>
        <v>1.3104102444518095</v>
      </c>
      <c r="W73" s="35">
        <f>IF(W68="-","-",SUM(W63:W66,W68:W72)*'3l HAP'!$E$12)</f>
        <v>1.3652766138542352</v>
      </c>
      <c r="X73" s="27"/>
      <c r="Y73" s="35">
        <f>IF(Y68="-","-",SUM(Y63:Y66,Y68:Y72)*'3l HAP'!$E$12)</f>
        <v>1.4288313158408257</v>
      </c>
      <c r="Z73" s="35" t="str">
        <f>IF(Z68="-","-",SUM(Z63:Z66,Z68:Z72)*'3l HAP'!$E$12)</f>
        <v>-</v>
      </c>
      <c r="AA73" s="35" t="str">
        <f>IF(AA68="-","-",SUM(AA63:AA66,AA68:AA72)*'3l HAP'!$E$12)</f>
        <v>-</v>
      </c>
      <c r="AB73" s="35" t="str">
        <f>IF(AB68="-","-",SUM(AB63:AB66,AB68:AB72)*'3l HAP'!$E$12)</f>
        <v>-</v>
      </c>
      <c r="AC73" s="35" t="str">
        <f>IF(AC68="-","-",SUM(AC63:AC66,AC68:AC72)*'3l HAP'!$E$12)</f>
        <v>-</v>
      </c>
      <c r="AD73" s="25"/>
    </row>
    <row r="74" spans="1:30" s="26" customFormat="1" ht="11.25" customHeight="1" x14ac:dyDescent="0.15">
      <c r="A74" s="207"/>
      <c r="B74" s="123" t="s">
        <v>253</v>
      </c>
      <c r="C74" s="123" t="str">
        <f>B74&amp;"_"&amp;D74</f>
        <v>Total_Midlands</v>
      </c>
      <c r="D74" s="121" t="s">
        <v>133</v>
      </c>
      <c r="E74" s="75"/>
      <c r="F74" s="27"/>
      <c r="G74" s="35">
        <f>IF(G68="-","-",SUM(G63:G73))</f>
        <v>75.962071988620252</v>
      </c>
      <c r="H74" s="35">
        <f t="shared" ref="H74:P74" si="32">IF(H68="-","-",SUM(H63:H73))</f>
        <v>76.100515278094562</v>
      </c>
      <c r="I74" s="35">
        <f t="shared" si="32"/>
        <v>76.373586288690589</v>
      </c>
      <c r="J74" s="35">
        <f t="shared" si="32"/>
        <v>76.78891615711359</v>
      </c>
      <c r="K74" s="35">
        <f t="shared" si="32"/>
        <v>77.702419391346723</v>
      </c>
      <c r="L74" s="35">
        <f t="shared" si="32"/>
        <v>78.495957361464903</v>
      </c>
      <c r="M74" s="35">
        <f t="shared" si="32"/>
        <v>81.431543464451849</v>
      </c>
      <c r="N74" s="35">
        <f t="shared" si="32"/>
        <v>89.769356344150751</v>
      </c>
      <c r="O74" s="27"/>
      <c r="P74" s="35">
        <f t="shared" si="32"/>
        <v>89.769356344150751</v>
      </c>
      <c r="Q74" s="35">
        <f t="shared" ref="Q74" si="33">IF(Q68="-","-",SUM(Q63:Q73))</f>
        <v>92.189363006990973</v>
      </c>
      <c r="R74" s="35">
        <f t="shared" ref="R74" si="34">IF(R68="-","-",SUM(R63:R73))</f>
        <v>92.858635018132262</v>
      </c>
      <c r="S74" s="35">
        <f t="shared" ref="S74" si="35">IF(S68="-","-",SUM(S63:S73))</f>
        <v>95.053517306958852</v>
      </c>
      <c r="T74" s="35">
        <f t="shared" ref="T74" si="36">IF(T68="-","-",SUM(T63:T73))</f>
        <v>90.635233250520912</v>
      </c>
      <c r="U74" s="35">
        <f t="shared" ref="U74" si="37">IF(U68="-","-",SUM(U63:U73))</f>
        <v>92.467231518336789</v>
      </c>
      <c r="V74" s="35">
        <f t="shared" ref="V74" si="38">IF(V68="-","-",SUM(V63:V73))</f>
        <v>90.813193145333557</v>
      </c>
      <c r="W74" s="35">
        <f t="shared" ref="W74:AC74" si="39">IF(W68="-","-",SUM(W63:W73))</f>
        <v>94.615506369624683</v>
      </c>
      <c r="X74" s="27"/>
      <c r="Y74" s="35">
        <f t="shared" si="39"/>
        <v>99.019932732467126</v>
      </c>
      <c r="Z74" s="35" t="str">
        <f t="shared" si="39"/>
        <v>-</v>
      </c>
      <c r="AA74" s="35" t="str">
        <f t="shared" si="39"/>
        <v>-</v>
      </c>
      <c r="AB74" s="35" t="str">
        <f t="shared" si="39"/>
        <v>-</v>
      </c>
      <c r="AC74" s="35" t="str">
        <f t="shared" si="39"/>
        <v>-</v>
      </c>
      <c r="AD74" s="25"/>
    </row>
    <row r="75" spans="1:30" s="26" customFormat="1" ht="11.25" customHeight="1" x14ac:dyDescent="0.15">
      <c r="A75" s="207"/>
      <c r="B75" s="120" t="s">
        <v>244</v>
      </c>
      <c r="C75" s="120" t="s">
        <v>180</v>
      </c>
      <c r="D75" s="122" t="s">
        <v>123</v>
      </c>
      <c r="E75" s="119"/>
      <c r="F75" s="27"/>
      <c r="G75" s="117" t="s">
        <v>249</v>
      </c>
      <c r="H75" s="117" t="s">
        <v>249</v>
      </c>
      <c r="I75" s="117" t="s">
        <v>249</v>
      </c>
      <c r="J75" s="117" t="s">
        <v>249</v>
      </c>
      <c r="K75" s="117" t="s">
        <v>249</v>
      </c>
      <c r="L75" s="117" t="s">
        <v>249</v>
      </c>
      <c r="M75" s="117" t="s">
        <v>249</v>
      </c>
      <c r="N75" s="117" t="s">
        <v>249</v>
      </c>
      <c r="O75" s="27"/>
      <c r="P75" s="117" t="s">
        <v>249</v>
      </c>
      <c r="Q75" s="117" t="s">
        <v>249</v>
      </c>
      <c r="R75" s="117" t="s">
        <v>249</v>
      </c>
      <c r="S75" s="117" t="s">
        <v>249</v>
      </c>
      <c r="T75" s="117" t="s">
        <v>249</v>
      </c>
      <c r="U75" s="117" t="s">
        <v>249</v>
      </c>
      <c r="V75" s="117" t="s">
        <v>249</v>
      </c>
      <c r="W75" s="117" t="s">
        <v>249</v>
      </c>
      <c r="X75" s="27"/>
      <c r="Y75" s="117" t="s">
        <v>249</v>
      </c>
      <c r="Z75" s="117" t="s">
        <v>249</v>
      </c>
      <c r="AA75" s="117" t="s">
        <v>249</v>
      </c>
      <c r="AB75" s="117" t="s">
        <v>249</v>
      </c>
      <c r="AC75" s="117" t="s">
        <v>249</v>
      </c>
      <c r="AD75" s="25"/>
    </row>
    <row r="76" spans="1:30" s="26" customFormat="1" ht="11.25" customHeight="1" x14ac:dyDescent="0.15">
      <c r="A76" s="207"/>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x14ac:dyDescent="0.15">
      <c r="A77" s="207"/>
      <c r="B77" s="120" t="s">
        <v>245</v>
      </c>
      <c r="C77" s="120" t="s">
        <v>182</v>
      </c>
      <c r="D77" s="122" t="s">
        <v>123</v>
      </c>
      <c r="E77" s="119"/>
      <c r="F77" s="27"/>
      <c r="G77" s="117" t="str">
        <f>IF('3c AA'!J214="-","-",'3c AA'!J214)</f>
        <v>-</v>
      </c>
      <c r="H77" s="117" t="str">
        <f>IF('3c AA'!K214="-","-",'3c AA'!K214)</f>
        <v>-</v>
      </c>
      <c r="I77" s="117" t="str">
        <f>IF('3c AA'!L214="-","-",'3c AA'!L214)</f>
        <v>-</v>
      </c>
      <c r="J77" s="117" t="str">
        <f>IF('3c AA'!M214="-","-",'3c AA'!M214)</f>
        <v>-</v>
      </c>
      <c r="K77" s="117" t="str">
        <f>IF('3c AA'!N214="-","-",'3c AA'!N214)</f>
        <v>-</v>
      </c>
      <c r="L77" s="117" t="str">
        <f>IF('3c AA'!O214="-","-",'3c AA'!O214)</f>
        <v>-</v>
      </c>
      <c r="M77" s="117" t="str">
        <f>IF('3c AA'!P214="-","-",'3c AA'!P214)</f>
        <v>-</v>
      </c>
      <c r="N77" s="117" t="str">
        <f>IF('3c AA'!Q214="-","-",'3c AA'!Q214)</f>
        <v>-</v>
      </c>
      <c r="O77" s="27"/>
      <c r="P77" s="117" t="str">
        <f>IF('3c AA'!S214="-","-",'3c AA'!S214)</f>
        <v>-</v>
      </c>
      <c r="Q77" s="117" t="str">
        <f>IF('3c AA'!T214="-","-",'3c AA'!T214)</f>
        <v>-</v>
      </c>
      <c r="R77" s="117" t="str">
        <f>IF('3c AA'!U214="-","-",'3c AA'!U214)</f>
        <v>-</v>
      </c>
      <c r="S77" s="117" t="str">
        <f>IF('3c AA'!V214="-","-",'3c AA'!V214)</f>
        <v>-</v>
      </c>
      <c r="T77" s="117">
        <f>IF('3c AA'!W214="-","-",'3c AA'!W214)</f>
        <v>0</v>
      </c>
      <c r="U77" s="117">
        <f>IF('3c AA'!X214="-","-",'3c AA'!X214)</f>
        <v>1.4870742269298105</v>
      </c>
      <c r="V77" s="117">
        <f>IF('3c AA'!Y214="-","-",'3c AA'!Y214)</f>
        <v>0.70457099735818829</v>
      </c>
      <c r="W77" s="117" t="str">
        <f>IF('3c AA'!Z214="-","-",'3c AA'!Z214)</f>
        <v>-</v>
      </c>
      <c r="X77" s="27"/>
      <c r="Y77" s="117">
        <f>IF('3c AA'!AB214="-","-",'3c AA'!AB214)</f>
        <v>0</v>
      </c>
      <c r="Z77" s="117" t="str">
        <f>IF('3c AA'!AC214="-","-",'3c AA'!AC214)</f>
        <v>-</v>
      </c>
      <c r="AA77" s="117" t="str">
        <f>IF('3c AA'!AD214="-","-",'3c AA'!AD214)</f>
        <v>-</v>
      </c>
      <c r="AB77" s="117" t="str">
        <f>IF('3c AA'!AE214="-","-",'3c AA'!AE214)</f>
        <v>-</v>
      </c>
      <c r="AC77" s="117" t="str">
        <f>IF('3c AA'!AF214="-","-",'3c AA'!AF214)</f>
        <v>-</v>
      </c>
      <c r="AD77" s="25"/>
    </row>
    <row r="78" spans="1:30" s="331" customFormat="1" ht="11.25" x14ac:dyDescent="0.15">
      <c r="A78" s="207"/>
      <c r="B78" s="120" t="s">
        <v>246</v>
      </c>
      <c r="C78" s="120" t="s">
        <v>183</v>
      </c>
      <c r="D78" s="122" t="s">
        <v>123</v>
      </c>
      <c r="E78" s="119"/>
      <c r="F78" s="27"/>
      <c r="G78" s="117">
        <f>IF('3d PC'!G15="-","-",'3d PC'!G64+'3d PC'!G65)</f>
        <v>6.5567588596821027</v>
      </c>
      <c r="H78" s="117">
        <f>IF('3d PC'!H15="-","-",'3d PC'!H64+'3d PC'!H65)</f>
        <v>6.5567588596821027</v>
      </c>
      <c r="I78" s="117">
        <f>IF('3d PC'!I15="-","-",'3d PC'!I64+'3d PC'!I65)</f>
        <v>6.6197359495950758</v>
      </c>
      <c r="J78" s="117">
        <f>IF('3d PC'!J15="-","-",'3d PC'!J64+'3d PC'!J65)</f>
        <v>6.6197359495950758</v>
      </c>
      <c r="K78" s="117">
        <f>IF('3d PC'!K15="-","-",'3d PC'!K64+'3d PC'!K65)</f>
        <v>6.6995028867368616</v>
      </c>
      <c r="L78" s="117">
        <f>IF('3d PC'!L15="-","-",'3d PC'!L64+'3d PC'!L65)</f>
        <v>6.6995028867368616</v>
      </c>
      <c r="M78" s="117">
        <f>IF('3d PC'!M15="-","-",'3d PC'!M64+'3d PC'!M65)</f>
        <v>7.1131218301273513</v>
      </c>
      <c r="N78" s="117">
        <f>IF('3d PC'!N15="-","-",'3d PC'!N64+'3d PC'!N65)</f>
        <v>7.1131218301273513</v>
      </c>
      <c r="O78" s="27"/>
      <c r="P78" s="117">
        <f>IF('3d PC'!P15="-","-",'3d PC'!P64+'3d PC'!P65)</f>
        <v>7.1131218301273513</v>
      </c>
      <c r="Q78" s="117">
        <f>IF('3d PC'!Q15="-","-",'3d PC'!Q64+'3d PC'!Q65)</f>
        <v>7.2804579515147188</v>
      </c>
      <c r="R78" s="117">
        <f>IF('3d PC'!R15="-","-",'3d PC'!R64+'3d PC'!R65)</f>
        <v>7.1935840895118579</v>
      </c>
      <c r="S78" s="117">
        <f>IF('3d PC'!S15="-","-",'3d PC'!S64+'3d PC'!S65)</f>
        <v>7.3593999937099728</v>
      </c>
      <c r="T78" s="117">
        <f>IF('3d PC'!T15="-","-",'3d PC'!T64+'3d PC'!T65)</f>
        <v>7.0492243060839304</v>
      </c>
      <c r="U78" s="117">
        <f>IF('3d PC'!U15="-","-",'3d PC'!U64+'3d PC'!U65)</f>
        <v>7.1089669218364691</v>
      </c>
      <c r="V78" s="117">
        <f>IF('3d PC'!V15="-","-",'3d PC'!V64+'3d PC'!V65)</f>
        <v>6.9829560851947949</v>
      </c>
      <c r="W78" s="117">
        <f>IF('3d PC'!W15="-","-",'3d PC'!W64+'3d PC'!W65)</f>
        <v>12.319103597588796</v>
      </c>
      <c r="X78" s="27"/>
      <c r="Y78" s="117">
        <f>IF('3d PC'!Y15="-","-",'3d PC'!Y64+'3d PC'!Y65)</f>
        <v>12.643366379774243</v>
      </c>
      <c r="Z78" s="117" t="str">
        <f>IF('3d PC'!Z15="-","-",'3d PC'!Z64+'3d PC'!Z65)</f>
        <v>-</v>
      </c>
      <c r="AA78" s="117" t="str">
        <f>IF('3d PC'!AA15="-","-",'3d PC'!AA64+'3d PC'!AA65)</f>
        <v>-</v>
      </c>
      <c r="AB78" s="117" t="str">
        <f>IF('3d PC'!AB15="-","-",'3d PC'!AB64+'3d PC'!AB65)</f>
        <v>-</v>
      </c>
      <c r="AC78" s="117" t="str">
        <f>IF('3d PC'!AC15="-","-",'3d PC'!AC64+'3d PC'!AC65)</f>
        <v>-</v>
      </c>
      <c r="AD78" s="25"/>
    </row>
    <row r="79" spans="1:30" s="26" customFormat="1" ht="11.25" x14ac:dyDescent="0.15">
      <c r="A79" s="207"/>
      <c r="B79" s="120" t="s">
        <v>247</v>
      </c>
      <c r="C79" s="120" t="s">
        <v>184</v>
      </c>
      <c r="D79" s="122" t="s">
        <v>123</v>
      </c>
      <c r="E79" s="119"/>
      <c r="F79" s="27"/>
      <c r="G79" s="117" t="s">
        <v>249</v>
      </c>
      <c r="H79" s="117" t="s">
        <v>249</v>
      </c>
      <c r="I79" s="117" t="s">
        <v>249</v>
      </c>
      <c r="J79" s="117" t="s">
        <v>249</v>
      </c>
      <c r="K79" s="117" t="s">
        <v>249</v>
      </c>
      <c r="L79" s="117" t="s">
        <v>249</v>
      </c>
      <c r="M79" s="117" t="s">
        <v>249</v>
      </c>
      <c r="N79" s="117" t="s">
        <v>249</v>
      </c>
      <c r="O79" s="27"/>
      <c r="P79" s="117" t="s">
        <v>249</v>
      </c>
      <c r="Q79" s="117" t="s">
        <v>249</v>
      </c>
      <c r="R79" s="117" t="s">
        <v>249</v>
      </c>
      <c r="S79" s="117" t="s">
        <v>249</v>
      </c>
      <c r="T79" s="117" t="s">
        <v>249</v>
      </c>
      <c r="U79" s="117" t="s">
        <v>249</v>
      </c>
      <c r="V79" s="117" t="s">
        <v>249</v>
      </c>
      <c r="W79" s="117" t="s">
        <v>249</v>
      </c>
      <c r="X79" s="27"/>
      <c r="Y79" s="117" t="s">
        <v>249</v>
      </c>
      <c r="Z79" s="117" t="s">
        <v>249</v>
      </c>
      <c r="AA79" s="117" t="s">
        <v>249</v>
      </c>
      <c r="AB79" s="117" t="s">
        <v>249</v>
      </c>
      <c r="AC79" s="117" t="s">
        <v>249</v>
      </c>
      <c r="AD79" s="25"/>
    </row>
    <row r="80" spans="1:30" s="26" customFormat="1" ht="11.25" x14ac:dyDescent="0.15">
      <c r="A80" s="207"/>
      <c r="B80" s="120" t="s">
        <v>248</v>
      </c>
      <c r="C80" s="120" t="s">
        <v>185</v>
      </c>
      <c r="D80" s="122" t="s">
        <v>123</v>
      </c>
      <c r="E80" s="119"/>
      <c r="F80" s="27"/>
      <c r="G80" s="117">
        <f>IF('3g CPIH'!C$17="-","-",'3h OC '!$E$11*('3g CPIH'!C$17/'3g CPIH'!$G$17))</f>
        <v>63.482931017612529</v>
      </c>
      <c r="H80" s="117">
        <f>IF('3g CPIH'!D$17="-","-",'3h OC '!$E$11*('3g CPIH'!D$17/'3g CPIH'!$G$17))</f>
        <v>63.61002397260274</v>
      </c>
      <c r="I80" s="117">
        <f>IF('3g CPIH'!E$17="-","-",'3h OC '!$E$11*('3g CPIH'!E$17/'3g CPIH'!$G$17))</f>
        <v>63.800663405088073</v>
      </c>
      <c r="J80" s="117">
        <f>IF('3g CPIH'!F$17="-","-",'3h OC '!$E$11*('3g CPIH'!F$17/'3g CPIH'!$G$17))</f>
        <v>64.181942270058713</v>
      </c>
      <c r="K80" s="117">
        <f>IF('3g CPIH'!G$17="-","-",'3h OC '!$E$11*('3g CPIH'!G$17/'3g CPIH'!$G$17))</f>
        <v>64.944500000000005</v>
      </c>
      <c r="L80" s="117">
        <f>IF('3g CPIH'!H$17="-","-",'3h OC '!$E$11*('3g CPIH'!H$17/'3g CPIH'!$G$17))</f>
        <v>65.770604207436406</v>
      </c>
      <c r="M80" s="117">
        <f>IF('3g CPIH'!I$17="-","-",'3h OC '!$E$11*('3g CPIH'!I$17/'3g CPIH'!$G$17))</f>
        <v>66.723801369863011</v>
      </c>
      <c r="N80" s="117">
        <f>IF('3g CPIH'!J$17="-","-",'3h OC '!$E$11*('3g CPIH'!J$17/'3g CPIH'!$G$17))</f>
        <v>67.295719667318991</v>
      </c>
      <c r="O80" s="27"/>
      <c r="P80" s="117">
        <f>IF('3g CPIH'!L$17="-","-",'3h OC '!$E$11*('3g CPIH'!L$17/'3g CPIH'!$G$17))</f>
        <v>67.295719667318991</v>
      </c>
      <c r="Q80" s="117">
        <f>IF('3g CPIH'!M$17="-","-",'3h OC '!$E$11*('3g CPIH'!M$17/'3g CPIH'!$G$17))</f>
        <v>68.058277397260284</v>
      </c>
      <c r="R80" s="117">
        <f>IF('3g CPIH'!N$17="-","-",'3h OC '!$E$11*('3g CPIH'!N$17/'3g CPIH'!$G$17))</f>
        <v>68.566649217221141</v>
      </c>
      <c r="S80" s="117">
        <f>IF('3g CPIH'!O$17="-","-",'3h OC '!$E$11*('3g CPIH'!O$17/'3g CPIH'!$G$17))</f>
        <v>68.947928082191794</v>
      </c>
      <c r="T80" s="117">
        <f>IF('3g CPIH'!P$17="-","-",'3h OC '!$E$11*('3g CPIH'!P$17/'3g CPIH'!$G$17))</f>
        <v>69.138567514677106</v>
      </c>
      <c r="U80" s="117">
        <f>IF('3g CPIH'!Q$17="-","-",'3h OC '!$E$11*('3g CPIH'!Q$17/'3g CPIH'!$G$17))</f>
        <v>69.51984637964776</v>
      </c>
      <c r="V80" s="117">
        <f>IF('3g CPIH'!R$17="-","-",'3h OC '!$E$11*('3g CPIH'!R$17/'3g CPIH'!$G$17))</f>
        <v>70.790775929549909</v>
      </c>
      <c r="W80" s="117">
        <f>IF('3g CPIH'!S$17="-","-",'3h OC '!$E$11*('3g CPIH'!S$17/'3g CPIH'!$G$17))</f>
        <v>72.88780968688846</v>
      </c>
      <c r="X80" s="27"/>
      <c r="Y80" s="117">
        <f>IF('3g CPIH'!U$17="-","-",'3h OC '!$E$11*('3g CPIH'!U$17/'3g CPIH'!$G$17))</f>
        <v>76.573505381604704</v>
      </c>
      <c r="Z80" s="117" t="str">
        <f>IF('3g CPIH'!V$17="-","-",'3h OC '!$E$11*('3g CPIH'!V$17/'3g CPIH'!$G$17))</f>
        <v>-</v>
      </c>
      <c r="AA80" s="117" t="str">
        <f>IF('3g CPIH'!W$17="-","-",'3h OC '!$E$11*('3g CPIH'!W$17/'3g CPIH'!$G$17))</f>
        <v>-</v>
      </c>
      <c r="AB80" s="117" t="str">
        <f>IF('3g CPIH'!X$17="-","-",'3h OC '!$E$11*('3g CPIH'!X$17/'3g CPIH'!$G$17))</f>
        <v>-</v>
      </c>
      <c r="AC80" s="117" t="str">
        <f>IF('3g CPIH'!Y$17="-","-",'3h OC '!$E$11*('3g CPIH'!Y$17/'3g CPIH'!$G$17))</f>
        <v>-</v>
      </c>
      <c r="AD80" s="25"/>
    </row>
    <row r="81" spans="1:30" s="26" customFormat="1" ht="11.25" x14ac:dyDescent="0.15">
      <c r="A81" s="207"/>
      <c r="B81" s="120" t="s">
        <v>248</v>
      </c>
      <c r="C81" s="120" t="s">
        <v>186</v>
      </c>
      <c r="D81" s="122" t="s">
        <v>123</v>
      </c>
      <c r="E81" s="119"/>
      <c r="F81" s="27"/>
      <c r="G81" s="117" t="s">
        <v>249</v>
      </c>
      <c r="H81" s="117" t="s">
        <v>249</v>
      </c>
      <c r="I81" s="117" t="s">
        <v>249</v>
      </c>
      <c r="J81" s="117" t="s">
        <v>249</v>
      </c>
      <c r="K81" s="117">
        <f>IF('3i SMNCC'!G$51="-","-",'3i SMNCC'!G$63)</f>
        <v>0</v>
      </c>
      <c r="L81" s="117">
        <f>IF('3i SMNCC'!H$51="-","-",'3i SMNCC'!H$63)</f>
        <v>-0.10239413454660828</v>
      </c>
      <c r="M81" s="117">
        <f>IF('3i SMNCC'!I$51="-","-",'3i SMNCC'!I$63)</f>
        <v>1.3107897268148032</v>
      </c>
      <c r="N81" s="117">
        <f>IF('3i SMNCC'!J$51="-","-",'3i SMNCC'!J$63)</f>
        <v>8.7391024854837447</v>
      </c>
      <c r="O81" s="27"/>
      <c r="P81" s="117">
        <f>IF('3i SMNCC'!L$51="-","-",'3i SMNCC'!L$63)</f>
        <v>8.7391024854837447</v>
      </c>
      <c r="Q81" s="117">
        <f>IF('3i SMNCC'!M$51="-","-",'3i SMNCC'!M$63)</f>
        <v>10.102089688688181</v>
      </c>
      <c r="R81" s="117">
        <f>IF('3i SMNCC'!N$51="-","-",'3i SMNCC'!N$63)</f>
        <v>10.300173121233549</v>
      </c>
      <c r="S81" s="117">
        <f>IF('3i SMNCC'!O$51="-","-",'3i SMNCC'!O$63)</f>
        <v>11.847822371645298</v>
      </c>
      <c r="T81" s="117">
        <f>IF('3i SMNCC'!P$51="-","-",'3i SMNCC'!P$63)</f>
        <v>7.7038430079225817</v>
      </c>
      <c r="U81" s="117">
        <f>IF('3i SMNCC'!Q$51="-","-",'3i SMNCC'!Q$63)</f>
        <v>7.5210837283470999</v>
      </c>
      <c r="V81" s="117">
        <f>IF('3i SMNCC'!R$51="-","-",'3i SMNCC'!R$63)</f>
        <v>5.5039662813362371</v>
      </c>
      <c r="W81" s="117">
        <f>IF('3i SMNCC'!S$51="-","-",'3i SMNCC'!S$63)</f>
        <v>2.3340147638275894</v>
      </c>
      <c r="X81" s="27"/>
      <c r="Y81" s="117">
        <f>IF('3i SMNCC'!U$51="-","-",'3i SMNCC'!U$63)</f>
        <v>2.3848554466543863</v>
      </c>
      <c r="Z81" s="117" t="str">
        <f>IF('3i SMNCC'!V$51="-","-",'3i SMNCC'!V$63)</f>
        <v>-</v>
      </c>
      <c r="AA81" s="117" t="str">
        <f>IF('3i SMNCC'!W$51="-","-",'3i SMNCC'!W$63)</f>
        <v>-</v>
      </c>
      <c r="AB81" s="117" t="str">
        <f>IF('3i SMNCC'!X$51="-","-",'3i SMNCC'!X$63)</f>
        <v>-</v>
      </c>
      <c r="AC81" s="117" t="str">
        <f>IF('3i SMNCC'!Y$51="-","-",'3i SMNCC'!Y$63)</f>
        <v>-</v>
      </c>
      <c r="AD81" s="25"/>
    </row>
    <row r="82" spans="1:30" s="26" customFormat="1" ht="11.25" customHeight="1" x14ac:dyDescent="0.15">
      <c r="A82" s="207"/>
      <c r="B82" s="120" t="s">
        <v>248</v>
      </c>
      <c r="C82" s="120" t="s">
        <v>187</v>
      </c>
      <c r="D82" s="122" t="s">
        <v>123</v>
      </c>
      <c r="E82" s="119"/>
      <c r="F82" s="27"/>
      <c r="G82" s="117">
        <f>IF('3g CPIH'!C$17="-","-",'3j PAAC PAP'!$G$21*('3g CPIH'!C$17/'3g CPIH'!$G$17))</f>
        <v>3.1142016634050882</v>
      </c>
      <c r="H82" s="117">
        <f>IF('3g CPIH'!D$17="-","-",'3j PAAC PAP'!$G$21*('3g CPIH'!D$17/'3g CPIH'!$G$17))</f>
        <v>3.1204363013698631</v>
      </c>
      <c r="I82" s="117">
        <f>IF('3g CPIH'!E$17="-","-",'3j PAAC PAP'!$G$21*('3g CPIH'!E$17/'3g CPIH'!$G$17))</f>
        <v>3.129788258317026</v>
      </c>
      <c r="J82" s="117">
        <f>IF('3g CPIH'!F$17="-","-",'3j PAAC PAP'!$G$21*('3g CPIH'!F$17/'3g CPIH'!$G$17))</f>
        <v>3.1484921722113506</v>
      </c>
      <c r="K82" s="117">
        <f>IF('3g CPIH'!G$17="-","-",'3j PAAC PAP'!$G$21*('3g CPIH'!G$17/'3g CPIH'!$G$17))</f>
        <v>3.1859000000000002</v>
      </c>
      <c r="L82" s="117">
        <f>IF('3g CPIH'!H$17="-","-",'3j PAAC PAP'!$G$21*('3g CPIH'!H$17/'3g CPIH'!$G$17))</f>
        <v>3.2264251467710374</v>
      </c>
      <c r="M82" s="117">
        <f>IF('3g CPIH'!I$17="-","-",'3j PAAC PAP'!$G$21*('3g CPIH'!I$17/'3g CPIH'!$G$17))</f>
        <v>3.2731849315068491</v>
      </c>
      <c r="N82" s="117">
        <f>IF('3g CPIH'!J$17="-","-",'3j PAAC PAP'!$G$21*('3g CPIH'!J$17/'3g CPIH'!$G$17))</f>
        <v>3.3012408023483371</v>
      </c>
      <c r="O82" s="27"/>
      <c r="P82" s="117">
        <f>IF('3g CPIH'!L$17="-","-",'3j PAAC PAP'!$G$21*('3g CPIH'!L$17/'3g CPIH'!$G$17))</f>
        <v>3.3012408023483371</v>
      </c>
      <c r="Q82" s="117">
        <f>IF('3g CPIH'!M$17="-","-",'3j PAAC PAP'!$G$21*('3g CPIH'!M$17/'3g CPIH'!$G$17))</f>
        <v>3.3386486301369862</v>
      </c>
      <c r="R82" s="117">
        <f>IF('3g CPIH'!N$17="-","-",'3j PAAC PAP'!$G$21*('3g CPIH'!N$17/'3g CPIH'!$G$17))</f>
        <v>3.3635871819960861</v>
      </c>
      <c r="S82" s="117">
        <f>IF('3g CPIH'!O$17="-","-",'3j PAAC PAP'!$G$21*('3g CPIH'!O$17/'3g CPIH'!$G$17))</f>
        <v>3.3822910958904111</v>
      </c>
      <c r="T82" s="117">
        <f>IF('3g CPIH'!P$17="-","-",'3j PAAC PAP'!$G$21*('3g CPIH'!P$17/'3g CPIH'!$G$17))</f>
        <v>3.3916430528375732</v>
      </c>
      <c r="U82" s="117">
        <f>IF('3g CPIH'!Q$17="-","-",'3j PAAC PAP'!$G$21*('3g CPIH'!Q$17/'3g CPIH'!$G$17))</f>
        <v>3.4103469667318986</v>
      </c>
      <c r="V82" s="117">
        <f>IF('3g CPIH'!R$17="-","-",'3j PAAC PAP'!$G$21*('3g CPIH'!R$17/'3g CPIH'!$G$17))</f>
        <v>3.4726933463796481</v>
      </c>
      <c r="W82" s="117">
        <f>IF('3g CPIH'!S$17="-","-",'3j PAAC PAP'!$G$21*('3g CPIH'!S$17/'3g CPIH'!$G$17))</f>
        <v>3.5755648727984348</v>
      </c>
      <c r="X82" s="27"/>
      <c r="Y82" s="117">
        <f>IF('3g CPIH'!U$17="-","-",'3j PAAC PAP'!$G$21*('3g CPIH'!U$17/'3g CPIH'!$G$17))</f>
        <v>3.7563693737769084</v>
      </c>
      <c r="Z82" s="117" t="str">
        <f>IF('3g CPIH'!V$17="-","-",'3j PAAC PAP'!$G$21*('3g CPIH'!V$17/'3g CPIH'!$G$17))</f>
        <v>-</v>
      </c>
      <c r="AA82" s="117" t="str">
        <f>IF('3g CPIH'!W$17="-","-",'3j PAAC PAP'!$G$21*('3g CPIH'!W$17/'3g CPIH'!$G$17))</f>
        <v>-</v>
      </c>
      <c r="AB82" s="117" t="str">
        <f>IF('3g CPIH'!X$17="-","-",'3j PAAC PAP'!$G$21*('3g CPIH'!X$17/'3g CPIH'!$G$17))</f>
        <v>-</v>
      </c>
      <c r="AC82" s="117" t="str">
        <f>IF('3g CPIH'!Y$17="-","-",'3j PAAC PAP'!$G$21*('3g CPIH'!Y$17/'3g CPIH'!$G$17))</f>
        <v>-</v>
      </c>
      <c r="AD82" s="25"/>
    </row>
    <row r="83" spans="1:30" s="26" customFormat="1" ht="11.25" customHeight="1" x14ac:dyDescent="0.15">
      <c r="A83" s="207"/>
      <c r="B83" s="120" t="s">
        <v>248</v>
      </c>
      <c r="C83" s="120" t="s">
        <v>188</v>
      </c>
      <c r="D83" s="122" t="s">
        <v>123</v>
      </c>
      <c r="E83" s="119"/>
      <c r="F83" s="27"/>
      <c r="G83" s="117">
        <f>IF(G78="-","-",SUM(G75:G81)*'3j PAAC PAP'!$G$39)</f>
        <v>0.2896141176426133</v>
      </c>
      <c r="H83" s="117">
        <f>IF(H78="-","-",SUM(H75:H81)*'3j PAAC PAP'!$G$39)</f>
        <v>0.2901396470114978</v>
      </c>
      <c r="I83" s="117">
        <f>IF(I78="-","-",SUM(I75:I81)*'3j PAAC PAP'!$G$39)</f>
        <v>0.29118835133161486</v>
      </c>
      <c r="J83" s="117">
        <f>IF(J78="-","-",SUM(J75:J81)*'3j PAAC PAP'!$G$39)</f>
        <v>0.29276493943826842</v>
      </c>
      <c r="K83" s="117">
        <f>IF(K78="-","-",SUM(K75:K81)*'3j PAAC PAP'!$G$39)</f>
        <v>0.29624795193665693</v>
      </c>
      <c r="L83" s="117">
        <f>IF(L78="-","-",SUM(L75:L81)*'3j PAAC PAP'!$G$39)</f>
        <v>0.29924049308805623</v>
      </c>
      <c r="M83" s="117">
        <f>IF(M78="-","-",SUM(M75:M81)*'3j PAAC PAP'!$G$39)</f>
        <v>0.31073579295233938</v>
      </c>
      <c r="N83" s="117">
        <f>IF(N78="-","-",SUM(N75:N81)*'3j PAAC PAP'!$G$39)</f>
        <v>0.34381674836941589</v>
      </c>
      <c r="O83" s="27"/>
      <c r="P83" s="117">
        <f>IF(P78="-","-",SUM(P75:P81)*'3j PAAC PAP'!$G$39)</f>
        <v>0.34381674836941589</v>
      </c>
      <c r="Q83" s="117">
        <f>IF(Q78="-","-",SUM(Q75:Q81)*'3j PAAC PAP'!$G$39)</f>
        <v>0.35329781152991024</v>
      </c>
      <c r="R83" s="117">
        <f>IF(R78="-","-",SUM(R75:R81)*'3j PAAC PAP'!$G$39)</f>
        <v>0.35585978057964163</v>
      </c>
      <c r="S83" s="117">
        <f>IF(S78="-","-",SUM(S75:S81)*'3j PAAC PAP'!$G$39)</f>
        <v>0.36452154710060708</v>
      </c>
      <c r="T83" s="117">
        <f>IF(T78="-","-",SUM(T75:T81)*'3j PAAC PAP'!$G$39)</f>
        <v>0.34689191001660674</v>
      </c>
      <c r="U83" s="117">
        <f>IF(U78="-","-",SUM(U75:U81)*'3j PAAC PAP'!$G$39)</f>
        <v>0.35410887614670727</v>
      </c>
      <c r="V83" s="117">
        <f>IF(V78="-","-",SUM(V75:V81)*'3j PAAC PAP'!$G$39)</f>
        <v>0.34726668352837081</v>
      </c>
      <c r="W83" s="117">
        <f>IF(W78="-","-",SUM(W75:W81)*'3j PAAC PAP'!$G$39)</f>
        <v>0.3619817374797405</v>
      </c>
      <c r="X83" s="27"/>
      <c r="Y83" s="117">
        <f>IF(Y78="-","-",SUM(Y75:Y81)*'3j PAAC PAP'!$G$39)</f>
        <v>0.37877314200521778</v>
      </c>
      <c r="Z83" s="117" t="str">
        <f>IF(Z78="-","-",SUM(Z75:Z81)*'3j PAAC PAP'!$G$39)</f>
        <v>-</v>
      </c>
      <c r="AA83" s="117" t="str">
        <f>IF(AA78="-","-",SUM(AA75:AA81)*'3j PAAC PAP'!$G$39)</f>
        <v>-</v>
      </c>
      <c r="AB83" s="117" t="str">
        <f>IF(AB78="-","-",SUM(AB75:AB81)*'3j PAAC PAP'!$G$39)</f>
        <v>-</v>
      </c>
      <c r="AC83" s="117" t="str">
        <f>IF(AC78="-","-",SUM(AC75:AC81)*'3j PAAC PAP'!$G$39)</f>
        <v>-</v>
      </c>
      <c r="AD83" s="25"/>
    </row>
    <row r="84" spans="1:30" s="26" customFormat="1" ht="11.25" customHeight="1" x14ac:dyDescent="0.15">
      <c r="A84" s="207"/>
      <c r="B84" s="120" t="s">
        <v>189</v>
      </c>
      <c r="C84" s="120" t="s">
        <v>250</v>
      </c>
      <c r="D84" s="122" t="s">
        <v>123</v>
      </c>
      <c r="E84" s="119"/>
      <c r="F84" s="27"/>
      <c r="G84" s="117">
        <f>IF(G78="-","-",SUM(G75:G83)*'3k EBIT'!$E$11)</f>
        <v>1.4224538175907742</v>
      </c>
      <c r="H84" s="117">
        <f>IF(H78="-","-",SUM(H75:H83)*'3k EBIT'!$E$11)</f>
        <v>1.4250462848639429</v>
      </c>
      <c r="I84" s="117">
        <f>IF(I78="-","-",SUM(I75:I83)*'3k EBIT'!$E$11)</f>
        <v>1.4301597696771782</v>
      </c>
      <c r="J84" s="117">
        <f>IF(J78="-","-",SUM(J75:J83)*'3k EBIT'!$E$11)</f>
        <v>1.4379371714966844</v>
      </c>
      <c r="K84" s="117">
        <f>IF(K78="-","-",SUM(K75:K83)*'3k EBIT'!$E$11)</f>
        <v>1.4550432894434291</v>
      </c>
      <c r="L84" s="117">
        <f>IF(L78="-","-",SUM(L75:L83)*'3k EBIT'!$E$11)</f>
        <v>1.4699029567148398</v>
      </c>
      <c r="M84" s="117">
        <f>IF(M78="-","-",SUM(M75:M83)*'3k EBIT'!$E$11)</f>
        <v>1.524874280557688</v>
      </c>
      <c r="N84" s="117">
        <f>IF(N78="-","-",SUM(N75:N83)*'3k EBIT'!$E$11)</f>
        <v>1.6810068537036913</v>
      </c>
      <c r="O84" s="27"/>
      <c r="P84" s="117">
        <f>IF(P78="-","-",SUM(P75:P83)*'3k EBIT'!$E$11)</f>
        <v>1.6810068537036913</v>
      </c>
      <c r="Q84" s="117">
        <f>IF(Q78="-","-",SUM(Q75:Q83)*'3k EBIT'!$E$11)</f>
        <v>1.7263235180077914</v>
      </c>
      <c r="R84" s="117">
        <f>IF(R78="-","-",SUM(R75:R83)*'3k EBIT'!$E$11)</f>
        <v>1.7388562004680224</v>
      </c>
      <c r="S84" s="117">
        <f>IF(S78="-","-",SUM(S75:S83)*'3k EBIT'!$E$11)</f>
        <v>1.7799572211375414</v>
      </c>
      <c r="T84" s="117">
        <f>IF(T78="-","-",SUM(T75:T83)*'3k EBIT'!$E$11)</f>
        <v>1.6972211285225043</v>
      </c>
      <c r="U84" s="117">
        <f>IF(U78="-","-",SUM(U75:U83)*'3k EBIT'!$E$11)</f>
        <v>1.7315268400658224</v>
      </c>
      <c r="V84" s="117">
        <f>IF(V78="-","-",SUM(V75:V83)*'3k EBIT'!$E$11)</f>
        <v>1.7005535775345875</v>
      </c>
      <c r="W84" s="117">
        <f>IF(W78="-","-",SUM(W75:W83)*'3k EBIT'!$E$11)</f>
        <v>1.7717550971874356</v>
      </c>
      <c r="X84" s="27"/>
      <c r="Y84" s="117">
        <f>IF(Y78="-","-",SUM(Y75:Y83)*'3k EBIT'!$E$11)</f>
        <v>1.8542316928108575</v>
      </c>
      <c r="Z84" s="117" t="str">
        <f>IF(Z78="-","-",SUM(Z75:Z83)*'3k EBIT'!$E$11)</f>
        <v>-</v>
      </c>
      <c r="AA84" s="117" t="str">
        <f>IF(AA78="-","-",SUM(AA75:AA83)*'3k EBIT'!$E$11)</f>
        <v>-</v>
      </c>
      <c r="AB84" s="117" t="str">
        <f>IF(AB78="-","-",SUM(AB75:AB83)*'3k EBIT'!$E$11)</f>
        <v>-</v>
      </c>
      <c r="AC84" s="117" t="str">
        <f>IF(AC78="-","-",SUM(AC75:AC83)*'3k EBIT'!$E$11)</f>
        <v>-</v>
      </c>
      <c r="AD84" s="25"/>
    </row>
    <row r="85" spans="1:30" s="26" customFormat="1" ht="12.6" customHeight="1" x14ac:dyDescent="0.15">
      <c r="A85" s="207"/>
      <c r="B85" s="120" t="s">
        <v>251</v>
      </c>
      <c r="C85" s="156" t="s">
        <v>252</v>
      </c>
      <c r="D85" s="122" t="s">
        <v>123</v>
      </c>
      <c r="E85" s="118"/>
      <c r="F85" s="27"/>
      <c r="G85" s="117">
        <f>IF(G80="-","-",SUM(G75:G78,G80:G84)*'3l HAP'!$E$12)</f>
        <v>1.0961125126871367</v>
      </c>
      <c r="H85" s="117">
        <f>IF(H80="-","-",SUM(H75:H78,H80:H84)*'3l HAP'!$E$12)</f>
        <v>1.0981102125644266</v>
      </c>
      <c r="I85" s="117">
        <f>IF(I80="-","-",SUM(I75:I78,I80:I84)*'3l HAP'!$E$12)</f>
        <v>1.1020505546816253</v>
      </c>
      <c r="J85" s="117">
        <f>IF(J80="-","-",SUM(J75:J78,J80:J84)*'3l HAP'!$E$12)</f>
        <v>1.1080436543134962</v>
      </c>
      <c r="K85" s="117">
        <f>IF(K80="-","-",SUM(K75:K78,K80:K84)*'3l HAP'!$E$12)</f>
        <v>1.1212252632297603</v>
      </c>
      <c r="L85" s="117">
        <f>IF(L80="-","-",SUM(L75:L78,L80:L84)*'3l HAP'!$E$12)</f>
        <v>1.1326758052643326</v>
      </c>
      <c r="M85" s="117">
        <f>IF(M80="-","-",SUM(M75:M78,M80:M84)*'3l HAP'!$E$12)</f>
        <v>1.1750355326298065</v>
      </c>
      <c r="N85" s="117">
        <f>IF(N80="-","-",SUM(N75:N78,N80:N84)*'3l HAP'!$E$12)</f>
        <v>1.2953479567992137</v>
      </c>
      <c r="O85" s="27"/>
      <c r="P85" s="117">
        <f>IF(P80="-","-",SUM(P75:P78,P80:P84)*'3l HAP'!$E$12)</f>
        <v>1.2953479567992137</v>
      </c>
      <c r="Q85" s="117">
        <f>IF(Q80="-","-",SUM(Q75:Q78,Q80:Q84)*'3l HAP'!$E$12)</f>
        <v>1.3302680098530955</v>
      </c>
      <c r="R85" s="117">
        <f>IF(R80="-","-",SUM(R75:R78,R80:R84)*'3l HAP'!$E$12)</f>
        <v>1.3399254271219814</v>
      </c>
      <c r="S85" s="117">
        <f>IF(S80="-","-",SUM(S75:S78,S80:S84)*'3l HAP'!$E$12)</f>
        <v>1.3715969952832425</v>
      </c>
      <c r="T85" s="117">
        <f>IF(T80="-","-",SUM(T75:T78,T80:T84)*'3l HAP'!$E$12)</f>
        <v>1.3078423304606031</v>
      </c>
      <c r="U85" s="117">
        <f>IF(U80="-","-",SUM(U75:U78,U80:U84)*'3l HAP'!$E$12)</f>
        <v>1.3342775786312291</v>
      </c>
      <c r="V85" s="117">
        <f>IF(V80="-","-",SUM(V75:V78,V80:V84)*'3l HAP'!$E$12)</f>
        <v>1.3104102444518095</v>
      </c>
      <c r="W85" s="117">
        <f>IF(W80="-","-",SUM(W75:W78,W80:W84)*'3l HAP'!$E$12)</f>
        <v>1.3652766138542352</v>
      </c>
      <c r="X85" s="27"/>
      <c r="Y85" s="117">
        <f>IF(Y80="-","-",SUM(Y75:Y78,Y80:Y84)*'3l HAP'!$E$12)</f>
        <v>1.4288313158408257</v>
      </c>
      <c r="Z85" s="117" t="str">
        <f>IF(Z80="-","-",SUM(Z75:Z78,Z80:Z84)*'3l HAP'!$E$12)</f>
        <v>-</v>
      </c>
      <c r="AA85" s="117" t="str">
        <f>IF(AA80="-","-",SUM(AA75:AA78,AA80:AA84)*'3l HAP'!$E$12)</f>
        <v>-</v>
      </c>
      <c r="AB85" s="117" t="str">
        <f>IF(AB80="-","-",SUM(AB75:AB78,AB80:AB84)*'3l HAP'!$E$12)</f>
        <v>-</v>
      </c>
      <c r="AC85" s="117" t="str">
        <f>IF(AC80="-","-",SUM(AC75:AC78,AC80:AC84)*'3l HAP'!$E$12)</f>
        <v>-</v>
      </c>
      <c r="AD85" s="25"/>
    </row>
    <row r="86" spans="1:30" s="26" customFormat="1" ht="11.25" customHeight="1" x14ac:dyDescent="0.15">
      <c r="A86" s="207"/>
      <c r="B86" s="120" t="s">
        <v>253</v>
      </c>
      <c r="C86" s="120" t="str">
        <f>B86&amp;"_"&amp;D86</f>
        <v>Total_Northern</v>
      </c>
      <c r="D86" s="122" t="s">
        <v>123</v>
      </c>
      <c r="E86" s="119"/>
      <c r="F86" s="27"/>
      <c r="G86" s="117">
        <f>IF(G80="-","-",SUM(G75:G85))</f>
        <v>75.962071988620252</v>
      </c>
      <c r="H86" s="117">
        <f t="shared" ref="H86:P86" si="40">IF(H80="-","-",SUM(H75:H85))</f>
        <v>76.100515278094562</v>
      </c>
      <c r="I86" s="117">
        <f t="shared" si="40"/>
        <v>76.373586288690589</v>
      </c>
      <c r="J86" s="117">
        <f t="shared" si="40"/>
        <v>76.78891615711359</v>
      </c>
      <c r="K86" s="117">
        <f t="shared" si="40"/>
        <v>77.702419391346723</v>
      </c>
      <c r="L86" s="117">
        <f t="shared" si="40"/>
        <v>78.495957361464903</v>
      </c>
      <c r="M86" s="117">
        <f t="shared" si="40"/>
        <v>81.431543464451849</v>
      </c>
      <c r="N86" s="117">
        <f t="shared" si="40"/>
        <v>89.769356344150751</v>
      </c>
      <c r="O86" s="27"/>
      <c r="P86" s="117">
        <f t="shared" si="40"/>
        <v>89.769356344150751</v>
      </c>
      <c r="Q86" s="117">
        <f t="shared" ref="Q86" si="41">IF(Q80="-","-",SUM(Q75:Q85))</f>
        <v>92.189363006990973</v>
      </c>
      <c r="R86" s="117">
        <f t="shared" ref="R86" si="42">IF(R80="-","-",SUM(R75:R85))</f>
        <v>92.858635018132262</v>
      </c>
      <c r="S86" s="117">
        <f t="shared" ref="S86" si="43">IF(S80="-","-",SUM(S75:S85))</f>
        <v>95.053517306958852</v>
      </c>
      <c r="T86" s="117">
        <f t="shared" ref="T86" si="44">IF(T80="-","-",SUM(T75:T85))</f>
        <v>90.635233250520912</v>
      </c>
      <c r="U86" s="117">
        <f t="shared" ref="U86" si="45">IF(U80="-","-",SUM(U75:U85))</f>
        <v>92.467231518336789</v>
      </c>
      <c r="V86" s="117">
        <f t="shared" ref="V86" si="46">IF(V80="-","-",SUM(V75:V85))</f>
        <v>90.813193145333557</v>
      </c>
      <c r="W86" s="117">
        <f t="shared" ref="W86:AC86" si="47">IF(W80="-","-",SUM(W75:W85))</f>
        <v>94.615506369624683</v>
      </c>
      <c r="X86" s="27"/>
      <c r="Y86" s="117">
        <f t="shared" si="47"/>
        <v>99.019932732467126</v>
      </c>
      <c r="Z86" s="117" t="str">
        <f t="shared" si="47"/>
        <v>-</v>
      </c>
      <c r="AA86" s="117" t="str">
        <f t="shared" si="47"/>
        <v>-</v>
      </c>
      <c r="AB86" s="117" t="str">
        <f t="shared" si="47"/>
        <v>-</v>
      </c>
      <c r="AC86" s="117" t="str">
        <f t="shared" si="47"/>
        <v>-</v>
      </c>
      <c r="AD86" s="25"/>
    </row>
    <row r="87" spans="1:30" s="26" customFormat="1" ht="11.25" customHeight="1" x14ac:dyDescent="0.15">
      <c r="A87" s="207"/>
      <c r="B87" s="123" t="s">
        <v>244</v>
      </c>
      <c r="C87" s="123" t="s">
        <v>180</v>
      </c>
      <c r="D87" s="121" t="s">
        <v>122</v>
      </c>
      <c r="E87" s="75"/>
      <c r="F87" s="27"/>
      <c r="G87" s="35" t="s">
        <v>249</v>
      </c>
      <c r="H87" s="35" t="s">
        <v>249</v>
      </c>
      <c r="I87" s="35" t="s">
        <v>249</v>
      </c>
      <c r="J87" s="35" t="s">
        <v>249</v>
      </c>
      <c r="K87" s="35" t="s">
        <v>249</v>
      </c>
      <c r="L87" s="35" t="s">
        <v>249</v>
      </c>
      <c r="M87" s="35" t="s">
        <v>249</v>
      </c>
      <c r="N87" s="35" t="s">
        <v>249</v>
      </c>
      <c r="O87" s="27"/>
      <c r="P87" s="35" t="s">
        <v>249</v>
      </c>
      <c r="Q87" s="35" t="s">
        <v>249</v>
      </c>
      <c r="R87" s="35" t="s">
        <v>249</v>
      </c>
      <c r="S87" s="35" t="s">
        <v>249</v>
      </c>
      <c r="T87" s="35" t="s">
        <v>249</v>
      </c>
      <c r="U87" s="35" t="s">
        <v>249</v>
      </c>
      <c r="V87" s="35" t="s">
        <v>249</v>
      </c>
      <c r="W87" s="35" t="s">
        <v>249</v>
      </c>
      <c r="X87" s="27"/>
      <c r="Y87" s="35" t="s">
        <v>249</v>
      </c>
      <c r="Z87" s="35" t="s">
        <v>249</v>
      </c>
      <c r="AA87" s="35" t="s">
        <v>249</v>
      </c>
      <c r="AB87" s="35" t="s">
        <v>249</v>
      </c>
      <c r="AC87" s="35" t="s">
        <v>249</v>
      </c>
      <c r="AD87" s="25"/>
    </row>
    <row r="88" spans="1:30" s="26" customFormat="1" ht="11.25" x14ac:dyDescent="0.15">
      <c r="A88" s="207"/>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x14ac:dyDescent="0.15">
      <c r="A89" s="207"/>
      <c r="B89" s="123" t="s">
        <v>245</v>
      </c>
      <c r="C89" s="123" t="s">
        <v>182</v>
      </c>
      <c r="D89" s="121" t="s">
        <v>122</v>
      </c>
      <c r="E89" s="75"/>
      <c r="F89" s="27"/>
      <c r="G89" s="35" t="str">
        <f>IF('3c AA'!J215="-","-",'3c AA'!J215)</f>
        <v>-</v>
      </c>
      <c r="H89" s="35" t="str">
        <f>IF('3c AA'!K215="-","-",'3c AA'!K215)</f>
        <v>-</v>
      </c>
      <c r="I89" s="35" t="str">
        <f>IF('3c AA'!L215="-","-",'3c AA'!L215)</f>
        <v>-</v>
      </c>
      <c r="J89" s="35" t="str">
        <f>IF('3c AA'!M215="-","-",'3c AA'!M215)</f>
        <v>-</v>
      </c>
      <c r="K89" s="35" t="str">
        <f>IF('3c AA'!N215="-","-",'3c AA'!N215)</f>
        <v>-</v>
      </c>
      <c r="L89" s="35" t="str">
        <f>IF('3c AA'!O215="-","-",'3c AA'!O215)</f>
        <v>-</v>
      </c>
      <c r="M89" s="35" t="str">
        <f>IF('3c AA'!P215="-","-",'3c AA'!P215)</f>
        <v>-</v>
      </c>
      <c r="N89" s="35" t="str">
        <f>IF('3c AA'!Q215="-","-",'3c AA'!Q215)</f>
        <v>-</v>
      </c>
      <c r="O89" s="27"/>
      <c r="P89" s="35" t="str">
        <f>IF('3c AA'!S215="-","-",'3c AA'!S215)</f>
        <v>-</v>
      </c>
      <c r="Q89" s="35" t="str">
        <f>IF('3c AA'!T215="-","-",'3c AA'!T215)</f>
        <v>-</v>
      </c>
      <c r="R89" s="35" t="str">
        <f>IF('3c AA'!U215="-","-",'3c AA'!U215)</f>
        <v>-</v>
      </c>
      <c r="S89" s="35" t="str">
        <f>IF('3c AA'!V215="-","-",'3c AA'!V215)</f>
        <v>-</v>
      </c>
      <c r="T89" s="35">
        <f>IF('3c AA'!W215="-","-",'3c AA'!W215)</f>
        <v>0</v>
      </c>
      <c r="U89" s="35">
        <f>IF('3c AA'!X215="-","-",'3c AA'!X215)</f>
        <v>1.4870742269298105</v>
      </c>
      <c r="V89" s="35">
        <f>IF('3c AA'!Y215="-","-",'3c AA'!Y215)</f>
        <v>0.70457099735818829</v>
      </c>
      <c r="W89" s="35" t="str">
        <f>IF('3c AA'!Z215="-","-",'3c AA'!Z215)</f>
        <v>-</v>
      </c>
      <c r="X89" s="27"/>
      <c r="Y89" s="35">
        <f>IF('3c AA'!AB215="-","-",'3c AA'!AB215)</f>
        <v>0</v>
      </c>
      <c r="Z89" s="35" t="str">
        <f>IF('3c AA'!AC215="-","-",'3c AA'!AC215)</f>
        <v>-</v>
      </c>
      <c r="AA89" s="35" t="str">
        <f>IF('3c AA'!AD215="-","-",'3c AA'!AD215)</f>
        <v>-</v>
      </c>
      <c r="AB89" s="35" t="str">
        <f>IF('3c AA'!AE215="-","-",'3c AA'!AE215)</f>
        <v>-</v>
      </c>
      <c r="AC89" s="35" t="str">
        <f>IF('3c AA'!AF215="-","-",'3c AA'!AF215)</f>
        <v>-</v>
      </c>
      <c r="AD89" s="25"/>
    </row>
    <row r="90" spans="1:30" s="331" customFormat="1" ht="11.25" x14ac:dyDescent="0.15">
      <c r="A90" s="207"/>
      <c r="B90" s="123" t="s">
        <v>246</v>
      </c>
      <c r="C90" s="123" t="s">
        <v>183</v>
      </c>
      <c r="D90" s="121" t="s">
        <v>122</v>
      </c>
      <c r="E90" s="75"/>
      <c r="F90" s="27"/>
      <c r="G90" s="35">
        <f>IF('3d PC'!G15="-","-",'3d PC'!G64+'3d PC'!G65)</f>
        <v>6.5567588596821027</v>
      </c>
      <c r="H90" s="35">
        <f>IF('3d PC'!H15="-","-",'3d PC'!H64+'3d PC'!H65)</f>
        <v>6.5567588596821027</v>
      </c>
      <c r="I90" s="35">
        <f>IF('3d PC'!I15="-","-",'3d PC'!I64+'3d PC'!I65)</f>
        <v>6.6197359495950758</v>
      </c>
      <c r="J90" s="35">
        <f>IF('3d PC'!J15="-","-",'3d PC'!J64+'3d PC'!J65)</f>
        <v>6.6197359495950758</v>
      </c>
      <c r="K90" s="35">
        <f>IF('3d PC'!K15="-","-",'3d PC'!K64+'3d PC'!K65)</f>
        <v>6.6995028867368616</v>
      </c>
      <c r="L90" s="35">
        <f>IF('3d PC'!L15="-","-",'3d PC'!L64+'3d PC'!L65)</f>
        <v>6.6995028867368616</v>
      </c>
      <c r="M90" s="35">
        <f>IF('3d PC'!M15="-","-",'3d PC'!M64+'3d PC'!M65)</f>
        <v>7.1131218301273513</v>
      </c>
      <c r="N90" s="35">
        <f>IF('3d PC'!N15="-","-",'3d PC'!N64+'3d PC'!N65)</f>
        <v>7.1131218301273513</v>
      </c>
      <c r="O90" s="27"/>
      <c r="P90" s="35">
        <f>IF('3d PC'!P15="-","-",'3d PC'!P64+'3d PC'!P65)</f>
        <v>7.1131218301273513</v>
      </c>
      <c r="Q90" s="35">
        <f>IF('3d PC'!Q15="-","-",'3d PC'!Q64+'3d PC'!Q65)</f>
        <v>7.2804579515147188</v>
      </c>
      <c r="R90" s="35">
        <f>IF('3d PC'!R15="-","-",'3d PC'!R64+'3d PC'!R65)</f>
        <v>7.1935840895118579</v>
      </c>
      <c r="S90" s="35">
        <f>IF('3d PC'!S15="-","-",'3d PC'!S64+'3d PC'!S65)</f>
        <v>7.3593999937099728</v>
      </c>
      <c r="T90" s="35">
        <f>IF('3d PC'!T15="-","-",'3d PC'!T64+'3d PC'!T65)</f>
        <v>7.0492243060839304</v>
      </c>
      <c r="U90" s="35">
        <f>IF('3d PC'!U15="-","-",'3d PC'!U64+'3d PC'!U65)</f>
        <v>7.1089669218364691</v>
      </c>
      <c r="V90" s="35">
        <f>IF('3d PC'!V15="-","-",'3d PC'!V64+'3d PC'!V65)</f>
        <v>6.9829560851947949</v>
      </c>
      <c r="W90" s="35">
        <f>IF('3d PC'!W15="-","-",'3d PC'!W64+'3d PC'!W65)</f>
        <v>12.319103597588796</v>
      </c>
      <c r="X90" s="27"/>
      <c r="Y90" s="35">
        <f>IF('3d PC'!Y15="-","-",'3d PC'!Y64+'3d PC'!Y65)</f>
        <v>12.643366379774243</v>
      </c>
      <c r="Z90" s="35" t="str">
        <f>IF('3d PC'!Z15="-","-",'3d PC'!Z64+'3d PC'!Z65)</f>
        <v>-</v>
      </c>
      <c r="AA90" s="35" t="str">
        <f>IF('3d PC'!AA15="-","-",'3d PC'!AA64+'3d PC'!AA65)</f>
        <v>-</v>
      </c>
      <c r="AB90" s="35" t="str">
        <f>IF('3d PC'!AB15="-","-",'3d PC'!AB64+'3d PC'!AB65)</f>
        <v>-</v>
      </c>
      <c r="AC90" s="35" t="str">
        <f>IF('3d PC'!AC15="-","-",'3d PC'!AC64+'3d PC'!AC65)</f>
        <v>-</v>
      </c>
      <c r="AD90" s="25"/>
    </row>
    <row r="91" spans="1:30" s="26" customFormat="1" ht="11.25" x14ac:dyDescent="0.15">
      <c r="A91" s="207"/>
      <c r="B91" s="123" t="s">
        <v>247</v>
      </c>
      <c r="C91" s="123" t="s">
        <v>184</v>
      </c>
      <c r="D91" s="121" t="s">
        <v>122</v>
      </c>
      <c r="E91" s="75"/>
      <c r="F91" s="27"/>
      <c r="G91" s="35" t="s">
        <v>249</v>
      </c>
      <c r="H91" s="35" t="s">
        <v>249</v>
      </c>
      <c r="I91" s="35" t="s">
        <v>249</v>
      </c>
      <c r="J91" s="35" t="s">
        <v>249</v>
      </c>
      <c r="K91" s="35" t="s">
        <v>249</v>
      </c>
      <c r="L91" s="35" t="s">
        <v>249</v>
      </c>
      <c r="M91" s="35" t="s">
        <v>249</v>
      </c>
      <c r="N91" s="35" t="s">
        <v>249</v>
      </c>
      <c r="O91" s="27"/>
      <c r="P91" s="35" t="s">
        <v>249</v>
      </c>
      <c r="Q91" s="35" t="s">
        <v>249</v>
      </c>
      <c r="R91" s="35" t="s">
        <v>249</v>
      </c>
      <c r="S91" s="35" t="s">
        <v>249</v>
      </c>
      <c r="T91" s="35" t="s">
        <v>249</v>
      </c>
      <c r="U91" s="35" t="s">
        <v>249</v>
      </c>
      <c r="V91" s="35" t="s">
        <v>249</v>
      </c>
      <c r="W91" s="35" t="s">
        <v>249</v>
      </c>
      <c r="X91" s="27"/>
      <c r="Y91" s="35" t="s">
        <v>249</v>
      </c>
      <c r="Z91" s="35" t="s">
        <v>249</v>
      </c>
      <c r="AA91" s="35" t="s">
        <v>249</v>
      </c>
      <c r="AB91" s="35" t="s">
        <v>249</v>
      </c>
      <c r="AC91" s="35" t="s">
        <v>249</v>
      </c>
      <c r="AD91" s="25"/>
    </row>
    <row r="92" spans="1:30" s="26" customFormat="1" ht="11.25" x14ac:dyDescent="0.15">
      <c r="A92" s="207"/>
      <c r="B92" s="123" t="s">
        <v>248</v>
      </c>
      <c r="C92" s="123" t="s">
        <v>185</v>
      </c>
      <c r="D92" s="121" t="s">
        <v>122</v>
      </c>
      <c r="E92" s="75"/>
      <c r="F92" s="27"/>
      <c r="G92" s="35">
        <f>IF('3g CPIH'!C$17="-","-",'3h OC '!$E$11*('3g CPIH'!C$17/'3g CPIH'!$G$17))</f>
        <v>63.482931017612529</v>
      </c>
      <c r="H92" s="35">
        <f>IF('3g CPIH'!D$17="-","-",'3h OC '!$E$11*('3g CPIH'!D$17/'3g CPIH'!$G$17))</f>
        <v>63.61002397260274</v>
      </c>
      <c r="I92" s="35">
        <f>IF('3g CPIH'!E$17="-","-",'3h OC '!$E$11*('3g CPIH'!E$17/'3g CPIH'!$G$17))</f>
        <v>63.800663405088073</v>
      </c>
      <c r="J92" s="35">
        <f>IF('3g CPIH'!F$17="-","-",'3h OC '!$E$11*('3g CPIH'!F$17/'3g CPIH'!$G$17))</f>
        <v>64.181942270058713</v>
      </c>
      <c r="K92" s="35">
        <f>IF('3g CPIH'!G$17="-","-",'3h OC '!$E$11*('3g CPIH'!G$17/'3g CPIH'!$G$17))</f>
        <v>64.944500000000005</v>
      </c>
      <c r="L92" s="35">
        <f>IF('3g CPIH'!H$17="-","-",'3h OC '!$E$11*('3g CPIH'!H$17/'3g CPIH'!$G$17))</f>
        <v>65.770604207436406</v>
      </c>
      <c r="M92" s="35">
        <f>IF('3g CPIH'!I$17="-","-",'3h OC '!$E$11*('3g CPIH'!I$17/'3g CPIH'!$G$17))</f>
        <v>66.723801369863011</v>
      </c>
      <c r="N92" s="35">
        <f>IF('3g CPIH'!J$17="-","-",'3h OC '!$E$11*('3g CPIH'!J$17/'3g CPIH'!$G$17))</f>
        <v>67.295719667318991</v>
      </c>
      <c r="O92" s="27"/>
      <c r="P92" s="35">
        <f>IF('3g CPIH'!L$17="-","-",'3h OC '!$E$11*('3g CPIH'!L$17/'3g CPIH'!$G$17))</f>
        <v>67.295719667318991</v>
      </c>
      <c r="Q92" s="35">
        <f>IF('3g CPIH'!M$17="-","-",'3h OC '!$E$11*('3g CPIH'!M$17/'3g CPIH'!$G$17))</f>
        <v>68.058277397260284</v>
      </c>
      <c r="R92" s="35">
        <f>IF('3g CPIH'!N$17="-","-",'3h OC '!$E$11*('3g CPIH'!N$17/'3g CPIH'!$G$17))</f>
        <v>68.566649217221141</v>
      </c>
      <c r="S92" s="35">
        <f>IF('3g CPIH'!O$17="-","-",'3h OC '!$E$11*('3g CPIH'!O$17/'3g CPIH'!$G$17))</f>
        <v>68.947928082191794</v>
      </c>
      <c r="T92" s="35">
        <f>IF('3g CPIH'!P$17="-","-",'3h OC '!$E$11*('3g CPIH'!P$17/'3g CPIH'!$G$17))</f>
        <v>69.138567514677106</v>
      </c>
      <c r="U92" s="35">
        <f>IF('3g CPIH'!Q$17="-","-",'3h OC '!$E$11*('3g CPIH'!Q$17/'3g CPIH'!$G$17))</f>
        <v>69.51984637964776</v>
      </c>
      <c r="V92" s="35">
        <f>IF('3g CPIH'!R$17="-","-",'3h OC '!$E$11*('3g CPIH'!R$17/'3g CPIH'!$G$17))</f>
        <v>70.790775929549909</v>
      </c>
      <c r="W92" s="35">
        <f>IF('3g CPIH'!S$17="-","-",'3h OC '!$E$11*('3g CPIH'!S$17/'3g CPIH'!$G$17))</f>
        <v>72.88780968688846</v>
      </c>
      <c r="X92" s="27"/>
      <c r="Y92" s="35">
        <f>IF('3g CPIH'!U$17="-","-",'3h OC '!$E$11*('3g CPIH'!U$17/'3g CPIH'!$G$17))</f>
        <v>76.573505381604704</v>
      </c>
      <c r="Z92" s="35" t="str">
        <f>IF('3g CPIH'!V$17="-","-",'3h OC '!$E$11*('3g CPIH'!V$17/'3g CPIH'!$G$17))</f>
        <v>-</v>
      </c>
      <c r="AA92" s="35" t="str">
        <f>IF('3g CPIH'!W$17="-","-",'3h OC '!$E$11*('3g CPIH'!W$17/'3g CPIH'!$G$17))</f>
        <v>-</v>
      </c>
      <c r="AB92" s="35" t="str">
        <f>IF('3g CPIH'!X$17="-","-",'3h OC '!$E$11*('3g CPIH'!X$17/'3g CPIH'!$G$17))</f>
        <v>-</v>
      </c>
      <c r="AC92" s="35" t="str">
        <f>IF('3g CPIH'!Y$17="-","-",'3h OC '!$E$11*('3g CPIH'!Y$17/'3g CPIH'!$G$17))</f>
        <v>-</v>
      </c>
      <c r="AD92" s="25"/>
    </row>
    <row r="93" spans="1:30" s="26" customFormat="1" ht="11.25" customHeight="1" x14ac:dyDescent="0.15">
      <c r="A93" s="207"/>
      <c r="B93" s="123" t="s">
        <v>248</v>
      </c>
      <c r="C93" s="123" t="s">
        <v>186</v>
      </c>
      <c r="D93" s="121" t="s">
        <v>122</v>
      </c>
      <c r="E93" s="75"/>
      <c r="F93" s="27"/>
      <c r="G93" s="35" t="s">
        <v>249</v>
      </c>
      <c r="H93" s="35" t="s">
        <v>249</v>
      </c>
      <c r="I93" s="35" t="s">
        <v>249</v>
      </c>
      <c r="J93" s="35" t="s">
        <v>249</v>
      </c>
      <c r="K93" s="35">
        <f>IF('3i SMNCC'!G$51="-","-",'3i SMNCC'!G$63)</f>
        <v>0</v>
      </c>
      <c r="L93" s="35">
        <f>IF('3i SMNCC'!H$51="-","-",'3i SMNCC'!H$63)</f>
        <v>-0.10239413454660828</v>
      </c>
      <c r="M93" s="35">
        <f>IF('3i SMNCC'!I$51="-","-",'3i SMNCC'!I$63)</f>
        <v>1.3107897268148032</v>
      </c>
      <c r="N93" s="35">
        <f>IF('3i SMNCC'!J$51="-","-",'3i SMNCC'!J$63)</f>
        <v>8.7391024854837447</v>
      </c>
      <c r="O93" s="27"/>
      <c r="P93" s="35">
        <f>IF('3i SMNCC'!L$51="-","-",'3i SMNCC'!L$63)</f>
        <v>8.7391024854837447</v>
      </c>
      <c r="Q93" s="35">
        <f>IF('3i SMNCC'!M$51="-","-",'3i SMNCC'!M$63)</f>
        <v>10.102089688688181</v>
      </c>
      <c r="R93" s="35">
        <f>IF('3i SMNCC'!N$51="-","-",'3i SMNCC'!N$63)</f>
        <v>10.300173121233549</v>
      </c>
      <c r="S93" s="35">
        <f>IF('3i SMNCC'!O$51="-","-",'3i SMNCC'!O$63)</f>
        <v>11.847822371645298</v>
      </c>
      <c r="T93" s="35">
        <f>IF('3i SMNCC'!P$51="-","-",'3i SMNCC'!P$63)</f>
        <v>7.7038430079225817</v>
      </c>
      <c r="U93" s="35">
        <f>IF('3i SMNCC'!Q$51="-","-",'3i SMNCC'!Q$63)</f>
        <v>7.5210837283470999</v>
      </c>
      <c r="V93" s="35">
        <f>IF('3i SMNCC'!R$51="-","-",'3i SMNCC'!R$63)</f>
        <v>5.5039662813362371</v>
      </c>
      <c r="W93" s="35">
        <f>IF('3i SMNCC'!S$51="-","-",'3i SMNCC'!S$63)</f>
        <v>2.3340147638275894</v>
      </c>
      <c r="X93" s="27"/>
      <c r="Y93" s="35">
        <f>IF('3i SMNCC'!U$51="-","-",'3i SMNCC'!U$63)</f>
        <v>2.3848554466543863</v>
      </c>
      <c r="Z93" s="35" t="str">
        <f>IF('3i SMNCC'!V$51="-","-",'3i SMNCC'!V$63)</f>
        <v>-</v>
      </c>
      <c r="AA93" s="35" t="str">
        <f>IF('3i SMNCC'!W$51="-","-",'3i SMNCC'!W$63)</f>
        <v>-</v>
      </c>
      <c r="AB93" s="35" t="str">
        <f>IF('3i SMNCC'!X$51="-","-",'3i SMNCC'!X$63)</f>
        <v>-</v>
      </c>
      <c r="AC93" s="35" t="str">
        <f>IF('3i SMNCC'!Y$51="-","-",'3i SMNCC'!Y$63)</f>
        <v>-</v>
      </c>
      <c r="AD93" s="25"/>
    </row>
    <row r="94" spans="1:30" s="26" customFormat="1" ht="11.25" customHeight="1" x14ac:dyDescent="0.15">
      <c r="A94" s="207"/>
      <c r="B94" s="123" t="s">
        <v>248</v>
      </c>
      <c r="C94" s="123" t="s">
        <v>187</v>
      </c>
      <c r="D94" s="121" t="s">
        <v>122</v>
      </c>
      <c r="E94" s="75"/>
      <c r="F94" s="27"/>
      <c r="G94" s="35">
        <f>IF('3g CPIH'!C$17="-","-",'3j PAAC PAP'!$G$21*('3g CPIH'!C$17/'3g CPIH'!$G$17))</f>
        <v>3.1142016634050882</v>
      </c>
      <c r="H94" s="35">
        <f>IF('3g CPIH'!D$17="-","-",'3j PAAC PAP'!$G$21*('3g CPIH'!D$17/'3g CPIH'!$G$17))</f>
        <v>3.1204363013698631</v>
      </c>
      <c r="I94" s="35">
        <f>IF('3g CPIH'!E$17="-","-",'3j PAAC PAP'!$G$21*('3g CPIH'!E$17/'3g CPIH'!$G$17))</f>
        <v>3.129788258317026</v>
      </c>
      <c r="J94" s="35">
        <f>IF('3g CPIH'!F$17="-","-",'3j PAAC PAP'!$G$21*('3g CPIH'!F$17/'3g CPIH'!$G$17))</f>
        <v>3.1484921722113506</v>
      </c>
      <c r="K94" s="35">
        <f>IF('3g CPIH'!G$17="-","-",'3j PAAC PAP'!$G$21*('3g CPIH'!G$17/'3g CPIH'!$G$17))</f>
        <v>3.1859000000000002</v>
      </c>
      <c r="L94" s="35">
        <f>IF('3g CPIH'!H$17="-","-",'3j PAAC PAP'!$G$21*('3g CPIH'!H$17/'3g CPIH'!$G$17))</f>
        <v>3.2264251467710374</v>
      </c>
      <c r="M94" s="35">
        <f>IF('3g CPIH'!I$17="-","-",'3j PAAC PAP'!$G$21*('3g CPIH'!I$17/'3g CPIH'!$G$17))</f>
        <v>3.2731849315068491</v>
      </c>
      <c r="N94" s="35">
        <f>IF('3g CPIH'!J$17="-","-",'3j PAAC PAP'!$G$21*('3g CPIH'!J$17/'3g CPIH'!$G$17))</f>
        <v>3.3012408023483371</v>
      </c>
      <c r="O94" s="27"/>
      <c r="P94" s="35">
        <f>IF('3g CPIH'!L$17="-","-",'3j PAAC PAP'!$G$21*('3g CPIH'!L$17/'3g CPIH'!$G$17))</f>
        <v>3.3012408023483371</v>
      </c>
      <c r="Q94" s="35">
        <f>IF('3g CPIH'!M$17="-","-",'3j PAAC PAP'!$G$21*('3g CPIH'!M$17/'3g CPIH'!$G$17))</f>
        <v>3.3386486301369862</v>
      </c>
      <c r="R94" s="35">
        <f>IF('3g CPIH'!N$17="-","-",'3j PAAC PAP'!$G$21*('3g CPIH'!N$17/'3g CPIH'!$G$17))</f>
        <v>3.3635871819960861</v>
      </c>
      <c r="S94" s="35">
        <f>IF('3g CPIH'!O$17="-","-",'3j PAAC PAP'!$G$21*('3g CPIH'!O$17/'3g CPIH'!$G$17))</f>
        <v>3.3822910958904111</v>
      </c>
      <c r="T94" s="35">
        <f>IF('3g CPIH'!P$17="-","-",'3j PAAC PAP'!$G$21*('3g CPIH'!P$17/'3g CPIH'!$G$17))</f>
        <v>3.3916430528375732</v>
      </c>
      <c r="U94" s="35">
        <f>IF('3g CPIH'!Q$17="-","-",'3j PAAC PAP'!$G$21*('3g CPIH'!Q$17/'3g CPIH'!$G$17))</f>
        <v>3.4103469667318986</v>
      </c>
      <c r="V94" s="35">
        <f>IF('3g CPIH'!R$17="-","-",'3j PAAC PAP'!$G$21*('3g CPIH'!R$17/'3g CPIH'!$G$17))</f>
        <v>3.4726933463796481</v>
      </c>
      <c r="W94" s="35">
        <f>IF('3g CPIH'!S$17="-","-",'3j PAAC PAP'!$G$21*('3g CPIH'!S$17/'3g CPIH'!$G$17))</f>
        <v>3.5755648727984348</v>
      </c>
      <c r="X94" s="27"/>
      <c r="Y94" s="35">
        <f>IF('3g CPIH'!U$17="-","-",'3j PAAC PAP'!$G$21*('3g CPIH'!U$17/'3g CPIH'!$G$17))</f>
        <v>3.7563693737769084</v>
      </c>
      <c r="Z94" s="35" t="str">
        <f>IF('3g CPIH'!V$17="-","-",'3j PAAC PAP'!$G$21*('3g CPIH'!V$17/'3g CPIH'!$G$17))</f>
        <v>-</v>
      </c>
      <c r="AA94" s="35" t="str">
        <f>IF('3g CPIH'!W$17="-","-",'3j PAAC PAP'!$G$21*('3g CPIH'!W$17/'3g CPIH'!$G$17))</f>
        <v>-</v>
      </c>
      <c r="AB94" s="35" t="str">
        <f>IF('3g CPIH'!X$17="-","-",'3j PAAC PAP'!$G$21*('3g CPIH'!X$17/'3g CPIH'!$G$17))</f>
        <v>-</v>
      </c>
      <c r="AC94" s="35" t="str">
        <f>IF('3g CPIH'!Y$17="-","-",'3j PAAC PAP'!$G$21*('3g CPIH'!Y$17/'3g CPIH'!$G$17))</f>
        <v>-</v>
      </c>
      <c r="AD94" s="25"/>
    </row>
    <row r="95" spans="1:30" s="26" customFormat="1" ht="11.25" customHeight="1" x14ac:dyDescent="0.15">
      <c r="A95" s="207"/>
      <c r="B95" s="123" t="s">
        <v>248</v>
      </c>
      <c r="C95" s="123" t="s">
        <v>188</v>
      </c>
      <c r="D95" s="121" t="s">
        <v>122</v>
      </c>
      <c r="E95" s="75"/>
      <c r="F95" s="27"/>
      <c r="G95" s="35">
        <f>IF(G90="-","-",SUM(G87:G93)*'3j PAAC PAP'!$G$39)</f>
        <v>0.2896141176426133</v>
      </c>
      <c r="H95" s="35">
        <f>IF(H90="-","-",SUM(H87:H93)*'3j PAAC PAP'!$G$39)</f>
        <v>0.2901396470114978</v>
      </c>
      <c r="I95" s="35">
        <f>IF(I90="-","-",SUM(I87:I93)*'3j PAAC PAP'!$G$39)</f>
        <v>0.29118835133161486</v>
      </c>
      <c r="J95" s="35">
        <f>IF(J90="-","-",SUM(J87:J93)*'3j PAAC PAP'!$G$39)</f>
        <v>0.29276493943826842</v>
      </c>
      <c r="K95" s="35">
        <f>IF(K90="-","-",SUM(K87:K93)*'3j PAAC PAP'!$G$39)</f>
        <v>0.29624795193665693</v>
      </c>
      <c r="L95" s="35">
        <f>IF(L90="-","-",SUM(L87:L93)*'3j PAAC PAP'!$G$39)</f>
        <v>0.29924049308805623</v>
      </c>
      <c r="M95" s="35">
        <f>IF(M90="-","-",SUM(M87:M93)*'3j PAAC PAP'!$G$39)</f>
        <v>0.31073579295233938</v>
      </c>
      <c r="N95" s="35">
        <f>IF(N90="-","-",SUM(N87:N93)*'3j PAAC PAP'!$G$39)</f>
        <v>0.34381674836941589</v>
      </c>
      <c r="O95" s="27"/>
      <c r="P95" s="35">
        <f>IF(P90="-","-",SUM(P87:P93)*'3j PAAC PAP'!$G$39)</f>
        <v>0.34381674836941589</v>
      </c>
      <c r="Q95" s="35">
        <f>IF(Q90="-","-",SUM(Q87:Q93)*'3j PAAC PAP'!$G$39)</f>
        <v>0.35329781152991024</v>
      </c>
      <c r="R95" s="35">
        <f>IF(R90="-","-",SUM(R87:R93)*'3j PAAC PAP'!$G$39)</f>
        <v>0.35585978057964163</v>
      </c>
      <c r="S95" s="35">
        <f>IF(S90="-","-",SUM(S87:S93)*'3j PAAC PAP'!$G$39)</f>
        <v>0.36452154710060708</v>
      </c>
      <c r="T95" s="35">
        <f>IF(T90="-","-",SUM(T87:T93)*'3j PAAC PAP'!$G$39)</f>
        <v>0.34689191001660674</v>
      </c>
      <c r="U95" s="35">
        <f>IF(U90="-","-",SUM(U87:U93)*'3j PAAC PAP'!$G$39)</f>
        <v>0.35410887614670727</v>
      </c>
      <c r="V95" s="35">
        <f>IF(V90="-","-",SUM(V87:V93)*'3j PAAC PAP'!$G$39)</f>
        <v>0.34726668352837081</v>
      </c>
      <c r="W95" s="35">
        <f>IF(W90="-","-",SUM(W87:W93)*'3j PAAC PAP'!$G$39)</f>
        <v>0.3619817374797405</v>
      </c>
      <c r="X95" s="27"/>
      <c r="Y95" s="35">
        <f>IF(Y90="-","-",SUM(Y87:Y93)*'3j PAAC PAP'!$G$39)</f>
        <v>0.37877314200521778</v>
      </c>
      <c r="Z95" s="35" t="str">
        <f>IF(Z90="-","-",SUM(Z87:Z93)*'3j PAAC PAP'!$G$39)</f>
        <v>-</v>
      </c>
      <c r="AA95" s="35" t="str">
        <f>IF(AA90="-","-",SUM(AA87:AA93)*'3j PAAC PAP'!$G$39)</f>
        <v>-</v>
      </c>
      <c r="AB95" s="35" t="str">
        <f>IF(AB90="-","-",SUM(AB87:AB93)*'3j PAAC PAP'!$G$39)</f>
        <v>-</v>
      </c>
      <c r="AC95" s="35" t="str">
        <f>IF(AC90="-","-",SUM(AC87:AC93)*'3j PAAC PAP'!$G$39)</f>
        <v>-</v>
      </c>
      <c r="AD95" s="25"/>
    </row>
    <row r="96" spans="1:30" s="26" customFormat="1" ht="11.25" customHeight="1" x14ac:dyDescent="0.15">
      <c r="A96" s="207"/>
      <c r="B96" s="123" t="s">
        <v>189</v>
      </c>
      <c r="C96" s="123" t="s">
        <v>250</v>
      </c>
      <c r="D96" s="121" t="s">
        <v>122</v>
      </c>
      <c r="E96" s="75"/>
      <c r="F96" s="27"/>
      <c r="G96" s="35">
        <f>IF(G90="-","-",SUM(G87:G95)*'3k EBIT'!$E$11)</f>
        <v>1.4224538175907742</v>
      </c>
      <c r="H96" s="35">
        <f>IF(H90="-","-",SUM(H87:H95)*'3k EBIT'!$E$11)</f>
        <v>1.4250462848639429</v>
      </c>
      <c r="I96" s="35">
        <f>IF(I90="-","-",SUM(I87:I95)*'3k EBIT'!$E$11)</f>
        <v>1.4301597696771782</v>
      </c>
      <c r="J96" s="35">
        <f>IF(J90="-","-",SUM(J87:J95)*'3k EBIT'!$E$11)</f>
        <v>1.4379371714966844</v>
      </c>
      <c r="K96" s="35">
        <f>IF(K90="-","-",SUM(K87:K95)*'3k EBIT'!$E$11)</f>
        <v>1.4550432894434291</v>
      </c>
      <c r="L96" s="35">
        <f>IF(L90="-","-",SUM(L87:L95)*'3k EBIT'!$E$11)</f>
        <v>1.4699029567148398</v>
      </c>
      <c r="M96" s="35">
        <f>IF(M90="-","-",SUM(M87:M95)*'3k EBIT'!$E$11)</f>
        <v>1.524874280557688</v>
      </c>
      <c r="N96" s="35">
        <f>IF(N90="-","-",SUM(N87:N95)*'3k EBIT'!$E$11)</f>
        <v>1.6810068537036913</v>
      </c>
      <c r="O96" s="27"/>
      <c r="P96" s="35">
        <f>IF(P90="-","-",SUM(P87:P95)*'3k EBIT'!$E$11)</f>
        <v>1.6810068537036913</v>
      </c>
      <c r="Q96" s="35">
        <f>IF(Q90="-","-",SUM(Q87:Q95)*'3k EBIT'!$E$11)</f>
        <v>1.7263235180077914</v>
      </c>
      <c r="R96" s="35">
        <f>IF(R90="-","-",SUM(R87:R95)*'3k EBIT'!$E$11)</f>
        <v>1.7388562004680224</v>
      </c>
      <c r="S96" s="35">
        <f>IF(S90="-","-",SUM(S87:S95)*'3k EBIT'!$E$11)</f>
        <v>1.7799572211375414</v>
      </c>
      <c r="T96" s="35">
        <f>IF(T90="-","-",SUM(T87:T95)*'3k EBIT'!$E$11)</f>
        <v>1.6972211285225043</v>
      </c>
      <c r="U96" s="35">
        <f>IF(U90="-","-",SUM(U87:U95)*'3k EBIT'!$E$11)</f>
        <v>1.7315268400658224</v>
      </c>
      <c r="V96" s="35">
        <f>IF(V90="-","-",SUM(V87:V95)*'3k EBIT'!$E$11)</f>
        <v>1.7005535775345875</v>
      </c>
      <c r="W96" s="35">
        <f>IF(W90="-","-",SUM(W87:W95)*'3k EBIT'!$E$11)</f>
        <v>1.7717550971874356</v>
      </c>
      <c r="X96" s="27"/>
      <c r="Y96" s="35">
        <f>IF(Y90="-","-",SUM(Y87:Y95)*'3k EBIT'!$E$11)</f>
        <v>1.8542316928108575</v>
      </c>
      <c r="Z96" s="35" t="str">
        <f>IF(Z90="-","-",SUM(Z87:Z95)*'3k EBIT'!$E$11)</f>
        <v>-</v>
      </c>
      <c r="AA96" s="35" t="str">
        <f>IF(AA90="-","-",SUM(AA87:AA95)*'3k EBIT'!$E$11)</f>
        <v>-</v>
      </c>
      <c r="AB96" s="35" t="str">
        <f>IF(AB90="-","-",SUM(AB87:AB95)*'3k EBIT'!$E$11)</f>
        <v>-</v>
      </c>
      <c r="AC96" s="35" t="str">
        <f>IF(AC90="-","-",SUM(AC87:AC95)*'3k EBIT'!$E$11)</f>
        <v>-</v>
      </c>
      <c r="AD96" s="25"/>
    </row>
    <row r="97" spans="1:30" s="26" customFormat="1" ht="11.25" customHeight="1" x14ac:dyDescent="0.15">
      <c r="A97" s="207"/>
      <c r="B97" s="123" t="s">
        <v>251</v>
      </c>
      <c r="C97" s="158" t="s">
        <v>252</v>
      </c>
      <c r="D97" s="121" t="s">
        <v>122</v>
      </c>
      <c r="E97" s="116"/>
      <c r="F97" s="27"/>
      <c r="G97" s="35">
        <f>IF(G92="-","-",SUM(G87:G90,G92:G96)*'3l HAP'!$E$12)</f>
        <v>1.0961125126871367</v>
      </c>
      <c r="H97" s="35">
        <f>IF(H92="-","-",SUM(H87:H90,H92:H96)*'3l HAP'!$E$12)</f>
        <v>1.0981102125644266</v>
      </c>
      <c r="I97" s="35">
        <f>IF(I92="-","-",SUM(I87:I90,I92:I96)*'3l HAP'!$E$12)</f>
        <v>1.1020505546816253</v>
      </c>
      <c r="J97" s="35">
        <f>IF(J92="-","-",SUM(J87:J90,J92:J96)*'3l HAP'!$E$12)</f>
        <v>1.1080436543134962</v>
      </c>
      <c r="K97" s="35">
        <f>IF(K92="-","-",SUM(K87:K90,K92:K96)*'3l HAP'!$E$12)</f>
        <v>1.1212252632297603</v>
      </c>
      <c r="L97" s="35">
        <f>IF(L92="-","-",SUM(L87:L90,L92:L96)*'3l HAP'!$E$12)</f>
        <v>1.1326758052643326</v>
      </c>
      <c r="M97" s="35">
        <f>IF(M92="-","-",SUM(M87:M90,M92:M96)*'3l HAP'!$E$12)</f>
        <v>1.1750355326298065</v>
      </c>
      <c r="N97" s="35">
        <f>IF(N92="-","-",SUM(N87:N90,N92:N96)*'3l HAP'!$E$12)</f>
        <v>1.2953479567992137</v>
      </c>
      <c r="O97" s="27"/>
      <c r="P97" s="35">
        <f>IF(P92="-","-",SUM(P87:P90,P92:P96)*'3l HAP'!$E$12)</f>
        <v>1.2953479567992137</v>
      </c>
      <c r="Q97" s="35">
        <f>IF(Q92="-","-",SUM(Q87:Q90,Q92:Q96)*'3l HAP'!$E$12)</f>
        <v>1.3302680098530955</v>
      </c>
      <c r="R97" s="35">
        <f>IF(R92="-","-",SUM(R87:R90,R92:R96)*'3l HAP'!$E$12)</f>
        <v>1.3399254271219814</v>
      </c>
      <c r="S97" s="35">
        <f>IF(S92="-","-",SUM(S87:S90,S92:S96)*'3l HAP'!$E$12)</f>
        <v>1.3715969952832425</v>
      </c>
      <c r="T97" s="35">
        <f>IF(T92="-","-",SUM(T87:T90,T92:T96)*'3l HAP'!$E$12)</f>
        <v>1.3078423304606031</v>
      </c>
      <c r="U97" s="35">
        <f>IF(U92="-","-",SUM(U87:U90,U92:U96)*'3l HAP'!$E$12)</f>
        <v>1.3342775786312291</v>
      </c>
      <c r="V97" s="35">
        <f>IF(V92="-","-",SUM(V87:V90,V92:V96)*'3l HAP'!$E$12)</f>
        <v>1.3104102444518095</v>
      </c>
      <c r="W97" s="35">
        <f>IF(W92="-","-",SUM(W87:W90,W92:W96)*'3l HAP'!$E$12)</f>
        <v>1.3652766138542352</v>
      </c>
      <c r="X97" s="27"/>
      <c r="Y97" s="35">
        <f>IF(Y92="-","-",SUM(Y87:Y90,Y92:Y96)*'3l HAP'!$E$12)</f>
        <v>1.4288313158408257</v>
      </c>
      <c r="Z97" s="35" t="str">
        <f>IF(Z92="-","-",SUM(Z87:Z90,Z92:Z96)*'3l HAP'!$E$12)</f>
        <v>-</v>
      </c>
      <c r="AA97" s="35" t="str">
        <f>IF(AA92="-","-",SUM(AA87:AA90,AA92:AA96)*'3l HAP'!$E$12)</f>
        <v>-</v>
      </c>
      <c r="AB97" s="35" t="str">
        <f>IF(AB92="-","-",SUM(AB87:AB90,AB92:AB96)*'3l HAP'!$E$12)</f>
        <v>-</v>
      </c>
      <c r="AC97" s="35" t="str">
        <f>IF(AC92="-","-",SUM(AC87:AC90,AC92:AC96)*'3l HAP'!$E$12)</f>
        <v>-</v>
      </c>
      <c r="AD97" s="25"/>
    </row>
    <row r="98" spans="1:30" s="26" customFormat="1" ht="11.25" customHeight="1" x14ac:dyDescent="0.15">
      <c r="A98" s="207"/>
      <c r="B98" s="123" t="s">
        <v>253</v>
      </c>
      <c r="C98" s="123" t="str">
        <f>B98&amp;"_"&amp;D98</f>
        <v>Total_North West</v>
      </c>
      <c r="D98" s="121" t="s">
        <v>122</v>
      </c>
      <c r="E98" s="75"/>
      <c r="F98" s="27"/>
      <c r="G98" s="35">
        <f>IF(G92="-","-",SUM(G87:G97))</f>
        <v>75.962071988620252</v>
      </c>
      <c r="H98" s="35">
        <f t="shared" ref="H98:P98" si="48">IF(H92="-","-",SUM(H87:H97))</f>
        <v>76.100515278094562</v>
      </c>
      <c r="I98" s="35">
        <f t="shared" si="48"/>
        <v>76.373586288690589</v>
      </c>
      <c r="J98" s="35">
        <f t="shared" si="48"/>
        <v>76.78891615711359</v>
      </c>
      <c r="K98" s="35">
        <f t="shared" si="48"/>
        <v>77.702419391346723</v>
      </c>
      <c r="L98" s="35">
        <f t="shared" si="48"/>
        <v>78.495957361464903</v>
      </c>
      <c r="M98" s="35">
        <f t="shared" si="48"/>
        <v>81.431543464451849</v>
      </c>
      <c r="N98" s="35">
        <f t="shared" si="48"/>
        <v>89.769356344150751</v>
      </c>
      <c r="O98" s="27"/>
      <c r="P98" s="35">
        <f t="shared" si="48"/>
        <v>89.769356344150751</v>
      </c>
      <c r="Q98" s="35">
        <f t="shared" ref="Q98" si="49">IF(Q92="-","-",SUM(Q87:Q97))</f>
        <v>92.189363006990973</v>
      </c>
      <c r="R98" s="35">
        <f t="shared" ref="R98" si="50">IF(R92="-","-",SUM(R87:R97))</f>
        <v>92.858635018132262</v>
      </c>
      <c r="S98" s="35">
        <f t="shared" ref="S98" si="51">IF(S92="-","-",SUM(S87:S97))</f>
        <v>95.053517306958852</v>
      </c>
      <c r="T98" s="35">
        <f t="shared" ref="T98" si="52">IF(T92="-","-",SUM(T87:T97))</f>
        <v>90.635233250520912</v>
      </c>
      <c r="U98" s="35">
        <f t="shared" ref="U98" si="53">IF(U92="-","-",SUM(U87:U97))</f>
        <v>92.467231518336789</v>
      </c>
      <c r="V98" s="35">
        <f t="shared" ref="V98" si="54">IF(V92="-","-",SUM(V87:V97))</f>
        <v>90.813193145333557</v>
      </c>
      <c r="W98" s="35">
        <f t="shared" ref="W98:AC98" si="55">IF(W92="-","-",SUM(W87:W97))</f>
        <v>94.615506369624683</v>
      </c>
      <c r="X98" s="27"/>
      <c r="Y98" s="35">
        <f t="shared" si="55"/>
        <v>99.019932732467126</v>
      </c>
      <c r="Z98" s="35" t="str">
        <f t="shared" si="55"/>
        <v>-</v>
      </c>
      <c r="AA98" s="35" t="str">
        <f t="shared" si="55"/>
        <v>-</v>
      </c>
      <c r="AB98" s="35" t="str">
        <f t="shared" si="55"/>
        <v>-</v>
      </c>
      <c r="AC98" s="35" t="str">
        <f t="shared" si="55"/>
        <v>-</v>
      </c>
      <c r="AD98" s="25"/>
    </row>
    <row r="99" spans="1:30" s="26" customFormat="1" ht="12.6" customHeight="1" x14ac:dyDescent="0.15">
      <c r="A99" s="207"/>
      <c r="B99" s="120" t="s">
        <v>244</v>
      </c>
      <c r="C99" s="120" t="s">
        <v>180</v>
      </c>
      <c r="D99" s="122" t="s">
        <v>126</v>
      </c>
      <c r="E99" s="119"/>
      <c r="F99" s="27"/>
      <c r="G99" s="117" t="s">
        <v>249</v>
      </c>
      <c r="H99" s="117" t="s">
        <v>249</v>
      </c>
      <c r="I99" s="117" t="s">
        <v>249</v>
      </c>
      <c r="J99" s="117" t="s">
        <v>249</v>
      </c>
      <c r="K99" s="117" t="s">
        <v>249</v>
      </c>
      <c r="L99" s="117" t="s">
        <v>249</v>
      </c>
      <c r="M99" s="117" t="s">
        <v>249</v>
      </c>
      <c r="N99" s="117" t="s">
        <v>249</v>
      </c>
      <c r="O99" s="27"/>
      <c r="P99" s="117" t="s">
        <v>249</v>
      </c>
      <c r="Q99" s="117" t="s">
        <v>249</v>
      </c>
      <c r="R99" s="117" t="s">
        <v>249</v>
      </c>
      <c r="S99" s="117" t="s">
        <v>249</v>
      </c>
      <c r="T99" s="117" t="s">
        <v>249</v>
      </c>
      <c r="U99" s="117" t="s">
        <v>249</v>
      </c>
      <c r="V99" s="117" t="s">
        <v>249</v>
      </c>
      <c r="W99" s="117" t="s">
        <v>249</v>
      </c>
      <c r="X99" s="27"/>
      <c r="Y99" s="117" t="s">
        <v>249</v>
      </c>
      <c r="Z99" s="117" t="s">
        <v>249</v>
      </c>
      <c r="AA99" s="117" t="s">
        <v>249</v>
      </c>
      <c r="AB99" s="117" t="s">
        <v>249</v>
      </c>
      <c r="AC99" s="117" t="s">
        <v>249</v>
      </c>
      <c r="AD99" s="25"/>
    </row>
    <row r="100" spans="1:30" s="26" customFormat="1" ht="11.25" x14ac:dyDescent="0.15">
      <c r="A100" s="207"/>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x14ac:dyDescent="0.15">
      <c r="A101" s="207"/>
      <c r="B101" s="120" t="s">
        <v>245</v>
      </c>
      <c r="C101" s="120" t="s">
        <v>182</v>
      </c>
      <c r="D101" s="122" t="s">
        <v>126</v>
      </c>
      <c r="E101" s="119"/>
      <c r="F101" s="27"/>
      <c r="G101" s="117" t="str">
        <f>IF('3c AA'!J216="-","-",'3c AA'!J216)</f>
        <v>-</v>
      </c>
      <c r="H101" s="117" t="str">
        <f>IF('3c AA'!K216="-","-",'3c AA'!K216)</f>
        <v>-</v>
      </c>
      <c r="I101" s="117" t="str">
        <f>IF('3c AA'!L216="-","-",'3c AA'!L216)</f>
        <v>-</v>
      </c>
      <c r="J101" s="117" t="str">
        <f>IF('3c AA'!M216="-","-",'3c AA'!M216)</f>
        <v>-</v>
      </c>
      <c r="K101" s="117" t="str">
        <f>IF('3c AA'!N216="-","-",'3c AA'!N216)</f>
        <v>-</v>
      </c>
      <c r="L101" s="117" t="str">
        <f>IF('3c AA'!O216="-","-",'3c AA'!O216)</f>
        <v>-</v>
      </c>
      <c r="M101" s="117" t="str">
        <f>IF('3c AA'!P216="-","-",'3c AA'!P216)</f>
        <v>-</v>
      </c>
      <c r="N101" s="117" t="str">
        <f>IF('3c AA'!Q216="-","-",'3c AA'!Q216)</f>
        <v>-</v>
      </c>
      <c r="O101" s="27"/>
      <c r="P101" s="117" t="str">
        <f>IF('3c AA'!S216="-","-",'3c AA'!S216)</f>
        <v>-</v>
      </c>
      <c r="Q101" s="117" t="str">
        <f>IF('3c AA'!T216="-","-",'3c AA'!T216)</f>
        <v>-</v>
      </c>
      <c r="R101" s="117" t="str">
        <f>IF('3c AA'!U216="-","-",'3c AA'!U216)</f>
        <v>-</v>
      </c>
      <c r="S101" s="117" t="str">
        <f>IF('3c AA'!V216="-","-",'3c AA'!V216)</f>
        <v>-</v>
      </c>
      <c r="T101" s="117">
        <f>IF('3c AA'!W216="-","-",'3c AA'!W216)</f>
        <v>0</v>
      </c>
      <c r="U101" s="117">
        <f>IF('3c AA'!X216="-","-",'3c AA'!X216)</f>
        <v>1.4870742269298105</v>
      </c>
      <c r="V101" s="117">
        <f>IF('3c AA'!Y216="-","-",'3c AA'!Y216)</f>
        <v>0.70457099735818829</v>
      </c>
      <c r="W101" s="117" t="str">
        <f>IF('3c AA'!Z216="-","-",'3c AA'!Z216)</f>
        <v>-</v>
      </c>
      <c r="X101" s="27"/>
      <c r="Y101" s="117">
        <f>IF('3c AA'!AB216="-","-",'3c AA'!AB216)</f>
        <v>0</v>
      </c>
      <c r="Z101" s="117" t="str">
        <f>IF('3c AA'!AC216="-","-",'3c AA'!AC216)</f>
        <v>-</v>
      </c>
      <c r="AA101" s="117" t="str">
        <f>IF('3c AA'!AD216="-","-",'3c AA'!AD216)</f>
        <v>-</v>
      </c>
      <c r="AB101" s="117" t="str">
        <f>IF('3c AA'!AE216="-","-",'3c AA'!AE216)</f>
        <v>-</v>
      </c>
      <c r="AC101" s="117" t="str">
        <f>IF('3c AA'!AF216="-","-",'3c AA'!AF216)</f>
        <v>-</v>
      </c>
      <c r="AD101" s="25"/>
    </row>
    <row r="102" spans="1:30" s="331" customFormat="1" ht="11.25" x14ac:dyDescent="0.15">
      <c r="A102" s="207"/>
      <c r="B102" s="120" t="s">
        <v>246</v>
      </c>
      <c r="C102" s="120" t="s">
        <v>183</v>
      </c>
      <c r="D102" s="122" t="s">
        <v>126</v>
      </c>
      <c r="E102" s="119"/>
      <c r="F102" s="27"/>
      <c r="G102" s="117">
        <f>IF('3d PC'!G15="-","-",'3d PC'!G64+'3d PC'!G65)</f>
        <v>6.5567588596821027</v>
      </c>
      <c r="H102" s="117">
        <f>IF('3d PC'!H15="-","-",'3d PC'!H64+'3d PC'!H65)</f>
        <v>6.5567588596821027</v>
      </c>
      <c r="I102" s="117">
        <f>IF('3d PC'!I15="-","-",'3d PC'!I64+'3d PC'!I65)</f>
        <v>6.6197359495950758</v>
      </c>
      <c r="J102" s="117">
        <f>IF('3d PC'!J15="-","-",'3d PC'!J64+'3d PC'!J65)</f>
        <v>6.6197359495950758</v>
      </c>
      <c r="K102" s="117">
        <f>IF('3d PC'!K15="-","-",'3d PC'!K64+'3d PC'!K65)</f>
        <v>6.6995028867368616</v>
      </c>
      <c r="L102" s="117">
        <f>IF('3d PC'!L15="-","-",'3d PC'!L64+'3d PC'!L65)</f>
        <v>6.6995028867368616</v>
      </c>
      <c r="M102" s="117">
        <f>IF('3d PC'!M15="-","-",'3d PC'!M64+'3d PC'!M65)</f>
        <v>7.1131218301273513</v>
      </c>
      <c r="N102" s="117">
        <f>IF('3d PC'!N15="-","-",'3d PC'!N64+'3d PC'!N65)</f>
        <v>7.1131218301273513</v>
      </c>
      <c r="O102" s="27"/>
      <c r="P102" s="117">
        <f>IF('3d PC'!P15="-","-",'3d PC'!P64+'3d PC'!P65)</f>
        <v>7.1131218301273513</v>
      </c>
      <c r="Q102" s="117">
        <f>IF('3d PC'!Q15="-","-",'3d PC'!Q64+'3d PC'!Q65)</f>
        <v>7.2804579515147188</v>
      </c>
      <c r="R102" s="117">
        <f>IF('3d PC'!R15="-","-",'3d PC'!R64+'3d PC'!R65)</f>
        <v>7.1935840895118579</v>
      </c>
      <c r="S102" s="117">
        <f>IF('3d PC'!S15="-","-",'3d PC'!S64+'3d PC'!S65)</f>
        <v>7.3593999937099728</v>
      </c>
      <c r="T102" s="117">
        <f>IF('3d PC'!T15="-","-",'3d PC'!T64+'3d PC'!T65)</f>
        <v>7.0492243060839304</v>
      </c>
      <c r="U102" s="117">
        <f>IF('3d PC'!U15="-","-",'3d PC'!U64+'3d PC'!U65)</f>
        <v>7.1089669218364691</v>
      </c>
      <c r="V102" s="117">
        <f>IF('3d PC'!V15="-","-",'3d PC'!V64+'3d PC'!V65)</f>
        <v>6.9829560851947949</v>
      </c>
      <c r="W102" s="117">
        <f>IF('3d PC'!W15="-","-",'3d PC'!W64+'3d PC'!W65)</f>
        <v>12.319103597588796</v>
      </c>
      <c r="X102" s="27"/>
      <c r="Y102" s="117">
        <f>IF('3d PC'!Y15="-","-",'3d PC'!Y64+'3d PC'!Y65)</f>
        <v>12.643366379774243</v>
      </c>
      <c r="Z102" s="117" t="str">
        <f>IF('3d PC'!Z15="-","-",'3d PC'!Z64+'3d PC'!Z65)</f>
        <v>-</v>
      </c>
      <c r="AA102" s="117" t="str">
        <f>IF('3d PC'!AA15="-","-",'3d PC'!AA64+'3d PC'!AA65)</f>
        <v>-</v>
      </c>
      <c r="AB102" s="117" t="str">
        <f>IF('3d PC'!AB15="-","-",'3d PC'!AB64+'3d PC'!AB65)</f>
        <v>-</v>
      </c>
      <c r="AC102" s="117" t="str">
        <f>IF('3d PC'!AC15="-","-",'3d PC'!AC64+'3d PC'!AC65)</f>
        <v>-</v>
      </c>
      <c r="AD102" s="25"/>
    </row>
    <row r="103" spans="1:30" s="26" customFormat="1" ht="11.25" x14ac:dyDescent="0.15">
      <c r="A103" s="207"/>
      <c r="B103" s="120" t="s">
        <v>247</v>
      </c>
      <c r="C103" s="120" t="s">
        <v>184</v>
      </c>
      <c r="D103" s="122" t="s">
        <v>126</v>
      </c>
      <c r="E103" s="119"/>
      <c r="F103" s="27"/>
      <c r="G103" s="117" t="s">
        <v>249</v>
      </c>
      <c r="H103" s="117" t="s">
        <v>249</v>
      </c>
      <c r="I103" s="117" t="s">
        <v>249</v>
      </c>
      <c r="J103" s="117" t="s">
        <v>249</v>
      </c>
      <c r="K103" s="117" t="s">
        <v>249</v>
      </c>
      <c r="L103" s="117" t="s">
        <v>249</v>
      </c>
      <c r="M103" s="117" t="s">
        <v>249</v>
      </c>
      <c r="N103" s="117" t="s">
        <v>249</v>
      </c>
      <c r="O103" s="27"/>
      <c r="P103" s="117" t="s">
        <v>249</v>
      </c>
      <c r="Q103" s="117" t="s">
        <v>249</v>
      </c>
      <c r="R103" s="117" t="s">
        <v>249</v>
      </c>
      <c r="S103" s="117" t="s">
        <v>249</v>
      </c>
      <c r="T103" s="117" t="s">
        <v>249</v>
      </c>
      <c r="U103" s="117" t="s">
        <v>249</v>
      </c>
      <c r="V103" s="117" t="s">
        <v>249</v>
      </c>
      <c r="W103" s="117" t="s">
        <v>249</v>
      </c>
      <c r="X103" s="27"/>
      <c r="Y103" s="117" t="s">
        <v>249</v>
      </c>
      <c r="Z103" s="117" t="s">
        <v>249</v>
      </c>
      <c r="AA103" s="117" t="s">
        <v>249</v>
      </c>
      <c r="AB103" s="117" t="s">
        <v>249</v>
      </c>
      <c r="AC103" s="117" t="s">
        <v>249</v>
      </c>
      <c r="AD103" s="25"/>
    </row>
    <row r="104" spans="1:30" s="26" customFormat="1" ht="11.25" customHeight="1" x14ac:dyDescent="0.15">
      <c r="A104" s="207"/>
      <c r="B104" s="120" t="s">
        <v>248</v>
      </c>
      <c r="C104" s="120" t="s">
        <v>185</v>
      </c>
      <c r="D104" s="122" t="s">
        <v>126</v>
      </c>
      <c r="E104" s="119"/>
      <c r="F104" s="27"/>
      <c r="G104" s="117">
        <f>IF('3g CPIH'!C$17="-","-",'3h OC '!$E$11*('3g CPIH'!C$17/'3g CPIH'!$G$17))</f>
        <v>63.482931017612529</v>
      </c>
      <c r="H104" s="117">
        <f>IF('3g CPIH'!D$17="-","-",'3h OC '!$E$11*('3g CPIH'!D$17/'3g CPIH'!$G$17))</f>
        <v>63.61002397260274</v>
      </c>
      <c r="I104" s="117">
        <f>IF('3g CPIH'!E$17="-","-",'3h OC '!$E$11*('3g CPIH'!E$17/'3g CPIH'!$G$17))</f>
        <v>63.800663405088073</v>
      </c>
      <c r="J104" s="117">
        <f>IF('3g CPIH'!F$17="-","-",'3h OC '!$E$11*('3g CPIH'!F$17/'3g CPIH'!$G$17))</f>
        <v>64.181942270058713</v>
      </c>
      <c r="K104" s="117">
        <f>IF('3g CPIH'!G$17="-","-",'3h OC '!$E$11*('3g CPIH'!G$17/'3g CPIH'!$G$17))</f>
        <v>64.944500000000005</v>
      </c>
      <c r="L104" s="117">
        <f>IF('3g CPIH'!H$17="-","-",'3h OC '!$E$11*('3g CPIH'!H$17/'3g CPIH'!$G$17))</f>
        <v>65.770604207436406</v>
      </c>
      <c r="M104" s="117">
        <f>IF('3g CPIH'!I$17="-","-",'3h OC '!$E$11*('3g CPIH'!I$17/'3g CPIH'!$G$17))</f>
        <v>66.723801369863011</v>
      </c>
      <c r="N104" s="117">
        <f>IF('3g CPIH'!J$17="-","-",'3h OC '!$E$11*('3g CPIH'!J$17/'3g CPIH'!$G$17))</f>
        <v>67.295719667318991</v>
      </c>
      <c r="O104" s="27"/>
      <c r="P104" s="117">
        <f>IF('3g CPIH'!L$17="-","-",'3h OC '!$E$11*('3g CPIH'!L$17/'3g CPIH'!$G$17))</f>
        <v>67.295719667318991</v>
      </c>
      <c r="Q104" s="117">
        <f>IF('3g CPIH'!M$17="-","-",'3h OC '!$E$11*('3g CPIH'!M$17/'3g CPIH'!$G$17))</f>
        <v>68.058277397260284</v>
      </c>
      <c r="R104" s="117">
        <f>IF('3g CPIH'!N$17="-","-",'3h OC '!$E$11*('3g CPIH'!N$17/'3g CPIH'!$G$17))</f>
        <v>68.566649217221141</v>
      </c>
      <c r="S104" s="117">
        <f>IF('3g CPIH'!O$17="-","-",'3h OC '!$E$11*('3g CPIH'!O$17/'3g CPIH'!$G$17))</f>
        <v>68.947928082191794</v>
      </c>
      <c r="T104" s="117">
        <f>IF('3g CPIH'!P$17="-","-",'3h OC '!$E$11*('3g CPIH'!P$17/'3g CPIH'!$G$17))</f>
        <v>69.138567514677106</v>
      </c>
      <c r="U104" s="117">
        <f>IF('3g CPIH'!Q$17="-","-",'3h OC '!$E$11*('3g CPIH'!Q$17/'3g CPIH'!$G$17))</f>
        <v>69.51984637964776</v>
      </c>
      <c r="V104" s="117">
        <f>IF('3g CPIH'!R$17="-","-",'3h OC '!$E$11*('3g CPIH'!R$17/'3g CPIH'!$G$17))</f>
        <v>70.790775929549909</v>
      </c>
      <c r="W104" s="117">
        <f>IF('3g CPIH'!S$17="-","-",'3h OC '!$E$11*('3g CPIH'!S$17/'3g CPIH'!$G$17))</f>
        <v>72.88780968688846</v>
      </c>
      <c r="X104" s="27"/>
      <c r="Y104" s="117">
        <f>IF('3g CPIH'!U$17="-","-",'3h OC '!$E$11*('3g CPIH'!U$17/'3g CPIH'!$G$17))</f>
        <v>76.573505381604704</v>
      </c>
      <c r="Z104" s="117" t="str">
        <f>IF('3g CPIH'!V$17="-","-",'3h OC '!$E$11*('3g CPIH'!V$17/'3g CPIH'!$G$17))</f>
        <v>-</v>
      </c>
      <c r="AA104" s="117" t="str">
        <f>IF('3g CPIH'!W$17="-","-",'3h OC '!$E$11*('3g CPIH'!W$17/'3g CPIH'!$G$17))</f>
        <v>-</v>
      </c>
      <c r="AB104" s="117" t="str">
        <f>IF('3g CPIH'!X$17="-","-",'3h OC '!$E$11*('3g CPIH'!X$17/'3g CPIH'!$G$17))</f>
        <v>-</v>
      </c>
      <c r="AC104" s="117" t="str">
        <f>IF('3g CPIH'!Y$17="-","-",'3h OC '!$E$11*('3g CPIH'!Y$17/'3g CPIH'!$G$17))</f>
        <v>-</v>
      </c>
      <c r="AD104" s="25"/>
    </row>
    <row r="105" spans="1:30" s="26" customFormat="1" ht="11.25" customHeight="1" x14ac:dyDescent="0.15">
      <c r="A105" s="207"/>
      <c r="B105" s="120" t="s">
        <v>248</v>
      </c>
      <c r="C105" s="120" t="s">
        <v>186</v>
      </c>
      <c r="D105" s="122" t="s">
        <v>126</v>
      </c>
      <c r="E105" s="119"/>
      <c r="F105" s="27"/>
      <c r="G105" s="117" t="s">
        <v>249</v>
      </c>
      <c r="H105" s="117" t="s">
        <v>249</v>
      </c>
      <c r="I105" s="117" t="s">
        <v>249</v>
      </c>
      <c r="J105" s="117" t="s">
        <v>249</v>
      </c>
      <c r="K105" s="117">
        <f>IF('3i SMNCC'!G$51="-","-",'3i SMNCC'!G$63)</f>
        <v>0</v>
      </c>
      <c r="L105" s="117">
        <f>IF('3i SMNCC'!H$51="-","-",'3i SMNCC'!H$63)</f>
        <v>-0.10239413454660828</v>
      </c>
      <c r="M105" s="117">
        <f>IF('3i SMNCC'!I$51="-","-",'3i SMNCC'!I$63)</f>
        <v>1.3107897268148032</v>
      </c>
      <c r="N105" s="117">
        <f>IF('3i SMNCC'!J$51="-","-",'3i SMNCC'!J$63)</f>
        <v>8.7391024854837447</v>
      </c>
      <c r="O105" s="27"/>
      <c r="P105" s="117">
        <f>IF('3i SMNCC'!L$51="-","-",'3i SMNCC'!L$63)</f>
        <v>8.7391024854837447</v>
      </c>
      <c r="Q105" s="117">
        <f>IF('3i SMNCC'!M$51="-","-",'3i SMNCC'!M$63)</f>
        <v>10.102089688688181</v>
      </c>
      <c r="R105" s="117">
        <f>IF('3i SMNCC'!N$51="-","-",'3i SMNCC'!N$63)</f>
        <v>10.300173121233549</v>
      </c>
      <c r="S105" s="117">
        <f>IF('3i SMNCC'!O$51="-","-",'3i SMNCC'!O$63)</f>
        <v>11.847822371645298</v>
      </c>
      <c r="T105" s="117">
        <f>IF('3i SMNCC'!P$51="-","-",'3i SMNCC'!P$63)</f>
        <v>7.7038430079225817</v>
      </c>
      <c r="U105" s="117">
        <f>IF('3i SMNCC'!Q$51="-","-",'3i SMNCC'!Q$63)</f>
        <v>7.5210837283470999</v>
      </c>
      <c r="V105" s="117">
        <f>IF('3i SMNCC'!R$51="-","-",'3i SMNCC'!R$63)</f>
        <v>5.5039662813362371</v>
      </c>
      <c r="W105" s="117">
        <f>IF('3i SMNCC'!S$51="-","-",'3i SMNCC'!S$63)</f>
        <v>2.3340147638275894</v>
      </c>
      <c r="X105" s="27"/>
      <c r="Y105" s="117">
        <f>IF('3i SMNCC'!U$51="-","-",'3i SMNCC'!U$63)</f>
        <v>2.3848554466543863</v>
      </c>
      <c r="Z105" s="117" t="str">
        <f>IF('3i SMNCC'!V$51="-","-",'3i SMNCC'!V$63)</f>
        <v>-</v>
      </c>
      <c r="AA105" s="117" t="str">
        <f>IF('3i SMNCC'!W$51="-","-",'3i SMNCC'!W$63)</f>
        <v>-</v>
      </c>
      <c r="AB105" s="117" t="str">
        <f>IF('3i SMNCC'!X$51="-","-",'3i SMNCC'!X$63)</f>
        <v>-</v>
      </c>
      <c r="AC105" s="117" t="str">
        <f>IF('3i SMNCC'!Y$51="-","-",'3i SMNCC'!Y$63)</f>
        <v>-</v>
      </c>
      <c r="AD105" s="25"/>
    </row>
    <row r="106" spans="1:30" s="26" customFormat="1" ht="11.25" customHeight="1" x14ac:dyDescent="0.15">
      <c r="A106" s="207"/>
      <c r="B106" s="120" t="s">
        <v>248</v>
      </c>
      <c r="C106" s="120" t="s">
        <v>187</v>
      </c>
      <c r="D106" s="122" t="s">
        <v>126</v>
      </c>
      <c r="E106" s="119"/>
      <c r="F106" s="27"/>
      <c r="G106" s="117">
        <f>IF('3g CPIH'!C$17="-","-",'3j PAAC PAP'!$G$21*('3g CPIH'!C$17/'3g CPIH'!$G$17))</f>
        <v>3.1142016634050882</v>
      </c>
      <c r="H106" s="117">
        <f>IF('3g CPIH'!D$17="-","-",'3j PAAC PAP'!$G$21*('3g CPIH'!D$17/'3g CPIH'!$G$17))</f>
        <v>3.1204363013698631</v>
      </c>
      <c r="I106" s="117">
        <f>IF('3g CPIH'!E$17="-","-",'3j PAAC PAP'!$G$21*('3g CPIH'!E$17/'3g CPIH'!$G$17))</f>
        <v>3.129788258317026</v>
      </c>
      <c r="J106" s="117">
        <f>IF('3g CPIH'!F$17="-","-",'3j PAAC PAP'!$G$21*('3g CPIH'!F$17/'3g CPIH'!$G$17))</f>
        <v>3.1484921722113506</v>
      </c>
      <c r="K106" s="117">
        <f>IF('3g CPIH'!G$17="-","-",'3j PAAC PAP'!$G$21*('3g CPIH'!G$17/'3g CPIH'!$G$17))</f>
        <v>3.1859000000000002</v>
      </c>
      <c r="L106" s="117">
        <f>IF('3g CPIH'!H$17="-","-",'3j PAAC PAP'!$G$21*('3g CPIH'!H$17/'3g CPIH'!$G$17))</f>
        <v>3.2264251467710374</v>
      </c>
      <c r="M106" s="117">
        <f>IF('3g CPIH'!I$17="-","-",'3j PAAC PAP'!$G$21*('3g CPIH'!I$17/'3g CPIH'!$G$17))</f>
        <v>3.2731849315068491</v>
      </c>
      <c r="N106" s="117">
        <f>IF('3g CPIH'!J$17="-","-",'3j PAAC PAP'!$G$21*('3g CPIH'!J$17/'3g CPIH'!$G$17))</f>
        <v>3.3012408023483371</v>
      </c>
      <c r="O106" s="27"/>
      <c r="P106" s="117">
        <f>IF('3g CPIH'!L$17="-","-",'3j PAAC PAP'!$G$21*('3g CPIH'!L$17/'3g CPIH'!$G$17))</f>
        <v>3.3012408023483371</v>
      </c>
      <c r="Q106" s="117">
        <f>IF('3g CPIH'!M$17="-","-",'3j PAAC PAP'!$G$21*('3g CPIH'!M$17/'3g CPIH'!$G$17))</f>
        <v>3.3386486301369862</v>
      </c>
      <c r="R106" s="117">
        <f>IF('3g CPIH'!N$17="-","-",'3j PAAC PAP'!$G$21*('3g CPIH'!N$17/'3g CPIH'!$G$17))</f>
        <v>3.3635871819960861</v>
      </c>
      <c r="S106" s="117">
        <f>IF('3g CPIH'!O$17="-","-",'3j PAAC PAP'!$G$21*('3g CPIH'!O$17/'3g CPIH'!$G$17))</f>
        <v>3.3822910958904111</v>
      </c>
      <c r="T106" s="117">
        <f>IF('3g CPIH'!P$17="-","-",'3j PAAC PAP'!$G$21*('3g CPIH'!P$17/'3g CPIH'!$G$17))</f>
        <v>3.3916430528375732</v>
      </c>
      <c r="U106" s="117">
        <f>IF('3g CPIH'!Q$17="-","-",'3j PAAC PAP'!$G$21*('3g CPIH'!Q$17/'3g CPIH'!$G$17))</f>
        <v>3.4103469667318986</v>
      </c>
      <c r="V106" s="117">
        <f>IF('3g CPIH'!R$17="-","-",'3j PAAC PAP'!$G$21*('3g CPIH'!R$17/'3g CPIH'!$G$17))</f>
        <v>3.4726933463796481</v>
      </c>
      <c r="W106" s="117">
        <f>IF('3g CPIH'!S$17="-","-",'3j PAAC PAP'!$G$21*('3g CPIH'!S$17/'3g CPIH'!$G$17))</f>
        <v>3.5755648727984348</v>
      </c>
      <c r="X106" s="27"/>
      <c r="Y106" s="117">
        <f>IF('3g CPIH'!U$17="-","-",'3j PAAC PAP'!$G$21*('3g CPIH'!U$17/'3g CPIH'!$G$17))</f>
        <v>3.7563693737769084</v>
      </c>
      <c r="Z106" s="117" t="str">
        <f>IF('3g CPIH'!V$17="-","-",'3j PAAC PAP'!$G$21*('3g CPIH'!V$17/'3g CPIH'!$G$17))</f>
        <v>-</v>
      </c>
      <c r="AA106" s="117" t="str">
        <f>IF('3g CPIH'!W$17="-","-",'3j PAAC PAP'!$G$21*('3g CPIH'!W$17/'3g CPIH'!$G$17))</f>
        <v>-</v>
      </c>
      <c r="AB106" s="117" t="str">
        <f>IF('3g CPIH'!X$17="-","-",'3j PAAC PAP'!$G$21*('3g CPIH'!X$17/'3g CPIH'!$G$17))</f>
        <v>-</v>
      </c>
      <c r="AC106" s="117" t="str">
        <f>IF('3g CPIH'!Y$17="-","-",'3j PAAC PAP'!$G$21*('3g CPIH'!Y$17/'3g CPIH'!$G$17))</f>
        <v>-</v>
      </c>
      <c r="AD106" s="25"/>
    </row>
    <row r="107" spans="1:30" s="26" customFormat="1" ht="11.25" customHeight="1" x14ac:dyDescent="0.15">
      <c r="A107" s="207"/>
      <c r="B107" s="120" t="s">
        <v>248</v>
      </c>
      <c r="C107" s="120" t="s">
        <v>188</v>
      </c>
      <c r="D107" s="122" t="s">
        <v>126</v>
      </c>
      <c r="E107" s="119"/>
      <c r="F107" s="27"/>
      <c r="G107" s="117">
        <f>IF(G102="-","-",SUM(G99:G105)*'3j PAAC PAP'!$G$39)</f>
        <v>0.2896141176426133</v>
      </c>
      <c r="H107" s="117">
        <f>IF(H102="-","-",SUM(H99:H105)*'3j PAAC PAP'!$G$39)</f>
        <v>0.2901396470114978</v>
      </c>
      <c r="I107" s="117">
        <f>IF(I102="-","-",SUM(I99:I105)*'3j PAAC PAP'!$G$39)</f>
        <v>0.29118835133161486</v>
      </c>
      <c r="J107" s="117">
        <f>IF(J102="-","-",SUM(J99:J105)*'3j PAAC PAP'!$G$39)</f>
        <v>0.29276493943826842</v>
      </c>
      <c r="K107" s="117">
        <f>IF(K102="-","-",SUM(K99:K105)*'3j PAAC PAP'!$G$39)</f>
        <v>0.29624795193665693</v>
      </c>
      <c r="L107" s="117">
        <f>IF(L102="-","-",SUM(L99:L105)*'3j PAAC PAP'!$G$39)</f>
        <v>0.29924049308805623</v>
      </c>
      <c r="M107" s="117">
        <f>IF(M102="-","-",SUM(M99:M105)*'3j PAAC PAP'!$G$39)</f>
        <v>0.31073579295233938</v>
      </c>
      <c r="N107" s="117">
        <f>IF(N102="-","-",SUM(N99:N105)*'3j PAAC PAP'!$G$39)</f>
        <v>0.34381674836941589</v>
      </c>
      <c r="O107" s="27"/>
      <c r="P107" s="117">
        <f>IF(P102="-","-",SUM(P99:P105)*'3j PAAC PAP'!$G$39)</f>
        <v>0.34381674836941589</v>
      </c>
      <c r="Q107" s="117">
        <f>IF(Q102="-","-",SUM(Q99:Q105)*'3j PAAC PAP'!$G$39)</f>
        <v>0.35329781152991024</v>
      </c>
      <c r="R107" s="117">
        <f>IF(R102="-","-",SUM(R99:R105)*'3j PAAC PAP'!$G$39)</f>
        <v>0.35585978057964163</v>
      </c>
      <c r="S107" s="117">
        <f>IF(S102="-","-",SUM(S99:S105)*'3j PAAC PAP'!$G$39)</f>
        <v>0.36452154710060708</v>
      </c>
      <c r="T107" s="117">
        <f>IF(T102="-","-",SUM(T99:T105)*'3j PAAC PAP'!$G$39)</f>
        <v>0.34689191001660674</v>
      </c>
      <c r="U107" s="117">
        <f>IF(U102="-","-",SUM(U99:U105)*'3j PAAC PAP'!$G$39)</f>
        <v>0.35410887614670727</v>
      </c>
      <c r="V107" s="117">
        <f>IF(V102="-","-",SUM(V99:V105)*'3j PAAC PAP'!$G$39)</f>
        <v>0.34726668352837081</v>
      </c>
      <c r="W107" s="117">
        <f>IF(W102="-","-",SUM(W99:W105)*'3j PAAC PAP'!$G$39)</f>
        <v>0.3619817374797405</v>
      </c>
      <c r="X107" s="27"/>
      <c r="Y107" s="117">
        <f>IF(Y102="-","-",SUM(Y99:Y105)*'3j PAAC PAP'!$G$39)</f>
        <v>0.37877314200521778</v>
      </c>
      <c r="Z107" s="117" t="str">
        <f>IF(Z102="-","-",SUM(Z99:Z105)*'3j PAAC PAP'!$G$39)</f>
        <v>-</v>
      </c>
      <c r="AA107" s="117" t="str">
        <f>IF(AA102="-","-",SUM(AA99:AA105)*'3j PAAC PAP'!$G$39)</f>
        <v>-</v>
      </c>
      <c r="AB107" s="117" t="str">
        <f>IF(AB102="-","-",SUM(AB99:AB105)*'3j PAAC PAP'!$G$39)</f>
        <v>-</v>
      </c>
      <c r="AC107" s="117" t="str">
        <f>IF(AC102="-","-",SUM(AC99:AC105)*'3j PAAC PAP'!$G$39)</f>
        <v>-</v>
      </c>
      <c r="AD107" s="25"/>
    </row>
    <row r="108" spans="1:30" s="26" customFormat="1" ht="11.25" customHeight="1" x14ac:dyDescent="0.15">
      <c r="A108" s="207"/>
      <c r="B108" s="120" t="s">
        <v>189</v>
      </c>
      <c r="C108" s="120" t="s">
        <v>250</v>
      </c>
      <c r="D108" s="122" t="s">
        <v>126</v>
      </c>
      <c r="E108" s="119"/>
      <c r="F108" s="27"/>
      <c r="G108" s="117">
        <f>IF(G102="-","-",SUM(G99:G107)*'3k EBIT'!$E$11)</f>
        <v>1.4224538175907742</v>
      </c>
      <c r="H108" s="117">
        <f>IF(H102="-","-",SUM(H99:H107)*'3k EBIT'!$E$11)</f>
        <v>1.4250462848639429</v>
      </c>
      <c r="I108" s="117">
        <f>IF(I102="-","-",SUM(I99:I107)*'3k EBIT'!$E$11)</f>
        <v>1.4301597696771782</v>
      </c>
      <c r="J108" s="117">
        <f>IF(J102="-","-",SUM(J99:J107)*'3k EBIT'!$E$11)</f>
        <v>1.4379371714966844</v>
      </c>
      <c r="K108" s="117">
        <f>IF(K102="-","-",SUM(K99:K107)*'3k EBIT'!$E$11)</f>
        <v>1.4550432894434291</v>
      </c>
      <c r="L108" s="117">
        <f>IF(L102="-","-",SUM(L99:L107)*'3k EBIT'!$E$11)</f>
        <v>1.4699029567148398</v>
      </c>
      <c r="M108" s="117">
        <f>IF(M102="-","-",SUM(M99:M107)*'3k EBIT'!$E$11)</f>
        <v>1.524874280557688</v>
      </c>
      <c r="N108" s="117">
        <f>IF(N102="-","-",SUM(N99:N107)*'3k EBIT'!$E$11)</f>
        <v>1.6810068537036913</v>
      </c>
      <c r="O108" s="27"/>
      <c r="P108" s="117">
        <f>IF(P102="-","-",SUM(P99:P107)*'3k EBIT'!$E$11)</f>
        <v>1.6810068537036913</v>
      </c>
      <c r="Q108" s="117">
        <f>IF(Q102="-","-",SUM(Q99:Q107)*'3k EBIT'!$E$11)</f>
        <v>1.7263235180077914</v>
      </c>
      <c r="R108" s="117">
        <f>IF(R102="-","-",SUM(R99:R107)*'3k EBIT'!$E$11)</f>
        <v>1.7388562004680224</v>
      </c>
      <c r="S108" s="117">
        <f>IF(S102="-","-",SUM(S99:S107)*'3k EBIT'!$E$11)</f>
        <v>1.7799572211375414</v>
      </c>
      <c r="T108" s="117">
        <f>IF(T102="-","-",SUM(T99:T107)*'3k EBIT'!$E$11)</f>
        <v>1.6972211285225043</v>
      </c>
      <c r="U108" s="117">
        <f>IF(U102="-","-",SUM(U99:U107)*'3k EBIT'!$E$11)</f>
        <v>1.7315268400658224</v>
      </c>
      <c r="V108" s="117">
        <f>IF(V102="-","-",SUM(V99:V107)*'3k EBIT'!$E$11)</f>
        <v>1.7005535775345875</v>
      </c>
      <c r="W108" s="117">
        <f>IF(W102="-","-",SUM(W99:W107)*'3k EBIT'!$E$11)</f>
        <v>1.7717550971874356</v>
      </c>
      <c r="X108" s="27"/>
      <c r="Y108" s="117">
        <f>IF(Y102="-","-",SUM(Y99:Y107)*'3k EBIT'!$E$11)</f>
        <v>1.8542316928108575</v>
      </c>
      <c r="Z108" s="117" t="str">
        <f>IF(Z102="-","-",SUM(Z99:Z107)*'3k EBIT'!$E$11)</f>
        <v>-</v>
      </c>
      <c r="AA108" s="117" t="str">
        <f>IF(AA102="-","-",SUM(AA99:AA107)*'3k EBIT'!$E$11)</f>
        <v>-</v>
      </c>
      <c r="AB108" s="117" t="str">
        <f>IF(AB102="-","-",SUM(AB99:AB107)*'3k EBIT'!$E$11)</f>
        <v>-</v>
      </c>
      <c r="AC108" s="117" t="str">
        <f>IF(AC102="-","-",SUM(AC99:AC107)*'3k EBIT'!$E$11)</f>
        <v>-</v>
      </c>
      <c r="AD108" s="25"/>
    </row>
    <row r="109" spans="1:30" s="26" customFormat="1" ht="11.25" customHeight="1" x14ac:dyDescent="0.15">
      <c r="A109" s="207"/>
      <c r="B109" s="120" t="s">
        <v>251</v>
      </c>
      <c r="C109" s="156" t="s">
        <v>252</v>
      </c>
      <c r="D109" s="122" t="s">
        <v>126</v>
      </c>
      <c r="E109" s="118"/>
      <c r="F109" s="27"/>
      <c r="G109" s="117">
        <f>IF(G104="-","-",SUM(G99:G102,G104:G108)*'3l HAP'!$E$12)</f>
        <v>1.0961125126871367</v>
      </c>
      <c r="H109" s="117">
        <f>IF(H104="-","-",SUM(H99:H102,H104:H108)*'3l HAP'!$E$12)</f>
        <v>1.0981102125644266</v>
      </c>
      <c r="I109" s="117">
        <f>IF(I104="-","-",SUM(I99:I102,I104:I108)*'3l HAP'!$E$12)</f>
        <v>1.1020505546816253</v>
      </c>
      <c r="J109" s="117">
        <f>IF(J104="-","-",SUM(J99:J102,J104:J108)*'3l HAP'!$E$12)</f>
        <v>1.1080436543134962</v>
      </c>
      <c r="K109" s="117">
        <f>IF(K104="-","-",SUM(K99:K102,K104:K108)*'3l HAP'!$E$12)</f>
        <v>1.1212252632297603</v>
      </c>
      <c r="L109" s="117">
        <f>IF(L104="-","-",SUM(L99:L102,L104:L108)*'3l HAP'!$E$12)</f>
        <v>1.1326758052643326</v>
      </c>
      <c r="M109" s="117">
        <f>IF(M104="-","-",SUM(M99:M102,M104:M108)*'3l HAP'!$E$12)</f>
        <v>1.1750355326298065</v>
      </c>
      <c r="N109" s="117">
        <f>IF(N104="-","-",SUM(N99:N102,N104:N108)*'3l HAP'!$E$12)</f>
        <v>1.2953479567992137</v>
      </c>
      <c r="O109" s="27"/>
      <c r="P109" s="117">
        <f>IF(P104="-","-",SUM(P99:P102,P104:P108)*'3l HAP'!$E$12)</f>
        <v>1.2953479567992137</v>
      </c>
      <c r="Q109" s="117">
        <f>IF(Q104="-","-",SUM(Q99:Q102,Q104:Q108)*'3l HAP'!$E$12)</f>
        <v>1.3302680098530955</v>
      </c>
      <c r="R109" s="117">
        <f>IF(R104="-","-",SUM(R99:R102,R104:R108)*'3l HAP'!$E$12)</f>
        <v>1.3399254271219814</v>
      </c>
      <c r="S109" s="117">
        <f>IF(S104="-","-",SUM(S99:S102,S104:S108)*'3l HAP'!$E$12)</f>
        <v>1.3715969952832425</v>
      </c>
      <c r="T109" s="117">
        <f>IF(T104="-","-",SUM(T99:T102,T104:T108)*'3l HAP'!$E$12)</f>
        <v>1.3078423304606031</v>
      </c>
      <c r="U109" s="117">
        <f>IF(U104="-","-",SUM(U99:U102,U104:U108)*'3l HAP'!$E$12)</f>
        <v>1.3342775786312291</v>
      </c>
      <c r="V109" s="117">
        <f>IF(V104="-","-",SUM(V99:V102,V104:V108)*'3l HAP'!$E$12)</f>
        <v>1.3104102444518095</v>
      </c>
      <c r="W109" s="117">
        <f>IF(W104="-","-",SUM(W99:W102,W104:W108)*'3l HAP'!$E$12)</f>
        <v>1.3652766138542352</v>
      </c>
      <c r="X109" s="27"/>
      <c r="Y109" s="117">
        <f>IF(Y104="-","-",SUM(Y99:Y102,Y104:Y108)*'3l HAP'!$E$12)</f>
        <v>1.4288313158408257</v>
      </c>
      <c r="Z109" s="117" t="str">
        <f>IF(Z104="-","-",SUM(Z99:Z102,Z104:Z108)*'3l HAP'!$E$12)</f>
        <v>-</v>
      </c>
      <c r="AA109" s="117" t="str">
        <f>IF(AA104="-","-",SUM(AA99:AA102,AA104:AA108)*'3l HAP'!$E$12)</f>
        <v>-</v>
      </c>
      <c r="AB109" s="117" t="str">
        <f>IF(AB104="-","-",SUM(AB99:AB102,AB104:AB108)*'3l HAP'!$E$12)</f>
        <v>-</v>
      </c>
      <c r="AC109" s="117" t="str">
        <f>IF(AC104="-","-",SUM(AC99:AC102,AC104:AC108)*'3l HAP'!$E$12)</f>
        <v>-</v>
      </c>
      <c r="AD109" s="25"/>
    </row>
    <row r="110" spans="1:30" s="26" customFormat="1" ht="11.25" x14ac:dyDescent="0.15">
      <c r="A110" s="207"/>
      <c r="B110" s="120" t="s">
        <v>253</v>
      </c>
      <c r="C110" s="120" t="str">
        <f>B110&amp;"_"&amp;D110</f>
        <v>Total_Southern</v>
      </c>
      <c r="D110" s="122" t="s">
        <v>126</v>
      </c>
      <c r="E110" s="119"/>
      <c r="F110" s="27"/>
      <c r="G110" s="117">
        <f>IF(G104="-","-",SUM(G99:G109))</f>
        <v>75.962071988620252</v>
      </c>
      <c r="H110" s="117">
        <f t="shared" ref="H110:P110" si="56">IF(H104="-","-",SUM(H99:H109))</f>
        <v>76.100515278094562</v>
      </c>
      <c r="I110" s="117">
        <f t="shared" si="56"/>
        <v>76.373586288690589</v>
      </c>
      <c r="J110" s="117">
        <f t="shared" si="56"/>
        <v>76.78891615711359</v>
      </c>
      <c r="K110" s="117">
        <f t="shared" si="56"/>
        <v>77.702419391346723</v>
      </c>
      <c r="L110" s="117">
        <f t="shared" si="56"/>
        <v>78.495957361464903</v>
      </c>
      <c r="M110" s="117">
        <f t="shared" si="56"/>
        <v>81.431543464451849</v>
      </c>
      <c r="N110" s="117">
        <f t="shared" si="56"/>
        <v>89.769356344150751</v>
      </c>
      <c r="O110" s="27"/>
      <c r="P110" s="117">
        <f t="shared" si="56"/>
        <v>89.769356344150751</v>
      </c>
      <c r="Q110" s="117">
        <f t="shared" ref="Q110" si="57">IF(Q104="-","-",SUM(Q99:Q109))</f>
        <v>92.189363006990973</v>
      </c>
      <c r="R110" s="117">
        <f t="shared" ref="R110" si="58">IF(R104="-","-",SUM(R99:R109))</f>
        <v>92.858635018132262</v>
      </c>
      <c r="S110" s="117">
        <f t="shared" ref="S110" si="59">IF(S104="-","-",SUM(S99:S109))</f>
        <v>95.053517306958852</v>
      </c>
      <c r="T110" s="117">
        <f t="shared" ref="T110" si="60">IF(T104="-","-",SUM(T99:T109))</f>
        <v>90.635233250520912</v>
      </c>
      <c r="U110" s="117">
        <f t="shared" ref="U110" si="61">IF(U104="-","-",SUM(U99:U109))</f>
        <v>92.467231518336789</v>
      </c>
      <c r="V110" s="117">
        <f t="shared" ref="V110" si="62">IF(V104="-","-",SUM(V99:V109))</f>
        <v>90.813193145333557</v>
      </c>
      <c r="W110" s="117">
        <f t="shared" ref="W110:AC110" si="63">IF(W104="-","-",SUM(W99:W109))</f>
        <v>94.615506369624683</v>
      </c>
      <c r="X110" s="27"/>
      <c r="Y110" s="117">
        <f t="shared" si="63"/>
        <v>99.019932732467126</v>
      </c>
      <c r="Z110" s="117" t="str">
        <f t="shared" si="63"/>
        <v>-</v>
      </c>
      <c r="AA110" s="117" t="str">
        <f t="shared" si="63"/>
        <v>-</v>
      </c>
      <c r="AB110" s="117" t="str">
        <f t="shared" si="63"/>
        <v>-</v>
      </c>
      <c r="AC110" s="117" t="str">
        <f t="shared" si="63"/>
        <v>-</v>
      </c>
      <c r="AD110" s="25"/>
    </row>
    <row r="111" spans="1:30" s="26" customFormat="1" ht="11.25" x14ac:dyDescent="0.15">
      <c r="A111" s="207"/>
      <c r="B111" s="123" t="s">
        <v>244</v>
      </c>
      <c r="C111" s="123" t="s">
        <v>180</v>
      </c>
      <c r="D111" s="121" t="s">
        <v>130</v>
      </c>
      <c r="E111" s="75"/>
      <c r="F111" s="27"/>
      <c r="G111" s="35" t="s">
        <v>249</v>
      </c>
      <c r="H111" s="35" t="s">
        <v>249</v>
      </c>
      <c r="I111" s="35" t="s">
        <v>249</v>
      </c>
      <c r="J111" s="35" t="s">
        <v>249</v>
      </c>
      <c r="K111" s="35" t="s">
        <v>249</v>
      </c>
      <c r="L111" s="35" t="s">
        <v>249</v>
      </c>
      <c r="M111" s="35" t="s">
        <v>249</v>
      </c>
      <c r="N111" s="35" t="s">
        <v>249</v>
      </c>
      <c r="O111" s="27"/>
      <c r="P111" s="35" t="s">
        <v>249</v>
      </c>
      <c r="Q111" s="35" t="s">
        <v>249</v>
      </c>
      <c r="R111" s="35" t="s">
        <v>249</v>
      </c>
      <c r="S111" s="35" t="s">
        <v>249</v>
      </c>
      <c r="T111" s="35" t="s">
        <v>249</v>
      </c>
      <c r="U111" s="35" t="s">
        <v>249</v>
      </c>
      <c r="V111" s="35" t="s">
        <v>249</v>
      </c>
      <c r="W111" s="35" t="s">
        <v>249</v>
      </c>
      <c r="X111" s="27"/>
      <c r="Y111" s="35" t="s">
        <v>249</v>
      </c>
      <c r="Z111" s="35" t="s">
        <v>249</v>
      </c>
      <c r="AA111" s="35" t="s">
        <v>249</v>
      </c>
      <c r="AB111" s="35" t="s">
        <v>249</v>
      </c>
      <c r="AC111" s="35" t="s">
        <v>249</v>
      </c>
      <c r="AD111" s="25"/>
    </row>
    <row r="112" spans="1:30" s="26" customFormat="1" ht="11.25" x14ac:dyDescent="0.15">
      <c r="A112" s="207"/>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x14ac:dyDescent="0.15">
      <c r="A113" s="207"/>
      <c r="B113" s="123" t="s">
        <v>245</v>
      </c>
      <c r="C113" s="123" t="s">
        <v>182</v>
      </c>
      <c r="D113" s="121" t="s">
        <v>130</v>
      </c>
      <c r="E113" s="75"/>
      <c r="F113" s="27"/>
      <c r="G113" s="35" t="str">
        <f>IF('3c AA'!J217="-","-",'3c AA'!J217)</f>
        <v>-</v>
      </c>
      <c r="H113" s="35" t="str">
        <f>IF('3c AA'!K217="-","-",'3c AA'!K217)</f>
        <v>-</v>
      </c>
      <c r="I113" s="35" t="str">
        <f>IF('3c AA'!L217="-","-",'3c AA'!L217)</f>
        <v>-</v>
      </c>
      <c r="J113" s="35" t="str">
        <f>IF('3c AA'!M217="-","-",'3c AA'!M217)</f>
        <v>-</v>
      </c>
      <c r="K113" s="35" t="str">
        <f>IF('3c AA'!N217="-","-",'3c AA'!N217)</f>
        <v>-</v>
      </c>
      <c r="L113" s="35" t="str">
        <f>IF('3c AA'!O217="-","-",'3c AA'!O217)</f>
        <v>-</v>
      </c>
      <c r="M113" s="35" t="str">
        <f>IF('3c AA'!P217="-","-",'3c AA'!P217)</f>
        <v>-</v>
      </c>
      <c r="N113" s="35" t="str">
        <f>IF('3c AA'!Q217="-","-",'3c AA'!Q217)</f>
        <v>-</v>
      </c>
      <c r="O113" s="27"/>
      <c r="P113" s="35" t="str">
        <f>IF('3c AA'!S217="-","-",'3c AA'!S217)</f>
        <v>-</v>
      </c>
      <c r="Q113" s="35" t="str">
        <f>IF('3c AA'!T217="-","-",'3c AA'!T217)</f>
        <v>-</v>
      </c>
      <c r="R113" s="35" t="str">
        <f>IF('3c AA'!U217="-","-",'3c AA'!U217)</f>
        <v>-</v>
      </c>
      <c r="S113" s="35" t="str">
        <f>IF('3c AA'!V217="-","-",'3c AA'!V217)</f>
        <v>-</v>
      </c>
      <c r="T113" s="35">
        <f>IF('3c AA'!W217="-","-",'3c AA'!W217)</f>
        <v>0</v>
      </c>
      <c r="U113" s="35">
        <f>IF('3c AA'!X217="-","-",'3c AA'!X217)</f>
        <v>1.4870742269298105</v>
      </c>
      <c r="V113" s="35">
        <f>IF('3c AA'!Y217="-","-",'3c AA'!Y217)</f>
        <v>0.70457099735818829</v>
      </c>
      <c r="W113" s="35" t="str">
        <f>IF('3c AA'!Z217="-","-",'3c AA'!Z217)</f>
        <v>-</v>
      </c>
      <c r="X113" s="27"/>
      <c r="Y113" s="35">
        <f>IF('3c AA'!AB217="-","-",'3c AA'!AB217)</f>
        <v>0</v>
      </c>
      <c r="Z113" s="35" t="str">
        <f>IF('3c AA'!AC217="-","-",'3c AA'!AC217)</f>
        <v>-</v>
      </c>
      <c r="AA113" s="35" t="str">
        <f>IF('3c AA'!AD217="-","-",'3c AA'!AD217)</f>
        <v>-</v>
      </c>
      <c r="AB113" s="35" t="str">
        <f>IF('3c AA'!AE217="-","-",'3c AA'!AE217)</f>
        <v>-</v>
      </c>
      <c r="AC113" s="35" t="str">
        <f>IF('3c AA'!AF217="-","-",'3c AA'!AF217)</f>
        <v>-</v>
      </c>
      <c r="AD113" s="25"/>
    </row>
    <row r="114" spans="1:30" s="331" customFormat="1" ht="12.6" customHeight="1" x14ac:dyDescent="0.15">
      <c r="A114" s="207"/>
      <c r="B114" s="123" t="s">
        <v>246</v>
      </c>
      <c r="C114" s="123" t="s">
        <v>183</v>
      </c>
      <c r="D114" s="121" t="s">
        <v>130</v>
      </c>
      <c r="E114" s="75"/>
      <c r="F114" s="27"/>
      <c r="G114" s="35">
        <f>IF('3d PC'!G15="-","-",'3d PC'!G64+'3d PC'!G65)</f>
        <v>6.5567588596821027</v>
      </c>
      <c r="H114" s="35">
        <f>IF('3d PC'!H15="-","-",'3d PC'!H64+'3d PC'!H65)</f>
        <v>6.5567588596821027</v>
      </c>
      <c r="I114" s="35">
        <f>IF('3d PC'!I15="-","-",'3d PC'!I64+'3d PC'!I65)</f>
        <v>6.6197359495950758</v>
      </c>
      <c r="J114" s="35">
        <f>IF('3d PC'!J15="-","-",'3d PC'!J64+'3d PC'!J65)</f>
        <v>6.6197359495950758</v>
      </c>
      <c r="K114" s="35">
        <f>IF('3d PC'!K15="-","-",'3d PC'!K64+'3d PC'!K65)</f>
        <v>6.6995028867368616</v>
      </c>
      <c r="L114" s="35">
        <f>IF('3d PC'!L15="-","-",'3d PC'!L64+'3d PC'!L65)</f>
        <v>6.6995028867368616</v>
      </c>
      <c r="M114" s="35">
        <f>IF('3d PC'!M15="-","-",'3d PC'!M64+'3d PC'!M65)</f>
        <v>7.1131218301273513</v>
      </c>
      <c r="N114" s="35">
        <f>IF('3d PC'!N15="-","-",'3d PC'!N64+'3d PC'!N65)</f>
        <v>7.1131218301273513</v>
      </c>
      <c r="O114" s="27"/>
      <c r="P114" s="35">
        <f>IF('3d PC'!P15="-","-",'3d PC'!P64+'3d PC'!P65)</f>
        <v>7.1131218301273513</v>
      </c>
      <c r="Q114" s="35">
        <f>IF('3d PC'!Q15="-","-",'3d PC'!Q64+'3d PC'!Q65)</f>
        <v>7.2804579515147188</v>
      </c>
      <c r="R114" s="35">
        <f>IF('3d PC'!R15="-","-",'3d PC'!R64+'3d PC'!R65)</f>
        <v>7.1935840895118579</v>
      </c>
      <c r="S114" s="35">
        <f>IF('3d PC'!S15="-","-",'3d PC'!S64+'3d PC'!S65)</f>
        <v>7.3593999937099728</v>
      </c>
      <c r="T114" s="35">
        <f>IF('3d PC'!T15="-","-",'3d PC'!T64+'3d PC'!T65)</f>
        <v>7.0492243060839304</v>
      </c>
      <c r="U114" s="35">
        <f>IF('3d PC'!U15="-","-",'3d PC'!U64+'3d PC'!U65)</f>
        <v>7.1089669218364691</v>
      </c>
      <c r="V114" s="35">
        <f>IF('3d PC'!V15="-","-",'3d PC'!V64+'3d PC'!V65)</f>
        <v>6.9829560851947949</v>
      </c>
      <c r="W114" s="35">
        <f>IF('3d PC'!W15="-","-",'3d PC'!W64+'3d PC'!W65)</f>
        <v>12.319103597588796</v>
      </c>
      <c r="X114" s="27"/>
      <c r="Y114" s="35">
        <f>IF('3d PC'!Y15="-","-",'3d PC'!Y64+'3d PC'!Y65)</f>
        <v>12.643366379774243</v>
      </c>
      <c r="Z114" s="35" t="str">
        <f>IF('3d PC'!Z15="-","-",'3d PC'!Z64+'3d PC'!Z65)</f>
        <v>-</v>
      </c>
      <c r="AA114" s="35" t="str">
        <f>IF('3d PC'!AA15="-","-",'3d PC'!AA64+'3d PC'!AA65)</f>
        <v>-</v>
      </c>
      <c r="AB114" s="35" t="str">
        <f>IF('3d PC'!AB15="-","-",'3d PC'!AB64+'3d PC'!AB65)</f>
        <v>-</v>
      </c>
      <c r="AC114" s="35" t="str">
        <f>IF('3d PC'!AC15="-","-",'3d PC'!AC64+'3d PC'!AC65)</f>
        <v>-</v>
      </c>
      <c r="AD114" s="25"/>
    </row>
    <row r="115" spans="1:30" s="26" customFormat="1" ht="11.25" customHeight="1" x14ac:dyDescent="0.15">
      <c r="A115" s="207"/>
      <c r="B115" s="123" t="s">
        <v>247</v>
      </c>
      <c r="C115" s="123" t="s">
        <v>184</v>
      </c>
      <c r="D115" s="121" t="s">
        <v>130</v>
      </c>
      <c r="E115" s="75"/>
      <c r="F115" s="27"/>
      <c r="G115" s="35" t="s">
        <v>249</v>
      </c>
      <c r="H115" s="35" t="s">
        <v>249</v>
      </c>
      <c r="I115" s="35" t="s">
        <v>249</v>
      </c>
      <c r="J115" s="35" t="s">
        <v>249</v>
      </c>
      <c r="K115" s="35" t="s">
        <v>249</v>
      </c>
      <c r="L115" s="35" t="s">
        <v>249</v>
      </c>
      <c r="M115" s="35" t="s">
        <v>249</v>
      </c>
      <c r="N115" s="35" t="s">
        <v>249</v>
      </c>
      <c r="O115" s="27"/>
      <c r="P115" s="35" t="s">
        <v>249</v>
      </c>
      <c r="Q115" s="35" t="s">
        <v>249</v>
      </c>
      <c r="R115" s="35" t="s">
        <v>249</v>
      </c>
      <c r="S115" s="35" t="s">
        <v>249</v>
      </c>
      <c r="T115" s="35" t="s">
        <v>249</v>
      </c>
      <c r="U115" s="35" t="s">
        <v>249</v>
      </c>
      <c r="V115" s="35" t="s">
        <v>249</v>
      </c>
      <c r="W115" s="35" t="s">
        <v>249</v>
      </c>
      <c r="X115" s="27"/>
      <c r="Y115" s="35" t="s">
        <v>249</v>
      </c>
      <c r="Z115" s="35" t="s">
        <v>249</v>
      </c>
      <c r="AA115" s="35" t="s">
        <v>249</v>
      </c>
      <c r="AB115" s="35" t="s">
        <v>249</v>
      </c>
      <c r="AC115" s="35" t="s">
        <v>249</v>
      </c>
      <c r="AD115" s="25"/>
    </row>
    <row r="116" spans="1:30" s="26" customFormat="1" ht="11.25" customHeight="1" x14ac:dyDescent="0.15">
      <c r="A116" s="207"/>
      <c r="B116" s="123" t="s">
        <v>248</v>
      </c>
      <c r="C116" s="123" t="s">
        <v>185</v>
      </c>
      <c r="D116" s="121" t="s">
        <v>130</v>
      </c>
      <c r="E116" s="75"/>
      <c r="F116" s="27"/>
      <c r="G116" s="35">
        <f>IF('3g CPIH'!C$17="-","-",'3h OC '!$E$11*('3g CPIH'!C$17/'3g CPIH'!$G$17))</f>
        <v>63.482931017612529</v>
      </c>
      <c r="H116" s="35">
        <f>IF('3g CPIH'!D$17="-","-",'3h OC '!$E$11*('3g CPIH'!D$17/'3g CPIH'!$G$17))</f>
        <v>63.61002397260274</v>
      </c>
      <c r="I116" s="35">
        <f>IF('3g CPIH'!E$17="-","-",'3h OC '!$E$11*('3g CPIH'!E$17/'3g CPIH'!$G$17))</f>
        <v>63.800663405088073</v>
      </c>
      <c r="J116" s="35">
        <f>IF('3g CPIH'!F$17="-","-",'3h OC '!$E$11*('3g CPIH'!F$17/'3g CPIH'!$G$17))</f>
        <v>64.181942270058713</v>
      </c>
      <c r="K116" s="35">
        <f>IF('3g CPIH'!G$17="-","-",'3h OC '!$E$11*('3g CPIH'!G$17/'3g CPIH'!$G$17))</f>
        <v>64.944500000000005</v>
      </c>
      <c r="L116" s="35">
        <f>IF('3g CPIH'!H$17="-","-",'3h OC '!$E$11*('3g CPIH'!H$17/'3g CPIH'!$G$17))</f>
        <v>65.770604207436406</v>
      </c>
      <c r="M116" s="35">
        <f>IF('3g CPIH'!I$17="-","-",'3h OC '!$E$11*('3g CPIH'!I$17/'3g CPIH'!$G$17))</f>
        <v>66.723801369863011</v>
      </c>
      <c r="N116" s="35">
        <f>IF('3g CPIH'!J$17="-","-",'3h OC '!$E$11*('3g CPIH'!J$17/'3g CPIH'!$G$17))</f>
        <v>67.295719667318991</v>
      </c>
      <c r="O116" s="27"/>
      <c r="P116" s="35">
        <f>IF('3g CPIH'!L$17="-","-",'3h OC '!$E$11*('3g CPIH'!L$17/'3g CPIH'!$G$17))</f>
        <v>67.295719667318991</v>
      </c>
      <c r="Q116" s="35">
        <f>IF('3g CPIH'!M$17="-","-",'3h OC '!$E$11*('3g CPIH'!M$17/'3g CPIH'!$G$17))</f>
        <v>68.058277397260284</v>
      </c>
      <c r="R116" s="35">
        <f>IF('3g CPIH'!N$17="-","-",'3h OC '!$E$11*('3g CPIH'!N$17/'3g CPIH'!$G$17))</f>
        <v>68.566649217221141</v>
      </c>
      <c r="S116" s="35">
        <f>IF('3g CPIH'!O$17="-","-",'3h OC '!$E$11*('3g CPIH'!O$17/'3g CPIH'!$G$17))</f>
        <v>68.947928082191794</v>
      </c>
      <c r="T116" s="35">
        <f>IF('3g CPIH'!P$17="-","-",'3h OC '!$E$11*('3g CPIH'!P$17/'3g CPIH'!$G$17))</f>
        <v>69.138567514677106</v>
      </c>
      <c r="U116" s="35">
        <f>IF('3g CPIH'!Q$17="-","-",'3h OC '!$E$11*('3g CPIH'!Q$17/'3g CPIH'!$G$17))</f>
        <v>69.51984637964776</v>
      </c>
      <c r="V116" s="35">
        <f>IF('3g CPIH'!R$17="-","-",'3h OC '!$E$11*('3g CPIH'!R$17/'3g CPIH'!$G$17))</f>
        <v>70.790775929549909</v>
      </c>
      <c r="W116" s="35">
        <f>IF('3g CPIH'!S$17="-","-",'3h OC '!$E$11*('3g CPIH'!S$17/'3g CPIH'!$G$17))</f>
        <v>72.88780968688846</v>
      </c>
      <c r="X116" s="27"/>
      <c r="Y116" s="35">
        <f>IF('3g CPIH'!U$17="-","-",'3h OC '!$E$11*('3g CPIH'!U$17/'3g CPIH'!$G$17))</f>
        <v>76.573505381604704</v>
      </c>
      <c r="Z116" s="35" t="str">
        <f>IF('3g CPIH'!V$17="-","-",'3h OC '!$E$11*('3g CPIH'!V$17/'3g CPIH'!$G$17))</f>
        <v>-</v>
      </c>
      <c r="AA116" s="35" t="str">
        <f>IF('3g CPIH'!W$17="-","-",'3h OC '!$E$11*('3g CPIH'!W$17/'3g CPIH'!$G$17))</f>
        <v>-</v>
      </c>
      <c r="AB116" s="35" t="str">
        <f>IF('3g CPIH'!X$17="-","-",'3h OC '!$E$11*('3g CPIH'!X$17/'3g CPIH'!$G$17))</f>
        <v>-</v>
      </c>
      <c r="AC116" s="35" t="str">
        <f>IF('3g CPIH'!Y$17="-","-",'3h OC '!$E$11*('3g CPIH'!Y$17/'3g CPIH'!$G$17))</f>
        <v>-</v>
      </c>
      <c r="AD116" s="25"/>
    </row>
    <row r="117" spans="1:30" s="26" customFormat="1" ht="11.25" customHeight="1" x14ac:dyDescent="0.15">
      <c r="A117" s="207"/>
      <c r="B117" s="123" t="s">
        <v>248</v>
      </c>
      <c r="C117" s="123" t="s">
        <v>186</v>
      </c>
      <c r="D117" s="121" t="s">
        <v>130</v>
      </c>
      <c r="E117" s="75"/>
      <c r="F117" s="27"/>
      <c r="G117" s="35" t="s">
        <v>249</v>
      </c>
      <c r="H117" s="35" t="s">
        <v>249</v>
      </c>
      <c r="I117" s="35" t="s">
        <v>249</v>
      </c>
      <c r="J117" s="35" t="s">
        <v>249</v>
      </c>
      <c r="K117" s="35">
        <f>IF('3i SMNCC'!G$51="-","-",'3i SMNCC'!G$63)</f>
        <v>0</v>
      </c>
      <c r="L117" s="35">
        <f>IF('3i SMNCC'!H$51="-","-",'3i SMNCC'!H$63)</f>
        <v>-0.10239413454660828</v>
      </c>
      <c r="M117" s="35">
        <f>IF('3i SMNCC'!I$51="-","-",'3i SMNCC'!I$63)</f>
        <v>1.3107897268148032</v>
      </c>
      <c r="N117" s="35">
        <f>IF('3i SMNCC'!J$51="-","-",'3i SMNCC'!J$63)</f>
        <v>8.7391024854837447</v>
      </c>
      <c r="O117" s="27"/>
      <c r="P117" s="35">
        <f>IF('3i SMNCC'!L$51="-","-",'3i SMNCC'!L$63)</f>
        <v>8.7391024854837447</v>
      </c>
      <c r="Q117" s="35">
        <f>IF('3i SMNCC'!M$51="-","-",'3i SMNCC'!M$63)</f>
        <v>10.102089688688181</v>
      </c>
      <c r="R117" s="35">
        <f>IF('3i SMNCC'!N$51="-","-",'3i SMNCC'!N$63)</f>
        <v>10.300173121233549</v>
      </c>
      <c r="S117" s="35">
        <f>IF('3i SMNCC'!O$51="-","-",'3i SMNCC'!O$63)</f>
        <v>11.847822371645298</v>
      </c>
      <c r="T117" s="35">
        <f>IF('3i SMNCC'!P$51="-","-",'3i SMNCC'!P$63)</f>
        <v>7.7038430079225817</v>
      </c>
      <c r="U117" s="35">
        <f>IF('3i SMNCC'!Q$51="-","-",'3i SMNCC'!Q$63)</f>
        <v>7.5210837283470999</v>
      </c>
      <c r="V117" s="35">
        <f>IF('3i SMNCC'!R$51="-","-",'3i SMNCC'!R$63)</f>
        <v>5.5039662813362371</v>
      </c>
      <c r="W117" s="35">
        <f>IF('3i SMNCC'!S$51="-","-",'3i SMNCC'!S$63)</f>
        <v>2.3340147638275894</v>
      </c>
      <c r="X117" s="27"/>
      <c r="Y117" s="35">
        <f>IF('3i SMNCC'!U$51="-","-",'3i SMNCC'!U$63)</f>
        <v>2.3848554466543863</v>
      </c>
      <c r="Z117" s="35" t="str">
        <f>IF('3i SMNCC'!V$51="-","-",'3i SMNCC'!V$63)</f>
        <v>-</v>
      </c>
      <c r="AA117" s="35" t="str">
        <f>IF('3i SMNCC'!W$51="-","-",'3i SMNCC'!W$63)</f>
        <v>-</v>
      </c>
      <c r="AB117" s="35" t="str">
        <f>IF('3i SMNCC'!X$51="-","-",'3i SMNCC'!X$63)</f>
        <v>-</v>
      </c>
      <c r="AC117" s="35" t="str">
        <f>IF('3i SMNCC'!Y$51="-","-",'3i SMNCC'!Y$63)</f>
        <v>-</v>
      </c>
      <c r="AD117" s="25"/>
    </row>
    <row r="118" spans="1:30" s="26" customFormat="1" ht="11.25" customHeight="1" x14ac:dyDescent="0.15">
      <c r="A118" s="207"/>
      <c r="B118" s="123" t="s">
        <v>248</v>
      </c>
      <c r="C118" s="123" t="s">
        <v>187</v>
      </c>
      <c r="D118" s="121" t="s">
        <v>130</v>
      </c>
      <c r="E118" s="75"/>
      <c r="F118" s="27"/>
      <c r="G118" s="35">
        <f>IF('3g CPIH'!C$17="-","-",'3j PAAC PAP'!$G$21*('3g CPIH'!C$17/'3g CPIH'!$G$17))</f>
        <v>3.1142016634050882</v>
      </c>
      <c r="H118" s="35">
        <f>IF('3g CPIH'!D$17="-","-",'3j PAAC PAP'!$G$21*('3g CPIH'!D$17/'3g CPIH'!$G$17))</f>
        <v>3.1204363013698631</v>
      </c>
      <c r="I118" s="35">
        <f>IF('3g CPIH'!E$17="-","-",'3j PAAC PAP'!$G$21*('3g CPIH'!E$17/'3g CPIH'!$G$17))</f>
        <v>3.129788258317026</v>
      </c>
      <c r="J118" s="35">
        <f>IF('3g CPIH'!F$17="-","-",'3j PAAC PAP'!$G$21*('3g CPIH'!F$17/'3g CPIH'!$G$17))</f>
        <v>3.1484921722113506</v>
      </c>
      <c r="K118" s="35">
        <f>IF('3g CPIH'!G$17="-","-",'3j PAAC PAP'!$G$21*('3g CPIH'!G$17/'3g CPIH'!$G$17))</f>
        <v>3.1859000000000002</v>
      </c>
      <c r="L118" s="35">
        <f>IF('3g CPIH'!H$17="-","-",'3j PAAC PAP'!$G$21*('3g CPIH'!H$17/'3g CPIH'!$G$17))</f>
        <v>3.2264251467710374</v>
      </c>
      <c r="M118" s="35">
        <f>IF('3g CPIH'!I$17="-","-",'3j PAAC PAP'!$G$21*('3g CPIH'!I$17/'3g CPIH'!$G$17))</f>
        <v>3.2731849315068491</v>
      </c>
      <c r="N118" s="35">
        <f>IF('3g CPIH'!J$17="-","-",'3j PAAC PAP'!$G$21*('3g CPIH'!J$17/'3g CPIH'!$G$17))</f>
        <v>3.3012408023483371</v>
      </c>
      <c r="O118" s="27"/>
      <c r="P118" s="35">
        <f>IF('3g CPIH'!L$17="-","-",'3j PAAC PAP'!$G$21*('3g CPIH'!L$17/'3g CPIH'!$G$17))</f>
        <v>3.3012408023483371</v>
      </c>
      <c r="Q118" s="35">
        <f>IF('3g CPIH'!M$17="-","-",'3j PAAC PAP'!$G$21*('3g CPIH'!M$17/'3g CPIH'!$G$17))</f>
        <v>3.3386486301369862</v>
      </c>
      <c r="R118" s="35">
        <f>IF('3g CPIH'!N$17="-","-",'3j PAAC PAP'!$G$21*('3g CPIH'!N$17/'3g CPIH'!$G$17))</f>
        <v>3.3635871819960861</v>
      </c>
      <c r="S118" s="35">
        <f>IF('3g CPIH'!O$17="-","-",'3j PAAC PAP'!$G$21*('3g CPIH'!O$17/'3g CPIH'!$G$17))</f>
        <v>3.3822910958904111</v>
      </c>
      <c r="T118" s="35">
        <f>IF('3g CPIH'!P$17="-","-",'3j PAAC PAP'!$G$21*('3g CPIH'!P$17/'3g CPIH'!$G$17))</f>
        <v>3.3916430528375732</v>
      </c>
      <c r="U118" s="35">
        <f>IF('3g CPIH'!Q$17="-","-",'3j PAAC PAP'!$G$21*('3g CPIH'!Q$17/'3g CPIH'!$G$17))</f>
        <v>3.4103469667318986</v>
      </c>
      <c r="V118" s="35">
        <f>IF('3g CPIH'!R$17="-","-",'3j PAAC PAP'!$G$21*('3g CPIH'!R$17/'3g CPIH'!$G$17))</f>
        <v>3.4726933463796481</v>
      </c>
      <c r="W118" s="35">
        <f>IF('3g CPIH'!S$17="-","-",'3j PAAC PAP'!$G$21*('3g CPIH'!S$17/'3g CPIH'!$G$17))</f>
        <v>3.5755648727984348</v>
      </c>
      <c r="X118" s="27"/>
      <c r="Y118" s="35">
        <f>IF('3g CPIH'!U$17="-","-",'3j PAAC PAP'!$G$21*('3g CPIH'!U$17/'3g CPIH'!$G$17))</f>
        <v>3.7563693737769084</v>
      </c>
      <c r="Z118" s="35" t="str">
        <f>IF('3g CPIH'!V$17="-","-",'3j PAAC PAP'!$G$21*('3g CPIH'!V$17/'3g CPIH'!$G$17))</f>
        <v>-</v>
      </c>
      <c r="AA118" s="35" t="str">
        <f>IF('3g CPIH'!W$17="-","-",'3j PAAC PAP'!$G$21*('3g CPIH'!W$17/'3g CPIH'!$G$17))</f>
        <v>-</v>
      </c>
      <c r="AB118" s="35" t="str">
        <f>IF('3g CPIH'!X$17="-","-",'3j PAAC PAP'!$G$21*('3g CPIH'!X$17/'3g CPIH'!$G$17))</f>
        <v>-</v>
      </c>
      <c r="AC118" s="35" t="str">
        <f>IF('3g CPIH'!Y$17="-","-",'3j PAAC PAP'!$G$21*('3g CPIH'!Y$17/'3g CPIH'!$G$17))</f>
        <v>-</v>
      </c>
      <c r="AD118" s="25"/>
    </row>
    <row r="119" spans="1:30" s="26" customFormat="1" ht="11.25" customHeight="1" x14ac:dyDescent="0.15">
      <c r="A119" s="207"/>
      <c r="B119" s="123" t="s">
        <v>248</v>
      </c>
      <c r="C119" s="123" t="s">
        <v>188</v>
      </c>
      <c r="D119" s="121" t="s">
        <v>130</v>
      </c>
      <c r="E119" s="75"/>
      <c r="F119" s="27"/>
      <c r="G119" s="35">
        <f>IF(G114="-","-",SUM(G111:G117)*'3j PAAC PAP'!$G$39)</f>
        <v>0.2896141176426133</v>
      </c>
      <c r="H119" s="35">
        <f>IF(H114="-","-",SUM(H111:H117)*'3j PAAC PAP'!$G$39)</f>
        <v>0.2901396470114978</v>
      </c>
      <c r="I119" s="35">
        <f>IF(I114="-","-",SUM(I111:I117)*'3j PAAC PAP'!$G$39)</f>
        <v>0.29118835133161486</v>
      </c>
      <c r="J119" s="35">
        <f>IF(J114="-","-",SUM(J111:J117)*'3j PAAC PAP'!$G$39)</f>
        <v>0.29276493943826842</v>
      </c>
      <c r="K119" s="35">
        <f>IF(K114="-","-",SUM(K111:K117)*'3j PAAC PAP'!$G$39)</f>
        <v>0.29624795193665693</v>
      </c>
      <c r="L119" s="35">
        <f>IF(L114="-","-",SUM(L111:L117)*'3j PAAC PAP'!$G$39)</f>
        <v>0.29924049308805623</v>
      </c>
      <c r="M119" s="35">
        <f>IF(M114="-","-",SUM(M111:M117)*'3j PAAC PAP'!$G$39)</f>
        <v>0.31073579295233938</v>
      </c>
      <c r="N119" s="35">
        <f>IF(N114="-","-",SUM(N111:N117)*'3j PAAC PAP'!$G$39)</f>
        <v>0.34381674836941589</v>
      </c>
      <c r="O119" s="27"/>
      <c r="P119" s="35">
        <f>IF(P114="-","-",SUM(P111:P117)*'3j PAAC PAP'!$G$39)</f>
        <v>0.34381674836941589</v>
      </c>
      <c r="Q119" s="35">
        <f>IF(Q114="-","-",SUM(Q111:Q117)*'3j PAAC PAP'!$G$39)</f>
        <v>0.35329781152991024</v>
      </c>
      <c r="R119" s="35">
        <f>IF(R114="-","-",SUM(R111:R117)*'3j PAAC PAP'!$G$39)</f>
        <v>0.35585978057964163</v>
      </c>
      <c r="S119" s="35">
        <f>IF(S114="-","-",SUM(S111:S117)*'3j PAAC PAP'!$G$39)</f>
        <v>0.36452154710060708</v>
      </c>
      <c r="T119" s="35">
        <f>IF(T114="-","-",SUM(T111:T117)*'3j PAAC PAP'!$G$39)</f>
        <v>0.34689191001660674</v>
      </c>
      <c r="U119" s="35">
        <f>IF(U114="-","-",SUM(U111:U117)*'3j PAAC PAP'!$G$39)</f>
        <v>0.35410887614670727</v>
      </c>
      <c r="V119" s="35">
        <f>IF(V114="-","-",SUM(V111:V117)*'3j PAAC PAP'!$G$39)</f>
        <v>0.34726668352837081</v>
      </c>
      <c r="W119" s="35">
        <f>IF(W114="-","-",SUM(W111:W117)*'3j PAAC PAP'!$G$39)</f>
        <v>0.3619817374797405</v>
      </c>
      <c r="X119" s="27"/>
      <c r="Y119" s="35">
        <f>IF(Y114="-","-",SUM(Y111:Y117)*'3j PAAC PAP'!$G$39)</f>
        <v>0.37877314200521778</v>
      </c>
      <c r="Z119" s="35" t="str">
        <f>IF(Z114="-","-",SUM(Z111:Z117)*'3j PAAC PAP'!$G$39)</f>
        <v>-</v>
      </c>
      <c r="AA119" s="35" t="str">
        <f>IF(AA114="-","-",SUM(AA111:AA117)*'3j PAAC PAP'!$G$39)</f>
        <v>-</v>
      </c>
      <c r="AB119" s="35" t="str">
        <f>IF(AB114="-","-",SUM(AB111:AB117)*'3j PAAC PAP'!$G$39)</f>
        <v>-</v>
      </c>
      <c r="AC119" s="35" t="str">
        <f>IF(AC114="-","-",SUM(AC111:AC117)*'3j PAAC PAP'!$G$39)</f>
        <v>-</v>
      </c>
      <c r="AD119" s="25"/>
    </row>
    <row r="120" spans="1:30" s="26" customFormat="1" ht="11.25" customHeight="1" x14ac:dyDescent="0.15">
      <c r="A120" s="207"/>
      <c r="B120" s="123" t="s">
        <v>189</v>
      </c>
      <c r="C120" s="123" t="s">
        <v>250</v>
      </c>
      <c r="D120" s="121" t="s">
        <v>130</v>
      </c>
      <c r="E120" s="75"/>
      <c r="F120" s="27"/>
      <c r="G120" s="35">
        <f>IF(G114="-","-",SUM(G111:G119)*'3k EBIT'!$E$11)</f>
        <v>1.4224538175907742</v>
      </c>
      <c r="H120" s="35">
        <f>IF(H114="-","-",SUM(H111:H119)*'3k EBIT'!$E$11)</f>
        <v>1.4250462848639429</v>
      </c>
      <c r="I120" s="35">
        <f>IF(I114="-","-",SUM(I111:I119)*'3k EBIT'!$E$11)</f>
        <v>1.4301597696771782</v>
      </c>
      <c r="J120" s="35">
        <f>IF(J114="-","-",SUM(J111:J119)*'3k EBIT'!$E$11)</f>
        <v>1.4379371714966844</v>
      </c>
      <c r="K120" s="35">
        <f>IF(K114="-","-",SUM(K111:K119)*'3k EBIT'!$E$11)</f>
        <v>1.4550432894434291</v>
      </c>
      <c r="L120" s="35">
        <f>IF(L114="-","-",SUM(L111:L119)*'3k EBIT'!$E$11)</f>
        <v>1.4699029567148398</v>
      </c>
      <c r="M120" s="35">
        <f>IF(M114="-","-",SUM(M111:M119)*'3k EBIT'!$E$11)</f>
        <v>1.524874280557688</v>
      </c>
      <c r="N120" s="35">
        <f>IF(N114="-","-",SUM(N111:N119)*'3k EBIT'!$E$11)</f>
        <v>1.6810068537036913</v>
      </c>
      <c r="O120" s="27"/>
      <c r="P120" s="35">
        <f>IF(P114="-","-",SUM(P111:P119)*'3k EBIT'!$E$11)</f>
        <v>1.6810068537036913</v>
      </c>
      <c r="Q120" s="35">
        <f>IF(Q114="-","-",SUM(Q111:Q119)*'3k EBIT'!$E$11)</f>
        <v>1.7263235180077914</v>
      </c>
      <c r="R120" s="35">
        <f>IF(R114="-","-",SUM(R111:R119)*'3k EBIT'!$E$11)</f>
        <v>1.7388562004680224</v>
      </c>
      <c r="S120" s="35">
        <f>IF(S114="-","-",SUM(S111:S119)*'3k EBIT'!$E$11)</f>
        <v>1.7799572211375414</v>
      </c>
      <c r="T120" s="35">
        <f>IF(T114="-","-",SUM(T111:T119)*'3k EBIT'!$E$11)</f>
        <v>1.6972211285225043</v>
      </c>
      <c r="U120" s="35">
        <f>IF(U114="-","-",SUM(U111:U119)*'3k EBIT'!$E$11)</f>
        <v>1.7315268400658224</v>
      </c>
      <c r="V120" s="35">
        <f>IF(V114="-","-",SUM(V111:V119)*'3k EBIT'!$E$11)</f>
        <v>1.7005535775345875</v>
      </c>
      <c r="W120" s="35">
        <f>IF(W114="-","-",SUM(W111:W119)*'3k EBIT'!$E$11)</f>
        <v>1.7717550971874356</v>
      </c>
      <c r="X120" s="27"/>
      <c r="Y120" s="35">
        <f>IF(Y114="-","-",SUM(Y111:Y119)*'3k EBIT'!$E$11)</f>
        <v>1.8542316928108575</v>
      </c>
      <c r="Z120" s="35" t="str">
        <f>IF(Z114="-","-",SUM(Z111:Z119)*'3k EBIT'!$E$11)</f>
        <v>-</v>
      </c>
      <c r="AA120" s="35" t="str">
        <f>IF(AA114="-","-",SUM(AA111:AA119)*'3k EBIT'!$E$11)</f>
        <v>-</v>
      </c>
      <c r="AB120" s="35" t="str">
        <f>IF(AB114="-","-",SUM(AB111:AB119)*'3k EBIT'!$E$11)</f>
        <v>-</v>
      </c>
      <c r="AC120" s="35" t="str">
        <f>IF(AC114="-","-",SUM(AC111:AC119)*'3k EBIT'!$E$11)</f>
        <v>-</v>
      </c>
      <c r="AD120" s="25"/>
    </row>
    <row r="121" spans="1:30" s="26" customFormat="1" ht="11.25" x14ac:dyDescent="0.15">
      <c r="A121" s="207"/>
      <c r="B121" s="123" t="s">
        <v>251</v>
      </c>
      <c r="C121" s="158" t="s">
        <v>252</v>
      </c>
      <c r="D121" s="121" t="s">
        <v>130</v>
      </c>
      <c r="E121" s="116"/>
      <c r="F121" s="27"/>
      <c r="G121" s="35">
        <f>IF(G116="-","-",SUM(G111:G114,G116:G120)*'3l HAP'!$E$12)</f>
        <v>1.0961125126871367</v>
      </c>
      <c r="H121" s="35">
        <f>IF(H116="-","-",SUM(H111:H114,H116:H120)*'3l HAP'!$E$12)</f>
        <v>1.0981102125644266</v>
      </c>
      <c r="I121" s="35">
        <f>IF(I116="-","-",SUM(I111:I114,I116:I120)*'3l HAP'!$E$12)</f>
        <v>1.1020505546816253</v>
      </c>
      <c r="J121" s="35">
        <f>IF(J116="-","-",SUM(J111:J114,J116:J120)*'3l HAP'!$E$12)</f>
        <v>1.1080436543134962</v>
      </c>
      <c r="K121" s="35">
        <f>IF(K116="-","-",SUM(K111:K114,K116:K120)*'3l HAP'!$E$12)</f>
        <v>1.1212252632297603</v>
      </c>
      <c r="L121" s="35">
        <f>IF(L116="-","-",SUM(L111:L114,L116:L120)*'3l HAP'!$E$12)</f>
        <v>1.1326758052643326</v>
      </c>
      <c r="M121" s="35">
        <f>IF(M116="-","-",SUM(M111:M114,M116:M120)*'3l HAP'!$E$12)</f>
        <v>1.1750355326298065</v>
      </c>
      <c r="N121" s="35">
        <f>IF(N116="-","-",SUM(N111:N114,N116:N120)*'3l HAP'!$E$12)</f>
        <v>1.2953479567992137</v>
      </c>
      <c r="O121" s="27"/>
      <c r="P121" s="35">
        <f>IF(P116="-","-",SUM(P111:P114,P116:P120)*'3l HAP'!$E$12)</f>
        <v>1.2953479567992137</v>
      </c>
      <c r="Q121" s="35">
        <f>IF(Q116="-","-",SUM(Q111:Q114,Q116:Q120)*'3l HAP'!$E$12)</f>
        <v>1.3302680098530955</v>
      </c>
      <c r="R121" s="35">
        <f>IF(R116="-","-",SUM(R111:R114,R116:R120)*'3l HAP'!$E$12)</f>
        <v>1.3399254271219814</v>
      </c>
      <c r="S121" s="35">
        <f>IF(S116="-","-",SUM(S111:S114,S116:S120)*'3l HAP'!$E$12)</f>
        <v>1.3715969952832425</v>
      </c>
      <c r="T121" s="35">
        <f>IF(T116="-","-",SUM(T111:T114,T116:T120)*'3l HAP'!$E$12)</f>
        <v>1.3078423304606031</v>
      </c>
      <c r="U121" s="35">
        <f>IF(U116="-","-",SUM(U111:U114,U116:U120)*'3l HAP'!$E$12)</f>
        <v>1.3342775786312291</v>
      </c>
      <c r="V121" s="35">
        <f>IF(V116="-","-",SUM(V111:V114,V116:V120)*'3l HAP'!$E$12)</f>
        <v>1.3104102444518095</v>
      </c>
      <c r="W121" s="35">
        <f>IF(W116="-","-",SUM(W111:W114,W116:W120)*'3l HAP'!$E$12)</f>
        <v>1.3652766138542352</v>
      </c>
      <c r="X121" s="27"/>
      <c r="Y121" s="35">
        <f>IF(Y116="-","-",SUM(Y111:Y114,Y116:Y120)*'3l HAP'!$E$12)</f>
        <v>1.4288313158408257</v>
      </c>
      <c r="Z121" s="35" t="str">
        <f>IF(Z116="-","-",SUM(Z111:Z114,Z116:Z120)*'3l HAP'!$E$12)</f>
        <v>-</v>
      </c>
      <c r="AA121" s="35" t="str">
        <f>IF(AA116="-","-",SUM(AA111:AA114,AA116:AA120)*'3l HAP'!$E$12)</f>
        <v>-</v>
      </c>
      <c r="AB121" s="35" t="str">
        <f>IF(AB116="-","-",SUM(AB111:AB114,AB116:AB120)*'3l HAP'!$E$12)</f>
        <v>-</v>
      </c>
      <c r="AC121" s="35" t="str">
        <f>IF(AC116="-","-",SUM(AC111:AC114,AC116:AC120)*'3l HAP'!$E$12)</f>
        <v>-</v>
      </c>
      <c r="AD121" s="25"/>
    </row>
    <row r="122" spans="1:30" s="26" customFormat="1" ht="11.25" x14ac:dyDescent="0.15">
      <c r="A122" s="207"/>
      <c r="B122" s="123" t="s">
        <v>253</v>
      </c>
      <c r="C122" s="123" t="str">
        <f>B122&amp;"_"&amp;D122</f>
        <v>Total_South East</v>
      </c>
      <c r="D122" s="121" t="s">
        <v>130</v>
      </c>
      <c r="E122" s="75"/>
      <c r="F122" s="27"/>
      <c r="G122" s="35">
        <f>IF(G116="-","-",SUM(G111:G121))</f>
        <v>75.962071988620252</v>
      </c>
      <c r="H122" s="35">
        <f t="shared" ref="H122:P122" si="64">IF(H116="-","-",SUM(H111:H121))</f>
        <v>76.100515278094562</v>
      </c>
      <c r="I122" s="35">
        <f t="shared" si="64"/>
        <v>76.373586288690589</v>
      </c>
      <c r="J122" s="35">
        <f t="shared" si="64"/>
        <v>76.78891615711359</v>
      </c>
      <c r="K122" s="35">
        <f t="shared" si="64"/>
        <v>77.702419391346723</v>
      </c>
      <c r="L122" s="35">
        <f t="shared" si="64"/>
        <v>78.495957361464903</v>
      </c>
      <c r="M122" s="35">
        <f t="shared" si="64"/>
        <v>81.431543464451849</v>
      </c>
      <c r="N122" s="35">
        <f t="shared" si="64"/>
        <v>89.769356344150751</v>
      </c>
      <c r="O122" s="27"/>
      <c r="P122" s="35">
        <f t="shared" si="64"/>
        <v>89.769356344150751</v>
      </c>
      <c r="Q122" s="35">
        <f t="shared" ref="Q122" si="65">IF(Q116="-","-",SUM(Q111:Q121))</f>
        <v>92.189363006990973</v>
      </c>
      <c r="R122" s="35">
        <f t="shared" ref="R122" si="66">IF(R116="-","-",SUM(R111:R121))</f>
        <v>92.858635018132262</v>
      </c>
      <c r="S122" s="35">
        <f t="shared" ref="S122" si="67">IF(S116="-","-",SUM(S111:S121))</f>
        <v>95.053517306958852</v>
      </c>
      <c r="T122" s="35">
        <f t="shared" ref="T122" si="68">IF(T116="-","-",SUM(T111:T121))</f>
        <v>90.635233250520912</v>
      </c>
      <c r="U122" s="35">
        <f t="shared" ref="U122" si="69">IF(U116="-","-",SUM(U111:U121))</f>
        <v>92.467231518336789</v>
      </c>
      <c r="V122" s="35">
        <f t="shared" ref="V122" si="70">IF(V116="-","-",SUM(V111:V121))</f>
        <v>90.813193145333557</v>
      </c>
      <c r="W122" s="35">
        <f t="shared" ref="W122:AC122" si="71">IF(W116="-","-",SUM(W111:W121))</f>
        <v>94.615506369624683</v>
      </c>
      <c r="X122" s="27"/>
      <c r="Y122" s="35">
        <f t="shared" si="71"/>
        <v>99.019932732467126</v>
      </c>
      <c r="Z122" s="35" t="str">
        <f t="shared" si="71"/>
        <v>-</v>
      </c>
      <c r="AA122" s="35" t="str">
        <f t="shared" si="71"/>
        <v>-</v>
      </c>
      <c r="AB122" s="35" t="str">
        <f t="shared" si="71"/>
        <v>-</v>
      </c>
      <c r="AC122" s="35" t="str">
        <f t="shared" si="71"/>
        <v>-</v>
      </c>
      <c r="AD122" s="25"/>
    </row>
    <row r="123" spans="1:30" s="26" customFormat="1" ht="11.25" x14ac:dyDescent="0.15">
      <c r="A123" s="207"/>
      <c r="B123" s="120" t="s">
        <v>244</v>
      </c>
      <c r="C123" s="120" t="s">
        <v>180</v>
      </c>
      <c r="D123" s="122" t="s">
        <v>135</v>
      </c>
      <c r="E123" s="119"/>
      <c r="F123" s="27"/>
      <c r="G123" s="117" t="s">
        <v>249</v>
      </c>
      <c r="H123" s="117" t="s">
        <v>249</v>
      </c>
      <c r="I123" s="117" t="s">
        <v>249</v>
      </c>
      <c r="J123" s="117" t="s">
        <v>249</v>
      </c>
      <c r="K123" s="117" t="s">
        <v>249</v>
      </c>
      <c r="L123" s="117" t="s">
        <v>249</v>
      </c>
      <c r="M123" s="117" t="s">
        <v>249</v>
      </c>
      <c r="N123" s="117" t="s">
        <v>249</v>
      </c>
      <c r="O123" s="27"/>
      <c r="P123" s="117" t="s">
        <v>249</v>
      </c>
      <c r="Q123" s="117" t="s">
        <v>249</v>
      </c>
      <c r="R123" s="117" t="s">
        <v>249</v>
      </c>
      <c r="S123" s="117" t="s">
        <v>249</v>
      </c>
      <c r="T123" s="117" t="s">
        <v>249</v>
      </c>
      <c r="U123" s="117" t="s">
        <v>249</v>
      </c>
      <c r="V123" s="117" t="s">
        <v>249</v>
      </c>
      <c r="W123" s="117" t="s">
        <v>249</v>
      </c>
      <c r="X123" s="27"/>
      <c r="Y123" s="117" t="s">
        <v>249</v>
      </c>
      <c r="Z123" s="117" t="s">
        <v>249</v>
      </c>
      <c r="AA123" s="117" t="s">
        <v>249</v>
      </c>
      <c r="AB123" s="117" t="s">
        <v>249</v>
      </c>
      <c r="AC123" s="117" t="s">
        <v>249</v>
      </c>
      <c r="AD123" s="25"/>
    </row>
    <row r="124" spans="1:30" s="26" customFormat="1" ht="11.25" x14ac:dyDescent="0.15">
      <c r="A124" s="207"/>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x14ac:dyDescent="0.15">
      <c r="A125" s="207"/>
      <c r="B125" s="120" t="s">
        <v>245</v>
      </c>
      <c r="C125" s="120" t="s">
        <v>182</v>
      </c>
      <c r="D125" s="122" t="s">
        <v>135</v>
      </c>
      <c r="E125" s="119"/>
      <c r="F125" s="27"/>
      <c r="G125" s="117" t="str">
        <f>IF('3c AA'!J218="-","-",'3c AA'!J218)</f>
        <v>-</v>
      </c>
      <c r="H125" s="117" t="str">
        <f>IF('3c AA'!K218="-","-",'3c AA'!K218)</f>
        <v>-</v>
      </c>
      <c r="I125" s="117" t="str">
        <f>IF('3c AA'!L218="-","-",'3c AA'!L218)</f>
        <v>-</v>
      </c>
      <c r="J125" s="117" t="str">
        <f>IF('3c AA'!M218="-","-",'3c AA'!M218)</f>
        <v>-</v>
      </c>
      <c r="K125" s="117" t="str">
        <f>IF('3c AA'!N218="-","-",'3c AA'!N218)</f>
        <v>-</v>
      </c>
      <c r="L125" s="117" t="str">
        <f>IF('3c AA'!O218="-","-",'3c AA'!O218)</f>
        <v>-</v>
      </c>
      <c r="M125" s="117" t="str">
        <f>IF('3c AA'!P218="-","-",'3c AA'!P218)</f>
        <v>-</v>
      </c>
      <c r="N125" s="117" t="str">
        <f>IF('3c AA'!Q218="-","-",'3c AA'!Q218)</f>
        <v>-</v>
      </c>
      <c r="O125" s="27"/>
      <c r="P125" s="117" t="str">
        <f>IF('3c AA'!S218="-","-",'3c AA'!S218)</f>
        <v>-</v>
      </c>
      <c r="Q125" s="117" t="str">
        <f>IF('3c AA'!T218="-","-",'3c AA'!T218)</f>
        <v>-</v>
      </c>
      <c r="R125" s="117" t="str">
        <f>IF('3c AA'!U218="-","-",'3c AA'!U218)</f>
        <v>-</v>
      </c>
      <c r="S125" s="117" t="str">
        <f>IF('3c AA'!V218="-","-",'3c AA'!V218)</f>
        <v>-</v>
      </c>
      <c r="T125" s="117">
        <f>IF('3c AA'!W218="-","-",'3c AA'!W218)</f>
        <v>0</v>
      </c>
      <c r="U125" s="117">
        <f>IF('3c AA'!X218="-","-",'3c AA'!X218)</f>
        <v>1.4870742269298105</v>
      </c>
      <c r="V125" s="117">
        <f>IF('3c AA'!Y218="-","-",'3c AA'!Y218)</f>
        <v>0.70457099735818829</v>
      </c>
      <c r="W125" s="117" t="str">
        <f>IF('3c AA'!Z218="-","-",'3c AA'!Z218)</f>
        <v>-</v>
      </c>
      <c r="X125" s="27"/>
      <c r="Y125" s="117">
        <f>IF('3c AA'!AB218="-","-",'3c AA'!AB218)</f>
        <v>0</v>
      </c>
      <c r="Z125" s="117" t="str">
        <f>IF('3c AA'!AC218="-","-",'3c AA'!AC218)</f>
        <v>-</v>
      </c>
      <c r="AA125" s="117" t="str">
        <f>IF('3c AA'!AD218="-","-",'3c AA'!AD218)</f>
        <v>-</v>
      </c>
      <c r="AB125" s="117" t="str">
        <f>IF('3c AA'!AE218="-","-",'3c AA'!AE218)</f>
        <v>-</v>
      </c>
      <c r="AC125" s="117" t="str">
        <f>IF('3c AA'!AF218="-","-",'3c AA'!AF218)</f>
        <v>-</v>
      </c>
      <c r="AD125" s="25"/>
    </row>
    <row r="126" spans="1:30" s="331" customFormat="1" ht="11.25" customHeight="1" x14ac:dyDescent="0.15">
      <c r="A126" s="207"/>
      <c r="B126" s="120" t="s">
        <v>246</v>
      </c>
      <c r="C126" s="120" t="s">
        <v>183</v>
      </c>
      <c r="D126" s="122" t="s">
        <v>135</v>
      </c>
      <c r="E126" s="119"/>
      <c r="F126" s="27"/>
      <c r="G126" s="117">
        <f>IF('3d PC'!G15="-","-",'3d PC'!G64+'3d PC'!G65)</f>
        <v>6.5567588596821027</v>
      </c>
      <c r="H126" s="117">
        <f>IF('3d PC'!H15="-","-",'3d PC'!H64+'3d PC'!H65)</f>
        <v>6.5567588596821027</v>
      </c>
      <c r="I126" s="117">
        <f>IF('3d PC'!I15="-","-",'3d PC'!I64+'3d PC'!I65)</f>
        <v>6.6197359495950758</v>
      </c>
      <c r="J126" s="117">
        <f>IF('3d PC'!J15="-","-",'3d PC'!J64+'3d PC'!J65)</f>
        <v>6.6197359495950758</v>
      </c>
      <c r="K126" s="117">
        <f>IF('3d PC'!K15="-","-",'3d PC'!K64+'3d PC'!K65)</f>
        <v>6.6995028867368616</v>
      </c>
      <c r="L126" s="117">
        <f>IF('3d PC'!L15="-","-",'3d PC'!L64+'3d PC'!L65)</f>
        <v>6.6995028867368616</v>
      </c>
      <c r="M126" s="117">
        <f>IF('3d PC'!M15="-","-",'3d PC'!M64+'3d PC'!M65)</f>
        <v>7.1131218301273513</v>
      </c>
      <c r="N126" s="117">
        <f>IF('3d PC'!N15="-","-",'3d PC'!N64+'3d PC'!N65)</f>
        <v>7.1131218301273513</v>
      </c>
      <c r="O126" s="27"/>
      <c r="P126" s="117">
        <f>IF('3d PC'!P15="-","-",'3d PC'!P64+'3d PC'!P65)</f>
        <v>7.1131218301273513</v>
      </c>
      <c r="Q126" s="117">
        <f>IF('3d PC'!Q15="-","-",'3d PC'!Q64+'3d PC'!Q65)</f>
        <v>7.2804579515147188</v>
      </c>
      <c r="R126" s="117">
        <f>IF('3d PC'!R15="-","-",'3d PC'!R64+'3d PC'!R65)</f>
        <v>7.1935840895118579</v>
      </c>
      <c r="S126" s="117">
        <f>IF('3d PC'!S15="-","-",'3d PC'!S64+'3d PC'!S65)</f>
        <v>7.3593999937099728</v>
      </c>
      <c r="T126" s="117">
        <f>IF('3d PC'!T15="-","-",'3d PC'!T64+'3d PC'!T65)</f>
        <v>7.0492243060839304</v>
      </c>
      <c r="U126" s="117">
        <f>IF('3d PC'!U15="-","-",'3d PC'!U64+'3d PC'!U65)</f>
        <v>7.1089669218364691</v>
      </c>
      <c r="V126" s="117">
        <f>IF('3d PC'!V15="-","-",'3d PC'!V64+'3d PC'!V65)</f>
        <v>6.9829560851947949</v>
      </c>
      <c r="W126" s="117">
        <f>IF('3d PC'!W15="-","-",'3d PC'!W64+'3d PC'!W65)</f>
        <v>12.319103597588796</v>
      </c>
      <c r="X126" s="27"/>
      <c r="Y126" s="117">
        <f>IF('3d PC'!Y15="-","-",'3d PC'!Y64+'3d PC'!Y65)</f>
        <v>12.643366379774243</v>
      </c>
      <c r="Z126" s="117" t="str">
        <f>IF('3d PC'!Z15="-","-",'3d PC'!Z64+'3d PC'!Z65)</f>
        <v>-</v>
      </c>
      <c r="AA126" s="117" t="str">
        <f>IF('3d PC'!AA15="-","-",'3d PC'!AA64+'3d PC'!AA65)</f>
        <v>-</v>
      </c>
      <c r="AB126" s="117" t="str">
        <f>IF('3d PC'!AB15="-","-",'3d PC'!AB64+'3d PC'!AB65)</f>
        <v>-</v>
      </c>
      <c r="AC126" s="117" t="str">
        <f>IF('3d PC'!AC15="-","-",'3d PC'!AC64+'3d PC'!AC65)</f>
        <v>-</v>
      </c>
      <c r="AD126" s="25"/>
    </row>
    <row r="127" spans="1:30" s="26" customFormat="1" ht="11.25" customHeight="1" x14ac:dyDescent="0.15">
      <c r="A127" s="207"/>
      <c r="B127" s="120" t="s">
        <v>247</v>
      </c>
      <c r="C127" s="120" t="s">
        <v>184</v>
      </c>
      <c r="D127" s="122" t="s">
        <v>135</v>
      </c>
      <c r="E127" s="119"/>
      <c r="F127" s="27"/>
      <c r="G127" s="117" t="s">
        <v>249</v>
      </c>
      <c r="H127" s="117" t="s">
        <v>249</v>
      </c>
      <c r="I127" s="117" t="s">
        <v>249</v>
      </c>
      <c r="J127" s="117" t="s">
        <v>249</v>
      </c>
      <c r="K127" s="117" t="s">
        <v>249</v>
      </c>
      <c r="L127" s="117" t="s">
        <v>249</v>
      </c>
      <c r="M127" s="117" t="s">
        <v>249</v>
      </c>
      <c r="N127" s="117" t="s">
        <v>249</v>
      </c>
      <c r="O127" s="27"/>
      <c r="P127" s="117" t="s">
        <v>249</v>
      </c>
      <c r="Q127" s="117" t="s">
        <v>249</v>
      </c>
      <c r="R127" s="117" t="s">
        <v>249</v>
      </c>
      <c r="S127" s="117" t="s">
        <v>249</v>
      </c>
      <c r="T127" s="117" t="s">
        <v>249</v>
      </c>
      <c r="U127" s="117" t="s">
        <v>249</v>
      </c>
      <c r="V127" s="117" t="s">
        <v>249</v>
      </c>
      <c r="W127" s="117" t="s">
        <v>249</v>
      </c>
      <c r="X127" s="27"/>
      <c r="Y127" s="117" t="s">
        <v>249</v>
      </c>
      <c r="Z127" s="117" t="s">
        <v>249</v>
      </c>
      <c r="AA127" s="117" t="s">
        <v>249</v>
      </c>
      <c r="AB127" s="117" t="s">
        <v>249</v>
      </c>
      <c r="AC127" s="117" t="s">
        <v>249</v>
      </c>
      <c r="AD127" s="25"/>
    </row>
    <row r="128" spans="1:30" s="26" customFormat="1" ht="12.6" customHeight="1" x14ac:dyDescent="0.15">
      <c r="A128" s="207"/>
      <c r="B128" s="120" t="s">
        <v>248</v>
      </c>
      <c r="C128" s="120" t="s">
        <v>185</v>
      </c>
      <c r="D128" s="122" t="s">
        <v>135</v>
      </c>
      <c r="E128" s="119"/>
      <c r="F128" s="27"/>
      <c r="G128" s="117">
        <f>IF('3g CPIH'!C$17="-","-",'3h OC '!$E$11*('3g CPIH'!C$17/'3g CPIH'!$G$17))</f>
        <v>63.482931017612529</v>
      </c>
      <c r="H128" s="117">
        <f>IF('3g CPIH'!D$17="-","-",'3h OC '!$E$11*('3g CPIH'!D$17/'3g CPIH'!$G$17))</f>
        <v>63.61002397260274</v>
      </c>
      <c r="I128" s="117">
        <f>IF('3g CPIH'!E$17="-","-",'3h OC '!$E$11*('3g CPIH'!E$17/'3g CPIH'!$G$17))</f>
        <v>63.800663405088073</v>
      </c>
      <c r="J128" s="117">
        <f>IF('3g CPIH'!F$17="-","-",'3h OC '!$E$11*('3g CPIH'!F$17/'3g CPIH'!$G$17))</f>
        <v>64.181942270058713</v>
      </c>
      <c r="K128" s="117">
        <f>IF('3g CPIH'!G$17="-","-",'3h OC '!$E$11*('3g CPIH'!G$17/'3g CPIH'!$G$17))</f>
        <v>64.944500000000005</v>
      </c>
      <c r="L128" s="117">
        <f>IF('3g CPIH'!H$17="-","-",'3h OC '!$E$11*('3g CPIH'!H$17/'3g CPIH'!$G$17))</f>
        <v>65.770604207436406</v>
      </c>
      <c r="M128" s="117">
        <f>IF('3g CPIH'!I$17="-","-",'3h OC '!$E$11*('3g CPIH'!I$17/'3g CPIH'!$G$17))</f>
        <v>66.723801369863011</v>
      </c>
      <c r="N128" s="117">
        <f>IF('3g CPIH'!J$17="-","-",'3h OC '!$E$11*('3g CPIH'!J$17/'3g CPIH'!$G$17))</f>
        <v>67.295719667318991</v>
      </c>
      <c r="O128" s="27"/>
      <c r="P128" s="117">
        <f>IF('3g CPIH'!L$17="-","-",'3h OC '!$E$11*('3g CPIH'!L$17/'3g CPIH'!$G$17))</f>
        <v>67.295719667318991</v>
      </c>
      <c r="Q128" s="117">
        <f>IF('3g CPIH'!M$17="-","-",'3h OC '!$E$11*('3g CPIH'!M$17/'3g CPIH'!$G$17))</f>
        <v>68.058277397260284</v>
      </c>
      <c r="R128" s="117">
        <f>IF('3g CPIH'!N$17="-","-",'3h OC '!$E$11*('3g CPIH'!N$17/'3g CPIH'!$G$17))</f>
        <v>68.566649217221141</v>
      </c>
      <c r="S128" s="117">
        <f>IF('3g CPIH'!O$17="-","-",'3h OC '!$E$11*('3g CPIH'!O$17/'3g CPIH'!$G$17))</f>
        <v>68.947928082191794</v>
      </c>
      <c r="T128" s="117">
        <f>IF('3g CPIH'!P$17="-","-",'3h OC '!$E$11*('3g CPIH'!P$17/'3g CPIH'!$G$17))</f>
        <v>69.138567514677106</v>
      </c>
      <c r="U128" s="117">
        <f>IF('3g CPIH'!Q$17="-","-",'3h OC '!$E$11*('3g CPIH'!Q$17/'3g CPIH'!$G$17))</f>
        <v>69.51984637964776</v>
      </c>
      <c r="V128" s="117">
        <f>IF('3g CPIH'!R$17="-","-",'3h OC '!$E$11*('3g CPIH'!R$17/'3g CPIH'!$G$17))</f>
        <v>70.790775929549909</v>
      </c>
      <c r="W128" s="117">
        <f>IF('3g CPIH'!S$17="-","-",'3h OC '!$E$11*('3g CPIH'!S$17/'3g CPIH'!$G$17))</f>
        <v>72.88780968688846</v>
      </c>
      <c r="X128" s="27"/>
      <c r="Y128" s="117">
        <f>IF('3g CPIH'!U$17="-","-",'3h OC '!$E$11*('3g CPIH'!U$17/'3g CPIH'!$G$17))</f>
        <v>76.573505381604704</v>
      </c>
      <c r="Z128" s="117" t="str">
        <f>IF('3g CPIH'!V$17="-","-",'3h OC '!$E$11*('3g CPIH'!V$17/'3g CPIH'!$G$17))</f>
        <v>-</v>
      </c>
      <c r="AA128" s="117" t="str">
        <f>IF('3g CPIH'!W$17="-","-",'3h OC '!$E$11*('3g CPIH'!W$17/'3g CPIH'!$G$17))</f>
        <v>-</v>
      </c>
      <c r="AB128" s="117" t="str">
        <f>IF('3g CPIH'!X$17="-","-",'3h OC '!$E$11*('3g CPIH'!X$17/'3g CPIH'!$G$17))</f>
        <v>-</v>
      </c>
      <c r="AC128" s="117" t="str">
        <f>IF('3g CPIH'!Y$17="-","-",'3h OC '!$E$11*('3g CPIH'!Y$17/'3g CPIH'!$G$17))</f>
        <v>-</v>
      </c>
      <c r="AD128" s="25"/>
    </row>
    <row r="129" spans="1:30" s="26" customFormat="1" ht="11.25" customHeight="1" x14ac:dyDescent="0.15">
      <c r="A129" s="207"/>
      <c r="B129" s="120" t="s">
        <v>248</v>
      </c>
      <c r="C129" s="120" t="s">
        <v>186</v>
      </c>
      <c r="D129" s="122" t="s">
        <v>135</v>
      </c>
      <c r="E129" s="119"/>
      <c r="F129" s="27"/>
      <c r="G129" s="117" t="s">
        <v>249</v>
      </c>
      <c r="H129" s="117" t="s">
        <v>249</v>
      </c>
      <c r="I129" s="117" t="s">
        <v>249</v>
      </c>
      <c r="J129" s="117" t="s">
        <v>249</v>
      </c>
      <c r="K129" s="117">
        <f>IF('3i SMNCC'!G$51="-","-",'3i SMNCC'!G$63)</f>
        <v>0</v>
      </c>
      <c r="L129" s="117">
        <f>IF('3i SMNCC'!H$51="-","-",'3i SMNCC'!H$63)</f>
        <v>-0.10239413454660828</v>
      </c>
      <c r="M129" s="117">
        <f>IF('3i SMNCC'!I$51="-","-",'3i SMNCC'!I$63)</f>
        <v>1.3107897268148032</v>
      </c>
      <c r="N129" s="117">
        <f>IF('3i SMNCC'!J$51="-","-",'3i SMNCC'!J$63)</f>
        <v>8.7391024854837447</v>
      </c>
      <c r="O129" s="27"/>
      <c r="P129" s="117">
        <f>IF('3i SMNCC'!L$51="-","-",'3i SMNCC'!L$63)</f>
        <v>8.7391024854837447</v>
      </c>
      <c r="Q129" s="117">
        <f>IF('3i SMNCC'!M$51="-","-",'3i SMNCC'!M$63)</f>
        <v>10.102089688688181</v>
      </c>
      <c r="R129" s="117">
        <f>IF('3i SMNCC'!N$51="-","-",'3i SMNCC'!N$63)</f>
        <v>10.300173121233549</v>
      </c>
      <c r="S129" s="117">
        <f>IF('3i SMNCC'!O$51="-","-",'3i SMNCC'!O$63)</f>
        <v>11.847822371645298</v>
      </c>
      <c r="T129" s="117">
        <f>IF('3i SMNCC'!P$51="-","-",'3i SMNCC'!P$63)</f>
        <v>7.7038430079225817</v>
      </c>
      <c r="U129" s="117">
        <f>IF('3i SMNCC'!Q$51="-","-",'3i SMNCC'!Q$63)</f>
        <v>7.5210837283470999</v>
      </c>
      <c r="V129" s="117">
        <f>IF('3i SMNCC'!R$51="-","-",'3i SMNCC'!R$63)</f>
        <v>5.5039662813362371</v>
      </c>
      <c r="W129" s="117">
        <f>IF('3i SMNCC'!S$51="-","-",'3i SMNCC'!S$63)</f>
        <v>2.3340147638275894</v>
      </c>
      <c r="X129" s="27"/>
      <c r="Y129" s="117">
        <f>IF('3i SMNCC'!U$51="-","-",'3i SMNCC'!U$63)</f>
        <v>2.3848554466543863</v>
      </c>
      <c r="Z129" s="117" t="str">
        <f>IF('3i SMNCC'!V$51="-","-",'3i SMNCC'!V$63)</f>
        <v>-</v>
      </c>
      <c r="AA129" s="117" t="str">
        <f>IF('3i SMNCC'!W$51="-","-",'3i SMNCC'!W$63)</f>
        <v>-</v>
      </c>
      <c r="AB129" s="117" t="str">
        <f>IF('3i SMNCC'!X$51="-","-",'3i SMNCC'!X$63)</f>
        <v>-</v>
      </c>
      <c r="AC129" s="117" t="str">
        <f>IF('3i SMNCC'!Y$51="-","-",'3i SMNCC'!Y$63)</f>
        <v>-</v>
      </c>
      <c r="AD129" s="25"/>
    </row>
    <row r="130" spans="1:30" s="26" customFormat="1" ht="11.25" customHeight="1" x14ac:dyDescent="0.15">
      <c r="A130" s="207"/>
      <c r="B130" s="120" t="s">
        <v>248</v>
      </c>
      <c r="C130" s="120" t="s">
        <v>187</v>
      </c>
      <c r="D130" s="122" t="s">
        <v>135</v>
      </c>
      <c r="E130" s="119"/>
      <c r="F130" s="27"/>
      <c r="G130" s="117">
        <f>IF('3g CPIH'!C$17="-","-",'3j PAAC PAP'!$G$21*('3g CPIH'!C$17/'3g CPIH'!$G$17))</f>
        <v>3.1142016634050882</v>
      </c>
      <c r="H130" s="117">
        <f>IF('3g CPIH'!D$17="-","-",'3j PAAC PAP'!$G$21*('3g CPIH'!D$17/'3g CPIH'!$G$17))</f>
        <v>3.1204363013698631</v>
      </c>
      <c r="I130" s="117">
        <f>IF('3g CPIH'!E$17="-","-",'3j PAAC PAP'!$G$21*('3g CPIH'!E$17/'3g CPIH'!$G$17))</f>
        <v>3.129788258317026</v>
      </c>
      <c r="J130" s="117">
        <f>IF('3g CPIH'!F$17="-","-",'3j PAAC PAP'!$G$21*('3g CPIH'!F$17/'3g CPIH'!$G$17))</f>
        <v>3.1484921722113506</v>
      </c>
      <c r="K130" s="117">
        <f>IF('3g CPIH'!G$17="-","-",'3j PAAC PAP'!$G$21*('3g CPIH'!G$17/'3g CPIH'!$G$17))</f>
        <v>3.1859000000000002</v>
      </c>
      <c r="L130" s="117">
        <f>IF('3g CPIH'!H$17="-","-",'3j PAAC PAP'!$G$21*('3g CPIH'!H$17/'3g CPIH'!$G$17))</f>
        <v>3.2264251467710374</v>
      </c>
      <c r="M130" s="117">
        <f>IF('3g CPIH'!I$17="-","-",'3j PAAC PAP'!$G$21*('3g CPIH'!I$17/'3g CPIH'!$G$17))</f>
        <v>3.2731849315068491</v>
      </c>
      <c r="N130" s="117">
        <f>IF('3g CPIH'!J$17="-","-",'3j PAAC PAP'!$G$21*('3g CPIH'!J$17/'3g CPIH'!$G$17))</f>
        <v>3.3012408023483371</v>
      </c>
      <c r="O130" s="27"/>
      <c r="P130" s="117">
        <f>IF('3g CPIH'!L$17="-","-",'3j PAAC PAP'!$G$21*('3g CPIH'!L$17/'3g CPIH'!$G$17))</f>
        <v>3.3012408023483371</v>
      </c>
      <c r="Q130" s="117">
        <f>IF('3g CPIH'!M$17="-","-",'3j PAAC PAP'!$G$21*('3g CPIH'!M$17/'3g CPIH'!$G$17))</f>
        <v>3.3386486301369862</v>
      </c>
      <c r="R130" s="117">
        <f>IF('3g CPIH'!N$17="-","-",'3j PAAC PAP'!$G$21*('3g CPIH'!N$17/'3g CPIH'!$G$17))</f>
        <v>3.3635871819960861</v>
      </c>
      <c r="S130" s="117">
        <f>IF('3g CPIH'!O$17="-","-",'3j PAAC PAP'!$G$21*('3g CPIH'!O$17/'3g CPIH'!$G$17))</f>
        <v>3.3822910958904111</v>
      </c>
      <c r="T130" s="117">
        <f>IF('3g CPIH'!P$17="-","-",'3j PAAC PAP'!$G$21*('3g CPIH'!P$17/'3g CPIH'!$G$17))</f>
        <v>3.3916430528375732</v>
      </c>
      <c r="U130" s="117">
        <f>IF('3g CPIH'!Q$17="-","-",'3j PAAC PAP'!$G$21*('3g CPIH'!Q$17/'3g CPIH'!$G$17))</f>
        <v>3.4103469667318986</v>
      </c>
      <c r="V130" s="117">
        <f>IF('3g CPIH'!R$17="-","-",'3j PAAC PAP'!$G$21*('3g CPIH'!R$17/'3g CPIH'!$G$17))</f>
        <v>3.4726933463796481</v>
      </c>
      <c r="W130" s="117">
        <f>IF('3g CPIH'!S$17="-","-",'3j PAAC PAP'!$G$21*('3g CPIH'!S$17/'3g CPIH'!$G$17))</f>
        <v>3.5755648727984348</v>
      </c>
      <c r="X130" s="27"/>
      <c r="Y130" s="117">
        <f>IF('3g CPIH'!U$17="-","-",'3j PAAC PAP'!$G$21*('3g CPIH'!U$17/'3g CPIH'!$G$17))</f>
        <v>3.7563693737769084</v>
      </c>
      <c r="Z130" s="117" t="str">
        <f>IF('3g CPIH'!V$17="-","-",'3j PAAC PAP'!$G$21*('3g CPIH'!V$17/'3g CPIH'!$G$17))</f>
        <v>-</v>
      </c>
      <c r="AA130" s="117" t="str">
        <f>IF('3g CPIH'!W$17="-","-",'3j PAAC PAP'!$G$21*('3g CPIH'!W$17/'3g CPIH'!$G$17))</f>
        <v>-</v>
      </c>
      <c r="AB130" s="117" t="str">
        <f>IF('3g CPIH'!X$17="-","-",'3j PAAC PAP'!$G$21*('3g CPIH'!X$17/'3g CPIH'!$G$17))</f>
        <v>-</v>
      </c>
      <c r="AC130" s="117" t="str">
        <f>IF('3g CPIH'!Y$17="-","-",'3j PAAC PAP'!$G$21*('3g CPIH'!Y$17/'3g CPIH'!$G$17))</f>
        <v>-</v>
      </c>
      <c r="AD130" s="25"/>
    </row>
    <row r="131" spans="1:30" s="26" customFormat="1" ht="11.25" customHeight="1" x14ac:dyDescent="0.15">
      <c r="A131" s="207"/>
      <c r="B131" s="120" t="s">
        <v>248</v>
      </c>
      <c r="C131" s="120" t="s">
        <v>188</v>
      </c>
      <c r="D131" s="122" t="s">
        <v>135</v>
      </c>
      <c r="E131" s="119"/>
      <c r="F131" s="27"/>
      <c r="G131" s="117">
        <f>IF(G126="-","-",SUM(G123:G129)*'3j PAAC PAP'!$G$39)</f>
        <v>0.2896141176426133</v>
      </c>
      <c r="H131" s="117">
        <f>IF(H126="-","-",SUM(H123:H129)*'3j PAAC PAP'!$G$39)</f>
        <v>0.2901396470114978</v>
      </c>
      <c r="I131" s="117">
        <f>IF(I126="-","-",SUM(I123:I129)*'3j PAAC PAP'!$G$39)</f>
        <v>0.29118835133161486</v>
      </c>
      <c r="J131" s="117">
        <f>IF(J126="-","-",SUM(J123:J129)*'3j PAAC PAP'!$G$39)</f>
        <v>0.29276493943826842</v>
      </c>
      <c r="K131" s="117">
        <f>IF(K126="-","-",SUM(K123:K129)*'3j PAAC PAP'!$G$39)</f>
        <v>0.29624795193665693</v>
      </c>
      <c r="L131" s="117">
        <f>IF(L126="-","-",SUM(L123:L129)*'3j PAAC PAP'!$G$39)</f>
        <v>0.29924049308805623</v>
      </c>
      <c r="M131" s="117">
        <f>IF(M126="-","-",SUM(M123:M129)*'3j PAAC PAP'!$G$39)</f>
        <v>0.31073579295233938</v>
      </c>
      <c r="N131" s="117">
        <f>IF(N126="-","-",SUM(N123:N129)*'3j PAAC PAP'!$G$39)</f>
        <v>0.34381674836941589</v>
      </c>
      <c r="O131" s="27"/>
      <c r="P131" s="117">
        <f>IF(P126="-","-",SUM(P123:P129)*'3j PAAC PAP'!$G$39)</f>
        <v>0.34381674836941589</v>
      </c>
      <c r="Q131" s="117">
        <f>IF(Q126="-","-",SUM(Q123:Q129)*'3j PAAC PAP'!$G$39)</f>
        <v>0.35329781152991024</v>
      </c>
      <c r="R131" s="117">
        <f>IF(R126="-","-",SUM(R123:R129)*'3j PAAC PAP'!$G$39)</f>
        <v>0.35585978057964163</v>
      </c>
      <c r="S131" s="117">
        <f>IF(S126="-","-",SUM(S123:S129)*'3j PAAC PAP'!$G$39)</f>
        <v>0.36452154710060708</v>
      </c>
      <c r="T131" s="117">
        <f>IF(T126="-","-",SUM(T123:T129)*'3j PAAC PAP'!$G$39)</f>
        <v>0.34689191001660674</v>
      </c>
      <c r="U131" s="117">
        <f>IF(U126="-","-",SUM(U123:U129)*'3j PAAC PAP'!$G$39)</f>
        <v>0.35410887614670727</v>
      </c>
      <c r="V131" s="117">
        <f>IF(V126="-","-",SUM(V123:V129)*'3j PAAC PAP'!$G$39)</f>
        <v>0.34726668352837081</v>
      </c>
      <c r="W131" s="117">
        <f>IF(W126="-","-",SUM(W123:W129)*'3j PAAC PAP'!$G$39)</f>
        <v>0.3619817374797405</v>
      </c>
      <c r="X131" s="27"/>
      <c r="Y131" s="117">
        <f>IF(Y126="-","-",SUM(Y123:Y129)*'3j PAAC PAP'!$G$39)</f>
        <v>0.37877314200521778</v>
      </c>
      <c r="Z131" s="117" t="str">
        <f>IF(Z126="-","-",SUM(Z123:Z129)*'3j PAAC PAP'!$G$39)</f>
        <v>-</v>
      </c>
      <c r="AA131" s="117" t="str">
        <f>IF(AA126="-","-",SUM(AA123:AA129)*'3j PAAC PAP'!$G$39)</f>
        <v>-</v>
      </c>
      <c r="AB131" s="117" t="str">
        <f>IF(AB126="-","-",SUM(AB123:AB129)*'3j PAAC PAP'!$G$39)</f>
        <v>-</v>
      </c>
      <c r="AC131" s="117" t="str">
        <f>IF(AC126="-","-",SUM(AC123:AC129)*'3j PAAC PAP'!$G$39)</f>
        <v>-</v>
      </c>
      <c r="AD131" s="25"/>
    </row>
    <row r="132" spans="1:30" s="26" customFormat="1" ht="11.25" x14ac:dyDescent="0.15">
      <c r="A132" s="207"/>
      <c r="B132" s="120" t="s">
        <v>189</v>
      </c>
      <c r="C132" s="120" t="s">
        <v>250</v>
      </c>
      <c r="D132" s="122" t="s">
        <v>135</v>
      </c>
      <c r="E132" s="119"/>
      <c r="F132" s="27"/>
      <c r="G132" s="117">
        <f>IF(G126="-","-",SUM(G123:G131)*'3k EBIT'!$E$11)</f>
        <v>1.4224538175907742</v>
      </c>
      <c r="H132" s="117">
        <f>IF(H126="-","-",SUM(H123:H131)*'3k EBIT'!$E$11)</f>
        <v>1.4250462848639429</v>
      </c>
      <c r="I132" s="117">
        <f>IF(I126="-","-",SUM(I123:I131)*'3k EBIT'!$E$11)</f>
        <v>1.4301597696771782</v>
      </c>
      <c r="J132" s="117">
        <f>IF(J126="-","-",SUM(J123:J131)*'3k EBIT'!$E$11)</f>
        <v>1.4379371714966844</v>
      </c>
      <c r="K132" s="117">
        <f>IF(K126="-","-",SUM(K123:K131)*'3k EBIT'!$E$11)</f>
        <v>1.4550432894434291</v>
      </c>
      <c r="L132" s="117">
        <f>IF(L126="-","-",SUM(L123:L131)*'3k EBIT'!$E$11)</f>
        <v>1.4699029567148398</v>
      </c>
      <c r="M132" s="117">
        <f>IF(M126="-","-",SUM(M123:M131)*'3k EBIT'!$E$11)</f>
        <v>1.524874280557688</v>
      </c>
      <c r="N132" s="117">
        <f>IF(N126="-","-",SUM(N123:N131)*'3k EBIT'!$E$11)</f>
        <v>1.6810068537036913</v>
      </c>
      <c r="O132" s="27"/>
      <c r="P132" s="117">
        <f>IF(P126="-","-",SUM(P123:P131)*'3k EBIT'!$E$11)</f>
        <v>1.6810068537036913</v>
      </c>
      <c r="Q132" s="117">
        <f>IF(Q126="-","-",SUM(Q123:Q131)*'3k EBIT'!$E$11)</f>
        <v>1.7263235180077914</v>
      </c>
      <c r="R132" s="117">
        <f>IF(R126="-","-",SUM(R123:R131)*'3k EBIT'!$E$11)</f>
        <v>1.7388562004680224</v>
      </c>
      <c r="S132" s="117">
        <f>IF(S126="-","-",SUM(S123:S131)*'3k EBIT'!$E$11)</f>
        <v>1.7799572211375414</v>
      </c>
      <c r="T132" s="117">
        <f>IF(T126="-","-",SUM(T123:T131)*'3k EBIT'!$E$11)</f>
        <v>1.6972211285225043</v>
      </c>
      <c r="U132" s="117">
        <f>IF(U126="-","-",SUM(U123:U131)*'3k EBIT'!$E$11)</f>
        <v>1.7315268400658224</v>
      </c>
      <c r="V132" s="117">
        <f>IF(V126="-","-",SUM(V123:V131)*'3k EBIT'!$E$11)</f>
        <v>1.7005535775345875</v>
      </c>
      <c r="W132" s="117">
        <f>IF(W126="-","-",SUM(W123:W131)*'3k EBIT'!$E$11)</f>
        <v>1.7717550971874356</v>
      </c>
      <c r="X132" s="27"/>
      <c r="Y132" s="117">
        <f>IF(Y126="-","-",SUM(Y123:Y131)*'3k EBIT'!$E$11)</f>
        <v>1.8542316928108575</v>
      </c>
      <c r="Z132" s="117" t="str">
        <f>IF(Z126="-","-",SUM(Z123:Z131)*'3k EBIT'!$E$11)</f>
        <v>-</v>
      </c>
      <c r="AA132" s="117" t="str">
        <f>IF(AA126="-","-",SUM(AA123:AA131)*'3k EBIT'!$E$11)</f>
        <v>-</v>
      </c>
      <c r="AB132" s="117" t="str">
        <f>IF(AB126="-","-",SUM(AB123:AB131)*'3k EBIT'!$E$11)</f>
        <v>-</v>
      </c>
      <c r="AC132" s="117" t="str">
        <f>IF(AC126="-","-",SUM(AC123:AC131)*'3k EBIT'!$E$11)</f>
        <v>-</v>
      </c>
      <c r="AD132" s="25"/>
    </row>
    <row r="133" spans="1:30" s="26" customFormat="1" ht="11.25" x14ac:dyDescent="0.15">
      <c r="A133" s="207"/>
      <c r="B133" s="120" t="s">
        <v>251</v>
      </c>
      <c r="C133" s="156" t="s">
        <v>252</v>
      </c>
      <c r="D133" s="122" t="s">
        <v>135</v>
      </c>
      <c r="E133" s="118"/>
      <c r="F133" s="27"/>
      <c r="G133" s="117">
        <f>IF(G128="-","-",SUM(G123:G126,G128:G132)*'3l HAP'!$E$12)</f>
        <v>1.0961125126871367</v>
      </c>
      <c r="H133" s="117">
        <f>IF(H128="-","-",SUM(H123:H126,H128:H132)*'3l HAP'!$E$12)</f>
        <v>1.0981102125644266</v>
      </c>
      <c r="I133" s="117">
        <f>IF(I128="-","-",SUM(I123:I126,I128:I132)*'3l HAP'!$E$12)</f>
        <v>1.1020505546816253</v>
      </c>
      <c r="J133" s="117">
        <f>IF(J128="-","-",SUM(J123:J126,J128:J132)*'3l HAP'!$E$12)</f>
        <v>1.1080436543134962</v>
      </c>
      <c r="K133" s="117">
        <f>IF(K128="-","-",SUM(K123:K126,K128:K132)*'3l HAP'!$E$12)</f>
        <v>1.1212252632297603</v>
      </c>
      <c r="L133" s="117">
        <f>IF(L128="-","-",SUM(L123:L126,L128:L132)*'3l HAP'!$E$12)</f>
        <v>1.1326758052643326</v>
      </c>
      <c r="M133" s="117">
        <f>IF(M128="-","-",SUM(M123:M126,M128:M132)*'3l HAP'!$E$12)</f>
        <v>1.1750355326298065</v>
      </c>
      <c r="N133" s="117">
        <f>IF(N128="-","-",SUM(N123:N126,N128:N132)*'3l HAP'!$E$12)</f>
        <v>1.2953479567992137</v>
      </c>
      <c r="O133" s="27"/>
      <c r="P133" s="117">
        <f>IF(P128="-","-",SUM(P123:P126,P128:P132)*'3l HAP'!$E$12)</f>
        <v>1.2953479567992137</v>
      </c>
      <c r="Q133" s="117">
        <f>IF(Q128="-","-",SUM(Q123:Q126,Q128:Q132)*'3l HAP'!$E$12)</f>
        <v>1.3302680098530955</v>
      </c>
      <c r="R133" s="117">
        <f>IF(R128="-","-",SUM(R123:R126,R128:R132)*'3l HAP'!$E$12)</f>
        <v>1.3399254271219814</v>
      </c>
      <c r="S133" s="117">
        <f>IF(S128="-","-",SUM(S123:S126,S128:S132)*'3l HAP'!$E$12)</f>
        <v>1.3715969952832425</v>
      </c>
      <c r="T133" s="117">
        <f>IF(T128="-","-",SUM(T123:T126,T128:T132)*'3l HAP'!$E$12)</f>
        <v>1.3078423304606031</v>
      </c>
      <c r="U133" s="117">
        <f>IF(U128="-","-",SUM(U123:U126,U128:U132)*'3l HAP'!$E$12)</f>
        <v>1.3342775786312291</v>
      </c>
      <c r="V133" s="117">
        <f>IF(V128="-","-",SUM(V123:V126,V128:V132)*'3l HAP'!$E$12)</f>
        <v>1.3104102444518095</v>
      </c>
      <c r="W133" s="117">
        <f>IF(W128="-","-",SUM(W123:W126,W128:W132)*'3l HAP'!$E$12)</f>
        <v>1.3652766138542352</v>
      </c>
      <c r="X133" s="27"/>
      <c r="Y133" s="117">
        <f>IF(Y128="-","-",SUM(Y123:Y126,Y128:Y132)*'3l HAP'!$E$12)</f>
        <v>1.4288313158408257</v>
      </c>
      <c r="Z133" s="117" t="str">
        <f>IF(Z128="-","-",SUM(Z123:Z126,Z128:Z132)*'3l HAP'!$E$12)</f>
        <v>-</v>
      </c>
      <c r="AA133" s="117" t="str">
        <f>IF(AA128="-","-",SUM(AA123:AA126,AA128:AA132)*'3l HAP'!$E$12)</f>
        <v>-</v>
      </c>
      <c r="AB133" s="117" t="str">
        <f>IF(AB128="-","-",SUM(AB123:AB126,AB128:AB132)*'3l HAP'!$E$12)</f>
        <v>-</v>
      </c>
      <c r="AC133" s="117" t="str">
        <f>IF(AC128="-","-",SUM(AC123:AC126,AC128:AC132)*'3l HAP'!$E$12)</f>
        <v>-</v>
      </c>
      <c r="AD133" s="25"/>
    </row>
    <row r="134" spans="1:30" s="26" customFormat="1" ht="11.25" x14ac:dyDescent="0.15">
      <c r="A134" s="207"/>
      <c r="B134" s="120" t="s">
        <v>253</v>
      </c>
      <c r="C134" s="120" t="str">
        <f>B134&amp;"_"&amp;D134</f>
        <v>Total_South Wales</v>
      </c>
      <c r="D134" s="122" t="s">
        <v>135</v>
      </c>
      <c r="E134" s="119"/>
      <c r="F134" s="27"/>
      <c r="G134" s="117">
        <f>IF(G128="-","-",SUM(G123:G133))</f>
        <v>75.962071988620252</v>
      </c>
      <c r="H134" s="117">
        <f t="shared" ref="H134:P134" si="72">IF(H128="-","-",SUM(H123:H133))</f>
        <v>76.100515278094562</v>
      </c>
      <c r="I134" s="117">
        <f t="shared" si="72"/>
        <v>76.373586288690589</v>
      </c>
      <c r="J134" s="117">
        <f t="shared" si="72"/>
        <v>76.78891615711359</v>
      </c>
      <c r="K134" s="117">
        <f t="shared" si="72"/>
        <v>77.702419391346723</v>
      </c>
      <c r="L134" s="117">
        <f t="shared" si="72"/>
        <v>78.495957361464903</v>
      </c>
      <c r="M134" s="117">
        <f t="shared" si="72"/>
        <v>81.431543464451849</v>
      </c>
      <c r="N134" s="117">
        <f t="shared" si="72"/>
        <v>89.769356344150751</v>
      </c>
      <c r="O134" s="27"/>
      <c r="P134" s="117">
        <f t="shared" si="72"/>
        <v>89.769356344150751</v>
      </c>
      <c r="Q134" s="117">
        <f t="shared" ref="Q134" si="73">IF(Q128="-","-",SUM(Q123:Q133))</f>
        <v>92.189363006990973</v>
      </c>
      <c r="R134" s="117">
        <f t="shared" ref="R134" si="74">IF(R128="-","-",SUM(R123:R133))</f>
        <v>92.858635018132262</v>
      </c>
      <c r="S134" s="117">
        <f t="shared" ref="S134" si="75">IF(S128="-","-",SUM(S123:S133))</f>
        <v>95.053517306958852</v>
      </c>
      <c r="T134" s="117">
        <f t="shared" ref="T134" si="76">IF(T128="-","-",SUM(T123:T133))</f>
        <v>90.635233250520912</v>
      </c>
      <c r="U134" s="117">
        <f t="shared" ref="U134" si="77">IF(U128="-","-",SUM(U123:U133))</f>
        <v>92.467231518336789</v>
      </c>
      <c r="V134" s="117">
        <f t="shared" ref="V134" si="78">IF(V128="-","-",SUM(V123:V133))</f>
        <v>90.813193145333557</v>
      </c>
      <c r="W134" s="117">
        <f t="shared" ref="W134:AC134" si="79">IF(W128="-","-",SUM(W123:W133))</f>
        <v>94.615506369624683</v>
      </c>
      <c r="X134" s="27"/>
      <c r="Y134" s="117">
        <f t="shared" si="79"/>
        <v>99.019932732467126</v>
      </c>
      <c r="Z134" s="117" t="str">
        <f t="shared" si="79"/>
        <v>-</v>
      </c>
      <c r="AA134" s="117" t="str">
        <f t="shared" si="79"/>
        <v>-</v>
      </c>
      <c r="AB134" s="117" t="str">
        <f t="shared" si="79"/>
        <v>-</v>
      </c>
      <c r="AC134" s="117" t="str">
        <f t="shared" si="79"/>
        <v>-</v>
      </c>
      <c r="AD134" s="25"/>
    </row>
    <row r="135" spans="1:30" s="26" customFormat="1" ht="11.25" x14ac:dyDescent="0.15">
      <c r="A135" s="207"/>
      <c r="B135" s="123" t="s">
        <v>244</v>
      </c>
      <c r="C135" s="123" t="s">
        <v>180</v>
      </c>
      <c r="D135" s="121" t="s">
        <v>134</v>
      </c>
      <c r="E135" s="75"/>
      <c r="F135" s="27"/>
      <c r="G135" s="35" t="s">
        <v>249</v>
      </c>
      <c r="H135" s="35" t="s">
        <v>249</v>
      </c>
      <c r="I135" s="35" t="s">
        <v>249</v>
      </c>
      <c r="J135" s="35" t="s">
        <v>249</v>
      </c>
      <c r="K135" s="35" t="s">
        <v>249</v>
      </c>
      <c r="L135" s="35" t="s">
        <v>249</v>
      </c>
      <c r="M135" s="35" t="s">
        <v>249</v>
      </c>
      <c r="N135" s="35" t="s">
        <v>249</v>
      </c>
      <c r="O135" s="27"/>
      <c r="P135" s="35" t="s">
        <v>249</v>
      </c>
      <c r="Q135" s="35" t="s">
        <v>249</v>
      </c>
      <c r="R135" s="35" t="s">
        <v>249</v>
      </c>
      <c r="S135" s="35" t="s">
        <v>249</v>
      </c>
      <c r="T135" s="35" t="s">
        <v>249</v>
      </c>
      <c r="U135" s="35" t="s">
        <v>249</v>
      </c>
      <c r="V135" s="35" t="s">
        <v>249</v>
      </c>
      <c r="W135" s="35" t="s">
        <v>249</v>
      </c>
      <c r="X135" s="27"/>
      <c r="Y135" s="35" t="s">
        <v>249</v>
      </c>
      <c r="Z135" s="35" t="s">
        <v>249</v>
      </c>
      <c r="AA135" s="35" t="s">
        <v>249</v>
      </c>
      <c r="AB135" s="35" t="s">
        <v>249</v>
      </c>
      <c r="AC135" s="35" t="s">
        <v>249</v>
      </c>
      <c r="AD135" s="25"/>
    </row>
    <row r="136" spans="1:30" s="26" customFormat="1" ht="11.25" customHeight="1" x14ac:dyDescent="0.15">
      <c r="A136" s="207"/>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x14ac:dyDescent="0.15">
      <c r="A137" s="207"/>
      <c r="B137" s="123" t="s">
        <v>245</v>
      </c>
      <c r="C137" s="123" t="s">
        <v>182</v>
      </c>
      <c r="D137" s="121" t="s">
        <v>134</v>
      </c>
      <c r="E137" s="75"/>
      <c r="F137" s="27"/>
      <c r="G137" s="35" t="str">
        <f>IF('3c AA'!J219="-","-",'3c AA'!J219)</f>
        <v>-</v>
      </c>
      <c r="H137" s="35" t="str">
        <f>IF('3c AA'!K219="-","-",'3c AA'!K219)</f>
        <v>-</v>
      </c>
      <c r="I137" s="35" t="str">
        <f>IF('3c AA'!L219="-","-",'3c AA'!L219)</f>
        <v>-</v>
      </c>
      <c r="J137" s="35" t="str">
        <f>IF('3c AA'!M219="-","-",'3c AA'!M219)</f>
        <v>-</v>
      </c>
      <c r="K137" s="35" t="str">
        <f>IF('3c AA'!N219="-","-",'3c AA'!N219)</f>
        <v>-</v>
      </c>
      <c r="L137" s="35" t="str">
        <f>IF('3c AA'!O219="-","-",'3c AA'!O219)</f>
        <v>-</v>
      </c>
      <c r="M137" s="35" t="str">
        <f>IF('3c AA'!P219="-","-",'3c AA'!P219)</f>
        <v>-</v>
      </c>
      <c r="N137" s="35" t="str">
        <f>IF('3c AA'!Q219="-","-",'3c AA'!Q219)</f>
        <v>-</v>
      </c>
      <c r="O137" s="27"/>
      <c r="P137" s="35" t="str">
        <f>IF('3c AA'!S219="-","-",'3c AA'!S219)</f>
        <v>-</v>
      </c>
      <c r="Q137" s="35" t="str">
        <f>IF('3c AA'!T219="-","-",'3c AA'!T219)</f>
        <v>-</v>
      </c>
      <c r="R137" s="35" t="str">
        <f>IF('3c AA'!U219="-","-",'3c AA'!U219)</f>
        <v>-</v>
      </c>
      <c r="S137" s="35" t="str">
        <f>IF('3c AA'!V219="-","-",'3c AA'!V219)</f>
        <v>-</v>
      </c>
      <c r="T137" s="35">
        <f>IF('3c AA'!W219="-","-",'3c AA'!W219)</f>
        <v>0</v>
      </c>
      <c r="U137" s="35">
        <f>IF('3c AA'!X219="-","-",'3c AA'!X219)</f>
        <v>1.4870742269298105</v>
      </c>
      <c r="V137" s="35">
        <f>IF('3c AA'!Y219="-","-",'3c AA'!Y219)</f>
        <v>0.70457099735818829</v>
      </c>
      <c r="W137" s="35" t="str">
        <f>IF('3c AA'!Z219="-","-",'3c AA'!Z219)</f>
        <v>-</v>
      </c>
      <c r="X137" s="27"/>
      <c r="Y137" s="35">
        <f>IF('3c AA'!AB219="-","-",'3c AA'!AB219)</f>
        <v>0</v>
      </c>
      <c r="Z137" s="35" t="str">
        <f>IF('3c AA'!AC219="-","-",'3c AA'!AC219)</f>
        <v>-</v>
      </c>
      <c r="AA137" s="35" t="str">
        <f>IF('3c AA'!AD219="-","-",'3c AA'!AD219)</f>
        <v>-</v>
      </c>
      <c r="AB137" s="35" t="str">
        <f>IF('3c AA'!AE219="-","-",'3c AA'!AE219)</f>
        <v>-</v>
      </c>
      <c r="AC137" s="35" t="str">
        <f>IF('3c AA'!AF219="-","-",'3c AA'!AF219)</f>
        <v>-</v>
      </c>
      <c r="AD137" s="25"/>
    </row>
    <row r="138" spans="1:30" s="331" customFormat="1" ht="11.25" customHeight="1" x14ac:dyDescent="0.15">
      <c r="A138" s="207"/>
      <c r="B138" s="123" t="s">
        <v>246</v>
      </c>
      <c r="C138" s="123" t="s">
        <v>183</v>
      </c>
      <c r="D138" s="121" t="s">
        <v>134</v>
      </c>
      <c r="E138" s="75"/>
      <c r="F138" s="27"/>
      <c r="G138" s="35">
        <f>IF('3d PC'!G15="-","-",'3d PC'!G64+'3d PC'!G65)</f>
        <v>6.5567588596821027</v>
      </c>
      <c r="H138" s="35">
        <f>IF('3d PC'!H15="-","-",'3d PC'!H64+'3d PC'!H65)</f>
        <v>6.5567588596821027</v>
      </c>
      <c r="I138" s="35">
        <f>IF('3d PC'!I15="-","-",'3d PC'!I64+'3d PC'!I65)</f>
        <v>6.6197359495950758</v>
      </c>
      <c r="J138" s="35">
        <f>IF('3d PC'!J15="-","-",'3d PC'!J64+'3d PC'!J65)</f>
        <v>6.6197359495950758</v>
      </c>
      <c r="K138" s="35">
        <f>IF('3d PC'!K15="-","-",'3d PC'!K64+'3d PC'!K65)</f>
        <v>6.6995028867368616</v>
      </c>
      <c r="L138" s="35">
        <f>IF('3d PC'!L15="-","-",'3d PC'!L64+'3d PC'!L65)</f>
        <v>6.6995028867368616</v>
      </c>
      <c r="M138" s="35">
        <f>IF('3d PC'!M15="-","-",'3d PC'!M64+'3d PC'!M65)</f>
        <v>7.1131218301273513</v>
      </c>
      <c r="N138" s="35">
        <f>IF('3d PC'!N15="-","-",'3d PC'!N64+'3d PC'!N65)</f>
        <v>7.1131218301273513</v>
      </c>
      <c r="O138" s="27"/>
      <c r="P138" s="35">
        <f>IF('3d PC'!P15="-","-",'3d PC'!P64+'3d PC'!P65)</f>
        <v>7.1131218301273513</v>
      </c>
      <c r="Q138" s="35">
        <f>IF('3d PC'!Q15="-","-",'3d PC'!Q64+'3d PC'!Q65)</f>
        <v>7.2804579515147188</v>
      </c>
      <c r="R138" s="35">
        <f>IF('3d PC'!R15="-","-",'3d PC'!R64+'3d PC'!R65)</f>
        <v>7.1935840895118579</v>
      </c>
      <c r="S138" s="35">
        <f>IF('3d PC'!S15="-","-",'3d PC'!S64+'3d PC'!S65)</f>
        <v>7.3593999937099728</v>
      </c>
      <c r="T138" s="35">
        <f>IF('3d PC'!T15="-","-",'3d PC'!T64+'3d PC'!T65)</f>
        <v>7.0492243060839304</v>
      </c>
      <c r="U138" s="35">
        <f>IF('3d PC'!U15="-","-",'3d PC'!U64+'3d PC'!U65)</f>
        <v>7.1089669218364691</v>
      </c>
      <c r="V138" s="35">
        <f>IF('3d PC'!V15="-","-",'3d PC'!V64+'3d PC'!V65)</f>
        <v>6.9829560851947949</v>
      </c>
      <c r="W138" s="35">
        <f>IF('3d PC'!W15="-","-",'3d PC'!W64+'3d PC'!W65)</f>
        <v>12.319103597588796</v>
      </c>
      <c r="X138" s="27"/>
      <c r="Y138" s="35">
        <f>IF('3d PC'!Y15="-","-",'3d PC'!Y64+'3d PC'!Y65)</f>
        <v>12.643366379774243</v>
      </c>
      <c r="Z138" s="35" t="str">
        <f>IF('3d PC'!Z15="-","-",'3d PC'!Z64+'3d PC'!Z65)</f>
        <v>-</v>
      </c>
      <c r="AA138" s="35" t="str">
        <f>IF('3d PC'!AA15="-","-",'3d PC'!AA64+'3d PC'!AA65)</f>
        <v>-</v>
      </c>
      <c r="AB138" s="35" t="str">
        <f>IF('3d PC'!AB15="-","-",'3d PC'!AB64+'3d PC'!AB65)</f>
        <v>-</v>
      </c>
      <c r="AC138" s="35" t="str">
        <f>IF('3d PC'!AC15="-","-",'3d PC'!AC64+'3d PC'!AC65)</f>
        <v>-</v>
      </c>
      <c r="AD138" s="25"/>
    </row>
    <row r="139" spans="1:30" s="26" customFormat="1" ht="11.25" customHeight="1" x14ac:dyDescent="0.15">
      <c r="A139" s="207"/>
      <c r="B139" s="123" t="s">
        <v>247</v>
      </c>
      <c r="C139" s="123" t="s">
        <v>184</v>
      </c>
      <c r="D139" s="121" t="s">
        <v>134</v>
      </c>
      <c r="E139" s="75"/>
      <c r="F139" s="27"/>
      <c r="G139" s="35" t="s">
        <v>249</v>
      </c>
      <c r="H139" s="35" t="s">
        <v>249</v>
      </c>
      <c r="I139" s="35" t="s">
        <v>249</v>
      </c>
      <c r="J139" s="35" t="s">
        <v>249</v>
      </c>
      <c r="K139" s="35" t="s">
        <v>249</v>
      </c>
      <c r="L139" s="35" t="s">
        <v>249</v>
      </c>
      <c r="M139" s="35" t="s">
        <v>249</v>
      </c>
      <c r="N139" s="35" t="s">
        <v>249</v>
      </c>
      <c r="O139" s="27"/>
      <c r="P139" s="35" t="s">
        <v>249</v>
      </c>
      <c r="Q139" s="35" t="s">
        <v>249</v>
      </c>
      <c r="R139" s="35" t="s">
        <v>249</v>
      </c>
      <c r="S139" s="35" t="s">
        <v>249</v>
      </c>
      <c r="T139" s="35" t="s">
        <v>249</v>
      </c>
      <c r="U139" s="35" t="s">
        <v>249</v>
      </c>
      <c r="V139" s="35" t="s">
        <v>249</v>
      </c>
      <c r="W139" s="35" t="s">
        <v>249</v>
      </c>
      <c r="X139" s="27"/>
      <c r="Y139" s="35" t="s">
        <v>249</v>
      </c>
      <c r="Z139" s="35" t="s">
        <v>249</v>
      </c>
      <c r="AA139" s="35" t="s">
        <v>249</v>
      </c>
      <c r="AB139" s="35" t="s">
        <v>249</v>
      </c>
      <c r="AC139" s="35" t="s">
        <v>249</v>
      </c>
      <c r="AD139" s="25"/>
    </row>
    <row r="140" spans="1:30" s="26" customFormat="1" ht="11.25" customHeight="1" x14ac:dyDescent="0.15">
      <c r="A140" s="207"/>
      <c r="B140" s="123" t="s">
        <v>248</v>
      </c>
      <c r="C140" s="123" t="s">
        <v>185</v>
      </c>
      <c r="D140" s="121" t="s">
        <v>134</v>
      </c>
      <c r="E140" s="75"/>
      <c r="F140" s="27"/>
      <c r="G140" s="35">
        <f>IF('3g CPIH'!C$17="-","-",'3h OC '!$E$11*('3g CPIH'!C$17/'3g CPIH'!$G$17))</f>
        <v>63.482931017612529</v>
      </c>
      <c r="H140" s="35">
        <f>IF('3g CPIH'!D$17="-","-",'3h OC '!$E$11*('3g CPIH'!D$17/'3g CPIH'!$G$17))</f>
        <v>63.61002397260274</v>
      </c>
      <c r="I140" s="35">
        <f>IF('3g CPIH'!E$17="-","-",'3h OC '!$E$11*('3g CPIH'!E$17/'3g CPIH'!$G$17))</f>
        <v>63.800663405088073</v>
      </c>
      <c r="J140" s="35">
        <f>IF('3g CPIH'!F$17="-","-",'3h OC '!$E$11*('3g CPIH'!F$17/'3g CPIH'!$G$17))</f>
        <v>64.181942270058713</v>
      </c>
      <c r="K140" s="35">
        <f>IF('3g CPIH'!G$17="-","-",'3h OC '!$E$11*('3g CPIH'!G$17/'3g CPIH'!$G$17))</f>
        <v>64.944500000000005</v>
      </c>
      <c r="L140" s="35">
        <f>IF('3g CPIH'!H$17="-","-",'3h OC '!$E$11*('3g CPIH'!H$17/'3g CPIH'!$G$17))</f>
        <v>65.770604207436406</v>
      </c>
      <c r="M140" s="35">
        <f>IF('3g CPIH'!I$17="-","-",'3h OC '!$E$11*('3g CPIH'!I$17/'3g CPIH'!$G$17))</f>
        <v>66.723801369863011</v>
      </c>
      <c r="N140" s="35">
        <f>IF('3g CPIH'!J$17="-","-",'3h OC '!$E$11*('3g CPIH'!J$17/'3g CPIH'!$G$17))</f>
        <v>67.295719667318991</v>
      </c>
      <c r="O140" s="27"/>
      <c r="P140" s="35">
        <f>IF('3g CPIH'!L$17="-","-",'3h OC '!$E$11*('3g CPIH'!L$17/'3g CPIH'!$G$17))</f>
        <v>67.295719667318991</v>
      </c>
      <c r="Q140" s="35">
        <f>IF('3g CPIH'!M$17="-","-",'3h OC '!$E$11*('3g CPIH'!M$17/'3g CPIH'!$G$17))</f>
        <v>68.058277397260284</v>
      </c>
      <c r="R140" s="35">
        <f>IF('3g CPIH'!N$17="-","-",'3h OC '!$E$11*('3g CPIH'!N$17/'3g CPIH'!$G$17))</f>
        <v>68.566649217221141</v>
      </c>
      <c r="S140" s="35">
        <f>IF('3g CPIH'!O$17="-","-",'3h OC '!$E$11*('3g CPIH'!O$17/'3g CPIH'!$G$17))</f>
        <v>68.947928082191794</v>
      </c>
      <c r="T140" s="35">
        <f>IF('3g CPIH'!P$17="-","-",'3h OC '!$E$11*('3g CPIH'!P$17/'3g CPIH'!$G$17))</f>
        <v>69.138567514677106</v>
      </c>
      <c r="U140" s="35">
        <f>IF('3g CPIH'!Q$17="-","-",'3h OC '!$E$11*('3g CPIH'!Q$17/'3g CPIH'!$G$17))</f>
        <v>69.51984637964776</v>
      </c>
      <c r="V140" s="35">
        <f>IF('3g CPIH'!R$17="-","-",'3h OC '!$E$11*('3g CPIH'!R$17/'3g CPIH'!$G$17))</f>
        <v>70.790775929549909</v>
      </c>
      <c r="W140" s="35">
        <f>IF('3g CPIH'!S$17="-","-",'3h OC '!$E$11*('3g CPIH'!S$17/'3g CPIH'!$G$17))</f>
        <v>72.88780968688846</v>
      </c>
      <c r="X140" s="27"/>
      <c r="Y140" s="35">
        <f>IF('3g CPIH'!U$17="-","-",'3h OC '!$E$11*('3g CPIH'!U$17/'3g CPIH'!$G$17))</f>
        <v>76.573505381604704</v>
      </c>
      <c r="Z140" s="35" t="str">
        <f>IF('3g CPIH'!V$17="-","-",'3h OC '!$E$11*('3g CPIH'!V$17/'3g CPIH'!$G$17))</f>
        <v>-</v>
      </c>
      <c r="AA140" s="35" t="str">
        <f>IF('3g CPIH'!W$17="-","-",'3h OC '!$E$11*('3g CPIH'!W$17/'3g CPIH'!$G$17))</f>
        <v>-</v>
      </c>
      <c r="AB140" s="35" t="str">
        <f>IF('3g CPIH'!X$17="-","-",'3h OC '!$E$11*('3g CPIH'!X$17/'3g CPIH'!$G$17))</f>
        <v>-</v>
      </c>
      <c r="AC140" s="35" t="str">
        <f>IF('3g CPIH'!Y$17="-","-",'3h OC '!$E$11*('3g CPIH'!Y$17/'3g CPIH'!$G$17))</f>
        <v>-</v>
      </c>
      <c r="AD140" s="25"/>
    </row>
    <row r="141" spans="1:30" s="26" customFormat="1" ht="11.25" customHeight="1" x14ac:dyDescent="0.15">
      <c r="A141" s="207"/>
      <c r="B141" s="123" t="s">
        <v>248</v>
      </c>
      <c r="C141" s="123" t="s">
        <v>186</v>
      </c>
      <c r="D141" s="121" t="s">
        <v>134</v>
      </c>
      <c r="E141" s="75"/>
      <c r="F141" s="27"/>
      <c r="G141" s="35" t="s">
        <v>249</v>
      </c>
      <c r="H141" s="35" t="s">
        <v>249</v>
      </c>
      <c r="I141" s="35" t="s">
        <v>249</v>
      </c>
      <c r="J141" s="35" t="s">
        <v>249</v>
      </c>
      <c r="K141" s="35">
        <f>IF('3i SMNCC'!G$51="-","-",'3i SMNCC'!G$63)</f>
        <v>0</v>
      </c>
      <c r="L141" s="35">
        <f>IF('3i SMNCC'!H$51="-","-",'3i SMNCC'!H$63)</f>
        <v>-0.10239413454660828</v>
      </c>
      <c r="M141" s="35">
        <f>IF('3i SMNCC'!I$51="-","-",'3i SMNCC'!I$63)</f>
        <v>1.3107897268148032</v>
      </c>
      <c r="N141" s="35">
        <f>IF('3i SMNCC'!J$51="-","-",'3i SMNCC'!J$63)</f>
        <v>8.7391024854837447</v>
      </c>
      <c r="O141" s="27"/>
      <c r="P141" s="35">
        <f>IF('3i SMNCC'!L$51="-","-",'3i SMNCC'!L$63)</f>
        <v>8.7391024854837447</v>
      </c>
      <c r="Q141" s="35">
        <f>IF('3i SMNCC'!M$51="-","-",'3i SMNCC'!M$63)</f>
        <v>10.102089688688181</v>
      </c>
      <c r="R141" s="35">
        <f>IF('3i SMNCC'!N$51="-","-",'3i SMNCC'!N$63)</f>
        <v>10.300173121233549</v>
      </c>
      <c r="S141" s="35">
        <f>IF('3i SMNCC'!O$51="-","-",'3i SMNCC'!O$63)</f>
        <v>11.847822371645298</v>
      </c>
      <c r="T141" s="35">
        <f>IF('3i SMNCC'!P$51="-","-",'3i SMNCC'!P$63)</f>
        <v>7.7038430079225817</v>
      </c>
      <c r="U141" s="35">
        <f>IF('3i SMNCC'!Q$51="-","-",'3i SMNCC'!Q$63)</f>
        <v>7.5210837283470999</v>
      </c>
      <c r="V141" s="35">
        <f>IF('3i SMNCC'!R$51="-","-",'3i SMNCC'!R$63)</f>
        <v>5.5039662813362371</v>
      </c>
      <c r="W141" s="35">
        <f>IF('3i SMNCC'!S$51="-","-",'3i SMNCC'!S$63)</f>
        <v>2.3340147638275894</v>
      </c>
      <c r="X141" s="27"/>
      <c r="Y141" s="35">
        <f>IF('3i SMNCC'!U$51="-","-",'3i SMNCC'!U$63)</f>
        <v>2.3848554466543863</v>
      </c>
      <c r="Z141" s="35" t="str">
        <f>IF('3i SMNCC'!V$51="-","-",'3i SMNCC'!V$63)</f>
        <v>-</v>
      </c>
      <c r="AA141" s="35" t="str">
        <f>IF('3i SMNCC'!W$51="-","-",'3i SMNCC'!W$63)</f>
        <v>-</v>
      </c>
      <c r="AB141" s="35" t="str">
        <f>IF('3i SMNCC'!X$51="-","-",'3i SMNCC'!X$63)</f>
        <v>-</v>
      </c>
      <c r="AC141" s="35" t="str">
        <f>IF('3i SMNCC'!Y$51="-","-",'3i SMNCC'!Y$63)</f>
        <v>-</v>
      </c>
      <c r="AD141" s="25"/>
    </row>
    <row r="142" spans="1:30" s="26" customFormat="1" ht="12.6" customHeight="1" x14ac:dyDescent="0.15">
      <c r="A142" s="207"/>
      <c r="B142" s="123" t="s">
        <v>248</v>
      </c>
      <c r="C142" s="123" t="s">
        <v>187</v>
      </c>
      <c r="D142" s="121" t="s">
        <v>134</v>
      </c>
      <c r="E142" s="75"/>
      <c r="F142" s="27"/>
      <c r="G142" s="35">
        <f>IF('3g CPIH'!C$17="-","-",'3j PAAC PAP'!$G$21*('3g CPIH'!C$17/'3g CPIH'!$G$17))</f>
        <v>3.1142016634050882</v>
      </c>
      <c r="H142" s="35">
        <f>IF('3g CPIH'!D$17="-","-",'3j PAAC PAP'!$G$21*('3g CPIH'!D$17/'3g CPIH'!$G$17))</f>
        <v>3.1204363013698631</v>
      </c>
      <c r="I142" s="35">
        <f>IF('3g CPIH'!E$17="-","-",'3j PAAC PAP'!$G$21*('3g CPIH'!E$17/'3g CPIH'!$G$17))</f>
        <v>3.129788258317026</v>
      </c>
      <c r="J142" s="35">
        <f>IF('3g CPIH'!F$17="-","-",'3j PAAC PAP'!$G$21*('3g CPIH'!F$17/'3g CPIH'!$G$17))</f>
        <v>3.1484921722113506</v>
      </c>
      <c r="K142" s="35">
        <f>IF('3g CPIH'!G$17="-","-",'3j PAAC PAP'!$G$21*('3g CPIH'!G$17/'3g CPIH'!$G$17))</f>
        <v>3.1859000000000002</v>
      </c>
      <c r="L142" s="35">
        <f>IF('3g CPIH'!H$17="-","-",'3j PAAC PAP'!$G$21*('3g CPIH'!H$17/'3g CPIH'!$G$17))</f>
        <v>3.2264251467710374</v>
      </c>
      <c r="M142" s="35">
        <f>IF('3g CPIH'!I$17="-","-",'3j PAAC PAP'!$G$21*('3g CPIH'!I$17/'3g CPIH'!$G$17))</f>
        <v>3.2731849315068491</v>
      </c>
      <c r="N142" s="35">
        <f>IF('3g CPIH'!J$17="-","-",'3j PAAC PAP'!$G$21*('3g CPIH'!J$17/'3g CPIH'!$G$17))</f>
        <v>3.3012408023483371</v>
      </c>
      <c r="O142" s="27"/>
      <c r="P142" s="35">
        <f>IF('3g CPIH'!L$17="-","-",'3j PAAC PAP'!$G$21*('3g CPIH'!L$17/'3g CPIH'!$G$17))</f>
        <v>3.3012408023483371</v>
      </c>
      <c r="Q142" s="35">
        <f>IF('3g CPIH'!M$17="-","-",'3j PAAC PAP'!$G$21*('3g CPIH'!M$17/'3g CPIH'!$G$17))</f>
        <v>3.3386486301369862</v>
      </c>
      <c r="R142" s="35">
        <f>IF('3g CPIH'!N$17="-","-",'3j PAAC PAP'!$G$21*('3g CPIH'!N$17/'3g CPIH'!$G$17))</f>
        <v>3.3635871819960861</v>
      </c>
      <c r="S142" s="35">
        <f>IF('3g CPIH'!O$17="-","-",'3j PAAC PAP'!$G$21*('3g CPIH'!O$17/'3g CPIH'!$G$17))</f>
        <v>3.3822910958904111</v>
      </c>
      <c r="T142" s="35">
        <f>IF('3g CPIH'!P$17="-","-",'3j PAAC PAP'!$G$21*('3g CPIH'!P$17/'3g CPIH'!$G$17))</f>
        <v>3.3916430528375732</v>
      </c>
      <c r="U142" s="35">
        <f>IF('3g CPIH'!Q$17="-","-",'3j PAAC PAP'!$G$21*('3g CPIH'!Q$17/'3g CPIH'!$G$17))</f>
        <v>3.4103469667318986</v>
      </c>
      <c r="V142" s="35">
        <f>IF('3g CPIH'!R$17="-","-",'3j PAAC PAP'!$G$21*('3g CPIH'!R$17/'3g CPIH'!$G$17))</f>
        <v>3.4726933463796481</v>
      </c>
      <c r="W142" s="35">
        <f>IF('3g CPIH'!S$17="-","-",'3j PAAC PAP'!$G$21*('3g CPIH'!S$17/'3g CPIH'!$G$17))</f>
        <v>3.5755648727984348</v>
      </c>
      <c r="X142" s="27"/>
      <c r="Y142" s="35">
        <f>IF('3g CPIH'!U$17="-","-",'3j PAAC PAP'!$G$21*('3g CPIH'!U$17/'3g CPIH'!$G$17))</f>
        <v>3.7563693737769084</v>
      </c>
      <c r="Z142" s="35" t="str">
        <f>IF('3g CPIH'!V$17="-","-",'3j PAAC PAP'!$G$21*('3g CPIH'!V$17/'3g CPIH'!$G$17))</f>
        <v>-</v>
      </c>
      <c r="AA142" s="35" t="str">
        <f>IF('3g CPIH'!W$17="-","-",'3j PAAC PAP'!$G$21*('3g CPIH'!W$17/'3g CPIH'!$G$17))</f>
        <v>-</v>
      </c>
      <c r="AB142" s="35" t="str">
        <f>IF('3g CPIH'!X$17="-","-",'3j PAAC PAP'!$G$21*('3g CPIH'!X$17/'3g CPIH'!$G$17))</f>
        <v>-</v>
      </c>
      <c r="AC142" s="35" t="str">
        <f>IF('3g CPIH'!Y$17="-","-",'3j PAAC PAP'!$G$21*('3g CPIH'!Y$17/'3g CPIH'!$G$17))</f>
        <v>-</v>
      </c>
      <c r="AD142" s="25"/>
    </row>
    <row r="143" spans="1:30" s="26" customFormat="1" ht="11.25" customHeight="1" x14ac:dyDescent="0.15">
      <c r="A143" s="207"/>
      <c r="B143" s="123" t="s">
        <v>248</v>
      </c>
      <c r="C143" s="123" t="s">
        <v>188</v>
      </c>
      <c r="D143" s="121" t="s">
        <v>134</v>
      </c>
      <c r="E143" s="75"/>
      <c r="F143" s="27"/>
      <c r="G143" s="35">
        <f>IF(G138="-","-",SUM(G135:G141)*'3j PAAC PAP'!$G$39)</f>
        <v>0.2896141176426133</v>
      </c>
      <c r="H143" s="35">
        <f>IF(H138="-","-",SUM(H135:H141)*'3j PAAC PAP'!$G$39)</f>
        <v>0.2901396470114978</v>
      </c>
      <c r="I143" s="35">
        <f>IF(I138="-","-",SUM(I135:I141)*'3j PAAC PAP'!$G$39)</f>
        <v>0.29118835133161486</v>
      </c>
      <c r="J143" s="35">
        <f>IF(J138="-","-",SUM(J135:J141)*'3j PAAC PAP'!$G$39)</f>
        <v>0.29276493943826842</v>
      </c>
      <c r="K143" s="35">
        <f>IF(K138="-","-",SUM(K135:K141)*'3j PAAC PAP'!$G$39)</f>
        <v>0.29624795193665693</v>
      </c>
      <c r="L143" s="35">
        <f>IF(L138="-","-",SUM(L135:L141)*'3j PAAC PAP'!$G$39)</f>
        <v>0.29924049308805623</v>
      </c>
      <c r="M143" s="35">
        <f>IF(M138="-","-",SUM(M135:M141)*'3j PAAC PAP'!$G$39)</f>
        <v>0.31073579295233938</v>
      </c>
      <c r="N143" s="35">
        <f>IF(N138="-","-",SUM(N135:N141)*'3j PAAC PAP'!$G$39)</f>
        <v>0.34381674836941589</v>
      </c>
      <c r="O143" s="27"/>
      <c r="P143" s="35">
        <f>IF(P138="-","-",SUM(P135:P141)*'3j PAAC PAP'!$G$39)</f>
        <v>0.34381674836941589</v>
      </c>
      <c r="Q143" s="35">
        <f>IF(Q138="-","-",SUM(Q135:Q141)*'3j PAAC PAP'!$G$39)</f>
        <v>0.35329781152991024</v>
      </c>
      <c r="R143" s="35">
        <f>IF(R138="-","-",SUM(R135:R141)*'3j PAAC PAP'!$G$39)</f>
        <v>0.35585978057964163</v>
      </c>
      <c r="S143" s="35">
        <f>IF(S138="-","-",SUM(S135:S141)*'3j PAAC PAP'!$G$39)</f>
        <v>0.36452154710060708</v>
      </c>
      <c r="T143" s="35">
        <f>IF(T138="-","-",SUM(T135:T141)*'3j PAAC PAP'!$G$39)</f>
        <v>0.34689191001660674</v>
      </c>
      <c r="U143" s="35">
        <f>IF(U138="-","-",SUM(U135:U141)*'3j PAAC PAP'!$G$39)</f>
        <v>0.35410887614670727</v>
      </c>
      <c r="V143" s="35">
        <f>IF(V138="-","-",SUM(V135:V141)*'3j PAAC PAP'!$G$39)</f>
        <v>0.34726668352837081</v>
      </c>
      <c r="W143" s="35">
        <f>IF(W138="-","-",SUM(W135:W141)*'3j PAAC PAP'!$G$39)</f>
        <v>0.3619817374797405</v>
      </c>
      <c r="X143" s="27"/>
      <c r="Y143" s="35">
        <f>IF(Y138="-","-",SUM(Y135:Y141)*'3j PAAC PAP'!$G$39)</f>
        <v>0.37877314200521778</v>
      </c>
      <c r="Z143" s="35" t="str">
        <f>IF(Z138="-","-",SUM(Z135:Z141)*'3j PAAC PAP'!$G$39)</f>
        <v>-</v>
      </c>
      <c r="AA143" s="35" t="str">
        <f>IF(AA138="-","-",SUM(AA135:AA141)*'3j PAAC PAP'!$G$39)</f>
        <v>-</v>
      </c>
      <c r="AB143" s="35" t="str">
        <f>IF(AB138="-","-",SUM(AB135:AB141)*'3j PAAC PAP'!$G$39)</f>
        <v>-</v>
      </c>
      <c r="AC143" s="35" t="str">
        <f>IF(AC138="-","-",SUM(AC135:AC141)*'3j PAAC PAP'!$G$39)</f>
        <v>-</v>
      </c>
      <c r="AD143" s="25"/>
    </row>
    <row r="144" spans="1:30" s="26" customFormat="1" ht="11.25" x14ac:dyDescent="0.15">
      <c r="A144" s="207"/>
      <c r="B144" s="123" t="s">
        <v>189</v>
      </c>
      <c r="C144" s="123" t="s">
        <v>250</v>
      </c>
      <c r="D144" s="121" t="s">
        <v>134</v>
      </c>
      <c r="E144" s="75"/>
      <c r="F144" s="27"/>
      <c r="G144" s="35">
        <f>IF(G138="-","-",SUM(G135:G143)*'3k EBIT'!$E$11)</f>
        <v>1.4224538175907742</v>
      </c>
      <c r="H144" s="35">
        <f>IF(H138="-","-",SUM(H135:H143)*'3k EBIT'!$E$11)</f>
        <v>1.4250462848639429</v>
      </c>
      <c r="I144" s="35">
        <f>IF(I138="-","-",SUM(I135:I143)*'3k EBIT'!$E$11)</f>
        <v>1.4301597696771782</v>
      </c>
      <c r="J144" s="35">
        <f>IF(J138="-","-",SUM(J135:J143)*'3k EBIT'!$E$11)</f>
        <v>1.4379371714966844</v>
      </c>
      <c r="K144" s="35">
        <f>IF(K138="-","-",SUM(K135:K143)*'3k EBIT'!$E$11)</f>
        <v>1.4550432894434291</v>
      </c>
      <c r="L144" s="35">
        <f>IF(L138="-","-",SUM(L135:L143)*'3k EBIT'!$E$11)</f>
        <v>1.4699029567148398</v>
      </c>
      <c r="M144" s="35">
        <f>IF(M138="-","-",SUM(M135:M143)*'3k EBIT'!$E$11)</f>
        <v>1.524874280557688</v>
      </c>
      <c r="N144" s="35">
        <f>IF(N138="-","-",SUM(N135:N143)*'3k EBIT'!$E$11)</f>
        <v>1.6810068537036913</v>
      </c>
      <c r="O144" s="27"/>
      <c r="P144" s="35">
        <f>IF(P138="-","-",SUM(P135:P143)*'3k EBIT'!$E$11)</f>
        <v>1.6810068537036913</v>
      </c>
      <c r="Q144" s="35">
        <f>IF(Q138="-","-",SUM(Q135:Q143)*'3k EBIT'!$E$11)</f>
        <v>1.7263235180077914</v>
      </c>
      <c r="R144" s="35">
        <f>IF(R138="-","-",SUM(R135:R143)*'3k EBIT'!$E$11)</f>
        <v>1.7388562004680224</v>
      </c>
      <c r="S144" s="35">
        <f>IF(S138="-","-",SUM(S135:S143)*'3k EBIT'!$E$11)</f>
        <v>1.7799572211375414</v>
      </c>
      <c r="T144" s="35">
        <f>IF(T138="-","-",SUM(T135:T143)*'3k EBIT'!$E$11)</f>
        <v>1.6972211285225043</v>
      </c>
      <c r="U144" s="35">
        <f>IF(U138="-","-",SUM(U135:U143)*'3k EBIT'!$E$11)</f>
        <v>1.7315268400658224</v>
      </c>
      <c r="V144" s="35">
        <f>IF(V138="-","-",SUM(V135:V143)*'3k EBIT'!$E$11)</f>
        <v>1.7005535775345875</v>
      </c>
      <c r="W144" s="35">
        <f>IF(W138="-","-",SUM(W135:W143)*'3k EBIT'!$E$11)</f>
        <v>1.7717550971874356</v>
      </c>
      <c r="X144" s="27"/>
      <c r="Y144" s="35">
        <f>IF(Y138="-","-",SUM(Y135:Y143)*'3k EBIT'!$E$11)</f>
        <v>1.8542316928108575</v>
      </c>
      <c r="Z144" s="35" t="str">
        <f>IF(Z138="-","-",SUM(Z135:Z143)*'3k EBIT'!$E$11)</f>
        <v>-</v>
      </c>
      <c r="AA144" s="35" t="str">
        <f>IF(AA138="-","-",SUM(AA135:AA143)*'3k EBIT'!$E$11)</f>
        <v>-</v>
      </c>
      <c r="AB144" s="35" t="str">
        <f>IF(AB138="-","-",SUM(AB135:AB143)*'3k EBIT'!$E$11)</f>
        <v>-</v>
      </c>
      <c r="AC144" s="35" t="str">
        <f>IF(AC138="-","-",SUM(AC135:AC143)*'3k EBIT'!$E$11)</f>
        <v>-</v>
      </c>
      <c r="AD144" s="25"/>
    </row>
    <row r="145" spans="1:30" s="26" customFormat="1" ht="11.25" x14ac:dyDescent="0.15">
      <c r="A145" s="207"/>
      <c r="B145" s="123" t="s">
        <v>251</v>
      </c>
      <c r="C145" s="158" t="s">
        <v>252</v>
      </c>
      <c r="D145" s="121" t="s">
        <v>134</v>
      </c>
      <c r="E145" s="116"/>
      <c r="F145" s="27"/>
      <c r="G145" s="35">
        <f>IF(G140="-","-",SUM(G135:G138,G140:G144)*'3l HAP'!$E$12)</f>
        <v>1.0961125126871367</v>
      </c>
      <c r="H145" s="35">
        <f>IF(H140="-","-",SUM(H135:H138,H140:H144)*'3l HAP'!$E$12)</f>
        <v>1.0981102125644266</v>
      </c>
      <c r="I145" s="35">
        <f>IF(I140="-","-",SUM(I135:I138,I140:I144)*'3l HAP'!$E$12)</f>
        <v>1.1020505546816253</v>
      </c>
      <c r="J145" s="35">
        <f>IF(J140="-","-",SUM(J135:J138,J140:J144)*'3l HAP'!$E$12)</f>
        <v>1.1080436543134962</v>
      </c>
      <c r="K145" s="35">
        <f>IF(K140="-","-",SUM(K135:K138,K140:K144)*'3l HAP'!$E$12)</f>
        <v>1.1212252632297603</v>
      </c>
      <c r="L145" s="35">
        <f>IF(L140="-","-",SUM(L135:L138,L140:L144)*'3l HAP'!$E$12)</f>
        <v>1.1326758052643326</v>
      </c>
      <c r="M145" s="35">
        <f>IF(M140="-","-",SUM(M135:M138,M140:M144)*'3l HAP'!$E$12)</f>
        <v>1.1750355326298065</v>
      </c>
      <c r="N145" s="35">
        <f>IF(N140="-","-",SUM(N135:N138,N140:N144)*'3l HAP'!$E$12)</f>
        <v>1.2953479567992137</v>
      </c>
      <c r="O145" s="27"/>
      <c r="P145" s="35">
        <f>IF(P140="-","-",SUM(P135:P138,P140:P144)*'3l HAP'!$E$12)</f>
        <v>1.2953479567992137</v>
      </c>
      <c r="Q145" s="35">
        <f>IF(Q140="-","-",SUM(Q135:Q138,Q140:Q144)*'3l HAP'!$E$12)</f>
        <v>1.3302680098530955</v>
      </c>
      <c r="R145" s="35">
        <f>IF(R140="-","-",SUM(R135:R138,R140:R144)*'3l HAP'!$E$12)</f>
        <v>1.3399254271219814</v>
      </c>
      <c r="S145" s="35">
        <f>IF(S140="-","-",SUM(S135:S138,S140:S144)*'3l HAP'!$E$12)</f>
        <v>1.3715969952832425</v>
      </c>
      <c r="T145" s="35">
        <f>IF(T140="-","-",SUM(T135:T138,T140:T144)*'3l HAP'!$E$12)</f>
        <v>1.3078423304606031</v>
      </c>
      <c r="U145" s="35">
        <f>IF(U140="-","-",SUM(U135:U138,U140:U144)*'3l HAP'!$E$12)</f>
        <v>1.3342775786312291</v>
      </c>
      <c r="V145" s="35">
        <f>IF(V140="-","-",SUM(V135:V138,V140:V144)*'3l HAP'!$E$12)</f>
        <v>1.3104102444518095</v>
      </c>
      <c r="W145" s="35">
        <f>IF(W140="-","-",SUM(W135:W138,W140:W144)*'3l HAP'!$E$12)</f>
        <v>1.3652766138542352</v>
      </c>
      <c r="X145" s="27"/>
      <c r="Y145" s="35">
        <f>IF(Y140="-","-",SUM(Y135:Y138,Y140:Y144)*'3l HAP'!$E$12)</f>
        <v>1.4288313158408257</v>
      </c>
      <c r="Z145" s="35" t="str">
        <f>IF(Z140="-","-",SUM(Z135:Z138,Z140:Z144)*'3l HAP'!$E$12)</f>
        <v>-</v>
      </c>
      <c r="AA145" s="35" t="str">
        <f>IF(AA140="-","-",SUM(AA135:AA138,AA140:AA144)*'3l HAP'!$E$12)</f>
        <v>-</v>
      </c>
      <c r="AB145" s="35" t="str">
        <f>IF(AB140="-","-",SUM(AB135:AB138,AB140:AB144)*'3l HAP'!$E$12)</f>
        <v>-</v>
      </c>
      <c r="AC145" s="35" t="str">
        <f>IF(AC140="-","-",SUM(AC135:AC138,AC140:AC144)*'3l HAP'!$E$12)</f>
        <v>-</v>
      </c>
      <c r="AD145" s="25"/>
    </row>
    <row r="146" spans="1:30" s="26" customFormat="1" ht="11.25" x14ac:dyDescent="0.15">
      <c r="A146" s="207"/>
      <c r="B146" s="123" t="s">
        <v>253</v>
      </c>
      <c r="C146" s="123" t="str">
        <f>B146&amp;"_"&amp;D146</f>
        <v>Total_Southern Western</v>
      </c>
      <c r="D146" s="121" t="s">
        <v>134</v>
      </c>
      <c r="E146" s="75"/>
      <c r="F146" s="27"/>
      <c r="G146" s="35">
        <f>IF(G140="-","-",SUM(G135:G145))</f>
        <v>75.962071988620252</v>
      </c>
      <c r="H146" s="35">
        <f t="shared" ref="H146:P146" si="80">IF(H140="-","-",SUM(H135:H145))</f>
        <v>76.100515278094562</v>
      </c>
      <c r="I146" s="35">
        <f t="shared" si="80"/>
        <v>76.373586288690589</v>
      </c>
      <c r="J146" s="35">
        <f t="shared" si="80"/>
        <v>76.78891615711359</v>
      </c>
      <c r="K146" s="35">
        <f t="shared" si="80"/>
        <v>77.702419391346723</v>
      </c>
      <c r="L146" s="35">
        <f t="shared" si="80"/>
        <v>78.495957361464903</v>
      </c>
      <c r="M146" s="35">
        <f t="shared" si="80"/>
        <v>81.431543464451849</v>
      </c>
      <c r="N146" s="35">
        <f t="shared" si="80"/>
        <v>89.769356344150751</v>
      </c>
      <c r="O146" s="27"/>
      <c r="P146" s="35">
        <f t="shared" si="80"/>
        <v>89.769356344150751</v>
      </c>
      <c r="Q146" s="35">
        <f t="shared" ref="Q146" si="81">IF(Q140="-","-",SUM(Q135:Q145))</f>
        <v>92.189363006990973</v>
      </c>
      <c r="R146" s="35">
        <f t="shared" ref="R146" si="82">IF(R140="-","-",SUM(R135:R145))</f>
        <v>92.858635018132262</v>
      </c>
      <c r="S146" s="35">
        <f t="shared" ref="S146" si="83">IF(S140="-","-",SUM(S135:S145))</f>
        <v>95.053517306958852</v>
      </c>
      <c r="T146" s="35">
        <f t="shared" ref="T146" si="84">IF(T140="-","-",SUM(T135:T145))</f>
        <v>90.635233250520912</v>
      </c>
      <c r="U146" s="35">
        <f t="shared" ref="U146" si="85">IF(U140="-","-",SUM(U135:U145))</f>
        <v>92.467231518336789</v>
      </c>
      <c r="V146" s="35">
        <f t="shared" ref="V146" si="86">IF(V140="-","-",SUM(V135:V145))</f>
        <v>90.813193145333557</v>
      </c>
      <c r="W146" s="35">
        <f t="shared" ref="W146:AC146" si="87">IF(W140="-","-",SUM(W135:W145))</f>
        <v>94.615506369624683</v>
      </c>
      <c r="X146" s="27"/>
      <c r="Y146" s="35">
        <f t="shared" si="87"/>
        <v>99.019932732467126</v>
      </c>
      <c r="Z146" s="35" t="str">
        <f t="shared" si="87"/>
        <v>-</v>
      </c>
      <c r="AA146" s="35" t="str">
        <f t="shared" si="87"/>
        <v>-</v>
      </c>
      <c r="AB146" s="35" t="str">
        <f t="shared" si="87"/>
        <v>-</v>
      </c>
      <c r="AC146" s="35" t="str">
        <f t="shared" si="87"/>
        <v>-</v>
      </c>
      <c r="AD146" s="25"/>
    </row>
    <row r="147" spans="1:30" s="26" customFormat="1" ht="11.25" customHeight="1" x14ac:dyDescent="0.15">
      <c r="A147" s="207"/>
      <c r="B147" s="120" t="s">
        <v>244</v>
      </c>
      <c r="C147" s="120" t="s">
        <v>180</v>
      </c>
      <c r="D147" s="122" t="s">
        <v>124</v>
      </c>
      <c r="E147" s="119"/>
      <c r="F147" s="27"/>
      <c r="G147" s="117" t="s">
        <v>249</v>
      </c>
      <c r="H147" s="117" t="s">
        <v>249</v>
      </c>
      <c r="I147" s="117" t="s">
        <v>249</v>
      </c>
      <c r="J147" s="117" t="s">
        <v>249</v>
      </c>
      <c r="K147" s="117" t="s">
        <v>249</v>
      </c>
      <c r="L147" s="117" t="s">
        <v>249</v>
      </c>
      <c r="M147" s="117" t="s">
        <v>249</v>
      </c>
      <c r="N147" s="117" t="s">
        <v>249</v>
      </c>
      <c r="O147" s="27"/>
      <c r="P147" s="117" t="s">
        <v>249</v>
      </c>
      <c r="Q147" s="117" t="s">
        <v>249</v>
      </c>
      <c r="R147" s="117" t="s">
        <v>249</v>
      </c>
      <c r="S147" s="117" t="s">
        <v>249</v>
      </c>
      <c r="T147" s="117" t="s">
        <v>249</v>
      </c>
      <c r="U147" s="117" t="s">
        <v>249</v>
      </c>
      <c r="V147" s="117" t="s">
        <v>249</v>
      </c>
      <c r="W147" s="117" t="s">
        <v>249</v>
      </c>
      <c r="X147" s="27"/>
      <c r="Y147" s="117" t="s">
        <v>249</v>
      </c>
      <c r="Z147" s="117" t="s">
        <v>249</v>
      </c>
      <c r="AA147" s="117" t="s">
        <v>249</v>
      </c>
      <c r="AB147" s="117" t="s">
        <v>249</v>
      </c>
      <c r="AC147" s="117" t="s">
        <v>249</v>
      </c>
      <c r="AD147" s="25"/>
    </row>
    <row r="148" spans="1:30" s="26" customFormat="1" ht="11.25" customHeight="1" x14ac:dyDescent="0.15">
      <c r="A148" s="207"/>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x14ac:dyDescent="0.15">
      <c r="A149" s="207"/>
      <c r="B149" s="120" t="s">
        <v>245</v>
      </c>
      <c r="C149" s="120" t="s">
        <v>182</v>
      </c>
      <c r="D149" s="122" t="s">
        <v>124</v>
      </c>
      <c r="E149" s="119"/>
      <c r="F149" s="27"/>
      <c r="G149" s="117" t="str">
        <f>IF('3c AA'!J220="-","-",'3c AA'!J220)</f>
        <v>-</v>
      </c>
      <c r="H149" s="117" t="str">
        <f>IF('3c AA'!K220="-","-",'3c AA'!K220)</f>
        <v>-</v>
      </c>
      <c r="I149" s="117" t="str">
        <f>IF('3c AA'!L220="-","-",'3c AA'!L220)</f>
        <v>-</v>
      </c>
      <c r="J149" s="117" t="str">
        <f>IF('3c AA'!M220="-","-",'3c AA'!M220)</f>
        <v>-</v>
      </c>
      <c r="K149" s="117" t="str">
        <f>IF('3c AA'!N220="-","-",'3c AA'!N220)</f>
        <v>-</v>
      </c>
      <c r="L149" s="117" t="str">
        <f>IF('3c AA'!O220="-","-",'3c AA'!O220)</f>
        <v>-</v>
      </c>
      <c r="M149" s="117" t="str">
        <f>IF('3c AA'!P220="-","-",'3c AA'!P220)</f>
        <v>-</v>
      </c>
      <c r="N149" s="117" t="str">
        <f>IF('3c AA'!Q220="-","-",'3c AA'!Q220)</f>
        <v>-</v>
      </c>
      <c r="O149" s="27"/>
      <c r="P149" s="117" t="str">
        <f>IF('3c AA'!S220="-","-",'3c AA'!S220)</f>
        <v>-</v>
      </c>
      <c r="Q149" s="117" t="str">
        <f>IF('3c AA'!T220="-","-",'3c AA'!T220)</f>
        <v>-</v>
      </c>
      <c r="R149" s="117" t="str">
        <f>IF('3c AA'!U220="-","-",'3c AA'!U220)</f>
        <v>-</v>
      </c>
      <c r="S149" s="117" t="str">
        <f>IF('3c AA'!V220="-","-",'3c AA'!V220)</f>
        <v>-</v>
      </c>
      <c r="T149" s="117">
        <f>IF('3c AA'!W220="-","-",'3c AA'!W220)</f>
        <v>0</v>
      </c>
      <c r="U149" s="117">
        <f>IF('3c AA'!X220="-","-",'3c AA'!X220)</f>
        <v>1.4870742269298105</v>
      </c>
      <c r="V149" s="117">
        <f>IF('3c AA'!Y220="-","-",'3c AA'!Y220)</f>
        <v>0.70457099735818829</v>
      </c>
      <c r="W149" s="117" t="str">
        <f>IF('3c AA'!Z220="-","-",'3c AA'!Z220)</f>
        <v>-</v>
      </c>
      <c r="X149" s="27"/>
      <c r="Y149" s="117">
        <f>IF('3c AA'!AB220="-","-",'3c AA'!AB220)</f>
        <v>0</v>
      </c>
      <c r="Z149" s="117" t="str">
        <f>IF('3c AA'!AC220="-","-",'3c AA'!AC220)</f>
        <v>-</v>
      </c>
      <c r="AA149" s="117" t="str">
        <f>IF('3c AA'!AD220="-","-",'3c AA'!AD220)</f>
        <v>-</v>
      </c>
      <c r="AB149" s="117" t="str">
        <f>IF('3c AA'!AE220="-","-",'3c AA'!AE220)</f>
        <v>-</v>
      </c>
      <c r="AC149" s="117" t="str">
        <f>IF('3c AA'!AF220="-","-",'3c AA'!AF220)</f>
        <v>-</v>
      </c>
      <c r="AD149" s="25"/>
    </row>
    <row r="150" spans="1:30" s="331" customFormat="1" ht="11.25" customHeight="1" x14ac:dyDescent="0.15">
      <c r="A150" s="207"/>
      <c r="B150" s="120" t="s">
        <v>246</v>
      </c>
      <c r="C150" s="120" t="s">
        <v>183</v>
      </c>
      <c r="D150" s="122" t="s">
        <v>124</v>
      </c>
      <c r="E150" s="119"/>
      <c r="F150" s="27"/>
      <c r="G150" s="117">
        <f>IF('3d PC'!G15="-","-",'3d PC'!G64+'3d PC'!G65)</f>
        <v>6.5567588596821027</v>
      </c>
      <c r="H150" s="117">
        <f>IF('3d PC'!H15="-","-",'3d PC'!H64+'3d PC'!H65)</f>
        <v>6.5567588596821027</v>
      </c>
      <c r="I150" s="117">
        <f>IF('3d PC'!I15="-","-",'3d PC'!I64+'3d PC'!I65)</f>
        <v>6.6197359495950758</v>
      </c>
      <c r="J150" s="117">
        <f>IF('3d PC'!J15="-","-",'3d PC'!J64+'3d PC'!J65)</f>
        <v>6.6197359495950758</v>
      </c>
      <c r="K150" s="117">
        <f>IF('3d PC'!K15="-","-",'3d PC'!K64+'3d PC'!K65)</f>
        <v>6.6995028867368616</v>
      </c>
      <c r="L150" s="117">
        <f>IF('3d PC'!L15="-","-",'3d PC'!L64+'3d PC'!L65)</f>
        <v>6.6995028867368616</v>
      </c>
      <c r="M150" s="117">
        <f>IF('3d PC'!M15="-","-",'3d PC'!M64+'3d PC'!M65)</f>
        <v>7.1131218301273513</v>
      </c>
      <c r="N150" s="117">
        <f>IF('3d PC'!N15="-","-",'3d PC'!N64+'3d PC'!N65)</f>
        <v>7.1131218301273513</v>
      </c>
      <c r="O150" s="27"/>
      <c r="P150" s="117">
        <f>IF('3d PC'!P15="-","-",'3d PC'!P64+'3d PC'!P65)</f>
        <v>7.1131218301273513</v>
      </c>
      <c r="Q150" s="117">
        <f>IF('3d PC'!Q15="-","-",'3d PC'!Q64+'3d PC'!Q65)</f>
        <v>7.2804579515147188</v>
      </c>
      <c r="R150" s="117">
        <f>IF('3d PC'!R15="-","-",'3d PC'!R64+'3d PC'!R65)</f>
        <v>7.1935840895118579</v>
      </c>
      <c r="S150" s="117">
        <f>IF('3d PC'!S15="-","-",'3d PC'!S64+'3d PC'!S65)</f>
        <v>7.3593999937099728</v>
      </c>
      <c r="T150" s="117">
        <f>IF('3d PC'!T15="-","-",'3d PC'!T64+'3d PC'!T65)</f>
        <v>7.0492243060839304</v>
      </c>
      <c r="U150" s="117">
        <f>IF('3d PC'!U15="-","-",'3d PC'!U64+'3d PC'!U65)</f>
        <v>7.1089669218364691</v>
      </c>
      <c r="V150" s="117">
        <f>IF('3d PC'!V15="-","-",'3d PC'!V64+'3d PC'!V65)</f>
        <v>6.9829560851947949</v>
      </c>
      <c r="W150" s="117">
        <f>IF('3d PC'!W15="-","-",'3d PC'!W64+'3d PC'!W65)</f>
        <v>12.319103597588796</v>
      </c>
      <c r="X150" s="27"/>
      <c r="Y150" s="117">
        <f>IF('3d PC'!Y15="-","-",'3d PC'!Y64+'3d PC'!Y65)</f>
        <v>12.643366379774243</v>
      </c>
      <c r="Z150" s="117" t="str">
        <f>IF('3d PC'!Z15="-","-",'3d PC'!Z64+'3d PC'!Z65)</f>
        <v>-</v>
      </c>
      <c r="AA150" s="117" t="str">
        <f>IF('3d PC'!AA15="-","-",'3d PC'!AA64+'3d PC'!AA65)</f>
        <v>-</v>
      </c>
      <c r="AB150" s="117" t="str">
        <f>IF('3d PC'!AB15="-","-",'3d PC'!AB64+'3d PC'!AB65)</f>
        <v>-</v>
      </c>
      <c r="AC150" s="117" t="str">
        <f>IF('3d PC'!AC15="-","-",'3d PC'!AC64+'3d PC'!AC65)</f>
        <v>-</v>
      </c>
      <c r="AD150" s="25"/>
    </row>
    <row r="151" spans="1:30" s="26" customFormat="1" ht="11.25" customHeight="1" x14ac:dyDescent="0.15">
      <c r="A151" s="207"/>
      <c r="B151" s="120" t="s">
        <v>247</v>
      </c>
      <c r="C151" s="120" t="s">
        <v>184</v>
      </c>
      <c r="D151" s="122" t="s">
        <v>124</v>
      </c>
      <c r="E151" s="119"/>
      <c r="F151" s="27"/>
      <c r="G151" s="117" t="s">
        <v>249</v>
      </c>
      <c r="H151" s="117" t="s">
        <v>249</v>
      </c>
      <c r="I151" s="117" t="s">
        <v>249</v>
      </c>
      <c r="J151" s="117" t="s">
        <v>249</v>
      </c>
      <c r="K151" s="117" t="s">
        <v>249</v>
      </c>
      <c r="L151" s="117" t="s">
        <v>249</v>
      </c>
      <c r="M151" s="117" t="s">
        <v>249</v>
      </c>
      <c r="N151" s="117" t="s">
        <v>249</v>
      </c>
      <c r="O151" s="27"/>
      <c r="P151" s="117" t="s">
        <v>249</v>
      </c>
      <c r="Q151" s="117" t="s">
        <v>249</v>
      </c>
      <c r="R151" s="117" t="s">
        <v>249</v>
      </c>
      <c r="S151" s="117" t="s">
        <v>249</v>
      </c>
      <c r="T151" s="117" t="s">
        <v>249</v>
      </c>
      <c r="U151" s="117" t="s">
        <v>249</v>
      </c>
      <c r="V151" s="117" t="s">
        <v>249</v>
      </c>
      <c r="W151" s="117" t="s">
        <v>249</v>
      </c>
      <c r="X151" s="27"/>
      <c r="Y151" s="117" t="s">
        <v>249</v>
      </c>
      <c r="Z151" s="117" t="s">
        <v>249</v>
      </c>
      <c r="AA151" s="117" t="s">
        <v>249</v>
      </c>
      <c r="AB151" s="117" t="s">
        <v>249</v>
      </c>
      <c r="AC151" s="117" t="s">
        <v>249</v>
      </c>
      <c r="AD151" s="25"/>
    </row>
    <row r="152" spans="1:30" s="26" customFormat="1" ht="11.25" customHeight="1" x14ac:dyDescent="0.15">
      <c r="A152" s="207"/>
      <c r="B152" s="120" t="s">
        <v>248</v>
      </c>
      <c r="C152" s="120" t="s">
        <v>185</v>
      </c>
      <c r="D152" s="122" t="s">
        <v>124</v>
      </c>
      <c r="E152" s="119"/>
      <c r="F152" s="27"/>
      <c r="G152" s="117">
        <f>IF('3g CPIH'!C$17="-","-",'3h OC '!$E$11*('3g CPIH'!C$17/'3g CPIH'!$G$17))</f>
        <v>63.482931017612529</v>
      </c>
      <c r="H152" s="117">
        <f>IF('3g CPIH'!D$17="-","-",'3h OC '!$E$11*('3g CPIH'!D$17/'3g CPIH'!$G$17))</f>
        <v>63.61002397260274</v>
      </c>
      <c r="I152" s="117">
        <f>IF('3g CPIH'!E$17="-","-",'3h OC '!$E$11*('3g CPIH'!E$17/'3g CPIH'!$G$17))</f>
        <v>63.800663405088073</v>
      </c>
      <c r="J152" s="117">
        <f>IF('3g CPIH'!F$17="-","-",'3h OC '!$E$11*('3g CPIH'!F$17/'3g CPIH'!$G$17))</f>
        <v>64.181942270058713</v>
      </c>
      <c r="K152" s="117">
        <f>IF('3g CPIH'!G$17="-","-",'3h OC '!$E$11*('3g CPIH'!G$17/'3g CPIH'!$G$17))</f>
        <v>64.944500000000005</v>
      </c>
      <c r="L152" s="117">
        <f>IF('3g CPIH'!H$17="-","-",'3h OC '!$E$11*('3g CPIH'!H$17/'3g CPIH'!$G$17))</f>
        <v>65.770604207436406</v>
      </c>
      <c r="M152" s="117">
        <f>IF('3g CPIH'!I$17="-","-",'3h OC '!$E$11*('3g CPIH'!I$17/'3g CPIH'!$G$17))</f>
        <v>66.723801369863011</v>
      </c>
      <c r="N152" s="117">
        <f>IF('3g CPIH'!J$17="-","-",'3h OC '!$E$11*('3g CPIH'!J$17/'3g CPIH'!$G$17))</f>
        <v>67.295719667318991</v>
      </c>
      <c r="O152" s="27"/>
      <c r="P152" s="117">
        <f>IF('3g CPIH'!L$17="-","-",'3h OC '!$E$11*('3g CPIH'!L$17/'3g CPIH'!$G$17))</f>
        <v>67.295719667318991</v>
      </c>
      <c r="Q152" s="117">
        <f>IF('3g CPIH'!M$17="-","-",'3h OC '!$E$11*('3g CPIH'!M$17/'3g CPIH'!$G$17))</f>
        <v>68.058277397260284</v>
      </c>
      <c r="R152" s="117">
        <f>IF('3g CPIH'!N$17="-","-",'3h OC '!$E$11*('3g CPIH'!N$17/'3g CPIH'!$G$17))</f>
        <v>68.566649217221141</v>
      </c>
      <c r="S152" s="117">
        <f>IF('3g CPIH'!O$17="-","-",'3h OC '!$E$11*('3g CPIH'!O$17/'3g CPIH'!$G$17))</f>
        <v>68.947928082191794</v>
      </c>
      <c r="T152" s="117">
        <f>IF('3g CPIH'!P$17="-","-",'3h OC '!$E$11*('3g CPIH'!P$17/'3g CPIH'!$G$17))</f>
        <v>69.138567514677106</v>
      </c>
      <c r="U152" s="117">
        <f>IF('3g CPIH'!Q$17="-","-",'3h OC '!$E$11*('3g CPIH'!Q$17/'3g CPIH'!$G$17))</f>
        <v>69.51984637964776</v>
      </c>
      <c r="V152" s="117">
        <f>IF('3g CPIH'!R$17="-","-",'3h OC '!$E$11*('3g CPIH'!R$17/'3g CPIH'!$G$17))</f>
        <v>70.790775929549909</v>
      </c>
      <c r="W152" s="117">
        <f>IF('3g CPIH'!S$17="-","-",'3h OC '!$E$11*('3g CPIH'!S$17/'3g CPIH'!$G$17))</f>
        <v>72.88780968688846</v>
      </c>
      <c r="X152" s="27"/>
      <c r="Y152" s="117">
        <f>IF('3g CPIH'!U$17="-","-",'3h OC '!$E$11*('3g CPIH'!U$17/'3g CPIH'!$G$17))</f>
        <v>76.573505381604704</v>
      </c>
      <c r="Z152" s="117" t="str">
        <f>IF('3g CPIH'!V$17="-","-",'3h OC '!$E$11*('3g CPIH'!V$17/'3g CPIH'!$G$17))</f>
        <v>-</v>
      </c>
      <c r="AA152" s="117" t="str">
        <f>IF('3g CPIH'!W$17="-","-",'3h OC '!$E$11*('3g CPIH'!W$17/'3g CPIH'!$G$17))</f>
        <v>-</v>
      </c>
      <c r="AB152" s="117" t="str">
        <f>IF('3g CPIH'!X$17="-","-",'3h OC '!$E$11*('3g CPIH'!X$17/'3g CPIH'!$G$17))</f>
        <v>-</v>
      </c>
      <c r="AC152" s="117" t="str">
        <f>IF('3g CPIH'!Y$17="-","-",'3h OC '!$E$11*('3g CPIH'!Y$17/'3g CPIH'!$G$17))</f>
        <v>-</v>
      </c>
      <c r="AD152" s="25"/>
    </row>
    <row r="153" spans="1:30" s="26" customFormat="1" ht="11.25" customHeight="1" x14ac:dyDescent="0.15">
      <c r="A153" s="207"/>
      <c r="B153" s="120" t="s">
        <v>248</v>
      </c>
      <c r="C153" s="120" t="s">
        <v>186</v>
      </c>
      <c r="D153" s="122" t="s">
        <v>124</v>
      </c>
      <c r="E153" s="119"/>
      <c r="F153" s="27"/>
      <c r="G153" s="117" t="s">
        <v>249</v>
      </c>
      <c r="H153" s="117" t="s">
        <v>249</v>
      </c>
      <c r="I153" s="117" t="s">
        <v>249</v>
      </c>
      <c r="J153" s="117" t="s">
        <v>249</v>
      </c>
      <c r="K153" s="117">
        <f>IF('3i SMNCC'!G$51="-","-",'3i SMNCC'!G$63)</f>
        <v>0</v>
      </c>
      <c r="L153" s="117">
        <f>IF('3i SMNCC'!H$51="-","-",'3i SMNCC'!H$63)</f>
        <v>-0.10239413454660828</v>
      </c>
      <c r="M153" s="117">
        <f>IF('3i SMNCC'!I$51="-","-",'3i SMNCC'!I$63)</f>
        <v>1.3107897268148032</v>
      </c>
      <c r="N153" s="117">
        <f>IF('3i SMNCC'!J$51="-","-",'3i SMNCC'!J$63)</f>
        <v>8.7391024854837447</v>
      </c>
      <c r="O153" s="27"/>
      <c r="P153" s="117">
        <f>IF('3i SMNCC'!L$51="-","-",'3i SMNCC'!L$63)</f>
        <v>8.7391024854837447</v>
      </c>
      <c r="Q153" s="117">
        <f>IF('3i SMNCC'!M$51="-","-",'3i SMNCC'!M$63)</f>
        <v>10.102089688688181</v>
      </c>
      <c r="R153" s="117">
        <f>IF('3i SMNCC'!N$51="-","-",'3i SMNCC'!N$63)</f>
        <v>10.300173121233549</v>
      </c>
      <c r="S153" s="117">
        <f>IF('3i SMNCC'!O$51="-","-",'3i SMNCC'!O$63)</f>
        <v>11.847822371645298</v>
      </c>
      <c r="T153" s="117">
        <f>IF('3i SMNCC'!P$51="-","-",'3i SMNCC'!P$63)</f>
        <v>7.7038430079225817</v>
      </c>
      <c r="U153" s="117">
        <f>IF('3i SMNCC'!Q$51="-","-",'3i SMNCC'!Q$63)</f>
        <v>7.5210837283470999</v>
      </c>
      <c r="V153" s="117">
        <f>IF('3i SMNCC'!R$51="-","-",'3i SMNCC'!R$63)</f>
        <v>5.5039662813362371</v>
      </c>
      <c r="W153" s="117">
        <f>IF('3i SMNCC'!S$51="-","-",'3i SMNCC'!S$63)</f>
        <v>2.3340147638275894</v>
      </c>
      <c r="X153" s="27"/>
      <c r="Y153" s="117">
        <f>IF('3i SMNCC'!U$51="-","-",'3i SMNCC'!U$63)</f>
        <v>2.3848554466543863</v>
      </c>
      <c r="Z153" s="117" t="str">
        <f>IF('3i SMNCC'!V$51="-","-",'3i SMNCC'!V$63)</f>
        <v>-</v>
      </c>
      <c r="AA153" s="117" t="str">
        <f>IF('3i SMNCC'!W$51="-","-",'3i SMNCC'!W$63)</f>
        <v>-</v>
      </c>
      <c r="AB153" s="117" t="str">
        <f>IF('3i SMNCC'!X$51="-","-",'3i SMNCC'!X$63)</f>
        <v>-</v>
      </c>
      <c r="AC153" s="117" t="str">
        <f>IF('3i SMNCC'!Y$51="-","-",'3i SMNCC'!Y$63)</f>
        <v>-</v>
      </c>
      <c r="AD153" s="25"/>
    </row>
    <row r="154" spans="1:30" s="26" customFormat="1" ht="11.25" customHeight="1" x14ac:dyDescent="0.15">
      <c r="A154" s="207"/>
      <c r="B154" s="120" t="s">
        <v>248</v>
      </c>
      <c r="C154" s="120" t="s">
        <v>187</v>
      </c>
      <c r="D154" s="122" t="s">
        <v>124</v>
      </c>
      <c r="E154" s="119"/>
      <c r="F154" s="27"/>
      <c r="G154" s="117">
        <f>IF('3g CPIH'!C$17="-","-",'3j PAAC PAP'!$G$21*('3g CPIH'!C$17/'3g CPIH'!$G$17))</f>
        <v>3.1142016634050882</v>
      </c>
      <c r="H154" s="117">
        <f>IF('3g CPIH'!D$17="-","-",'3j PAAC PAP'!$G$21*('3g CPIH'!D$17/'3g CPIH'!$G$17))</f>
        <v>3.1204363013698631</v>
      </c>
      <c r="I154" s="117">
        <f>IF('3g CPIH'!E$17="-","-",'3j PAAC PAP'!$G$21*('3g CPIH'!E$17/'3g CPIH'!$G$17))</f>
        <v>3.129788258317026</v>
      </c>
      <c r="J154" s="117">
        <f>IF('3g CPIH'!F$17="-","-",'3j PAAC PAP'!$G$21*('3g CPIH'!F$17/'3g CPIH'!$G$17))</f>
        <v>3.1484921722113506</v>
      </c>
      <c r="K154" s="117">
        <f>IF('3g CPIH'!G$17="-","-",'3j PAAC PAP'!$G$21*('3g CPIH'!G$17/'3g CPIH'!$G$17))</f>
        <v>3.1859000000000002</v>
      </c>
      <c r="L154" s="117">
        <f>IF('3g CPIH'!H$17="-","-",'3j PAAC PAP'!$G$21*('3g CPIH'!H$17/'3g CPIH'!$G$17))</f>
        <v>3.2264251467710374</v>
      </c>
      <c r="M154" s="117">
        <f>IF('3g CPIH'!I$17="-","-",'3j PAAC PAP'!$G$21*('3g CPIH'!I$17/'3g CPIH'!$G$17))</f>
        <v>3.2731849315068491</v>
      </c>
      <c r="N154" s="117">
        <f>IF('3g CPIH'!J$17="-","-",'3j PAAC PAP'!$G$21*('3g CPIH'!J$17/'3g CPIH'!$G$17))</f>
        <v>3.3012408023483371</v>
      </c>
      <c r="O154" s="27"/>
      <c r="P154" s="117">
        <f>IF('3g CPIH'!L$17="-","-",'3j PAAC PAP'!$G$21*('3g CPIH'!L$17/'3g CPIH'!$G$17))</f>
        <v>3.3012408023483371</v>
      </c>
      <c r="Q154" s="117">
        <f>IF('3g CPIH'!M$17="-","-",'3j PAAC PAP'!$G$21*('3g CPIH'!M$17/'3g CPIH'!$G$17))</f>
        <v>3.3386486301369862</v>
      </c>
      <c r="R154" s="117">
        <f>IF('3g CPIH'!N$17="-","-",'3j PAAC PAP'!$G$21*('3g CPIH'!N$17/'3g CPIH'!$G$17))</f>
        <v>3.3635871819960861</v>
      </c>
      <c r="S154" s="117">
        <f>IF('3g CPIH'!O$17="-","-",'3j PAAC PAP'!$G$21*('3g CPIH'!O$17/'3g CPIH'!$G$17))</f>
        <v>3.3822910958904111</v>
      </c>
      <c r="T154" s="117">
        <f>IF('3g CPIH'!P$17="-","-",'3j PAAC PAP'!$G$21*('3g CPIH'!P$17/'3g CPIH'!$G$17))</f>
        <v>3.3916430528375732</v>
      </c>
      <c r="U154" s="117">
        <f>IF('3g CPIH'!Q$17="-","-",'3j PAAC PAP'!$G$21*('3g CPIH'!Q$17/'3g CPIH'!$G$17))</f>
        <v>3.4103469667318986</v>
      </c>
      <c r="V154" s="117">
        <f>IF('3g CPIH'!R$17="-","-",'3j PAAC PAP'!$G$21*('3g CPIH'!R$17/'3g CPIH'!$G$17))</f>
        <v>3.4726933463796481</v>
      </c>
      <c r="W154" s="117">
        <f>IF('3g CPIH'!S$17="-","-",'3j PAAC PAP'!$G$21*('3g CPIH'!S$17/'3g CPIH'!$G$17))</f>
        <v>3.5755648727984348</v>
      </c>
      <c r="X154" s="27"/>
      <c r="Y154" s="117">
        <f>IF('3g CPIH'!U$17="-","-",'3j PAAC PAP'!$G$21*('3g CPIH'!U$17/'3g CPIH'!$G$17))</f>
        <v>3.7563693737769084</v>
      </c>
      <c r="Z154" s="117" t="str">
        <f>IF('3g CPIH'!V$17="-","-",'3j PAAC PAP'!$G$21*('3g CPIH'!V$17/'3g CPIH'!$G$17))</f>
        <v>-</v>
      </c>
      <c r="AA154" s="117" t="str">
        <f>IF('3g CPIH'!W$17="-","-",'3j PAAC PAP'!$G$21*('3g CPIH'!W$17/'3g CPIH'!$G$17))</f>
        <v>-</v>
      </c>
      <c r="AB154" s="117" t="str">
        <f>IF('3g CPIH'!X$17="-","-",'3j PAAC PAP'!$G$21*('3g CPIH'!X$17/'3g CPIH'!$G$17))</f>
        <v>-</v>
      </c>
      <c r="AC154" s="117" t="str">
        <f>IF('3g CPIH'!Y$17="-","-",'3j PAAC PAP'!$G$21*('3g CPIH'!Y$17/'3g CPIH'!$G$17))</f>
        <v>-</v>
      </c>
      <c r="AD154" s="25"/>
    </row>
    <row r="155" spans="1:30" s="26" customFormat="1" ht="11.25" x14ac:dyDescent="0.15">
      <c r="A155" s="207"/>
      <c r="B155" s="120" t="s">
        <v>248</v>
      </c>
      <c r="C155" s="120" t="s">
        <v>188</v>
      </c>
      <c r="D155" s="122" t="s">
        <v>124</v>
      </c>
      <c r="E155" s="119"/>
      <c r="F155" s="27"/>
      <c r="G155" s="117">
        <f>IF(G150="-","-",SUM(G147:G153)*'3j PAAC PAP'!$G$39)</f>
        <v>0.2896141176426133</v>
      </c>
      <c r="H155" s="117">
        <f>IF(H150="-","-",SUM(H147:H153)*'3j PAAC PAP'!$G$39)</f>
        <v>0.2901396470114978</v>
      </c>
      <c r="I155" s="117">
        <f>IF(I150="-","-",SUM(I147:I153)*'3j PAAC PAP'!$G$39)</f>
        <v>0.29118835133161486</v>
      </c>
      <c r="J155" s="117">
        <f>IF(J150="-","-",SUM(J147:J153)*'3j PAAC PAP'!$G$39)</f>
        <v>0.29276493943826842</v>
      </c>
      <c r="K155" s="117">
        <f>IF(K150="-","-",SUM(K147:K153)*'3j PAAC PAP'!$G$39)</f>
        <v>0.29624795193665693</v>
      </c>
      <c r="L155" s="117">
        <f>IF(L150="-","-",SUM(L147:L153)*'3j PAAC PAP'!$G$39)</f>
        <v>0.29924049308805623</v>
      </c>
      <c r="M155" s="117">
        <f>IF(M150="-","-",SUM(M147:M153)*'3j PAAC PAP'!$G$39)</f>
        <v>0.31073579295233938</v>
      </c>
      <c r="N155" s="117">
        <f>IF(N150="-","-",SUM(N147:N153)*'3j PAAC PAP'!$G$39)</f>
        <v>0.34381674836941589</v>
      </c>
      <c r="O155" s="27"/>
      <c r="P155" s="117">
        <f>IF(P150="-","-",SUM(P147:P153)*'3j PAAC PAP'!$G$39)</f>
        <v>0.34381674836941589</v>
      </c>
      <c r="Q155" s="117">
        <f>IF(Q150="-","-",SUM(Q147:Q153)*'3j PAAC PAP'!$G$39)</f>
        <v>0.35329781152991024</v>
      </c>
      <c r="R155" s="117">
        <f>IF(R150="-","-",SUM(R147:R153)*'3j PAAC PAP'!$G$39)</f>
        <v>0.35585978057964163</v>
      </c>
      <c r="S155" s="117">
        <f>IF(S150="-","-",SUM(S147:S153)*'3j PAAC PAP'!$G$39)</f>
        <v>0.36452154710060708</v>
      </c>
      <c r="T155" s="117">
        <f>IF(T150="-","-",SUM(T147:T153)*'3j PAAC PAP'!$G$39)</f>
        <v>0.34689191001660674</v>
      </c>
      <c r="U155" s="117">
        <f>IF(U150="-","-",SUM(U147:U153)*'3j PAAC PAP'!$G$39)</f>
        <v>0.35410887614670727</v>
      </c>
      <c r="V155" s="117">
        <f>IF(V150="-","-",SUM(V147:V153)*'3j PAAC PAP'!$G$39)</f>
        <v>0.34726668352837081</v>
      </c>
      <c r="W155" s="117">
        <f>IF(W150="-","-",SUM(W147:W153)*'3j PAAC PAP'!$G$39)</f>
        <v>0.3619817374797405</v>
      </c>
      <c r="X155" s="27"/>
      <c r="Y155" s="117">
        <f>IF(Y150="-","-",SUM(Y147:Y153)*'3j PAAC PAP'!$G$39)</f>
        <v>0.37877314200521778</v>
      </c>
      <c r="Z155" s="117" t="str">
        <f>IF(Z150="-","-",SUM(Z147:Z153)*'3j PAAC PAP'!$G$39)</f>
        <v>-</v>
      </c>
      <c r="AA155" s="117" t="str">
        <f>IF(AA150="-","-",SUM(AA147:AA153)*'3j PAAC PAP'!$G$39)</f>
        <v>-</v>
      </c>
      <c r="AB155" s="117" t="str">
        <f>IF(AB150="-","-",SUM(AB147:AB153)*'3j PAAC PAP'!$G$39)</f>
        <v>-</v>
      </c>
      <c r="AC155" s="117" t="str">
        <f>IF(AC150="-","-",SUM(AC147:AC153)*'3j PAAC PAP'!$G$39)</f>
        <v>-</v>
      </c>
      <c r="AD155" s="25"/>
    </row>
    <row r="156" spans="1:30" s="26" customFormat="1" ht="11.25" x14ac:dyDescent="0.15">
      <c r="A156" s="207"/>
      <c r="B156" s="120" t="s">
        <v>189</v>
      </c>
      <c r="C156" s="120" t="s">
        <v>250</v>
      </c>
      <c r="D156" s="122" t="s">
        <v>124</v>
      </c>
      <c r="E156" s="161"/>
      <c r="F156" s="27"/>
      <c r="G156" s="117">
        <f>IF(G150="-","-",SUM(G147:G155)*'3k EBIT'!$E$11)</f>
        <v>1.4224538175907742</v>
      </c>
      <c r="H156" s="117">
        <f>IF(H150="-","-",SUM(H147:H155)*'3k EBIT'!$E$11)</f>
        <v>1.4250462848639429</v>
      </c>
      <c r="I156" s="117">
        <f>IF(I150="-","-",SUM(I147:I155)*'3k EBIT'!$E$11)</f>
        <v>1.4301597696771782</v>
      </c>
      <c r="J156" s="117">
        <f>IF(J150="-","-",SUM(J147:J155)*'3k EBIT'!$E$11)</f>
        <v>1.4379371714966844</v>
      </c>
      <c r="K156" s="117">
        <f>IF(K150="-","-",SUM(K147:K155)*'3k EBIT'!$E$11)</f>
        <v>1.4550432894434291</v>
      </c>
      <c r="L156" s="117">
        <f>IF(L150="-","-",SUM(L147:L155)*'3k EBIT'!$E$11)</f>
        <v>1.4699029567148398</v>
      </c>
      <c r="M156" s="117">
        <f>IF(M150="-","-",SUM(M147:M155)*'3k EBIT'!$E$11)</f>
        <v>1.524874280557688</v>
      </c>
      <c r="N156" s="117">
        <f>IF(N150="-","-",SUM(N147:N155)*'3k EBIT'!$E$11)</f>
        <v>1.6810068537036913</v>
      </c>
      <c r="O156" s="27"/>
      <c r="P156" s="117">
        <f>IF(P150="-","-",SUM(P147:P155)*'3k EBIT'!$E$11)</f>
        <v>1.6810068537036913</v>
      </c>
      <c r="Q156" s="117">
        <f>IF(Q150="-","-",SUM(Q147:Q155)*'3k EBIT'!$E$11)</f>
        <v>1.7263235180077914</v>
      </c>
      <c r="R156" s="117">
        <f>IF(R150="-","-",SUM(R147:R155)*'3k EBIT'!$E$11)</f>
        <v>1.7388562004680224</v>
      </c>
      <c r="S156" s="117">
        <f>IF(S150="-","-",SUM(S147:S155)*'3k EBIT'!$E$11)</f>
        <v>1.7799572211375414</v>
      </c>
      <c r="T156" s="117">
        <f>IF(T150="-","-",SUM(T147:T155)*'3k EBIT'!$E$11)</f>
        <v>1.6972211285225043</v>
      </c>
      <c r="U156" s="117">
        <f>IF(U150="-","-",SUM(U147:U155)*'3k EBIT'!$E$11)</f>
        <v>1.7315268400658224</v>
      </c>
      <c r="V156" s="117">
        <f>IF(V150="-","-",SUM(V147:V155)*'3k EBIT'!$E$11)</f>
        <v>1.7005535775345875</v>
      </c>
      <c r="W156" s="117">
        <f>IF(W150="-","-",SUM(W147:W155)*'3k EBIT'!$E$11)</f>
        <v>1.7717550971874356</v>
      </c>
      <c r="X156" s="27"/>
      <c r="Y156" s="117">
        <f>IF(Y150="-","-",SUM(Y147:Y155)*'3k EBIT'!$E$11)</f>
        <v>1.8542316928108575</v>
      </c>
      <c r="Z156" s="117" t="str">
        <f>IF(Z150="-","-",SUM(Z147:Z155)*'3k EBIT'!$E$11)</f>
        <v>-</v>
      </c>
      <c r="AA156" s="117" t="str">
        <f>IF(AA150="-","-",SUM(AA147:AA155)*'3k EBIT'!$E$11)</f>
        <v>-</v>
      </c>
      <c r="AB156" s="117" t="str">
        <f>IF(AB150="-","-",SUM(AB147:AB155)*'3k EBIT'!$E$11)</f>
        <v>-</v>
      </c>
      <c r="AC156" s="117" t="str">
        <f>IF(AC150="-","-",SUM(AC147:AC155)*'3k EBIT'!$E$11)</f>
        <v>-</v>
      </c>
      <c r="AD156" s="25"/>
    </row>
    <row r="157" spans="1:30" s="26" customFormat="1" ht="11.25" x14ac:dyDescent="0.15">
      <c r="A157" s="207"/>
      <c r="B157" s="120" t="s">
        <v>251</v>
      </c>
      <c r="C157" s="156" t="s">
        <v>252</v>
      </c>
      <c r="D157" s="122" t="s">
        <v>124</v>
      </c>
      <c r="E157" s="122"/>
      <c r="F157" s="27"/>
      <c r="G157" s="117">
        <f>IF(G152="-","-",SUM(G147:G150,G152:G156)*'3l HAP'!$E$12)</f>
        <v>1.0961125126871367</v>
      </c>
      <c r="H157" s="117">
        <f>IF(H152="-","-",SUM(H147:H150,H152:H156)*'3l HAP'!$E$12)</f>
        <v>1.0981102125644266</v>
      </c>
      <c r="I157" s="117">
        <f>IF(I152="-","-",SUM(I147:I150,I152:I156)*'3l HAP'!$E$12)</f>
        <v>1.1020505546816253</v>
      </c>
      <c r="J157" s="117">
        <f>IF(J152="-","-",SUM(J147:J150,J152:J156)*'3l HAP'!$E$12)</f>
        <v>1.1080436543134962</v>
      </c>
      <c r="K157" s="117">
        <f>IF(K152="-","-",SUM(K147:K150,K152:K156)*'3l HAP'!$E$12)</f>
        <v>1.1212252632297603</v>
      </c>
      <c r="L157" s="117">
        <f>IF(L152="-","-",SUM(L147:L150,L152:L156)*'3l HAP'!$E$12)</f>
        <v>1.1326758052643326</v>
      </c>
      <c r="M157" s="117">
        <f>IF(M152="-","-",SUM(M147:M150,M152:M156)*'3l HAP'!$E$12)</f>
        <v>1.1750355326298065</v>
      </c>
      <c r="N157" s="117">
        <f>IF(N152="-","-",SUM(N147:N150,N152:N156)*'3l HAP'!$E$12)</f>
        <v>1.2953479567992137</v>
      </c>
      <c r="O157" s="27"/>
      <c r="P157" s="117">
        <f>IF(P152="-","-",SUM(P147:P150,P152:P156)*'3l HAP'!$E$12)</f>
        <v>1.2953479567992137</v>
      </c>
      <c r="Q157" s="117">
        <f>IF(Q152="-","-",SUM(Q147:Q150,Q152:Q156)*'3l HAP'!$E$12)</f>
        <v>1.3302680098530955</v>
      </c>
      <c r="R157" s="117">
        <f>IF(R152="-","-",SUM(R147:R150,R152:R156)*'3l HAP'!$E$12)</f>
        <v>1.3399254271219814</v>
      </c>
      <c r="S157" s="117">
        <f>IF(S152="-","-",SUM(S147:S150,S152:S156)*'3l HAP'!$E$12)</f>
        <v>1.3715969952832425</v>
      </c>
      <c r="T157" s="117">
        <f>IF(T152="-","-",SUM(T147:T150,T152:T156)*'3l HAP'!$E$12)</f>
        <v>1.3078423304606031</v>
      </c>
      <c r="U157" s="117">
        <f>IF(U152="-","-",SUM(U147:U150,U152:U156)*'3l HAP'!$E$12)</f>
        <v>1.3342775786312291</v>
      </c>
      <c r="V157" s="117">
        <f>IF(V152="-","-",SUM(V147:V150,V152:V156)*'3l HAP'!$E$12)</f>
        <v>1.3104102444518095</v>
      </c>
      <c r="W157" s="117">
        <f>IF(W152="-","-",SUM(W147:W150,W152:W156)*'3l HAP'!$E$12)</f>
        <v>1.3652766138542352</v>
      </c>
      <c r="X157" s="27"/>
      <c r="Y157" s="117">
        <f>IF(Y152="-","-",SUM(Y147:Y150,Y152:Y156)*'3l HAP'!$E$12)</f>
        <v>1.4288313158408257</v>
      </c>
      <c r="Z157" s="117" t="str">
        <f>IF(Z152="-","-",SUM(Z147:Z150,Z152:Z156)*'3l HAP'!$E$12)</f>
        <v>-</v>
      </c>
      <c r="AA157" s="117" t="str">
        <f>IF(AA152="-","-",SUM(AA147:AA150,AA152:AA156)*'3l HAP'!$E$12)</f>
        <v>-</v>
      </c>
      <c r="AB157" s="117" t="str">
        <f>IF(AB152="-","-",SUM(AB147:AB150,AB152:AB156)*'3l HAP'!$E$12)</f>
        <v>-</v>
      </c>
      <c r="AC157" s="117" t="str">
        <f>IF(AC152="-","-",SUM(AC147:AC150,AC152:AC156)*'3l HAP'!$E$12)</f>
        <v>-</v>
      </c>
      <c r="AD157" s="25"/>
    </row>
    <row r="158" spans="1:30" s="26" customFormat="1" ht="11.25" customHeight="1" x14ac:dyDescent="0.15">
      <c r="A158" s="207"/>
      <c r="B158" s="120" t="s">
        <v>253</v>
      </c>
      <c r="C158" s="120" t="str">
        <f>B158&amp;"_"&amp;D158</f>
        <v>Total_Yorkshire</v>
      </c>
      <c r="D158" s="122" t="s">
        <v>124</v>
      </c>
      <c r="E158" s="161"/>
      <c r="F158" s="27"/>
      <c r="G158" s="117">
        <f>IF(G152="-","-",SUM(G147:G157))</f>
        <v>75.962071988620252</v>
      </c>
      <c r="H158" s="117">
        <f t="shared" ref="H158:P158" si="88">IF(H152="-","-",SUM(H147:H157))</f>
        <v>76.100515278094562</v>
      </c>
      <c r="I158" s="117">
        <f t="shared" si="88"/>
        <v>76.373586288690589</v>
      </c>
      <c r="J158" s="117">
        <f t="shared" si="88"/>
        <v>76.78891615711359</v>
      </c>
      <c r="K158" s="117">
        <f t="shared" si="88"/>
        <v>77.702419391346723</v>
      </c>
      <c r="L158" s="117">
        <f t="shared" si="88"/>
        <v>78.495957361464903</v>
      </c>
      <c r="M158" s="117">
        <f t="shared" si="88"/>
        <v>81.431543464451849</v>
      </c>
      <c r="N158" s="117">
        <f t="shared" si="88"/>
        <v>89.769356344150751</v>
      </c>
      <c r="O158" s="27"/>
      <c r="P158" s="117">
        <f t="shared" si="88"/>
        <v>89.769356344150751</v>
      </c>
      <c r="Q158" s="117">
        <f t="shared" ref="Q158" si="89">IF(Q152="-","-",SUM(Q147:Q157))</f>
        <v>92.189363006990973</v>
      </c>
      <c r="R158" s="117">
        <f t="shared" ref="R158" si="90">IF(R152="-","-",SUM(R147:R157))</f>
        <v>92.858635018132262</v>
      </c>
      <c r="S158" s="117">
        <f t="shared" ref="S158" si="91">IF(S152="-","-",SUM(S147:S157))</f>
        <v>95.053517306958852</v>
      </c>
      <c r="T158" s="117">
        <f t="shared" ref="T158" si="92">IF(T152="-","-",SUM(T147:T157))</f>
        <v>90.635233250520912</v>
      </c>
      <c r="U158" s="117">
        <f t="shared" ref="U158" si="93">IF(U152="-","-",SUM(U147:U157))</f>
        <v>92.467231518336789</v>
      </c>
      <c r="V158" s="117">
        <f t="shared" ref="V158" si="94">IF(V152="-","-",SUM(V147:V157))</f>
        <v>90.813193145333557</v>
      </c>
      <c r="W158" s="117">
        <f t="shared" ref="W158:AC158" si="95">IF(W152="-","-",SUM(W147:W157))</f>
        <v>94.615506369624683</v>
      </c>
      <c r="X158" s="27"/>
      <c r="Y158" s="117">
        <f t="shared" si="95"/>
        <v>99.019932732467126</v>
      </c>
      <c r="Z158" s="117" t="str">
        <f t="shared" si="95"/>
        <v>-</v>
      </c>
      <c r="AA158" s="117" t="str">
        <f t="shared" si="95"/>
        <v>-</v>
      </c>
      <c r="AB158" s="117" t="str">
        <f t="shared" si="95"/>
        <v>-</v>
      </c>
      <c r="AC158" s="117" t="str">
        <f t="shared" si="95"/>
        <v>-</v>
      </c>
      <c r="AD158" s="25"/>
    </row>
    <row r="159" spans="1:30" s="26" customFormat="1" ht="11.25" customHeight="1" x14ac:dyDescent="0.15">
      <c r="A159" s="207"/>
      <c r="B159" s="123" t="s">
        <v>244</v>
      </c>
      <c r="C159" s="123" t="s">
        <v>180</v>
      </c>
      <c r="D159" s="121" t="s">
        <v>127</v>
      </c>
      <c r="E159" s="160"/>
      <c r="F159" s="27"/>
      <c r="G159" s="35" t="s">
        <v>249</v>
      </c>
      <c r="H159" s="35" t="s">
        <v>249</v>
      </c>
      <c r="I159" s="35" t="s">
        <v>249</v>
      </c>
      <c r="J159" s="35" t="s">
        <v>249</v>
      </c>
      <c r="K159" s="35" t="s">
        <v>249</v>
      </c>
      <c r="L159" s="35" t="s">
        <v>249</v>
      </c>
      <c r="M159" s="35" t="s">
        <v>249</v>
      </c>
      <c r="N159" s="35" t="s">
        <v>249</v>
      </c>
      <c r="O159" s="27"/>
      <c r="P159" s="35" t="s">
        <v>249</v>
      </c>
      <c r="Q159" s="35" t="s">
        <v>249</v>
      </c>
      <c r="R159" s="35" t="s">
        <v>249</v>
      </c>
      <c r="S159" s="35" t="s">
        <v>249</v>
      </c>
      <c r="T159" s="35" t="s">
        <v>249</v>
      </c>
      <c r="U159" s="35" t="s">
        <v>249</v>
      </c>
      <c r="V159" s="35" t="s">
        <v>249</v>
      </c>
      <c r="W159" s="35" t="s">
        <v>249</v>
      </c>
      <c r="X159" s="27"/>
      <c r="Y159" s="35" t="s">
        <v>249</v>
      </c>
      <c r="Z159" s="35" t="s">
        <v>249</v>
      </c>
      <c r="AA159" s="35" t="s">
        <v>249</v>
      </c>
      <c r="AB159" s="35" t="s">
        <v>249</v>
      </c>
      <c r="AC159" s="35" t="s">
        <v>249</v>
      </c>
      <c r="AD159" s="25"/>
    </row>
    <row r="160" spans="1:30" s="26" customFormat="1" ht="11.25" customHeight="1" x14ac:dyDescent="0.15">
      <c r="A160" s="207"/>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x14ac:dyDescent="0.15">
      <c r="A161" s="207"/>
      <c r="B161" s="123" t="s">
        <v>245</v>
      </c>
      <c r="C161" s="123" t="s">
        <v>182</v>
      </c>
      <c r="D161" s="121" t="s">
        <v>127</v>
      </c>
      <c r="E161" s="160"/>
      <c r="F161" s="27"/>
      <c r="G161" s="35" t="str">
        <f>IF('3c AA'!J221="-","-",'3c AA'!J221)</f>
        <v>-</v>
      </c>
      <c r="H161" s="35" t="str">
        <f>IF('3c AA'!K221="-","-",'3c AA'!K221)</f>
        <v>-</v>
      </c>
      <c r="I161" s="35" t="str">
        <f>IF('3c AA'!L221="-","-",'3c AA'!L221)</f>
        <v>-</v>
      </c>
      <c r="J161" s="35" t="str">
        <f>IF('3c AA'!M221="-","-",'3c AA'!M221)</f>
        <v>-</v>
      </c>
      <c r="K161" s="35" t="str">
        <f>IF('3c AA'!N221="-","-",'3c AA'!N221)</f>
        <v>-</v>
      </c>
      <c r="L161" s="35" t="str">
        <f>IF('3c AA'!O221="-","-",'3c AA'!O221)</f>
        <v>-</v>
      </c>
      <c r="M161" s="35" t="str">
        <f>IF('3c AA'!P221="-","-",'3c AA'!P221)</f>
        <v>-</v>
      </c>
      <c r="N161" s="35" t="str">
        <f>IF('3c AA'!Q221="-","-",'3c AA'!Q221)</f>
        <v>-</v>
      </c>
      <c r="O161" s="27"/>
      <c r="P161" s="35" t="str">
        <f>IF('3c AA'!S221="-","-",'3c AA'!S221)</f>
        <v>-</v>
      </c>
      <c r="Q161" s="35" t="str">
        <f>IF('3c AA'!T221="-","-",'3c AA'!T221)</f>
        <v>-</v>
      </c>
      <c r="R161" s="35" t="str">
        <f>IF('3c AA'!U221="-","-",'3c AA'!U221)</f>
        <v>-</v>
      </c>
      <c r="S161" s="35" t="str">
        <f>IF('3c AA'!V221="-","-",'3c AA'!V221)</f>
        <v>-</v>
      </c>
      <c r="T161" s="35">
        <f>IF('3c AA'!W221="-","-",'3c AA'!W221)</f>
        <v>0</v>
      </c>
      <c r="U161" s="35">
        <f>IF('3c AA'!X221="-","-",'3c AA'!X221)</f>
        <v>1.4870742269298105</v>
      </c>
      <c r="V161" s="35">
        <f>IF('3c AA'!Y221="-","-",'3c AA'!Y221)</f>
        <v>0.70457099735818829</v>
      </c>
      <c r="W161" s="35" t="str">
        <f>IF('3c AA'!Z221="-","-",'3c AA'!Z221)</f>
        <v>-</v>
      </c>
      <c r="X161" s="27"/>
      <c r="Y161" s="35">
        <f>IF('3c AA'!AB221="-","-",'3c AA'!AB221)</f>
        <v>0</v>
      </c>
      <c r="Z161" s="35" t="str">
        <f>IF('3c AA'!AC221="-","-",'3c AA'!AC221)</f>
        <v>-</v>
      </c>
      <c r="AA161" s="35" t="str">
        <f>IF('3c AA'!AD221="-","-",'3c AA'!AD221)</f>
        <v>-</v>
      </c>
      <c r="AB161" s="35" t="str">
        <f>IF('3c AA'!AE221="-","-",'3c AA'!AE221)</f>
        <v>-</v>
      </c>
      <c r="AC161" s="35" t="str">
        <f>IF('3c AA'!AF221="-","-",'3c AA'!AF221)</f>
        <v>-</v>
      </c>
      <c r="AD161" s="25"/>
    </row>
    <row r="162" spans="1:30" s="331" customFormat="1" ht="11.25" customHeight="1" x14ac:dyDescent="0.15">
      <c r="A162" s="207"/>
      <c r="B162" s="123" t="s">
        <v>246</v>
      </c>
      <c r="C162" s="123" t="s">
        <v>183</v>
      </c>
      <c r="D162" s="121" t="s">
        <v>127</v>
      </c>
      <c r="E162" s="160"/>
      <c r="F162" s="27"/>
      <c r="G162" s="35">
        <f>IF('3d PC'!G15="-","-",'3d PC'!G64+'3d PC'!G65)</f>
        <v>6.5567588596821027</v>
      </c>
      <c r="H162" s="35">
        <f>IF('3d PC'!H15="-","-",'3d PC'!H64+'3d PC'!H65)</f>
        <v>6.5567588596821027</v>
      </c>
      <c r="I162" s="35">
        <f>IF('3d PC'!I15="-","-",'3d PC'!I64+'3d PC'!I65)</f>
        <v>6.6197359495950758</v>
      </c>
      <c r="J162" s="35">
        <f>IF('3d PC'!J15="-","-",'3d PC'!J64+'3d PC'!J65)</f>
        <v>6.6197359495950758</v>
      </c>
      <c r="K162" s="35">
        <f>IF('3d PC'!K15="-","-",'3d PC'!K64+'3d PC'!K65)</f>
        <v>6.6995028867368616</v>
      </c>
      <c r="L162" s="35">
        <f>IF('3d PC'!L15="-","-",'3d PC'!L64+'3d PC'!L65)</f>
        <v>6.6995028867368616</v>
      </c>
      <c r="M162" s="35">
        <f>IF('3d PC'!M15="-","-",'3d PC'!M64+'3d PC'!M65)</f>
        <v>7.1131218301273513</v>
      </c>
      <c r="N162" s="35">
        <f>IF('3d PC'!N15="-","-",'3d PC'!N64+'3d PC'!N65)</f>
        <v>7.1131218301273513</v>
      </c>
      <c r="O162" s="27"/>
      <c r="P162" s="35">
        <f>IF('3d PC'!P15="-","-",'3d PC'!P64+'3d PC'!P65)</f>
        <v>7.1131218301273513</v>
      </c>
      <c r="Q162" s="35">
        <f>IF('3d PC'!Q15="-","-",'3d PC'!Q64+'3d PC'!Q65)</f>
        <v>7.2804579515147188</v>
      </c>
      <c r="R162" s="35">
        <f>IF('3d PC'!R15="-","-",'3d PC'!R64+'3d PC'!R65)</f>
        <v>7.1935840895118579</v>
      </c>
      <c r="S162" s="35">
        <f>IF('3d PC'!S15="-","-",'3d PC'!S64+'3d PC'!S65)</f>
        <v>7.3593999937099728</v>
      </c>
      <c r="T162" s="35">
        <f>IF('3d PC'!T15="-","-",'3d PC'!T64+'3d PC'!T65)</f>
        <v>7.0492243060839304</v>
      </c>
      <c r="U162" s="35">
        <f>IF('3d PC'!U15="-","-",'3d PC'!U64+'3d PC'!U65)</f>
        <v>7.1089669218364691</v>
      </c>
      <c r="V162" s="35">
        <f>IF('3d PC'!V15="-","-",'3d PC'!V64+'3d PC'!V65)</f>
        <v>6.9829560851947949</v>
      </c>
      <c r="W162" s="35">
        <f>IF('3d PC'!W15="-","-",'3d PC'!W64+'3d PC'!W65)</f>
        <v>12.319103597588796</v>
      </c>
      <c r="X162" s="27"/>
      <c r="Y162" s="35">
        <f>IF('3d PC'!Y15="-","-",'3d PC'!Y64+'3d PC'!Y65)</f>
        <v>12.643366379774243</v>
      </c>
      <c r="Z162" s="35" t="str">
        <f>IF('3d PC'!Z15="-","-",'3d PC'!Z64+'3d PC'!Z65)</f>
        <v>-</v>
      </c>
      <c r="AA162" s="35" t="str">
        <f>IF('3d PC'!AA15="-","-",'3d PC'!AA64+'3d PC'!AA65)</f>
        <v>-</v>
      </c>
      <c r="AB162" s="35" t="str">
        <f>IF('3d PC'!AB15="-","-",'3d PC'!AB64+'3d PC'!AB65)</f>
        <v>-</v>
      </c>
      <c r="AC162" s="35" t="str">
        <f>IF('3d PC'!AC15="-","-",'3d PC'!AC64+'3d PC'!AC65)</f>
        <v>-</v>
      </c>
      <c r="AD162" s="25"/>
    </row>
    <row r="163" spans="1:30" s="26" customFormat="1" ht="11.25" customHeight="1" x14ac:dyDescent="0.15">
      <c r="A163" s="207"/>
      <c r="B163" s="123" t="s">
        <v>247</v>
      </c>
      <c r="C163" s="123" t="s">
        <v>184</v>
      </c>
      <c r="D163" s="121" t="s">
        <v>127</v>
      </c>
      <c r="E163" s="160"/>
      <c r="F163" s="27"/>
      <c r="G163" s="35" t="s">
        <v>249</v>
      </c>
      <c r="H163" s="35" t="s">
        <v>249</v>
      </c>
      <c r="I163" s="35" t="s">
        <v>249</v>
      </c>
      <c r="J163" s="35" t="s">
        <v>249</v>
      </c>
      <c r="K163" s="35" t="s">
        <v>249</v>
      </c>
      <c r="L163" s="35" t="s">
        <v>249</v>
      </c>
      <c r="M163" s="35" t="s">
        <v>249</v>
      </c>
      <c r="N163" s="35" t="s">
        <v>249</v>
      </c>
      <c r="O163" s="27"/>
      <c r="P163" s="35" t="s">
        <v>249</v>
      </c>
      <c r="Q163" s="35" t="s">
        <v>249</v>
      </c>
      <c r="R163" s="35" t="s">
        <v>249</v>
      </c>
      <c r="S163" s="35" t="s">
        <v>249</v>
      </c>
      <c r="T163" s="35" t="s">
        <v>249</v>
      </c>
      <c r="U163" s="35" t="s">
        <v>249</v>
      </c>
      <c r="V163" s="35" t="s">
        <v>249</v>
      </c>
      <c r="W163" s="35" t="s">
        <v>249</v>
      </c>
      <c r="X163" s="27"/>
      <c r="Y163" s="35" t="s">
        <v>249</v>
      </c>
      <c r="Z163" s="35" t="s">
        <v>249</v>
      </c>
      <c r="AA163" s="35" t="s">
        <v>249</v>
      </c>
      <c r="AB163" s="35" t="s">
        <v>249</v>
      </c>
      <c r="AC163" s="35" t="s">
        <v>249</v>
      </c>
      <c r="AD163" s="25"/>
    </row>
    <row r="164" spans="1:30" s="26" customFormat="1" ht="11.25" customHeight="1" x14ac:dyDescent="0.15">
      <c r="A164" s="207"/>
      <c r="B164" s="123" t="s">
        <v>248</v>
      </c>
      <c r="C164" s="123" t="s">
        <v>185</v>
      </c>
      <c r="D164" s="121" t="s">
        <v>127</v>
      </c>
      <c r="E164" s="160"/>
      <c r="F164" s="27"/>
      <c r="G164" s="35">
        <f>IF('3g CPIH'!C$17="-","-",'3h OC '!$E$11*('3g CPIH'!C$17/'3g CPIH'!$G$17))</f>
        <v>63.482931017612529</v>
      </c>
      <c r="H164" s="35">
        <f>IF('3g CPIH'!D$17="-","-",'3h OC '!$E$11*('3g CPIH'!D$17/'3g CPIH'!$G$17))</f>
        <v>63.61002397260274</v>
      </c>
      <c r="I164" s="35">
        <f>IF('3g CPIH'!E$17="-","-",'3h OC '!$E$11*('3g CPIH'!E$17/'3g CPIH'!$G$17))</f>
        <v>63.800663405088073</v>
      </c>
      <c r="J164" s="35">
        <f>IF('3g CPIH'!F$17="-","-",'3h OC '!$E$11*('3g CPIH'!F$17/'3g CPIH'!$G$17))</f>
        <v>64.181942270058713</v>
      </c>
      <c r="K164" s="35">
        <f>IF('3g CPIH'!G$17="-","-",'3h OC '!$E$11*('3g CPIH'!G$17/'3g CPIH'!$G$17))</f>
        <v>64.944500000000005</v>
      </c>
      <c r="L164" s="35">
        <f>IF('3g CPIH'!H$17="-","-",'3h OC '!$E$11*('3g CPIH'!H$17/'3g CPIH'!$G$17))</f>
        <v>65.770604207436406</v>
      </c>
      <c r="M164" s="35">
        <f>IF('3g CPIH'!I$17="-","-",'3h OC '!$E$11*('3g CPIH'!I$17/'3g CPIH'!$G$17))</f>
        <v>66.723801369863011</v>
      </c>
      <c r="N164" s="35">
        <f>IF('3g CPIH'!J$17="-","-",'3h OC '!$E$11*('3g CPIH'!J$17/'3g CPIH'!$G$17))</f>
        <v>67.295719667318991</v>
      </c>
      <c r="O164" s="27"/>
      <c r="P164" s="35">
        <f>IF('3g CPIH'!L$17="-","-",'3h OC '!$E$11*('3g CPIH'!L$17/'3g CPIH'!$G$17))</f>
        <v>67.295719667318991</v>
      </c>
      <c r="Q164" s="35">
        <f>IF('3g CPIH'!M$17="-","-",'3h OC '!$E$11*('3g CPIH'!M$17/'3g CPIH'!$G$17))</f>
        <v>68.058277397260284</v>
      </c>
      <c r="R164" s="35">
        <f>IF('3g CPIH'!N$17="-","-",'3h OC '!$E$11*('3g CPIH'!N$17/'3g CPIH'!$G$17))</f>
        <v>68.566649217221141</v>
      </c>
      <c r="S164" s="35">
        <f>IF('3g CPIH'!O$17="-","-",'3h OC '!$E$11*('3g CPIH'!O$17/'3g CPIH'!$G$17))</f>
        <v>68.947928082191794</v>
      </c>
      <c r="T164" s="35">
        <f>IF('3g CPIH'!P$17="-","-",'3h OC '!$E$11*('3g CPIH'!P$17/'3g CPIH'!$G$17))</f>
        <v>69.138567514677106</v>
      </c>
      <c r="U164" s="35">
        <f>IF('3g CPIH'!Q$17="-","-",'3h OC '!$E$11*('3g CPIH'!Q$17/'3g CPIH'!$G$17))</f>
        <v>69.51984637964776</v>
      </c>
      <c r="V164" s="35">
        <f>IF('3g CPIH'!R$17="-","-",'3h OC '!$E$11*('3g CPIH'!R$17/'3g CPIH'!$G$17))</f>
        <v>70.790775929549909</v>
      </c>
      <c r="W164" s="35">
        <f>IF('3g CPIH'!S$17="-","-",'3h OC '!$E$11*('3g CPIH'!S$17/'3g CPIH'!$G$17))</f>
        <v>72.88780968688846</v>
      </c>
      <c r="X164" s="27"/>
      <c r="Y164" s="35">
        <f>IF('3g CPIH'!U$17="-","-",'3h OC '!$E$11*('3g CPIH'!U$17/'3g CPIH'!$G$17))</f>
        <v>76.573505381604704</v>
      </c>
      <c r="Z164" s="35" t="str">
        <f>IF('3g CPIH'!V$17="-","-",'3h OC '!$E$11*('3g CPIH'!V$17/'3g CPIH'!$G$17))</f>
        <v>-</v>
      </c>
      <c r="AA164" s="35" t="str">
        <f>IF('3g CPIH'!W$17="-","-",'3h OC '!$E$11*('3g CPIH'!W$17/'3g CPIH'!$G$17))</f>
        <v>-</v>
      </c>
      <c r="AB164" s="35" t="str">
        <f>IF('3g CPIH'!X$17="-","-",'3h OC '!$E$11*('3g CPIH'!X$17/'3g CPIH'!$G$17))</f>
        <v>-</v>
      </c>
      <c r="AC164" s="35" t="str">
        <f>IF('3g CPIH'!Y$17="-","-",'3h OC '!$E$11*('3g CPIH'!Y$17/'3g CPIH'!$G$17))</f>
        <v>-</v>
      </c>
      <c r="AD164" s="25"/>
    </row>
    <row r="165" spans="1:30" s="26" customFormat="1" ht="11.25" customHeight="1" x14ac:dyDescent="0.15">
      <c r="A165" s="207"/>
      <c r="B165" s="123" t="s">
        <v>248</v>
      </c>
      <c r="C165" s="123" t="s">
        <v>186</v>
      </c>
      <c r="D165" s="121" t="s">
        <v>127</v>
      </c>
      <c r="E165" s="160"/>
      <c r="F165" s="27"/>
      <c r="G165" s="35" t="s">
        <v>249</v>
      </c>
      <c r="H165" s="35" t="s">
        <v>249</v>
      </c>
      <c r="I165" s="35" t="s">
        <v>249</v>
      </c>
      <c r="J165" s="35" t="s">
        <v>249</v>
      </c>
      <c r="K165" s="35">
        <f>IF('3i SMNCC'!G$51="-","-",'3i SMNCC'!G$63)</f>
        <v>0</v>
      </c>
      <c r="L165" s="35">
        <f>IF('3i SMNCC'!H$51="-","-",'3i SMNCC'!H$63)</f>
        <v>-0.10239413454660828</v>
      </c>
      <c r="M165" s="35">
        <f>IF('3i SMNCC'!I$51="-","-",'3i SMNCC'!I$63)</f>
        <v>1.3107897268148032</v>
      </c>
      <c r="N165" s="35">
        <f>IF('3i SMNCC'!J$51="-","-",'3i SMNCC'!J$63)</f>
        <v>8.7391024854837447</v>
      </c>
      <c r="O165" s="27"/>
      <c r="P165" s="35">
        <f>IF('3i SMNCC'!L$51="-","-",'3i SMNCC'!L$63)</f>
        <v>8.7391024854837447</v>
      </c>
      <c r="Q165" s="35">
        <f>IF('3i SMNCC'!M$51="-","-",'3i SMNCC'!M$63)</f>
        <v>10.102089688688181</v>
      </c>
      <c r="R165" s="35">
        <f>IF('3i SMNCC'!N$51="-","-",'3i SMNCC'!N$63)</f>
        <v>10.300173121233549</v>
      </c>
      <c r="S165" s="35">
        <f>IF('3i SMNCC'!O$51="-","-",'3i SMNCC'!O$63)</f>
        <v>11.847822371645298</v>
      </c>
      <c r="T165" s="35">
        <f>IF('3i SMNCC'!P$51="-","-",'3i SMNCC'!P$63)</f>
        <v>7.7038430079225817</v>
      </c>
      <c r="U165" s="35">
        <f>IF('3i SMNCC'!Q$51="-","-",'3i SMNCC'!Q$63)</f>
        <v>7.5210837283470999</v>
      </c>
      <c r="V165" s="35">
        <f>IF('3i SMNCC'!R$51="-","-",'3i SMNCC'!R$63)</f>
        <v>5.5039662813362371</v>
      </c>
      <c r="W165" s="35">
        <f>IF('3i SMNCC'!S$51="-","-",'3i SMNCC'!S$63)</f>
        <v>2.3340147638275894</v>
      </c>
      <c r="X165" s="27"/>
      <c r="Y165" s="35">
        <f>IF('3i SMNCC'!U$51="-","-",'3i SMNCC'!U$63)</f>
        <v>2.3848554466543863</v>
      </c>
      <c r="Z165" s="35" t="str">
        <f>IF('3i SMNCC'!V$51="-","-",'3i SMNCC'!V$63)</f>
        <v>-</v>
      </c>
      <c r="AA165" s="35" t="str">
        <f>IF('3i SMNCC'!W$51="-","-",'3i SMNCC'!W$63)</f>
        <v>-</v>
      </c>
      <c r="AB165" s="35" t="str">
        <f>IF('3i SMNCC'!X$51="-","-",'3i SMNCC'!X$63)</f>
        <v>-</v>
      </c>
      <c r="AC165" s="35" t="str">
        <f>IF('3i SMNCC'!Y$51="-","-",'3i SMNCC'!Y$63)</f>
        <v>-</v>
      </c>
      <c r="AD165" s="25"/>
    </row>
    <row r="166" spans="1:30" s="26" customFormat="1" ht="11.25" x14ac:dyDescent="0.15">
      <c r="A166" s="207"/>
      <c r="B166" s="123" t="s">
        <v>248</v>
      </c>
      <c r="C166" s="123" t="s">
        <v>187</v>
      </c>
      <c r="D166" s="121" t="s">
        <v>127</v>
      </c>
      <c r="E166" s="160"/>
      <c r="F166" s="27"/>
      <c r="G166" s="35">
        <f>IF('3g CPIH'!C$17="-","-",'3j PAAC PAP'!$G$21*('3g CPIH'!C$17/'3g CPIH'!$G$17))</f>
        <v>3.1142016634050882</v>
      </c>
      <c r="H166" s="35">
        <f>IF('3g CPIH'!D$17="-","-",'3j PAAC PAP'!$G$21*('3g CPIH'!D$17/'3g CPIH'!$G$17))</f>
        <v>3.1204363013698631</v>
      </c>
      <c r="I166" s="35">
        <f>IF('3g CPIH'!E$17="-","-",'3j PAAC PAP'!$G$21*('3g CPIH'!E$17/'3g CPIH'!$G$17))</f>
        <v>3.129788258317026</v>
      </c>
      <c r="J166" s="35">
        <f>IF('3g CPIH'!F$17="-","-",'3j PAAC PAP'!$G$21*('3g CPIH'!F$17/'3g CPIH'!$G$17))</f>
        <v>3.1484921722113506</v>
      </c>
      <c r="K166" s="35">
        <f>IF('3g CPIH'!G$17="-","-",'3j PAAC PAP'!$G$21*('3g CPIH'!G$17/'3g CPIH'!$G$17))</f>
        <v>3.1859000000000002</v>
      </c>
      <c r="L166" s="35">
        <f>IF('3g CPIH'!H$17="-","-",'3j PAAC PAP'!$G$21*('3g CPIH'!H$17/'3g CPIH'!$G$17))</f>
        <v>3.2264251467710374</v>
      </c>
      <c r="M166" s="35">
        <f>IF('3g CPIH'!I$17="-","-",'3j PAAC PAP'!$G$21*('3g CPIH'!I$17/'3g CPIH'!$G$17))</f>
        <v>3.2731849315068491</v>
      </c>
      <c r="N166" s="35">
        <f>IF('3g CPIH'!J$17="-","-",'3j PAAC PAP'!$G$21*('3g CPIH'!J$17/'3g CPIH'!$G$17))</f>
        <v>3.3012408023483371</v>
      </c>
      <c r="O166" s="27"/>
      <c r="P166" s="35">
        <f>IF('3g CPIH'!L$17="-","-",'3j PAAC PAP'!$G$21*('3g CPIH'!L$17/'3g CPIH'!$G$17))</f>
        <v>3.3012408023483371</v>
      </c>
      <c r="Q166" s="35">
        <f>IF('3g CPIH'!M$17="-","-",'3j PAAC PAP'!$G$21*('3g CPIH'!M$17/'3g CPIH'!$G$17))</f>
        <v>3.3386486301369862</v>
      </c>
      <c r="R166" s="35">
        <f>IF('3g CPIH'!N$17="-","-",'3j PAAC PAP'!$G$21*('3g CPIH'!N$17/'3g CPIH'!$G$17))</f>
        <v>3.3635871819960861</v>
      </c>
      <c r="S166" s="35">
        <f>IF('3g CPIH'!O$17="-","-",'3j PAAC PAP'!$G$21*('3g CPIH'!O$17/'3g CPIH'!$G$17))</f>
        <v>3.3822910958904111</v>
      </c>
      <c r="T166" s="35">
        <f>IF('3g CPIH'!P$17="-","-",'3j PAAC PAP'!$G$21*('3g CPIH'!P$17/'3g CPIH'!$G$17))</f>
        <v>3.3916430528375732</v>
      </c>
      <c r="U166" s="35">
        <f>IF('3g CPIH'!Q$17="-","-",'3j PAAC PAP'!$G$21*('3g CPIH'!Q$17/'3g CPIH'!$G$17))</f>
        <v>3.4103469667318986</v>
      </c>
      <c r="V166" s="35">
        <f>IF('3g CPIH'!R$17="-","-",'3j PAAC PAP'!$G$21*('3g CPIH'!R$17/'3g CPIH'!$G$17))</f>
        <v>3.4726933463796481</v>
      </c>
      <c r="W166" s="35">
        <f>IF('3g CPIH'!S$17="-","-",'3j PAAC PAP'!$G$21*('3g CPIH'!S$17/'3g CPIH'!$G$17))</f>
        <v>3.5755648727984348</v>
      </c>
      <c r="X166" s="27"/>
      <c r="Y166" s="35">
        <f>IF('3g CPIH'!U$17="-","-",'3j PAAC PAP'!$G$21*('3g CPIH'!U$17/'3g CPIH'!$G$17))</f>
        <v>3.7563693737769084</v>
      </c>
      <c r="Z166" s="35" t="str">
        <f>IF('3g CPIH'!V$17="-","-",'3j PAAC PAP'!$G$21*('3g CPIH'!V$17/'3g CPIH'!$G$17))</f>
        <v>-</v>
      </c>
      <c r="AA166" s="35" t="str">
        <f>IF('3g CPIH'!W$17="-","-",'3j PAAC PAP'!$G$21*('3g CPIH'!W$17/'3g CPIH'!$G$17))</f>
        <v>-</v>
      </c>
      <c r="AB166" s="35" t="str">
        <f>IF('3g CPIH'!X$17="-","-",'3j PAAC PAP'!$G$21*('3g CPIH'!X$17/'3g CPIH'!$G$17))</f>
        <v>-</v>
      </c>
      <c r="AC166" s="35" t="str">
        <f>IF('3g CPIH'!Y$17="-","-",'3j PAAC PAP'!$G$21*('3g CPIH'!Y$17/'3g CPIH'!$G$17))</f>
        <v>-</v>
      </c>
      <c r="AD166" s="25"/>
    </row>
    <row r="167" spans="1:30" s="26" customFormat="1" ht="11.25" x14ac:dyDescent="0.15">
      <c r="A167" s="207"/>
      <c r="B167" s="123" t="s">
        <v>248</v>
      </c>
      <c r="C167" s="123" t="s">
        <v>188</v>
      </c>
      <c r="D167" s="121" t="s">
        <v>127</v>
      </c>
      <c r="E167" s="160"/>
      <c r="F167" s="27"/>
      <c r="G167" s="35">
        <f>IF(G162="-","-",SUM(G159:G165)*'3j PAAC PAP'!$G$39)</f>
        <v>0.2896141176426133</v>
      </c>
      <c r="H167" s="35">
        <f>IF(H162="-","-",SUM(H159:H165)*'3j PAAC PAP'!$G$39)</f>
        <v>0.2901396470114978</v>
      </c>
      <c r="I167" s="35">
        <f>IF(I162="-","-",SUM(I159:I165)*'3j PAAC PAP'!$G$39)</f>
        <v>0.29118835133161486</v>
      </c>
      <c r="J167" s="35">
        <f>IF(J162="-","-",SUM(J159:J165)*'3j PAAC PAP'!$G$39)</f>
        <v>0.29276493943826842</v>
      </c>
      <c r="K167" s="35">
        <f>IF(K162="-","-",SUM(K159:K165)*'3j PAAC PAP'!$G$39)</f>
        <v>0.29624795193665693</v>
      </c>
      <c r="L167" s="35">
        <f>IF(L162="-","-",SUM(L159:L165)*'3j PAAC PAP'!$G$39)</f>
        <v>0.29924049308805623</v>
      </c>
      <c r="M167" s="35">
        <f>IF(M162="-","-",SUM(M159:M165)*'3j PAAC PAP'!$G$39)</f>
        <v>0.31073579295233938</v>
      </c>
      <c r="N167" s="35">
        <f>IF(N162="-","-",SUM(N159:N165)*'3j PAAC PAP'!$G$39)</f>
        <v>0.34381674836941589</v>
      </c>
      <c r="O167" s="27"/>
      <c r="P167" s="35">
        <f>IF(P162="-","-",SUM(P159:P165)*'3j PAAC PAP'!$G$39)</f>
        <v>0.34381674836941589</v>
      </c>
      <c r="Q167" s="35">
        <f>IF(Q162="-","-",SUM(Q159:Q165)*'3j PAAC PAP'!$G$39)</f>
        <v>0.35329781152991024</v>
      </c>
      <c r="R167" s="35">
        <f>IF(R162="-","-",SUM(R159:R165)*'3j PAAC PAP'!$G$39)</f>
        <v>0.35585978057964163</v>
      </c>
      <c r="S167" s="35">
        <f>IF(S162="-","-",SUM(S159:S165)*'3j PAAC PAP'!$G$39)</f>
        <v>0.36452154710060708</v>
      </c>
      <c r="T167" s="35">
        <f>IF(T162="-","-",SUM(T159:T165)*'3j PAAC PAP'!$G$39)</f>
        <v>0.34689191001660674</v>
      </c>
      <c r="U167" s="35">
        <f>IF(U162="-","-",SUM(U159:U165)*'3j PAAC PAP'!$G$39)</f>
        <v>0.35410887614670727</v>
      </c>
      <c r="V167" s="35">
        <f>IF(V162="-","-",SUM(V159:V165)*'3j PAAC PAP'!$G$39)</f>
        <v>0.34726668352837081</v>
      </c>
      <c r="W167" s="35">
        <f>IF(W162="-","-",SUM(W159:W165)*'3j PAAC PAP'!$G$39)</f>
        <v>0.3619817374797405</v>
      </c>
      <c r="X167" s="27"/>
      <c r="Y167" s="35">
        <f>IF(Y162="-","-",SUM(Y159:Y165)*'3j PAAC PAP'!$G$39)</f>
        <v>0.37877314200521778</v>
      </c>
      <c r="Z167" s="35" t="str">
        <f>IF(Z162="-","-",SUM(Z159:Z165)*'3j PAAC PAP'!$G$39)</f>
        <v>-</v>
      </c>
      <c r="AA167" s="35" t="str">
        <f>IF(AA162="-","-",SUM(AA159:AA165)*'3j PAAC PAP'!$G$39)</f>
        <v>-</v>
      </c>
      <c r="AB167" s="35" t="str">
        <f>IF(AB162="-","-",SUM(AB159:AB165)*'3j PAAC PAP'!$G$39)</f>
        <v>-</v>
      </c>
      <c r="AC167" s="35" t="str">
        <f>IF(AC162="-","-",SUM(AC159:AC165)*'3j PAAC PAP'!$G$39)</f>
        <v>-</v>
      </c>
      <c r="AD167" s="25"/>
    </row>
    <row r="168" spans="1:30" s="26" customFormat="1" ht="11.25" x14ac:dyDescent="0.15">
      <c r="A168" s="207"/>
      <c r="B168" s="123" t="s">
        <v>189</v>
      </c>
      <c r="C168" s="123" t="s">
        <v>250</v>
      </c>
      <c r="D168" s="121" t="s">
        <v>127</v>
      </c>
      <c r="E168" s="160"/>
      <c r="F168" s="27"/>
      <c r="G168" s="35">
        <f>IF(G162="-","-",SUM(G159:G167)*'3k EBIT'!$E$11)</f>
        <v>1.4224538175907742</v>
      </c>
      <c r="H168" s="35">
        <f>IF(H162="-","-",SUM(H159:H167)*'3k EBIT'!$E$11)</f>
        <v>1.4250462848639429</v>
      </c>
      <c r="I168" s="35">
        <f>IF(I162="-","-",SUM(I159:I167)*'3k EBIT'!$E$11)</f>
        <v>1.4301597696771782</v>
      </c>
      <c r="J168" s="35">
        <f>IF(J162="-","-",SUM(J159:J167)*'3k EBIT'!$E$11)</f>
        <v>1.4379371714966844</v>
      </c>
      <c r="K168" s="35">
        <f>IF(K162="-","-",SUM(K159:K167)*'3k EBIT'!$E$11)</f>
        <v>1.4550432894434291</v>
      </c>
      <c r="L168" s="35">
        <f>IF(L162="-","-",SUM(L159:L167)*'3k EBIT'!$E$11)</f>
        <v>1.4699029567148398</v>
      </c>
      <c r="M168" s="35">
        <f>IF(M162="-","-",SUM(M159:M167)*'3k EBIT'!$E$11)</f>
        <v>1.524874280557688</v>
      </c>
      <c r="N168" s="35">
        <f>IF(N162="-","-",SUM(N159:N167)*'3k EBIT'!$E$11)</f>
        <v>1.6810068537036913</v>
      </c>
      <c r="O168" s="27"/>
      <c r="P168" s="35">
        <f>IF(P162="-","-",SUM(P159:P167)*'3k EBIT'!$E$11)</f>
        <v>1.6810068537036913</v>
      </c>
      <c r="Q168" s="35">
        <f>IF(Q162="-","-",SUM(Q159:Q167)*'3k EBIT'!$E$11)</f>
        <v>1.7263235180077914</v>
      </c>
      <c r="R168" s="35">
        <f>IF(R162="-","-",SUM(R159:R167)*'3k EBIT'!$E$11)</f>
        <v>1.7388562004680224</v>
      </c>
      <c r="S168" s="35">
        <f>IF(S162="-","-",SUM(S159:S167)*'3k EBIT'!$E$11)</f>
        <v>1.7799572211375414</v>
      </c>
      <c r="T168" s="35">
        <f>IF(T162="-","-",SUM(T159:T167)*'3k EBIT'!$E$11)</f>
        <v>1.6972211285225043</v>
      </c>
      <c r="U168" s="35">
        <f>IF(U162="-","-",SUM(U159:U167)*'3k EBIT'!$E$11)</f>
        <v>1.7315268400658224</v>
      </c>
      <c r="V168" s="35">
        <f>IF(V162="-","-",SUM(V159:V167)*'3k EBIT'!$E$11)</f>
        <v>1.7005535775345875</v>
      </c>
      <c r="W168" s="35">
        <f>IF(W162="-","-",SUM(W159:W167)*'3k EBIT'!$E$11)</f>
        <v>1.7717550971874356</v>
      </c>
      <c r="X168" s="27"/>
      <c r="Y168" s="35">
        <f>IF(Y162="-","-",SUM(Y159:Y167)*'3k EBIT'!$E$11)</f>
        <v>1.8542316928108575</v>
      </c>
      <c r="Z168" s="35" t="str">
        <f>IF(Z162="-","-",SUM(Z159:Z167)*'3k EBIT'!$E$11)</f>
        <v>-</v>
      </c>
      <c r="AA168" s="35" t="str">
        <f>IF(AA162="-","-",SUM(AA159:AA167)*'3k EBIT'!$E$11)</f>
        <v>-</v>
      </c>
      <c r="AB168" s="35" t="str">
        <f>IF(AB162="-","-",SUM(AB159:AB167)*'3k EBIT'!$E$11)</f>
        <v>-</v>
      </c>
      <c r="AC168" s="35" t="str">
        <f>IF(AC162="-","-",SUM(AC159:AC167)*'3k EBIT'!$E$11)</f>
        <v>-</v>
      </c>
      <c r="AD168" s="25"/>
    </row>
    <row r="169" spans="1:30" s="26" customFormat="1" ht="11.25" customHeight="1" x14ac:dyDescent="0.15">
      <c r="A169" s="207"/>
      <c r="B169" s="123" t="s">
        <v>251</v>
      </c>
      <c r="C169" s="124" t="s">
        <v>252</v>
      </c>
      <c r="D169" s="121" t="s">
        <v>127</v>
      </c>
      <c r="E169" s="116"/>
      <c r="F169" s="27"/>
      <c r="G169" s="35">
        <f>IF(G164="-","-",SUM(G159:G162,G164:G168)*'3l HAP'!$E$12)</f>
        <v>1.0961125126871367</v>
      </c>
      <c r="H169" s="35">
        <f>IF(H164="-","-",SUM(H159:H162,H164:H168)*'3l HAP'!$E$12)</f>
        <v>1.0981102125644266</v>
      </c>
      <c r="I169" s="35">
        <f>IF(I164="-","-",SUM(I159:I162,I164:I168)*'3l HAP'!$E$12)</f>
        <v>1.1020505546816253</v>
      </c>
      <c r="J169" s="35">
        <f>IF(J164="-","-",SUM(J159:J162,J164:J168)*'3l HAP'!$E$12)</f>
        <v>1.1080436543134962</v>
      </c>
      <c r="K169" s="35">
        <f>IF(K164="-","-",SUM(K159:K162,K164:K168)*'3l HAP'!$E$12)</f>
        <v>1.1212252632297603</v>
      </c>
      <c r="L169" s="35">
        <f>IF(L164="-","-",SUM(L159:L162,L164:L168)*'3l HAP'!$E$12)</f>
        <v>1.1326758052643326</v>
      </c>
      <c r="M169" s="35">
        <f>IF(M164="-","-",SUM(M159:M162,M164:M168)*'3l HAP'!$E$12)</f>
        <v>1.1750355326298065</v>
      </c>
      <c r="N169" s="35">
        <f>IF(N164="-","-",SUM(N159:N162,N164:N168)*'3l HAP'!$E$12)</f>
        <v>1.2953479567992137</v>
      </c>
      <c r="O169" s="27"/>
      <c r="P169" s="35">
        <f>IF(P164="-","-",SUM(P159:P162,P164:P168)*'3l HAP'!$E$12)</f>
        <v>1.2953479567992137</v>
      </c>
      <c r="Q169" s="35">
        <f>IF(Q164="-","-",SUM(Q159:Q162,Q164:Q168)*'3l HAP'!$E$12)</f>
        <v>1.3302680098530955</v>
      </c>
      <c r="R169" s="35">
        <f>IF(R164="-","-",SUM(R159:R162,R164:R168)*'3l HAP'!$E$12)</f>
        <v>1.3399254271219814</v>
      </c>
      <c r="S169" s="35">
        <f>IF(S164="-","-",SUM(S159:S162,S164:S168)*'3l HAP'!$E$12)</f>
        <v>1.3715969952832425</v>
      </c>
      <c r="T169" s="35">
        <f>IF(T164="-","-",SUM(T159:T162,T164:T168)*'3l HAP'!$E$12)</f>
        <v>1.3078423304606031</v>
      </c>
      <c r="U169" s="35">
        <f>IF(U164="-","-",SUM(U159:U162,U164:U168)*'3l HAP'!$E$12)</f>
        <v>1.3342775786312291</v>
      </c>
      <c r="V169" s="35">
        <f>IF(V164="-","-",SUM(V159:V162,V164:V168)*'3l HAP'!$E$12)</f>
        <v>1.3104102444518095</v>
      </c>
      <c r="W169" s="35">
        <f>IF(W164="-","-",SUM(W159:W162,W164:W168)*'3l HAP'!$E$12)</f>
        <v>1.3652766138542352</v>
      </c>
      <c r="X169" s="27"/>
      <c r="Y169" s="35">
        <f>IF(Y164="-","-",SUM(Y159:Y162,Y164:Y168)*'3l HAP'!$E$12)</f>
        <v>1.4288313158408257</v>
      </c>
      <c r="Z169" s="35" t="str">
        <f>IF(Z164="-","-",SUM(Z159:Z162,Z164:Z168)*'3l HAP'!$E$12)</f>
        <v>-</v>
      </c>
      <c r="AA169" s="35" t="str">
        <f>IF(AA164="-","-",SUM(AA159:AA162,AA164:AA168)*'3l HAP'!$E$12)</f>
        <v>-</v>
      </c>
      <c r="AB169" s="35" t="str">
        <f>IF(AB164="-","-",SUM(AB159:AB162,AB164:AB168)*'3l HAP'!$E$12)</f>
        <v>-</v>
      </c>
      <c r="AC169" s="35" t="str">
        <f>IF(AC164="-","-",SUM(AC159:AC162,AC164:AC168)*'3l HAP'!$E$12)</f>
        <v>-</v>
      </c>
      <c r="AD169" s="25"/>
    </row>
    <row r="170" spans="1:30" s="26" customFormat="1" ht="11.25" customHeight="1" x14ac:dyDescent="0.15">
      <c r="A170" s="207"/>
      <c r="B170" s="123" t="s">
        <v>253</v>
      </c>
      <c r="C170" s="159" t="str">
        <f>B170&amp;"_"&amp;D170</f>
        <v>Total_Southern Scotland</v>
      </c>
      <c r="D170" s="121" t="s">
        <v>127</v>
      </c>
      <c r="E170" s="75"/>
      <c r="F170" s="27"/>
      <c r="G170" s="35">
        <f>IF(G164="-","-",SUM(G159:G169))</f>
        <v>75.962071988620252</v>
      </c>
      <c r="H170" s="35">
        <f t="shared" ref="H170:P170" si="96">IF(H164="-","-",SUM(H159:H169))</f>
        <v>76.100515278094562</v>
      </c>
      <c r="I170" s="35">
        <f t="shared" si="96"/>
        <v>76.373586288690589</v>
      </c>
      <c r="J170" s="35">
        <f t="shared" si="96"/>
        <v>76.78891615711359</v>
      </c>
      <c r="K170" s="35">
        <f t="shared" si="96"/>
        <v>77.702419391346723</v>
      </c>
      <c r="L170" s="35">
        <f t="shared" si="96"/>
        <v>78.495957361464903</v>
      </c>
      <c r="M170" s="35">
        <f t="shared" si="96"/>
        <v>81.431543464451849</v>
      </c>
      <c r="N170" s="35">
        <f t="shared" si="96"/>
        <v>89.769356344150751</v>
      </c>
      <c r="O170" s="27"/>
      <c r="P170" s="35">
        <f t="shared" si="96"/>
        <v>89.769356344150751</v>
      </c>
      <c r="Q170" s="35">
        <f t="shared" ref="Q170" si="97">IF(Q164="-","-",SUM(Q159:Q169))</f>
        <v>92.189363006990973</v>
      </c>
      <c r="R170" s="35">
        <f t="shared" ref="R170" si="98">IF(R164="-","-",SUM(R159:R169))</f>
        <v>92.858635018132262</v>
      </c>
      <c r="S170" s="35">
        <f t="shared" ref="S170" si="99">IF(S164="-","-",SUM(S159:S169))</f>
        <v>95.053517306958852</v>
      </c>
      <c r="T170" s="35">
        <f t="shared" ref="T170" si="100">IF(T164="-","-",SUM(T159:T169))</f>
        <v>90.635233250520912</v>
      </c>
      <c r="U170" s="35">
        <f t="shared" ref="U170" si="101">IF(U164="-","-",SUM(U159:U169))</f>
        <v>92.467231518336789</v>
      </c>
      <c r="V170" s="35">
        <f t="shared" ref="V170" si="102">IF(V164="-","-",SUM(V159:V169))</f>
        <v>90.813193145333557</v>
      </c>
      <c r="W170" s="35">
        <f t="shared" ref="W170:AC170" si="103">IF(W164="-","-",SUM(W159:W169))</f>
        <v>94.615506369624683</v>
      </c>
      <c r="X170" s="27"/>
      <c r="Y170" s="35">
        <f t="shared" si="103"/>
        <v>99.019932732467126</v>
      </c>
      <c r="Z170" s="35" t="str">
        <f t="shared" si="103"/>
        <v>-</v>
      </c>
      <c r="AA170" s="35" t="str">
        <f t="shared" si="103"/>
        <v>-</v>
      </c>
      <c r="AB170" s="35" t="str">
        <f t="shared" si="103"/>
        <v>-</v>
      </c>
      <c r="AC170" s="35" t="str">
        <f t="shared" si="103"/>
        <v>-</v>
      </c>
      <c r="AD170" s="25"/>
    </row>
    <row r="171" spans="1:30" s="26" customFormat="1" ht="11.25" customHeight="1" x14ac:dyDescent="0.15">
      <c r="A171" s="207"/>
      <c r="B171" s="120" t="s">
        <v>244</v>
      </c>
      <c r="C171" s="157" t="s">
        <v>180</v>
      </c>
      <c r="D171" s="122" t="s">
        <v>125</v>
      </c>
      <c r="E171" s="119"/>
      <c r="F171" s="27"/>
      <c r="G171" s="117" t="s">
        <v>249</v>
      </c>
      <c r="H171" s="117" t="s">
        <v>249</v>
      </c>
      <c r="I171" s="117" t="s">
        <v>249</v>
      </c>
      <c r="J171" s="117" t="s">
        <v>249</v>
      </c>
      <c r="K171" s="117" t="s">
        <v>249</v>
      </c>
      <c r="L171" s="117" t="s">
        <v>249</v>
      </c>
      <c r="M171" s="117" t="s">
        <v>249</v>
      </c>
      <c r="N171" s="117" t="s">
        <v>249</v>
      </c>
      <c r="O171" s="27"/>
      <c r="P171" s="117" t="s">
        <v>249</v>
      </c>
      <c r="Q171" s="117" t="s">
        <v>249</v>
      </c>
      <c r="R171" s="117" t="s">
        <v>249</v>
      </c>
      <c r="S171" s="117" t="s">
        <v>249</v>
      </c>
      <c r="T171" s="117" t="s">
        <v>249</v>
      </c>
      <c r="U171" s="117" t="s">
        <v>249</v>
      </c>
      <c r="V171" s="117" t="s">
        <v>249</v>
      </c>
      <c r="W171" s="117" t="s">
        <v>249</v>
      </c>
      <c r="X171" s="27"/>
      <c r="Y171" s="117" t="s">
        <v>249</v>
      </c>
      <c r="Z171" s="117" t="s">
        <v>249</v>
      </c>
      <c r="AA171" s="117" t="s">
        <v>249</v>
      </c>
      <c r="AB171" s="117" t="s">
        <v>249</v>
      </c>
      <c r="AC171" s="117" t="s">
        <v>249</v>
      </c>
      <c r="AD171" s="25"/>
    </row>
    <row r="172" spans="1:30" s="26" customFormat="1" ht="11.25" customHeight="1" x14ac:dyDescent="0.15">
      <c r="A172" s="207"/>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x14ac:dyDescent="0.15">
      <c r="A173" s="207"/>
      <c r="B173" s="120" t="s">
        <v>245</v>
      </c>
      <c r="C173" s="157" t="s">
        <v>182</v>
      </c>
      <c r="D173" s="122" t="s">
        <v>125</v>
      </c>
      <c r="E173" s="119"/>
      <c r="F173" s="27"/>
      <c r="G173" s="117" t="str">
        <f>IF('3c AA'!J222="-","-",'3c AA'!J222)</f>
        <v>-</v>
      </c>
      <c r="H173" s="117" t="str">
        <f>IF('3c AA'!K222="-","-",'3c AA'!K222)</f>
        <v>-</v>
      </c>
      <c r="I173" s="117" t="str">
        <f>IF('3c AA'!L222="-","-",'3c AA'!L222)</f>
        <v>-</v>
      </c>
      <c r="J173" s="117" t="str">
        <f>IF('3c AA'!M222="-","-",'3c AA'!M222)</f>
        <v>-</v>
      </c>
      <c r="K173" s="117" t="str">
        <f>IF('3c AA'!N222="-","-",'3c AA'!N222)</f>
        <v>-</v>
      </c>
      <c r="L173" s="117" t="str">
        <f>IF('3c AA'!O222="-","-",'3c AA'!O222)</f>
        <v>-</v>
      </c>
      <c r="M173" s="117" t="str">
        <f>IF('3c AA'!P222="-","-",'3c AA'!P222)</f>
        <v>-</v>
      </c>
      <c r="N173" s="117" t="str">
        <f>IF('3c AA'!Q222="-","-",'3c AA'!Q222)</f>
        <v>-</v>
      </c>
      <c r="O173" s="27"/>
      <c r="P173" s="117" t="str">
        <f>IF('3c AA'!S222="-","-",'3c AA'!S222)</f>
        <v>-</v>
      </c>
      <c r="Q173" s="117" t="str">
        <f>IF('3c AA'!T222="-","-",'3c AA'!T222)</f>
        <v>-</v>
      </c>
      <c r="R173" s="117" t="str">
        <f>IF('3c AA'!U222="-","-",'3c AA'!U222)</f>
        <v>-</v>
      </c>
      <c r="S173" s="117" t="str">
        <f>IF('3c AA'!V222="-","-",'3c AA'!V222)</f>
        <v>-</v>
      </c>
      <c r="T173" s="117">
        <f>IF('3c AA'!W222="-","-",'3c AA'!W222)</f>
        <v>0</v>
      </c>
      <c r="U173" s="117">
        <f>IF('3c AA'!X222="-","-",'3c AA'!X222)</f>
        <v>1.4870742269298105</v>
      </c>
      <c r="V173" s="117">
        <f>IF('3c AA'!Y222="-","-",'3c AA'!Y222)</f>
        <v>0.70457099735818829</v>
      </c>
      <c r="W173" s="117" t="str">
        <f>IF('3c AA'!Z222="-","-",'3c AA'!Z222)</f>
        <v>-</v>
      </c>
      <c r="X173" s="27"/>
      <c r="Y173" s="117">
        <f>IF('3c AA'!AB222="-","-",'3c AA'!AB222)</f>
        <v>0</v>
      </c>
      <c r="Z173" s="117" t="str">
        <f>IF('3c AA'!AC222="-","-",'3c AA'!AC222)</f>
        <v>-</v>
      </c>
      <c r="AA173" s="117" t="str">
        <f>IF('3c AA'!AD222="-","-",'3c AA'!AD222)</f>
        <v>-</v>
      </c>
      <c r="AB173" s="117" t="str">
        <f>IF('3c AA'!AE222="-","-",'3c AA'!AE222)</f>
        <v>-</v>
      </c>
      <c r="AC173" s="117" t="str">
        <f>IF('3c AA'!AF222="-","-",'3c AA'!AF222)</f>
        <v>-</v>
      </c>
      <c r="AD173" s="25"/>
    </row>
    <row r="174" spans="1:30" s="331" customFormat="1" ht="11.25" customHeight="1" x14ac:dyDescent="0.15">
      <c r="A174" s="207"/>
      <c r="B174" s="120" t="s">
        <v>246</v>
      </c>
      <c r="C174" s="157" t="s">
        <v>183</v>
      </c>
      <c r="D174" s="122" t="s">
        <v>125</v>
      </c>
      <c r="E174" s="119"/>
      <c r="F174" s="27"/>
      <c r="G174" s="117">
        <f>IF('3d PC'!G15="-","-",'3d PC'!G64+'3d PC'!G65)</f>
        <v>6.5567588596821027</v>
      </c>
      <c r="H174" s="117">
        <f>IF('3d PC'!H15="-","-",'3d PC'!H64+'3d PC'!H65)</f>
        <v>6.5567588596821027</v>
      </c>
      <c r="I174" s="117">
        <f>IF('3d PC'!I15="-","-",'3d PC'!I64+'3d PC'!I65)</f>
        <v>6.6197359495950758</v>
      </c>
      <c r="J174" s="117">
        <f>IF('3d PC'!J15="-","-",'3d PC'!J64+'3d PC'!J65)</f>
        <v>6.6197359495950758</v>
      </c>
      <c r="K174" s="117">
        <f>IF('3d PC'!K15="-","-",'3d PC'!K64+'3d PC'!K65)</f>
        <v>6.6995028867368616</v>
      </c>
      <c r="L174" s="117">
        <f>IF('3d PC'!L15="-","-",'3d PC'!L64+'3d PC'!L65)</f>
        <v>6.6995028867368616</v>
      </c>
      <c r="M174" s="117">
        <f>IF('3d PC'!M15="-","-",'3d PC'!M64+'3d PC'!M65)</f>
        <v>7.1131218301273513</v>
      </c>
      <c r="N174" s="117">
        <f>IF('3d PC'!N15="-","-",'3d PC'!N64+'3d PC'!N65)</f>
        <v>7.1131218301273513</v>
      </c>
      <c r="O174" s="27"/>
      <c r="P174" s="117">
        <f>IF('3d PC'!P15="-","-",'3d PC'!P64+'3d PC'!P65)</f>
        <v>7.1131218301273513</v>
      </c>
      <c r="Q174" s="117">
        <f>IF('3d PC'!Q15="-","-",'3d PC'!Q64+'3d PC'!Q65)</f>
        <v>7.2804579515147188</v>
      </c>
      <c r="R174" s="117">
        <f>IF('3d PC'!R15="-","-",'3d PC'!R64+'3d PC'!R65)</f>
        <v>7.1935840895118579</v>
      </c>
      <c r="S174" s="117">
        <f>IF('3d PC'!S15="-","-",'3d PC'!S64+'3d PC'!S65)</f>
        <v>7.3593999937099728</v>
      </c>
      <c r="T174" s="117">
        <f>IF('3d PC'!T15="-","-",'3d PC'!T64+'3d PC'!T65)</f>
        <v>7.0492243060839304</v>
      </c>
      <c r="U174" s="117">
        <f>IF('3d PC'!U15="-","-",'3d PC'!U64+'3d PC'!U65)</f>
        <v>7.1089669218364691</v>
      </c>
      <c r="V174" s="117">
        <f>IF('3d PC'!V15="-","-",'3d PC'!V64+'3d PC'!V65)</f>
        <v>6.9829560851947949</v>
      </c>
      <c r="W174" s="117">
        <f>IF('3d PC'!W15="-","-",'3d PC'!W64+'3d PC'!W65)</f>
        <v>12.319103597588796</v>
      </c>
      <c r="X174" s="27"/>
      <c r="Y174" s="117">
        <f>IF('3d PC'!Y15="-","-",'3d PC'!Y64+'3d PC'!Y65)</f>
        <v>12.643366379774243</v>
      </c>
      <c r="Z174" s="117" t="str">
        <f>IF('3d PC'!Z15="-","-",'3d PC'!Z64+'3d PC'!Z65)</f>
        <v>-</v>
      </c>
      <c r="AA174" s="117" t="str">
        <f>IF('3d PC'!AA15="-","-",'3d PC'!AA64+'3d PC'!AA65)</f>
        <v>-</v>
      </c>
      <c r="AB174" s="117" t="str">
        <f>IF('3d PC'!AB15="-","-",'3d PC'!AB64+'3d PC'!AB65)</f>
        <v>-</v>
      </c>
      <c r="AC174" s="117" t="str">
        <f>IF('3d PC'!AC15="-","-",'3d PC'!AC64+'3d PC'!AC65)</f>
        <v>-</v>
      </c>
      <c r="AD174" s="25"/>
    </row>
    <row r="175" spans="1:30" s="26" customFormat="1" ht="11.25" customHeight="1" x14ac:dyDescent="0.15">
      <c r="A175" s="207"/>
      <c r="B175" s="120" t="s">
        <v>247</v>
      </c>
      <c r="C175" s="157" t="s">
        <v>184</v>
      </c>
      <c r="D175" s="122" t="s">
        <v>125</v>
      </c>
      <c r="E175" s="119"/>
      <c r="F175" s="27"/>
      <c r="G175" s="117" t="s">
        <v>249</v>
      </c>
      <c r="H175" s="117" t="s">
        <v>249</v>
      </c>
      <c r="I175" s="117" t="s">
        <v>249</v>
      </c>
      <c r="J175" s="117" t="s">
        <v>249</v>
      </c>
      <c r="K175" s="117" t="s">
        <v>249</v>
      </c>
      <c r="L175" s="117" t="s">
        <v>249</v>
      </c>
      <c r="M175" s="117" t="s">
        <v>249</v>
      </c>
      <c r="N175" s="117" t="s">
        <v>249</v>
      </c>
      <c r="O175" s="27"/>
      <c r="P175" s="117" t="s">
        <v>249</v>
      </c>
      <c r="Q175" s="117" t="s">
        <v>249</v>
      </c>
      <c r="R175" s="117" t="s">
        <v>249</v>
      </c>
      <c r="S175" s="117" t="s">
        <v>249</v>
      </c>
      <c r="T175" s="117" t="s">
        <v>249</v>
      </c>
      <c r="U175" s="117" t="s">
        <v>249</v>
      </c>
      <c r="V175" s="117" t="s">
        <v>249</v>
      </c>
      <c r="W175" s="117" t="s">
        <v>249</v>
      </c>
      <c r="X175" s="27"/>
      <c r="Y175" s="117" t="s">
        <v>249</v>
      </c>
      <c r="Z175" s="117" t="s">
        <v>249</v>
      </c>
      <c r="AA175" s="117" t="s">
        <v>249</v>
      </c>
      <c r="AB175" s="117" t="s">
        <v>249</v>
      </c>
      <c r="AC175" s="117" t="s">
        <v>249</v>
      </c>
      <c r="AD175" s="25"/>
    </row>
    <row r="176" spans="1:30" s="26" customFormat="1" ht="11.25" customHeight="1" x14ac:dyDescent="0.15">
      <c r="A176" s="207"/>
      <c r="B176" s="120" t="s">
        <v>248</v>
      </c>
      <c r="C176" s="157" t="s">
        <v>185</v>
      </c>
      <c r="D176" s="122" t="s">
        <v>125</v>
      </c>
      <c r="E176" s="119"/>
      <c r="F176" s="27"/>
      <c r="G176" s="117">
        <f>IF('3g CPIH'!C$17="-","-",'3h OC '!$E$11*('3g CPIH'!C$17/'3g CPIH'!$G$17))</f>
        <v>63.482931017612529</v>
      </c>
      <c r="H176" s="117">
        <f>IF('3g CPIH'!D$17="-","-",'3h OC '!$E$11*('3g CPIH'!D$17/'3g CPIH'!$G$17))</f>
        <v>63.61002397260274</v>
      </c>
      <c r="I176" s="117">
        <f>IF('3g CPIH'!E$17="-","-",'3h OC '!$E$11*('3g CPIH'!E$17/'3g CPIH'!$G$17))</f>
        <v>63.800663405088073</v>
      </c>
      <c r="J176" s="117">
        <f>IF('3g CPIH'!F$17="-","-",'3h OC '!$E$11*('3g CPIH'!F$17/'3g CPIH'!$G$17))</f>
        <v>64.181942270058713</v>
      </c>
      <c r="K176" s="117">
        <f>IF('3g CPIH'!G$17="-","-",'3h OC '!$E$11*('3g CPIH'!G$17/'3g CPIH'!$G$17))</f>
        <v>64.944500000000005</v>
      </c>
      <c r="L176" s="117">
        <f>IF('3g CPIH'!H$17="-","-",'3h OC '!$E$11*('3g CPIH'!H$17/'3g CPIH'!$G$17))</f>
        <v>65.770604207436406</v>
      </c>
      <c r="M176" s="117">
        <f>IF('3g CPIH'!I$17="-","-",'3h OC '!$E$11*('3g CPIH'!I$17/'3g CPIH'!$G$17))</f>
        <v>66.723801369863011</v>
      </c>
      <c r="N176" s="117">
        <f>IF('3g CPIH'!J$17="-","-",'3h OC '!$E$11*('3g CPIH'!J$17/'3g CPIH'!$G$17))</f>
        <v>67.295719667318991</v>
      </c>
      <c r="O176" s="27"/>
      <c r="P176" s="117">
        <f>IF('3g CPIH'!L$17="-","-",'3h OC '!$E$11*('3g CPIH'!L$17/'3g CPIH'!$G$17))</f>
        <v>67.295719667318991</v>
      </c>
      <c r="Q176" s="117">
        <f>IF('3g CPIH'!M$17="-","-",'3h OC '!$E$11*('3g CPIH'!M$17/'3g CPIH'!$G$17))</f>
        <v>68.058277397260284</v>
      </c>
      <c r="R176" s="117">
        <f>IF('3g CPIH'!N$17="-","-",'3h OC '!$E$11*('3g CPIH'!N$17/'3g CPIH'!$G$17))</f>
        <v>68.566649217221141</v>
      </c>
      <c r="S176" s="117">
        <f>IF('3g CPIH'!O$17="-","-",'3h OC '!$E$11*('3g CPIH'!O$17/'3g CPIH'!$G$17))</f>
        <v>68.947928082191794</v>
      </c>
      <c r="T176" s="117">
        <f>IF('3g CPIH'!P$17="-","-",'3h OC '!$E$11*('3g CPIH'!P$17/'3g CPIH'!$G$17))</f>
        <v>69.138567514677106</v>
      </c>
      <c r="U176" s="117">
        <f>IF('3g CPIH'!Q$17="-","-",'3h OC '!$E$11*('3g CPIH'!Q$17/'3g CPIH'!$G$17))</f>
        <v>69.51984637964776</v>
      </c>
      <c r="V176" s="117">
        <f>IF('3g CPIH'!R$17="-","-",'3h OC '!$E$11*('3g CPIH'!R$17/'3g CPIH'!$G$17))</f>
        <v>70.790775929549909</v>
      </c>
      <c r="W176" s="117">
        <f>IF('3g CPIH'!S$17="-","-",'3h OC '!$E$11*('3g CPIH'!S$17/'3g CPIH'!$G$17))</f>
        <v>72.88780968688846</v>
      </c>
      <c r="X176" s="27"/>
      <c r="Y176" s="117">
        <f>IF('3g CPIH'!U$17="-","-",'3h OC '!$E$11*('3g CPIH'!U$17/'3g CPIH'!$G$17))</f>
        <v>76.573505381604704</v>
      </c>
      <c r="Z176" s="117" t="str">
        <f>IF('3g CPIH'!V$17="-","-",'3h OC '!$E$11*('3g CPIH'!V$17/'3g CPIH'!$G$17))</f>
        <v>-</v>
      </c>
      <c r="AA176" s="117" t="str">
        <f>IF('3g CPIH'!W$17="-","-",'3h OC '!$E$11*('3g CPIH'!W$17/'3g CPIH'!$G$17))</f>
        <v>-</v>
      </c>
      <c r="AB176" s="117" t="str">
        <f>IF('3g CPIH'!X$17="-","-",'3h OC '!$E$11*('3g CPIH'!X$17/'3g CPIH'!$G$17))</f>
        <v>-</v>
      </c>
      <c r="AC176" s="117" t="str">
        <f>IF('3g CPIH'!Y$17="-","-",'3h OC '!$E$11*('3g CPIH'!Y$17/'3g CPIH'!$G$17))</f>
        <v>-</v>
      </c>
      <c r="AD176" s="25"/>
    </row>
    <row r="177" spans="1:30" s="26" customFormat="1" ht="11.25" customHeight="1" x14ac:dyDescent="0.15">
      <c r="A177" s="207"/>
      <c r="B177" s="120" t="s">
        <v>248</v>
      </c>
      <c r="C177" s="157" t="s">
        <v>186</v>
      </c>
      <c r="D177" s="122" t="s">
        <v>125</v>
      </c>
      <c r="E177" s="119"/>
      <c r="F177" s="27"/>
      <c r="G177" s="117" t="s">
        <v>249</v>
      </c>
      <c r="H177" s="117" t="s">
        <v>249</v>
      </c>
      <c r="I177" s="117" t="s">
        <v>249</v>
      </c>
      <c r="J177" s="117" t="s">
        <v>249</v>
      </c>
      <c r="K177" s="117">
        <f>IF('3i SMNCC'!G$51="-","-",'3i SMNCC'!G$63)</f>
        <v>0</v>
      </c>
      <c r="L177" s="117">
        <f>IF('3i SMNCC'!H$51="-","-",'3i SMNCC'!H$63)</f>
        <v>-0.10239413454660828</v>
      </c>
      <c r="M177" s="117">
        <f>IF('3i SMNCC'!I$51="-","-",'3i SMNCC'!I$63)</f>
        <v>1.3107897268148032</v>
      </c>
      <c r="N177" s="117">
        <f>IF('3i SMNCC'!J$51="-","-",'3i SMNCC'!J$63)</f>
        <v>8.7391024854837447</v>
      </c>
      <c r="O177" s="27"/>
      <c r="P177" s="117">
        <f>IF('3i SMNCC'!L$51="-","-",'3i SMNCC'!L$63)</f>
        <v>8.7391024854837447</v>
      </c>
      <c r="Q177" s="117">
        <f>IF('3i SMNCC'!M$51="-","-",'3i SMNCC'!M$63)</f>
        <v>10.102089688688181</v>
      </c>
      <c r="R177" s="117">
        <f>IF('3i SMNCC'!N$51="-","-",'3i SMNCC'!N$63)</f>
        <v>10.300173121233549</v>
      </c>
      <c r="S177" s="117">
        <f>IF('3i SMNCC'!O$51="-","-",'3i SMNCC'!O$63)</f>
        <v>11.847822371645298</v>
      </c>
      <c r="T177" s="117">
        <f>IF('3i SMNCC'!P$51="-","-",'3i SMNCC'!P$63)</f>
        <v>7.7038430079225817</v>
      </c>
      <c r="U177" s="117">
        <f>IF('3i SMNCC'!Q$51="-","-",'3i SMNCC'!Q$63)</f>
        <v>7.5210837283470999</v>
      </c>
      <c r="V177" s="117">
        <f>IF('3i SMNCC'!R$51="-","-",'3i SMNCC'!R$63)</f>
        <v>5.5039662813362371</v>
      </c>
      <c r="W177" s="117">
        <f>IF('3i SMNCC'!S$51="-","-",'3i SMNCC'!S$63)</f>
        <v>2.3340147638275894</v>
      </c>
      <c r="X177" s="27"/>
      <c r="Y177" s="117">
        <f>IF('3i SMNCC'!U$51="-","-",'3i SMNCC'!U$63)</f>
        <v>2.3848554466543863</v>
      </c>
      <c r="Z177" s="117" t="str">
        <f>IF('3i SMNCC'!V$51="-","-",'3i SMNCC'!V$63)</f>
        <v>-</v>
      </c>
      <c r="AA177" s="117" t="str">
        <f>IF('3i SMNCC'!W$51="-","-",'3i SMNCC'!W$63)</f>
        <v>-</v>
      </c>
      <c r="AB177" s="117" t="str">
        <f>IF('3i SMNCC'!X$51="-","-",'3i SMNCC'!X$63)</f>
        <v>-</v>
      </c>
      <c r="AC177" s="117" t="str">
        <f>IF('3i SMNCC'!Y$51="-","-",'3i SMNCC'!Y$63)</f>
        <v>-</v>
      </c>
      <c r="AD177" s="25"/>
    </row>
    <row r="178" spans="1:30" s="26" customFormat="1" ht="12.6" customHeight="1" x14ac:dyDescent="0.15">
      <c r="A178" s="207"/>
      <c r="B178" s="120" t="s">
        <v>248</v>
      </c>
      <c r="C178" s="157" t="s">
        <v>187</v>
      </c>
      <c r="D178" s="122" t="s">
        <v>125</v>
      </c>
      <c r="E178" s="119"/>
      <c r="F178" s="27"/>
      <c r="G178" s="117">
        <f>IF('3g CPIH'!C$17="-","-",'3j PAAC PAP'!$G$21*('3g CPIH'!C$17/'3g CPIH'!$G$17))</f>
        <v>3.1142016634050882</v>
      </c>
      <c r="H178" s="117">
        <f>IF('3g CPIH'!D$17="-","-",'3j PAAC PAP'!$G$21*('3g CPIH'!D$17/'3g CPIH'!$G$17))</f>
        <v>3.1204363013698631</v>
      </c>
      <c r="I178" s="117">
        <f>IF('3g CPIH'!E$17="-","-",'3j PAAC PAP'!$G$21*('3g CPIH'!E$17/'3g CPIH'!$G$17))</f>
        <v>3.129788258317026</v>
      </c>
      <c r="J178" s="117">
        <f>IF('3g CPIH'!F$17="-","-",'3j PAAC PAP'!$G$21*('3g CPIH'!F$17/'3g CPIH'!$G$17))</f>
        <v>3.1484921722113506</v>
      </c>
      <c r="K178" s="117">
        <f>IF('3g CPIH'!G$17="-","-",'3j PAAC PAP'!$G$21*('3g CPIH'!G$17/'3g CPIH'!$G$17))</f>
        <v>3.1859000000000002</v>
      </c>
      <c r="L178" s="117">
        <f>IF('3g CPIH'!H$17="-","-",'3j PAAC PAP'!$G$21*('3g CPIH'!H$17/'3g CPIH'!$G$17))</f>
        <v>3.2264251467710374</v>
      </c>
      <c r="M178" s="117">
        <f>IF('3g CPIH'!I$17="-","-",'3j PAAC PAP'!$G$21*('3g CPIH'!I$17/'3g CPIH'!$G$17))</f>
        <v>3.2731849315068491</v>
      </c>
      <c r="N178" s="117">
        <f>IF('3g CPIH'!J$17="-","-",'3j PAAC PAP'!$G$21*('3g CPIH'!J$17/'3g CPIH'!$G$17))</f>
        <v>3.3012408023483371</v>
      </c>
      <c r="O178" s="27"/>
      <c r="P178" s="117">
        <f>IF('3g CPIH'!L$17="-","-",'3j PAAC PAP'!$G$21*('3g CPIH'!L$17/'3g CPIH'!$G$17))</f>
        <v>3.3012408023483371</v>
      </c>
      <c r="Q178" s="117">
        <f>IF('3g CPIH'!M$17="-","-",'3j PAAC PAP'!$G$21*('3g CPIH'!M$17/'3g CPIH'!$G$17))</f>
        <v>3.3386486301369862</v>
      </c>
      <c r="R178" s="117">
        <f>IF('3g CPIH'!N$17="-","-",'3j PAAC PAP'!$G$21*('3g CPIH'!N$17/'3g CPIH'!$G$17))</f>
        <v>3.3635871819960861</v>
      </c>
      <c r="S178" s="117">
        <f>IF('3g CPIH'!O$17="-","-",'3j PAAC PAP'!$G$21*('3g CPIH'!O$17/'3g CPIH'!$G$17))</f>
        <v>3.3822910958904111</v>
      </c>
      <c r="T178" s="117">
        <f>IF('3g CPIH'!P$17="-","-",'3j PAAC PAP'!$G$21*('3g CPIH'!P$17/'3g CPIH'!$G$17))</f>
        <v>3.3916430528375732</v>
      </c>
      <c r="U178" s="117">
        <f>IF('3g CPIH'!Q$17="-","-",'3j PAAC PAP'!$G$21*('3g CPIH'!Q$17/'3g CPIH'!$G$17))</f>
        <v>3.4103469667318986</v>
      </c>
      <c r="V178" s="117">
        <f>IF('3g CPIH'!R$17="-","-",'3j PAAC PAP'!$G$21*('3g CPIH'!R$17/'3g CPIH'!$G$17))</f>
        <v>3.4726933463796481</v>
      </c>
      <c r="W178" s="117">
        <f>IF('3g CPIH'!S$17="-","-",'3j PAAC PAP'!$G$21*('3g CPIH'!S$17/'3g CPIH'!$G$17))</f>
        <v>3.5755648727984348</v>
      </c>
      <c r="X178" s="27"/>
      <c r="Y178" s="117">
        <f>IF('3g CPIH'!U$17="-","-",'3j PAAC PAP'!$G$21*('3g CPIH'!U$17/'3g CPIH'!$G$17))</f>
        <v>3.7563693737769084</v>
      </c>
      <c r="Z178" s="117" t="str">
        <f>IF('3g CPIH'!V$17="-","-",'3j PAAC PAP'!$G$21*('3g CPIH'!V$17/'3g CPIH'!$G$17))</f>
        <v>-</v>
      </c>
      <c r="AA178" s="117" t="str">
        <f>IF('3g CPIH'!W$17="-","-",'3j PAAC PAP'!$G$21*('3g CPIH'!W$17/'3g CPIH'!$G$17))</f>
        <v>-</v>
      </c>
      <c r="AB178" s="117" t="str">
        <f>IF('3g CPIH'!X$17="-","-",'3j PAAC PAP'!$G$21*('3g CPIH'!X$17/'3g CPIH'!$G$17))</f>
        <v>-</v>
      </c>
      <c r="AC178" s="117" t="str">
        <f>IF('3g CPIH'!Y$17="-","-",'3j PAAC PAP'!$G$21*('3g CPIH'!Y$17/'3g CPIH'!$G$17))</f>
        <v>-</v>
      </c>
      <c r="AD178" s="25"/>
    </row>
    <row r="179" spans="1:30" s="26" customFormat="1" ht="11.25" customHeight="1" x14ac:dyDescent="0.15">
      <c r="A179" s="207"/>
      <c r="B179" s="120" t="s">
        <v>248</v>
      </c>
      <c r="C179" s="120" t="s">
        <v>188</v>
      </c>
      <c r="D179" s="122" t="s">
        <v>125</v>
      </c>
      <c r="E179" s="119"/>
      <c r="F179" s="27"/>
      <c r="G179" s="117">
        <f>IF(G174="-","-",SUM(G171:G177)*'3j PAAC PAP'!$G$39)</f>
        <v>0.2896141176426133</v>
      </c>
      <c r="H179" s="117">
        <f>IF(H174="-","-",SUM(H171:H177)*'3j PAAC PAP'!$G$39)</f>
        <v>0.2901396470114978</v>
      </c>
      <c r="I179" s="117">
        <f>IF(I174="-","-",SUM(I171:I177)*'3j PAAC PAP'!$G$39)</f>
        <v>0.29118835133161486</v>
      </c>
      <c r="J179" s="117">
        <f>IF(J174="-","-",SUM(J171:J177)*'3j PAAC PAP'!$G$39)</f>
        <v>0.29276493943826842</v>
      </c>
      <c r="K179" s="117">
        <f>IF(K174="-","-",SUM(K171:K177)*'3j PAAC PAP'!$G$39)</f>
        <v>0.29624795193665693</v>
      </c>
      <c r="L179" s="117">
        <f>IF(L174="-","-",SUM(L171:L177)*'3j PAAC PAP'!$G$39)</f>
        <v>0.29924049308805623</v>
      </c>
      <c r="M179" s="117">
        <f>IF(M174="-","-",SUM(M171:M177)*'3j PAAC PAP'!$G$39)</f>
        <v>0.31073579295233938</v>
      </c>
      <c r="N179" s="117">
        <f>IF(N174="-","-",SUM(N171:N177)*'3j PAAC PAP'!$G$39)</f>
        <v>0.34381674836941589</v>
      </c>
      <c r="O179" s="27"/>
      <c r="P179" s="117">
        <f>IF(P174="-","-",SUM(P171:P177)*'3j PAAC PAP'!$G$39)</f>
        <v>0.34381674836941589</v>
      </c>
      <c r="Q179" s="117">
        <f>IF(Q174="-","-",SUM(Q171:Q177)*'3j PAAC PAP'!$G$39)</f>
        <v>0.35329781152991024</v>
      </c>
      <c r="R179" s="117">
        <f>IF(R174="-","-",SUM(R171:R177)*'3j PAAC PAP'!$G$39)</f>
        <v>0.35585978057964163</v>
      </c>
      <c r="S179" s="117">
        <f>IF(S174="-","-",SUM(S171:S177)*'3j PAAC PAP'!$G$39)</f>
        <v>0.36452154710060708</v>
      </c>
      <c r="T179" s="117">
        <f>IF(T174="-","-",SUM(T171:T177)*'3j PAAC PAP'!$G$39)</f>
        <v>0.34689191001660674</v>
      </c>
      <c r="U179" s="117">
        <f>IF(U174="-","-",SUM(U171:U177)*'3j PAAC PAP'!$G$39)</f>
        <v>0.35410887614670727</v>
      </c>
      <c r="V179" s="117">
        <f>IF(V174="-","-",SUM(V171:V177)*'3j PAAC PAP'!$G$39)</f>
        <v>0.34726668352837081</v>
      </c>
      <c r="W179" s="117">
        <f>IF(W174="-","-",SUM(W171:W177)*'3j PAAC PAP'!$G$39)</f>
        <v>0.3619817374797405</v>
      </c>
      <c r="X179" s="27"/>
      <c r="Y179" s="117">
        <f>IF(Y174="-","-",SUM(Y171:Y177)*'3j PAAC PAP'!$G$39)</f>
        <v>0.37877314200521778</v>
      </c>
      <c r="Z179" s="117" t="str">
        <f>IF(Z174="-","-",SUM(Z171:Z177)*'3j PAAC PAP'!$G$39)</f>
        <v>-</v>
      </c>
      <c r="AA179" s="117" t="str">
        <f>IF(AA174="-","-",SUM(AA171:AA177)*'3j PAAC PAP'!$G$39)</f>
        <v>-</v>
      </c>
      <c r="AB179" s="117" t="str">
        <f>IF(AB174="-","-",SUM(AB171:AB177)*'3j PAAC PAP'!$G$39)</f>
        <v>-</v>
      </c>
      <c r="AC179" s="117" t="str">
        <f>IF(AC174="-","-",SUM(AC171:AC177)*'3j PAAC PAP'!$G$39)</f>
        <v>-</v>
      </c>
      <c r="AD179" s="25"/>
    </row>
    <row r="180" spans="1:30" x14ac:dyDescent="0.2">
      <c r="A180" s="207"/>
      <c r="B180" s="120" t="s">
        <v>189</v>
      </c>
      <c r="C180" s="157" t="s">
        <v>250</v>
      </c>
      <c r="D180" s="122" t="s">
        <v>125</v>
      </c>
      <c r="E180" s="119"/>
      <c r="F180" s="27"/>
      <c r="G180" s="117">
        <f>IF(G174="-","-",SUM(G171:G179)*'3k EBIT'!$E$11)</f>
        <v>1.4224538175907742</v>
      </c>
      <c r="H180" s="117">
        <f>IF(H174="-","-",SUM(H171:H179)*'3k EBIT'!$E$11)</f>
        <v>1.4250462848639429</v>
      </c>
      <c r="I180" s="117">
        <f>IF(I174="-","-",SUM(I171:I179)*'3k EBIT'!$E$11)</f>
        <v>1.4301597696771782</v>
      </c>
      <c r="J180" s="117">
        <f>IF(J174="-","-",SUM(J171:J179)*'3k EBIT'!$E$11)</f>
        <v>1.4379371714966844</v>
      </c>
      <c r="K180" s="117">
        <f>IF(K174="-","-",SUM(K171:K179)*'3k EBIT'!$E$11)</f>
        <v>1.4550432894434291</v>
      </c>
      <c r="L180" s="117">
        <f>IF(L174="-","-",SUM(L171:L179)*'3k EBIT'!$E$11)</f>
        <v>1.4699029567148398</v>
      </c>
      <c r="M180" s="117">
        <f>IF(M174="-","-",SUM(M171:M179)*'3k EBIT'!$E$11)</f>
        <v>1.524874280557688</v>
      </c>
      <c r="N180" s="117">
        <f>IF(N174="-","-",SUM(N171:N179)*'3k EBIT'!$E$11)</f>
        <v>1.6810068537036913</v>
      </c>
      <c r="O180" s="27"/>
      <c r="P180" s="117">
        <f>IF(P174="-","-",SUM(P171:P179)*'3k EBIT'!$E$11)</f>
        <v>1.6810068537036913</v>
      </c>
      <c r="Q180" s="117">
        <f>IF(Q174="-","-",SUM(Q171:Q179)*'3k EBIT'!$E$11)</f>
        <v>1.7263235180077914</v>
      </c>
      <c r="R180" s="117">
        <f>IF(R174="-","-",SUM(R171:R179)*'3k EBIT'!$E$11)</f>
        <v>1.7388562004680224</v>
      </c>
      <c r="S180" s="117">
        <f>IF(S174="-","-",SUM(S171:S179)*'3k EBIT'!$E$11)</f>
        <v>1.7799572211375414</v>
      </c>
      <c r="T180" s="117">
        <f>IF(T174="-","-",SUM(T171:T179)*'3k EBIT'!$E$11)</f>
        <v>1.6972211285225043</v>
      </c>
      <c r="U180" s="117">
        <f>IF(U174="-","-",SUM(U171:U179)*'3k EBIT'!$E$11)</f>
        <v>1.7315268400658224</v>
      </c>
      <c r="V180" s="117">
        <f>IF(V174="-","-",SUM(V171:V179)*'3k EBIT'!$E$11)</f>
        <v>1.7005535775345875</v>
      </c>
      <c r="W180" s="117">
        <f>IF(W174="-","-",SUM(W171:W179)*'3k EBIT'!$E$11)</f>
        <v>1.7717550971874356</v>
      </c>
      <c r="X180" s="27"/>
      <c r="Y180" s="117">
        <f>IF(Y174="-","-",SUM(Y171:Y179)*'3k EBIT'!$E$11)</f>
        <v>1.8542316928108575</v>
      </c>
      <c r="Z180" s="117" t="str">
        <f>IF(Z174="-","-",SUM(Z171:Z179)*'3k EBIT'!$E$11)</f>
        <v>-</v>
      </c>
      <c r="AA180" s="117" t="str">
        <f>IF(AA174="-","-",SUM(AA171:AA179)*'3k EBIT'!$E$11)</f>
        <v>-</v>
      </c>
      <c r="AB180" s="117" t="str">
        <f>IF(AB174="-","-",SUM(AB171:AB179)*'3k EBIT'!$E$11)</f>
        <v>-</v>
      </c>
      <c r="AC180" s="117" t="str">
        <f>IF(AC174="-","-",SUM(AC171:AC179)*'3k EBIT'!$E$11)</f>
        <v>-</v>
      </c>
    </row>
    <row r="181" spans="1:30" x14ac:dyDescent="0.2">
      <c r="A181" s="207"/>
      <c r="B181" s="120" t="s">
        <v>251</v>
      </c>
      <c r="C181" s="155" t="s">
        <v>252</v>
      </c>
      <c r="D181" s="122" t="s">
        <v>125</v>
      </c>
      <c r="E181" s="118"/>
      <c r="F181" s="27"/>
      <c r="G181" s="117">
        <f>IF(G176="-","-",SUM(G171:G174,G176:G180)*'3l HAP'!$E$12)</f>
        <v>1.0961125126871367</v>
      </c>
      <c r="H181" s="117">
        <f>IF(H176="-","-",SUM(H171:H174,H176:H180)*'3l HAP'!$E$12)</f>
        <v>1.0981102125644266</v>
      </c>
      <c r="I181" s="117">
        <f>IF(I176="-","-",SUM(I171:I174,I176:I180)*'3l HAP'!$E$12)</f>
        <v>1.1020505546816253</v>
      </c>
      <c r="J181" s="117">
        <f>IF(J176="-","-",SUM(J171:J174,J176:J180)*'3l HAP'!$E$12)</f>
        <v>1.1080436543134962</v>
      </c>
      <c r="K181" s="117">
        <f>IF(K176="-","-",SUM(K171:K174,K176:K180)*'3l HAP'!$E$12)</f>
        <v>1.1212252632297603</v>
      </c>
      <c r="L181" s="117">
        <f>IF(L176="-","-",SUM(L171:L174,L176:L180)*'3l HAP'!$E$12)</f>
        <v>1.1326758052643326</v>
      </c>
      <c r="M181" s="117">
        <f>IF(M176="-","-",SUM(M171:M174,M176:M180)*'3l HAP'!$E$12)</f>
        <v>1.1750355326298065</v>
      </c>
      <c r="N181" s="117">
        <f>IF(N176="-","-",SUM(N171:N174,N176:N180)*'3l HAP'!$E$12)</f>
        <v>1.2953479567992137</v>
      </c>
      <c r="O181" s="27"/>
      <c r="P181" s="117">
        <f>IF(P176="-","-",SUM(P171:P174,P176:P180)*'3l HAP'!$E$12)</f>
        <v>1.2953479567992137</v>
      </c>
      <c r="Q181" s="117">
        <f>IF(Q176="-","-",SUM(Q171:Q174,Q176:Q180)*'3l HAP'!$E$12)</f>
        <v>1.3302680098530955</v>
      </c>
      <c r="R181" s="117">
        <f>IF(R176="-","-",SUM(R171:R174,R176:R180)*'3l HAP'!$E$12)</f>
        <v>1.3399254271219814</v>
      </c>
      <c r="S181" s="117">
        <f>IF(S176="-","-",SUM(S171:S174,S176:S180)*'3l HAP'!$E$12)</f>
        <v>1.3715969952832425</v>
      </c>
      <c r="T181" s="117">
        <f>IF(T176="-","-",SUM(T171:T174,T176:T180)*'3l HAP'!$E$12)</f>
        <v>1.3078423304606031</v>
      </c>
      <c r="U181" s="117">
        <f>IF(U176="-","-",SUM(U171:U174,U176:U180)*'3l HAP'!$E$12)</f>
        <v>1.3342775786312291</v>
      </c>
      <c r="V181" s="117">
        <f>IF(V176="-","-",SUM(V171:V174,V176:V180)*'3l HAP'!$E$12)</f>
        <v>1.3104102444518095</v>
      </c>
      <c r="W181" s="117">
        <f>IF(W176="-","-",SUM(W171:W174,W176:W180)*'3l HAP'!$E$12)</f>
        <v>1.3652766138542352</v>
      </c>
      <c r="X181" s="27"/>
      <c r="Y181" s="117">
        <f>IF(Y176="-","-",SUM(Y171:Y174,Y176:Y180)*'3l HAP'!$E$12)</f>
        <v>1.4288313158408257</v>
      </c>
      <c r="Z181" s="117" t="str">
        <f>IF(Z176="-","-",SUM(Z171:Z174,Z176:Z180)*'3l HAP'!$E$12)</f>
        <v>-</v>
      </c>
      <c r="AA181" s="117" t="str">
        <f>IF(AA176="-","-",SUM(AA171:AA174,AA176:AA180)*'3l HAP'!$E$12)</f>
        <v>-</v>
      </c>
      <c r="AB181" s="117" t="str">
        <f>IF(AB176="-","-",SUM(AB171:AB174,AB176:AB180)*'3l HAP'!$E$12)</f>
        <v>-</v>
      </c>
      <c r="AC181" s="117" t="str">
        <f>IF(AC176="-","-",SUM(AC171:AC174,AC176:AC180)*'3l HAP'!$E$12)</f>
        <v>-</v>
      </c>
    </row>
    <row r="182" spans="1:30" x14ac:dyDescent="0.2">
      <c r="A182" s="207"/>
      <c r="B182" s="120" t="s">
        <v>253</v>
      </c>
      <c r="C182" s="157" t="str">
        <f>B182&amp;"_"&amp;D182</f>
        <v>Total_Northern Scotland</v>
      </c>
      <c r="D182" s="122" t="s">
        <v>125</v>
      </c>
      <c r="E182" s="119"/>
      <c r="F182" s="27"/>
      <c r="G182" s="117">
        <f>IF(G176="-","-",SUM(G171:G181))</f>
        <v>75.962071988620252</v>
      </c>
      <c r="H182" s="117">
        <f t="shared" ref="H182:M182" si="104">IF(H176="-","-",SUM(H171:H181))</f>
        <v>76.100515278094562</v>
      </c>
      <c r="I182" s="117">
        <f t="shared" si="104"/>
        <v>76.373586288690589</v>
      </c>
      <c r="J182" s="117">
        <f t="shared" si="104"/>
        <v>76.78891615711359</v>
      </c>
      <c r="K182" s="117">
        <f t="shared" si="104"/>
        <v>77.702419391346723</v>
      </c>
      <c r="L182" s="117">
        <f t="shared" si="104"/>
        <v>78.495957361464903</v>
      </c>
      <c r="M182" s="117">
        <f t="shared" si="104"/>
        <v>81.431543464451849</v>
      </c>
      <c r="N182" s="117">
        <f>IF(N176="-","-",SUM(N171:N181))</f>
        <v>89.769356344150751</v>
      </c>
      <c r="O182" s="27"/>
      <c r="P182" s="117">
        <f>IF(P176="-","-",SUM(P171:P181))</f>
        <v>89.769356344150751</v>
      </c>
      <c r="Q182" s="117">
        <f t="shared" ref="Q182:W182" si="105">IF(Q176="-","-",SUM(Q171:Q181))</f>
        <v>92.189363006990973</v>
      </c>
      <c r="R182" s="117">
        <f t="shared" si="105"/>
        <v>92.858635018132262</v>
      </c>
      <c r="S182" s="117">
        <f t="shared" si="105"/>
        <v>95.053517306958852</v>
      </c>
      <c r="T182" s="117">
        <f t="shared" si="105"/>
        <v>90.635233250520912</v>
      </c>
      <c r="U182" s="117">
        <f t="shared" si="105"/>
        <v>92.467231518336789</v>
      </c>
      <c r="V182" s="117">
        <f t="shared" si="105"/>
        <v>90.813193145333557</v>
      </c>
      <c r="W182" s="117">
        <f t="shared" si="105"/>
        <v>94.615506369624683</v>
      </c>
      <c r="X182" s="27"/>
      <c r="Y182" s="117">
        <f t="shared" ref="Y182:AC182" si="106">IF(Y176="-","-",SUM(Y171:Y181))</f>
        <v>99.019932732467126</v>
      </c>
      <c r="Z182" s="117" t="str">
        <f t="shared" si="106"/>
        <v>-</v>
      </c>
      <c r="AA182" s="117" t="str">
        <f t="shared" si="106"/>
        <v>-</v>
      </c>
      <c r="AB182" s="117" t="str">
        <f t="shared" si="106"/>
        <v>-</v>
      </c>
      <c r="AC182" s="117" t="str">
        <f t="shared" si="106"/>
        <v>-</v>
      </c>
    </row>
    <row r="183" spans="1:30" s="26" customFormat="1" ht="11.25" x14ac:dyDescent="0.15">
      <c r="A183" s="207"/>
      <c r="B183" s="123" t="s">
        <v>244</v>
      </c>
      <c r="C183" s="123" t="s">
        <v>180</v>
      </c>
      <c r="D183" s="121" t="s">
        <v>136</v>
      </c>
      <c r="E183" s="75"/>
      <c r="F183" s="27"/>
      <c r="G183" s="35" t="str">
        <f t="shared" ref="G183:V185" si="107">IF(G15="-","-",AVERAGE(G15,G27,G39,G51,G63,G75,G87,G99,G111,G123,G135,G147,G159,G171))</f>
        <v>-</v>
      </c>
      <c r="H183" s="35" t="str">
        <f t="shared" si="107"/>
        <v>-</v>
      </c>
      <c r="I183" s="35" t="str">
        <f t="shared" si="107"/>
        <v>-</v>
      </c>
      <c r="J183" s="35" t="str">
        <f t="shared" si="107"/>
        <v>-</v>
      </c>
      <c r="K183" s="35" t="str">
        <f t="shared" si="107"/>
        <v>-</v>
      </c>
      <c r="L183" s="35" t="str">
        <f t="shared" si="107"/>
        <v>-</v>
      </c>
      <c r="M183" s="35" t="str">
        <f t="shared" si="107"/>
        <v>-</v>
      </c>
      <c r="N183" s="35" t="str">
        <f t="shared" si="107"/>
        <v>-</v>
      </c>
      <c r="O183" s="27"/>
      <c r="P183" s="35" t="str">
        <f t="shared" ref="P183:W183" si="108">IF(P15="-","-",AVERAGE(P15,P27,P39,P51,P63,P75,P87,P99,P111,P123,P135,P147,P159,P171))</f>
        <v>-</v>
      </c>
      <c r="Q183" s="35" t="str">
        <f t="shared" si="108"/>
        <v>-</v>
      </c>
      <c r="R183" s="35" t="str">
        <f t="shared" si="108"/>
        <v>-</v>
      </c>
      <c r="S183" s="35" t="str">
        <f t="shared" si="108"/>
        <v>-</v>
      </c>
      <c r="T183" s="35" t="str">
        <f t="shared" si="108"/>
        <v>-</v>
      </c>
      <c r="U183" s="35" t="str">
        <f t="shared" si="108"/>
        <v>-</v>
      </c>
      <c r="V183" s="35" t="str">
        <f t="shared" si="108"/>
        <v>-</v>
      </c>
      <c r="W183" s="35" t="str">
        <f t="shared" si="108"/>
        <v>-</v>
      </c>
      <c r="X183" s="27"/>
      <c r="Y183" s="35" t="str">
        <f t="shared" ref="Y183:AC183" si="109">IF(Y15="-","-",AVERAGE(Y15,Y27,Y39,Y51,Y63,Y75,Y87,Y99,Y111,Y123,Y135,Y147,Y159,Y171))</f>
        <v>-</v>
      </c>
      <c r="Z183" s="35" t="str">
        <f t="shared" si="109"/>
        <v>-</v>
      </c>
      <c r="AA183" s="35" t="str">
        <f t="shared" si="109"/>
        <v>-</v>
      </c>
      <c r="AB183" s="35" t="str">
        <f t="shared" si="109"/>
        <v>-</v>
      </c>
      <c r="AC183" s="35" t="str">
        <f t="shared" si="109"/>
        <v>-</v>
      </c>
      <c r="AD183" s="25"/>
    </row>
    <row r="184" spans="1:30" s="26" customFormat="1" ht="11.25" x14ac:dyDescent="0.15">
      <c r="A184" s="207"/>
      <c r="B184" s="123" t="s">
        <v>244</v>
      </c>
      <c r="C184" s="123" t="s">
        <v>181</v>
      </c>
      <c r="D184" s="121" t="s">
        <v>136</v>
      </c>
      <c r="E184" s="75"/>
      <c r="F184" s="27"/>
      <c r="G184" s="35" t="str">
        <f t="shared" si="107"/>
        <v>-</v>
      </c>
      <c r="H184" s="35" t="str">
        <f t="shared" si="107"/>
        <v>-</v>
      </c>
      <c r="I184" s="35" t="str">
        <f t="shared" si="107"/>
        <v>-</v>
      </c>
      <c r="J184" s="35" t="str">
        <f t="shared" si="107"/>
        <v>-</v>
      </c>
      <c r="K184" s="35" t="str">
        <f t="shared" si="107"/>
        <v>-</v>
      </c>
      <c r="L184" s="35" t="str">
        <f t="shared" si="107"/>
        <v>-</v>
      </c>
      <c r="M184" s="35" t="str">
        <f t="shared" si="107"/>
        <v>-</v>
      </c>
      <c r="N184" s="35" t="str">
        <f t="shared" si="107"/>
        <v>-</v>
      </c>
      <c r="O184" s="27"/>
      <c r="P184" s="35" t="str">
        <f t="shared" ref="P184:W185" si="110">IF(P16="-","-",AVERAGE(P16,P28,P40,P52,P64,P76,P88,P100,P112,P124,P136,P148,P160,P172))</f>
        <v>-</v>
      </c>
      <c r="Q184" s="35" t="str">
        <f t="shared" si="110"/>
        <v>-</v>
      </c>
      <c r="R184" s="35" t="str">
        <f t="shared" si="110"/>
        <v>-</v>
      </c>
      <c r="S184" s="35" t="str">
        <f t="shared" si="110"/>
        <v>-</v>
      </c>
      <c r="T184" s="35" t="str">
        <f t="shared" si="110"/>
        <v>-</v>
      </c>
      <c r="U184" s="35" t="str">
        <f t="shared" si="110"/>
        <v>-</v>
      </c>
      <c r="V184" s="35" t="str">
        <f t="shared" si="110"/>
        <v>-</v>
      </c>
      <c r="W184" s="35" t="str">
        <f t="shared" si="110"/>
        <v>-</v>
      </c>
      <c r="X184" s="27"/>
      <c r="Y184" s="35" t="str">
        <f t="shared" ref="Y184:AC184" si="111">IF(Y16="-","-",AVERAGE(Y16,Y28,Y40,Y52,Y64,Y76,Y88,Y100,Y112,Y124,Y136,Y148,Y160,Y172))</f>
        <v>-</v>
      </c>
      <c r="Z184" s="35" t="str">
        <f t="shared" si="111"/>
        <v>-</v>
      </c>
      <c r="AA184" s="35" t="str">
        <f t="shared" si="111"/>
        <v>-</v>
      </c>
      <c r="AB184" s="35" t="str">
        <f t="shared" si="111"/>
        <v>-</v>
      </c>
      <c r="AC184" s="35" t="str">
        <f t="shared" si="111"/>
        <v>-</v>
      </c>
      <c r="AD184" s="25"/>
    </row>
    <row r="185" spans="1:30" s="26" customFormat="1" ht="11.25" x14ac:dyDescent="0.15">
      <c r="A185" s="207"/>
      <c r="B185" s="123" t="s">
        <v>245</v>
      </c>
      <c r="C185" s="123" t="s">
        <v>182</v>
      </c>
      <c r="D185" s="121" t="s">
        <v>136</v>
      </c>
      <c r="E185" s="75"/>
      <c r="F185" s="27"/>
      <c r="G185" s="35" t="str">
        <f t="shared" si="107"/>
        <v>-</v>
      </c>
      <c r="H185" s="35" t="str">
        <f t="shared" si="107"/>
        <v>-</v>
      </c>
      <c r="I185" s="35" t="str">
        <f t="shared" si="107"/>
        <v>-</v>
      </c>
      <c r="J185" s="35" t="str">
        <f t="shared" si="107"/>
        <v>-</v>
      </c>
      <c r="K185" s="35" t="str">
        <f t="shared" si="107"/>
        <v>-</v>
      </c>
      <c r="L185" s="35" t="str">
        <f t="shared" si="107"/>
        <v>-</v>
      </c>
      <c r="M185" s="35" t="str">
        <f t="shared" si="107"/>
        <v>-</v>
      </c>
      <c r="N185" s="35" t="str">
        <f t="shared" si="107"/>
        <v>-</v>
      </c>
      <c r="O185" s="27"/>
      <c r="P185" s="35" t="str">
        <f t="shared" si="107"/>
        <v>-</v>
      </c>
      <c r="Q185" s="35" t="str">
        <f t="shared" si="107"/>
        <v>-</v>
      </c>
      <c r="R185" s="35" t="str">
        <f t="shared" si="107"/>
        <v>-</v>
      </c>
      <c r="S185" s="35" t="str">
        <f t="shared" si="107"/>
        <v>-</v>
      </c>
      <c r="T185" s="35">
        <f t="shared" si="107"/>
        <v>0</v>
      </c>
      <c r="U185" s="35">
        <f t="shared" si="107"/>
        <v>1.4870742269298101</v>
      </c>
      <c r="V185" s="35">
        <f t="shared" si="107"/>
        <v>0.70457099735818818</v>
      </c>
      <c r="W185" s="35" t="str">
        <f t="shared" si="110"/>
        <v>-</v>
      </c>
      <c r="X185" s="27"/>
      <c r="Y185" s="35">
        <f t="shared" ref="Y185:AC185" si="112">IF(Y17="-","-",AVERAGE(Y17,Y29,Y41,Y53,Y65,Y77,Y89,Y101,Y113,Y125,Y137,Y149,Y161,Y173))</f>
        <v>0</v>
      </c>
      <c r="Z185" s="35" t="str">
        <f t="shared" si="112"/>
        <v>-</v>
      </c>
      <c r="AA185" s="35" t="str">
        <f t="shared" si="112"/>
        <v>-</v>
      </c>
      <c r="AB185" s="35" t="str">
        <f t="shared" si="112"/>
        <v>-</v>
      </c>
      <c r="AC185" s="35" t="str">
        <f t="shared" si="112"/>
        <v>-</v>
      </c>
      <c r="AD185" s="25"/>
    </row>
    <row r="186" spans="1:30" s="26" customFormat="1" ht="11.25" x14ac:dyDescent="0.15">
      <c r="A186" s="207"/>
      <c r="B186" s="123" t="s">
        <v>246</v>
      </c>
      <c r="C186" s="123" t="s">
        <v>183</v>
      </c>
      <c r="D186" s="121" t="s">
        <v>136</v>
      </c>
      <c r="E186" s="75"/>
      <c r="F186" s="27"/>
      <c r="G186" s="35">
        <f>IF(G18="-","-",AVERAGE(G18,G30,G42,G54,G66,G78,G90,G102,G114,G126,G138,G150,G162,G174))</f>
        <v>6.5567588596821045</v>
      </c>
      <c r="H186" s="35">
        <f t="shared" ref="G186:N194" si="113">IF(H18="-","-",AVERAGE(H18,H30,H42,H54,H66,H78,H90,H102,H114,H126,H138,H150,H162,H174))</f>
        <v>6.5567588596821045</v>
      </c>
      <c r="I186" s="35">
        <f t="shared" si="113"/>
        <v>6.6197359495950776</v>
      </c>
      <c r="J186" s="35">
        <f t="shared" si="113"/>
        <v>6.6197359495950776</v>
      </c>
      <c r="K186" s="35">
        <f t="shared" si="113"/>
        <v>6.6995028867368616</v>
      </c>
      <c r="L186" s="35">
        <f t="shared" si="113"/>
        <v>6.6995028867368616</v>
      </c>
      <c r="M186" s="35">
        <f t="shared" si="113"/>
        <v>7.113121830127354</v>
      </c>
      <c r="N186" s="35">
        <f t="shared" si="113"/>
        <v>7.113121830127354</v>
      </c>
      <c r="O186" s="27"/>
      <c r="P186" s="35">
        <f t="shared" ref="P186:W186" si="114">IF(P18="-","-",AVERAGE(P18,P30,P42,P54,P66,P78,P90,P102,P114,P126,P138,P150,P162,P174))</f>
        <v>7.113121830127354</v>
      </c>
      <c r="Q186" s="35">
        <f t="shared" si="114"/>
        <v>7.2804579515147188</v>
      </c>
      <c r="R186" s="35">
        <f t="shared" si="114"/>
        <v>7.1935840895118579</v>
      </c>
      <c r="S186" s="35">
        <f t="shared" si="114"/>
        <v>7.3593999937099719</v>
      </c>
      <c r="T186" s="35">
        <f t="shared" si="114"/>
        <v>7.0492243060839295</v>
      </c>
      <c r="U186" s="35">
        <f t="shared" si="114"/>
        <v>7.1089669218364691</v>
      </c>
      <c r="V186" s="35">
        <f t="shared" si="114"/>
        <v>6.9829560851947958</v>
      </c>
      <c r="W186" s="35">
        <f t="shared" si="114"/>
        <v>12.319103597588795</v>
      </c>
      <c r="X186" s="27"/>
      <c r="Y186" s="35">
        <f t="shared" ref="Y186:AC186" si="115">IF(Y18="-","-",AVERAGE(Y18,Y30,Y42,Y54,Y66,Y78,Y90,Y102,Y114,Y126,Y138,Y150,Y162,Y174))</f>
        <v>12.643366379774246</v>
      </c>
      <c r="Z186" s="35" t="str">
        <f t="shared" si="115"/>
        <v>-</v>
      </c>
      <c r="AA186" s="35" t="str">
        <f t="shared" si="115"/>
        <v>-</v>
      </c>
      <c r="AB186" s="35" t="str">
        <f t="shared" si="115"/>
        <v>-</v>
      </c>
      <c r="AC186" s="35" t="str">
        <f t="shared" si="115"/>
        <v>-</v>
      </c>
      <c r="AD186" s="25"/>
    </row>
    <row r="187" spans="1:30" s="26" customFormat="1" ht="11.25" x14ac:dyDescent="0.15">
      <c r="A187" s="207"/>
      <c r="B187" s="123" t="s">
        <v>247</v>
      </c>
      <c r="C187" s="123" t="s">
        <v>184</v>
      </c>
      <c r="D187" s="121" t="s">
        <v>136</v>
      </c>
      <c r="E187" s="75"/>
      <c r="F187" s="27"/>
      <c r="G187" s="35" t="str">
        <f t="shared" si="113"/>
        <v>-</v>
      </c>
      <c r="H187" s="35" t="str">
        <f t="shared" si="113"/>
        <v>-</v>
      </c>
      <c r="I187" s="35" t="str">
        <f t="shared" si="113"/>
        <v>-</v>
      </c>
      <c r="J187" s="35" t="str">
        <f t="shared" si="113"/>
        <v>-</v>
      </c>
      <c r="K187" s="35" t="str">
        <f t="shared" si="113"/>
        <v>-</v>
      </c>
      <c r="L187" s="35" t="str">
        <f t="shared" si="113"/>
        <v>-</v>
      </c>
      <c r="M187" s="35" t="str">
        <f t="shared" si="113"/>
        <v>-</v>
      </c>
      <c r="N187" s="35" t="str">
        <f t="shared" si="113"/>
        <v>-</v>
      </c>
      <c r="O187" s="27"/>
      <c r="P187" s="35" t="str">
        <f t="shared" ref="P187:W187" si="116">IF(P19="-","-",AVERAGE(P19,P31,P43,P55,P67,P79,P91,P103,P115,P127,P139,P151,P163,P175))</f>
        <v>-</v>
      </c>
      <c r="Q187" s="35" t="str">
        <f t="shared" si="116"/>
        <v>-</v>
      </c>
      <c r="R187" s="35" t="str">
        <f t="shared" si="116"/>
        <v>-</v>
      </c>
      <c r="S187" s="35" t="str">
        <f t="shared" si="116"/>
        <v>-</v>
      </c>
      <c r="T187" s="35" t="str">
        <f t="shared" si="116"/>
        <v>-</v>
      </c>
      <c r="U187" s="35" t="str">
        <f t="shared" si="116"/>
        <v>-</v>
      </c>
      <c r="V187" s="35" t="str">
        <f t="shared" si="116"/>
        <v>-</v>
      </c>
      <c r="W187" s="35" t="str">
        <f t="shared" si="116"/>
        <v>-</v>
      </c>
      <c r="X187" s="27"/>
      <c r="Y187" s="35" t="str">
        <f t="shared" ref="Y187:AC187" si="117">IF(Y19="-","-",AVERAGE(Y19,Y31,Y43,Y55,Y67,Y79,Y91,Y103,Y115,Y127,Y139,Y151,Y163,Y175))</f>
        <v>-</v>
      </c>
      <c r="Z187" s="35" t="str">
        <f t="shared" si="117"/>
        <v>-</v>
      </c>
      <c r="AA187" s="35" t="str">
        <f t="shared" si="117"/>
        <v>-</v>
      </c>
      <c r="AB187" s="35" t="str">
        <f t="shared" si="117"/>
        <v>-</v>
      </c>
      <c r="AC187" s="35" t="str">
        <f t="shared" si="117"/>
        <v>-</v>
      </c>
      <c r="AD187" s="25"/>
    </row>
    <row r="188" spans="1:30" s="26" customFormat="1" ht="11.25" x14ac:dyDescent="0.15">
      <c r="A188" s="207"/>
      <c r="B188" s="123" t="s">
        <v>248</v>
      </c>
      <c r="C188" s="123" t="s">
        <v>185</v>
      </c>
      <c r="D188" s="121" t="s">
        <v>136</v>
      </c>
      <c r="E188" s="75"/>
      <c r="F188" s="27"/>
      <c r="G188" s="35">
        <f t="shared" si="113"/>
        <v>63.482931017612522</v>
      </c>
      <c r="H188" s="35">
        <f t="shared" si="113"/>
        <v>63.610023972602754</v>
      </c>
      <c r="I188" s="35">
        <f t="shared" si="113"/>
        <v>63.800663405088052</v>
      </c>
      <c r="J188" s="35">
        <f t="shared" si="113"/>
        <v>64.181942270058713</v>
      </c>
      <c r="K188" s="35">
        <f t="shared" si="113"/>
        <v>64.944500000000033</v>
      </c>
      <c r="L188" s="35">
        <f t="shared" si="113"/>
        <v>65.770604207436435</v>
      </c>
      <c r="M188" s="35">
        <f t="shared" si="113"/>
        <v>66.723801369863025</v>
      </c>
      <c r="N188" s="35">
        <f t="shared" si="113"/>
        <v>67.295719667318977</v>
      </c>
      <c r="O188" s="27"/>
      <c r="P188" s="35">
        <f t="shared" ref="P188:W188" si="118">IF(P20="-","-",AVERAGE(P20,P32,P44,P56,P68,P80,P92,P104,P116,P128,P140,P152,P164,P176))</f>
        <v>67.295719667318977</v>
      </c>
      <c r="Q188" s="35">
        <f t="shared" si="118"/>
        <v>68.058277397260298</v>
      </c>
      <c r="R188" s="35">
        <f t="shared" si="118"/>
        <v>68.566649217221112</v>
      </c>
      <c r="S188" s="35">
        <f t="shared" si="118"/>
        <v>68.94792808219178</v>
      </c>
      <c r="T188" s="35">
        <f t="shared" si="118"/>
        <v>69.138567514677106</v>
      </c>
      <c r="U188" s="35">
        <f t="shared" si="118"/>
        <v>69.519846379647774</v>
      </c>
      <c r="V188" s="35">
        <f t="shared" si="118"/>
        <v>70.790775929549909</v>
      </c>
      <c r="W188" s="35">
        <f t="shared" si="118"/>
        <v>72.887809686888446</v>
      </c>
      <c r="X188" s="27"/>
      <c r="Y188" s="35">
        <f t="shared" ref="Y188:AC188" si="119">IF(Y20="-","-",AVERAGE(Y20,Y32,Y44,Y56,Y68,Y80,Y92,Y104,Y116,Y128,Y140,Y152,Y164,Y176))</f>
        <v>76.573505381604704</v>
      </c>
      <c r="Z188" s="35" t="str">
        <f t="shared" si="119"/>
        <v>-</v>
      </c>
      <c r="AA188" s="35" t="str">
        <f t="shared" si="119"/>
        <v>-</v>
      </c>
      <c r="AB188" s="35" t="str">
        <f t="shared" si="119"/>
        <v>-</v>
      </c>
      <c r="AC188" s="35" t="str">
        <f t="shared" si="119"/>
        <v>-</v>
      </c>
      <c r="AD188" s="25"/>
    </row>
    <row r="189" spans="1:30" s="26" customFormat="1" ht="11.25" x14ac:dyDescent="0.15">
      <c r="A189" s="207"/>
      <c r="B189" s="123" t="s">
        <v>248</v>
      </c>
      <c r="C189" s="123" t="s">
        <v>186</v>
      </c>
      <c r="D189" s="121" t="s">
        <v>136</v>
      </c>
      <c r="E189" s="75"/>
      <c r="F189" s="27"/>
      <c r="G189" s="35" t="str">
        <f t="shared" si="113"/>
        <v>-</v>
      </c>
      <c r="H189" s="35" t="str">
        <f t="shared" si="113"/>
        <v>-</v>
      </c>
      <c r="I189" s="35" t="str">
        <f t="shared" si="113"/>
        <v>-</v>
      </c>
      <c r="J189" s="35" t="str">
        <f t="shared" si="113"/>
        <v>-</v>
      </c>
      <c r="K189" s="35">
        <f t="shared" si="113"/>
        <v>0</v>
      </c>
      <c r="L189" s="35">
        <f t="shared" si="113"/>
        <v>-0.1023941345466083</v>
      </c>
      <c r="M189" s="35">
        <f t="shared" si="113"/>
        <v>1.3107897268148034</v>
      </c>
      <c r="N189" s="35">
        <f t="shared" si="113"/>
        <v>8.7391024854837429</v>
      </c>
      <c r="O189" s="27"/>
      <c r="P189" s="35">
        <f t="shared" ref="P189:W189" si="120">IF(P21="-","-",AVERAGE(P21,P33,P45,P57,P69,P81,P93,P105,P117,P129,P141,P153,P165,P177))</f>
        <v>8.7391024854837429</v>
      </c>
      <c r="Q189" s="35">
        <f t="shared" si="120"/>
        <v>10.102089688688181</v>
      </c>
      <c r="R189" s="35">
        <f t="shared" si="120"/>
        <v>10.300173121233545</v>
      </c>
      <c r="S189" s="35">
        <f t="shared" si="120"/>
        <v>11.847822371645295</v>
      </c>
      <c r="T189" s="35">
        <f t="shared" si="120"/>
        <v>7.7038430079225835</v>
      </c>
      <c r="U189" s="35">
        <f t="shared" si="120"/>
        <v>7.5210837283470982</v>
      </c>
      <c r="V189" s="35">
        <f t="shared" si="120"/>
        <v>5.503966281336238</v>
      </c>
      <c r="W189" s="35">
        <f t="shared" si="120"/>
        <v>2.3340147638275894</v>
      </c>
      <c r="X189" s="27"/>
      <c r="Y189" s="35">
        <f t="shared" ref="Y189:AC189" si="121">IF(Y21="-","-",AVERAGE(Y21,Y33,Y45,Y57,Y69,Y81,Y93,Y105,Y117,Y129,Y141,Y153,Y165,Y177))</f>
        <v>2.3848554466543854</v>
      </c>
      <c r="Z189" s="35" t="str">
        <f t="shared" si="121"/>
        <v>-</v>
      </c>
      <c r="AA189" s="35" t="str">
        <f t="shared" si="121"/>
        <v>-</v>
      </c>
      <c r="AB189" s="35" t="str">
        <f t="shared" si="121"/>
        <v>-</v>
      </c>
      <c r="AC189" s="35" t="str">
        <f t="shared" si="121"/>
        <v>-</v>
      </c>
      <c r="AD189" s="25"/>
    </row>
    <row r="190" spans="1:30" s="26" customFormat="1" ht="11.25" x14ac:dyDescent="0.15">
      <c r="A190" s="207"/>
      <c r="B190" s="123" t="s">
        <v>248</v>
      </c>
      <c r="C190" s="123" t="s">
        <v>187</v>
      </c>
      <c r="D190" s="121" t="s">
        <v>136</v>
      </c>
      <c r="E190" s="75"/>
      <c r="F190" s="27"/>
      <c r="G190" s="35">
        <f t="shared" si="113"/>
        <v>3.1142016634050882</v>
      </c>
      <c r="H190" s="35">
        <f t="shared" si="113"/>
        <v>3.1204363013698635</v>
      </c>
      <c r="I190" s="35">
        <f t="shared" si="113"/>
        <v>3.1297882583170269</v>
      </c>
      <c r="J190" s="35">
        <f t="shared" si="113"/>
        <v>3.1484921722113506</v>
      </c>
      <c r="K190" s="35">
        <f t="shared" si="113"/>
        <v>3.1859000000000006</v>
      </c>
      <c r="L190" s="35">
        <f t="shared" si="113"/>
        <v>3.2264251467710374</v>
      </c>
      <c r="M190" s="35">
        <f t="shared" si="113"/>
        <v>3.2731849315068478</v>
      </c>
      <c r="N190" s="35">
        <f t="shared" si="113"/>
        <v>3.3012408023483384</v>
      </c>
      <c r="O190" s="27"/>
      <c r="P190" s="35">
        <f t="shared" ref="P190:W190" si="122">IF(P22="-","-",AVERAGE(P22,P34,P46,P58,P70,P82,P94,P106,P118,P130,P142,P154,P166,P178))</f>
        <v>3.3012408023483384</v>
      </c>
      <c r="Q190" s="35">
        <f t="shared" si="122"/>
        <v>3.3386486301369867</v>
      </c>
      <c r="R190" s="35">
        <f t="shared" si="122"/>
        <v>3.3635871819960861</v>
      </c>
      <c r="S190" s="35">
        <f t="shared" si="122"/>
        <v>3.3822910958904111</v>
      </c>
      <c r="T190" s="35">
        <f t="shared" si="122"/>
        <v>3.3916430528375732</v>
      </c>
      <c r="U190" s="35">
        <f t="shared" si="122"/>
        <v>3.4103469667319</v>
      </c>
      <c r="V190" s="35">
        <f t="shared" si="122"/>
        <v>3.4726933463796494</v>
      </c>
      <c r="W190" s="35">
        <f t="shared" si="122"/>
        <v>3.5755648727984357</v>
      </c>
      <c r="X190" s="27"/>
      <c r="Y190" s="35">
        <f t="shared" ref="Y190:AC190" si="123">IF(Y22="-","-",AVERAGE(Y22,Y34,Y46,Y58,Y70,Y82,Y94,Y106,Y118,Y130,Y142,Y154,Y166,Y178))</f>
        <v>3.7563693737769079</v>
      </c>
      <c r="Z190" s="35" t="str">
        <f t="shared" si="123"/>
        <v>-</v>
      </c>
      <c r="AA190" s="35" t="str">
        <f t="shared" si="123"/>
        <v>-</v>
      </c>
      <c r="AB190" s="35" t="str">
        <f t="shared" si="123"/>
        <v>-</v>
      </c>
      <c r="AC190" s="35" t="str">
        <f t="shared" si="123"/>
        <v>-</v>
      </c>
      <c r="AD190" s="25"/>
    </row>
    <row r="191" spans="1:30" s="26" customFormat="1" ht="11.25" x14ac:dyDescent="0.15">
      <c r="A191" s="207"/>
      <c r="B191" s="123" t="s">
        <v>248</v>
      </c>
      <c r="C191" s="123" t="s">
        <v>188</v>
      </c>
      <c r="D191" s="121" t="s">
        <v>136</v>
      </c>
      <c r="E191" s="75"/>
      <c r="F191" s="27"/>
      <c r="G191" s="35">
        <f t="shared" si="113"/>
        <v>0.2896141176426133</v>
      </c>
      <c r="H191" s="35">
        <f t="shared" si="113"/>
        <v>0.29013964701149775</v>
      </c>
      <c r="I191" s="35">
        <f t="shared" si="113"/>
        <v>0.29118835133161486</v>
      </c>
      <c r="J191" s="35">
        <f t="shared" si="113"/>
        <v>0.29276493943826848</v>
      </c>
      <c r="K191" s="35">
        <f t="shared" si="113"/>
        <v>0.29624795193665687</v>
      </c>
      <c r="L191" s="35">
        <f t="shared" si="113"/>
        <v>0.29924049308805628</v>
      </c>
      <c r="M191" s="35">
        <f t="shared" si="113"/>
        <v>0.31073579295233944</v>
      </c>
      <c r="N191" s="35">
        <f t="shared" si="113"/>
        <v>0.34381674836941578</v>
      </c>
      <c r="O191" s="27"/>
      <c r="P191" s="35">
        <f t="shared" ref="P191:W191" si="124">IF(P23="-","-",AVERAGE(P23,P35,P47,P59,P71,P83,P95,P107,P119,P131,P143,P155,P167,P179))</f>
        <v>0.34381674836941578</v>
      </c>
      <c r="Q191" s="35">
        <f t="shared" si="124"/>
        <v>0.3532978115299103</v>
      </c>
      <c r="R191" s="35">
        <f t="shared" si="124"/>
        <v>0.35585978057964157</v>
      </c>
      <c r="S191" s="35">
        <f t="shared" si="124"/>
        <v>0.36452154710060708</v>
      </c>
      <c r="T191" s="35">
        <f t="shared" si="124"/>
        <v>0.34689191001660669</v>
      </c>
      <c r="U191" s="35">
        <f t="shared" si="124"/>
        <v>0.35410887614670727</v>
      </c>
      <c r="V191" s="35">
        <f t="shared" si="124"/>
        <v>0.34726668352837076</v>
      </c>
      <c r="W191" s="35">
        <f t="shared" si="124"/>
        <v>0.3619817374797405</v>
      </c>
      <c r="X191" s="27"/>
      <c r="Y191" s="35">
        <f t="shared" ref="Y191:AC191" si="125">IF(Y23="-","-",AVERAGE(Y23,Y35,Y47,Y59,Y71,Y83,Y95,Y107,Y119,Y131,Y143,Y155,Y167,Y179))</f>
        <v>0.37877314200521778</v>
      </c>
      <c r="Z191" s="35" t="str">
        <f t="shared" si="125"/>
        <v>-</v>
      </c>
      <c r="AA191" s="35" t="str">
        <f t="shared" si="125"/>
        <v>-</v>
      </c>
      <c r="AB191" s="35" t="str">
        <f t="shared" si="125"/>
        <v>-</v>
      </c>
      <c r="AC191" s="35" t="str">
        <f t="shared" si="125"/>
        <v>-</v>
      </c>
      <c r="AD191" s="25"/>
    </row>
    <row r="192" spans="1:30" s="26" customFormat="1" ht="11.25" x14ac:dyDescent="0.15">
      <c r="A192" s="207"/>
      <c r="B192" s="123" t="s">
        <v>189</v>
      </c>
      <c r="C192" s="123" t="s">
        <v>250</v>
      </c>
      <c r="D192" s="121" t="s">
        <v>136</v>
      </c>
      <c r="E192" s="75"/>
      <c r="F192" s="27"/>
      <c r="G192" s="35">
        <f t="shared" si="113"/>
        <v>1.4224538175907744</v>
      </c>
      <c r="H192" s="35">
        <f t="shared" si="113"/>
        <v>1.4250462848639425</v>
      </c>
      <c r="I192" s="35">
        <f t="shared" si="113"/>
        <v>1.4301597696771784</v>
      </c>
      <c r="J192" s="35">
        <f t="shared" si="113"/>
        <v>1.4379371714966849</v>
      </c>
      <c r="K192" s="35">
        <f t="shared" si="113"/>
        <v>1.4550432894434293</v>
      </c>
      <c r="L192" s="35">
        <f t="shared" si="113"/>
        <v>1.4699029567148398</v>
      </c>
      <c r="M192" s="35">
        <f t="shared" si="113"/>
        <v>1.5248742805576883</v>
      </c>
      <c r="N192" s="35">
        <f t="shared" si="113"/>
        <v>1.6810068537036915</v>
      </c>
      <c r="O192" s="27"/>
      <c r="P192" s="35">
        <f t="shared" ref="P192:W192" si="126">IF(P24="-","-",AVERAGE(P24,P36,P48,P60,P72,P84,P96,P108,P120,P132,P144,P156,P168,P180))</f>
        <v>1.6810068537036915</v>
      </c>
      <c r="Q192" s="35">
        <f t="shared" si="126"/>
        <v>1.7263235180077918</v>
      </c>
      <c r="R192" s="35">
        <f t="shared" si="126"/>
        <v>1.7388562004680221</v>
      </c>
      <c r="S192" s="35">
        <f t="shared" si="126"/>
        <v>1.779957221137541</v>
      </c>
      <c r="T192" s="35">
        <f t="shared" si="126"/>
        <v>1.6972211285225038</v>
      </c>
      <c r="U192" s="35">
        <f t="shared" si="126"/>
        <v>1.7315268400658221</v>
      </c>
      <c r="V192" s="35">
        <f t="shared" si="126"/>
        <v>1.7005535775345881</v>
      </c>
      <c r="W192" s="35">
        <f t="shared" si="126"/>
        <v>1.7717550971874358</v>
      </c>
      <c r="X192" s="27"/>
      <c r="Y192" s="35">
        <f t="shared" ref="Y192:AC192" si="127">IF(Y24="-","-",AVERAGE(Y24,Y36,Y48,Y60,Y72,Y84,Y96,Y108,Y120,Y132,Y144,Y156,Y168,Y180))</f>
        <v>1.8542316928108573</v>
      </c>
      <c r="Z192" s="35" t="str">
        <f t="shared" si="127"/>
        <v>-</v>
      </c>
      <c r="AA192" s="35" t="str">
        <f t="shared" si="127"/>
        <v>-</v>
      </c>
      <c r="AB192" s="35" t="str">
        <f t="shared" si="127"/>
        <v>-</v>
      </c>
      <c r="AC192" s="35" t="str">
        <f t="shared" si="127"/>
        <v>-</v>
      </c>
      <c r="AD192" s="25"/>
    </row>
    <row r="193" spans="1:30" s="26" customFormat="1" ht="11.25" x14ac:dyDescent="0.15">
      <c r="A193" s="207"/>
      <c r="B193" s="123" t="s">
        <v>251</v>
      </c>
      <c r="C193" s="123" t="s">
        <v>252</v>
      </c>
      <c r="D193" s="121" t="s">
        <v>136</v>
      </c>
      <c r="E193" s="75"/>
      <c r="F193" s="27"/>
      <c r="G193" s="35">
        <f t="shared" si="113"/>
        <v>1.0961125126871367</v>
      </c>
      <c r="H193" s="35">
        <f t="shared" si="113"/>
        <v>1.0981102125644266</v>
      </c>
      <c r="I193" s="35">
        <f t="shared" si="113"/>
        <v>1.1020505546816253</v>
      </c>
      <c r="J193" s="35">
        <f t="shared" si="113"/>
        <v>1.1080436543134962</v>
      </c>
      <c r="K193" s="35">
        <f t="shared" si="113"/>
        <v>1.1212252632297603</v>
      </c>
      <c r="L193" s="35">
        <f t="shared" si="113"/>
        <v>1.1326758052643326</v>
      </c>
      <c r="M193" s="35">
        <f t="shared" si="113"/>
        <v>1.1750355326298065</v>
      </c>
      <c r="N193" s="35">
        <f t="shared" si="113"/>
        <v>1.2953479567992134</v>
      </c>
      <c r="O193" s="27"/>
      <c r="P193" s="35">
        <f t="shared" ref="P193:W193" si="128">IF(P25="-","-",AVERAGE(P25,P37,P49,P61,P73,P85,P97,P109,P121,P133,P145,P157,P169,P181))</f>
        <v>1.2953479567992134</v>
      </c>
      <c r="Q193" s="35">
        <f t="shared" si="128"/>
        <v>1.3302680098530959</v>
      </c>
      <c r="R193" s="35">
        <f t="shared" si="128"/>
        <v>1.3399254271219816</v>
      </c>
      <c r="S193" s="35">
        <f t="shared" si="128"/>
        <v>1.3715969952832423</v>
      </c>
      <c r="T193" s="35">
        <f t="shared" si="128"/>
        <v>1.3078423304606033</v>
      </c>
      <c r="U193" s="35">
        <f t="shared" si="128"/>
        <v>1.3342775786312289</v>
      </c>
      <c r="V193" s="35">
        <f t="shared" si="128"/>
        <v>1.3104102444518093</v>
      </c>
      <c r="W193" s="35">
        <f t="shared" si="128"/>
        <v>1.3652766138542349</v>
      </c>
      <c r="X193" s="27"/>
      <c r="Y193" s="35">
        <f t="shared" ref="Y193:AC193" si="129">IF(Y25="-","-",AVERAGE(Y25,Y37,Y49,Y61,Y73,Y85,Y97,Y109,Y121,Y133,Y145,Y157,Y169,Y181))</f>
        <v>1.4288313158408257</v>
      </c>
      <c r="Z193" s="35" t="str">
        <f t="shared" si="129"/>
        <v>-</v>
      </c>
      <c r="AA193" s="35" t="str">
        <f t="shared" si="129"/>
        <v>-</v>
      </c>
      <c r="AB193" s="35" t="str">
        <f t="shared" si="129"/>
        <v>-</v>
      </c>
      <c r="AC193" s="35" t="str">
        <f t="shared" si="129"/>
        <v>-</v>
      </c>
      <c r="AD193" s="25"/>
    </row>
    <row r="194" spans="1:30" s="26" customFormat="1" ht="11.25" x14ac:dyDescent="0.15">
      <c r="A194" s="207"/>
      <c r="B194" s="123" t="s">
        <v>253</v>
      </c>
      <c r="C194" s="123" t="str">
        <f>B194&amp;"_"&amp;D194</f>
        <v>Total_GB average</v>
      </c>
      <c r="D194" s="116" t="s">
        <v>136</v>
      </c>
      <c r="E194" s="75"/>
      <c r="F194" s="27"/>
      <c r="G194" s="35">
        <f t="shared" si="113"/>
        <v>75.962071988620238</v>
      </c>
      <c r="H194" s="35">
        <f t="shared" si="113"/>
        <v>76.100515278094562</v>
      </c>
      <c r="I194" s="35">
        <f t="shared" si="113"/>
        <v>76.373586288690589</v>
      </c>
      <c r="J194" s="35">
        <f t="shared" si="113"/>
        <v>76.78891615711359</v>
      </c>
      <c r="K194" s="35">
        <f t="shared" si="113"/>
        <v>77.702419391346695</v>
      </c>
      <c r="L194" s="35">
        <f t="shared" si="113"/>
        <v>78.495957361464903</v>
      </c>
      <c r="M194" s="35">
        <f t="shared" si="113"/>
        <v>81.431543464451835</v>
      </c>
      <c r="N194" s="35">
        <f t="shared" si="113"/>
        <v>89.769356344150751</v>
      </c>
      <c r="O194" s="27"/>
      <c r="P194" s="35">
        <f t="shared" ref="P194:W194" si="130">IF(P26="-","-",AVERAGE(P26,P38,P50,P62,P74,P86,P98,P110,P122,P134,P146,P158,P170,P182))</f>
        <v>89.769356344150751</v>
      </c>
      <c r="Q194" s="35">
        <f t="shared" si="130"/>
        <v>92.189363006991002</v>
      </c>
      <c r="R194" s="35">
        <f t="shared" si="130"/>
        <v>92.858635018132276</v>
      </c>
      <c r="S194" s="35">
        <f t="shared" si="130"/>
        <v>95.053517306958852</v>
      </c>
      <c r="T194" s="35">
        <f t="shared" si="130"/>
        <v>90.63523325052094</v>
      </c>
      <c r="U194" s="35">
        <f t="shared" si="130"/>
        <v>92.467231518336789</v>
      </c>
      <c r="V194" s="35">
        <f t="shared" si="130"/>
        <v>90.813193145333557</v>
      </c>
      <c r="W194" s="35">
        <f t="shared" si="130"/>
        <v>94.615506369624669</v>
      </c>
      <c r="X194" s="27"/>
      <c r="Y194" s="35">
        <f t="shared" ref="Y194:AC194" si="131">IF(Y26="-","-",AVERAGE(Y26,Y38,Y50,Y62,Y74,Y86,Y98,Y110,Y122,Y134,Y146,Y158,Y170,Y182))</f>
        <v>99.019932732467154</v>
      </c>
      <c r="Z194" s="35" t="str">
        <f t="shared" si="131"/>
        <v>-</v>
      </c>
      <c r="AA194" s="35" t="str">
        <f t="shared" si="131"/>
        <v>-</v>
      </c>
      <c r="AB194" s="35" t="str">
        <f t="shared" si="131"/>
        <v>-</v>
      </c>
      <c r="AC194" s="35" t="str">
        <f t="shared" si="131"/>
        <v>-</v>
      </c>
      <c r="AD194" s="25"/>
    </row>
    <row r="195" spans="1:30" x14ac:dyDescent="0.2"/>
    <row r="196" spans="1:30" x14ac:dyDescent="0.2"/>
    <row r="197" spans="1:30" x14ac:dyDescent="0.2"/>
    <row r="198" spans="1:30" x14ac:dyDescent="0.2"/>
    <row r="199" spans="1:30" x14ac:dyDescent="0.2"/>
    <row r="200" spans="1:30" x14ac:dyDescent="0.2"/>
    <row r="201" spans="1:30" x14ac:dyDescent="0.2"/>
    <row r="202" spans="1:30" x14ac:dyDescent="0.2"/>
    <row r="203" spans="1:30" x14ac:dyDescent="0.2"/>
    <row r="204" spans="1:30" x14ac:dyDescent="0.2"/>
    <row r="205" spans="1:30" x14ac:dyDescent="0.2"/>
    <row r="206" spans="1:30" x14ac:dyDescent="0.2"/>
    <row r="207" spans="1:30" x14ac:dyDescent="0.2"/>
    <row r="208" spans="1:3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sheetData>
  <sortState xmlns:xlrd2="http://schemas.microsoft.com/office/spreadsheetml/2017/richdata2" ref="A15:AD182">
    <sortCondition ref="A15:A182"/>
  </sortState>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9" tint="0.79998168889431442"/>
    <pageSetUpPr autoPageBreaks="0"/>
  </sheetPr>
  <dimension ref="A1:AD459"/>
  <sheetViews>
    <sheetView zoomScaleNormal="100" workbookViewId="0"/>
  </sheetViews>
  <sheetFormatPr defaultColWidth="0" defaultRowHeight="14.25" zeroHeight="1" x14ac:dyDescent="0.2"/>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x14ac:dyDescent="0.2">
      <c r="A1" s="205"/>
    </row>
    <row r="2" spans="1:30" s="64" customFormat="1" ht="18.600000000000001" customHeight="1" x14ac:dyDescent="0.25">
      <c r="A2" s="205"/>
      <c r="B2" s="24" t="s">
        <v>194</v>
      </c>
      <c r="C2" s="24"/>
      <c r="D2" s="24"/>
    </row>
    <row r="3" spans="1:30" s="64" customFormat="1" ht="24.6" customHeight="1" x14ac:dyDescent="0.2">
      <c r="A3" s="205"/>
      <c r="B3" s="433" t="s">
        <v>195</v>
      </c>
      <c r="C3" s="433"/>
      <c r="D3" s="433"/>
      <c r="E3" s="433"/>
      <c r="F3" s="433"/>
      <c r="G3" s="433"/>
      <c r="H3" s="433"/>
      <c r="I3" s="66"/>
      <c r="J3" s="66"/>
      <c r="K3" s="66"/>
      <c r="L3" s="66"/>
      <c r="M3" s="66"/>
      <c r="N3" s="66"/>
      <c r="O3" s="66"/>
      <c r="P3" s="66"/>
      <c r="Q3" s="66"/>
      <c r="X3" s="66"/>
    </row>
    <row r="4" spans="1:30" s="64" customFormat="1" ht="16.350000000000001" customHeight="1" x14ac:dyDescent="0.2">
      <c r="A4" s="205"/>
      <c r="B4" s="140"/>
      <c r="C4" s="140"/>
      <c r="D4" s="140"/>
      <c r="E4" s="140"/>
      <c r="F4" s="65"/>
      <c r="G4" s="65"/>
      <c r="I4" s="66"/>
      <c r="J4" s="66"/>
      <c r="K4" s="66"/>
      <c r="L4" s="66"/>
      <c r="M4" s="66"/>
      <c r="N4" s="66"/>
      <c r="O4" s="66"/>
      <c r="P4" s="66"/>
      <c r="Q4" s="66"/>
      <c r="X4" s="66"/>
    </row>
    <row r="5" spans="1:30" ht="16.350000000000001" customHeight="1" x14ac:dyDescent="0.2">
      <c r="B5" s="69"/>
      <c r="C5" s="69"/>
      <c r="D5" s="69"/>
      <c r="E5" s="69"/>
      <c r="F5" s="69"/>
      <c r="G5" s="69"/>
      <c r="I5" s="70"/>
      <c r="J5" s="70"/>
      <c r="K5" s="70"/>
      <c r="L5" s="70"/>
      <c r="M5" s="70"/>
      <c r="N5" s="70"/>
      <c r="O5" s="70"/>
      <c r="P5" s="70"/>
      <c r="Q5" s="70"/>
      <c r="X5" s="70"/>
    </row>
    <row r="6" spans="1:30" ht="23.25" x14ac:dyDescent="0.2">
      <c r="B6" s="72" t="s">
        <v>196</v>
      </c>
      <c r="C6" s="74" t="s">
        <v>115</v>
      </c>
      <c r="D6" s="69"/>
      <c r="E6" s="69"/>
      <c r="F6" s="69"/>
      <c r="G6" s="69"/>
      <c r="I6" s="70"/>
      <c r="J6" s="70"/>
      <c r="K6" s="70"/>
      <c r="L6" s="70"/>
      <c r="M6" s="70"/>
      <c r="N6" s="70"/>
      <c r="O6" s="70"/>
      <c r="P6" s="70"/>
      <c r="Q6" s="70"/>
      <c r="X6" s="70"/>
    </row>
    <row r="7" spans="1:30" ht="14.85" customHeight="1" x14ac:dyDescent="0.2">
      <c r="B7" s="72" t="s">
        <v>198</v>
      </c>
      <c r="C7" s="74" t="s">
        <v>117</v>
      </c>
      <c r="D7" s="69"/>
      <c r="E7" s="69"/>
      <c r="F7" s="69"/>
      <c r="G7" s="69"/>
      <c r="I7" s="70"/>
      <c r="J7" s="70"/>
      <c r="K7" s="70"/>
      <c r="L7" s="70"/>
      <c r="M7" s="70"/>
      <c r="N7" s="70"/>
      <c r="O7" s="70"/>
      <c r="P7" s="70"/>
      <c r="Q7" s="70"/>
      <c r="X7" s="70"/>
    </row>
    <row r="8" spans="1:30" ht="12.6" customHeight="1" x14ac:dyDescent="0.2">
      <c r="B8" s="73" t="s">
        <v>200</v>
      </c>
      <c r="C8" s="75" t="s">
        <v>138</v>
      </c>
    </row>
    <row r="9" spans="1:30" s="25" customFormat="1" ht="11.25" x14ac:dyDescent="0.15">
      <c r="A9" s="207"/>
    </row>
    <row r="10" spans="1:30" s="26" customFormat="1" ht="11.25" customHeight="1" x14ac:dyDescent="0.15">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x14ac:dyDescent="0.15">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x14ac:dyDescent="0.15">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x14ac:dyDescent="0.15">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x14ac:dyDescent="0.15">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x14ac:dyDescent="0.15">
      <c r="A15" s="207"/>
      <c r="B15" s="123" t="s">
        <v>244</v>
      </c>
      <c r="C15" s="123" t="s">
        <v>180</v>
      </c>
      <c r="D15" s="116" t="s">
        <v>131</v>
      </c>
      <c r="E15" s="75"/>
      <c r="F15" s="27"/>
      <c r="G15" s="35" t="s">
        <v>249</v>
      </c>
      <c r="H15" s="35" t="s">
        <v>249</v>
      </c>
      <c r="I15" s="35" t="s">
        <v>249</v>
      </c>
      <c r="J15" s="35" t="s">
        <v>249</v>
      </c>
      <c r="K15" s="35" t="s">
        <v>249</v>
      </c>
      <c r="L15" s="35" t="s">
        <v>249</v>
      </c>
      <c r="M15" s="35" t="s">
        <v>249</v>
      </c>
      <c r="N15" s="35" t="s">
        <v>249</v>
      </c>
      <c r="O15" s="27"/>
      <c r="P15" s="35" t="s">
        <v>249</v>
      </c>
      <c r="Q15" s="35" t="s">
        <v>249</v>
      </c>
      <c r="R15" s="35" t="s">
        <v>249</v>
      </c>
      <c r="S15" s="35" t="s">
        <v>249</v>
      </c>
      <c r="T15" s="35" t="s">
        <v>249</v>
      </c>
      <c r="U15" s="35" t="s">
        <v>249</v>
      </c>
      <c r="V15" s="35" t="s">
        <v>249</v>
      </c>
      <c r="W15" s="35" t="s">
        <v>249</v>
      </c>
      <c r="X15" s="27"/>
      <c r="Y15" s="35" t="s">
        <v>249</v>
      </c>
      <c r="Z15" s="35" t="s">
        <v>249</v>
      </c>
      <c r="AA15" s="35" t="s">
        <v>249</v>
      </c>
      <c r="AB15" s="35" t="s">
        <v>249</v>
      </c>
      <c r="AC15" s="35" t="s">
        <v>249</v>
      </c>
      <c r="AD15" s="25"/>
    </row>
    <row r="16" spans="1:30" s="26" customFormat="1" ht="11.25" customHeight="1" x14ac:dyDescent="0.15">
      <c r="A16" s="207"/>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x14ac:dyDescent="0.15">
      <c r="A17" s="207"/>
      <c r="B17" s="123" t="s">
        <v>245</v>
      </c>
      <c r="C17" s="123" t="s">
        <v>182</v>
      </c>
      <c r="D17" s="116" t="s">
        <v>131</v>
      </c>
      <c r="E17" s="75"/>
      <c r="F17" s="27"/>
      <c r="G17" s="35" t="str">
        <f>IF('3c AA'!J181="-","-",'3c AA'!J181)</f>
        <v>-</v>
      </c>
      <c r="H17" s="35" t="str">
        <f>IF('3c AA'!K181="-","-",'3c AA'!K181)</f>
        <v>-</v>
      </c>
      <c r="I17" s="35" t="str">
        <f>IF('3c AA'!L181="-","-",'3c AA'!L181)</f>
        <v>-</v>
      </c>
      <c r="J17" s="35" t="str">
        <f>IF('3c AA'!M181="-","-",'3c AA'!M181)</f>
        <v>-</v>
      </c>
      <c r="K17" s="35" t="str">
        <f>IF('3c AA'!N181="-","-",'3c AA'!N181)</f>
        <v>-</v>
      </c>
      <c r="L17" s="35" t="str">
        <f>IF('3c AA'!O181="-","-",'3c AA'!O181)</f>
        <v>-</v>
      </c>
      <c r="M17" s="35" t="str">
        <f>IF('3c AA'!P181="-","-",'3c AA'!P181)</f>
        <v>-</v>
      </c>
      <c r="N17" s="35" t="str">
        <f>IF('3c AA'!Q181="-","-",'3c AA'!Q181)</f>
        <v>-</v>
      </c>
      <c r="O17" s="27"/>
      <c r="P17" s="35" t="str">
        <f>IF('3c AA'!S181="-","-",'3c AA'!S181)</f>
        <v>-</v>
      </c>
      <c r="Q17" s="35" t="str">
        <f>IF('3c AA'!T181="-","-",'3c AA'!T181)</f>
        <v>-</v>
      </c>
      <c r="R17" s="35" t="str">
        <f>IF('3c AA'!U181="-","-",'3c AA'!U181)</f>
        <v>-</v>
      </c>
      <c r="S17" s="35" t="str">
        <f>IF('3c AA'!V181="-","-",'3c AA'!V181)</f>
        <v>-</v>
      </c>
      <c r="T17" s="35">
        <f>IF('3c AA'!W181="-","-",'3c AA'!W181)</f>
        <v>0</v>
      </c>
      <c r="U17" s="35">
        <f>IF('3c AA'!X181="-","-",'3c AA'!X181)</f>
        <v>1.4870742269298105</v>
      </c>
      <c r="V17" s="35">
        <f>IF('3c AA'!Y181="-","-",'3c AA'!Y181)</f>
        <v>0.70457099735818829</v>
      </c>
      <c r="W17" s="35" t="str">
        <f>IF('3c AA'!Z181="-","-",'3c AA'!Z181)</f>
        <v>-</v>
      </c>
      <c r="X17" s="27"/>
      <c r="Y17" s="35">
        <f>IF('3c AA'!AB181="-","-",'3c AA'!AB181)</f>
        <v>0</v>
      </c>
      <c r="Z17" s="35" t="str">
        <f>IF('3c AA'!AC181="-","-",'3c AA'!AC181)</f>
        <v>-</v>
      </c>
      <c r="AA17" s="35" t="str">
        <f>IF('3c AA'!AD181="-","-",'3c AA'!AD181)</f>
        <v>-</v>
      </c>
      <c r="AB17" s="35" t="str">
        <f>IF('3c AA'!AE181="-","-",'3c AA'!AE181)</f>
        <v>-</v>
      </c>
      <c r="AC17" s="35" t="str">
        <f>IF('3c AA'!AF181="-","-",'3c AA'!AF181)</f>
        <v>-</v>
      </c>
      <c r="AD17" s="25"/>
    </row>
    <row r="18" spans="1:30" s="331" customFormat="1" ht="11.25" customHeight="1" x14ac:dyDescent="0.15">
      <c r="A18" s="207"/>
      <c r="B18" s="123" t="s">
        <v>246</v>
      </c>
      <c r="C18" s="123" t="s">
        <v>183</v>
      </c>
      <c r="D18" s="116" t="s">
        <v>131</v>
      </c>
      <c r="E18" s="75"/>
      <c r="F18" s="27"/>
      <c r="G18" s="35">
        <f>IF('3d PC'!G15="-","-",'3d PC'!G64+'3d PC'!G65)</f>
        <v>6.5567588596821027</v>
      </c>
      <c r="H18" s="35">
        <f>IF('3d PC'!H15="-","-",'3d PC'!H64+'3d PC'!H65)</f>
        <v>6.5567588596821027</v>
      </c>
      <c r="I18" s="35">
        <f>IF('3d PC'!I15="-","-",'3d PC'!I64+'3d PC'!I65)</f>
        <v>6.6197359495950758</v>
      </c>
      <c r="J18" s="35">
        <f>IF('3d PC'!J15="-","-",'3d PC'!J64+'3d PC'!J65)</f>
        <v>6.6197359495950758</v>
      </c>
      <c r="K18" s="35">
        <f>IF('3d PC'!K15="-","-",'3d PC'!K64+'3d PC'!K65)</f>
        <v>6.6995028867368616</v>
      </c>
      <c r="L18" s="35">
        <f>IF('3d PC'!L15="-","-",'3d PC'!L64+'3d PC'!L65)</f>
        <v>6.6995028867368616</v>
      </c>
      <c r="M18" s="35">
        <f>IF('3d PC'!M15="-","-",'3d PC'!M64+'3d PC'!M65)</f>
        <v>7.1131218301273513</v>
      </c>
      <c r="N18" s="35">
        <f>IF('3d PC'!N15="-","-",'3d PC'!N64+'3d PC'!N65)</f>
        <v>7.1131218301273513</v>
      </c>
      <c r="O18" s="27"/>
      <c r="P18" s="35">
        <f>IF('3d PC'!P15="-","-",'3d PC'!P64+'3d PC'!P65)</f>
        <v>7.1131218301273513</v>
      </c>
      <c r="Q18" s="35">
        <f>IF('3d PC'!Q15="-","-",'3d PC'!Q64+'3d PC'!Q65)</f>
        <v>7.2804579515147188</v>
      </c>
      <c r="R18" s="35">
        <f>IF('3d PC'!R15="-","-",'3d PC'!R64+'3d PC'!R65)</f>
        <v>7.1935840895118579</v>
      </c>
      <c r="S18" s="35">
        <f>IF('3d PC'!S15="-","-",'3d PC'!S64+'3d PC'!S65)</f>
        <v>7.3593999937099728</v>
      </c>
      <c r="T18" s="35">
        <f>IF('3d PC'!T15="-","-",'3d PC'!T64+'3d PC'!T65)</f>
        <v>7.0492243060839304</v>
      </c>
      <c r="U18" s="35">
        <f>IF('3d PC'!U15="-","-",'3d PC'!U64+'3d PC'!U65)</f>
        <v>7.1089669218364691</v>
      </c>
      <c r="V18" s="35">
        <f>IF('3d PC'!V15="-","-",'3d PC'!V64+'3d PC'!V65)</f>
        <v>6.9829560851947949</v>
      </c>
      <c r="W18" s="35">
        <f>IF('3d PC'!W15="-","-",'3d PC'!W64+'3d PC'!W65)</f>
        <v>12.319103597588796</v>
      </c>
      <c r="X18" s="27"/>
      <c r="Y18" s="35">
        <f>IF('3d PC'!Y15="-","-",'3d PC'!Y64+'3d PC'!Y65)</f>
        <v>12.643366379774243</v>
      </c>
      <c r="Z18" s="35" t="str">
        <f>IF('3d PC'!Z15="-","-",'3d PC'!Z64+'3d PC'!Z65)</f>
        <v>-</v>
      </c>
      <c r="AA18" s="35" t="str">
        <f>IF('3d PC'!AA15="-","-",'3d PC'!AA64+'3d PC'!AA65)</f>
        <v>-</v>
      </c>
      <c r="AB18" s="35" t="str">
        <f>IF('3d PC'!AB15="-","-",'3d PC'!AB64+'3d PC'!AB65)</f>
        <v>-</v>
      </c>
      <c r="AC18" s="35" t="str">
        <f>IF('3d PC'!AC15="-","-",'3d PC'!AC64+'3d PC'!AC65)</f>
        <v>-</v>
      </c>
      <c r="AD18" s="25"/>
    </row>
    <row r="19" spans="1:30" s="26" customFormat="1" ht="11.25" customHeight="1" x14ac:dyDescent="0.15">
      <c r="A19" s="207"/>
      <c r="B19" s="123" t="s">
        <v>247</v>
      </c>
      <c r="C19" s="123" t="s">
        <v>184</v>
      </c>
      <c r="D19" s="116" t="s">
        <v>131</v>
      </c>
      <c r="E19" s="75"/>
      <c r="F19" s="27"/>
      <c r="G19" s="35" t="s">
        <v>249</v>
      </c>
      <c r="H19" s="35" t="s">
        <v>249</v>
      </c>
      <c r="I19" s="35" t="s">
        <v>249</v>
      </c>
      <c r="J19" s="35" t="s">
        <v>249</v>
      </c>
      <c r="K19" s="35" t="s">
        <v>249</v>
      </c>
      <c r="L19" s="35" t="s">
        <v>249</v>
      </c>
      <c r="M19" s="35" t="s">
        <v>249</v>
      </c>
      <c r="N19" s="35" t="s">
        <v>249</v>
      </c>
      <c r="O19" s="27"/>
      <c r="P19" s="35" t="s">
        <v>249</v>
      </c>
      <c r="Q19" s="35" t="s">
        <v>249</v>
      </c>
      <c r="R19" s="35" t="s">
        <v>249</v>
      </c>
      <c r="S19" s="35" t="s">
        <v>249</v>
      </c>
      <c r="T19" s="35" t="s">
        <v>249</v>
      </c>
      <c r="U19" s="35" t="s">
        <v>249</v>
      </c>
      <c r="V19" s="35" t="s">
        <v>249</v>
      </c>
      <c r="W19" s="35" t="s">
        <v>249</v>
      </c>
      <c r="X19" s="27"/>
      <c r="Y19" s="35" t="s">
        <v>249</v>
      </c>
      <c r="Z19" s="35" t="s">
        <v>249</v>
      </c>
      <c r="AA19" s="35" t="s">
        <v>249</v>
      </c>
      <c r="AB19" s="35" t="s">
        <v>249</v>
      </c>
      <c r="AC19" s="35" t="s">
        <v>249</v>
      </c>
      <c r="AD19" s="25"/>
    </row>
    <row r="20" spans="1:30" s="26" customFormat="1" ht="11.25" customHeight="1" x14ac:dyDescent="0.15">
      <c r="A20" s="207"/>
      <c r="B20" s="123" t="s">
        <v>248</v>
      </c>
      <c r="C20" s="123" t="s">
        <v>185</v>
      </c>
      <c r="D20" s="116" t="s">
        <v>131</v>
      </c>
      <c r="E20" s="75"/>
      <c r="F20" s="27"/>
      <c r="G20" s="35">
        <f>IF('3g CPIH'!C$17="-","-",'3h OC '!$E$11*('3g CPIH'!C$17/'3g CPIH'!$G$17))</f>
        <v>63.482931017612529</v>
      </c>
      <c r="H20" s="35">
        <f>IF('3g CPIH'!D$17="-","-",'3h OC '!$E$11*('3g CPIH'!D$17/'3g CPIH'!$G$17))</f>
        <v>63.61002397260274</v>
      </c>
      <c r="I20" s="35">
        <f>IF('3g CPIH'!E$17="-","-",'3h OC '!$E$11*('3g CPIH'!E$17/'3g CPIH'!$G$17))</f>
        <v>63.800663405088073</v>
      </c>
      <c r="J20" s="35">
        <f>IF('3g CPIH'!F$17="-","-",'3h OC '!$E$11*('3g CPIH'!F$17/'3g CPIH'!$G$17))</f>
        <v>64.181942270058713</v>
      </c>
      <c r="K20" s="35">
        <f>IF('3g CPIH'!G$17="-","-",'3h OC '!$E$11*('3g CPIH'!G$17/'3g CPIH'!$G$17))</f>
        <v>64.944500000000005</v>
      </c>
      <c r="L20" s="35">
        <f>IF('3g CPIH'!H$17="-","-",'3h OC '!$E$11*('3g CPIH'!H$17/'3g CPIH'!$G$17))</f>
        <v>65.770604207436406</v>
      </c>
      <c r="M20" s="35">
        <f>IF('3g CPIH'!I$17="-","-",'3h OC '!$E$11*('3g CPIH'!I$17/'3g CPIH'!$G$17))</f>
        <v>66.723801369863011</v>
      </c>
      <c r="N20" s="35">
        <f>IF('3g CPIH'!J$17="-","-",'3h OC '!$E$11*('3g CPIH'!J$17/'3g CPIH'!$G$17))</f>
        <v>67.295719667318991</v>
      </c>
      <c r="O20" s="27"/>
      <c r="P20" s="35">
        <f>IF('3g CPIH'!L$17="-","-",'3h OC '!$E$11*('3g CPIH'!L$17/'3g CPIH'!$G$17))</f>
        <v>67.295719667318991</v>
      </c>
      <c r="Q20" s="35">
        <f>IF('3g CPIH'!M$17="-","-",'3h OC '!$E$11*('3g CPIH'!M$17/'3g CPIH'!$G$17))</f>
        <v>68.058277397260284</v>
      </c>
      <c r="R20" s="35">
        <f>IF('3g CPIH'!N$17="-","-",'3h OC '!$E$11*('3g CPIH'!N$17/'3g CPIH'!$G$17))</f>
        <v>68.566649217221141</v>
      </c>
      <c r="S20" s="35">
        <f>IF('3g CPIH'!O$17="-","-",'3h OC '!$E$11*('3g CPIH'!O$17/'3g CPIH'!$G$17))</f>
        <v>68.947928082191794</v>
      </c>
      <c r="T20" s="35">
        <f>IF('3g CPIH'!P$17="-","-",'3h OC '!$E$11*('3g CPIH'!P$17/'3g CPIH'!$G$17))</f>
        <v>69.138567514677106</v>
      </c>
      <c r="U20" s="35">
        <f>IF('3g CPIH'!Q$17="-","-",'3h OC '!$E$11*('3g CPIH'!Q$17/'3g CPIH'!$G$17))</f>
        <v>69.51984637964776</v>
      </c>
      <c r="V20" s="35">
        <f>IF('3g CPIH'!R$17="-","-",'3h OC '!$E$11*('3g CPIH'!R$17/'3g CPIH'!$G$17))</f>
        <v>70.790775929549909</v>
      </c>
      <c r="W20" s="35">
        <f>IF('3g CPIH'!S$17="-","-",'3h OC '!$E$11*('3g CPIH'!S$17/'3g CPIH'!$G$17))</f>
        <v>72.88780968688846</v>
      </c>
      <c r="X20" s="27"/>
      <c r="Y20" s="35">
        <f>IF('3g CPIH'!U$17="-","-",'3h OC '!$E$11*('3g CPIH'!U$17/'3g CPIH'!$G$17))</f>
        <v>76.573505381604704</v>
      </c>
      <c r="Z20" s="35" t="str">
        <f>IF('3g CPIH'!V$17="-","-",'3h OC '!$E$11*('3g CPIH'!V$17/'3g CPIH'!$G$17))</f>
        <v>-</v>
      </c>
      <c r="AA20" s="35" t="str">
        <f>IF('3g CPIH'!W$17="-","-",'3h OC '!$E$11*('3g CPIH'!W$17/'3g CPIH'!$G$17))</f>
        <v>-</v>
      </c>
      <c r="AB20" s="35" t="str">
        <f>IF('3g CPIH'!X$17="-","-",'3h OC '!$E$11*('3g CPIH'!X$17/'3g CPIH'!$G$17))</f>
        <v>-</v>
      </c>
      <c r="AC20" s="35" t="str">
        <f>IF('3g CPIH'!Y$17="-","-",'3h OC '!$E$11*('3g CPIH'!Y$17/'3g CPIH'!$G$17))</f>
        <v>-</v>
      </c>
      <c r="AD20" s="25"/>
    </row>
    <row r="21" spans="1:30" s="26" customFormat="1" ht="11.25" customHeight="1" x14ac:dyDescent="0.15">
      <c r="A21" s="207"/>
      <c r="B21" s="123" t="s">
        <v>248</v>
      </c>
      <c r="C21" s="123" t="s">
        <v>186</v>
      </c>
      <c r="D21" s="116" t="s">
        <v>131</v>
      </c>
      <c r="E21" s="75"/>
      <c r="F21" s="27"/>
      <c r="G21" s="35" t="s">
        <v>249</v>
      </c>
      <c r="H21" s="35" t="s">
        <v>249</v>
      </c>
      <c r="I21" s="35" t="s">
        <v>249</v>
      </c>
      <c r="J21" s="35" t="s">
        <v>249</v>
      </c>
      <c r="K21" s="35">
        <f>IF('3i SMNCC'!G$51="-","-",'3i SMNCC'!G$63)</f>
        <v>0</v>
      </c>
      <c r="L21" s="35">
        <f>IF('3i SMNCC'!H$51="-","-",'3i SMNCC'!H$63)</f>
        <v>-0.10239413454660828</v>
      </c>
      <c r="M21" s="35">
        <f>IF('3i SMNCC'!I$51="-","-",'3i SMNCC'!I$63)</f>
        <v>1.3107897268148032</v>
      </c>
      <c r="N21" s="35">
        <f>IF('3i SMNCC'!J$51="-","-",'3i SMNCC'!J$63)</f>
        <v>8.7391024854837447</v>
      </c>
      <c r="O21" s="27"/>
      <c r="P21" s="35">
        <f>IF('3i SMNCC'!L$51="-","-",'3i SMNCC'!L$63)</f>
        <v>8.7391024854837447</v>
      </c>
      <c r="Q21" s="35">
        <f>IF('3i SMNCC'!M$51="-","-",'3i SMNCC'!M$63)</f>
        <v>10.102089688688181</v>
      </c>
      <c r="R21" s="35">
        <f>IF('3i SMNCC'!N$51="-","-",'3i SMNCC'!N$63)</f>
        <v>10.300173121233549</v>
      </c>
      <c r="S21" s="35">
        <f>IF('3i SMNCC'!O$51="-","-",'3i SMNCC'!O$63)</f>
        <v>11.847822371645298</v>
      </c>
      <c r="T21" s="35">
        <f>IF('3i SMNCC'!P$51="-","-",'3i SMNCC'!P$63)</f>
        <v>7.7038430079225817</v>
      </c>
      <c r="U21" s="35">
        <f>IF('3i SMNCC'!Q$51="-","-",'3i SMNCC'!Q$63)</f>
        <v>7.5210837283470999</v>
      </c>
      <c r="V21" s="35">
        <f>IF('3i SMNCC'!R$51="-","-",'3i SMNCC'!R$63)</f>
        <v>5.5039662813362371</v>
      </c>
      <c r="W21" s="35">
        <f>IF('3i SMNCC'!S$51="-","-",'3i SMNCC'!S$63)</f>
        <v>2.3340147638275894</v>
      </c>
      <c r="X21" s="27"/>
      <c r="Y21" s="35">
        <f>IF('3i SMNCC'!U$51="-","-",'3i SMNCC'!U$63)</f>
        <v>2.3848554466543863</v>
      </c>
      <c r="Z21" s="35" t="str">
        <f>IF('3i SMNCC'!V$51="-","-",'3i SMNCC'!V$63)</f>
        <v>-</v>
      </c>
      <c r="AA21" s="35" t="str">
        <f>IF('3i SMNCC'!W$51="-","-",'3i SMNCC'!W$63)</f>
        <v>-</v>
      </c>
      <c r="AB21" s="35" t="str">
        <f>IF('3i SMNCC'!X$51="-","-",'3i SMNCC'!X$63)</f>
        <v>-</v>
      </c>
      <c r="AC21" s="35" t="str">
        <f>IF('3i SMNCC'!Y$51="-","-",'3i SMNCC'!Y$63)</f>
        <v>-</v>
      </c>
      <c r="AD21" s="25"/>
    </row>
    <row r="22" spans="1:30" s="26" customFormat="1" ht="11.25" customHeight="1" x14ac:dyDescent="0.15">
      <c r="A22" s="207"/>
      <c r="B22" s="123" t="s">
        <v>248</v>
      </c>
      <c r="C22" s="123" t="s">
        <v>187</v>
      </c>
      <c r="D22" s="116" t="s">
        <v>131</v>
      </c>
      <c r="E22" s="75"/>
      <c r="F22" s="27"/>
      <c r="G22" s="35">
        <f>IF('3g CPIH'!C$17="-","-",'3j PAAC PAP'!$G$19*('3g CPIH'!C$17/'3g CPIH'!$G$17))</f>
        <v>13.137827495107633</v>
      </c>
      <c r="H22" s="35">
        <f>IF('3g CPIH'!D$17="-","-",'3j PAAC PAP'!$G$19*('3g CPIH'!D$17/'3g CPIH'!$G$17))</f>
        <v>13.164129452054794</v>
      </c>
      <c r="I22" s="35">
        <f>IF('3g CPIH'!E$17="-","-",'3j PAAC PAP'!$G$19*('3g CPIH'!E$17/'3g CPIH'!$G$17))</f>
        <v>13.203582387475539</v>
      </c>
      <c r="J22" s="35">
        <f>IF('3g CPIH'!F$17="-","-",'3j PAAC PAP'!$G$19*('3g CPIH'!F$17/'3g CPIH'!$G$17))</f>
        <v>13.282488258317025</v>
      </c>
      <c r="K22" s="35">
        <f>IF('3g CPIH'!G$17="-","-",'3j PAAC PAP'!$G$19*('3g CPIH'!G$17/'3g CPIH'!$G$17))</f>
        <v>13.440300000000001</v>
      </c>
      <c r="L22" s="35">
        <f>IF('3g CPIH'!H$17="-","-",'3j PAAC PAP'!$G$19*('3g CPIH'!H$17/'3g CPIH'!$G$17))</f>
        <v>13.611262720156557</v>
      </c>
      <c r="M22" s="35">
        <f>IF('3g CPIH'!I$17="-","-",'3j PAAC PAP'!$G$19*('3g CPIH'!I$17/'3g CPIH'!$G$17))</f>
        <v>13.808527397260272</v>
      </c>
      <c r="N22" s="35">
        <f>IF('3g CPIH'!J$17="-","-",'3j PAAC PAP'!$G$19*('3g CPIH'!J$17/'3g CPIH'!$G$17))</f>
        <v>13.926886203522507</v>
      </c>
      <c r="O22" s="27"/>
      <c r="P22" s="35">
        <f>IF('3g CPIH'!L$17="-","-",'3j PAAC PAP'!$G$19*('3g CPIH'!L$17/'3g CPIH'!$G$17))</f>
        <v>13.926886203522507</v>
      </c>
      <c r="Q22" s="35">
        <f>IF('3g CPIH'!M$17="-","-",'3j PAAC PAP'!$G$19*('3g CPIH'!M$17/'3g CPIH'!$G$17))</f>
        <v>14.08469794520548</v>
      </c>
      <c r="R22" s="35">
        <f>IF('3g CPIH'!N$17="-","-",'3j PAAC PAP'!$G$19*('3g CPIH'!N$17/'3g CPIH'!$G$17))</f>
        <v>14.189905772994129</v>
      </c>
      <c r="S22" s="35">
        <f>IF('3g CPIH'!O$17="-","-",'3j PAAC PAP'!$G$19*('3g CPIH'!O$17/'3g CPIH'!$G$17))</f>
        <v>14.268811643835617</v>
      </c>
      <c r="T22" s="35">
        <f>IF('3g CPIH'!P$17="-","-",'3j PAAC PAP'!$G$19*('3g CPIH'!P$17/'3g CPIH'!$G$17))</f>
        <v>14.30826457925636</v>
      </c>
      <c r="U22" s="35">
        <f>IF('3g CPIH'!Q$17="-","-",'3j PAAC PAP'!$G$19*('3g CPIH'!Q$17/'3g CPIH'!$G$17))</f>
        <v>14.387170450097848</v>
      </c>
      <c r="V22" s="35">
        <f>IF('3g CPIH'!R$17="-","-",'3j PAAC PAP'!$G$19*('3g CPIH'!R$17/'3g CPIH'!$G$17))</f>
        <v>14.650190019569473</v>
      </c>
      <c r="W22" s="35">
        <f>IF('3g CPIH'!S$17="-","-",'3j PAAC PAP'!$G$19*('3g CPIH'!S$17/'3g CPIH'!$G$17))</f>
        <v>15.084172309197653</v>
      </c>
      <c r="X22" s="27"/>
      <c r="Y22" s="35">
        <f>IF('3g CPIH'!U$17="-","-",'3j PAAC PAP'!$G$19*('3g CPIH'!U$17/'3g CPIH'!$G$17))</f>
        <v>15.846929060665364</v>
      </c>
      <c r="Z22" s="35" t="str">
        <f>IF('3g CPIH'!V$17="-","-",'3j PAAC PAP'!$G$19*('3g CPIH'!V$17/'3g CPIH'!$G$17))</f>
        <v>-</v>
      </c>
      <c r="AA22" s="35" t="str">
        <f>IF('3g CPIH'!W$17="-","-",'3j PAAC PAP'!$G$19*('3g CPIH'!W$17/'3g CPIH'!$G$17))</f>
        <v>-</v>
      </c>
      <c r="AB22" s="35" t="str">
        <f>IF('3g CPIH'!X$17="-","-",'3j PAAC PAP'!$G$19*('3g CPIH'!X$17/'3g CPIH'!$G$17))</f>
        <v>-</v>
      </c>
      <c r="AC22" s="35" t="str">
        <f>IF('3g CPIH'!Y$17="-","-",'3j PAAC PAP'!$G$19*('3g CPIH'!Y$17/'3g CPIH'!$G$17))</f>
        <v>-</v>
      </c>
      <c r="AD22" s="25"/>
    </row>
    <row r="23" spans="1:30" s="26" customFormat="1" ht="11.25" x14ac:dyDescent="0.15">
      <c r="A23" s="207"/>
      <c r="B23" s="123" t="s">
        <v>248</v>
      </c>
      <c r="C23" s="123" t="s">
        <v>188</v>
      </c>
      <c r="D23" s="116" t="s">
        <v>131</v>
      </c>
      <c r="E23" s="75"/>
      <c r="F23" s="27"/>
      <c r="G23" s="35">
        <f>IF(G18="-","-",SUM(G15:G21)*'3j PAAC PAP'!$G$37)</f>
        <v>4.0291031998812512</v>
      </c>
      <c r="H23" s="35">
        <f>IF(H18="-","-",SUM(H15:H21)*'3j PAAC PAP'!$G$37)</f>
        <v>4.036414349210018</v>
      </c>
      <c r="I23" s="35">
        <f>IF(I18="-","-",SUM(I15:I21)*'3j PAAC PAP'!$G$37)</f>
        <v>4.0510038932775032</v>
      </c>
      <c r="J23" s="35">
        <f>IF(J18="-","-",SUM(J15:J21)*'3j PAAC PAP'!$G$37)</f>
        <v>4.0729373412638044</v>
      </c>
      <c r="K23" s="35">
        <f>IF(K18="-","-",SUM(K15:K21)*'3j PAAC PAP'!$G$37)</f>
        <v>4.1213929100624256</v>
      </c>
      <c r="L23" s="35">
        <f>IF(L18="-","-",SUM(L15:L21)*'3j PAAC PAP'!$G$37)</f>
        <v>4.1630250557154831</v>
      </c>
      <c r="M23" s="35">
        <f>IF(M18="-","-",SUM(M15:M21)*'3j PAAC PAP'!$G$37)</f>
        <v>4.3229473338273943</v>
      </c>
      <c r="N23" s="35">
        <f>IF(N18="-","-",SUM(N15:N21)*'3j PAAC PAP'!$G$37)</f>
        <v>4.7831686255620367</v>
      </c>
      <c r="O23" s="27"/>
      <c r="P23" s="35">
        <f>IF(P18="-","-",SUM(P15:P21)*'3j PAAC PAP'!$G$37)</f>
        <v>4.7831686255620367</v>
      </c>
      <c r="Q23" s="35">
        <f>IF(Q18="-","-",SUM(Q15:Q21)*'3j PAAC PAP'!$G$37)</f>
        <v>4.9150689011051076</v>
      </c>
      <c r="R23" s="35">
        <f>IF(R18="-","-",SUM(R15:R21)*'3j PAAC PAP'!$G$37)</f>
        <v>4.9507109401752034</v>
      </c>
      <c r="S23" s="35">
        <f>IF(S18="-","-",SUM(S15:S21)*'3j PAAC PAP'!$G$37)</f>
        <v>5.0712131846455923</v>
      </c>
      <c r="T23" s="35">
        <f>IF(T18="-","-",SUM(T15:T21)*'3j PAAC PAP'!$G$37)</f>
        <v>4.8259501851548539</v>
      </c>
      <c r="U23" s="35">
        <f>IF(U18="-","-",SUM(U15:U21)*'3j PAAC PAP'!$G$37)</f>
        <v>4.9263524085164407</v>
      </c>
      <c r="V23" s="35">
        <f>IF(V18="-","-",SUM(V15:V21)*'3j PAAC PAP'!$G$37)</f>
        <v>4.8311640233743791</v>
      </c>
      <c r="W23" s="35">
        <f>IF(W18="-","-",SUM(W15:W21)*'3j PAAC PAP'!$G$37)</f>
        <v>5.0358794269067841</v>
      </c>
      <c r="X23" s="27"/>
      <c r="Y23" s="35">
        <f>IF(Y18="-","-",SUM(Y15:Y21)*'3j PAAC PAP'!$G$37)</f>
        <v>5.269480959369325</v>
      </c>
      <c r="Z23" s="35" t="str">
        <f>IF(Z18="-","-",SUM(Z15:Z21)*'3j PAAC PAP'!$G$37)</f>
        <v>-</v>
      </c>
      <c r="AA23" s="35" t="str">
        <f>IF(AA18="-","-",SUM(AA15:AA21)*'3j PAAC PAP'!$G$37)</f>
        <v>-</v>
      </c>
      <c r="AB23" s="35" t="str">
        <f>IF(AB18="-","-",SUM(AB15:AB21)*'3j PAAC PAP'!$G$37)</f>
        <v>-</v>
      </c>
      <c r="AC23" s="35" t="str">
        <f>IF(AC18="-","-",SUM(AC15:AC21)*'3j PAAC PAP'!$G$37)</f>
        <v>-</v>
      </c>
      <c r="AD23" s="25"/>
    </row>
    <row r="24" spans="1:30" s="26" customFormat="1" ht="11.25" x14ac:dyDescent="0.15">
      <c r="A24" s="207"/>
      <c r="B24" s="123" t="s">
        <v>189</v>
      </c>
      <c r="C24" s="123" t="s">
        <v>250</v>
      </c>
      <c r="D24" s="116" t="s">
        <v>131</v>
      </c>
      <c r="E24" s="75"/>
      <c r="F24" s="27"/>
      <c r="G24" s="35">
        <f>IF(G18="-","-",SUM(G15:G23)*'3k EBIT'!$E$11)</f>
        <v>1.6890178272439871</v>
      </c>
      <c r="H24" s="35">
        <f>IF(H18="-","-",SUM(H15:H23)*'3k EBIT'!$E$11)</f>
        <v>1.6921303822385896</v>
      </c>
      <c r="I24" s="35">
        <f>IF(I18="-","-",SUM(I15:I23)*'3k EBIT'!$E$11)</f>
        <v>1.6980891217871283</v>
      </c>
      <c r="J24" s="35">
        <f>IF(J18="-","-",SUM(J15:J23)*'3k EBIT'!$E$11)</f>
        <v>1.7074267867709363</v>
      </c>
      <c r="K24" s="35">
        <f>IF(K18="-","-",SUM(K15:K23)*'3k EBIT'!$E$11)</f>
        <v>1.7277359161924088</v>
      </c>
      <c r="L24" s="35">
        <f>IF(L18="-","-",SUM(L15:L23)*'3k EBIT'!$E$11)</f>
        <v>1.7458702702451387</v>
      </c>
      <c r="M24" s="35">
        <f>IF(M18="-","-",SUM(M15:M23)*'3k EBIT'!$E$11)</f>
        <v>1.8066313065580686</v>
      </c>
      <c r="N24" s="35">
        <f>IF(N18="-","-",SUM(N15:N23)*'3k EBIT'!$E$11)</f>
        <v>1.9727857209910995</v>
      </c>
      <c r="O24" s="27"/>
      <c r="P24" s="35">
        <f>IF(P18="-","-",SUM(P15:P23)*'3k EBIT'!$E$11)</f>
        <v>1.9727857209910995</v>
      </c>
      <c r="Q24" s="35">
        <f>IF(Q18="-","-",SUM(Q15:Q23)*'3k EBIT'!$E$11)</f>
        <v>2.02280538360493</v>
      </c>
      <c r="R24" s="35">
        <f>IF(R18="-","-",SUM(R15:R23)*'3k EBIT'!$E$11)</f>
        <v>2.0375334161975194</v>
      </c>
      <c r="S24" s="35">
        <f>IF(S18="-","-",SUM(S15:S23)*'3k EBIT'!$E$11)</f>
        <v>2.0819665547461152</v>
      </c>
      <c r="T24" s="35">
        <f>IF(T18="-","-",SUM(T15:T23)*'3k EBIT'!$E$11)</f>
        <v>1.9954046549190607</v>
      </c>
      <c r="U24" s="35">
        <f>IF(U18="-","-",SUM(U15:U23)*'3k EBIT'!$E$11)</f>
        <v>2.0326811700265912</v>
      </c>
      <c r="V24" s="35">
        <f>IF(V18="-","-",SUM(V15:V23)*'3k EBIT'!$E$11)</f>
        <v>2.0038834567790658</v>
      </c>
      <c r="W24" s="35">
        <f>IF(W18="-","-",SUM(W15:W23)*'3k EBIT'!$E$11)</f>
        <v>2.0851778564644388</v>
      </c>
      <c r="X24" s="27"/>
      <c r="Y24" s="35">
        <f>IF(Y18="-","-",SUM(Y15:Y23)*'3k EBIT'!$E$11)</f>
        <v>2.183124881833221</v>
      </c>
      <c r="Z24" s="35" t="str">
        <f>IF(Z18="-","-",SUM(Z15:Z23)*'3k EBIT'!$E$11)</f>
        <v>-</v>
      </c>
      <c r="AA24" s="35" t="str">
        <f>IF(AA18="-","-",SUM(AA15:AA23)*'3k EBIT'!$E$11)</f>
        <v>-</v>
      </c>
      <c r="AB24" s="35" t="str">
        <f>IF(AB18="-","-",SUM(AB15:AB23)*'3k EBIT'!$E$11)</f>
        <v>-</v>
      </c>
      <c r="AC24" s="35" t="str">
        <f>IF(AC18="-","-",SUM(AC15:AC23)*'3k EBIT'!$E$11)</f>
        <v>-</v>
      </c>
      <c r="AD24" s="25"/>
    </row>
    <row r="25" spans="1:30" s="26" customFormat="1" ht="11.25" x14ac:dyDescent="0.15">
      <c r="A25" s="207"/>
      <c r="B25" s="123" t="s">
        <v>251</v>
      </c>
      <c r="C25" s="158" t="s">
        <v>252</v>
      </c>
      <c r="D25" s="116" t="s">
        <v>131</v>
      </c>
      <c r="E25" s="116"/>
      <c r="F25" s="27"/>
      <c r="G25" s="35">
        <f>IF(G20="-","-",SUM(G15:G18,G20:G24)*'3l HAP'!$E$12)</f>
        <v>1.3015210418074821</v>
      </c>
      <c r="H25" s="35">
        <f>IF(H20="-","-",SUM(H15:H18,H20:H24)*'3l HAP'!$E$12)</f>
        <v>1.3039195101681555</v>
      </c>
      <c r="I25" s="35">
        <f>IF(I20="-","-",SUM(I15:I18,I20:I24)*'3l HAP'!$E$12)</f>
        <v>1.3085111875205069</v>
      </c>
      <c r="J25" s="35">
        <f>IF(J20="-","-",SUM(J15:J18,J20:J24)*'3l HAP'!$E$12)</f>
        <v>1.3157065926025275</v>
      </c>
      <c r="K25" s="35">
        <f>IF(K20="-","-",SUM(K15:K18,K20:K24)*'3l HAP'!$E$12)</f>
        <v>1.3313563737099117</v>
      </c>
      <c r="L25" s="35">
        <f>IF(L20="-","-",SUM(L15:L18,L20:L24)*'3l HAP'!$E$12)</f>
        <v>1.3453303193950954</v>
      </c>
      <c r="M25" s="35">
        <f>IF(M20="-","-",SUM(M15:M18,M20:M24)*'3l HAP'!$E$12)</f>
        <v>1.3921514754585258</v>
      </c>
      <c r="N25" s="35">
        <f>IF(N20="-","-",SUM(N15:N18,N20:N24)*'3l HAP'!$E$12)</f>
        <v>1.520186516347737</v>
      </c>
      <c r="O25" s="27"/>
      <c r="P25" s="35">
        <f>IF(P20="-","-",SUM(P15:P18,P20:P24)*'3l HAP'!$E$12)</f>
        <v>1.520186516347737</v>
      </c>
      <c r="Q25" s="35">
        <f>IF(Q20="-","-",SUM(Q15:Q18,Q20:Q24)*'3l HAP'!$E$12)</f>
        <v>1.5587305993916913</v>
      </c>
      <c r="R25" s="35">
        <f>IF(R20="-","-",SUM(R15:R18,R20:R24)*'3l HAP'!$E$12)</f>
        <v>1.570079706555918</v>
      </c>
      <c r="S25" s="35">
        <f>IF(S20="-","-",SUM(S15:S18,S20:S24)*'3l HAP'!$E$12)</f>
        <v>1.6043189335443677</v>
      </c>
      <c r="T25" s="35">
        <f>IF(T20="-","-",SUM(T15:T18,T20:T24)*'3l HAP'!$E$12)</f>
        <v>1.5376161834451714</v>
      </c>
      <c r="U25" s="35">
        <f>IF(U20="-","-",SUM(U15:U18,U20:U24)*'3l HAP'!$E$12)</f>
        <v>1.5663406693535709</v>
      </c>
      <c r="V25" s="35">
        <f>IF(V20="-","-",SUM(V15:V18,V20:V24)*'3l HAP'!$E$12)</f>
        <v>1.5441497669586857</v>
      </c>
      <c r="W25" s="35">
        <f>IF(W20="-","-",SUM(W15:W18,W20:W24)*'3l HAP'!$E$12)</f>
        <v>1.6067934940200321</v>
      </c>
      <c r="X25" s="27"/>
      <c r="Y25" s="35">
        <f>IF(Y20="-","-",SUM(Y15:Y18,Y20:Y24)*'3l HAP'!$E$12)</f>
        <v>1.6822693785510638</v>
      </c>
      <c r="Z25" s="35" t="str">
        <f>IF(Z20="-","-",SUM(Z15:Z18,Z20:Z24)*'3l HAP'!$E$12)</f>
        <v>-</v>
      </c>
      <c r="AA25" s="35" t="str">
        <f>IF(AA20="-","-",SUM(AA15:AA18,AA20:AA24)*'3l HAP'!$E$12)</f>
        <v>-</v>
      </c>
      <c r="AB25" s="35" t="str">
        <f>IF(AB20="-","-",SUM(AB15:AB18,AB20:AB24)*'3l HAP'!$E$12)</f>
        <v>-</v>
      </c>
      <c r="AC25" s="35" t="str">
        <f>IF(AC20="-","-",SUM(AC15:AC18,AC20:AC24)*'3l HAP'!$E$12)</f>
        <v>-</v>
      </c>
      <c r="AD25" s="25"/>
    </row>
    <row r="26" spans="1:30" s="26" customFormat="1" ht="11.25" customHeight="1" x14ac:dyDescent="0.15">
      <c r="A26" s="207"/>
      <c r="B26" s="123" t="s">
        <v>253</v>
      </c>
      <c r="C26" s="123" t="str">
        <f>B26&amp;"_"&amp;D26</f>
        <v>Total_Eastern</v>
      </c>
      <c r="D26" s="116" t="s">
        <v>131</v>
      </c>
      <c r="E26" s="75"/>
      <c r="F26" s="27"/>
      <c r="G26" s="35">
        <f>IF(G20="-","-",SUM(G15:G25))</f>
        <v>90.197159441334975</v>
      </c>
      <c r="H26" s="35">
        <f t="shared" ref="H26:N26" si="0">IF(H20="-","-",SUM(H15:H25))</f>
        <v>90.363376525956397</v>
      </c>
      <c r="I26" s="35">
        <f t="shared" si="0"/>
        <v>90.681585944743844</v>
      </c>
      <c r="J26" s="35">
        <f t="shared" si="0"/>
        <v>91.180237198608097</v>
      </c>
      <c r="K26" s="35">
        <f t="shared" si="0"/>
        <v>92.264788086701628</v>
      </c>
      <c r="L26" s="35">
        <f t="shared" si="0"/>
        <v>93.233201325138921</v>
      </c>
      <c r="M26" s="35">
        <f t="shared" si="0"/>
        <v>96.477970439909441</v>
      </c>
      <c r="N26" s="35">
        <f t="shared" si="0"/>
        <v>105.35097104935348</v>
      </c>
      <c r="O26" s="27"/>
      <c r="P26" s="35">
        <f>IF(P20="-","-",SUM(P15:P25))</f>
        <v>105.35097104935348</v>
      </c>
      <c r="Q26" s="35">
        <f t="shared" ref="Q26:W26" si="1">IF(Q20="-","-",SUM(Q15:Q25))</f>
        <v>108.02212786677039</v>
      </c>
      <c r="R26" s="35">
        <f t="shared" si="1"/>
        <v>108.8086362638893</v>
      </c>
      <c r="S26" s="35">
        <f t="shared" si="1"/>
        <v>111.18146076431874</v>
      </c>
      <c r="T26" s="35">
        <f t="shared" si="1"/>
        <v>106.55887043145906</v>
      </c>
      <c r="U26" s="35">
        <f t="shared" si="1"/>
        <v>108.54951595475558</v>
      </c>
      <c r="V26" s="35">
        <f t="shared" si="1"/>
        <v>107.01165656012074</v>
      </c>
      <c r="W26" s="35">
        <f t="shared" si="1"/>
        <v>111.35295113489376</v>
      </c>
      <c r="X26" s="27"/>
      <c r="Y26" s="35">
        <f t="shared" ref="Y26:AC26" si="2">IF(Y20="-","-",SUM(Y15:Y25))</f>
        <v>116.58353148845229</v>
      </c>
      <c r="Z26" s="35" t="str">
        <f t="shared" si="2"/>
        <v>-</v>
      </c>
      <c r="AA26" s="35" t="str">
        <f t="shared" si="2"/>
        <v>-</v>
      </c>
      <c r="AB26" s="35" t="str">
        <f t="shared" si="2"/>
        <v>-</v>
      </c>
      <c r="AC26" s="35" t="str">
        <f t="shared" si="2"/>
        <v>-</v>
      </c>
      <c r="AD26" s="25"/>
    </row>
    <row r="27" spans="1:30" s="26" customFormat="1" ht="11.25" customHeight="1" x14ac:dyDescent="0.15">
      <c r="A27" s="207"/>
      <c r="B27" s="120" t="s">
        <v>244</v>
      </c>
      <c r="C27" s="120" t="s">
        <v>180</v>
      </c>
      <c r="D27" s="118" t="s">
        <v>132</v>
      </c>
      <c r="E27" s="119"/>
      <c r="F27" s="27"/>
      <c r="G27" s="117" t="s">
        <v>249</v>
      </c>
      <c r="H27" s="117" t="s">
        <v>249</v>
      </c>
      <c r="I27" s="117" t="s">
        <v>249</v>
      </c>
      <c r="J27" s="117" t="s">
        <v>249</v>
      </c>
      <c r="K27" s="117" t="s">
        <v>249</v>
      </c>
      <c r="L27" s="117" t="s">
        <v>249</v>
      </c>
      <c r="M27" s="117" t="s">
        <v>249</v>
      </c>
      <c r="N27" s="117" t="s">
        <v>249</v>
      </c>
      <c r="O27" s="27"/>
      <c r="P27" s="117" t="s">
        <v>249</v>
      </c>
      <c r="Q27" s="117" t="s">
        <v>249</v>
      </c>
      <c r="R27" s="117" t="s">
        <v>249</v>
      </c>
      <c r="S27" s="117" t="s">
        <v>249</v>
      </c>
      <c r="T27" s="117" t="s">
        <v>249</v>
      </c>
      <c r="U27" s="117" t="s">
        <v>249</v>
      </c>
      <c r="V27" s="117" t="s">
        <v>249</v>
      </c>
      <c r="W27" s="117" t="s">
        <v>249</v>
      </c>
      <c r="X27" s="27"/>
      <c r="Y27" s="117" t="s">
        <v>249</v>
      </c>
      <c r="Z27" s="117" t="s">
        <v>249</v>
      </c>
      <c r="AA27" s="117" t="s">
        <v>249</v>
      </c>
      <c r="AB27" s="117" t="s">
        <v>249</v>
      </c>
      <c r="AC27" s="117" t="s">
        <v>249</v>
      </c>
      <c r="AD27" s="25"/>
    </row>
    <row r="28" spans="1:30" s="26" customFormat="1" ht="11.25" customHeight="1" x14ac:dyDescent="0.15">
      <c r="A28" s="207"/>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x14ac:dyDescent="0.15">
      <c r="A29" s="207"/>
      <c r="B29" s="120" t="s">
        <v>245</v>
      </c>
      <c r="C29" s="120" t="s">
        <v>182</v>
      </c>
      <c r="D29" s="118" t="s">
        <v>132</v>
      </c>
      <c r="E29" s="119"/>
      <c r="F29" s="27"/>
      <c r="G29" s="117" t="str">
        <f>IF('3c AA'!J182="-","-",'3c AA'!J182)</f>
        <v>-</v>
      </c>
      <c r="H29" s="117" t="str">
        <f>IF('3c AA'!K182="-","-",'3c AA'!K182)</f>
        <v>-</v>
      </c>
      <c r="I29" s="117" t="str">
        <f>IF('3c AA'!L182="-","-",'3c AA'!L182)</f>
        <v>-</v>
      </c>
      <c r="J29" s="117" t="str">
        <f>IF('3c AA'!M182="-","-",'3c AA'!M182)</f>
        <v>-</v>
      </c>
      <c r="K29" s="117" t="str">
        <f>IF('3c AA'!N182="-","-",'3c AA'!N182)</f>
        <v>-</v>
      </c>
      <c r="L29" s="117" t="str">
        <f>IF('3c AA'!O182="-","-",'3c AA'!O182)</f>
        <v>-</v>
      </c>
      <c r="M29" s="117" t="str">
        <f>IF('3c AA'!P182="-","-",'3c AA'!P182)</f>
        <v>-</v>
      </c>
      <c r="N29" s="117" t="str">
        <f>IF('3c AA'!Q182="-","-",'3c AA'!Q182)</f>
        <v>-</v>
      </c>
      <c r="O29" s="27"/>
      <c r="P29" s="117" t="str">
        <f>IF('3c AA'!S182="-","-",'3c AA'!S182)</f>
        <v>-</v>
      </c>
      <c r="Q29" s="117" t="str">
        <f>IF('3c AA'!T182="-","-",'3c AA'!T182)</f>
        <v>-</v>
      </c>
      <c r="R29" s="117" t="str">
        <f>IF('3c AA'!U182="-","-",'3c AA'!U182)</f>
        <v>-</v>
      </c>
      <c r="S29" s="117" t="str">
        <f>IF('3c AA'!V182="-","-",'3c AA'!V182)</f>
        <v>-</v>
      </c>
      <c r="T29" s="117">
        <f>IF('3c AA'!W182="-","-",'3c AA'!W182)</f>
        <v>0</v>
      </c>
      <c r="U29" s="117">
        <f>IF('3c AA'!X182="-","-",'3c AA'!X182)</f>
        <v>1.4870742269298105</v>
      </c>
      <c r="V29" s="117">
        <f>IF('3c AA'!Y182="-","-",'3c AA'!Y182)</f>
        <v>0.70457099735818829</v>
      </c>
      <c r="W29" s="117" t="str">
        <f>IF('3c AA'!Z182="-","-",'3c AA'!Z182)</f>
        <v>-</v>
      </c>
      <c r="X29" s="27"/>
      <c r="Y29" s="117">
        <f>IF('3c AA'!AB182="-","-",'3c AA'!AB182)</f>
        <v>0</v>
      </c>
      <c r="Z29" s="117" t="str">
        <f>IF('3c AA'!AC182="-","-",'3c AA'!AC182)</f>
        <v>-</v>
      </c>
      <c r="AA29" s="117" t="str">
        <f>IF('3c AA'!AD182="-","-",'3c AA'!AD182)</f>
        <v>-</v>
      </c>
      <c r="AB29" s="117" t="str">
        <f>IF('3c AA'!AE182="-","-",'3c AA'!AE182)</f>
        <v>-</v>
      </c>
      <c r="AC29" s="117" t="str">
        <f>IF('3c AA'!AF182="-","-",'3c AA'!AF182)</f>
        <v>-</v>
      </c>
      <c r="AD29" s="25"/>
    </row>
    <row r="30" spans="1:30" s="331" customFormat="1" ht="12.6" customHeight="1" x14ac:dyDescent="0.15">
      <c r="A30" s="207"/>
      <c r="B30" s="120" t="s">
        <v>246</v>
      </c>
      <c r="C30" s="120" t="s">
        <v>183</v>
      </c>
      <c r="D30" s="118" t="s">
        <v>132</v>
      </c>
      <c r="E30" s="119"/>
      <c r="F30" s="27"/>
      <c r="G30" s="117">
        <f>IF('3d PC'!G15="-","-",'3d PC'!G64+'3d PC'!G65)</f>
        <v>6.5567588596821027</v>
      </c>
      <c r="H30" s="117">
        <f>IF('3d PC'!H15="-","-",'3d PC'!H64+'3d PC'!H65)</f>
        <v>6.5567588596821027</v>
      </c>
      <c r="I30" s="117">
        <f>IF('3d PC'!I15="-","-",'3d PC'!I64+'3d PC'!I65)</f>
        <v>6.6197359495950758</v>
      </c>
      <c r="J30" s="117">
        <f>IF('3d PC'!J15="-","-",'3d PC'!J64+'3d PC'!J65)</f>
        <v>6.6197359495950758</v>
      </c>
      <c r="K30" s="117">
        <f>IF('3d PC'!K15="-","-",'3d PC'!K64+'3d PC'!K65)</f>
        <v>6.6995028867368616</v>
      </c>
      <c r="L30" s="117">
        <f>IF('3d PC'!L15="-","-",'3d PC'!L64+'3d PC'!L65)</f>
        <v>6.6995028867368616</v>
      </c>
      <c r="M30" s="117">
        <f>IF('3d PC'!M15="-","-",'3d PC'!M64+'3d PC'!M65)</f>
        <v>7.1131218301273513</v>
      </c>
      <c r="N30" s="117">
        <f>IF('3d PC'!N15="-","-",'3d PC'!N64+'3d PC'!N65)</f>
        <v>7.1131218301273513</v>
      </c>
      <c r="O30" s="27"/>
      <c r="P30" s="117">
        <f>IF('3d PC'!P15="-","-",'3d PC'!P64+'3d PC'!P65)</f>
        <v>7.1131218301273513</v>
      </c>
      <c r="Q30" s="117">
        <f>IF('3d PC'!Q15="-","-",'3d PC'!Q64+'3d PC'!Q65)</f>
        <v>7.2804579515147188</v>
      </c>
      <c r="R30" s="117">
        <f>IF('3d PC'!R15="-","-",'3d PC'!R64+'3d PC'!R65)</f>
        <v>7.1935840895118579</v>
      </c>
      <c r="S30" s="117">
        <f>IF('3d PC'!S15="-","-",'3d PC'!S64+'3d PC'!S65)</f>
        <v>7.3593999937099728</v>
      </c>
      <c r="T30" s="117">
        <f>IF('3d PC'!T15="-","-",'3d PC'!T64+'3d PC'!T65)</f>
        <v>7.0492243060839304</v>
      </c>
      <c r="U30" s="117">
        <f>IF('3d PC'!U15="-","-",'3d PC'!U64+'3d PC'!U65)</f>
        <v>7.1089669218364691</v>
      </c>
      <c r="V30" s="117">
        <f>IF('3d PC'!V15="-","-",'3d PC'!V64+'3d PC'!V65)</f>
        <v>6.9829560851947949</v>
      </c>
      <c r="W30" s="117">
        <f>IF('3d PC'!W15="-","-",'3d PC'!W64+'3d PC'!W65)</f>
        <v>12.319103597588796</v>
      </c>
      <c r="X30" s="27"/>
      <c r="Y30" s="117">
        <f>IF('3d PC'!Y15="-","-",'3d PC'!Y64+'3d PC'!Y65)</f>
        <v>12.643366379774243</v>
      </c>
      <c r="Z30" s="117" t="str">
        <f>IF('3d PC'!Z15="-","-",'3d PC'!Z64+'3d PC'!Z65)</f>
        <v>-</v>
      </c>
      <c r="AA30" s="117" t="str">
        <f>IF('3d PC'!AA15="-","-",'3d PC'!AA64+'3d PC'!AA65)</f>
        <v>-</v>
      </c>
      <c r="AB30" s="117" t="str">
        <f>IF('3d PC'!AB15="-","-",'3d PC'!AB64+'3d PC'!AB65)</f>
        <v>-</v>
      </c>
      <c r="AC30" s="117" t="str">
        <f>IF('3d PC'!AC15="-","-",'3d PC'!AC64+'3d PC'!AC65)</f>
        <v>-</v>
      </c>
      <c r="AD30" s="25"/>
    </row>
    <row r="31" spans="1:30" s="26" customFormat="1" ht="11.25" customHeight="1" x14ac:dyDescent="0.15">
      <c r="A31" s="207"/>
      <c r="B31" s="120" t="s">
        <v>247</v>
      </c>
      <c r="C31" s="120" t="s">
        <v>184</v>
      </c>
      <c r="D31" s="118" t="s">
        <v>132</v>
      </c>
      <c r="E31" s="119"/>
      <c r="F31" s="27"/>
      <c r="G31" s="117" t="s">
        <v>249</v>
      </c>
      <c r="H31" s="117" t="s">
        <v>249</v>
      </c>
      <c r="I31" s="117" t="s">
        <v>249</v>
      </c>
      <c r="J31" s="117" t="s">
        <v>249</v>
      </c>
      <c r="K31" s="117" t="s">
        <v>249</v>
      </c>
      <c r="L31" s="117" t="s">
        <v>249</v>
      </c>
      <c r="M31" s="117" t="s">
        <v>249</v>
      </c>
      <c r="N31" s="117" t="s">
        <v>249</v>
      </c>
      <c r="O31" s="27"/>
      <c r="P31" s="117" t="s">
        <v>249</v>
      </c>
      <c r="Q31" s="117" t="s">
        <v>249</v>
      </c>
      <c r="R31" s="117" t="s">
        <v>249</v>
      </c>
      <c r="S31" s="117" t="s">
        <v>249</v>
      </c>
      <c r="T31" s="117" t="s">
        <v>249</v>
      </c>
      <c r="U31" s="117" t="s">
        <v>249</v>
      </c>
      <c r="V31" s="117" t="s">
        <v>249</v>
      </c>
      <c r="W31" s="117" t="s">
        <v>249</v>
      </c>
      <c r="X31" s="27"/>
      <c r="Y31" s="117" t="s">
        <v>249</v>
      </c>
      <c r="Z31" s="117" t="s">
        <v>249</v>
      </c>
      <c r="AA31" s="117" t="s">
        <v>249</v>
      </c>
      <c r="AB31" s="117" t="s">
        <v>249</v>
      </c>
      <c r="AC31" s="117" t="s">
        <v>249</v>
      </c>
      <c r="AD31" s="25"/>
    </row>
    <row r="32" spans="1:30" s="26" customFormat="1" ht="11.25" customHeight="1" x14ac:dyDescent="0.15">
      <c r="A32" s="207"/>
      <c r="B32" s="120" t="s">
        <v>248</v>
      </c>
      <c r="C32" s="120" t="s">
        <v>185</v>
      </c>
      <c r="D32" s="118" t="s">
        <v>132</v>
      </c>
      <c r="E32" s="119"/>
      <c r="F32" s="27"/>
      <c r="G32" s="117">
        <f>IF('3g CPIH'!C$17="-","-",'3h OC '!$E$11*('3g CPIH'!C$17/'3g CPIH'!$G$17))</f>
        <v>63.482931017612529</v>
      </c>
      <c r="H32" s="117">
        <f>IF('3g CPIH'!D$17="-","-",'3h OC '!$E$11*('3g CPIH'!D$17/'3g CPIH'!$G$17))</f>
        <v>63.61002397260274</v>
      </c>
      <c r="I32" s="117">
        <f>IF('3g CPIH'!E$17="-","-",'3h OC '!$E$11*('3g CPIH'!E$17/'3g CPIH'!$G$17))</f>
        <v>63.800663405088073</v>
      </c>
      <c r="J32" s="117">
        <f>IF('3g CPIH'!F$17="-","-",'3h OC '!$E$11*('3g CPIH'!F$17/'3g CPIH'!$G$17))</f>
        <v>64.181942270058713</v>
      </c>
      <c r="K32" s="117">
        <f>IF('3g CPIH'!G$17="-","-",'3h OC '!$E$11*('3g CPIH'!G$17/'3g CPIH'!$G$17))</f>
        <v>64.944500000000005</v>
      </c>
      <c r="L32" s="117">
        <f>IF('3g CPIH'!H$17="-","-",'3h OC '!$E$11*('3g CPIH'!H$17/'3g CPIH'!$G$17))</f>
        <v>65.770604207436406</v>
      </c>
      <c r="M32" s="117">
        <f>IF('3g CPIH'!I$17="-","-",'3h OC '!$E$11*('3g CPIH'!I$17/'3g CPIH'!$G$17))</f>
        <v>66.723801369863011</v>
      </c>
      <c r="N32" s="117">
        <f>IF('3g CPIH'!J$17="-","-",'3h OC '!$E$11*('3g CPIH'!J$17/'3g CPIH'!$G$17))</f>
        <v>67.295719667318991</v>
      </c>
      <c r="O32" s="27"/>
      <c r="P32" s="117">
        <f>IF('3g CPIH'!L$17="-","-",'3h OC '!$E$11*('3g CPIH'!L$17/'3g CPIH'!$G$17))</f>
        <v>67.295719667318991</v>
      </c>
      <c r="Q32" s="117">
        <f>IF('3g CPIH'!M$17="-","-",'3h OC '!$E$11*('3g CPIH'!M$17/'3g CPIH'!$G$17))</f>
        <v>68.058277397260284</v>
      </c>
      <c r="R32" s="117">
        <f>IF('3g CPIH'!N$17="-","-",'3h OC '!$E$11*('3g CPIH'!N$17/'3g CPIH'!$G$17))</f>
        <v>68.566649217221141</v>
      </c>
      <c r="S32" s="117">
        <f>IF('3g CPIH'!O$17="-","-",'3h OC '!$E$11*('3g CPIH'!O$17/'3g CPIH'!$G$17))</f>
        <v>68.947928082191794</v>
      </c>
      <c r="T32" s="117">
        <f>IF('3g CPIH'!P$17="-","-",'3h OC '!$E$11*('3g CPIH'!P$17/'3g CPIH'!$G$17))</f>
        <v>69.138567514677106</v>
      </c>
      <c r="U32" s="117">
        <f>IF('3g CPIH'!Q$17="-","-",'3h OC '!$E$11*('3g CPIH'!Q$17/'3g CPIH'!$G$17))</f>
        <v>69.51984637964776</v>
      </c>
      <c r="V32" s="117">
        <f>IF('3g CPIH'!R$17="-","-",'3h OC '!$E$11*('3g CPIH'!R$17/'3g CPIH'!$G$17))</f>
        <v>70.790775929549909</v>
      </c>
      <c r="W32" s="117">
        <f>IF('3g CPIH'!S$17="-","-",'3h OC '!$E$11*('3g CPIH'!S$17/'3g CPIH'!$G$17))</f>
        <v>72.88780968688846</v>
      </c>
      <c r="X32" s="27"/>
      <c r="Y32" s="117">
        <f>IF('3g CPIH'!U$17="-","-",'3h OC '!$E$11*('3g CPIH'!U$17/'3g CPIH'!$G$17))</f>
        <v>76.573505381604704</v>
      </c>
      <c r="Z32" s="117" t="str">
        <f>IF('3g CPIH'!V$17="-","-",'3h OC '!$E$11*('3g CPIH'!V$17/'3g CPIH'!$G$17))</f>
        <v>-</v>
      </c>
      <c r="AA32" s="117" t="str">
        <f>IF('3g CPIH'!W$17="-","-",'3h OC '!$E$11*('3g CPIH'!W$17/'3g CPIH'!$G$17))</f>
        <v>-</v>
      </c>
      <c r="AB32" s="117" t="str">
        <f>IF('3g CPIH'!X$17="-","-",'3h OC '!$E$11*('3g CPIH'!X$17/'3g CPIH'!$G$17))</f>
        <v>-</v>
      </c>
      <c r="AC32" s="117" t="str">
        <f>IF('3g CPIH'!Y$17="-","-",'3h OC '!$E$11*('3g CPIH'!Y$17/'3g CPIH'!$G$17))</f>
        <v>-</v>
      </c>
      <c r="AD32" s="25"/>
    </row>
    <row r="33" spans="1:30" s="26" customFormat="1" ht="11.25" customHeight="1" x14ac:dyDescent="0.15">
      <c r="A33" s="207"/>
      <c r="B33" s="120" t="s">
        <v>248</v>
      </c>
      <c r="C33" s="120" t="s">
        <v>186</v>
      </c>
      <c r="D33" s="118" t="s">
        <v>132</v>
      </c>
      <c r="E33" s="119"/>
      <c r="F33" s="27"/>
      <c r="G33" s="117" t="s">
        <v>249</v>
      </c>
      <c r="H33" s="117" t="s">
        <v>249</v>
      </c>
      <c r="I33" s="117" t="s">
        <v>249</v>
      </c>
      <c r="J33" s="117" t="s">
        <v>249</v>
      </c>
      <c r="K33" s="117">
        <f>IF('3i SMNCC'!G$51="-","-",'3i SMNCC'!G$63)</f>
        <v>0</v>
      </c>
      <c r="L33" s="117">
        <f>IF('3i SMNCC'!H$51="-","-",'3i SMNCC'!H$63)</f>
        <v>-0.10239413454660828</v>
      </c>
      <c r="M33" s="117">
        <f>IF('3i SMNCC'!I$51="-","-",'3i SMNCC'!I$63)</f>
        <v>1.3107897268148032</v>
      </c>
      <c r="N33" s="117">
        <f>IF('3i SMNCC'!J$51="-","-",'3i SMNCC'!J$63)</f>
        <v>8.7391024854837447</v>
      </c>
      <c r="O33" s="27"/>
      <c r="P33" s="117">
        <f>IF('3i SMNCC'!L$51="-","-",'3i SMNCC'!L$63)</f>
        <v>8.7391024854837447</v>
      </c>
      <c r="Q33" s="117">
        <f>IF('3i SMNCC'!M$51="-","-",'3i SMNCC'!M$63)</f>
        <v>10.102089688688181</v>
      </c>
      <c r="R33" s="117">
        <f>IF('3i SMNCC'!N$51="-","-",'3i SMNCC'!N$63)</f>
        <v>10.300173121233549</v>
      </c>
      <c r="S33" s="117">
        <f>IF('3i SMNCC'!O$51="-","-",'3i SMNCC'!O$63)</f>
        <v>11.847822371645298</v>
      </c>
      <c r="T33" s="117">
        <f>IF('3i SMNCC'!P$51="-","-",'3i SMNCC'!P$63)</f>
        <v>7.7038430079225817</v>
      </c>
      <c r="U33" s="117">
        <f>IF('3i SMNCC'!Q$51="-","-",'3i SMNCC'!Q$63)</f>
        <v>7.5210837283470999</v>
      </c>
      <c r="V33" s="117">
        <f>IF('3i SMNCC'!R$51="-","-",'3i SMNCC'!R$63)</f>
        <v>5.5039662813362371</v>
      </c>
      <c r="W33" s="117">
        <f>IF('3i SMNCC'!S$51="-","-",'3i SMNCC'!S$63)</f>
        <v>2.3340147638275894</v>
      </c>
      <c r="X33" s="27"/>
      <c r="Y33" s="117">
        <f>IF('3i SMNCC'!U$51="-","-",'3i SMNCC'!U$63)</f>
        <v>2.3848554466543863</v>
      </c>
      <c r="Z33" s="117" t="str">
        <f>IF('3i SMNCC'!V$51="-","-",'3i SMNCC'!V$63)</f>
        <v>-</v>
      </c>
      <c r="AA33" s="117" t="str">
        <f>IF('3i SMNCC'!W$51="-","-",'3i SMNCC'!W$63)</f>
        <v>-</v>
      </c>
      <c r="AB33" s="117" t="str">
        <f>IF('3i SMNCC'!X$51="-","-",'3i SMNCC'!X$63)</f>
        <v>-</v>
      </c>
      <c r="AC33" s="117" t="str">
        <f>IF('3i SMNCC'!Y$51="-","-",'3i SMNCC'!Y$63)</f>
        <v>-</v>
      </c>
      <c r="AD33" s="25"/>
    </row>
    <row r="34" spans="1:30" s="26" customFormat="1" ht="11.25" x14ac:dyDescent="0.15">
      <c r="A34" s="207"/>
      <c r="B34" s="120" t="s">
        <v>248</v>
      </c>
      <c r="C34" s="120" t="s">
        <v>187</v>
      </c>
      <c r="D34" s="118" t="s">
        <v>132</v>
      </c>
      <c r="E34" s="119"/>
      <c r="F34" s="27"/>
      <c r="G34" s="117">
        <f>IF('3g CPIH'!C$17="-","-",'3j PAAC PAP'!$G$19*('3g CPIH'!C$17/'3g CPIH'!$G$17))</f>
        <v>13.137827495107633</v>
      </c>
      <c r="H34" s="117">
        <f>IF('3g CPIH'!D$17="-","-",'3j PAAC PAP'!$G$19*('3g CPIH'!D$17/'3g CPIH'!$G$17))</f>
        <v>13.164129452054794</v>
      </c>
      <c r="I34" s="117">
        <f>IF('3g CPIH'!E$17="-","-",'3j PAAC PAP'!$G$19*('3g CPIH'!E$17/'3g CPIH'!$G$17))</f>
        <v>13.203582387475539</v>
      </c>
      <c r="J34" s="117">
        <f>IF('3g CPIH'!F$17="-","-",'3j PAAC PAP'!$G$19*('3g CPIH'!F$17/'3g CPIH'!$G$17))</f>
        <v>13.282488258317025</v>
      </c>
      <c r="K34" s="117">
        <f>IF('3g CPIH'!G$17="-","-",'3j PAAC PAP'!$G$19*('3g CPIH'!G$17/'3g CPIH'!$G$17))</f>
        <v>13.440300000000001</v>
      </c>
      <c r="L34" s="117">
        <f>IF('3g CPIH'!H$17="-","-",'3j PAAC PAP'!$G$19*('3g CPIH'!H$17/'3g CPIH'!$G$17))</f>
        <v>13.611262720156557</v>
      </c>
      <c r="M34" s="117">
        <f>IF('3g CPIH'!I$17="-","-",'3j PAAC PAP'!$G$19*('3g CPIH'!I$17/'3g CPIH'!$G$17))</f>
        <v>13.808527397260272</v>
      </c>
      <c r="N34" s="117">
        <f>IF('3g CPIH'!J$17="-","-",'3j PAAC PAP'!$G$19*('3g CPIH'!J$17/'3g CPIH'!$G$17))</f>
        <v>13.926886203522507</v>
      </c>
      <c r="O34" s="27"/>
      <c r="P34" s="117">
        <f>IF('3g CPIH'!L$17="-","-",'3j PAAC PAP'!$G$19*('3g CPIH'!L$17/'3g CPIH'!$G$17))</f>
        <v>13.926886203522507</v>
      </c>
      <c r="Q34" s="117">
        <f>IF('3g CPIH'!M$17="-","-",'3j PAAC PAP'!$G$19*('3g CPIH'!M$17/'3g CPIH'!$G$17))</f>
        <v>14.08469794520548</v>
      </c>
      <c r="R34" s="117">
        <f>IF('3g CPIH'!N$17="-","-",'3j PAAC PAP'!$G$19*('3g CPIH'!N$17/'3g CPIH'!$G$17))</f>
        <v>14.189905772994129</v>
      </c>
      <c r="S34" s="117">
        <f>IF('3g CPIH'!O$17="-","-",'3j PAAC PAP'!$G$19*('3g CPIH'!O$17/'3g CPIH'!$G$17))</f>
        <v>14.268811643835617</v>
      </c>
      <c r="T34" s="117">
        <f>IF('3g CPIH'!P$17="-","-",'3j PAAC PAP'!$G$19*('3g CPIH'!P$17/'3g CPIH'!$G$17))</f>
        <v>14.30826457925636</v>
      </c>
      <c r="U34" s="117">
        <f>IF('3g CPIH'!Q$17="-","-",'3j PAAC PAP'!$G$19*('3g CPIH'!Q$17/'3g CPIH'!$G$17))</f>
        <v>14.387170450097848</v>
      </c>
      <c r="V34" s="117">
        <f>IF('3g CPIH'!R$17="-","-",'3j PAAC PAP'!$G$19*('3g CPIH'!R$17/'3g CPIH'!$G$17))</f>
        <v>14.650190019569473</v>
      </c>
      <c r="W34" s="117">
        <f>IF('3g CPIH'!S$17="-","-",'3j PAAC PAP'!$G$19*('3g CPIH'!S$17/'3g CPIH'!$G$17))</f>
        <v>15.084172309197653</v>
      </c>
      <c r="X34" s="27"/>
      <c r="Y34" s="117">
        <f>IF('3g CPIH'!U$17="-","-",'3j PAAC PAP'!$G$19*('3g CPIH'!U$17/'3g CPIH'!$G$17))</f>
        <v>15.846929060665364</v>
      </c>
      <c r="Z34" s="117" t="str">
        <f>IF('3g CPIH'!V$17="-","-",'3j PAAC PAP'!$G$19*('3g CPIH'!V$17/'3g CPIH'!$G$17))</f>
        <v>-</v>
      </c>
      <c r="AA34" s="117" t="str">
        <f>IF('3g CPIH'!W$17="-","-",'3j PAAC PAP'!$G$19*('3g CPIH'!W$17/'3g CPIH'!$G$17))</f>
        <v>-</v>
      </c>
      <c r="AB34" s="117" t="str">
        <f>IF('3g CPIH'!X$17="-","-",'3j PAAC PAP'!$G$19*('3g CPIH'!X$17/'3g CPIH'!$G$17))</f>
        <v>-</v>
      </c>
      <c r="AC34" s="117" t="str">
        <f>IF('3g CPIH'!Y$17="-","-",'3j PAAC PAP'!$G$19*('3g CPIH'!Y$17/'3g CPIH'!$G$17))</f>
        <v>-</v>
      </c>
      <c r="AD34" s="25"/>
    </row>
    <row r="35" spans="1:30" s="26" customFormat="1" ht="11.25" x14ac:dyDescent="0.15">
      <c r="A35" s="207"/>
      <c r="B35" s="120" t="s">
        <v>248</v>
      </c>
      <c r="C35" s="120" t="s">
        <v>188</v>
      </c>
      <c r="D35" s="118" t="s">
        <v>132</v>
      </c>
      <c r="E35" s="119"/>
      <c r="F35" s="27"/>
      <c r="G35" s="117">
        <f>IF(G30="-","-",SUM(G27:G33)*'3j PAAC PAP'!$G$37)</f>
        <v>4.0291031998812512</v>
      </c>
      <c r="H35" s="117">
        <f>IF(H30="-","-",SUM(H27:H33)*'3j PAAC PAP'!$G$37)</f>
        <v>4.036414349210018</v>
      </c>
      <c r="I35" s="117">
        <f>IF(I30="-","-",SUM(I27:I33)*'3j PAAC PAP'!$G$37)</f>
        <v>4.0510038932775032</v>
      </c>
      <c r="J35" s="117">
        <f>IF(J30="-","-",SUM(J27:J33)*'3j PAAC PAP'!$G$37)</f>
        <v>4.0729373412638044</v>
      </c>
      <c r="K35" s="117">
        <f>IF(K30="-","-",SUM(K27:K33)*'3j PAAC PAP'!$G$37)</f>
        <v>4.1213929100624256</v>
      </c>
      <c r="L35" s="117">
        <f>IF(L30="-","-",SUM(L27:L33)*'3j PAAC PAP'!$G$37)</f>
        <v>4.1630250557154831</v>
      </c>
      <c r="M35" s="117">
        <f>IF(M30="-","-",SUM(M27:M33)*'3j PAAC PAP'!$G$37)</f>
        <v>4.3229473338273943</v>
      </c>
      <c r="N35" s="117">
        <f>IF(N30="-","-",SUM(N27:N33)*'3j PAAC PAP'!$G$37)</f>
        <v>4.7831686255620367</v>
      </c>
      <c r="O35" s="27"/>
      <c r="P35" s="117">
        <f>IF(P30="-","-",SUM(P27:P33)*'3j PAAC PAP'!$G$37)</f>
        <v>4.7831686255620367</v>
      </c>
      <c r="Q35" s="117">
        <f>IF(Q30="-","-",SUM(Q27:Q33)*'3j PAAC PAP'!$G$37)</f>
        <v>4.9150689011051076</v>
      </c>
      <c r="R35" s="117">
        <f>IF(R30="-","-",SUM(R27:R33)*'3j PAAC PAP'!$G$37)</f>
        <v>4.9507109401752034</v>
      </c>
      <c r="S35" s="117">
        <f>IF(S30="-","-",SUM(S27:S33)*'3j PAAC PAP'!$G$37)</f>
        <v>5.0712131846455923</v>
      </c>
      <c r="T35" s="117">
        <f>IF(T30="-","-",SUM(T27:T33)*'3j PAAC PAP'!$G$37)</f>
        <v>4.8259501851548539</v>
      </c>
      <c r="U35" s="117">
        <f>IF(U30="-","-",SUM(U27:U33)*'3j PAAC PAP'!$G$37)</f>
        <v>4.9263524085164407</v>
      </c>
      <c r="V35" s="117">
        <f>IF(V30="-","-",SUM(V27:V33)*'3j PAAC PAP'!$G$37)</f>
        <v>4.8311640233743791</v>
      </c>
      <c r="W35" s="117">
        <f>IF(W30="-","-",SUM(W27:W33)*'3j PAAC PAP'!$G$37)</f>
        <v>5.0358794269067841</v>
      </c>
      <c r="X35" s="27"/>
      <c r="Y35" s="117">
        <f>IF(Y30="-","-",SUM(Y27:Y33)*'3j PAAC PAP'!$G$37)</f>
        <v>5.269480959369325</v>
      </c>
      <c r="Z35" s="117" t="str">
        <f>IF(Z30="-","-",SUM(Z27:Z33)*'3j PAAC PAP'!$G$37)</f>
        <v>-</v>
      </c>
      <c r="AA35" s="117" t="str">
        <f>IF(AA30="-","-",SUM(AA27:AA33)*'3j PAAC PAP'!$G$37)</f>
        <v>-</v>
      </c>
      <c r="AB35" s="117" t="str">
        <f>IF(AB30="-","-",SUM(AB27:AB33)*'3j PAAC PAP'!$G$37)</f>
        <v>-</v>
      </c>
      <c r="AC35" s="117" t="str">
        <f>IF(AC30="-","-",SUM(AC27:AC33)*'3j PAAC PAP'!$G$37)</f>
        <v>-</v>
      </c>
      <c r="AD35" s="25"/>
    </row>
    <row r="36" spans="1:30" s="26" customFormat="1" ht="11.25" x14ac:dyDescent="0.15">
      <c r="A36" s="207"/>
      <c r="B36" s="120" t="s">
        <v>189</v>
      </c>
      <c r="C36" s="120" t="s">
        <v>250</v>
      </c>
      <c r="D36" s="118" t="s">
        <v>132</v>
      </c>
      <c r="E36" s="119"/>
      <c r="F36" s="27"/>
      <c r="G36" s="117">
        <f>IF(G30="-","-",SUM(G27:G35)*'3k EBIT'!$E$11)</f>
        <v>1.6890178272439871</v>
      </c>
      <c r="H36" s="117">
        <f>IF(H30="-","-",SUM(H27:H35)*'3k EBIT'!$E$11)</f>
        <v>1.6921303822385896</v>
      </c>
      <c r="I36" s="117">
        <f>IF(I30="-","-",SUM(I27:I35)*'3k EBIT'!$E$11)</f>
        <v>1.6980891217871283</v>
      </c>
      <c r="J36" s="117">
        <f>IF(J30="-","-",SUM(J27:J35)*'3k EBIT'!$E$11)</f>
        <v>1.7074267867709363</v>
      </c>
      <c r="K36" s="117">
        <f>IF(K30="-","-",SUM(K27:K35)*'3k EBIT'!$E$11)</f>
        <v>1.7277359161924088</v>
      </c>
      <c r="L36" s="117">
        <f>IF(L30="-","-",SUM(L27:L35)*'3k EBIT'!$E$11)</f>
        <v>1.7458702702451387</v>
      </c>
      <c r="M36" s="117">
        <f>IF(M30="-","-",SUM(M27:M35)*'3k EBIT'!$E$11)</f>
        <v>1.8066313065580686</v>
      </c>
      <c r="N36" s="117">
        <f>IF(N30="-","-",SUM(N27:N35)*'3k EBIT'!$E$11)</f>
        <v>1.9727857209910995</v>
      </c>
      <c r="O36" s="27"/>
      <c r="P36" s="117">
        <f>IF(P30="-","-",SUM(P27:P35)*'3k EBIT'!$E$11)</f>
        <v>1.9727857209910995</v>
      </c>
      <c r="Q36" s="117">
        <f>IF(Q30="-","-",SUM(Q27:Q35)*'3k EBIT'!$E$11)</f>
        <v>2.02280538360493</v>
      </c>
      <c r="R36" s="117">
        <f>IF(R30="-","-",SUM(R27:R35)*'3k EBIT'!$E$11)</f>
        <v>2.0375334161975194</v>
      </c>
      <c r="S36" s="117">
        <f>IF(S30="-","-",SUM(S27:S35)*'3k EBIT'!$E$11)</f>
        <v>2.0819665547461152</v>
      </c>
      <c r="T36" s="117">
        <f>IF(T30="-","-",SUM(T27:T35)*'3k EBIT'!$E$11)</f>
        <v>1.9954046549190607</v>
      </c>
      <c r="U36" s="117">
        <f>IF(U30="-","-",SUM(U27:U35)*'3k EBIT'!$E$11)</f>
        <v>2.0326811700265912</v>
      </c>
      <c r="V36" s="117">
        <f>IF(V30="-","-",SUM(V27:V35)*'3k EBIT'!$E$11)</f>
        <v>2.0038834567790658</v>
      </c>
      <c r="W36" s="117">
        <f>IF(W30="-","-",SUM(W27:W35)*'3k EBIT'!$E$11)</f>
        <v>2.0851778564644388</v>
      </c>
      <c r="X36" s="27"/>
      <c r="Y36" s="117">
        <f>IF(Y30="-","-",SUM(Y27:Y35)*'3k EBIT'!$E$11)</f>
        <v>2.183124881833221</v>
      </c>
      <c r="Z36" s="117" t="str">
        <f>IF(Z30="-","-",SUM(Z27:Z35)*'3k EBIT'!$E$11)</f>
        <v>-</v>
      </c>
      <c r="AA36" s="117" t="str">
        <f>IF(AA30="-","-",SUM(AA27:AA35)*'3k EBIT'!$E$11)</f>
        <v>-</v>
      </c>
      <c r="AB36" s="117" t="str">
        <f>IF(AB30="-","-",SUM(AB27:AB35)*'3k EBIT'!$E$11)</f>
        <v>-</v>
      </c>
      <c r="AC36" s="117" t="str">
        <f>IF(AC30="-","-",SUM(AC27:AC35)*'3k EBIT'!$E$11)</f>
        <v>-</v>
      </c>
      <c r="AD36" s="25"/>
    </row>
    <row r="37" spans="1:30" s="26" customFormat="1" ht="11.25" customHeight="1" x14ac:dyDescent="0.15">
      <c r="A37" s="207"/>
      <c r="B37" s="120" t="s">
        <v>251</v>
      </c>
      <c r="C37" s="156" t="s">
        <v>252</v>
      </c>
      <c r="D37" s="118" t="s">
        <v>132</v>
      </c>
      <c r="E37" s="118"/>
      <c r="F37" s="27"/>
      <c r="G37" s="117">
        <f>IF(G32="-","-",SUM(G27:G30,G32:G36)*'3l HAP'!$E$12)</f>
        <v>1.3015210418074821</v>
      </c>
      <c r="H37" s="117">
        <f>IF(H32="-","-",SUM(H27:H30,H32:H36)*'3l HAP'!$E$12)</f>
        <v>1.3039195101681555</v>
      </c>
      <c r="I37" s="117">
        <f>IF(I32="-","-",SUM(I27:I30,I32:I36)*'3l HAP'!$E$12)</f>
        <v>1.3085111875205069</v>
      </c>
      <c r="J37" s="117">
        <f>IF(J32="-","-",SUM(J27:J30,J32:J36)*'3l HAP'!$E$12)</f>
        <v>1.3157065926025275</v>
      </c>
      <c r="K37" s="117">
        <f>IF(K32="-","-",SUM(K27:K30,K32:K36)*'3l HAP'!$E$12)</f>
        <v>1.3313563737099117</v>
      </c>
      <c r="L37" s="117">
        <f>IF(L32="-","-",SUM(L27:L30,L32:L36)*'3l HAP'!$E$12)</f>
        <v>1.3453303193950954</v>
      </c>
      <c r="M37" s="117">
        <f>IF(M32="-","-",SUM(M27:M30,M32:M36)*'3l HAP'!$E$12)</f>
        <v>1.3921514754585258</v>
      </c>
      <c r="N37" s="117">
        <f>IF(N32="-","-",SUM(N27:N30,N32:N36)*'3l HAP'!$E$12)</f>
        <v>1.520186516347737</v>
      </c>
      <c r="O37" s="27"/>
      <c r="P37" s="117">
        <f>IF(P32="-","-",SUM(P27:P30,P32:P36)*'3l HAP'!$E$12)</f>
        <v>1.520186516347737</v>
      </c>
      <c r="Q37" s="117">
        <f>IF(Q32="-","-",SUM(Q27:Q30,Q32:Q36)*'3l HAP'!$E$12)</f>
        <v>1.5587305993916913</v>
      </c>
      <c r="R37" s="117">
        <f>IF(R32="-","-",SUM(R27:R30,R32:R36)*'3l HAP'!$E$12)</f>
        <v>1.570079706555918</v>
      </c>
      <c r="S37" s="117">
        <f>IF(S32="-","-",SUM(S27:S30,S32:S36)*'3l HAP'!$E$12)</f>
        <v>1.6043189335443677</v>
      </c>
      <c r="T37" s="117">
        <f>IF(T32="-","-",SUM(T27:T30,T32:T36)*'3l HAP'!$E$12)</f>
        <v>1.5376161834451714</v>
      </c>
      <c r="U37" s="117">
        <f>IF(U32="-","-",SUM(U27:U30,U32:U36)*'3l HAP'!$E$12)</f>
        <v>1.5663406693535709</v>
      </c>
      <c r="V37" s="117">
        <f>IF(V32="-","-",SUM(V27:V30,V32:V36)*'3l HAP'!$E$12)</f>
        <v>1.5441497669586857</v>
      </c>
      <c r="W37" s="117">
        <f>IF(W32="-","-",SUM(W27:W30,W32:W36)*'3l HAP'!$E$12)</f>
        <v>1.6067934940200321</v>
      </c>
      <c r="X37" s="27"/>
      <c r="Y37" s="117">
        <f>IF(Y32="-","-",SUM(Y27:Y30,Y32:Y36)*'3l HAP'!$E$12)</f>
        <v>1.6822693785510638</v>
      </c>
      <c r="Z37" s="117" t="str">
        <f>IF(Z32="-","-",SUM(Z27:Z30,Z32:Z36)*'3l HAP'!$E$12)</f>
        <v>-</v>
      </c>
      <c r="AA37" s="117" t="str">
        <f>IF(AA32="-","-",SUM(AA27:AA30,AA32:AA36)*'3l HAP'!$E$12)</f>
        <v>-</v>
      </c>
      <c r="AB37" s="117" t="str">
        <f>IF(AB32="-","-",SUM(AB27:AB30,AB32:AB36)*'3l HAP'!$E$12)</f>
        <v>-</v>
      </c>
      <c r="AC37" s="117" t="str">
        <f>IF(AC32="-","-",SUM(AC27:AC30,AC32:AC36)*'3l HAP'!$E$12)</f>
        <v>-</v>
      </c>
      <c r="AD37" s="25"/>
    </row>
    <row r="38" spans="1:30" s="26" customFormat="1" ht="11.25" customHeight="1" x14ac:dyDescent="0.15">
      <c r="A38" s="207"/>
      <c r="B38" s="120" t="s">
        <v>253</v>
      </c>
      <c r="C38" s="120" t="str">
        <f>B38&amp;"_"&amp;D38</f>
        <v>Total_East Midlands</v>
      </c>
      <c r="D38" s="118" t="s">
        <v>132</v>
      </c>
      <c r="E38" s="119"/>
      <c r="F38" s="27"/>
      <c r="G38" s="117">
        <f>IF(G32="-","-",SUM(G27:G37))</f>
        <v>90.197159441334975</v>
      </c>
      <c r="H38" s="117">
        <f t="shared" ref="H38:W38" si="3">IF(H32="-","-",SUM(H27:H37))</f>
        <v>90.363376525956397</v>
      </c>
      <c r="I38" s="117">
        <f t="shared" si="3"/>
        <v>90.681585944743844</v>
      </c>
      <c r="J38" s="117">
        <f t="shared" si="3"/>
        <v>91.180237198608097</v>
      </c>
      <c r="K38" s="117">
        <f t="shared" si="3"/>
        <v>92.264788086701628</v>
      </c>
      <c r="L38" s="117">
        <f t="shared" si="3"/>
        <v>93.233201325138921</v>
      </c>
      <c r="M38" s="117">
        <f t="shared" si="3"/>
        <v>96.477970439909441</v>
      </c>
      <c r="N38" s="117">
        <f t="shared" si="3"/>
        <v>105.35097104935348</v>
      </c>
      <c r="O38" s="27"/>
      <c r="P38" s="117">
        <f t="shared" si="3"/>
        <v>105.35097104935348</v>
      </c>
      <c r="Q38" s="117">
        <f t="shared" si="3"/>
        <v>108.02212786677039</v>
      </c>
      <c r="R38" s="117">
        <f t="shared" si="3"/>
        <v>108.8086362638893</v>
      </c>
      <c r="S38" s="117">
        <f t="shared" si="3"/>
        <v>111.18146076431874</v>
      </c>
      <c r="T38" s="117">
        <f t="shared" si="3"/>
        <v>106.55887043145906</v>
      </c>
      <c r="U38" s="117">
        <f t="shared" si="3"/>
        <v>108.54951595475558</v>
      </c>
      <c r="V38" s="117">
        <f t="shared" si="3"/>
        <v>107.01165656012074</v>
      </c>
      <c r="W38" s="117">
        <f t="shared" si="3"/>
        <v>111.35295113489376</v>
      </c>
      <c r="X38" s="27"/>
      <c r="Y38" s="117">
        <f t="shared" ref="Y38:AC38" si="4">IF(Y32="-","-",SUM(Y27:Y37))</f>
        <v>116.58353148845229</v>
      </c>
      <c r="Z38" s="117" t="str">
        <f t="shared" si="4"/>
        <v>-</v>
      </c>
      <c r="AA38" s="117" t="str">
        <f t="shared" si="4"/>
        <v>-</v>
      </c>
      <c r="AB38" s="117" t="str">
        <f t="shared" si="4"/>
        <v>-</v>
      </c>
      <c r="AC38" s="117" t="str">
        <f t="shared" si="4"/>
        <v>-</v>
      </c>
      <c r="AD38" s="25"/>
    </row>
    <row r="39" spans="1:30" s="26" customFormat="1" ht="11.25" customHeight="1" x14ac:dyDescent="0.15">
      <c r="A39" s="207"/>
      <c r="B39" s="123" t="s">
        <v>244</v>
      </c>
      <c r="C39" s="123" t="s">
        <v>180</v>
      </c>
      <c r="D39" s="116" t="s">
        <v>129</v>
      </c>
      <c r="E39" s="75"/>
      <c r="F39" s="27"/>
      <c r="G39" s="35" t="s">
        <v>249</v>
      </c>
      <c r="H39" s="35" t="s">
        <v>249</v>
      </c>
      <c r="I39" s="35" t="s">
        <v>249</v>
      </c>
      <c r="J39" s="35" t="s">
        <v>249</v>
      </c>
      <c r="K39" s="35" t="s">
        <v>249</v>
      </c>
      <c r="L39" s="35" t="s">
        <v>249</v>
      </c>
      <c r="M39" s="35" t="s">
        <v>249</v>
      </c>
      <c r="N39" s="35" t="s">
        <v>249</v>
      </c>
      <c r="O39" s="27"/>
      <c r="P39" s="35" t="s">
        <v>249</v>
      </c>
      <c r="Q39" s="35" t="s">
        <v>249</v>
      </c>
      <c r="R39" s="35" t="s">
        <v>249</v>
      </c>
      <c r="S39" s="35" t="s">
        <v>249</v>
      </c>
      <c r="T39" s="35" t="s">
        <v>249</v>
      </c>
      <c r="U39" s="35" t="s">
        <v>249</v>
      </c>
      <c r="V39" s="35" t="s">
        <v>249</v>
      </c>
      <c r="W39" s="35" t="s">
        <v>249</v>
      </c>
      <c r="X39" s="27"/>
      <c r="Y39" s="35" t="s">
        <v>249</v>
      </c>
      <c r="Z39" s="35" t="s">
        <v>249</v>
      </c>
      <c r="AA39" s="35" t="s">
        <v>249</v>
      </c>
      <c r="AB39" s="35" t="s">
        <v>249</v>
      </c>
      <c r="AC39" s="35" t="s">
        <v>249</v>
      </c>
      <c r="AD39" s="25"/>
    </row>
    <row r="40" spans="1:30" s="26" customFormat="1" ht="11.25" customHeight="1" x14ac:dyDescent="0.15">
      <c r="A40" s="207"/>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x14ac:dyDescent="0.15">
      <c r="A41" s="207"/>
      <c r="B41" s="123" t="s">
        <v>245</v>
      </c>
      <c r="C41" s="123" t="s">
        <v>182</v>
      </c>
      <c r="D41" s="116" t="s">
        <v>129</v>
      </c>
      <c r="E41" s="75"/>
      <c r="F41" s="27"/>
      <c r="G41" s="35" t="str">
        <f>IF('3c AA'!J183="-","-",'3c AA'!J183)</f>
        <v>-</v>
      </c>
      <c r="H41" s="35" t="str">
        <f>IF('3c AA'!K183="-","-",'3c AA'!K183)</f>
        <v>-</v>
      </c>
      <c r="I41" s="35" t="str">
        <f>IF('3c AA'!L183="-","-",'3c AA'!L183)</f>
        <v>-</v>
      </c>
      <c r="J41" s="35" t="str">
        <f>IF('3c AA'!M183="-","-",'3c AA'!M183)</f>
        <v>-</v>
      </c>
      <c r="K41" s="35" t="str">
        <f>IF('3c AA'!N183="-","-",'3c AA'!N183)</f>
        <v>-</v>
      </c>
      <c r="L41" s="35" t="str">
        <f>IF('3c AA'!O183="-","-",'3c AA'!O183)</f>
        <v>-</v>
      </c>
      <c r="M41" s="35" t="str">
        <f>IF('3c AA'!P183="-","-",'3c AA'!P183)</f>
        <v>-</v>
      </c>
      <c r="N41" s="35" t="str">
        <f>IF('3c AA'!Q183="-","-",'3c AA'!Q183)</f>
        <v>-</v>
      </c>
      <c r="O41" s="27"/>
      <c r="P41" s="35" t="str">
        <f>IF('3c AA'!S183="-","-",'3c AA'!S183)</f>
        <v>-</v>
      </c>
      <c r="Q41" s="35" t="str">
        <f>IF('3c AA'!T183="-","-",'3c AA'!T183)</f>
        <v>-</v>
      </c>
      <c r="R41" s="35" t="str">
        <f>IF('3c AA'!U183="-","-",'3c AA'!U183)</f>
        <v>-</v>
      </c>
      <c r="S41" s="35" t="str">
        <f>IF('3c AA'!V183="-","-",'3c AA'!V183)</f>
        <v>-</v>
      </c>
      <c r="T41" s="35">
        <f>IF('3c AA'!W183="-","-",'3c AA'!W183)</f>
        <v>0</v>
      </c>
      <c r="U41" s="35">
        <f>IF('3c AA'!X183="-","-",'3c AA'!X183)</f>
        <v>1.4870742269298105</v>
      </c>
      <c r="V41" s="35">
        <f>IF('3c AA'!Y183="-","-",'3c AA'!Y183)</f>
        <v>0.70457099735818829</v>
      </c>
      <c r="W41" s="35" t="str">
        <f>IF('3c AA'!Z183="-","-",'3c AA'!Z183)</f>
        <v>-</v>
      </c>
      <c r="X41" s="27"/>
      <c r="Y41" s="35">
        <f>IF('3c AA'!AB183="-","-",'3c AA'!AB183)</f>
        <v>0</v>
      </c>
      <c r="Z41" s="35" t="str">
        <f>IF('3c AA'!AC183="-","-",'3c AA'!AC183)</f>
        <v>-</v>
      </c>
      <c r="AA41" s="35" t="str">
        <f>IF('3c AA'!AD183="-","-",'3c AA'!AD183)</f>
        <v>-</v>
      </c>
      <c r="AB41" s="35" t="str">
        <f>IF('3c AA'!AE183="-","-",'3c AA'!AE183)</f>
        <v>-</v>
      </c>
      <c r="AC41" s="35" t="str">
        <f>IF('3c AA'!AF183="-","-",'3c AA'!AF183)</f>
        <v>-</v>
      </c>
      <c r="AD41" s="25"/>
    </row>
    <row r="42" spans="1:30" s="331" customFormat="1" ht="11.25" customHeight="1" x14ac:dyDescent="0.15">
      <c r="A42" s="207"/>
      <c r="B42" s="123" t="s">
        <v>246</v>
      </c>
      <c r="C42" s="123" t="s">
        <v>183</v>
      </c>
      <c r="D42" s="116" t="s">
        <v>129</v>
      </c>
      <c r="E42" s="75"/>
      <c r="F42" s="27"/>
      <c r="G42" s="35">
        <f>IF('3d PC'!G15="-","-",'3d PC'!G64+'3d PC'!G65)</f>
        <v>6.5567588596821027</v>
      </c>
      <c r="H42" s="35">
        <f>IF('3d PC'!H15="-","-",'3d PC'!H64+'3d PC'!H65)</f>
        <v>6.5567588596821027</v>
      </c>
      <c r="I42" s="35">
        <f>IF('3d PC'!I15="-","-",'3d PC'!I64+'3d PC'!I65)</f>
        <v>6.6197359495950758</v>
      </c>
      <c r="J42" s="35">
        <f>IF('3d PC'!J15="-","-",'3d PC'!J64+'3d PC'!J65)</f>
        <v>6.6197359495950758</v>
      </c>
      <c r="K42" s="35">
        <f>IF('3d PC'!K15="-","-",'3d PC'!K64+'3d PC'!K65)</f>
        <v>6.6995028867368616</v>
      </c>
      <c r="L42" s="35">
        <f>IF('3d PC'!L15="-","-",'3d PC'!L64+'3d PC'!L65)</f>
        <v>6.6995028867368616</v>
      </c>
      <c r="M42" s="35">
        <f>IF('3d PC'!M15="-","-",'3d PC'!M64+'3d PC'!M65)</f>
        <v>7.1131218301273513</v>
      </c>
      <c r="N42" s="35">
        <f>IF('3d PC'!N15="-","-",'3d PC'!N64+'3d PC'!N65)</f>
        <v>7.1131218301273513</v>
      </c>
      <c r="O42" s="27"/>
      <c r="P42" s="35">
        <f>IF('3d PC'!P15="-","-",'3d PC'!P64+'3d PC'!P65)</f>
        <v>7.1131218301273513</v>
      </c>
      <c r="Q42" s="35">
        <f>IF('3d PC'!Q15="-","-",'3d PC'!Q64+'3d PC'!Q65)</f>
        <v>7.2804579515147188</v>
      </c>
      <c r="R42" s="35">
        <f>IF('3d PC'!R15="-","-",'3d PC'!R64+'3d PC'!R65)</f>
        <v>7.1935840895118579</v>
      </c>
      <c r="S42" s="35">
        <f>IF('3d PC'!S15="-","-",'3d PC'!S64+'3d PC'!S65)</f>
        <v>7.3593999937099728</v>
      </c>
      <c r="T42" s="35">
        <f>IF('3d PC'!T15="-","-",'3d PC'!T64+'3d PC'!T65)</f>
        <v>7.0492243060839304</v>
      </c>
      <c r="U42" s="35">
        <f>IF('3d PC'!U15="-","-",'3d PC'!U64+'3d PC'!U65)</f>
        <v>7.1089669218364691</v>
      </c>
      <c r="V42" s="35">
        <f>IF('3d PC'!V15="-","-",'3d PC'!V64+'3d PC'!V65)</f>
        <v>6.9829560851947949</v>
      </c>
      <c r="W42" s="35">
        <f>IF('3d PC'!W15="-","-",'3d PC'!W64+'3d PC'!W65)</f>
        <v>12.319103597588796</v>
      </c>
      <c r="X42" s="27"/>
      <c r="Y42" s="35">
        <f>IF('3d PC'!Y15="-","-",'3d PC'!Y64+'3d PC'!Y65)</f>
        <v>12.643366379774243</v>
      </c>
      <c r="Z42" s="35" t="str">
        <f>IF('3d PC'!Z15="-","-",'3d PC'!Z64+'3d PC'!Z65)</f>
        <v>-</v>
      </c>
      <c r="AA42" s="35" t="str">
        <f>IF('3d PC'!AA15="-","-",'3d PC'!AA64+'3d PC'!AA65)</f>
        <v>-</v>
      </c>
      <c r="AB42" s="35" t="str">
        <f>IF('3d PC'!AB15="-","-",'3d PC'!AB64+'3d PC'!AB65)</f>
        <v>-</v>
      </c>
      <c r="AC42" s="35" t="str">
        <f>IF('3d PC'!AC15="-","-",'3d PC'!AC64+'3d PC'!AC65)</f>
        <v>-</v>
      </c>
      <c r="AD42" s="25"/>
    </row>
    <row r="43" spans="1:30" s="26" customFormat="1" ht="11.25" customHeight="1" x14ac:dyDescent="0.15">
      <c r="A43" s="207"/>
      <c r="B43" s="123" t="s">
        <v>247</v>
      </c>
      <c r="C43" s="123" t="s">
        <v>184</v>
      </c>
      <c r="D43" s="116" t="s">
        <v>129</v>
      </c>
      <c r="E43" s="75"/>
      <c r="F43" s="27"/>
      <c r="G43" s="35" t="s">
        <v>249</v>
      </c>
      <c r="H43" s="35" t="s">
        <v>249</v>
      </c>
      <c r="I43" s="35" t="s">
        <v>249</v>
      </c>
      <c r="J43" s="35" t="s">
        <v>249</v>
      </c>
      <c r="K43" s="35" t="s">
        <v>249</v>
      </c>
      <c r="L43" s="35" t="s">
        <v>249</v>
      </c>
      <c r="M43" s="35" t="s">
        <v>249</v>
      </c>
      <c r="N43" s="35" t="s">
        <v>249</v>
      </c>
      <c r="O43" s="27"/>
      <c r="P43" s="35" t="s">
        <v>249</v>
      </c>
      <c r="Q43" s="35" t="s">
        <v>249</v>
      </c>
      <c r="R43" s="35" t="s">
        <v>249</v>
      </c>
      <c r="S43" s="35" t="s">
        <v>249</v>
      </c>
      <c r="T43" s="35" t="s">
        <v>249</v>
      </c>
      <c r="U43" s="35" t="s">
        <v>249</v>
      </c>
      <c r="V43" s="35" t="s">
        <v>249</v>
      </c>
      <c r="W43" s="35" t="s">
        <v>249</v>
      </c>
      <c r="X43" s="27"/>
      <c r="Y43" s="35" t="s">
        <v>249</v>
      </c>
      <c r="Z43" s="35" t="s">
        <v>249</v>
      </c>
      <c r="AA43" s="35" t="s">
        <v>249</v>
      </c>
      <c r="AB43" s="35" t="s">
        <v>249</v>
      </c>
      <c r="AC43" s="35" t="s">
        <v>249</v>
      </c>
      <c r="AD43" s="25"/>
    </row>
    <row r="44" spans="1:30" s="26" customFormat="1" ht="12.6" customHeight="1" x14ac:dyDescent="0.15">
      <c r="A44" s="207"/>
      <c r="B44" s="123" t="s">
        <v>248</v>
      </c>
      <c r="C44" s="123" t="s">
        <v>185</v>
      </c>
      <c r="D44" s="116" t="s">
        <v>129</v>
      </c>
      <c r="E44" s="75"/>
      <c r="F44" s="27"/>
      <c r="G44" s="35">
        <f>IF('3g CPIH'!C$17="-","-",'3h OC '!$E$11*('3g CPIH'!C$17/'3g CPIH'!$G$17))</f>
        <v>63.482931017612529</v>
      </c>
      <c r="H44" s="35">
        <f>IF('3g CPIH'!D$17="-","-",'3h OC '!$E$11*('3g CPIH'!D$17/'3g CPIH'!$G$17))</f>
        <v>63.61002397260274</v>
      </c>
      <c r="I44" s="35">
        <f>IF('3g CPIH'!E$17="-","-",'3h OC '!$E$11*('3g CPIH'!E$17/'3g CPIH'!$G$17))</f>
        <v>63.800663405088073</v>
      </c>
      <c r="J44" s="35">
        <f>IF('3g CPIH'!F$17="-","-",'3h OC '!$E$11*('3g CPIH'!F$17/'3g CPIH'!$G$17))</f>
        <v>64.181942270058713</v>
      </c>
      <c r="K44" s="35">
        <f>IF('3g CPIH'!G$17="-","-",'3h OC '!$E$11*('3g CPIH'!G$17/'3g CPIH'!$G$17))</f>
        <v>64.944500000000005</v>
      </c>
      <c r="L44" s="35">
        <f>IF('3g CPIH'!H$17="-","-",'3h OC '!$E$11*('3g CPIH'!H$17/'3g CPIH'!$G$17))</f>
        <v>65.770604207436406</v>
      </c>
      <c r="M44" s="35">
        <f>IF('3g CPIH'!I$17="-","-",'3h OC '!$E$11*('3g CPIH'!I$17/'3g CPIH'!$G$17))</f>
        <v>66.723801369863011</v>
      </c>
      <c r="N44" s="35">
        <f>IF('3g CPIH'!J$17="-","-",'3h OC '!$E$11*('3g CPIH'!J$17/'3g CPIH'!$G$17))</f>
        <v>67.295719667318991</v>
      </c>
      <c r="O44" s="27"/>
      <c r="P44" s="35">
        <f>IF('3g CPIH'!L$17="-","-",'3h OC '!$E$11*('3g CPIH'!L$17/'3g CPIH'!$G$17))</f>
        <v>67.295719667318991</v>
      </c>
      <c r="Q44" s="35">
        <f>IF('3g CPIH'!M$17="-","-",'3h OC '!$E$11*('3g CPIH'!M$17/'3g CPIH'!$G$17))</f>
        <v>68.058277397260284</v>
      </c>
      <c r="R44" s="35">
        <f>IF('3g CPIH'!N$17="-","-",'3h OC '!$E$11*('3g CPIH'!N$17/'3g CPIH'!$G$17))</f>
        <v>68.566649217221141</v>
      </c>
      <c r="S44" s="35">
        <f>IF('3g CPIH'!O$17="-","-",'3h OC '!$E$11*('3g CPIH'!O$17/'3g CPIH'!$G$17))</f>
        <v>68.947928082191794</v>
      </c>
      <c r="T44" s="35">
        <f>IF('3g CPIH'!P$17="-","-",'3h OC '!$E$11*('3g CPIH'!P$17/'3g CPIH'!$G$17))</f>
        <v>69.138567514677106</v>
      </c>
      <c r="U44" s="35">
        <f>IF('3g CPIH'!Q$17="-","-",'3h OC '!$E$11*('3g CPIH'!Q$17/'3g CPIH'!$G$17))</f>
        <v>69.51984637964776</v>
      </c>
      <c r="V44" s="35">
        <f>IF('3g CPIH'!R$17="-","-",'3h OC '!$E$11*('3g CPIH'!R$17/'3g CPIH'!$G$17))</f>
        <v>70.790775929549909</v>
      </c>
      <c r="W44" s="35">
        <f>IF('3g CPIH'!S$17="-","-",'3h OC '!$E$11*('3g CPIH'!S$17/'3g CPIH'!$G$17))</f>
        <v>72.88780968688846</v>
      </c>
      <c r="X44" s="27"/>
      <c r="Y44" s="35">
        <f>IF('3g CPIH'!U$17="-","-",'3h OC '!$E$11*('3g CPIH'!U$17/'3g CPIH'!$G$17))</f>
        <v>76.573505381604704</v>
      </c>
      <c r="Z44" s="35" t="str">
        <f>IF('3g CPIH'!V$17="-","-",'3h OC '!$E$11*('3g CPIH'!V$17/'3g CPIH'!$G$17))</f>
        <v>-</v>
      </c>
      <c r="AA44" s="35" t="str">
        <f>IF('3g CPIH'!W$17="-","-",'3h OC '!$E$11*('3g CPIH'!W$17/'3g CPIH'!$G$17))</f>
        <v>-</v>
      </c>
      <c r="AB44" s="35" t="str">
        <f>IF('3g CPIH'!X$17="-","-",'3h OC '!$E$11*('3g CPIH'!X$17/'3g CPIH'!$G$17))</f>
        <v>-</v>
      </c>
      <c r="AC44" s="35" t="str">
        <f>IF('3g CPIH'!Y$17="-","-",'3h OC '!$E$11*('3g CPIH'!Y$17/'3g CPIH'!$G$17))</f>
        <v>-</v>
      </c>
      <c r="AD44" s="25"/>
    </row>
    <row r="45" spans="1:30" s="26" customFormat="1" ht="11.25" x14ac:dyDescent="0.15">
      <c r="A45" s="207"/>
      <c r="B45" s="123" t="s">
        <v>248</v>
      </c>
      <c r="C45" s="123" t="s">
        <v>186</v>
      </c>
      <c r="D45" s="116" t="s">
        <v>129</v>
      </c>
      <c r="E45" s="75"/>
      <c r="F45" s="27"/>
      <c r="G45" s="35" t="s">
        <v>249</v>
      </c>
      <c r="H45" s="35" t="s">
        <v>249</v>
      </c>
      <c r="I45" s="35" t="s">
        <v>249</v>
      </c>
      <c r="J45" s="35" t="s">
        <v>249</v>
      </c>
      <c r="K45" s="35">
        <f>IF('3i SMNCC'!G$51="-","-",'3i SMNCC'!G$63)</f>
        <v>0</v>
      </c>
      <c r="L45" s="35">
        <f>IF('3i SMNCC'!H$51="-","-",'3i SMNCC'!H$63)</f>
        <v>-0.10239413454660828</v>
      </c>
      <c r="M45" s="35">
        <f>IF('3i SMNCC'!I$51="-","-",'3i SMNCC'!I$63)</f>
        <v>1.3107897268148032</v>
      </c>
      <c r="N45" s="35">
        <f>IF('3i SMNCC'!J$51="-","-",'3i SMNCC'!J$63)</f>
        <v>8.7391024854837447</v>
      </c>
      <c r="O45" s="27"/>
      <c r="P45" s="35">
        <f>IF('3i SMNCC'!L$51="-","-",'3i SMNCC'!L$63)</f>
        <v>8.7391024854837447</v>
      </c>
      <c r="Q45" s="35">
        <f>IF('3i SMNCC'!M$51="-","-",'3i SMNCC'!M$63)</f>
        <v>10.102089688688181</v>
      </c>
      <c r="R45" s="35">
        <f>IF('3i SMNCC'!N$51="-","-",'3i SMNCC'!N$63)</f>
        <v>10.300173121233549</v>
      </c>
      <c r="S45" s="35">
        <f>IF('3i SMNCC'!O$51="-","-",'3i SMNCC'!O$63)</f>
        <v>11.847822371645298</v>
      </c>
      <c r="T45" s="35">
        <f>IF('3i SMNCC'!P$51="-","-",'3i SMNCC'!P$63)</f>
        <v>7.7038430079225817</v>
      </c>
      <c r="U45" s="35">
        <f>IF('3i SMNCC'!Q$51="-","-",'3i SMNCC'!Q$63)</f>
        <v>7.5210837283470999</v>
      </c>
      <c r="V45" s="35">
        <f>IF('3i SMNCC'!R$51="-","-",'3i SMNCC'!R$63)</f>
        <v>5.5039662813362371</v>
      </c>
      <c r="W45" s="35">
        <f>IF('3i SMNCC'!S$51="-","-",'3i SMNCC'!S$63)</f>
        <v>2.3340147638275894</v>
      </c>
      <c r="X45" s="27"/>
      <c r="Y45" s="35">
        <f>IF('3i SMNCC'!U$51="-","-",'3i SMNCC'!U$63)</f>
        <v>2.3848554466543863</v>
      </c>
      <c r="Z45" s="35" t="str">
        <f>IF('3i SMNCC'!V$51="-","-",'3i SMNCC'!V$63)</f>
        <v>-</v>
      </c>
      <c r="AA45" s="35" t="str">
        <f>IF('3i SMNCC'!W$51="-","-",'3i SMNCC'!W$63)</f>
        <v>-</v>
      </c>
      <c r="AB45" s="35" t="str">
        <f>IF('3i SMNCC'!X$51="-","-",'3i SMNCC'!X$63)</f>
        <v>-</v>
      </c>
      <c r="AC45" s="35" t="str">
        <f>IF('3i SMNCC'!Y$51="-","-",'3i SMNCC'!Y$63)</f>
        <v>-</v>
      </c>
      <c r="AD45" s="25"/>
    </row>
    <row r="46" spans="1:30" s="26" customFormat="1" ht="11.25" x14ac:dyDescent="0.15">
      <c r="A46" s="207"/>
      <c r="B46" s="123" t="s">
        <v>248</v>
      </c>
      <c r="C46" s="123" t="s">
        <v>187</v>
      </c>
      <c r="D46" s="116" t="s">
        <v>129</v>
      </c>
      <c r="E46" s="75"/>
      <c r="F46" s="27"/>
      <c r="G46" s="35">
        <f>IF('3g CPIH'!C$17="-","-",'3j PAAC PAP'!$G$19*('3g CPIH'!C$17/'3g CPIH'!$G$17))</f>
        <v>13.137827495107633</v>
      </c>
      <c r="H46" s="35">
        <f>IF('3g CPIH'!D$17="-","-",'3j PAAC PAP'!$G$19*('3g CPIH'!D$17/'3g CPIH'!$G$17))</f>
        <v>13.164129452054794</v>
      </c>
      <c r="I46" s="35">
        <f>IF('3g CPIH'!E$17="-","-",'3j PAAC PAP'!$G$19*('3g CPIH'!E$17/'3g CPIH'!$G$17))</f>
        <v>13.203582387475539</v>
      </c>
      <c r="J46" s="35">
        <f>IF('3g CPIH'!F$17="-","-",'3j PAAC PAP'!$G$19*('3g CPIH'!F$17/'3g CPIH'!$G$17))</f>
        <v>13.282488258317025</v>
      </c>
      <c r="K46" s="35">
        <f>IF('3g CPIH'!G$17="-","-",'3j PAAC PAP'!$G$19*('3g CPIH'!G$17/'3g CPIH'!$G$17))</f>
        <v>13.440300000000001</v>
      </c>
      <c r="L46" s="35">
        <f>IF('3g CPIH'!H$17="-","-",'3j PAAC PAP'!$G$19*('3g CPIH'!H$17/'3g CPIH'!$G$17))</f>
        <v>13.611262720156557</v>
      </c>
      <c r="M46" s="35">
        <f>IF('3g CPIH'!I$17="-","-",'3j PAAC PAP'!$G$19*('3g CPIH'!I$17/'3g CPIH'!$G$17))</f>
        <v>13.808527397260272</v>
      </c>
      <c r="N46" s="35">
        <f>IF('3g CPIH'!J$17="-","-",'3j PAAC PAP'!$G$19*('3g CPIH'!J$17/'3g CPIH'!$G$17))</f>
        <v>13.926886203522507</v>
      </c>
      <c r="O46" s="27"/>
      <c r="P46" s="35">
        <f>IF('3g CPIH'!L$17="-","-",'3j PAAC PAP'!$G$19*('3g CPIH'!L$17/'3g CPIH'!$G$17))</f>
        <v>13.926886203522507</v>
      </c>
      <c r="Q46" s="35">
        <f>IF('3g CPIH'!M$17="-","-",'3j PAAC PAP'!$G$19*('3g CPIH'!M$17/'3g CPIH'!$G$17))</f>
        <v>14.08469794520548</v>
      </c>
      <c r="R46" s="35">
        <f>IF('3g CPIH'!N$17="-","-",'3j PAAC PAP'!$G$19*('3g CPIH'!N$17/'3g CPIH'!$G$17))</f>
        <v>14.189905772994129</v>
      </c>
      <c r="S46" s="35">
        <f>IF('3g CPIH'!O$17="-","-",'3j PAAC PAP'!$G$19*('3g CPIH'!O$17/'3g CPIH'!$G$17))</f>
        <v>14.268811643835617</v>
      </c>
      <c r="T46" s="35">
        <f>IF('3g CPIH'!P$17="-","-",'3j PAAC PAP'!$G$19*('3g CPIH'!P$17/'3g CPIH'!$G$17))</f>
        <v>14.30826457925636</v>
      </c>
      <c r="U46" s="35">
        <f>IF('3g CPIH'!Q$17="-","-",'3j PAAC PAP'!$G$19*('3g CPIH'!Q$17/'3g CPIH'!$G$17))</f>
        <v>14.387170450097848</v>
      </c>
      <c r="V46" s="35">
        <f>IF('3g CPIH'!R$17="-","-",'3j PAAC PAP'!$G$19*('3g CPIH'!R$17/'3g CPIH'!$G$17))</f>
        <v>14.650190019569473</v>
      </c>
      <c r="W46" s="35">
        <f>IF('3g CPIH'!S$17="-","-",'3j PAAC PAP'!$G$19*('3g CPIH'!S$17/'3g CPIH'!$G$17))</f>
        <v>15.084172309197653</v>
      </c>
      <c r="X46" s="27"/>
      <c r="Y46" s="35">
        <f>IF('3g CPIH'!U$17="-","-",'3j PAAC PAP'!$G$19*('3g CPIH'!U$17/'3g CPIH'!$G$17))</f>
        <v>15.846929060665364</v>
      </c>
      <c r="Z46" s="35" t="str">
        <f>IF('3g CPIH'!V$17="-","-",'3j PAAC PAP'!$G$19*('3g CPIH'!V$17/'3g CPIH'!$G$17))</f>
        <v>-</v>
      </c>
      <c r="AA46" s="35" t="str">
        <f>IF('3g CPIH'!W$17="-","-",'3j PAAC PAP'!$G$19*('3g CPIH'!W$17/'3g CPIH'!$G$17))</f>
        <v>-</v>
      </c>
      <c r="AB46" s="35" t="str">
        <f>IF('3g CPIH'!X$17="-","-",'3j PAAC PAP'!$G$19*('3g CPIH'!X$17/'3g CPIH'!$G$17))</f>
        <v>-</v>
      </c>
      <c r="AC46" s="35" t="str">
        <f>IF('3g CPIH'!Y$17="-","-",'3j PAAC PAP'!$G$19*('3g CPIH'!Y$17/'3g CPIH'!$G$17))</f>
        <v>-</v>
      </c>
      <c r="AD46" s="25"/>
    </row>
    <row r="47" spans="1:30" s="26" customFormat="1" ht="11.25" x14ac:dyDescent="0.15">
      <c r="A47" s="207"/>
      <c r="B47" s="123" t="s">
        <v>248</v>
      </c>
      <c r="C47" s="123" t="s">
        <v>188</v>
      </c>
      <c r="D47" s="116" t="s">
        <v>129</v>
      </c>
      <c r="E47" s="75"/>
      <c r="F47" s="27"/>
      <c r="G47" s="35">
        <f>IF(G42="-","-",SUM(G39:G45)*'3j PAAC PAP'!$G$37)</f>
        <v>4.0291031998812512</v>
      </c>
      <c r="H47" s="35">
        <f>IF(H42="-","-",SUM(H39:H45)*'3j PAAC PAP'!$G$37)</f>
        <v>4.036414349210018</v>
      </c>
      <c r="I47" s="35">
        <f>IF(I42="-","-",SUM(I39:I45)*'3j PAAC PAP'!$G$37)</f>
        <v>4.0510038932775032</v>
      </c>
      <c r="J47" s="35">
        <f>IF(J42="-","-",SUM(J39:J45)*'3j PAAC PAP'!$G$37)</f>
        <v>4.0729373412638044</v>
      </c>
      <c r="K47" s="35">
        <f>IF(K42="-","-",SUM(K39:K45)*'3j PAAC PAP'!$G$37)</f>
        <v>4.1213929100624256</v>
      </c>
      <c r="L47" s="35">
        <f>IF(L42="-","-",SUM(L39:L45)*'3j PAAC PAP'!$G$37)</f>
        <v>4.1630250557154831</v>
      </c>
      <c r="M47" s="35">
        <f>IF(M42="-","-",SUM(M39:M45)*'3j PAAC PAP'!$G$37)</f>
        <v>4.3229473338273943</v>
      </c>
      <c r="N47" s="35">
        <f>IF(N42="-","-",SUM(N39:N45)*'3j PAAC PAP'!$G$37)</f>
        <v>4.7831686255620367</v>
      </c>
      <c r="O47" s="27"/>
      <c r="P47" s="35">
        <f>IF(P42="-","-",SUM(P39:P45)*'3j PAAC PAP'!$G$37)</f>
        <v>4.7831686255620367</v>
      </c>
      <c r="Q47" s="35">
        <f>IF(Q42="-","-",SUM(Q39:Q45)*'3j PAAC PAP'!$G$37)</f>
        <v>4.9150689011051076</v>
      </c>
      <c r="R47" s="35">
        <f>IF(R42="-","-",SUM(R39:R45)*'3j PAAC PAP'!$G$37)</f>
        <v>4.9507109401752034</v>
      </c>
      <c r="S47" s="35">
        <f>IF(S42="-","-",SUM(S39:S45)*'3j PAAC PAP'!$G$37)</f>
        <v>5.0712131846455923</v>
      </c>
      <c r="T47" s="35">
        <f>IF(T42="-","-",SUM(T39:T45)*'3j PAAC PAP'!$G$37)</f>
        <v>4.8259501851548539</v>
      </c>
      <c r="U47" s="35">
        <f>IF(U42="-","-",SUM(U39:U45)*'3j PAAC PAP'!$G$37)</f>
        <v>4.9263524085164407</v>
      </c>
      <c r="V47" s="35">
        <f>IF(V42="-","-",SUM(V39:V45)*'3j PAAC PAP'!$G$37)</f>
        <v>4.8311640233743791</v>
      </c>
      <c r="W47" s="35">
        <f>IF(W42="-","-",SUM(W39:W45)*'3j PAAC PAP'!$G$37)</f>
        <v>5.0358794269067841</v>
      </c>
      <c r="X47" s="27"/>
      <c r="Y47" s="35">
        <f>IF(Y42="-","-",SUM(Y39:Y45)*'3j PAAC PAP'!$G$37)</f>
        <v>5.269480959369325</v>
      </c>
      <c r="Z47" s="35" t="str">
        <f>IF(Z42="-","-",SUM(Z39:Z45)*'3j PAAC PAP'!$G$37)</f>
        <v>-</v>
      </c>
      <c r="AA47" s="35" t="str">
        <f>IF(AA42="-","-",SUM(AA39:AA45)*'3j PAAC PAP'!$G$37)</f>
        <v>-</v>
      </c>
      <c r="AB47" s="35" t="str">
        <f>IF(AB42="-","-",SUM(AB39:AB45)*'3j PAAC PAP'!$G$37)</f>
        <v>-</v>
      </c>
      <c r="AC47" s="35" t="str">
        <f>IF(AC42="-","-",SUM(AC39:AC45)*'3j PAAC PAP'!$G$37)</f>
        <v>-</v>
      </c>
      <c r="AD47" s="25"/>
    </row>
    <row r="48" spans="1:30" s="26" customFormat="1" ht="11.25" customHeight="1" x14ac:dyDescent="0.15">
      <c r="A48" s="207"/>
      <c r="B48" s="123" t="s">
        <v>189</v>
      </c>
      <c r="C48" s="123" t="s">
        <v>250</v>
      </c>
      <c r="D48" s="121" t="s">
        <v>129</v>
      </c>
      <c r="E48" s="75"/>
      <c r="F48" s="27"/>
      <c r="G48" s="35">
        <f>IF(G42="-","-",SUM(G39:G47)*'3k EBIT'!$E$11)</f>
        <v>1.6890178272439871</v>
      </c>
      <c r="H48" s="35">
        <f>IF(H42="-","-",SUM(H39:H47)*'3k EBIT'!$E$11)</f>
        <v>1.6921303822385896</v>
      </c>
      <c r="I48" s="35">
        <f>IF(I42="-","-",SUM(I39:I47)*'3k EBIT'!$E$11)</f>
        <v>1.6980891217871283</v>
      </c>
      <c r="J48" s="35">
        <f>IF(J42="-","-",SUM(J39:J47)*'3k EBIT'!$E$11)</f>
        <v>1.7074267867709363</v>
      </c>
      <c r="K48" s="35">
        <f>IF(K42="-","-",SUM(K39:K47)*'3k EBIT'!$E$11)</f>
        <v>1.7277359161924088</v>
      </c>
      <c r="L48" s="35">
        <f>IF(L42="-","-",SUM(L39:L47)*'3k EBIT'!$E$11)</f>
        <v>1.7458702702451387</v>
      </c>
      <c r="M48" s="35">
        <f>IF(M42="-","-",SUM(M39:M47)*'3k EBIT'!$E$11)</f>
        <v>1.8066313065580686</v>
      </c>
      <c r="N48" s="35">
        <f>IF(N42="-","-",SUM(N39:N47)*'3k EBIT'!$E$11)</f>
        <v>1.9727857209910995</v>
      </c>
      <c r="O48" s="27"/>
      <c r="P48" s="35">
        <f>IF(P42="-","-",SUM(P39:P47)*'3k EBIT'!$E$11)</f>
        <v>1.9727857209910995</v>
      </c>
      <c r="Q48" s="35">
        <f>IF(Q42="-","-",SUM(Q39:Q47)*'3k EBIT'!$E$11)</f>
        <v>2.02280538360493</v>
      </c>
      <c r="R48" s="35">
        <f>IF(R42="-","-",SUM(R39:R47)*'3k EBIT'!$E$11)</f>
        <v>2.0375334161975194</v>
      </c>
      <c r="S48" s="35">
        <f>IF(S42="-","-",SUM(S39:S47)*'3k EBIT'!$E$11)</f>
        <v>2.0819665547461152</v>
      </c>
      <c r="T48" s="35">
        <f>IF(T42="-","-",SUM(T39:T47)*'3k EBIT'!$E$11)</f>
        <v>1.9954046549190607</v>
      </c>
      <c r="U48" s="35">
        <f>IF(U42="-","-",SUM(U39:U47)*'3k EBIT'!$E$11)</f>
        <v>2.0326811700265912</v>
      </c>
      <c r="V48" s="35">
        <f>IF(V42="-","-",SUM(V39:V47)*'3k EBIT'!$E$11)</f>
        <v>2.0038834567790658</v>
      </c>
      <c r="W48" s="35">
        <f>IF(W42="-","-",SUM(W39:W47)*'3k EBIT'!$E$11)</f>
        <v>2.0851778564644388</v>
      </c>
      <c r="X48" s="27"/>
      <c r="Y48" s="35">
        <f>IF(Y42="-","-",SUM(Y39:Y47)*'3k EBIT'!$E$11)</f>
        <v>2.183124881833221</v>
      </c>
      <c r="Z48" s="35" t="str">
        <f>IF(Z42="-","-",SUM(Z39:Z47)*'3k EBIT'!$E$11)</f>
        <v>-</v>
      </c>
      <c r="AA48" s="35" t="str">
        <f>IF(AA42="-","-",SUM(AA39:AA47)*'3k EBIT'!$E$11)</f>
        <v>-</v>
      </c>
      <c r="AB48" s="35" t="str">
        <f>IF(AB42="-","-",SUM(AB39:AB47)*'3k EBIT'!$E$11)</f>
        <v>-</v>
      </c>
      <c r="AC48" s="35" t="str">
        <f>IF(AC42="-","-",SUM(AC39:AC47)*'3k EBIT'!$E$11)</f>
        <v>-</v>
      </c>
      <c r="AD48" s="25"/>
    </row>
    <row r="49" spans="1:30" s="26" customFormat="1" ht="11.25" customHeight="1" x14ac:dyDescent="0.15">
      <c r="A49" s="207"/>
      <c r="B49" s="123" t="s">
        <v>251</v>
      </c>
      <c r="C49" s="158" t="s">
        <v>252</v>
      </c>
      <c r="D49" s="121" t="s">
        <v>129</v>
      </c>
      <c r="E49" s="116"/>
      <c r="F49" s="27"/>
      <c r="G49" s="35">
        <f>IF(G44="-","-",SUM(G39:G42,G44:G48)*'3l HAP'!$E$12)</f>
        <v>1.3015210418074821</v>
      </c>
      <c r="H49" s="35">
        <f>IF(H44="-","-",SUM(H39:H42,H44:H48)*'3l HAP'!$E$12)</f>
        <v>1.3039195101681555</v>
      </c>
      <c r="I49" s="35">
        <f>IF(I44="-","-",SUM(I39:I42,I44:I48)*'3l HAP'!$E$12)</f>
        <v>1.3085111875205069</v>
      </c>
      <c r="J49" s="35">
        <f>IF(J44="-","-",SUM(J39:J42,J44:J48)*'3l HAP'!$E$12)</f>
        <v>1.3157065926025275</v>
      </c>
      <c r="K49" s="35">
        <f>IF(K44="-","-",SUM(K39:K42,K44:K48)*'3l HAP'!$E$12)</f>
        <v>1.3313563737099117</v>
      </c>
      <c r="L49" s="35">
        <f>IF(L44="-","-",SUM(L39:L42,L44:L48)*'3l HAP'!$E$12)</f>
        <v>1.3453303193950954</v>
      </c>
      <c r="M49" s="35">
        <f>IF(M44="-","-",SUM(M39:M42,M44:M48)*'3l HAP'!$E$12)</f>
        <v>1.3921514754585258</v>
      </c>
      <c r="N49" s="35">
        <f>IF(N44="-","-",SUM(N39:N42,N44:N48)*'3l HAP'!$E$12)</f>
        <v>1.520186516347737</v>
      </c>
      <c r="O49" s="27"/>
      <c r="P49" s="35">
        <f>IF(P44="-","-",SUM(P39:P42,P44:P48)*'3l HAP'!$E$12)</f>
        <v>1.520186516347737</v>
      </c>
      <c r="Q49" s="35">
        <f>IF(Q44="-","-",SUM(Q39:Q42,Q44:Q48)*'3l HAP'!$E$12)</f>
        <v>1.5587305993916913</v>
      </c>
      <c r="R49" s="35">
        <f>IF(R44="-","-",SUM(R39:R42,R44:R48)*'3l HAP'!$E$12)</f>
        <v>1.570079706555918</v>
      </c>
      <c r="S49" s="35">
        <f>IF(S44="-","-",SUM(S39:S42,S44:S48)*'3l HAP'!$E$12)</f>
        <v>1.6043189335443677</v>
      </c>
      <c r="T49" s="35">
        <f>IF(T44="-","-",SUM(T39:T42,T44:T48)*'3l HAP'!$E$12)</f>
        <v>1.5376161834451714</v>
      </c>
      <c r="U49" s="35">
        <f>IF(U44="-","-",SUM(U39:U42,U44:U48)*'3l HAP'!$E$12)</f>
        <v>1.5663406693535709</v>
      </c>
      <c r="V49" s="35">
        <f>IF(V44="-","-",SUM(V39:V42,V44:V48)*'3l HAP'!$E$12)</f>
        <v>1.5441497669586857</v>
      </c>
      <c r="W49" s="35">
        <f>IF(W44="-","-",SUM(W39:W42,W44:W48)*'3l HAP'!$E$12)</f>
        <v>1.6067934940200321</v>
      </c>
      <c r="X49" s="27"/>
      <c r="Y49" s="35">
        <f>IF(Y44="-","-",SUM(Y39:Y42,Y44:Y48)*'3l HAP'!$E$12)</f>
        <v>1.6822693785510638</v>
      </c>
      <c r="Z49" s="35" t="str">
        <f>IF(Z44="-","-",SUM(Z39:Z42,Z44:Z48)*'3l HAP'!$E$12)</f>
        <v>-</v>
      </c>
      <c r="AA49" s="35" t="str">
        <f>IF(AA44="-","-",SUM(AA39:AA42,AA44:AA48)*'3l HAP'!$E$12)</f>
        <v>-</v>
      </c>
      <c r="AB49" s="35" t="str">
        <f>IF(AB44="-","-",SUM(AB39:AB42,AB44:AB48)*'3l HAP'!$E$12)</f>
        <v>-</v>
      </c>
      <c r="AC49" s="35" t="str">
        <f>IF(AC44="-","-",SUM(AC39:AC42,AC44:AC48)*'3l HAP'!$E$12)</f>
        <v>-</v>
      </c>
      <c r="AD49" s="25"/>
    </row>
    <row r="50" spans="1:30" s="26" customFormat="1" ht="11.25" customHeight="1" x14ac:dyDescent="0.15">
      <c r="A50" s="207"/>
      <c r="B50" s="123" t="s">
        <v>253</v>
      </c>
      <c r="C50" s="123" t="str">
        <f>B50&amp;"_"&amp;D50</f>
        <v>Total_London</v>
      </c>
      <c r="D50" s="121" t="s">
        <v>129</v>
      </c>
      <c r="E50" s="75"/>
      <c r="F50" s="27"/>
      <c r="G50" s="35">
        <f>IF(G44="-","-",SUM(G39:G49))</f>
        <v>90.197159441334975</v>
      </c>
      <c r="H50" s="35">
        <f t="shared" ref="H50:W50" si="5">IF(H44="-","-",SUM(H39:H49))</f>
        <v>90.363376525956397</v>
      </c>
      <c r="I50" s="35">
        <f t="shared" si="5"/>
        <v>90.681585944743844</v>
      </c>
      <c r="J50" s="35">
        <f t="shared" si="5"/>
        <v>91.180237198608097</v>
      </c>
      <c r="K50" s="35">
        <f t="shared" si="5"/>
        <v>92.264788086701628</v>
      </c>
      <c r="L50" s="35">
        <f t="shared" si="5"/>
        <v>93.233201325138921</v>
      </c>
      <c r="M50" s="35">
        <f t="shared" si="5"/>
        <v>96.477970439909441</v>
      </c>
      <c r="N50" s="35">
        <f t="shared" si="5"/>
        <v>105.35097104935348</v>
      </c>
      <c r="O50" s="27"/>
      <c r="P50" s="35">
        <f t="shared" si="5"/>
        <v>105.35097104935348</v>
      </c>
      <c r="Q50" s="35">
        <f t="shared" si="5"/>
        <v>108.02212786677039</v>
      </c>
      <c r="R50" s="35">
        <f t="shared" si="5"/>
        <v>108.8086362638893</v>
      </c>
      <c r="S50" s="35">
        <f t="shared" si="5"/>
        <v>111.18146076431874</v>
      </c>
      <c r="T50" s="35">
        <f t="shared" si="5"/>
        <v>106.55887043145906</v>
      </c>
      <c r="U50" s="35">
        <f t="shared" si="5"/>
        <v>108.54951595475558</v>
      </c>
      <c r="V50" s="35">
        <f t="shared" si="5"/>
        <v>107.01165656012074</v>
      </c>
      <c r="W50" s="35">
        <f t="shared" si="5"/>
        <v>111.35295113489376</v>
      </c>
      <c r="X50" s="27"/>
      <c r="Y50" s="35">
        <f t="shared" ref="Y50:AC50" si="6">IF(Y44="-","-",SUM(Y39:Y49))</f>
        <v>116.58353148845229</v>
      </c>
      <c r="Z50" s="35" t="str">
        <f t="shared" si="6"/>
        <v>-</v>
      </c>
      <c r="AA50" s="35" t="str">
        <f t="shared" si="6"/>
        <v>-</v>
      </c>
      <c r="AB50" s="35" t="str">
        <f t="shared" si="6"/>
        <v>-</v>
      </c>
      <c r="AC50" s="35" t="str">
        <f t="shared" si="6"/>
        <v>-</v>
      </c>
      <c r="AD50" s="25"/>
    </row>
    <row r="51" spans="1:30" s="26" customFormat="1" ht="11.25" customHeight="1" x14ac:dyDescent="0.15">
      <c r="A51" s="207"/>
      <c r="B51" s="120" t="s">
        <v>244</v>
      </c>
      <c r="C51" s="120" t="s">
        <v>180</v>
      </c>
      <c r="D51" s="122" t="s">
        <v>128</v>
      </c>
      <c r="E51" s="119"/>
      <c r="F51" s="27"/>
      <c r="G51" s="117" t="s">
        <v>249</v>
      </c>
      <c r="H51" s="117" t="s">
        <v>249</v>
      </c>
      <c r="I51" s="117" t="s">
        <v>249</v>
      </c>
      <c r="J51" s="117" t="s">
        <v>249</v>
      </c>
      <c r="K51" s="117" t="s">
        <v>249</v>
      </c>
      <c r="L51" s="117" t="s">
        <v>249</v>
      </c>
      <c r="M51" s="117" t="s">
        <v>249</v>
      </c>
      <c r="N51" s="117" t="s">
        <v>249</v>
      </c>
      <c r="O51" s="27"/>
      <c r="P51" s="117" t="s">
        <v>249</v>
      </c>
      <c r="Q51" s="117" t="s">
        <v>249</v>
      </c>
      <c r="R51" s="117" t="s">
        <v>249</v>
      </c>
      <c r="S51" s="117" t="s">
        <v>249</v>
      </c>
      <c r="T51" s="117" t="s">
        <v>249</v>
      </c>
      <c r="U51" s="117" t="s">
        <v>249</v>
      </c>
      <c r="V51" s="117" t="s">
        <v>249</v>
      </c>
      <c r="W51" s="117" t="s">
        <v>249</v>
      </c>
      <c r="X51" s="27"/>
      <c r="Y51" s="117" t="s">
        <v>249</v>
      </c>
      <c r="Z51" s="117" t="s">
        <v>249</v>
      </c>
      <c r="AA51" s="117" t="s">
        <v>249</v>
      </c>
      <c r="AB51" s="117" t="s">
        <v>249</v>
      </c>
      <c r="AC51" s="117" t="s">
        <v>249</v>
      </c>
      <c r="AD51" s="25"/>
    </row>
    <row r="52" spans="1:30" s="26" customFormat="1" ht="11.25" customHeight="1" x14ac:dyDescent="0.15">
      <c r="A52" s="207"/>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x14ac:dyDescent="0.15">
      <c r="A53" s="207"/>
      <c r="B53" s="120" t="s">
        <v>245</v>
      </c>
      <c r="C53" s="120" t="s">
        <v>182</v>
      </c>
      <c r="D53" s="122" t="s">
        <v>128</v>
      </c>
      <c r="E53" s="119"/>
      <c r="F53" s="27"/>
      <c r="G53" s="117" t="str">
        <f>IF('3c AA'!J184="-","-",'3c AA'!J184)</f>
        <v>-</v>
      </c>
      <c r="H53" s="117" t="str">
        <f>IF('3c AA'!K184="-","-",'3c AA'!K184)</f>
        <v>-</v>
      </c>
      <c r="I53" s="117" t="str">
        <f>IF('3c AA'!L184="-","-",'3c AA'!L184)</f>
        <v>-</v>
      </c>
      <c r="J53" s="117" t="str">
        <f>IF('3c AA'!M184="-","-",'3c AA'!M184)</f>
        <v>-</v>
      </c>
      <c r="K53" s="117" t="str">
        <f>IF('3c AA'!N184="-","-",'3c AA'!N184)</f>
        <v>-</v>
      </c>
      <c r="L53" s="117" t="str">
        <f>IF('3c AA'!O184="-","-",'3c AA'!O184)</f>
        <v>-</v>
      </c>
      <c r="M53" s="117" t="str">
        <f>IF('3c AA'!P184="-","-",'3c AA'!P184)</f>
        <v>-</v>
      </c>
      <c r="N53" s="117" t="str">
        <f>IF('3c AA'!Q184="-","-",'3c AA'!Q184)</f>
        <v>-</v>
      </c>
      <c r="O53" s="27"/>
      <c r="P53" s="117" t="str">
        <f>IF('3c AA'!S184="-","-",'3c AA'!S184)</f>
        <v>-</v>
      </c>
      <c r="Q53" s="117" t="str">
        <f>IF('3c AA'!T184="-","-",'3c AA'!T184)</f>
        <v>-</v>
      </c>
      <c r="R53" s="117" t="str">
        <f>IF('3c AA'!U184="-","-",'3c AA'!U184)</f>
        <v>-</v>
      </c>
      <c r="S53" s="117" t="str">
        <f>IF('3c AA'!V184="-","-",'3c AA'!V184)</f>
        <v>-</v>
      </c>
      <c r="T53" s="117">
        <f>IF('3c AA'!W184="-","-",'3c AA'!W184)</f>
        <v>0</v>
      </c>
      <c r="U53" s="117">
        <f>IF('3c AA'!X184="-","-",'3c AA'!X184)</f>
        <v>1.4870742269298105</v>
      </c>
      <c r="V53" s="117">
        <f>IF('3c AA'!Y184="-","-",'3c AA'!Y184)</f>
        <v>0.70457099735818829</v>
      </c>
      <c r="W53" s="117" t="str">
        <f>IF('3c AA'!Z184="-","-",'3c AA'!Z184)</f>
        <v>-</v>
      </c>
      <c r="X53" s="27"/>
      <c r="Y53" s="117">
        <f>IF('3c AA'!AB184="-","-",'3c AA'!AB184)</f>
        <v>0</v>
      </c>
      <c r="Z53" s="117" t="str">
        <f>IF('3c AA'!AC184="-","-",'3c AA'!AC184)</f>
        <v>-</v>
      </c>
      <c r="AA53" s="117" t="str">
        <f>IF('3c AA'!AD184="-","-",'3c AA'!AD184)</f>
        <v>-</v>
      </c>
      <c r="AB53" s="117" t="str">
        <f>IF('3c AA'!AE184="-","-",'3c AA'!AE184)</f>
        <v>-</v>
      </c>
      <c r="AC53" s="117" t="str">
        <f>IF('3c AA'!AF184="-","-",'3c AA'!AF184)</f>
        <v>-</v>
      </c>
      <c r="AD53" s="25"/>
    </row>
    <row r="54" spans="1:30" s="331" customFormat="1" ht="11.25" customHeight="1" x14ac:dyDescent="0.15">
      <c r="A54" s="207"/>
      <c r="B54" s="120" t="s">
        <v>246</v>
      </c>
      <c r="C54" s="120" t="s">
        <v>183</v>
      </c>
      <c r="D54" s="122" t="s">
        <v>128</v>
      </c>
      <c r="E54" s="119"/>
      <c r="F54" s="27"/>
      <c r="G54" s="117">
        <f>IF('3d PC'!G15="-","-",'3d PC'!G64+'3d PC'!G65)</f>
        <v>6.5567588596821027</v>
      </c>
      <c r="H54" s="117">
        <f>IF('3d PC'!H15="-","-",'3d PC'!H64+'3d PC'!H65)</f>
        <v>6.5567588596821027</v>
      </c>
      <c r="I54" s="117">
        <f>IF('3d PC'!I15="-","-",'3d PC'!I64+'3d PC'!I65)</f>
        <v>6.6197359495950758</v>
      </c>
      <c r="J54" s="117">
        <f>IF('3d PC'!J15="-","-",'3d PC'!J64+'3d PC'!J65)</f>
        <v>6.6197359495950758</v>
      </c>
      <c r="K54" s="117">
        <f>IF('3d PC'!K15="-","-",'3d PC'!K64+'3d PC'!K65)</f>
        <v>6.6995028867368616</v>
      </c>
      <c r="L54" s="117">
        <f>IF('3d PC'!L15="-","-",'3d PC'!L64+'3d PC'!L65)</f>
        <v>6.6995028867368616</v>
      </c>
      <c r="M54" s="117">
        <f>IF('3d PC'!M15="-","-",'3d PC'!M64+'3d PC'!M65)</f>
        <v>7.1131218301273513</v>
      </c>
      <c r="N54" s="117">
        <f>IF('3d PC'!N15="-","-",'3d PC'!N64+'3d PC'!N65)</f>
        <v>7.1131218301273513</v>
      </c>
      <c r="O54" s="27"/>
      <c r="P54" s="117">
        <f>IF('3d PC'!P15="-","-",'3d PC'!P64+'3d PC'!P65)</f>
        <v>7.1131218301273513</v>
      </c>
      <c r="Q54" s="117">
        <f>IF('3d PC'!Q15="-","-",'3d PC'!Q64+'3d PC'!Q65)</f>
        <v>7.2804579515147188</v>
      </c>
      <c r="R54" s="117">
        <f>IF('3d PC'!R15="-","-",'3d PC'!R64+'3d PC'!R65)</f>
        <v>7.1935840895118579</v>
      </c>
      <c r="S54" s="117">
        <f>IF('3d PC'!S15="-","-",'3d PC'!S64+'3d PC'!S65)</f>
        <v>7.3593999937099728</v>
      </c>
      <c r="T54" s="117">
        <f>IF('3d PC'!T15="-","-",'3d PC'!T64+'3d PC'!T65)</f>
        <v>7.0492243060839304</v>
      </c>
      <c r="U54" s="117">
        <f>IF('3d PC'!U15="-","-",'3d PC'!U64+'3d PC'!U65)</f>
        <v>7.1089669218364691</v>
      </c>
      <c r="V54" s="117">
        <f>IF('3d PC'!V15="-","-",'3d PC'!V64+'3d PC'!V65)</f>
        <v>6.9829560851947949</v>
      </c>
      <c r="W54" s="117">
        <f>IF('3d PC'!W15="-","-",'3d PC'!W64+'3d PC'!W65)</f>
        <v>12.319103597588796</v>
      </c>
      <c r="X54" s="27"/>
      <c r="Y54" s="117">
        <f>IF('3d PC'!Y15="-","-",'3d PC'!Y64+'3d PC'!Y65)</f>
        <v>12.643366379774243</v>
      </c>
      <c r="Z54" s="117" t="str">
        <f>IF('3d PC'!Z15="-","-",'3d PC'!Z64+'3d PC'!Z65)</f>
        <v>-</v>
      </c>
      <c r="AA54" s="117" t="str">
        <f>IF('3d PC'!AA15="-","-",'3d PC'!AA64+'3d PC'!AA65)</f>
        <v>-</v>
      </c>
      <c r="AB54" s="117" t="str">
        <f>IF('3d PC'!AB15="-","-",'3d PC'!AB64+'3d PC'!AB65)</f>
        <v>-</v>
      </c>
      <c r="AC54" s="117" t="str">
        <f>IF('3d PC'!AC15="-","-",'3d PC'!AC64+'3d PC'!AC65)</f>
        <v>-</v>
      </c>
      <c r="AD54" s="25"/>
    </row>
    <row r="55" spans="1:30" s="26" customFormat="1" ht="11.25" customHeight="1" x14ac:dyDescent="0.15">
      <c r="A55" s="207"/>
      <c r="B55" s="120" t="s">
        <v>247</v>
      </c>
      <c r="C55" s="120" t="s">
        <v>184</v>
      </c>
      <c r="D55" s="122" t="s">
        <v>128</v>
      </c>
      <c r="E55" s="119"/>
      <c r="F55" s="27"/>
      <c r="G55" s="117" t="s">
        <v>249</v>
      </c>
      <c r="H55" s="117" t="s">
        <v>249</v>
      </c>
      <c r="I55" s="117" t="s">
        <v>249</v>
      </c>
      <c r="J55" s="117" t="s">
        <v>249</v>
      </c>
      <c r="K55" s="117" t="s">
        <v>249</v>
      </c>
      <c r="L55" s="117" t="s">
        <v>249</v>
      </c>
      <c r="M55" s="117" t="s">
        <v>249</v>
      </c>
      <c r="N55" s="117" t="s">
        <v>249</v>
      </c>
      <c r="O55" s="27"/>
      <c r="P55" s="117" t="s">
        <v>249</v>
      </c>
      <c r="Q55" s="117" t="s">
        <v>249</v>
      </c>
      <c r="R55" s="117" t="s">
        <v>249</v>
      </c>
      <c r="S55" s="117" t="s">
        <v>249</v>
      </c>
      <c r="T55" s="117" t="s">
        <v>249</v>
      </c>
      <c r="U55" s="117" t="s">
        <v>249</v>
      </c>
      <c r="V55" s="117" t="s">
        <v>249</v>
      </c>
      <c r="W55" s="117" t="s">
        <v>249</v>
      </c>
      <c r="X55" s="27"/>
      <c r="Y55" s="117" t="s">
        <v>249</v>
      </c>
      <c r="Z55" s="117" t="s">
        <v>249</v>
      </c>
      <c r="AA55" s="117" t="s">
        <v>249</v>
      </c>
      <c r="AB55" s="117" t="s">
        <v>249</v>
      </c>
      <c r="AC55" s="117" t="s">
        <v>249</v>
      </c>
      <c r="AD55" s="25"/>
    </row>
    <row r="56" spans="1:30" s="26" customFormat="1" ht="11.25" x14ac:dyDescent="0.15">
      <c r="A56" s="207"/>
      <c r="B56" s="120" t="s">
        <v>248</v>
      </c>
      <c r="C56" s="120" t="s">
        <v>185</v>
      </c>
      <c r="D56" s="122" t="s">
        <v>128</v>
      </c>
      <c r="E56" s="119"/>
      <c r="F56" s="27"/>
      <c r="G56" s="117">
        <f>IF('3g CPIH'!C$17="-","-",'3h OC '!$E$11*('3g CPIH'!C$17/'3g CPIH'!$G$17))</f>
        <v>63.482931017612529</v>
      </c>
      <c r="H56" s="117">
        <f>IF('3g CPIH'!D$17="-","-",'3h OC '!$E$11*('3g CPIH'!D$17/'3g CPIH'!$G$17))</f>
        <v>63.61002397260274</v>
      </c>
      <c r="I56" s="117">
        <f>IF('3g CPIH'!E$17="-","-",'3h OC '!$E$11*('3g CPIH'!E$17/'3g CPIH'!$G$17))</f>
        <v>63.800663405088073</v>
      </c>
      <c r="J56" s="117">
        <f>IF('3g CPIH'!F$17="-","-",'3h OC '!$E$11*('3g CPIH'!F$17/'3g CPIH'!$G$17))</f>
        <v>64.181942270058713</v>
      </c>
      <c r="K56" s="117">
        <f>IF('3g CPIH'!G$17="-","-",'3h OC '!$E$11*('3g CPIH'!G$17/'3g CPIH'!$G$17))</f>
        <v>64.944500000000005</v>
      </c>
      <c r="L56" s="117">
        <f>IF('3g CPIH'!H$17="-","-",'3h OC '!$E$11*('3g CPIH'!H$17/'3g CPIH'!$G$17))</f>
        <v>65.770604207436406</v>
      </c>
      <c r="M56" s="117">
        <f>IF('3g CPIH'!I$17="-","-",'3h OC '!$E$11*('3g CPIH'!I$17/'3g CPIH'!$G$17))</f>
        <v>66.723801369863011</v>
      </c>
      <c r="N56" s="117">
        <f>IF('3g CPIH'!J$17="-","-",'3h OC '!$E$11*('3g CPIH'!J$17/'3g CPIH'!$G$17))</f>
        <v>67.295719667318991</v>
      </c>
      <c r="O56" s="27"/>
      <c r="P56" s="117">
        <f>IF('3g CPIH'!L$17="-","-",'3h OC '!$E$11*('3g CPIH'!L$17/'3g CPIH'!$G$17))</f>
        <v>67.295719667318991</v>
      </c>
      <c r="Q56" s="117">
        <f>IF('3g CPIH'!M$17="-","-",'3h OC '!$E$11*('3g CPIH'!M$17/'3g CPIH'!$G$17))</f>
        <v>68.058277397260284</v>
      </c>
      <c r="R56" s="117">
        <f>IF('3g CPIH'!N$17="-","-",'3h OC '!$E$11*('3g CPIH'!N$17/'3g CPIH'!$G$17))</f>
        <v>68.566649217221141</v>
      </c>
      <c r="S56" s="117">
        <f>IF('3g CPIH'!O$17="-","-",'3h OC '!$E$11*('3g CPIH'!O$17/'3g CPIH'!$G$17))</f>
        <v>68.947928082191794</v>
      </c>
      <c r="T56" s="117">
        <f>IF('3g CPIH'!P$17="-","-",'3h OC '!$E$11*('3g CPIH'!P$17/'3g CPIH'!$G$17))</f>
        <v>69.138567514677106</v>
      </c>
      <c r="U56" s="117">
        <f>IF('3g CPIH'!Q$17="-","-",'3h OC '!$E$11*('3g CPIH'!Q$17/'3g CPIH'!$G$17))</f>
        <v>69.51984637964776</v>
      </c>
      <c r="V56" s="117">
        <f>IF('3g CPIH'!R$17="-","-",'3h OC '!$E$11*('3g CPIH'!R$17/'3g CPIH'!$G$17))</f>
        <v>70.790775929549909</v>
      </c>
      <c r="W56" s="117">
        <f>IF('3g CPIH'!S$17="-","-",'3h OC '!$E$11*('3g CPIH'!S$17/'3g CPIH'!$G$17))</f>
        <v>72.88780968688846</v>
      </c>
      <c r="X56" s="27"/>
      <c r="Y56" s="117">
        <f>IF('3g CPIH'!U$17="-","-",'3h OC '!$E$11*('3g CPIH'!U$17/'3g CPIH'!$G$17))</f>
        <v>76.573505381604704</v>
      </c>
      <c r="Z56" s="117" t="str">
        <f>IF('3g CPIH'!V$17="-","-",'3h OC '!$E$11*('3g CPIH'!V$17/'3g CPIH'!$G$17))</f>
        <v>-</v>
      </c>
      <c r="AA56" s="117" t="str">
        <f>IF('3g CPIH'!W$17="-","-",'3h OC '!$E$11*('3g CPIH'!W$17/'3g CPIH'!$G$17))</f>
        <v>-</v>
      </c>
      <c r="AB56" s="117" t="str">
        <f>IF('3g CPIH'!X$17="-","-",'3h OC '!$E$11*('3g CPIH'!X$17/'3g CPIH'!$G$17))</f>
        <v>-</v>
      </c>
      <c r="AC56" s="117" t="str">
        <f>IF('3g CPIH'!Y$17="-","-",'3h OC '!$E$11*('3g CPIH'!Y$17/'3g CPIH'!$G$17))</f>
        <v>-</v>
      </c>
      <c r="AD56" s="25"/>
    </row>
    <row r="57" spans="1:30" s="26" customFormat="1" ht="11.25" x14ac:dyDescent="0.15">
      <c r="A57" s="207"/>
      <c r="B57" s="120" t="s">
        <v>248</v>
      </c>
      <c r="C57" s="120" t="s">
        <v>186</v>
      </c>
      <c r="D57" s="122" t="s">
        <v>128</v>
      </c>
      <c r="E57" s="119"/>
      <c r="F57" s="27"/>
      <c r="G57" s="117" t="s">
        <v>249</v>
      </c>
      <c r="H57" s="117" t="s">
        <v>249</v>
      </c>
      <c r="I57" s="117" t="s">
        <v>249</v>
      </c>
      <c r="J57" s="117" t="s">
        <v>249</v>
      </c>
      <c r="K57" s="117">
        <f>IF('3i SMNCC'!G$51="-","-",'3i SMNCC'!G$63)</f>
        <v>0</v>
      </c>
      <c r="L57" s="117">
        <f>IF('3i SMNCC'!H$51="-","-",'3i SMNCC'!H$63)</f>
        <v>-0.10239413454660828</v>
      </c>
      <c r="M57" s="117">
        <f>IF('3i SMNCC'!I$51="-","-",'3i SMNCC'!I$63)</f>
        <v>1.3107897268148032</v>
      </c>
      <c r="N57" s="117">
        <f>IF('3i SMNCC'!J$51="-","-",'3i SMNCC'!J$63)</f>
        <v>8.7391024854837447</v>
      </c>
      <c r="O57" s="27"/>
      <c r="P57" s="117">
        <f>IF('3i SMNCC'!L$51="-","-",'3i SMNCC'!L$63)</f>
        <v>8.7391024854837447</v>
      </c>
      <c r="Q57" s="117">
        <f>IF('3i SMNCC'!M$51="-","-",'3i SMNCC'!M$63)</f>
        <v>10.102089688688181</v>
      </c>
      <c r="R57" s="117">
        <f>IF('3i SMNCC'!N$51="-","-",'3i SMNCC'!N$63)</f>
        <v>10.300173121233549</v>
      </c>
      <c r="S57" s="117">
        <f>IF('3i SMNCC'!O$51="-","-",'3i SMNCC'!O$63)</f>
        <v>11.847822371645298</v>
      </c>
      <c r="T57" s="117">
        <f>IF('3i SMNCC'!P$51="-","-",'3i SMNCC'!P$63)</f>
        <v>7.7038430079225817</v>
      </c>
      <c r="U57" s="117">
        <f>IF('3i SMNCC'!Q$51="-","-",'3i SMNCC'!Q$63)</f>
        <v>7.5210837283470999</v>
      </c>
      <c r="V57" s="117">
        <f>IF('3i SMNCC'!R$51="-","-",'3i SMNCC'!R$63)</f>
        <v>5.5039662813362371</v>
      </c>
      <c r="W57" s="117">
        <f>IF('3i SMNCC'!S$51="-","-",'3i SMNCC'!S$63)</f>
        <v>2.3340147638275894</v>
      </c>
      <c r="X57" s="27"/>
      <c r="Y57" s="117">
        <f>IF('3i SMNCC'!U$51="-","-",'3i SMNCC'!U$63)</f>
        <v>2.3848554466543863</v>
      </c>
      <c r="Z57" s="117" t="str">
        <f>IF('3i SMNCC'!V$51="-","-",'3i SMNCC'!V$63)</f>
        <v>-</v>
      </c>
      <c r="AA57" s="117" t="str">
        <f>IF('3i SMNCC'!W$51="-","-",'3i SMNCC'!W$63)</f>
        <v>-</v>
      </c>
      <c r="AB57" s="117" t="str">
        <f>IF('3i SMNCC'!X$51="-","-",'3i SMNCC'!X$63)</f>
        <v>-</v>
      </c>
      <c r="AC57" s="117" t="str">
        <f>IF('3i SMNCC'!Y$51="-","-",'3i SMNCC'!Y$63)</f>
        <v>-</v>
      </c>
      <c r="AD57" s="25"/>
    </row>
    <row r="58" spans="1:30" s="26" customFormat="1" ht="12.6" customHeight="1" x14ac:dyDescent="0.15">
      <c r="A58" s="207"/>
      <c r="B58" s="120" t="s">
        <v>248</v>
      </c>
      <c r="C58" s="120" t="s">
        <v>187</v>
      </c>
      <c r="D58" s="122" t="s">
        <v>128</v>
      </c>
      <c r="E58" s="119"/>
      <c r="F58" s="27"/>
      <c r="G58" s="117">
        <f>IF('3g CPIH'!C$17="-","-",'3j PAAC PAP'!$G$19*('3g CPIH'!C$17/'3g CPIH'!$G$17))</f>
        <v>13.137827495107633</v>
      </c>
      <c r="H58" s="117">
        <f>IF('3g CPIH'!D$17="-","-",'3j PAAC PAP'!$G$19*('3g CPIH'!D$17/'3g CPIH'!$G$17))</f>
        <v>13.164129452054794</v>
      </c>
      <c r="I58" s="117">
        <f>IF('3g CPIH'!E$17="-","-",'3j PAAC PAP'!$G$19*('3g CPIH'!E$17/'3g CPIH'!$G$17))</f>
        <v>13.203582387475539</v>
      </c>
      <c r="J58" s="117">
        <f>IF('3g CPIH'!F$17="-","-",'3j PAAC PAP'!$G$19*('3g CPIH'!F$17/'3g CPIH'!$G$17))</f>
        <v>13.282488258317025</v>
      </c>
      <c r="K58" s="117">
        <f>IF('3g CPIH'!G$17="-","-",'3j PAAC PAP'!$G$19*('3g CPIH'!G$17/'3g CPIH'!$G$17))</f>
        <v>13.440300000000001</v>
      </c>
      <c r="L58" s="117">
        <f>IF('3g CPIH'!H$17="-","-",'3j PAAC PAP'!$G$19*('3g CPIH'!H$17/'3g CPIH'!$G$17))</f>
        <v>13.611262720156557</v>
      </c>
      <c r="M58" s="117">
        <f>IF('3g CPIH'!I$17="-","-",'3j PAAC PAP'!$G$19*('3g CPIH'!I$17/'3g CPIH'!$G$17))</f>
        <v>13.808527397260272</v>
      </c>
      <c r="N58" s="117">
        <f>IF('3g CPIH'!J$17="-","-",'3j PAAC PAP'!$G$19*('3g CPIH'!J$17/'3g CPIH'!$G$17))</f>
        <v>13.926886203522507</v>
      </c>
      <c r="O58" s="27"/>
      <c r="P58" s="117">
        <f>IF('3g CPIH'!L$17="-","-",'3j PAAC PAP'!$G$19*('3g CPIH'!L$17/'3g CPIH'!$G$17))</f>
        <v>13.926886203522507</v>
      </c>
      <c r="Q58" s="117">
        <f>IF('3g CPIH'!M$17="-","-",'3j PAAC PAP'!$G$19*('3g CPIH'!M$17/'3g CPIH'!$G$17))</f>
        <v>14.08469794520548</v>
      </c>
      <c r="R58" s="117">
        <f>IF('3g CPIH'!N$17="-","-",'3j PAAC PAP'!$G$19*('3g CPIH'!N$17/'3g CPIH'!$G$17))</f>
        <v>14.189905772994129</v>
      </c>
      <c r="S58" s="117">
        <f>IF('3g CPIH'!O$17="-","-",'3j PAAC PAP'!$G$19*('3g CPIH'!O$17/'3g CPIH'!$G$17))</f>
        <v>14.268811643835617</v>
      </c>
      <c r="T58" s="117">
        <f>IF('3g CPIH'!P$17="-","-",'3j PAAC PAP'!$G$19*('3g CPIH'!P$17/'3g CPIH'!$G$17))</f>
        <v>14.30826457925636</v>
      </c>
      <c r="U58" s="117">
        <f>IF('3g CPIH'!Q$17="-","-",'3j PAAC PAP'!$G$19*('3g CPIH'!Q$17/'3g CPIH'!$G$17))</f>
        <v>14.387170450097848</v>
      </c>
      <c r="V58" s="117">
        <f>IF('3g CPIH'!R$17="-","-",'3j PAAC PAP'!$G$19*('3g CPIH'!R$17/'3g CPIH'!$G$17))</f>
        <v>14.650190019569473</v>
      </c>
      <c r="W58" s="117">
        <f>IF('3g CPIH'!S$17="-","-",'3j PAAC PAP'!$G$19*('3g CPIH'!S$17/'3g CPIH'!$G$17))</f>
        <v>15.084172309197653</v>
      </c>
      <c r="X58" s="27"/>
      <c r="Y58" s="117">
        <f>IF('3g CPIH'!U$17="-","-",'3j PAAC PAP'!$G$19*('3g CPIH'!U$17/'3g CPIH'!$G$17))</f>
        <v>15.846929060665364</v>
      </c>
      <c r="Z58" s="117" t="str">
        <f>IF('3g CPIH'!V$17="-","-",'3j PAAC PAP'!$G$19*('3g CPIH'!V$17/'3g CPIH'!$G$17))</f>
        <v>-</v>
      </c>
      <c r="AA58" s="117" t="str">
        <f>IF('3g CPIH'!W$17="-","-",'3j PAAC PAP'!$G$19*('3g CPIH'!W$17/'3g CPIH'!$G$17))</f>
        <v>-</v>
      </c>
      <c r="AB58" s="117" t="str">
        <f>IF('3g CPIH'!X$17="-","-",'3j PAAC PAP'!$G$19*('3g CPIH'!X$17/'3g CPIH'!$G$17))</f>
        <v>-</v>
      </c>
      <c r="AC58" s="117" t="str">
        <f>IF('3g CPIH'!Y$17="-","-",'3j PAAC PAP'!$G$19*('3g CPIH'!Y$17/'3g CPIH'!$G$17))</f>
        <v>-</v>
      </c>
      <c r="AD58" s="25"/>
    </row>
    <row r="59" spans="1:30" s="26" customFormat="1" ht="11.25" x14ac:dyDescent="0.15">
      <c r="A59" s="207"/>
      <c r="B59" s="120" t="s">
        <v>248</v>
      </c>
      <c r="C59" s="120" t="s">
        <v>188</v>
      </c>
      <c r="D59" s="122" t="s">
        <v>128</v>
      </c>
      <c r="E59" s="119"/>
      <c r="F59" s="27"/>
      <c r="G59" s="117">
        <f>IF(G54="-","-",SUM(G51:G57)*'3j PAAC PAP'!$G$37)</f>
        <v>4.0291031998812512</v>
      </c>
      <c r="H59" s="117">
        <f>IF(H54="-","-",SUM(H51:H57)*'3j PAAC PAP'!$G$37)</f>
        <v>4.036414349210018</v>
      </c>
      <c r="I59" s="117">
        <f>IF(I54="-","-",SUM(I51:I57)*'3j PAAC PAP'!$G$37)</f>
        <v>4.0510038932775032</v>
      </c>
      <c r="J59" s="117">
        <f>IF(J54="-","-",SUM(J51:J57)*'3j PAAC PAP'!$G$37)</f>
        <v>4.0729373412638044</v>
      </c>
      <c r="K59" s="117">
        <f>IF(K54="-","-",SUM(K51:K57)*'3j PAAC PAP'!$G$37)</f>
        <v>4.1213929100624256</v>
      </c>
      <c r="L59" s="117">
        <f>IF(L54="-","-",SUM(L51:L57)*'3j PAAC PAP'!$G$37)</f>
        <v>4.1630250557154831</v>
      </c>
      <c r="M59" s="117">
        <f>IF(M54="-","-",SUM(M51:M57)*'3j PAAC PAP'!$G$37)</f>
        <v>4.3229473338273943</v>
      </c>
      <c r="N59" s="117">
        <f>IF(N54="-","-",SUM(N51:N57)*'3j PAAC PAP'!$G$37)</f>
        <v>4.7831686255620367</v>
      </c>
      <c r="O59" s="27"/>
      <c r="P59" s="117">
        <f>IF(P54="-","-",SUM(P51:P57)*'3j PAAC PAP'!$G$37)</f>
        <v>4.7831686255620367</v>
      </c>
      <c r="Q59" s="117">
        <f>IF(Q54="-","-",SUM(Q51:Q57)*'3j PAAC PAP'!$G$37)</f>
        <v>4.9150689011051076</v>
      </c>
      <c r="R59" s="117">
        <f>IF(R54="-","-",SUM(R51:R57)*'3j PAAC PAP'!$G$37)</f>
        <v>4.9507109401752034</v>
      </c>
      <c r="S59" s="117">
        <f>IF(S54="-","-",SUM(S51:S57)*'3j PAAC PAP'!$G$37)</f>
        <v>5.0712131846455923</v>
      </c>
      <c r="T59" s="117">
        <f>IF(T54="-","-",SUM(T51:T57)*'3j PAAC PAP'!$G$37)</f>
        <v>4.8259501851548539</v>
      </c>
      <c r="U59" s="117">
        <f>IF(U54="-","-",SUM(U51:U57)*'3j PAAC PAP'!$G$37)</f>
        <v>4.9263524085164407</v>
      </c>
      <c r="V59" s="117">
        <f>IF(V54="-","-",SUM(V51:V57)*'3j PAAC PAP'!$G$37)</f>
        <v>4.8311640233743791</v>
      </c>
      <c r="W59" s="117">
        <f>IF(W54="-","-",SUM(W51:W57)*'3j PAAC PAP'!$G$37)</f>
        <v>5.0358794269067841</v>
      </c>
      <c r="X59" s="27"/>
      <c r="Y59" s="117">
        <f>IF(Y54="-","-",SUM(Y51:Y57)*'3j PAAC PAP'!$G$37)</f>
        <v>5.269480959369325</v>
      </c>
      <c r="Z59" s="117" t="str">
        <f>IF(Z54="-","-",SUM(Z51:Z57)*'3j PAAC PAP'!$G$37)</f>
        <v>-</v>
      </c>
      <c r="AA59" s="117" t="str">
        <f>IF(AA54="-","-",SUM(AA51:AA57)*'3j PAAC PAP'!$G$37)</f>
        <v>-</v>
      </c>
      <c r="AB59" s="117" t="str">
        <f>IF(AB54="-","-",SUM(AB51:AB57)*'3j PAAC PAP'!$G$37)</f>
        <v>-</v>
      </c>
      <c r="AC59" s="117" t="str">
        <f>IF(AC54="-","-",SUM(AC51:AC57)*'3j PAAC PAP'!$G$37)</f>
        <v>-</v>
      </c>
      <c r="AD59" s="25"/>
    </row>
    <row r="60" spans="1:30" s="26" customFormat="1" ht="11.25" customHeight="1" x14ac:dyDescent="0.15">
      <c r="A60" s="207"/>
      <c r="B60" s="120" t="s">
        <v>189</v>
      </c>
      <c r="C60" s="120" t="s">
        <v>250</v>
      </c>
      <c r="D60" s="122" t="s">
        <v>128</v>
      </c>
      <c r="E60" s="119"/>
      <c r="F60" s="27"/>
      <c r="G60" s="117">
        <f>IF(G54="-","-",SUM(G51:G59)*'3k EBIT'!$E$11)</f>
        <v>1.6890178272439871</v>
      </c>
      <c r="H60" s="117">
        <f>IF(H54="-","-",SUM(H51:H59)*'3k EBIT'!$E$11)</f>
        <v>1.6921303822385896</v>
      </c>
      <c r="I60" s="117">
        <f>IF(I54="-","-",SUM(I51:I59)*'3k EBIT'!$E$11)</f>
        <v>1.6980891217871283</v>
      </c>
      <c r="J60" s="117">
        <f>IF(J54="-","-",SUM(J51:J59)*'3k EBIT'!$E$11)</f>
        <v>1.7074267867709363</v>
      </c>
      <c r="K60" s="117">
        <f>IF(K54="-","-",SUM(K51:K59)*'3k EBIT'!$E$11)</f>
        <v>1.7277359161924088</v>
      </c>
      <c r="L60" s="117">
        <f>IF(L54="-","-",SUM(L51:L59)*'3k EBIT'!$E$11)</f>
        <v>1.7458702702451387</v>
      </c>
      <c r="M60" s="117">
        <f>IF(M54="-","-",SUM(M51:M59)*'3k EBIT'!$E$11)</f>
        <v>1.8066313065580686</v>
      </c>
      <c r="N60" s="117">
        <f>IF(N54="-","-",SUM(N51:N59)*'3k EBIT'!$E$11)</f>
        <v>1.9727857209910995</v>
      </c>
      <c r="O60" s="27"/>
      <c r="P60" s="117">
        <f>IF(P54="-","-",SUM(P51:P59)*'3k EBIT'!$E$11)</f>
        <v>1.9727857209910995</v>
      </c>
      <c r="Q60" s="117">
        <f>IF(Q54="-","-",SUM(Q51:Q59)*'3k EBIT'!$E$11)</f>
        <v>2.02280538360493</v>
      </c>
      <c r="R60" s="117">
        <f>IF(R54="-","-",SUM(R51:R59)*'3k EBIT'!$E$11)</f>
        <v>2.0375334161975194</v>
      </c>
      <c r="S60" s="117">
        <f>IF(S54="-","-",SUM(S51:S59)*'3k EBIT'!$E$11)</f>
        <v>2.0819665547461152</v>
      </c>
      <c r="T60" s="117">
        <f>IF(T54="-","-",SUM(T51:T59)*'3k EBIT'!$E$11)</f>
        <v>1.9954046549190607</v>
      </c>
      <c r="U60" s="117">
        <f>IF(U54="-","-",SUM(U51:U59)*'3k EBIT'!$E$11)</f>
        <v>2.0326811700265912</v>
      </c>
      <c r="V60" s="117">
        <f>IF(V54="-","-",SUM(V51:V59)*'3k EBIT'!$E$11)</f>
        <v>2.0038834567790658</v>
      </c>
      <c r="W60" s="117">
        <f>IF(W54="-","-",SUM(W51:W59)*'3k EBIT'!$E$11)</f>
        <v>2.0851778564644388</v>
      </c>
      <c r="X60" s="27"/>
      <c r="Y60" s="117">
        <f>IF(Y54="-","-",SUM(Y51:Y59)*'3k EBIT'!$E$11)</f>
        <v>2.183124881833221</v>
      </c>
      <c r="Z60" s="117" t="str">
        <f>IF(Z54="-","-",SUM(Z51:Z59)*'3k EBIT'!$E$11)</f>
        <v>-</v>
      </c>
      <c r="AA60" s="117" t="str">
        <f>IF(AA54="-","-",SUM(AA51:AA59)*'3k EBIT'!$E$11)</f>
        <v>-</v>
      </c>
      <c r="AB60" s="117" t="str">
        <f>IF(AB54="-","-",SUM(AB51:AB59)*'3k EBIT'!$E$11)</f>
        <v>-</v>
      </c>
      <c r="AC60" s="117" t="str">
        <f>IF(AC54="-","-",SUM(AC51:AC59)*'3k EBIT'!$E$11)</f>
        <v>-</v>
      </c>
      <c r="AD60" s="25"/>
    </row>
    <row r="61" spans="1:30" s="26" customFormat="1" ht="11.25" customHeight="1" x14ac:dyDescent="0.15">
      <c r="A61" s="207"/>
      <c r="B61" s="120" t="s">
        <v>251</v>
      </c>
      <c r="C61" s="156" t="s">
        <v>252</v>
      </c>
      <c r="D61" s="122" t="s">
        <v>128</v>
      </c>
      <c r="E61" s="118"/>
      <c r="F61" s="27"/>
      <c r="G61" s="117">
        <f>IF(G56="-","-",SUM(G51:G54,G56:G60)*'3l HAP'!$E$12)</f>
        <v>1.3015210418074821</v>
      </c>
      <c r="H61" s="117">
        <f>IF(H56="-","-",SUM(H51:H54,H56:H60)*'3l HAP'!$E$12)</f>
        <v>1.3039195101681555</v>
      </c>
      <c r="I61" s="117">
        <f>IF(I56="-","-",SUM(I51:I54,I56:I60)*'3l HAP'!$E$12)</f>
        <v>1.3085111875205069</v>
      </c>
      <c r="J61" s="117">
        <f>IF(J56="-","-",SUM(J51:J54,J56:J60)*'3l HAP'!$E$12)</f>
        <v>1.3157065926025275</v>
      </c>
      <c r="K61" s="117">
        <f>IF(K56="-","-",SUM(K51:K54,K56:K60)*'3l HAP'!$E$12)</f>
        <v>1.3313563737099117</v>
      </c>
      <c r="L61" s="117">
        <f>IF(L56="-","-",SUM(L51:L54,L56:L60)*'3l HAP'!$E$12)</f>
        <v>1.3453303193950954</v>
      </c>
      <c r="M61" s="117">
        <f>IF(M56="-","-",SUM(M51:M54,M56:M60)*'3l HAP'!$E$12)</f>
        <v>1.3921514754585258</v>
      </c>
      <c r="N61" s="117">
        <f>IF(N56="-","-",SUM(N51:N54,N56:N60)*'3l HAP'!$E$12)</f>
        <v>1.520186516347737</v>
      </c>
      <c r="O61" s="27"/>
      <c r="P61" s="117">
        <f>IF(P56="-","-",SUM(P51:P54,P56:P60)*'3l HAP'!$E$12)</f>
        <v>1.520186516347737</v>
      </c>
      <c r="Q61" s="117">
        <f>IF(Q56="-","-",SUM(Q51:Q54,Q56:Q60)*'3l HAP'!$E$12)</f>
        <v>1.5587305993916913</v>
      </c>
      <c r="R61" s="117">
        <f>IF(R56="-","-",SUM(R51:R54,R56:R60)*'3l HAP'!$E$12)</f>
        <v>1.570079706555918</v>
      </c>
      <c r="S61" s="117">
        <f>IF(S56="-","-",SUM(S51:S54,S56:S60)*'3l HAP'!$E$12)</f>
        <v>1.6043189335443677</v>
      </c>
      <c r="T61" s="117">
        <f>IF(T56="-","-",SUM(T51:T54,T56:T60)*'3l HAP'!$E$12)</f>
        <v>1.5376161834451714</v>
      </c>
      <c r="U61" s="117">
        <f>IF(U56="-","-",SUM(U51:U54,U56:U60)*'3l HAP'!$E$12)</f>
        <v>1.5663406693535709</v>
      </c>
      <c r="V61" s="117">
        <f>IF(V56="-","-",SUM(V51:V54,V56:V60)*'3l HAP'!$E$12)</f>
        <v>1.5441497669586857</v>
      </c>
      <c r="W61" s="117">
        <f>IF(W56="-","-",SUM(W51:W54,W56:W60)*'3l HAP'!$E$12)</f>
        <v>1.6067934940200321</v>
      </c>
      <c r="X61" s="27"/>
      <c r="Y61" s="117">
        <f>IF(Y56="-","-",SUM(Y51:Y54,Y56:Y60)*'3l HAP'!$E$12)</f>
        <v>1.6822693785510638</v>
      </c>
      <c r="Z61" s="117" t="str">
        <f>IF(Z56="-","-",SUM(Z51:Z54,Z56:Z60)*'3l HAP'!$E$12)</f>
        <v>-</v>
      </c>
      <c r="AA61" s="117" t="str">
        <f>IF(AA56="-","-",SUM(AA51:AA54,AA56:AA60)*'3l HAP'!$E$12)</f>
        <v>-</v>
      </c>
      <c r="AB61" s="117" t="str">
        <f>IF(AB56="-","-",SUM(AB51:AB54,AB56:AB60)*'3l HAP'!$E$12)</f>
        <v>-</v>
      </c>
      <c r="AC61" s="117" t="str">
        <f>IF(AC56="-","-",SUM(AC51:AC54,AC56:AC60)*'3l HAP'!$E$12)</f>
        <v>-</v>
      </c>
      <c r="AD61" s="25"/>
    </row>
    <row r="62" spans="1:30" s="26" customFormat="1" ht="11.25" customHeight="1" x14ac:dyDescent="0.15">
      <c r="A62" s="207"/>
      <c r="B62" s="120" t="s">
        <v>253</v>
      </c>
      <c r="C62" s="120" t="str">
        <f>B62&amp;"_"&amp;D62</f>
        <v>Total_N Wales and Mersey</v>
      </c>
      <c r="D62" s="122" t="s">
        <v>128</v>
      </c>
      <c r="E62" s="119"/>
      <c r="F62" s="27"/>
      <c r="G62" s="117">
        <f>IF(G56="-","-",SUM(G51:G61))</f>
        <v>90.197159441334975</v>
      </c>
      <c r="H62" s="117">
        <f t="shared" ref="H62:W62" si="7">IF(H56="-","-",SUM(H51:H61))</f>
        <v>90.363376525956397</v>
      </c>
      <c r="I62" s="117">
        <f t="shared" si="7"/>
        <v>90.681585944743844</v>
      </c>
      <c r="J62" s="117">
        <f t="shared" si="7"/>
        <v>91.180237198608097</v>
      </c>
      <c r="K62" s="117">
        <f t="shared" si="7"/>
        <v>92.264788086701628</v>
      </c>
      <c r="L62" s="117">
        <f t="shared" si="7"/>
        <v>93.233201325138921</v>
      </c>
      <c r="M62" s="117">
        <f t="shared" si="7"/>
        <v>96.477970439909441</v>
      </c>
      <c r="N62" s="117">
        <f t="shared" si="7"/>
        <v>105.35097104935348</v>
      </c>
      <c r="O62" s="27"/>
      <c r="P62" s="117">
        <f t="shared" si="7"/>
        <v>105.35097104935348</v>
      </c>
      <c r="Q62" s="117">
        <f t="shared" si="7"/>
        <v>108.02212786677039</v>
      </c>
      <c r="R62" s="117">
        <f t="shared" si="7"/>
        <v>108.8086362638893</v>
      </c>
      <c r="S62" s="117">
        <f t="shared" si="7"/>
        <v>111.18146076431874</v>
      </c>
      <c r="T62" s="117">
        <f t="shared" si="7"/>
        <v>106.55887043145906</v>
      </c>
      <c r="U62" s="117">
        <f t="shared" si="7"/>
        <v>108.54951595475558</v>
      </c>
      <c r="V62" s="117">
        <f t="shared" si="7"/>
        <v>107.01165656012074</v>
      </c>
      <c r="W62" s="117">
        <f t="shared" si="7"/>
        <v>111.35295113489376</v>
      </c>
      <c r="X62" s="27"/>
      <c r="Y62" s="117">
        <f t="shared" ref="Y62:AC62" si="8">IF(Y56="-","-",SUM(Y51:Y61))</f>
        <v>116.58353148845229</v>
      </c>
      <c r="Z62" s="117" t="str">
        <f t="shared" si="8"/>
        <v>-</v>
      </c>
      <c r="AA62" s="117" t="str">
        <f t="shared" si="8"/>
        <v>-</v>
      </c>
      <c r="AB62" s="117" t="str">
        <f t="shared" si="8"/>
        <v>-</v>
      </c>
      <c r="AC62" s="117" t="str">
        <f t="shared" si="8"/>
        <v>-</v>
      </c>
      <c r="AD62" s="25"/>
    </row>
    <row r="63" spans="1:30" s="26" customFormat="1" ht="11.25" customHeight="1" x14ac:dyDescent="0.15">
      <c r="A63" s="207"/>
      <c r="B63" s="123" t="s">
        <v>244</v>
      </c>
      <c r="C63" s="123" t="s">
        <v>180</v>
      </c>
      <c r="D63" s="121" t="s">
        <v>133</v>
      </c>
      <c r="E63" s="75"/>
      <c r="F63" s="27"/>
      <c r="G63" s="35" t="s">
        <v>249</v>
      </c>
      <c r="H63" s="35" t="s">
        <v>249</v>
      </c>
      <c r="I63" s="35" t="s">
        <v>249</v>
      </c>
      <c r="J63" s="35" t="s">
        <v>249</v>
      </c>
      <c r="K63" s="35" t="s">
        <v>249</v>
      </c>
      <c r="L63" s="35" t="s">
        <v>249</v>
      </c>
      <c r="M63" s="35" t="s">
        <v>249</v>
      </c>
      <c r="N63" s="35" t="s">
        <v>249</v>
      </c>
      <c r="O63" s="27"/>
      <c r="P63" s="35" t="s">
        <v>249</v>
      </c>
      <c r="Q63" s="35" t="s">
        <v>249</v>
      </c>
      <c r="R63" s="35" t="s">
        <v>249</v>
      </c>
      <c r="S63" s="35" t="s">
        <v>249</v>
      </c>
      <c r="T63" s="35" t="s">
        <v>249</v>
      </c>
      <c r="U63" s="35" t="s">
        <v>249</v>
      </c>
      <c r="V63" s="35" t="s">
        <v>249</v>
      </c>
      <c r="W63" s="35" t="s">
        <v>249</v>
      </c>
      <c r="X63" s="27"/>
      <c r="Y63" s="35" t="s">
        <v>249</v>
      </c>
      <c r="Z63" s="35" t="s">
        <v>249</v>
      </c>
      <c r="AA63" s="35" t="s">
        <v>249</v>
      </c>
      <c r="AB63" s="35" t="s">
        <v>249</v>
      </c>
      <c r="AC63" s="35" t="s">
        <v>249</v>
      </c>
      <c r="AD63" s="25"/>
    </row>
    <row r="64" spans="1:30" s="26" customFormat="1" ht="11.25" customHeight="1" x14ac:dyDescent="0.15">
      <c r="A64" s="207"/>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x14ac:dyDescent="0.15">
      <c r="A65" s="207"/>
      <c r="B65" s="123" t="s">
        <v>245</v>
      </c>
      <c r="C65" s="123" t="s">
        <v>182</v>
      </c>
      <c r="D65" s="121" t="s">
        <v>133</v>
      </c>
      <c r="E65" s="75"/>
      <c r="F65" s="27"/>
      <c r="G65" s="35" t="str">
        <f>IF('3c AA'!J185="-","-",'3c AA'!J185)</f>
        <v>-</v>
      </c>
      <c r="H65" s="35" t="str">
        <f>IF('3c AA'!K185="-","-",'3c AA'!K185)</f>
        <v>-</v>
      </c>
      <c r="I65" s="35" t="str">
        <f>IF('3c AA'!L185="-","-",'3c AA'!L185)</f>
        <v>-</v>
      </c>
      <c r="J65" s="35" t="str">
        <f>IF('3c AA'!M185="-","-",'3c AA'!M185)</f>
        <v>-</v>
      </c>
      <c r="K65" s="35" t="str">
        <f>IF('3c AA'!N185="-","-",'3c AA'!N185)</f>
        <v>-</v>
      </c>
      <c r="L65" s="35" t="str">
        <f>IF('3c AA'!O185="-","-",'3c AA'!O185)</f>
        <v>-</v>
      </c>
      <c r="M65" s="35" t="str">
        <f>IF('3c AA'!P185="-","-",'3c AA'!P185)</f>
        <v>-</v>
      </c>
      <c r="N65" s="35" t="str">
        <f>IF('3c AA'!Q185="-","-",'3c AA'!Q185)</f>
        <v>-</v>
      </c>
      <c r="O65" s="27"/>
      <c r="P65" s="35" t="str">
        <f>IF('3c AA'!S185="-","-",'3c AA'!S185)</f>
        <v>-</v>
      </c>
      <c r="Q65" s="35" t="str">
        <f>IF('3c AA'!T185="-","-",'3c AA'!T185)</f>
        <v>-</v>
      </c>
      <c r="R65" s="35" t="str">
        <f>IF('3c AA'!U185="-","-",'3c AA'!U185)</f>
        <v>-</v>
      </c>
      <c r="S65" s="35" t="str">
        <f>IF('3c AA'!V185="-","-",'3c AA'!V185)</f>
        <v>-</v>
      </c>
      <c r="T65" s="35">
        <f>IF('3c AA'!W185="-","-",'3c AA'!W185)</f>
        <v>0</v>
      </c>
      <c r="U65" s="35">
        <f>IF('3c AA'!X185="-","-",'3c AA'!X185)</f>
        <v>1.4870742269298105</v>
      </c>
      <c r="V65" s="35">
        <f>IF('3c AA'!Y185="-","-",'3c AA'!Y185)</f>
        <v>0.70457099735818829</v>
      </c>
      <c r="W65" s="35" t="str">
        <f>IF('3c AA'!Z185="-","-",'3c AA'!Z185)</f>
        <v>-</v>
      </c>
      <c r="X65" s="27"/>
      <c r="Y65" s="35">
        <f>IF('3c AA'!AB185="-","-",'3c AA'!AB185)</f>
        <v>0</v>
      </c>
      <c r="Z65" s="35" t="str">
        <f>IF('3c AA'!AC185="-","-",'3c AA'!AC185)</f>
        <v>-</v>
      </c>
      <c r="AA65" s="35" t="str">
        <f>IF('3c AA'!AD185="-","-",'3c AA'!AD185)</f>
        <v>-</v>
      </c>
      <c r="AB65" s="35" t="str">
        <f>IF('3c AA'!AE185="-","-",'3c AA'!AE185)</f>
        <v>-</v>
      </c>
      <c r="AC65" s="35" t="str">
        <f>IF('3c AA'!AF185="-","-",'3c AA'!AF185)</f>
        <v>-</v>
      </c>
      <c r="AD65" s="25"/>
    </row>
    <row r="66" spans="1:30" s="331" customFormat="1" ht="11.25" customHeight="1" x14ac:dyDescent="0.15">
      <c r="A66" s="207"/>
      <c r="B66" s="123" t="s">
        <v>246</v>
      </c>
      <c r="C66" s="123" t="s">
        <v>183</v>
      </c>
      <c r="D66" s="121" t="s">
        <v>133</v>
      </c>
      <c r="E66" s="75"/>
      <c r="F66" s="27"/>
      <c r="G66" s="35">
        <f>IF('3d PC'!G15="-","-",'3d PC'!G64+'3d PC'!G65)</f>
        <v>6.5567588596821027</v>
      </c>
      <c r="H66" s="35">
        <f>IF('3d PC'!H15="-","-",'3d PC'!H64+'3d PC'!H65)</f>
        <v>6.5567588596821027</v>
      </c>
      <c r="I66" s="35">
        <f>IF('3d PC'!I15="-","-",'3d PC'!I64+'3d PC'!I65)</f>
        <v>6.6197359495950758</v>
      </c>
      <c r="J66" s="35">
        <f>IF('3d PC'!J15="-","-",'3d PC'!J64+'3d PC'!J65)</f>
        <v>6.6197359495950758</v>
      </c>
      <c r="K66" s="35">
        <f>IF('3d PC'!K15="-","-",'3d PC'!K64+'3d PC'!K65)</f>
        <v>6.6995028867368616</v>
      </c>
      <c r="L66" s="35">
        <f>IF('3d PC'!L15="-","-",'3d PC'!L64+'3d PC'!L65)</f>
        <v>6.6995028867368616</v>
      </c>
      <c r="M66" s="35">
        <f>IF('3d PC'!M15="-","-",'3d PC'!M64+'3d PC'!M65)</f>
        <v>7.1131218301273513</v>
      </c>
      <c r="N66" s="35">
        <f>IF('3d PC'!N15="-","-",'3d PC'!N64+'3d PC'!N65)</f>
        <v>7.1131218301273513</v>
      </c>
      <c r="O66" s="27"/>
      <c r="P66" s="35">
        <f>IF('3d PC'!P15="-","-",'3d PC'!P64+'3d PC'!P65)</f>
        <v>7.1131218301273513</v>
      </c>
      <c r="Q66" s="35">
        <f>IF('3d PC'!Q15="-","-",'3d PC'!Q64+'3d PC'!Q65)</f>
        <v>7.2804579515147188</v>
      </c>
      <c r="R66" s="35">
        <f>IF('3d PC'!R15="-","-",'3d PC'!R64+'3d PC'!R65)</f>
        <v>7.1935840895118579</v>
      </c>
      <c r="S66" s="35">
        <f>IF('3d PC'!S15="-","-",'3d PC'!S64+'3d PC'!S65)</f>
        <v>7.3593999937099728</v>
      </c>
      <c r="T66" s="35">
        <f>IF('3d PC'!T15="-","-",'3d PC'!T64+'3d PC'!T65)</f>
        <v>7.0492243060839304</v>
      </c>
      <c r="U66" s="35">
        <f>IF('3d PC'!U15="-","-",'3d PC'!U64+'3d PC'!U65)</f>
        <v>7.1089669218364691</v>
      </c>
      <c r="V66" s="35">
        <f>IF('3d PC'!V15="-","-",'3d PC'!V64+'3d PC'!V65)</f>
        <v>6.9829560851947949</v>
      </c>
      <c r="W66" s="35">
        <f>IF('3d PC'!W15="-","-",'3d PC'!W64+'3d PC'!W65)</f>
        <v>12.319103597588796</v>
      </c>
      <c r="X66" s="27"/>
      <c r="Y66" s="35">
        <f>IF('3d PC'!Y15="-","-",'3d PC'!Y64+'3d PC'!Y65)</f>
        <v>12.643366379774243</v>
      </c>
      <c r="Z66" s="35" t="str">
        <f>IF('3d PC'!Z15="-","-",'3d PC'!Z64+'3d PC'!Z65)</f>
        <v>-</v>
      </c>
      <c r="AA66" s="35" t="str">
        <f>IF('3d PC'!AA15="-","-",'3d PC'!AA64+'3d PC'!AA65)</f>
        <v>-</v>
      </c>
      <c r="AB66" s="35" t="str">
        <f>IF('3d PC'!AB15="-","-",'3d PC'!AB64+'3d PC'!AB65)</f>
        <v>-</v>
      </c>
      <c r="AC66" s="35" t="str">
        <f>IF('3d PC'!AC15="-","-",'3d PC'!AC64+'3d PC'!AC65)</f>
        <v>-</v>
      </c>
      <c r="AD66" s="25"/>
    </row>
    <row r="67" spans="1:30" s="26" customFormat="1" ht="11.25" x14ac:dyDescent="0.15">
      <c r="A67" s="207"/>
      <c r="B67" s="123" t="s">
        <v>247</v>
      </c>
      <c r="C67" s="123" t="s">
        <v>184</v>
      </c>
      <c r="D67" s="121" t="s">
        <v>133</v>
      </c>
      <c r="E67" s="75"/>
      <c r="F67" s="27"/>
      <c r="G67" s="35" t="s">
        <v>249</v>
      </c>
      <c r="H67" s="35" t="s">
        <v>249</v>
      </c>
      <c r="I67" s="35" t="s">
        <v>249</v>
      </c>
      <c r="J67" s="35" t="s">
        <v>249</v>
      </c>
      <c r="K67" s="35" t="s">
        <v>249</v>
      </c>
      <c r="L67" s="35" t="s">
        <v>249</v>
      </c>
      <c r="M67" s="35" t="s">
        <v>249</v>
      </c>
      <c r="N67" s="35" t="s">
        <v>249</v>
      </c>
      <c r="O67" s="27"/>
      <c r="P67" s="35" t="s">
        <v>249</v>
      </c>
      <c r="Q67" s="35" t="s">
        <v>249</v>
      </c>
      <c r="R67" s="35" t="s">
        <v>249</v>
      </c>
      <c r="S67" s="35" t="s">
        <v>249</v>
      </c>
      <c r="T67" s="35" t="s">
        <v>249</v>
      </c>
      <c r="U67" s="35" t="s">
        <v>249</v>
      </c>
      <c r="V67" s="35" t="s">
        <v>249</v>
      </c>
      <c r="W67" s="35" t="s">
        <v>249</v>
      </c>
      <c r="X67" s="27"/>
      <c r="Y67" s="35" t="s">
        <v>249</v>
      </c>
      <c r="Z67" s="35" t="s">
        <v>249</v>
      </c>
      <c r="AA67" s="35" t="s">
        <v>249</v>
      </c>
      <c r="AB67" s="35" t="s">
        <v>249</v>
      </c>
      <c r="AC67" s="35" t="s">
        <v>249</v>
      </c>
      <c r="AD67" s="25"/>
    </row>
    <row r="68" spans="1:30" s="26" customFormat="1" ht="11.25" x14ac:dyDescent="0.15">
      <c r="A68" s="207"/>
      <c r="B68" s="123" t="s">
        <v>248</v>
      </c>
      <c r="C68" s="123" t="s">
        <v>185</v>
      </c>
      <c r="D68" s="121" t="s">
        <v>133</v>
      </c>
      <c r="E68" s="75"/>
      <c r="F68" s="27"/>
      <c r="G68" s="35">
        <f>IF('3g CPIH'!C$17="-","-",'3h OC '!$E$11*('3g CPIH'!C$17/'3g CPIH'!$G$17))</f>
        <v>63.482931017612529</v>
      </c>
      <c r="H68" s="35">
        <f>IF('3g CPIH'!D$17="-","-",'3h OC '!$E$11*('3g CPIH'!D$17/'3g CPIH'!$G$17))</f>
        <v>63.61002397260274</v>
      </c>
      <c r="I68" s="35">
        <f>IF('3g CPIH'!E$17="-","-",'3h OC '!$E$11*('3g CPIH'!E$17/'3g CPIH'!$G$17))</f>
        <v>63.800663405088073</v>
      </c>
      <c r="J68" s="35">
        <f>IF('3g CPIH'!F$17="-","-",'3h OC '!$E$11*('3g CPIH'!F$17/'3g CPIH'!$G$17))</f>
        <v>64.181942270058713</v>
      </c>
      <c r="K68" s="35">
        <f>IF('3g CPIH'!G$17="-","-",'3h OC '!$E$11*('3g CPIH'!G$17/'3g CPIH'!$G$17))</f>
        <v>64.944500000000005</v>
      </c>
      <c r="L68" s="35">
        <f>IF('3g CPIH'!H$17="-","-",'3h OC '!$E$11*('3g CPIH'!H$17/'3g CPIH'!$G$17))</f>
        <v>65.770604207436406</v>
      </c>
      <c r="M68" s="35">
        <f>IF('3g CPIH'!I$17="-","-",'3h OC '!$E$11*('3g CPIH'!I$17/'3g CPIH'!$G$17))</f>
        <v>66.723801369863011</v>
      </c>
      <c r="N68" s="35">
        <f>IF('3g CPIH'!J$17="-","-",'3h OC '!$E$11*('3g CPIH'!J$17/'3g CPIH'!$G$17))</f>
        <v>67.295719667318991</v>
      </c>
      <c r="O68" s="27"/>
      <c r="P68" s="35">
        <f>IF('3g CPIH'!L$17="-","-",'3h OC '!$E$11*('3g CPIH'!L$17/'3g CPIH'!$G$17))</f>
        <v>67.295719667318991</v>
      </c>
      <c r="Q68" s="35">
        <f>IF('3g CPIH'!M$17="-","-",'3h OC '!$E$11*('3g CPIH'!M$17/'3g CPIH'!$G$17))</f>
        <v>68.058277397260284</v>
      </c>
      <c r="R68" s="35">
        <f>IF('3g CPIH'!N$17="-","-",'3h OC '!$E$11*('3g CPIH'!N$17/'3g CPIH'!$G$17))</f>
        <v>68.566649217221141</v>
      </c>
      <c r="S68" s="35">
        <f>IF('3g CPIH'!O$17="-","-",'3h OC '!$E$11*('3g CPIH'!O$17/'3g CPIH'!$G$17))</f>
        <v>68.947928082191794</v>
      </c>
      <c r="T68" s="35">
        <f>IF('3g CPIH'!P$17="-","-",'3h OC '!$E$11*('3g CPIH'!P$17/'3g CPIH'!$G$17))</f>
        <v>69.138567514677106</v>
      </c>
      <c r="U68" s="35">
        <f>IF('3g CPIH'!Q$17="-","-",'3h OC '!$E$11*('3g CPIH'!Q$17/'3g CPIH'!$G$17))</f>
        <v>69.51984637964776</v>
      </c>
      <c r="V68" s="35">
        <f>IF('3g CPIH'!R$17="-","-",'3h OC '!$E$11*('3g CPIH'!R$17/'3g CPIH'!$G$17))</f>
        <v>70.790775929549909</v>
      </c>
      <c r="W68" s="35">
        <f>IF('3g CPIH'!S$17="-","-",'3h OC '!$E$11*('3g CPIH'!S$17/'3g CPIH'!$G$17))</f>
        <v>72.88780968688846</v>
      </c>
      <c r="X68" s="27"/>
      <c r="Y68" s="35">
        <f>IF('3g CPIH'!U$17="-","-",'3h OC '!$E$11*('3g CPIH'!U$17/'3g CPIH'!$G$17))</f>
        <v>76.573505381604704</v>
      </c>
      <c r="Z68" s="35" t="str">
        <f>IF('3g CPIH'!V$17="-","-",'3h OC '!$E$11*('3g CPIH'!V$17/'3g CPIH'!$G$17))</f>
        <v>-</v>
      </c>
      <c r="AA68" s="35" t="str">
        <f>IF('3g CPIH'!W$17="-","-",'3h OC '!$E$11*('3g CPIH'!W$17/'3g CPIH'!$G$17))</f>
        <v>-</v>
      </c>
      <c r="AB68" s="35" t="str">
        <f>IF('3g CPIH'!X$17="-","-",'3h OC '!$E$11*('3g CPIH'!X$17/'3g CPIH'!$G$17))</f>
        <v>-</v>
      </c>
      <c r="AC68" s="35" t="str">
        <f>IF('3g CPIH'!Y$17="-","-",'3h OC '!$E$11*('3g CPIH'!Y$17/'3g CPIH'!$G$17))</f>
        <v>-</v>
      </c>
      <c r="AD68" s="25"/>
    </row>
    <row r="69" spans="1:30" s="26" customFormat="1" ht="11.25" x14ac:dyDescent="0.15">
      <c r="A69" s="207"/>
      <c r="B69" s="123" t="s">
        <v>248</v>
      </c>
      <c r="C69" s="123" t="s">
        <v>186</v>
      </c>
      <c r="D69" s="121" t="s">
        <v>133</v>
      </c>
      <c r="E69" s="75"/>
      <c r="F69" s="27"/>
      <c r="G69" s="35" t="s">
        <v>249</v>
      </c>
      <c r="H69" s="35" t="s">
        <v>249</v>
      </c>
      <c r="I69" s="35" t="s">
        <v>249</v>
      </c>
      <c r="J69" s="35" t="s">
        <v>249</v>
      </c>
      <c r="K69" s="35">
        <f>IF('3i SMNCC'!G$51="-","-",'3i SMNCC'!G$63)</f>
        <v>0</v>
      </c>
      <c r="L69" s="35">
        <f>IF('3i SMNCC'!H$51="-","-",'3i SMNCC'!H$63)</f>
        <v>-0.10239413454660828</v>
      </c>
      <c r="M69" s="35">
        <f>IF('3i SMNCC'!I$51="-","-",'3i SMNCC'!I$63)</f>
        <v>1.3107897268148032</v>
      </c>
      <c r="N69" s="35">
        <f>IF('3i SMNCC'!J$51="-","-",'3i SMNCC'!J$63)</f>
        <v>8.7391024854837447</v>
      </c>
      <c r="O69" s="27"/>
      <c r="P69" s="35">
        <f>IF('3i SMNCC'!L$51="-","-",'3i SMNCC'!L$63)</f>
        <v>8.7391024854837447</v>
      </c>
      <c r="Q69" s="35">
        <f>IF('3i SMNCC'!M$51="-","-",'3i SMNCC'!M$63)</f>
        <v>10.102089688688181</v>
      </c>
      <c r="R69" s="35">
        <f>IF('3i SMNCC'!N$51="-","-",'3i SMNCC'!N$63)</f>
        <v>10.300173121233549</v>
      </c>
      <c r="S69" s="35">
        <f>IF('3i SMNCC'!O$51="-","-",'3i SMNCC'!O$63)</f>
        <v>11.847822371645298</v>
      </c>
      <c r="T69" s="35">
        <f>IF('3i SMNCC'!P$51="-","-",'3i SMNCC'!P$63)</f>
        <v>7.7038430079225817</v>
      </c>
      <c r="U69" s="35">
        <f>IF('3i SMNCC'!Q$51="-","-",'3i SMNCC'!Q$63)</f>
        <v>7.5210837283470999</v>
      </c>
      <c r="V69" s="35">
        <f>IF('3i SMNCC'!R$51="-","-",'3i SMNCC'!R$63)</f>
        <v>5.5039662813362371</v>
      </c>
      <c r="W69" s="35">
        <f>IF('3i SMNCC'!S$51="-","-",'3i SMNCC'!S$63)</f>
        <v>2.3340147638275894</v>
      </c>
      <c r="X69" s="27"/>
      <c r="Y69" s="35">
        <f>IF('3i SMNCC'!U$51="-","-",'3i SMNCC'!U$63)</f>
        <v>2.3848554466543863</v>
      </c>
      <c r="Z69" s="35" t="str">
        <f>IF('3i SMNCC'!V$51="-","-",'3i SMNCC'!V$63)</f>
        <v>-</v>
      </c>
      <c r="AA69" s="35" t="str">
        <f>IF('3i SMNCC'!W$51="-","-",'3i SMNCC'!W$63)</f>
        <v>-</v>
      </c>
      <c r="AB69" s="35" t="str">
        <f>IF('3i SMNCC'!X$51="-","-",'3i SMNCC'!X$63)</f>
        <v>-</v>
      </c>
      <c r="AC69" s="35" t="str">
        <f>IF('3i SMNCC'!Y$51="-","-",'3i SMNCC'!Y$63)</f>
        <v>-</v>
      </c>
      <c r="AD69" s="25"/>
    </row>
    <row r="70" spans="1:30" s="26" customFormat="1" ht="11.25" x14ac:dyDescent="0.15">
      <c r="A70" s="207"/>
      <c r="B70" s="123" t="s">
        <v>248</v>
      </c>
      <c r="C70" s="123" t="s">
        <v>187</v>
      </c>
      <c r="D70" s="121" t="s">
        <v>133</v>
      </c>
      <c r="E70" s="75"/>
      <c r="F70" s="27"/>
      <c r="G70" s="35">
        <f>IF('3g CPIH'!C$17="-","-",'3j PAAC PAP'!$G$19*('3g CPIH'!C$17/'3g CPIH'!$G$17))</f>
        <v>13.137827495107633</v>
      </c>
      <c r="H70" s="35">
        <f>IF('3g CPIH'!D$17="-","-",'3j PAAC PAP'!$G$19*('3g CPIH'!D$17/'3g CPIH'!$G$17))</f>
        <v>13.164129452054794</v>
      </c>
      <c r="I70" s="35">
        <f>IF('3g CPIH'!E$17="-","-",'3j PAAC PAP'!$G$19*('3g CPIH'!E$17/'3g CPIH'!$G$17))</f>
        <v>13.203582387475539</v>
      </c>
      <c r="J70" s="35">
        <f>IF('3g CPIH'!F$17="-","-",'3j PAAC PAP'!$G$19*('3g CPIH'!F$17/'3g CPIH'!$G$17))</f>
        <v>13.282488258317025</v>
      </c>
      <c r="K70" s="35">
        <f>IF('3g CPIH'!G$17="-","-",'3j PAAC PAP'!$G$19*('3g CPIH'!G$17/'3g CPIH'!$G$17))</f>
        <v>13.440300000000001</v>
      </c>
      <c r="L70" s="35">
        <f>IF('3g CPIH'!H$17="-","-",'3j PAAC PAP'!$G$19*('3g CPIH'!H$17/'3g CPIH'!$G$17))</f>
        <v>13.611262720156557</v>
      </c>
      <c r="M70" s="35">
        <f>IF('3g CPIH'!I$17="-","-",'3j PAAC PAP'!$G$19*('3g CPIH'!I$17/'3g CPIH'!$G$17))</f>
        <v>13.808527397260272</v>
      </c>
      <c r="N70" s="35">
        <f>IF('3g CPIH'!J$17="-","-",'3j PAAC PAP'!$G$19*('3g CPIH'!J$17/'3g CPIH'!$G$17))</f>
        <v>13.926886203522507</v>
      </c>
      <c r="O70" s="27"/>
      <c r="P70" s="35">
        <f>IF('3g CPIH'!L$17="-","-",'3j PAAC PAP'!$G$19*('3g CPIH'!L$17/'3g CPIH'!$G$17))</f>
        <v>13.926886203522507</v>
      </c>
      <c r="Q70" s="35">
        <f>IF('3g CPIH'!M$17="-","-",'3j PAAC PAP'!$G$19*('3g CPIH'!M$17/'3g CPIH'!$G$17))</f>
        <v>14.08469794520548</v>
      </c>
      <c r="R70" s="35">
        <f>IF('3g CPIH'!N$17="-","-",'3j PAAC PAP'!$G$19*('3g CPIH'!N$17/'3g CPIH'!$G$17))</f>
        <v>14.189905772994129</v>
      </c>
      <c r="S70" s="35">
        <f>IF('3g CPIH'!O$17="-","-",'3j PAAC PAP'!$G$19*('3g CPIH'!O$17/'3g CPIH'!$G$17))</f>
        <v>14.268811643835617</v>
      </c>
      <c r="T70" s="35">
        <f>IF('3g CPIH'!P$17="-","-",'3j PAAC PAP'!$G$19*('3g CPIH'!P$17/'3g CPIH'!$G$17))</f>
        <v>14.30826457925636</v>
      </c>
      <c r="U70" s="35">
        <f>IF('3g CPIH'!Q$17="-","-",'3j PAAC PAP'!$G$19*('3g CPIH'!Q$17/'3g CPIH'!$G$17))</f>
        <v>14.387170450097848</v>
      </c>
      <c r="V70" s="35">
        <f>IF('3g CPIH'!R$17="-","-",'3j PAAC PAP'!$G$19*('3g CPIH'!R$17/'3g CPIH'!$G$17))</f>
        <v>14.650190019569473</v>
      </c>
      <c r="W70" s="35">
        <f>IF('3g CPIH'!S$17="-","-",'3j PAAC PAP'!$G$19*('3g CPIH'!S$17/'3g CPIH'!$G$17))</f>
        <v>15.084172309197653</v>
      </c>
      <c r="X70" s="27"/>
      <c r="Y70" s="35">
        <f>IF('3g CPIH'!U$17="-","-",'3j PAAC PAP'!$G$19*('3g CPIH'!U$17/'3g CPIH'!$G$17))</f>
        <v>15.846929060665364</v>
      </c>
      <c r="Z70" s="35" t="str">
        <f>IF('3g CPIH'!V$17="-","-",'3j PAAC PAP'!$G$19*('3g CPIH'!V$17/'3g CPIH'!$G$17))</f>
        <v>-</v>
      </c>
      <c r="AA70" s="35" t="str">
        <f>IF('3g CPIH'!W$17="-","-",'3j PAAC PAP'!$G$19*('3g CPIH'!W$17/'3g CPIH'!$G$17))</f>
        <v>-</v>
      </c>
      <c r="AB70" s="35" t="str">
        <f>IF('3g CPIH'!X$17="-","-",'3j PAAC PAP'!$G$19*('3g CPIH'!X$17/'3g CPIH'!$G$17))</f>
        <v>-</v>
      </c>
      <c r="AC70" s="35" t="str">
        <f>IF('3g CPIH'!Y$17="-","-",'3j PAAC PAP'!$G$19*('3g CPIH'!Y$17/'3g CPIH'!$G$17))</f>
        <v>-</v>
      </c>
      <c r="AD70" s="25"/>
    </row>
    <row r="71" spans="1:30" s="26" customFormat="1" ht="11.25" customHeight="1" x14ac:dyDescent="0.15">
      <c r="A71" s="207"/>
      <c r="B71" s="123" t="s">
        <v>248</v>
      </c>
      <c r="C71" s="123" t="s">
        <v>188</v>
      </c>
      <c r="D71" s="121" t="s">
        <v>133</v>
      </c>
      <c r="E71" s="75"/>
      <c r="F71" s="27"/>
      <c r="G71" s="35">
        <f>IF(G66="-","-",SUM(G63:G69)*'3j PAAC PAP'!$G$37)</f>
        <v>4.0291031998812512</v>
      </c>
      <c r="H71" s="35">
        <f>IF(H66="-","-",SUM(H63:H69)*'3j PAAC PAP'!$G$37)</f>
        <v>4.036414349210018</v>
      </c>
      <c r="I71" s="35">
        <f>IF(I66="-","-",SUM(I63:I69)*'3j PAAC PAP'!$G$37)</f>
        <v>4.0510038932775032</v>
      </c>
      <c r="J71" s="35">
        <f>IF(J66="-","-",SUM(J63:J69)*'3j PAAC PAP'!$G$37)</f>
        <v>4.0729373412638044</v>
      </c>
      <c r="K71" s="35">
        <f>IF(K66="-","-",SUM(K63:K69)*'3j PAAC PAP'!$G$37)</f>
        <v>4.1213929100624256</v>
      </c>
      <c r="L71" s="35">
        <f>IF(L66="-","-",SUM(L63:L69)*'3j PAAC PAP'!$G$37)</f>
        <v>4.1630250557154831</v>
      </c>
      <c r="M71" s="35">
        <f>IF(M66="-","-",SUM(M63:M69)*'3j PAAC PAP'!$G$37)</f>
        <v>4.3229473338273943</v>
      </c>
      <c r="N71" s="35">
        <f>IF(N66="-","-",SUM(N63:N69)*'3j PAAC PAP'!$G$37)</f>
        <v>4.7831686255620367</v>
      </c>
      <c r="O71" s="27"/>
      <c r="P71" s="35">
        <f>IF(P66="-","-",SUM(P63:P69)*'3j PAAC PAP'!$G$37)</f>
        <v>4.7831686255620367</v>
      </c>
      <c r="Q71" s="35">
        <f>IF(Q66="-","-",SUM(Q63:Q69)*'3j PAAC PAP'!$G$37)</f>
        <v>4.9150689011051076</v>
      </c>
      <c r="R71" s="35">
        <f>IF(R66="-","-",SUM(R63:R69)*'3j PAAC PAP'!$G$37)</f>
        <v>4.9507109401752034</v>
      </c>
      <c r="S71" s="35">
        <f>IF(S66="-","-",SUM(S63:S69)*'3j PAAC PAP'!$G$37)</f>
        <v>5.0712131846455923</v>
      </c>
      <c r="T71" s="35">
        <f>IF(T66="-","-",SUM(T63:T69)*'3j PAAC PAP'!$G$37)</f>
        <v>4.8259501851548539</v>
      </c>
      <c r="U71" s="35">
        <f>IF(U66="-","-",SUM(U63:U69)*'3j PAAC PAP'!$G$37)</f>
        <v>4.9263524085164407</v>
      </c>
      <c r="V71" s="35">
        <f>IF(V66="-","-",SUM(V63:V69)*'3j PAAC PAP'!$G$37)</f>
        <v>4.8311640233743791</v>
      </c>
      <c r="W71" s="35">
        <f>IF(W66="-","-",SUM(W63:W69)*'3j PAAC PAP'!$G$37)</f>
        <v>5.0358794269067841</v>
      </c>
      <c r="X71" s="27"/>
      <c r="Y71" s="35">
        <f>IF(Y66="-","-",SUM(Y63:Y69)*'3j PAAC PAP'!$G$37)</f>
        <v>5.269480959369325</v>
      </c>
      <c r="Z71" s="35" t="str">
        <f>IF(Z66="-","-",SUM(Z63:Z69)*'3j PAAC PAP'!$G$37)</f>
        <v>-</v>
      </c>
      <c r="AA71" s="35" t="str">
        <f>IF(AA66="-","-",SUM(AA63:AA69)*'3j PAAC PAP'!$G$37)</f>
        <v>-</v>
      </c>
      <c r="AB71" s="35" t="str">
        <f>IF(AB66="-","-",SUM(AB63:AB69)*'3j PAAC PAP'!$G$37)</f>
        <v>-</v>
      </c>
      <c r="AC71" s="35" t="str">
        <f>IF(AC66="-","-",SUM(AC63:AC69)*'3j PAAC PAP'!$G$37)</f>
        <v>-</v>
      </c>
      <c r="AD71" s="25"/>
    </row>
    <row r="72" spans="1:30" s="26" customFormat="1" ht="11.25" customHeight="1" x14ac:dyDescent="0.15">
      <c r="A72" s="207"/>
      <c r="B72" s="123" t="s">
        <v>189</v>
      </c>
      <c r="C72" s="123" t="s">
        <v>250</v>
      </c>
      <c r="D72" s="121" t="s">
        <v>133</v>
      </c>
      <c r="E72" s="75"/>
      <c r="F72" s="27"/>
      <c r="G72" s="35">
        <f>IF(G66="-","-",SUM(G63:G71)*'3k EBIT'!$E$11)</f>
        <v>1.6890178272439871</v>
      </c>
      <c r="H72" s="35">
        <f>IF(H66="-","-",SUM(H63:H71)*'3k EBIT'!$E$11)</f>
        <v>1.6921303822385896</v>
      </c>
      <c r="I72" s="35">
        <f>IF(I66="-","-",SUM(I63:I71)*'3k EBIT'!$E$11)</f>
        <v>1.6980891217871283</v>
      </c>
      <c r="J72" s="35">
        <f>IF(J66="-","-",SUM(J63:J71)*'3k EBIT'!$E$11)</f>
        <v>1.7074267867709363</v>
      </c>
      <c r="K72" s="35">
        <f>IF(K66="-","-",SUM(K63:K71)*'3k EBIT'!$E$11)</f>
        <v>1.7277359161924088</v>
      </c>
      <c r="L72" s="35">
        <f>IF(L66="-","-",SUM(L63:L71)*'3k EBIT'!$E$11)</f>
        <v>1.7458702702451387</v>
      </c>
      <c r="M72" s="35">
        <f>IF(M66="-","-",SUM(M63:M71)*'3k EBIT'!$E$11)</f>
        <v>1.8066313065580686</v>
      </c>
      <c r="N72" s="35">
        <f>IF(N66="-","-",SUM(N63:N71)*'3k EBIT'!$E$11)</f>
        <v>1.9727857209910995</v>
      </c>
      <c r="O72" s="27"/>
      <c r="P72" s="35">
        <f>IF(P66="-","-",SUM(P63:P71)*'3k EBIT'!$E$11)</f>
        <v>1.9727857209910995</v>
      </c>
      <c r="Q72" s="35">
        <f>IF(Q66="-","-",SUM(Q63:Q71)*'3k EBIT'!$E$11)</f>
        <v>2.02280538360493</v>
      </c>
      <c r="R72" s="35">
        <f>IF(R66="-","-",SUM(R63:R71)*'3k EBIT'!$E$11)</f>
        <v>2.0375334161975194</v>
      </c>
      <c r="S72" s="35">
        <f>IF(S66="-","-",SUM(S63:S71)*'3k EBIT'!$E$11)</f>
        <v>2.0819665547461152</v>
      </c>
      <c r="T72" s="35">
        <f>IF(T66="-","-",SUM(T63:T71)*'3k EBIT'!$E$11)</f>
        <v>1.9954046549190607</v>
      </c>
      <c r="U72" s="35">
        <f>IF(U66="-","-",SUM(U63:U71)*'3k EBIT'!$E$11)</f>
        <v>2.0326811700265912</v>
      </c>
      <c r="V72" s="35">
        <f>IF(V66="-","-",SUM(V63:V71)*'3k EBIT'!$E$11)</f>
        <v>2.0038834567790658</v>
      </c>
      <c r="W72" s="35">
        <f>IF(W66="-","-",SUM(W63:W71)*'3k EBIT'!$E$11)</f>
        <v>2.0851778564644388</v>
      </c>
      <c r="X72" s="27"/>
      <c r="Y72" s="35">
        <f>IF(Y66="-","-",SUM(Y63:Y71)*'3k EBIT'!$E$11)</f>
        <v>2.183124881833221</v>
      </c>
      <c r="Z72" s="35" t="str">
        <f>IF(Z66="-","-",SUM(Z63:Z71)*'3k EBIT'!$E$11)</f>
        <v>-</v>
      </c>
      <c r="AA72" s="35" t="str">
        <f>IF(AA66="-","-",SUM(AA63:AA71)*'3k EBIT'!$E$11)</f>
        <v>-</v>
      </c>
      <c r="AB72" s="35" t="str">
        <f>IF(AB66="-","-",SUM(AB63:AB71)*'3k EBIT'!$E$11)</f>
        <v>-</v>
      </c>
      <c r="AC72" s="35" t="str">
        <f>IF(AC66="-","-",SUM(AC63:AC71)*'3k EBIT'!$E$11)</f>
        <v>-</v>
      </c>
      <c r="AD72" s="25"/>
    </row>
    <row r="73" spans="1:30" s="26" customFormat="1" ht="11.25" customHeight="1" x14ac:dyDescent="0.15">
      <c r="A73" s="207"/>
      <c r="B73" s="123" t="s">
        <v>251</v>
      </c>
      <c r="C73" s="158" t="s">
        <v>252</v>
      </c>
      <c r="D73" s="121" t="s">
        <v>133</v>
      </c>
      <c r="E73" s="116"/>
      <c r="F73" s="27"/>
      <c r="G73" s="35">
        <f>IF(G68="-","-",SUM(G63:G66,G68:G72)*'3l HAP'!$E$12)</f>
        <v>1.3015210418074821</v>
      </c>
      <c r="H73" s="35">
        <f>IF(H68="-","-",SUM(H63:H66,H68:H72)*'3l HAP'!$E$12)</f>
        <v>1.3039195101681555</v>
      </c>
      <c r="I73" s="35">
        <f>IF(I68="-","-",SUM(I63:I66,I68:I72)*'3l HAP'!$E$12)</f>
        <v>1.3085111875205069</v>
      </c>
      <c r="J73" s="35">
        <f>IF(J68="-","-",SUM(J63:J66,J68:J72)*'3l HAP'!$E$12)</f>
        <v>1.3157065926025275</v>
      </c>
      <c r="K73" s="35">
        <f>IF(K68="-","-",SUM(K63:K66,K68:K72)*'3l HAP'!$E$12)</f>
        <v>1.3313563737099117</v>
      </c>
      <c r="L73" s="35">
        <f>IF(L68="-","-",SUM(L63:L66,L68:L72)*'3l HAP'!$E$12)</f>
        <v>1.3453303193950954</v>
      </c>
      <c r="M73" s="35">
        <f>IF(M68="-","-",SUM(M63:M66,M68:M72)*'3l HAP'!$E$12)</f>
        <v>1.3921514754585258</v>
      </c>
      <c r="N73" s="35">
        <f>IF(N68="-","-",SUM(N63:N66,N68:N72)*'3l HAP'!$E$12)</f>
        <v>1.520186516347737</v>
      </c>
      <c r="O73" s="27"/>
      <c r="P73" s="35">
        <f>IF(P68="-","-",SUM(P63:P66,P68:P72)*'3l HAP'!$E$12)</f>
        <v>1.520186516347737</v>
      </c>
      <c r="Q73" s="35">
        <f>IF(Q68="-","-",SUM(Q63:Q66,Q68:Q72)*'3l HAP'!$E$12)</f>
        <v>1.5587305993916913</v>
      </c>
      <c r="R73" s="35">
        <f>IF(R68="-","-",SUM(R63:R66,R68:R72)*'3l HAP'!$E$12)</f>
        <v>1.570079706555918</v>
      </c>
      <c r="S73" s="35">
        <f>IF(S68="-","-",SUM(S63:S66,S68:S72)*'3l HAP'!$E$12)</f>
        <v>1.6043189335443677</v>
      </c>
      <c r="T73" s="35">
        <f>IF(T68="-","-",SUM(T63:T66,T68:T72)*'3l HAP'!$E$12)</f>
        <v>1.5376161834451714</v>
      </c>
      <c r="U73" s="35">
        <f>IF(U68="-","-",SUM(U63:U66,U68:U72)*'3l HAP'!$E$12)</f>
        <v>1.5663406693535709</v>
      </c>
      <c r="V73" s="35">
        <f>IF(V68="-","-",SUM(V63:V66,V68:V72)*'3l HAP'!$E$12)</f>
        <v>1.5441497669586857</v>
      </c>
      <c r="W73" s="35">
        <f>IF(W68="-","-",SUM(W63:W66,W68:W72)*'3l HAP'!$E$12)</f>
        <v>1.6067934940200321</v>
      </c>
      <c r="X73" s="27"/>
      <c r="Y73" s="35">
        <f>IF(Y68="-","-",SUM(Y63:Y66,Y68:Y72)*'3l HAP'!$E$12)</f>
        <v>1.6822693785510638</v>
      </c>
      <c r="Z73" s="35" t="str">
        <f>IF(Z68="-","-",SUM(Z63:Z66,Z68:Z72)*'3l HAP'!$E$12)</f>
        <v>-</v>
      </c>
      <c r="AA73" s="35" t="str">
        <f>IF(AA68="-","-",SUM(AA63:AA66,AA68:AA72)*'3l HAP'!$E$12)</f>
        <v>-</v>
      </c>
      <c r="AB73" s="35" t="str">
        <f>IF(AB68="-","-",SUM(AB63:AB66,AB68:AB72)*'3l HAP'!$E$12)</f>
        <v>-</v>
      </c>
      <c r="AC73" s="35" t="str">
        <f>IF(AC68="-","-",SUM(AC63:AC66,AC68:AC72)*'3l HAP'!$E$12)</f>
        <v>-</v>
      </c>
      <c r="AD73" s="25"/>
    </row>
    <row r="74" spans="1:30" s="26" customFormat="1" ht="11.25" customHeight="1" x14ac:dyDescent="0.15">
      <c r="A74" s="207"/>
      <c r="B74" s="123" t="s">
        <v>253</v>
      </c>
      <c r="C74" s="123" t="str">
        <f>B74&amp;"_"&amp;D74</f>
        <v>Total_Midlands</v>
      </c>
      <c r="D74" s="121" t="s">
        <v>133</v>
      </c>
      <c r="E74" s="75"/>
      <c r="F74" s="27"/>
      <c r="G74" s="35">
        <f>IF(G68="-","-",SUM(G63:G73))</f>
        <v>90.197159441334975</v>
      </c>
      <c r="H74" s="35">
        <f t="shared" ref="H74:W74" si="9">IF(H68="-","-",SUM(H63:H73))</f>
        <v>90.363376525956397</v>
      </c>
      <c r="I74" s="35">
        <f t="shared" si="9"/>
        <v>90.681585944743844</v>
      </c>
      <c r="J74" s="35">
        <f t="shared" si="9"/>
        <v>91.180237198608097</v>
      </c>
      <c r="K74" s="35">
        <f t="shared" si="9"/>
        <v>92.264788086701628</v>
      </c>
      <c r="L74" s="35">
        <f t="shared" si="9"/>
        <v>93.233201325138921</v>
      </c>
      <c r="M74" s="35">
        <f t="shared" si="9"/>
        <v>96.477970439909441</v>
      </c>
      <c r="N74" s="35">
        <f t="shared" si="9"/>
        <v>105.35097104935348</v>
      </c>
      <c r="O74" s="27"/>
      <c r="P74" s="35">
        <f t="shared" si="9"/>
        <v>105.35097104935348</v>
      </c>
      <c r="Q74" s="35">
        <f t="shared" si="9"/>
        <v>108.02212786677039</v>
      </c>
      <c r="R74" s="35">
        <f t="shared" si="9"/>
        <v>108.8086362638893</v>
      </c>
      <c r="S74" s="35">
        <f t="shared" si="9"/>
        <v>111.18146076431874</v>
      </c>
      <c r="T74" s="35">
        <f t="shared" si="9"/>
        <v>106.55887043145906</v>
      </c>
      <c r="U74" s="35">
        <f t="shared" si="9"/>
        <v>108.54951595475558</v>
      </c>
      <c r="V74" s="35">
        <f t="shared" si="9"/>
        <v>107.01165656012074</v>
      </c>
      <c r="W74" s="35">
        <f t="shared" si="9"/>
        <v>111.35295113489376</v>
      </c>
      <c r="X74" s="27"/>
      <c r="Y74" s="35">
        <f t="shared" ref="Y74:AC74" si="10">IF(Y68="-","-",SUM(Y63:Y73))</f>
        <v>116.58353148845229</v>
      </c>
      <c r="Z74" s="35" t="str">
        <f t="shared" si="10"/>
        <v>-</v>
      </c>
      <c r="AA74" s="35" t="str">
        <f t="shared" si="10"/>
        <v>-</v>
      </c>
      <c r="AB74" s="35" t="str">
        <f t="shared" si="10"/>
        <v>-</v>
      </c>
      <c r="AC74" s="35" t="str">
        <f t="shared" si="10"/>
        <v>-</v>
      </c>
      <c r="AD74" s="25"/>
    </row>
    <row r="75" spans="1:30" s="26" customFormat="1" ht="11.25" customHeight="1" x14ac:dyDescent="0.15">
      <c r="A75" s="207"/>
      <c r="B75" s="120" t="s">
        <v>244</v>
      </c>
      <c r="C75" s="120" t="s">
        <v>180</v>
      </c>
      <c r="D75" s="122" t="s">
        <v>123</v>
      </c>
      <c r="E75" s="119"/>
      <c r="F75" s="27"/>
      <c r="G75" s="117" t="s">
        <v>249</v>
      </c>
      <c r="H75" s="117" t="s">
        <v>249</v>
      </c>
      <c r="I75" s="117" t="s">
        <v>249</v>
      </c>
      <c r="J75" s="117" t="s">
        <v>249</v>
      </c>
      <c r="K75" s="117" t="s">
        <v>249</v>
      </c>
      <c r="L75" s="117" t="s">
        <v>249</v>
      </c>
      <c r="M75" s="117" t="s">
        <v>249</v>
      </c>
      <c r="N75" s="117" t="s">
        <v>249</v>
      </c>
      <c r="O75" s="27"/>
      <c r="P75" s="117" t="s">
        <v>249</v>
      </c>
      <c r="Q75" s="117" t="s">
        <v>249</v>
      </c>
      <c r="R75" s="117" t="s">
        <v>249</v>
      </c>
      <c r="S75" s="117" t="s">
        <v>249</v>
      </c>
      <c r="T75" s="117" t="s">
        <v>249</v>
      </c>
      <c r="U75" s="117" t="s">
        <v>249</v>
      </c>
      <c r="V75" s="117" t="s">
        <v>249</v>
      </c>
      <c r="W75" s="117" t="s">
        <v>249</v>
      </c>
      <c r="X75" s="27"/>
      <c r="Y75" s="117" t="s">
        <v>249</v>
      </c>
      <c r="Z75" s="117" t="s">
        <v>249</v>
      </c>
      <c r="AA75" s="117" t="s">
        <v>249</v>
      </c>
      <c r="AB75" s="117" t="s">
        <v>249</v>
      </c>
      <c r="AC75" s="117" t="s">
        <v>249</v>
      </c>
      <c r="AD75" s="25"/>
    </row>
    <row r="76" spans="1:30" s="26" customFormat="1" ht="11.25" customHeight="1" x14ac:dyDescent="0.15">
      <c r="A76" s="207"/>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x14ac:dyDescent="0.15">
      <c r="A77" s="207"/>
      <c r="B77" s="120" t="s">
        <v>245</v>
      </c>
      <c r="C77" s="120" t="s">
        <v>182</v>
      </c>
      <c r="D77" s="122" t="s">
        <v>123</v>
      </c>
      <c r="E77" s="119"/>
      <c r="F77" s="27"/>
      <c r="G77" s="117" t="str">
        <f>IF('3c AA'!J186="-","-",'3c AA'!J186)</f>
        <v>-</v>
      </c>
      <c r="H77" s="117" t="str">
        <f>IF('3c AA'!K186="-","-",'3c AA'!K186)</f>
        <v>-</v>
      </c>
      <c r="I77" s="117" t="str">
        <f>IF('3c AA'!L186="-","-",'3c AA'!L186)</f>
        <v>-</v>
      </c>
      <c r="J77" s="117" t="str">
        <f>IF('3c AA'!M186="-","-",'3c AA'!M186)</f>
        <v>-</v>
      </c>
      <c r="K77" s="117" t="str">
        <f>IF('3c AA'!N186="-","-",'3c AA'!N186)</f>
        <v>-</v>
      </c>
      <c r="L77" s="117" t="str">
        <f>IF('3c AA'!O186="-","-",'3c AA'!O186)</f>
        <v>-</v>
      </c>
      <c r="M77" s="117" t="str">
        <f>IF('3c AA'!P186="-","-",'3c AA'!P186)</f>
        <v>-</v>
      </c>
      <c r="N77" s="117" t="str">
        <f>IF('3c AA'!Q186="-","-",'3c AA'!Q186)</f>
        <v>-</v>
      </c>
      <c r="O77" s="27"/>
      <c r="P77" s="117" t="str">
        <f>IF('3c AA'!S186="-","-",'3c AA'!S186)</f>
        <v>-</v>
      </c>
      <c r="Q77" s="117" t="str">
        <f>IF('3c AA'!T186="-","-",'3c AA'!T186)</f>
        <v>-</v>
      </c>
      <c r="R77" s="117" t="str">
        <f>IF('3c AA'!U186="-","-",'3c AA'!U186)</f>
        <v>-</v>
      </c>
      <c r="S77" s="117" t="str">
        <f>IF('3c AA'!V186="-","-",'3c AA'!V186)</f>
        <v>-</v>
      </c>
      <c r="T77" s="117">
        <f>IF('3c AA'!W186="-","-",'3c AA'!W186)</f>
        <v>0</v>
      </c>
      <c r="U77" s="117">
        <f>IF('3c AA'!X186="-","-",'3c AA'!X186)</f>
        <v>1.4870742269298105</v>
      </c>
      <c r="V77" s="117">
        <f>IF('3c AA'!Y186="-","-",'3c AA'!Y186)</f>
        <v>0.70457099735818829</v>
      </c>
      <c r="W77" s="117" t="str">
        <f>IF('3c AA'!Z186="-","-",'3c AA'!Z186)</f>
        <v>-</v>
      </c>
      <c r="X77" s="27"/>
      <c r="Y77" s="117">
        <f>IF('3c AA'!AB186="-","-",'3c AA'!AB186)</f>
        <v>0</v>
      </c>
      <c r="Z77" s="117" t="str">
        <f>IF('3c AA'!AC186="-","-",'3c AA'!AC186)</f>
        <v>-</v>
      </c>
      <c r="AA77" s="117" t="str">
        <f>IF('3c AA'!AD186="-","-",'3c AA'!AD186)</f>
        <v>-</v>
      </c>
      <c r="AB77" s="117" t="str">
        <f>IF('3c AA'!AE186="-","-",'3c AA'!AE186)</f>
        <v>-</v>
      </c>
      <c r="AC77" s="117" t="str">
        <f>IF('3c AA'!AF186="-","-",'3c AA'!AF186)</f>
        <v>-</v>
      </c>
      <c r="AD77" s="25"/>
    </row>
    <row r="78" spans="1:30" s="331" customFormat="1" ht="11.25" x14ac:dyDescent="0.15">
      <c r="A78" s="207"/>
      <c r="B78" s="120" t="s">
        <v>246</v>
      </c>
      <c r="C78" s="120" t="s">
        <v>183</v>
      </c>
      <c r="D78" s="122" t="s">
        <v>123</v>
      </c>
      <c r="E78" s="119"/>
      <c r="F78" s="27"/>
      <c r="G78" s="117">
        <f>IF('3d PC'!G15="-","-",'3d PC'!G64+'3d PC'!G65)</f>
        <v>6.5567588596821027</v>
      </c>
      <c r="H78" s="117">
        <f>IF('3d PC'!H15="-","-",'3d PC'!H64+'3d PC'!H65)</f>
        <v>6.5567588596821027</v>
      </c>
      <c r="I78" s="117">
        <f>IF('3d PC'!I15="-","-",'3d PC'!I64+'3d PC'!I65)</f>
        <v>6.6197359495950758</v>
      </c>
      <c r="J78" s="117">
        <f>IF('3d PC'!J15="-","-",'3d PC'!J64+'3d PC'!J65)</f>
        <v>6.6197359495950758</v>
      </c>
      <c r="K78" s="117">
        <f>IF('3d PC'!K15="-","-",'3d PC'!K64+'3d PC'!K65)</f>
        <v>6.6995028867368616</v>
      </c>
      <c r="L78" s="117">
        <f>IF('3d PC'!L15="-","-",'3d PC'!L64+'3d PC'!L65)</f>
        <v>6.6995028867368616</v>
      </c>
      <c r="M78" s="117">
        <f>IF('3d PC'!M15="-","-",'3d PC'!M64+'3d PC'!M65)</f>
        <v>7.1131218301273513</v>
      </c>
      <c r="N78" s="117">
        <f>IF('3d PC'!N15="-","-",'3d PC'!N64+'3d PC'!N65)</f>
        <v>7.1131218301273513</v>
      </c>
      <c r="O78" s="27"/>
      <c r="P78" s="117">
        <f>IF('3d PC'!P15="-","-",'3d PC'!P64+'3d PC'!P65)</f>
        <v>7.1131218301273513</v>
      </c>
      <c r="Q78" s="117">
        <f>IF('3d PC'!Q15="-","-",'3d PC'!Q64+'3d PC'!Q65)</f>
        <v>7.2804579515147188</v>
      </c>
      <c r="R78" s="117">
        <f>IF('3d PC'!R15="-","-",'3d PC'!R64+'3d PC'!R65)</f>
        <v>7.1935840895118579</v>
      </c>
      <c r="S78" s="117">
        <f>IF('3d PC'!S15="-","-",'3d PC'!S64+'3d PC'!S65)</f>
        <v>7.3593999937099728</v>
      </c>
      <c r="T78" s="117">
        <f>IF('3d PC'!T15="-","-",'3d PC'!T64+'3d PC'!T65)</f>
        <v>7.0492243060839304</v>
      </c>
      <c r="U78" s="117">
        <f>IF('3d PC'!U15="-","-",'3d PC'!U64+'3d PC'!U65)</f>
        <v>7.1089669218364691</v>
      </c>
      <c r="V78" s="117">
        <f>IF('3d PC'!V15="-","-",'3d PC'!V64+'3d PC'!V65)</f>
        <v>6.9829560851947949</v>
      </c>
      <c r="W78" s="117">
        <f>IF('3d PC'!W15="-","-",'3d PC'!W64+'3d PC'!W65)</f>
        <v>12.319103597588796</v>
      </c>
      <c r="X78" s="27"/>
      <c r="Y78" s="117">
        <f>IF('3d PC'!Y15="-","-",'3d PC'!Y64+'3d PC'!Y65)</f>
        <v>12.643366379774243</v>
      </c>
      <c r="Z78" s="117" t="str">
        <f>IF('3d PC'!Z15="-","-",'3d PC'!Z64+'3d PC'!Z65)</f>
        <v>-</v>
      </c>
      <c r="AA78" s="117" t="str">
        <f>IF('3d PC'!AA15="-","-",'3d PC'!AA64+'3d PC'!AA65)</f>
        <v>-</v>
      </c>
      <c r="AB78" s="117" t="str">
        <f>IF('3d PC'!AB15="-","-",'3d PC'!AB64+'3d PC'!AB65)</f>
        <v>-</v>
      </c>
      <c r="AC78" s="117" t="str">
        <f>IF('3d PC'!AC15="-","-",'3d PC'!AC64+'3d PC'!AC65)</f>
        <v>-</v>
      </c>
      <c r="AD78" s="25"/>
    </row>
    <row r="79" spans="1:30" s="26" customFormat="1" ht="11.25" x14ac:dyDescent="0.15">
      <c r="A79" s="207"/>
      <c r="B79" s="120" t="s">
        <v>247</v>
      </c>
      <c r="C79" s="120" t="s">
        <v>184</v>
      </c>
      <c r="D79" s="122" t="s">
        <v>123</v>
      </c>
      <c r="E79" s="119"/>
      <c r="F79" s="27"/>
      <c r="G79" s="117" t="s">
        <v>249</v>
      </c>
      <c r="H79" s="117" t="s">
        <v>249</v>
      </c>
      <c r="I79" s="117" t="s">
        <v>249</v>
      </c>
      <c r="J79" s="117" t="s">
        <v>249</v>
      </c>
      <c r="K79" s="117" t="s">
        <v>249</v>
      </c>
      <c r="L79" s="117" t="s">
        <v>249</v>
      </c>
      <c r="M79" s="117" t="s">
        <v>249</v>
      </c>
      <c r="N79" s="117" t="s">
        <v>249</v>
      </c>
      <c r="O79" s="27"/>
      <c r="P79" s="117" t="s">
        <v>249</v>
      </c>
      <c r="Q79" s="117" t="s">
        <v>249</v>
      </c>
      <c r="R79" s="117" t="s">
        <v>249</v>
      </c>
      <c r="S79" s="117" t="s">
        <v>249</v>
      </c>
      <c r="T79" s="117" t="s">
        <v>249</v>
      </c>
      <c r="U79" s="117" t="s">
        <v>249</v>
      </c>
      <c r="V79" s="117" t="s">
        <v>249</v>
      </c>
      <c r="W79" s="117" t="s">
        <v>249</v>
      </c>
      <c r="X79" s="27"/>
      <c r="Y79" s="117" t="s">
        <v>249</v>
      </c>
      <c r="Z79" s="117" t="s">
        <v>249</v>
      </c>
      <c r="AA79" s="117" t="s">
        <v>249</v>
      </c>
      <c r="AB79" s="117" t="s">
        <v>249</v>
      </c>
      <c r="AC79" s="117" t="s">
        <v>249</v>
      </c>
      <c r="AD79" s="25"/>
    </row>
    <row r="80" spans="1:30" s="26" customFormat="1" ht="11.25" x14ac:dyDescent="0.15">
      <c r="A80" s="207"/>
      <c r="B80" s="120" t="s">
        <v>248</v>
      </c>
      <c r="C80" s="120" t="s">
        <v>185</v>
      </c>
      <c r="D80" s="122" t="s">
        <v>123</v>
      </c>
      <c r="E80" s="119"/>
      <c r="F80" s="27"/>
      <c r="G80" s="117">
        <f>IF('3g CPIH'!C$17="-","-",'3h OC '!$E$11*('3g CPIH'!C$17/'3g CPIH'!$G$17))</f>
        <v>63.482931017612529</v>
      </c>
      <c r="H80" s="117">
        <f>IF('3g CPIH'!D$17="-","-",'3h OC '!$E$11*('3g CPIH'!D$17/'3g CPIH'!$G$17))</f>
        <v>63.61002397260274</v>
      </c>
      <c r="I80" s="117">
        <f>IF('3g CPIH'!E$17="-","-",'3h OC '!$E$11*('3g CPIH'!E$17/'3g CPIH'!$G$17))</f>
        <v>63.800663405088073</v>
      </c>
      <c r="J80" s="117">
        <f>IF('3g CPIH'!F$17="-","-",'3h OC '!$E$11*('3g CPIH'!F$17/'3g CPIH'!$G$17))</f>
        <v>64.181942270058713</v>
      </c>
      <c r="K80" s="117">
        <f>IF('3g CPIH'!G$17="-","-",'3h OC '!$E$11*('3g CPIH'!G$17/'3g CPIH'!$G$17))</f>
        <v>64.944500000000005</v>
      </c>
      <c r="L80" s="117">
        <f>IF('3g CPIH'!H$17="-","-",'3h OC '!$E$11*('3g CPIH'!H$17/'3g CPIH'!$G$17))</f>
        <v>65.770604207436406</v>
      </c>
      <c r="M80" s="117">
        <f>IF('3g CPIH'!I$17="-","-",'3h OC '!$E$11*('3g CPIH'!I$17/'3g CPIH'!$G$17))</f>
        <v>66.723801369863011</v>
      </c>
      <c r="N80" s="117">
        <f>IF('3g CPIH'!J$17="-","-",'3h OC '!$E$11*('3g CPIH'!J$17/'3g CPIH'!$G$17))</f>
        <v>67.295719667318991</v>
      </c>
      <c r="O80" s="27"/>
      <c r="P80" s="117">
        <f>IF('3g CPIH'!L$17="-","-",'3h OC '!$E$11*('3g CPIH'!L$17/'3g CPIH'!$G$17))</f>
        <v>67.295719667318991</v>
      </c>
      <c r="Q80" s="117">
        <f>IF('3g CPIH'!M$17="-","-",'3h OC '!$E$11*('3g CPIH'!M$17/'3g CPIH'!$G$17))</f>
        <v>68.058277397260284</v>
      </c>
      <c r="R80" s="117">
        <f>IF('3g CPIH'!N$17="-","-",'3h OC '!$E$11*('3g CPIH'!N$17/'3g CPIH'!$G$17))</f>
        <v>68.566649217221141</v>
      </c>
      <c r="S80" s="117">
        <f>IF('3g CPIH'!O$17="-","-",'3h OC '!$E$11*('3g CPIH'!O$17/'3g CPIH'!$G$17))</f>
        <v>68.947928082191794</v>
      </c>
      <c r="T80" s="117">
        <f>IF('3g CPIH'!P$17="-","-",'3h OC '!$E$11*('3g CPIH'!P$17/'3g CPIH'!$G$17))</f>
        <v>69.138567514677106</v>
      </c>
      <c r="U80" s="117">
        <f>IF('3g CPIH'!Q$17="-","-",'3h OC '!$E$11*('3g CPIH'!Q$17/'3g CPIH'!$G$17))</f>
        <v>69.51984637964776</v>
      </c>
      <c r="V80" s="117">
        <f>IF('3g CPIH'!R$17="-","-",'3h OC '!$E$11*('3g CPIH'!R$17/'3g CPIH'!$G$17))</f>
        <v>70.790775929549909</v>
      </c>
      <c r="W80" s="117">
        <f>IF('3g CPIH'!S$17="-","-",'3h OC '!$E$11*('3g CPIH'!S$17/'3g CPIH'!$G$17))</f>
        <v>72.88780968688846</v>
      </c>
      <c r="X80" s="27"/>
      <c r="Y80" s="117">
        <f>IF('3g CPIH'!U$17="-","-",'3h OC '!$E$11*('3g CPIH'!U$17/'3g CPIH'!$G$17))</f>
        <v>76.573505381604704</v>
      </c>
      <c r="Z80" s="117" t="str">
        <f>IF('3g CPIH'!V$17="-","-",'3h OC '!$E$11*('3g CPIH'!V$17/'3g CPIH'!$G$17))</f>
        <v>-</v>
      </c>
      <c r="AA80" s="117" t="str">
        <f>IF('3g CPIH'!W$17="-","-",'3h OC '!$E$11*('3g CPIH'!W$17/'3g CPIH'!$G$17))</f>
        <v>-</v>
      </c>
      <c r="AB80" s="117" t="str">
        <f>IF('3g CPIH'!X$17="-","-",'3h OC '!$E$11*('3g CPIH'!X$17/'3g CPIH'!$G$17))</f>
        <v>-</v>
      </c>
      <c r="AC80" s="117" t="str">
        <f>IF('3g CPIH'!Y$17="-","-",'3h OC '!$E$11*('3g CPIH'!Y$17/'3g CPIH'!$G$17))</f>
        <v>-</v>
      </c>
      <c r="AD80" s="25"/>
    </row>
    <row r="81" spans="1:30" s="26" customFormat="1" ht="11.25" x14ac:dyDescent="0.15">
      <c r="A81" s="207"/>
      <c r="B81" s="120" t="s">
        <v>248</v>
      </c>
      <c r="C81" s="120" t="s">
        <v>186</v>
      </c>
      <c r="D81" s="122" t="s">
        <v>123</v>
      </c>
      <c r="E81" s="119"/>
      <c r="F81" s="27"/>
      <c r="G81" s="117" t="s">
        <v>249</v>
      </c>
      <c r="H81" s="117" t="s">
        <v>249</v>
      </c>
      <c r="I81" s="117" t="s">
        <v>249</v>
      </c>
      <c r="J81" s="117" t="s">
        <v>249</v>
      </c>
      <c r="K81" s="117">
        <f>IF('3i SMNCC'!G$51="-","-",'3i SMNCC'!G$63)</f>
        <v>0</v>
      </c>
      <c r="L81" s="117">
        <f>IF('3i SMNCC'!H$51="-","-",'3i SMNCC'!H$63)</f>
        <v>-0.10239413454660828</v>
      </c>
      <c r="M81" s="117">
        <f>IF('3i SMNCC'!I$51="-","-",'3i SMNCC'!I$63)</f>
        <v>1.3107897268148032</v>
      </c>
      <c r="N81" s="117">
        <f>IF('3i SMNCC'!J$51="-","-",'3i SMNCC'!J$63)</f>
        <v>8.7391024854837447</v>
      </c>
      <c r="O81" s="27"/>
      <c r="P81" s="117">
        <f>IF('3i SMNCC'!L$51="-","-",'3i SMNCC'!L$63)</f>
        <v>8.7391024854837447</v>
      </c>
      <c r="Q81" s="117">
        <f>IF('3i SMNCC'!M$51="-","-",'3i SMNCC'!M$63)</f>
        <v>10.102089688688181</v>
      </c>
      <c r="R81" s="117">
        <f>IF('3i SMNCC'!N$51="-","-",'3i SMNCC'!N$63)</f>
        <v>10.300173121233549</v>
      </c>
      <c r="S81" s="117">
        <f>IF('3i SMNCC'!O$51="-","-",'3i SMNCC'!O$63)</f>
        <v>11.847822371645298</v>
      </c>
      <c r="T81" s="117">
        <f>IF('3i SMNCC'!P$51="-","-",'3i SMNCC'!P$63)</f>
        <v>7.7038430079225817</v>
      </c>
      <c r="U81" s="117">
        <f>IF('3i SMNCC'!Q$51="-","-",'3i SMNCC'!Q$63)</f>
        <v>7.5210837283470999</v>
      </c>
      <c r="V81" s="117">
        <f>IF('3i SMNCC'!R$51="-","-",'3i SMNCC'!R$63)</f>
        <v>5.5039662813362371</v>
      </c>
      <c r="W81" s="117">
        <f>IF('3i SMNCC'!S$51="-","-",'3i SMNCC'!S$63)</f>
        <v>2.3340147638275894</v>
      </c>
      <c r="X81" s="27"/>
      <c r="Y81" s="117">
        <f>IF('3i SMNCC'!U$51="-","-",'3i SMNCC'!U$63)</f>
        <v>2.3848554466543863</v>
      </c>
      <c r="Z81" s="117" t="str">
        <f>IF('3i SMNCC'!V$51="-","-",'3i SMNCC'!V$63)</f>
        <v>-</v>
      </c>
      <c r="AA81" s="117" t="str">
        <f>IF('3i SMNCC'!W$51="-","-",'3i SMNCC'!W$63)</f>
        <v>-</v>
      </c>
      <c r="AB81" s="117" t="str">
        <f>IF('3i SMNCC'!X$51="-","-",'3i SMNCC'!X$63)</f>
        <v>-</v>
      </c>
      <c r="AC81" s="117" t="str">
        <f>IF('3i SMNCC'!Y$51="-","-",'3i SMNCC'!Y$63)</f>
        <v>-</v>
      </c>
      <c r="AD81" s="25"/>
    </row>
    <row r="82" spans="1:30" s="26" customFormat="1" ht="11.25" customHeight="1" x14ac:dyDescent="0.15">
      <c r="A82" s="207"/>
      <c r="B82" s="120" t="s">
        <v>248</v>
      </c>
      <c r="C82" s="120" t="s">
        <v>187</v>
      </c>
      <c r="D82" s="122" t="s">
        <v>123</v>
      </c>
      <c r="E82" s="119"/>
      <c r="F82" s="27"/>
      <c r="G82" s="117">
        <f>IF('3g CPIH'!C$17="-","-",'3j PAAC PAP'!$G$19*('3g CPIH'!C$17/'3g CPIH'!$G$17))</f>
        <v>13.137827495107633</v>
      </c>
      <c r="H82" s="117">
        <f>IF('3g CPIH'!D$17="-","-",'3j PAAC PAP'!$G$19*('3g CPIH'!D$17/'3g CPIH'!$G$17))</f>
        <v>13.164129452054794</v>
      </c>
      <c r="I82" s="117">
        <f>IF('3g CPIH'!E$17="-","-",'3j PAAC PAP'!$G$19*('3g CPIH'!E$17/'3g CPIH'!$G$17))</f>
        <v>13.203582387475539</v>
      </c>
      <c r="J82" s="117">
        <f>IF('3g CPIH'!F$17="-","-",'3j PAAC PAP'!$G$19*('3g CPIH'!F$17/'3g CPIH'!$G$17))</f>
        <v>13.282488258317025</v>
      </c>
      <c r="K82" s="117">
        <f>IF('3g CPIH'!G$17="-","-",'3j PAAC PAP'!$G$19*('3g CPIH'!G$17/'3g CPIH'!$G$17))</f>
        <v>13.440300000000001</v>
      </c>
      <c r="L82" s="117">
        <f>IF('3g CPIH'!H$17="-","-",'3j PAAC PAP'!$G$19*('3g CPIH'!H$17/'3g CPIH'!$G$17))</f>
        <v>13.611262720156557</v>
      </c>
      <c r="M82" s="117">
        <f>IF('3g CPIH'!I$17="-","-",'3j PAAC PAP'!$G$19*('3g CPIH'!I$17/'3g CPIH'!$G$17))</f>
        <v>13.808527397260272</v>
      </c>
      <c r="N82" s="117">
        <f>IF('3g CPIH'!J$17="-","-",'3j PAAC PAP'!$G$19*('3g CPIH'!J$17/'3g CPIH'!$G$17))</f>
        <v>13.926886203522507</v>
      </c>
      <c r="O82" s="27"/>
      <c r="P82" s="117">
        <f>IF('3g CPIH'!L$17="-","-",'3j PAAC PAP'!$G$19*('3g CPIH'!L$17/'3g CPIH'!$G$17))</f>
        <v>13.926886203522507</v>
      </c>
      <c r="Q82" s="117">
        <f>IF('3g CPIH'!M$17="-","-",'3j PAAC PAP'!$G$19*('3g CPIH'!M$17/'3g CPIH'!$G$17))</f>
        <v>14.08469794520548</v>
      </c>
      <c r="R82" s="117">
        <f>IF('3g CPIH'!N$17="-","-",'3j PAAC PAP'!$G$19*('3g CPIH'!N$17/'3g CPIH'!$G$17))</f>
        <v>14.189905772994129</v>
      </c>
      <c r="S82" s="117">
        <f>IF('3g CPIH'!O$17="-","-",'3j PAAC PAP'!$G$19*('3g CPIH'!O$17/'3g CPIH'!$G$17))</f>
        <v>14.268811643835617</v>
      </c>
      <c r="T82" s="117">
        <f>IF('3g CPIH'!P$17="-","-",'3j PAAC PAP'!$G$19*('3g CPIH'!P$17/'3g CPIH'!$G$17))</f>
        <v>14.30826457925636</v>
      </c>
      <c r="U82" s="117">
        <f>IF('3g CPIH'!Q$17="-","-",'3j PAAC PAP'!$G$19*('3g CPIH'!Q$17/'3g CPIH'!$G$17))</f>
        <v>14.387170450097848</v>
      </c>
      <c r="V82" s="117">
        <f>IF('3g CPIH'!R$17="-","-",'3j PAAC PAP'!$G$19*('3g CPIH'!R$17/'3g CPIH'!$G$17))</f>
        <v>14.650190019569473</v>
      </c>
      <c r="W82" s="117">
        <f>IF('3g CPIH'!S$17="-","-",'3j PAAC PAP'!$G$19*('3g CPIH'!S$17/'3g CPIH'!$G$17))</f>
        <v>15.084172309197653</v>
      </c>
      <c r="X82" s="27"/>
      <c r="Y82" s="117">
        <f>IF('3g CPIH'!U$17="-","-",'3j PAAC PAP'!$G$19*('3g CPIH'!U$17/'3g CPIH'!$G$17))</f>
        <v>15.846929060665364</v>
      </c>
      <c r="Z82" s="117" t="str">
        <f>IF('3g CPIH'!V$17="-","-",'3j PAAC PAP'!$G$19*('3g CPIH'!V$17/'3g CPIH'!$G$17))</f>
        <v>-</v>
      </c>
      <c r="AA82" s="117" t="str">
        <f>IF('3g CPIH'!W$17="-","-",'3j PAAC PAP'!$G$19*('3g CPIH'!W$17/'3g CPIH'!$G$17))</f>
        <v>-</v>
      </c>
      <c r="AB82" s="117" t="str">
        <f>IF('3g CPIH'!X$17="-","-",'3j PAAC PAP'!$G$19*('3g CPIH'!X$17/'3g CPIH'!$G$17))</f>
        <v>-</v>
      </c>
      <c r="AC82" s="117" t="str">
        <f>IF('3g CPIH'!Y$17="-","-",'3j PAAC PAP'!$G$19*('3g CPIH'!Y$17/'3g CPIH'!$G$17))</f>
        <v>-</v>
      </c>
      <c r="AD82" s="25"/>
    </row>
    <row r="83" spans="1:30" s="26" customFormat="1" ht="11.25" customHeight="1" x14ac:dyDescent="0.15">
      <c r="A83" s="207"/>
      <c r="B83" s="120" t="s">
        <v>248</v>
      </c>
      <c r="C83" s="120" t="s">
        <v>188</v>
      </c>
      <c r="D83" s="122" t="s">
        <v>123</v>
      </c>
      <c r="E83" s="119"/>
      <c r="F83" s="27"/>
      <c r="G83" s="117">
        <f>IF(G78="-","-",SUM(G75:G81)*'3j PAAC PAP'!$G$37)</f>
        <v>4.0291031998812512</v>
      </c>
      <c r="H83" s="117">
        <f>IF(H78="-","-",SUM(H75:H81)*'3j PAAC PAP'!$G$37)</f>
        <v>4.036414349210018</v>
      </c>
      <c r="I83" s="117">
        <f>IF(I78="-","-",SUM(I75:I81)*'3j PAAC PAP'!$G$37)</f>
        <v>4.0510038932775032</v>
      </c>
      <c r="J83" s="117">
        <f>IF(J78="-","-",SUM(J75:J81)*'3j PAAC PAP'!$G$37)</f>
        <v>4.0729373412638044</v>
      </c>
      <c r="K83" s="117">
        <f>IF(K78="-","-",SUM(K75:K81)*'3j PAAC PAP'!$G$37)</f>
        <v>4.1213929100624256</v>
      </c>
      <c r="L83" s="117">
        <f>IF(L78="-","-",SUM(L75:L81)*'3j PAAC PAP'!$G$37)</f>
        <v>4.1630250557154831</v>
      </c>
      <c r="M83" s="117">
        <f>IF(M78="-","-",SUM(M75:M81)*'3j PAAC PAP'!$G$37)</f>
        <v>4.3229473338273943</v>
      </c>
      <c r="N83" s="117">
        <f>IF(N78="-","-",SUM(N75:N81)*'3j PAAC PAP'!$G$37)</f>
        <v>4.7831686255620367</v>
      </c>
      <c r="O83" s="27"/>
      <c r="P83" s="117">
        <f>IF(P78="-","-",SUM(P75:P81)*'3j PAAC PAP'!$G$37)</f>
        <v>4.7831686255620367</v>
      </c>
      <c r="Q83" s="117">
        <f>IF(Q78="-","-",SUM(Q75:Q81)*'3j PAAC PAP'!$G$37)</f>
        <v>4.9150689011051076</v>
      </c>
      <c r="R83" s="117">
        <f>IF(R78="-","-",SUM(R75:R81)*'3j PAAC PAP'!$G$37)</f>
        <v>4.9507109401752034</v>
      </c>
      <c r="S83" s="117">
        <f>IF(S78="-","-",SUM(S75:S81)*'3j PAAC PAP'!$G$37)</f>
        <v>5.0712131846455923</v>
      </c>
      <c r="T83" s="117">
        <f>IF(T78="-","-",SUM(T75:T81)*'3j PAAC PAP'!$G$37)</f>
        <v>4.8259501851548539</v>
      </c>
      <c r="U83" s="117">
        <f>IF(U78="-","-",SUM(U75:U81)*'3j PAAC PAP'!$G$37)</f>
        <v>4.9263524085164407</v>
      </c>
      <c r="V83" s="117">
        <f>IF(V78="-","-",SUM(V75:V81)*'3j PAAC PAP'!$G$37)</f>
        <v>4.8311640233743791</v>
      </c>
      <c r="W83" s="117">
        <f>IF(W78="-","-",SUM(W75:W81)*'3j PAAC PAP'!$G$37)</f>
        <v>5.0358794269067841</v>
      </c>
      <c r="X83" s="27"/>
      <c r="Y83" s="117">
        <f>IF(Y78="-","-",SUM(Y75:Y81)*'3j PAAC PAP'!$G$37)</f>
        <v>5.269480959369325</v>
      </c>
      <c r="Z83" s="117" t="str">
        <f>IF(Z78="-","-",SUM(Z75:Z81)*'3j PAAC PAP'!$G$37)</f>
        <v>-</v>
      </c>
      <c r="AA83" s="117" t="str">
        <f>IF(AA78="-","-",SUM(AA75:AA81)*'3j PAAC PAP'!$G$37)</f>
        <v>-</v>
      </c>
      <c r="AB83" s="117" t="str">
        <f>IF(AB78="-","-",SUM(AB75:AB81)*'3j PAAC PAP'!$G$37)</f>
        <v>-</v>
      </c>
      <c r="AC83" s="117" t="str">
        <f>IF(AC78="-","-",SUM(AC75:AC81)*'3j PAAC PAP'!$G$37)</f>
        <v>-</v>
      </c>
      <c r="AD83" s="25"/>
    </row>
    <row r="84" spans="1:30" s="26" customFormat="1" ht="11.25" customHeight="1" x14ac:dyDescent="0.15">
      <c r="A84" s="207"/>
      <c r="B84" s="120" t="s">
        <v>189</v>
      </c>
      <c r="C84" s="120" t="s">
        <v>250</v>
      </c>
      <c r="D84" s="122" t="s">
        <v>123</v>
      </c>
      <c r="E84" s="119"/>
      <c r="F84" s="27"/>
      <c r="G84" s="117">
        <f>IF(G78="-","-",SUM(G75:G83)*'3k EBIT'!$E$11)</f>
        <v>1.6890178272439871</v>
      </c>
      <c r="H84" s="117">
        <f>IF(H78="-","-",SUM(H75:H83)*'3k EBIT'!$E$11)</f>
        <v>1.6921303822385896</v>
      </c>
      <c r="I84" s="117">
        <f>IF(I78="-","-",SUM(I75:I83)*'3k EBIT'!$E$11)</f>
        <v>1.6980891217871283</v>
      </c>
      <c r="J84" s="117">
        <f>IF(J78="-","-",SUM(J75:J83)*'3k EBIT'!$E$11)</f>
        <v>1.7074267867709363</v>
      </c>
      <c r="K84" s="117">
        <f>IF(K78="-","-",SUM(K75:K83)*'3k EBIT'!$E$11)</f>
        <v>1.7277359161924088</v>
      </c>
      <c r="L84" s="117">
        <f>IF(L78="-","-",SUM(L75:L83)*'3k EBIT'!$E$11)</f>
        <v>1.7458702702451387</v>
      </c>
      <c r="M84" s="117">
        <f>IF(M78="-","-",SUM(M75:M83)*'3k EBIT'!$E$11)</f>
        <v>1.8066313065580686</v>
      </c>
      <c r="N84" s="117">
        <f>IF(N78="-","-",SUM(N75:N83)*'3k EBIT'!$E$11)</f>
        <v>1.9727857209910995</v>
      </c>
      <c r="O84" s="27"/>
      <c r="P84" s="117">
        <f>IF(P78="-","-",SUM(P75:P83)*'3k EBIT'!$E$11)</f>
        <v>1.9727857209910995</v>
      </c>
      <c r="Q84" s="117">
        <f>IF(Q78="-","-",SUM(Q75:Q83)*'3k EBIT'!$E$11)</f>
        <v>2.02280538360493</v>
      </c>
      <c r="R84" s="117">
        <f>IF(R78="-","-",SUM(R75:R83)*'3k EBIT'!$E$11)</f>
        <v>2.0375334161975194</v>
      </c>
      <c r="S84" s="117">
        <f>IF(S78="-","-",SUM(S75:S83)*'3k EBIT'!$E$11)</f>
        <v>2.0819665547461152</v>
      </c>
      <c r="T84" s="117">
        <f>IF(T78="-","-",SUM(T75:T83)*'3k EBIT'!$E$11)</f>
        <v>1.9954046549190607</v>
      </c>
      <c r="U84" s="117">
        <f>IF(U78="-","-",SUM(U75:U83)*'3k EBIT'!$E$11)</f>
        <v>2.0326811700265912</v>
      </c>
      <c r="V84" s="117">
        <f>IF(V78="-","-",SUM(V75:V83)*'3k EBIT'!$E$11)</f>
        <v>2.0038834567790658</v>
      </c>
      <c r="W84" s="117">
        <f>IF(W78="-","-",SUM(W75:W83)*'3k EBIT'!$E$11)</f>
        <v>2.0851778564644388</v>
      </c>
      <c r="X84" s="27"/>
      <c r="Y84" s="117">
        <f>IF(Y78="-","-",SUM(Y75:Y83)*'3k EBIT'!$E$11)</f>
        <v>2.183124881833221</v>
      </c>
      <c r="Z84" s="117" t="str">
        <f>IF(Z78="-","-",SUM(Z75:Z83)*'3k EBIT'!$E$11)</f>
        <v>-</v>
      </c>
      <c r="AA84" s="117" t="str">
        <f>IF(AA78="-","-",SUM(AA75:AA83)*'3k EBIT'!$E$11)</f>
        <v>-</v>
      </c>
      <c r="AB84" s="117" t="str">
        <f>IF(AB78="-","-",SUM(AB75:AB83)*'3k EBIT'!$E$11)</f>
        <v>-</v>
      </c>
      <c r="AC84" s="117" t="str">
        <f>IF(AC78="-","-",SUM(AC75:AC83)*'3k EBIT'!$E$11)</f>
        <v>-</v>
      </c>
      <c r="AD84" s="25"/>
    </row>
    <row r="85" spans="1:30" s="26" customFormat="1" ht="12.6" customHeight="1" x14ac:dyDescent="0.15">
      <c r="A85" s="207"/>
      <c r="B85" s="120" t="s">
        <v>251</v>
      </c>
      <c r="C85" s="156" t="s">
        <v>252</v>
      </c>
      <c r="D85" s="122" t="s">
        <v>123</v>
      </c>
      <c r="E85" s="118"/>
      <c r="F85" s="27"/>
      <c r="G85" s="117">
        <f>IF(G80="-","-",SUM(G75:G78,G80:G84)*'3l HAP'!$E$12)</f>
        <v>1.3015210418074821</v>
      </c>
      <c r="H85" s="117">
        <f>IF(H80="-","-",SUM(H75:H78,H80:H84)*'3l HAP'!$E$12)</f>
        <v>1.3039195101681555</v>
      </c>
      <c r="I85" s="117">
        <f>IF(I80="-","-",SUM(I75:I78,I80:I84)*'3l HAP'!$E$12)</f>
        <v>1.3085111875205069</v>
      </c>
      <c r="J85" s="117">
        <f>IF(J80="-","-",SUM(J75:J78,J80:J84)*'3l HAP'!$E$12)</f>
        <v>1.3157065926025275</v>
      </c>
      <c r="K85" s="117">
        <f>IF(K80="-","-",SUM(K75:K78,K80:K84)*'3l HAP'!$E$12)</f>
        <v>1.3313563737099117</v>
      </c>
      <c r="L85" s="117">
        <f>IF(L80="-","-",SUM(L75:L78,L80:L84)*'3l HAP'!$E$12)</f>
        <v>1.3453303193950954</v>
      </c>
      <c r="M85" s="117">
        <f>IF(M80="-","-",SUM(M75:M78,M80:M84)*'3l HAP'!$E$12)</f>
        <v>1.3921514754585258</v>
      </c>
      <c r="N85" s="117">
        <f>IF(N80="-","-",SUM(N75:N78,N80:N84)*'3l HAP'!$E$12)</f>
        <v>1.520186516347737</v>
      </c>
      <c r="O85" s="27"/>
      <c r="P85" s="117">
        <f>IF(P80="-","-",SUM(P75:P78,P80:P84)*'3l HAP'!$E$12)</f>
        <v>1.520186516347737</v>
      </c>
      <c r="Q85" s="117">
        <f>IF(Q80="-","-",SUM(Q75:Q78,Q80:Q84)*'3l HAP'!$E$12)</f>
        <v>1.5587305993916913</v>
      </c>
      <c r="R85" s="117">
        <f>IF(R80="-","-",SUM(R75:R78,R80:R84)*'3l HAP'!$E$12)</f>
        <v>1.570079706555918</v>
      </c>
      <c r="S85" s="117">
        <f>IF(S80="-","-",SUM(S75:S78,S80:S84)*'3l HAP'!$E$12)</f>
        <v>1.6043189335443677</v>
      </c>
      <c r="T85" s="117">
        <f>IF(T80="-","-",SUM(T75:T78,T80:T84)*'3l HAP'!$E$12)</f>
        <v>1.5376161834451714</v>
      </c>
      <c r="U85" s="117">
        <f>IF(U80="-","-",SUM(U75:U78,U80:U84)*'3l HAP'!$E$12)</f>
        <v>1.5663406693535709</v>
      </c>
      <c r="V85" s="117">
        <f>IF(V80="-","-",SUM(V75:V78,V80:V84)*'3l HAP'!$E$12)</f>
        <v>1.5441497669586857</v>
      </c>
      <c r="W85" s="117">
        <f>IF(W80="-","-",SUM(W75:W78,W80:W84)*'3l HAP'!$E$12)</f>
        <v>1.6067934940200321</v>
      </c>
      <c r="X85" s="27"/>
      <c r="Y85" s="117">
        <f>IF(Y80="-","-",SUM(Y75:Y78,Y80:Y84)*'3l HAP'!$E$12)</f>
        <v>1.6822693785510638</v>
      </c>
      <c r="Z85" s="117" t="str">
        <f>IF(Z80="-","-",SUM(Z75:Z78,Z80:Z84)*'3l HAP'!$E$12)</f>
        <v>-</v>
      </c>
      <c r="AA85" s="117" t="str">
        <f>IF(AA80="-","-",SUM(AA75:AA78,AA80:AA84)*'3l HAP'!$E$12)</f>
        <v>-</v>
      </c>
      <c r="AB85" s="117" t="str">
        <f>IF(AB80="-","-",SUM(AB75:AB78,AB80:AB84)*'3l HAP'!$E$12)</f>
        <v>-</v>
      </c>
      <c r="AC85" s="117" t="str">
        <f>IF(AC80="-","-",SUM(AC75:AC78,AC80:AC84)*'3l HAP'!$E$12)</f>
        <v>-</v>
      </c>
      <c r="AD85" s="25"/>
    </row>
    <row r="86" spans="1:30" s="26" customFormat="1" ht="11.25" customHeight="1" x14ac:dyDescent="0.15">
      <c r="A86" s="207"/>
      <c r="B86" s="120" t="s">
        <v>253</v>
      </c>
      <c r="C86" s="120" t="str">
        <f>B86&amp;"_"&amp;D86</f>
        <v>Total_Northern</v>
      </c>
      <c r="D86" s="122" t="s">
        <v>123</v>
      </c>
      <c r="E86" s="119"/>
      <c r="F86" s="27"/>
      <c r="G86" s="117">
        <f>IF(G80="-","-",SUM(G75:G85))</f>
        <v>90.197159441334975</v>
      </c>
      <c r="H86" s="117">
        <f t="shared" ref="H86:W86" si="11">IF(H80="-","-",SUM(H75:H85))</f>
        <v>90.363376525956397</v>
      </c>
      <c r="I86" s="117">
        <f t="shared" si="11"/>
        <v>90.681585944743844</v>
      </c>
      <c r="J86" s="117">
        <f t="shared" si="11"/>
        <v>91.180237198608097</v>
      </c>
      <c r="K86" s="117">
        <f t="shared" si="11"/>
        <v>92.264788086701628</v>
      </c>
      <c r="L86" s="117">
        <f t="shared" si="11"/>
        <v>93.233201325138921</v>
      </c>
      <c r="M86" s="117">
        <f t="shared" si="11"/>
        <v>96.477970439909441</v>
      </c>
      <c r="N86" s="117">
        <f t="shared" si="11"/>
        <v>105.35097104935348</v>
      </c>
      <c r="O86" s="27"/>
      <c r="P86" s="117">
        <f t="shared" si="11"/>
        <v>105.35097104935348</v>
      </c>
      <c r="Q86" s="117">
        <f t="shared" si="11"/>
        <v>108.02212786677039</v>
      </c>
      <c r="R86" s="117">
        <f t="shared" si="11"/>
        <v>108.8086362638893</v>
      </c>
      <c r="S86" s="117">
        <f t="shared" si="11"/>
        <v>111.18146076431874</v>
      </c>
      <c r="T86" s="117">
        <f t="shared" si="11"/>
        <v>106.55887043145906</v>
      </c>
      <c r="U86" s="117">
        <f t="shared" si="11"/>
        <v>108.54951595475558</v>
      </c>
      <c r="V86" s="117">
        <f t="shared" si="11"/>
        <v>107.01165656012074</v>
      </c>
      <c r="W86" s="117">
        <f t="shared" si="11"/>
        <v>111.35295113489376</v>
      </c>
      <c r="X86" s="27"/>
      <c r="Y86" s="117">
        <f t="shared" ref="Y86:AC86" si="12">IF(Y80="-","-",SUM(Y75:Y85))</f>
        <v>116.58353148845229</v>
      </c>
      <c r="Z86" s="117" t="str">
        <f t="shared" si="12"/>
        <v>-</v>
      </c>
      <c r="AA86" s="117" t="str">
        <f t="shared" si="12"/>
        <v>-</v>
      </c>
      <c r="AB86" s="117" t="str">
        <f t="shared" si="12"/>
        <v>-</v>
      </c>
      <c r="AC86" s="117" t="str">
        <f t="shared" si="12"/>
        <v>-</v>
      </c>
      <c r="AD86" s="25"/>
    </row>
    <row r="87" spans="1:30" s="26" customFormat="1" ht="11.25" customHeight="1" x14ac:dyDescent="0.15">
      <c r="A87" s="207"/>
      <c r="B87" s="123" t="s">
        <v>244</v>
      </c>
      <c r="C87" s="123" t="s">
        <v>180</v>
      </c>
      <c r="D87" s="121" t="s">
        <v>122</v>
      </c>
      <c r="E87" s="75"/>
      <c r="F87" s="27"/>
      <c r="G87" s="35" t="s">
        <v>249</v>
      </c>
      <c r="H87" s="35" t="s">
        <v>249</v>
      </c>
      <c r="I87" s="35" t="s">
        <v>249</v>
      </c>
      <c r="J87" s="35" t="s">
        <v>249</v>
      </c>
      <c r="K87" s="35" t="s">
        <v>249</v>
      </c>
      <c r="L87" s="35" t="s">
        <v>249</v>
      </c>
      <c r="M87" s="35" t="s">
        <v>249</v>
      </c>
      <c r="N87" s="35" t="s">
        <v>249</v>
      </c>
      <c r="O87" s="27"/>
      <c r="P87" s="35" t="s">
        <v>249</v>
      </c>
      <c r="Q87" s="35" t="s">
        <v>249</v>
      </c>
      <c r="R87" s="35" t="s">
        <v>249</v>
      </c>
      <c r="S87" s="35" t="s">
        <v>249</v>
      </c>
      <c r="T87" s="35" t="s">
        <v>249</v>
      </c>
      <c r="U87" s="35" t="s">
        <v>249</v>
      </c>
      <c r="V87" s="35" t="s">
        <v>249</v>
      </c>
      <c r="W87" s="35" t="s">
        <v>249</v>
      </c>
      <c r="X87" s="27"/>
      <c r="Y87" s="35" t="s">
        <v>249</v>
      </c>
      <c r="Z87" s="35" t="s">
        <v>249</v>
      </c>
      <c r="AA87" s="35" t="s">
        <v>249</v>
      </c>
      <c r="AB87" s="35" t="s">
        <v>249</v>
      </c>
      <c r="AC87" s="35" t="s">
        <v>249</v>
      </c>
      <c r="AD87" s="25"/>
    </row>
    <row r="88" spans="1:30" s="26" customFormat="1" ht="11.25" x14ac:dyDescent="0.15">
      <c r="A88" s="207"/>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x14ac:dyDescent="0.15">
      <c r="A89" s="207"/>
      <c r="B89" s="123" t="s">
        <v>245</v>
      </c>
      <c r="C89" s="123" t="s">
        <v>182</v>
      </c>
      <c r="D89" s="121" t="s">
        <v>122</v>
      </c>
      <c r="E89" s="75"/>
      <c r="F89" s="27"/>
      <c r="G89" s="35" t="str">
        <f>IF('3c AA'!J187="-","-",'3c AA'!J187)</f>
        <v>-</v>
      </c>
      <c r="H89" s="35" t="str">
        <f>IF('3c AA'!K187="-","-",'3c AA'!K187)</f>
        <v>-</v>
      </c>
      <c r="I89" s="35" t="str">
        <f>IF('3c AA'!L187="-","-",'3c AA'!L187)</f>
        <v>-</v>
      </c>
      <c r="J89" s="35" t="str">
        <f>IF('3c AA'!M187="-","-",'3c AA'!M187)</f>
        <v>-</v>
      </c>
      <c r="K89" s="35" t="str">
        <f>IF('3c AA'!N187="-","-",'3c AA'!N187)</f>
        <v>-</v>
      </c>
      <c r="L89" s="35" t="str">
        <f>IF('3c AA'!O187="-","-",'3c AA'!O187)</f>
        <v>-</v>
      </c>
      <c r="M89" s="35" t="str">
        <f>IF('3c AA'!P187="-","-",'3c AA'!P187)</f>
        <v>-</v>
      </c>
      <c r="N89" s="35" t="str">
        <f>IF('3c AA'!Q187="-","-",'3c AA'!Q187)</f>
        <v>-</v>
      </c>
      <c r="O89" s="27"/>
      <c r="P89" s="35" t="str">
        <f>IF('3c AA'!S187="-","-",'3c AA'!S187)</f>
        <v>-</v>
      </c>
      <c r="Q89" s="35" t="str">
        <f>IF('3c AA'!T187="-","-",'3c AA'!T187)</f>
        <v>-</v>
      </c>
      <c r="R89" s="35" t="str">
        <f>IF('3c AA'!U187="-","-",'3c AA'!U187)</f>
        <v>-</v>
      </c>
      <c r="S89" s="35" t="str">
        <f>IF('3c AA'!V187="-","-",'3c AA'!V187)</f>
        <v>-</v>
      </c>
      <c r="T89" s="35">
        <f>IF('3c AA'!W187="-","-",'3c AA'!W187)</f>
        <v>0</v>
      </c>
      <c r="U89" s="35">
        <f>IF('3c AA'!X187="-","-",'3c AA'!X187)</f>
        <v>1.4870742269298105</v>
      </c>
      <c r="V89" s="35">
        <f>IF('3c AA'!Y187="-","-",'3c AA'!Y187)</f>
        <v>0.70457099735818829</v>
      </c>
      <c r="W89" s="35" t="str">
        <f>IF('3c AA'!Z187="-","-",'3c AA'!Z187)</f>
        <v>-</v>
      </c>
      <c r="X89" s="27"/>
      <c r="Y89" s="35">
        <f>IF('3c AA'!AB187="-","-",'3c AA'!AB187)</f>
        <v>0</v>
      </c>
      <c r="Z89" s="35" t="str">
        <f>IF('3c AA'!AC187="-","-",'3c AA'!AC187)</f>
        <v>-</v>
      </c>
      <c r="AA89" s="35" t="str">
        <f>IF('3c AA'!AD187="-","-",'3c AA'!AD187)</f>
        <v>-</v>
      </c>
      <c r="AB89" s="35" t="str">
        <f>IF('3c AA'!AE187="-","-",'3c AA'!AE187)</f>
        <v>-</v>
      </c>
      <c r="AC89" s="35" t="str">
        <f>IF('3c AA'!AF187="-","-",'3c AA'!AF187)</f>
        <v>-</v>
      </c>
      <c r="AD89" s="25"/>
    </row>
    <row r="90" spans="1:30" s="331" customFormat="1" ht="11.25" x14ac:dyDescent="0.15">
      <c r="A90" s="207"/>
      <c r="B90" s="123" t="s">
        <v>246</v>
      </c>
      <c r="C90" s="123" t="s">
        <v>183</v>
      </c>
      <c r="D90" s="121" t="s">
        <v>122</v>
      </c>
      <c r="E90" s="75"/>
      <c r="F90" s="27"/>
      <c r="G90" s="35">
        <f>IF('3d PC'!G15="-","-",'3d PC'!G64+'3d PC'!G65)</f>
        <v>6.5567588596821027</v>
      </c>
      <c r="H90" s="35">
        <f>IF('3d PC'!H15="-","-",'3d PC'!H64+'3d PC'!H65)</f>
        <v>6.5567588596821027</v>
      </c>
      <c r="I90" s="35">
        <f>IF('3d PC'!I15="-","-",'3d PC'!I64+'3d PC'!I65)</f>
        <v>6.6197359495950758</v>
      </c>
      <c r="J90" s="35">
        <f>IF('3d PC'!J15="-","-",'3d PC'!J64+'3d PC'!J65)</f>
        <v>6.6197359495950758</v>
      </c>
      <c r="K90" s="35">
        <f>IF('3d PC'!K15="-","-",'3d PC'!K64+'3d PC'!K65)</f>
        <v>6.6995028867368616</v>
      </c>
      <c r="L90" s="35">
        <f>IF('3d PC'!L15="-","-",'3d PC'!L64+'3d PC'!L65)</f>
        <v>6.6995028867368616</v>
      </c>
      <c r="M90" s="35">
        <f>IF('3d PC'!M15="-","-",'3d PC'!M64+'3d PC'!M65)</f>
        <v>7.1131218301273513</v>
      </c>
      <c r="N90" s="35">
        <f>IF('3d PC'!N15="-","-",'3d PC'!N64+'3d PC'!N65)</f>
        <v>7.1131218301273513</v>
      </c>
      <c r="O90" s="27"/>
      <c r="P90" s="35">
        <f>IF('3d PC'!P15="-","-",'3d PC'!P64+'3d PC'!P65)</f>
        <v>7.1131218301273513</v>
      </c>
      <c r="Q90" s="35">
        <f>IF('3d PC'!Q15="-","-",'3d PC'!Q64+'3d PC'!Q65)</f>
        <v>7.2804579515147188</v>
      </c>
      <c r="R90" s="35">
        <f>IF('3d PC'!R15="-","-",'3d PC'!R64+'3d PC'!R65)</f>
        <v>7.1935840895118579</v>
      </c>
      <c r="S90" s="35">
        <f>IF('3d PC'!S15="-","-",'3d PC'!S64+'3d PC'!S65)</f>
        <v>7.3593999937099728</v>
      </c>
      <c r="T90" s="35">
        <f>IF('3d PC'!T15="-","-",'3d PC'!T64+'3d PC'!T65)</f>
        <v>7.0492243060839304</v>
      </c>
      <c r="U90" s="35">
        <f>IF('3d PC'!U15="-","-",'3d PC'!U64+'3d PC'!U65)</f>
        <v>7.1089669218364691</v>
      </c>
      <c r="V90" s="35">
        <f>IF('3d PC'!V15="-","-",'3d PC'!V64+'3d PC'!V65)</f>
        <v>6.9829560851947949</v>
      </c>
      <c r="W90" s="35">
        <f>IF('3d PC'!W15="-","-",'3d PC'!W64+'3d PC'!W65)</f>
        <v>12.319103597588796</v>
      </c>
      <c r="X90" s="27"/>
      <c r="Y90" s="35">
        <f>IF('3d PC'!Y15="-","-",'3d PC'!Y64+'3d PC'!Y65)</f>
        <v>12.643366379774243</v>
      </c>
      <c r="Z90" s="35" t="str">
        <f>IF('3d PC'!Z15="-","-",'3d PC'!Z64+'3d PC'!Z65)</f>
        <v>-</v>
      </c>
      <c r="AA90" s="35" t="str">
        <f>IF('3d PC'!AA15="-","-",'3d PC'!AA64+'3d PC'!AA65)</f>
        <v>-</v>
      </c>
      <c r="AB90" s="35" t="str">
        <f>IF('3d PC'!AB15="-","-",'3d PC'!AB64+'3d PC'!AB65)</f>
        <v>-</v>
      </c>
      <c r="AC90" s="35" t="str">
        <f>IF('3d PC'!AC15="-","-",'3d PC'!AC64+'3d PC'!AC65)</f>
        <v>-</v>
      </c>
      <c r="AD90" s="25"/>
    </row>
    <row r="91" spans="1:30" s="26" customFormat="1" ht="11.25" x14ac:dyDescent="0.15">
      <c r="A91" s="207"/>
      <c r="B91" s="123" t="s">
        <v>247</v>
      </c>
      <c r="C91" s="123" t="s">
        <v>184</v>
      </c>
      <c r="D91" s="121" t="s">
        <v>122</v>
      </c>
      <c r="E91" s="75"/>
      <c r="F91" s="27"/>
      <c r="G91" s="35" t="s">
        <v>249</v>
      </c>
      <c r="H91" s="35" t="s">
        <v>249</v>
      </c>
      <c r="I91" s="35" t="s">
        <v>249</v>
      </c>
      <c r="J91" s="35" t="s">
        <v>249</v>
      </c>
      <c r="K91" s="35" t="s">
        <v>249</v>
      </c>
      <c r="L91" s="35" t="s">
        <v>249</v>
      </c>
      <c r="M91" s="35" t="s">
        <v>249</v>
      </c>
      <c r="N91" s="35" t="s">
        <v>249</v>
      </c>
      <c r="O91" s="27"/>
      <c r="P91" s="35" t="s">
        <v>249</v>
      </c>
      <c r="Q91" s="35" t="s">
        <v>249</v>
      </c>
      <c r="R91" s="35" t="s">
        <v>249</v>
      </c>
      <c r="S91" s="35" t="s">
        <v>249</v>
      </c>
      <c r="T91" s="35" t="s">
        <v>249</v>
      </c>
      <c r="U91" s="35" t="s">
        <v>249</v>
      </c>
      <c r="V91" s="35" t="s">
        <v>249</v>
      </c>
      <c r="W91" s="35" t="s">
        <v>249</v>
      </c>
      <c r="X91" s="27"/>
      <c r="Y91" s="35" t="s">
        <v>249</v>
      </c>
      <c r="Z91" s="35" t="s">
        <v>249</v>
      </c>
      <c r="AA91" s="35" t="s">
        <v>249</v>
      </c>
      <c r="AB91" s="35" t="s">
        <v>249</v>
      </c>
      <c r="AC91" s="35" t="s">
        <v>249</v>
      </c>
      <c r="AD91" s="25"/>
    </row>
    <row r="92" spans="1:30" s="26" customFormat="1" ht="11.25" x14ac:dyDescent="0.15">
      <c r="A92" s="207"/>
      <c r="B92" s="123" t="s">
        <v>248</v>
      </c>
      <c r="C92" s="123" t="s">
        <v>185</v>
      </c>
      <c r="D92" s="121" t="s">
        <v>122</v>
      </c>
      <c r="E92" s="75"/>
      <c r="F92" s="27"/>
      <c r="G92" s="35">
        <f>IF('3g CPIH'!C$17="-","-",'3h OC '!$E$11*('3g CPIH'!C$17/'3g CPIH'!$G$17))</f>
        <v>63.482931017612529</v>
      </c>
      <c r="H92" s="35">
        <f>IF('3g CPIH'!D$17="-","-",'3h OC '!$E$11*('3g CPIH'!D$17/'3g CPIH'!$G$17))</f>
        <v>63.61002397260274</v>
      </c>
      <c r="I92" s="35">
        <f>IF('3g CPIH'!E$17="-","-",'3h OC '!$E$11*('3g CPIH'!E$17/'3g CPIH'!$G$17))</f>
        <v>63.800663405088073</v>
      </c>
      <c r="J92" s="35">
        <f>IF('3g CPIH'!F$17="-","-",'3h OC '!$E$11*('3g CPIH'!F$17/'3g CPIH'!$G$17))</f>
        <v>64.181942270058713</v>
      </c>
      <c r="K92" s="35">
        <f>IF('3g CPIH'!G$17="-","-",'3h OC '!$E$11*('3g CPIH'!G$17/'3g CPIH'!$G$17))</f>
        <v>64.944500000000005</v>
      </c>
      <c r="L92" s="35">
        <f>IF('3g CPIH'!H$17="-","-",'3h OC '!$E$11*('3g CPIH'!H$17/'3g CPIH'!$G$17))</f>
        <v>65.770604207436406</v>
      </c>
      <c r="M92" s="35">
        <f>IF('3g CPIH'!I$17="-","-",'3h OC '!$E$11*('3g CPIH'!I$17/'3g CPIH'!$G$17))</f>
        <v>66.723801369863011</v>
      </c>
      <c r="N92" s="35">
        <f>IF('3g CPIH'!J$17="-","-",'3h OC '!$E$11*('3g CPIH'!J$17/'3g CPIH'!$G$17))</f>
        <v>67.295719667318991</v>
      </c>
      <c r="O92" s="27"/>
      <c r="P92" s="35">
        <f>IF('3g CPIH'!L$17="-","-",'3h OC '!$E$11*('3g CPIH'!L$17/'3g CPIH'!$G$17))</f>
        <v>67.295719667318991</v>
      </c>
      <c r="Q92" s="35">
        <f>IF('3g CPIH'!M$17="-","-",'3h OC '!$E$11*('3g CPIH'!M$17/'3g CPIH'!$G$17))</f>
        <v>68.058277397260284</v>
      </c>
      <c r="R92" s="35">
        <f>IF('3g CPIH'!N$17="-","-",'3h OC '!$E$11*('3g CPIH'!N$17/'3g CPIH'!$G$17))</f>
        <v>68.566649217221141</v>
      </c>
      <c r="S92" s="35">
        <f>IF('3g CPIH'!O$17="-","-",'3h OC '!$E$11*('3g CPIH'!O$17/'3g CPIH'!$G$17))</f>
        <v>68.947928082191794</v>
      </c>
      <c r="T92" s="35">
        <f>IF('3g CPIH'!P$17="-","-",'3h OC '!$E$11*('3g CPIH'!P$17/'3g CPIH'!$G$17))</f>
        <v>69.138567514677106</v>
      </c>
      <c r="U92" s="35">
        <f>IF('3g CPIH'!Q$17="-","-",'3h OC '!$E$11*('3g CPIH'!Q$17/'3g CPIH'!$G$17))</f>
        <v>69.51984637964776</v>
      </c>
      <c r="V92" s="35">
        <f>IF('3g CPIH'!R$17="-","-",'3h OC '!$E$11*('3g CPIH'!R$17/'3g CPIH'!$G$17))</f>
        <v>70.790775929549909</v>
      </c>
      <c r="W92" s="35">
        <f>IF('3g CPIH'!S$17="-","-",'3h OC '!$E$11*('3g CPIH'!S$17/'3g CPIH'!$G$17))</f>
        <v>72.88780968688846</v>
      </c>
      <c r="X92" s="27"/>
      <c r="Y92" s="35">
        <f>IF('3g CPIH'!U$17="-","-",'3h OC '!$E$11*('3g CPIH'!U$17/'3g CPIH'!$G$17))</f>
        <v>76.573505381604704</v>
      </c>
      <c r="Z92" s="35" t="str">
        <f>IF('3g CPIH'!V$17="-","-",'3h OC '!$E$11*('3g CPIH'!V$17/'3g CPIH'!$G$17))</f>
        <v>-</v>
      </c>
      <c r="AA92" s="35" t="str">
        <f>IF('3g CPIH'!W$17="-","-",'3h OC '!$E$11*('3g CPIH'!W$17/'3g CPIH'!$G$17))</f>
        <v>-</v>
      </c>
      <c r="AB92" s="35" t="str">
        <f>IF('3g CPIH'!X$17="-","-",'3h OC '!$E$11*('3g CPIH'!X$17/'3g CPIH'!$G$17))</f>
        <v>-</v>
      </c>
      <c r="AC92" s="35" t="str">
        <f>IF('3g CPIH'!Y$17="-","-",'3h OC '!$E$11*('3g CPIH'!Y$17/'3g CPIH'!$G$17))</f>
        <v>-</v>
      </c>
      <c r="AD92" s="25"/>
    </row>
    <row r="93" spans="1:30" s="26" customFormat="1" ht="11.25" customHeight="1" x14ac:dyDescent="0.15">
      <c r="A93" s="207"/>
      <c r="B93" s="123" t="s">
        <v>248</v>
      </c>
      <c r="C93" s="123" t="s">
        <v>186</v>
      </c>
      <c r="D93" s="121" t="s">
        <v>122</v>
      </c>
      <c r="E93" s="75"/>
      <c r="F93" s="27"/>
      <c r="G93" s="35" t="s">
        <v>249</v>
      </c>
      <c r="H93" s="35" t="s">
        <v>249</v>
      </c>
      <c r="I93" s="35" t="s">
        <v>249</v>
      </c>
      <c r="J93" s="35" t="s">
        <v>249</v>
      </c>
      <c r="K93" s="35">
        <f>IF('3i SMNCC'!G$51="-","-",'3i SMNCC'!G$63)</f>
        <v>0</v>
      </c>
      <c r="L93" s="35">
        <f>IF('3i SMNCC'!H$51="-","-",'3i SMNCC'!H$63)</f>
        <v>-0.10239413454660828</v>
      </c>
      <c r="M93" s="35">
        <f>IF('3i SMNCC'!I$51="-","-",'3i SMNCC'!I$63)</f>
        <v>1.3107897268148032</v>
      </c>
      <c r="N93" s="35">
        <f>IF('3i SMNCC'!J$51="-","-",'3i SMNCC'!J$63)</f>
        <v>8.7391024854837447</v>
      </c>
      <c r="O93" s="27"/>
      <c r="P93" s="35">
        <f>IF('3i SMNCC'!L$51="-","-",'3i SMNCC'!L$63)</f>
        <v>8.7391024854837447</v>
      </c>
      <c r="Q93" s="35">
        <f>IF('3i SMNCC'!M$51="-","-",'3i SMNCC'!M$63)</f>
        <v>10.102089688688181</v>
      </c>
      <c r="R93" s="35">
        <f>IF('3i SMNCC'!N$51="-","-",'3i SMNCC'!N$63)</f>
        <v>10.300173121233549</v>
      </c>
      <c r="S93" s="35">
        <f>IF('3i SMNCC'!O$51="-","-",'3i SMNCC'!O$63)</f>
        <v>11.847822371645298</v>
      </c>
      <c r="T93" s="35">
        <f>IF('3i SMNCC'!P$51="-","-",'3i SMNCC'!P$63)</f>
        <v>7.7038430079225817</v>
      </c>
      <c r="U93" s="35">
        <f>IF('3i SMNCC'!Q$51="-","-",'3i SMNCC'!Q$63)</f>
        <v>7.5210837283470999</v>
      </c>
      <c r="V93" s="35">
        <f>IF('3i SMNCC'!R$51="-","-",'3i SMNCC'!R$63)</f>
        <v>5.5039662813362371</v>
      </c>
      <c r="W93" s="35">
        <f>IF('3i SMNCC'!S$51="-","-",'3i SMNCC'!S$63)</f>
        <v>2.3340147638275894</v>
      </c>
      <c r="X93" s="27"/>
      <c r="Y93" s="35">
        <f>IF('3i SMNCC'!U$51="-","-",'3i SMNCC'!U$63)</f>
        <v>2.3848554466543863</v>
      </c>
      <c r="Z93" s="35" t="str">
        <f>IF('3i SMNCC'!V$51="-","-",'3i SMNCC'!V$63)</f>
        <v>-</v>
      </c>
      <c r="AA93" s="35" t="str">
        <f>IF('3i SMNCC'!W$51="-","-",'3i SMNCC'!W$63)</f>
        <v>-</v>
      </c>
      <c r="AB93" s="35" t="str">
        <f>IF('3i SMNCC'!X$51="-","-",'3i SMNCC'!X$63)</f>
        <v>-</v>
      </c>
      <c r="AC93" s="35" t="str">
        <f>IF('3i SMNCC'!Y$51="-","-",'3i SMNCC'!Y$63)</f>
        <v>-</v>
      </c>
      <c r="AD93" s="25"/>
    </row>
    <row r="94" spans="1:30" s="26" customFormat="1" ht="11.25" customHeight="1" x14ac:dyDescent="0.15">
      <c r="A94" s="207"/>
      <c r="B94" s="123" t="s">
        <v>248</v>
      </c>
      <c r="C94" s="123" t="s">
        <v>187</v>
      </c>
      <c r="D94" s="121" t="s">
        <v>122</v>
      </c>
      <c r="E94" s="75"/>
      <c r="F94" s="27"/>
      <c r="G94" s="35">
        <f>IF('3g CPIH'!C$17="-","-",'3j PAAC PAP'!$G$19*('3g CPIH'!C$17/'3g CPIH'!$G$17))</f>
        <v>13.137827495107633</v>
      </c>
      <c r="H94" s="35">
        <f>IF('3g CPIH'!D$17="-","-",'3j PAAC PAP'!$G$19*('3g CPIH'!D$17/'3g CPIH'!$G$17))</f>
        <v>13.164129452054794</v>
      </c>
      <c r="I94" s="35">
        <f>IF('3g CPIH'!E$17="-","-",'3j PAAC PAP'!$G$19*('3g CPIH'!E$17/'3g CPIH'!$G$17))</f>
        <v>13.203582387475539</v>
      </c>
      <c r="J94" s="35">
        <f>IF('3g CPIH'!F$17="-","-",'3j PAAC PAP'!$G$19*('3g CPIH'!F$17/'3g CPIH'!$G$17))</f>
        <v>13.282488258317025</v>
      </c>
      <c r="K94" s="35">
        <f>IF('3g CPIH'!G$17="-","-",'3j PAAC PAP'!$G$19*('3g CPIH'!G$17/'3g CPIH'!$G$17))</f>
        <v>13.440300000000001</v>
      </c>
      <c r="L94" s="35">
        <f>IF('3g CPIH'!H$17="-","-",'3j PAAC PAP'!$G$19*('3g CPIH'!H$17/'3g CPIH'!$G$17))</f>
        <v>13.611262720156557</v>
      </c>
      <c r="M94" s="35">
        <f>IF('3g CPIH'!I$17="-","-",'3j PAAC PAP'!$G$19*('3g CPIH'!I$17/'3g CPIH'!$G$17))</f>
        <v>13.808527397260272</v>
      </c>
      <c r="N94" s="35">
        <f>IF('3g CPIH'!J$17="-","-",'3j PAAC PAP'!$G$19*('3g CPIH'!J$17/'3g CPIH'!$G$17))</f>
        <v>13.926886203522507</v>
      </c>
      <c r="O94" s="27"/>
      <c r="P94" s="35">
        <f>IF('3g CPIH'!L$17="-","-",'3j PAAC PAP'!$G$19*('3g CPIH'!L$17/'3g CPIH'!$G$17))</f>
        <v>13.926886203522507</v>
      </c>
      <c r="Q94" s="35">
        <f>IF('3g CPIH'!M$17="-","-",'3j PAAC PAP'!$G$19*('3g CPIH'!M$17/'3g CPIH'!$G$17))</f>
        <v>14.08469794520548</v>
      </c>
      <c r="R94" s="35">
        <f>IF('3g CPIH'!N$17="-","-",'3j PAAC PAP'!$G$19*('3g CPIH'!N$17/'3g CPIH'!$G$17))</f>
        <v>14.189905772994129</v>
      </c>
      <c r="S94" s="35">
        <f>IF('3g CPIH'!O$17="-","-",'3j PAAC PAP'!$G$19*('3g CPIH'!O$17/'3g CPIH'!$G$17))</f>
        <v>14.268811643835617</v>
      </c>
      <c r="T94" s="35">
        <f>IF('3g CPIH'!P$17="-","-",'3j PAAC PAP'!$G$19*('3g CPIH'!P$17/'3g CPIH'!$G$17))</f>
        <v>14.30826457925636</v>
      </c>
      <c r="U94" s="35">
        <f>IF('3g CPIH'!Q$17="-","-",'3j PAAC PAP'!$G$19*('3g CPIH'!Q$17/'3g CPIH'!$G$17))</f>
        <v>14.387170450097848</v>
      </c>
      <c r="V94" s="35">
        <f>IF('3g CPIH'!R$17="-","-",'3j PAAC PAP'!$G$19*('3g CPIH'!R$17/'3g CPIH'!$G$17))</f>
        <v>14.650190019569473</v>
      </c>
      <c r="W94" s="35">
        <f>IF('3g CPIH'!S$17="-","-",'3j PAAC PAP'!$G$19*('3g CPIH'!S$17/'3g CPIH'!$G$17))</f>
        <v>15.084172309197653</v>
      </c>
      <c r="X94" s="27"/>
      <c r="Y94" s="35">
        <f>IF('3g CPIH'!U$17="-","-",'3j PAAC PAP'!$G$19*('3g CPIH'!U$17/'3g CPIH'!$G$17))</f>
        <v>15.846929060665364</v>
      </c>
      <c r="Z94" s="35" t="str">
        <f>IF('3g CPIH'!V$17="-","-",'3j PAAC PAP'!$G$19*('3g CPIH'!V$17/'3g CPIH'!$G$17))</f>
        <v>-</v>
      </c>
      <c r="AA94" s="35" t="str">
        <f>IF('3g CPIH'!W$17="-","-",'3j PAAC PAP'!$G$19*('3g CPIH'!W$17/'3g CPIH'!$G$17))</f>
        <v>-</v>
      </c>
      <c r="AB94" s="35" t="str">
        <f>IF('3g CPIH'!X$17="-","-",'3j PAAC PAP'!$G$19*('3g CPIH'!X$17/'3g CPIH'!$G$17))</f>
        <v>-</v>
      </c>
      <c r="AC94" s="35" t="str">
        <f>IF('3g CPIH'!Y$17="-","-",'3j PAAC PAP'!$G$19*('3g CPIH'!Y$17/'3g CPIH'!$G$17))</f>
        <v>-</v>
      </c>
      <c r="AD94" s="25"/>
    </row>
    <row r="95" spans="1:30" s="26" customFormat="1" ht="11.25" customHeight="1" x14ac:dyDescent="0.15">
      <c r="A95" s="207"/>
      <c r="B95" s="123" t="s">
        <v>248</v>
      </c>
      <c r="C95" s="123" t="s">
        <v>188</v>
      </c>
      <c r="D95" s="121" t="s">
        <v>122</v>
      </c>
      <c r="E95" s="75"/>
      <c r="F95" s="27"/>
      <c r="G95" s="35">
        <f>IF(G90="-","-",SUM(G87:G93)*'3j PAAC PAP'!$G$37)</f>
        <v>4.0291031998812512</v>
      </c>
      <c r="H95" s="35">
        <f>IF(H90="-","-",SUM(H87:H93)*'3j PAAC PAP'!$G$37)</f>
        <v>4.036414349210018</v>
      </c>
      <c r="I95" s="35">
        <f>IF(I90="-","-",SUM(I87:I93)*'3j PAAC PAP'!$G$37)</f>
        <v>4.0510038932775032</v>
      </c>
      <c r="J95" s="35">
        <f>IF(J90="-","-",SUM(J87:J93)*'3j PAAC PAP'!$G$37)</f>
        <v>4.0729373412638044</v>
      </c>
      <c r="K95" s="35">
        <f>IF(K90="-","-",SUM(K87:K93)*'3j PAAC PAP'!$G$37)</f>
        <v>4.1213929100624256</v>
      </c>
      <c r="L95" s="35">
        <f>IF(L90="-","-",SUM(L87:L93)*'3j PAAC PAP'!$G$37)</f>
        <v>4.1630250557154831</v>
      </c>
      <c r="M95" s="35">
        <f>IF(M90="-","-",SUM(M87:M93)*'3j PAAC PAP'!$G$37)</f>
        <v>4.3229473338273943</v>
      </c>
      <c r="N95" s="35">
        <f>IF(N90="-","-",SUM(N87:N93)*'3j PAAC PAP'!$G$37)</f>
        <v>4.7831686255620367</v>
      </c>
      <c r="O95" s="27"/>
      <c r="P95" s="35">
        <f>IF(P90="-","-",SUM(P87:P93)*'3j PAAC PAP'!$G$37)</f>
        <v>4.7831686255620367</v>
      </c>
      <c r="Q95" s="35">
        <f>IF(Q90="-","-",SUM(Q87:Q93)*'3j PAAC PAP'!$G$37)</f>
        <v>4.9150689011051076</v>
      </c>
      <c r="R95" s="35">
        <f>IF(R90="-","-",SUM(R87:R93)*'3j PAAC PAP'!$G$37)</f>
        <v>4.9507109401752034</v>
      </c>
      <c r="S95" s="35">
        <f>IF(S90="-","-",SUM(S87:S93)*'3j PAAC PAP'!$G$37)</f>
        <v>5.0712131846455923</v>
      </c>
      <c r="T95" s="35">
        <f>IF(T90="-","-",SUM(T87:T93)*'3j PAAC PAP'!$G$37)</f>
        <v>4.8259501851548539</v>
      </c>
      <c r="U95" s="35">
        <f>IF(U90="-","-",SUM(U87:U93)*'3j PAAC PAP'!$G$37)</f>
        <v>4.9263524085164407</v>
      </c>
      <c r="V95" s="35">
        <f>IF(V90="-","-",SUM(V87:V93)*'3j PAAC PAP'!$G$37)</f>
        <v>4.8311640233743791</v>
      </c>
      <c r="W95" s="35">
        <f>IF(W90="-","-",SUM(W87:W93)*'3j PAAC PAP'!$G$37)</f>
        <v>5.0358794269067841</v>
      </c>
      <c r="X95" s="27"/>
      <c r="Y95" s="35">
        <f>IF(Y90="-","-",SUM(Y87:Y93)*'3j PAAC PAP'!$G$37)</f>
        <v>5.269480959369325</v>
      </c>
      <c r="Z95" s="35" t="str">
        <f>IF(Z90="-","-",SUM(Z87:Z93)*'3j PAAC PAP'!$G$37)</f>
        <v>-</v>
      </c>
      <c r="AA95" s="35" t="str">
        <f>IF(AA90="-","-",SUM(AA87:AA93)*'3j PAAC PAP'!$G$37)</f>
        <v>-</v>
      </c>
      <c r="AB95" s="35" t="str">
        <f>IF(AB90="-","-",SUM(AB87:AB93)*'3j PAAC PAP'!$G$37)</f>
        <v>-</v>
      </c>
      <c r="AC95" s="35" t="str">
        <f>IF(AC90="-","-",SUM(AC87:AC93)*'3j PAAC PAP'!$G$37)</f>
        <v>-</v>
      </c>
      <c r="AD95" s="25"/>
    </row>
    <row r="96" spans="1:30" s="26" customFormat="1" ht="11.25" customHeight="1" x14ac:dyDescent="0.15">
      <c r="A96" s="207"/>
      <c r="B96" s="123" t="s">
        <v>189</v>
      </c>
      <c r="C96" s="123" t="s">
        <v>250</v>
      </c>
      <c r="D96" s="121" t="s">
        <v>122</v>
      </c>
      <c r="E96" s="75"/>
      <c r="F96" s="27"/>
      <c r="G96" s="35">
        <f>IF(G90="-","-",SUM(G87:G95)*'3k EBIT'!$E$11)</f>
        <v>1.6890178272439871</v>
      </c>
      <c r="H96" s="35">
        <f>IF(H90="-","-",SUM(H87:H95)*'3k EBIT'!$E$11)</f>
        <v>1.6921303822385896</v>
      </c>
      <c r="I96" s="35">
        <f>IF(I90="-","-",SUM(I87:I95)*'3k EBIT'!$E$11)</f>
        <v>1.6980891217871283</v>
      </c>
      <c r="J96" s="35">
        <f>IF(J90="-","-",SUM(J87:J95)*'3k EBIT'!$E$11)</f>
        <v>1.7074267867709363</v>
      </c>
      <c r="K96" s="35">
        <f>IF(K90="-","-",SUM(K87:K95)*'3k EBIT'!$E$11)</f>
        <v>1.7277359161924088</v>
      </c>
      <c r="L96" s="35">
        <f>IF(L90="-","-",SUM(L87:L95)*'3k EBIT'!$E$11)</f>
        <v>1.7458702702451387</v>
      </c>
      <c r="M96" s="35">
        <f>IF(M90="-","-",SUM(M87:M95)*'3k EBIT'!$E$11)</f>
        <v>1.8066313065580686</v>
      </c>
      <c r="N96" s="35">
        <f>IF(N90="-","-",SUM(N87:N95)*'3k EBIT'!$E$11)</f>
        <v>1.9727857209910995</v>
      </c>
      <c r="O96" s="27"/>
      <c r="P96" s="35">
        <f>IF(P90="-","-",SUM(P87:P95)*'3k EBIT'!$E$11)</f>
        <v>1.9727857209910995</v>
      </c>
      <c r="Q96" s="35">
        <f>IF(Q90="-","-",SUM(Q87:Q95)*'3k EBIT'!$E$11)</f>
        <v>2.02280538360493</v>
      </c>
      <c r="R96" s="35">
        <f>IF(R90="-","-",SUM(R87:R95)*'3k EBIT'!$E$11)</f>
        <v>2.0375334161975194</v>
      </c>
      <c r="S96" s="35">
        <f>IF(S90="-","-",SUM(S87:S95)*'3k EBIT'!$E$11)</f>
        <v>2.0819665547461152</v>
      </c>
      <c r="T96" s="35">
        <f>IF(T90="-","-",SUM(T87:T95)*'3k EBIT'!$E$11)</f>
        <v>1.9954046549190607</v>
      </c>
      <c r="U96" s="35">
        <f>IF(U90="-","-",SUM(U87:U95)*'3k EBIT'!$E$11)</f>
        <v>2.0326811700265912</v>
      </c>
      <c r="V96" s="35">
        <f>IF(V90="-","-",SUM(V87:V95)*'3k EBIT'!$E$11)</f>
        <v>2.0038834567790658</v>
      </c>
      <c r="W96" s="35">
        <f>IF(W90="-","-",SUM(W87:W95)*'3k EBIT'!$E$11)</f>
        <v>2.0851778564644388</v>
      </c>
      <c r="X96" s="27"/>
      <c r="Y96" s="35">
        <f>IF(Y90="-","-",SUM(Y87:Y95)*'3k EBIT'!$E$11)</f>
        <v>2.183124881833221</v>
      </c>
      <c r="Z96" s="35" t="str">
        <f>IF(Z90="-","-",SUM(Z87:Z95)*'3k EBIT'!$E$11)</f>
        <v>-</v>
      </c>
      <c r="AA96" s="35" t="str">
        <f>IF(AA90="-","-",SUM(AA87:AA95)*'3k EBIT'!$E$11)</f>
        <v>-</v>
      </c>
      <c r="AB96" s="35" t="str">
        <f>IF(AB90="-","-",SUM(AB87:AB95)*'3k EBIT'!$E$11)</f>
        <v>-</v>
      </c>
      <c r="AC96" s="35" t="str">
        <f>IF(AC90="-","-",SUM(AC87:AC95)*'3k EBIT'!$E$11)</f>
        <v>-</v>
      </c>
      <c r="AD96" s="25"/>
    </row>
    <row r="97" spans="1:30" s="26" customFormat="1" ht="11.25" customHeight="1" x14ac:dyDescent="0.15">
      <c r="A97" s="207"/>
      <c r="B97" s="123" t="s">
        <v>251</v>
      </c>
      <c r="C97" s="158" t="s">
        <v>252</v>
      </c>
      <c r="D97" s="121" t="s">
        <v>122</v>
      </c>
      <c r="E97" s="116"/>
      <c r="F97" s="27"/>
      <c r="G97" s="35">
        <f>IF(G92="-","-",SUM(G87:G90,G92:G96)*'3l HAP'!$E$12)</f>
        <v>1.3015210418074821</v>
      </c>
      <c r="H97" s="35">
        <f>IF(H92="-","-",SUM(H87:H90,H92:H96)*'3l HAP'!$E$12)</f>
        <v>1.3039195101681555</v>
      </c>
      <c r="I97" s="35">
        <f>IF(I92="-","-",SUM(I87:I90,I92:I96)*'3l HAP'!$E$12)</f>
        <v>1.3085111875205069</v>
      </c>
      <c r="J97" s="35">
        <f>IF(J92="-","-",SUM(J87:J90,J92:J96)*'3l HAP'!$E$12)</f>
        <v>1.3157065926025275</v>
      </c>
      <c r="K97" s="35">
        <f>IF(K92="-","-",SUM(K87:K90,K92:K96)*'3l HAP'!$E$12)</f>
        <v>1.3313563737099117</v>
      </c>
      <c r="L97" s="35">
        <f>IF(L92="-","-",SUM(L87:L90,L92:L96)*'3l HAP'!$E$12)</f>
        <v>1.3453303193950954</v>
      </c>
      <c r="M97" s="35">
        <f>IF(M92="-","-",SUM(M87:M90,M92:M96)*'3l HAP'!$E$12)</f>
        <v>1.3921514754585258</v>
      </c>
      <c r="N97" s="35">
        <f>IF(N92="-","-",SUM(N87:N90,N92:N96)*'3l HAP'!$E$12)</f>
        <v>1.520186516347737</v>
      </c>
      <c r="O97" s="27"/>
      <c r="P97" s="35">
        <f>IF(P92="-","-",SUM(P87:P90,P92:P96)*'3l HAP'!$E$12)</f>
        <v>1.520186516347737</v>
      </c>
      <c r="Q97" s="35">
        <f>IF(Q92="-","-",SUM(Q87:Q90,Q92:Q96)*'3l HAP'!$E$12)</f>
        <v>1.5587305993916913</v>
      </c>
      <c r="R97" s="35">
        <f>IF(R92="-","-",SUM(R87:R90,R92:R96)*'3l HAP'!$E$12)</f>
        <v>1.570079706555918</v>
      </c>
      <c r="S97" s="35">
        <f>IF(S92="-","-",SUM(S87:S90,S92:S96)*'3l HAP'!$E$12)</f>
        <v>1.6043189335443677</v>
      </c>
      <c r="T97" s="35">
        <f>IF(T92="-","-",SUM(T87:T90,T92:T96)*'3l HAP'!$E$12)</f>
        <v>1.5376161834451714</v>
      </c>
      <c r="U97" s="35">
        <f>IF(U92="-","-",SUM(U87:U90,U92:U96)*'3l HAP'!$E$12)</f>
        <v>1.5663406693535709</v>
      </c>
      <c r="V97" s="35">
        <f>IF(V92="-","-",SUM(V87:V90,V92:V96)*'3l HAP'!$E$12)</f>
        <v>1.5441497669586857</v>
      </c>
      <c r="W97" s="35">
        <f>IF(W92="-","-",SUM(W87:W90,W92:W96)*'3l HAP'!$E$12)</f>
        <v>1.6067934940200321</v>
      </c>
      <c r="X97" s="27"/>
      <c r="Y97" s="35">
        <f>IF(Y92="-","-",SUM(Y87:Y90,Y92:Y96)*'3l HAP'!$E$12)</f>
        <v>1.6822693785510638</v>
      </c>
      <c r="Z97" s="35" t="str">
        <f>IF(Z92="-","-",SUM(Z87:Z90,Z92:Z96)*'3l HAP'!$E$12)</f>
        <v>-</v>
      </c>
      <c r="AA97" s="35" t="str">
        <f>IF(AA92="-","-",SUM(AA87:AA90,AA92:AA96)*'3l HAP'!$E$12)</f>
        <v>-</v>
      </c>
      <c r="AB97" s="35" t="str">
        <f>IF(AB92="-","-",SUM(AB87:AB90,AB92:AB96)*'3l HAP'!$E$12)</f>
        <v>-</v>
      </c>
      <c r="AC97" s="35" t="str">
        <f>IF(AC92="-","-",SUM(AC87:AC90,AC92:AC96)*'3l HAP'!$E$12)</f>
        <v>-</v>
      </c>
      <c r="AD97" s="25"/>
    </row>
    <row r="98" spans="1:30" s="26" customFormat="1" ht="11.25" customHeight="1" x14ac:dyDescent="0.15">
      <c r="A98" s="207"/>
      <c r="B98" s="123" t="s">
        <v>253</v>
      </c>
      <c r="C98" s="123" t="str">
        <f>B98&amp;"_"&amp;D98</f>
        <v>Total_North West</v>
      </c>
      <c r="D98" s="121" t="s">
        <v>122</v>
      </c>
      <c r="E98" s="75"/>
      <c r="F98" s="27"/>
      <c r="G98" s="35">
        <f>IF(G92="-","-",SUM(G87:G97))</f>
        <v>90.197159441334975</v>
      </c>
      <c r="H98" s="35">
        <f t="shared" ref="H98:W98" si="13">IF(H92="-","-",SUM(H87:H97))</f>
        <v>90.363376525956397</v>
      </c>
      <c r="I98" s="35">
        <f t="shared" si="13"/>
        <v>90.681585944743844</v>
      </c>
      <c r="J98" s="35">
        <f t="shared" si="13"/>
        <v>91.180237198608097</v>
      </c>
      <c r="K98" s="35">
        <f t="shared" si="13"/>
        <v>92.264788086701628</v>
      </c>
      <c r="L98" s="35">
        <f t="shared" si="13"/>
        <v>93.233201325138921</v>
      </c>
      <c r="M98" s="35">
        <f t="shared" si="13"/>
        <v>96.477970439909441</v>
      </c>
      <c r="N98" s="35">
        <f t="shared" si="13"/>
        <v>105.35097104935348</v>
      </c>
      <c r="O98" s="27"/>
      <c r="P98" s="35">
        <f t="shared" si="13"/>
        <v>105.35097104935348</v>
      </c>
      <c r="Q98" s="35">
        <f t="shared" si="13"/>
        <v>108.02212786677039</v>
      </c>
      <c r="R98" s="35">
        <f t="shared" si="13"/>
        <v>108.8086362638893</v>
      </c>
      <c r="S98" s="35">
        <f t="shared" si="13"/>
        <v>111.18146076431874</v>
      </c>
      <c r="T98" s="35">
        <f t="shared" si="13"/>
        <v>106.55887043145906</v>
      </c>
      <c r="U98" s="35">
        <f t="shared" si="13"/>
        <v>108.54951595475558</v>
      </c>
      <c r="V98" s="35">
        <f t="shared" si="13"/>
        <v>107.01165656012074</v>
      </c>
      <c r="W98" s="35">
        <f t="shared" si="13"/>
        <v>111.35295113489376</v>
      </c>
      <c r="X98" s="27"/>
      <c r="Y98" s="35">
        <f t="shared" ref="Y98:AC98" si="14">IF(Y92="-","-",SUM(Y87:Y97))</f>
        <v>116.58353148845229</v>
      </c>
      <c r="Z98" s="35" t="str">
        <f t="shared" si="14"/>
        <v>-</v>
      </c>
      <c r="AA98" s="35" t="str">
        <f t="shared" si="14"/>
        <v>-</v>
      </c>
      <c r="AB98" s="35" t="str">
        <f t="shared" si="14"/>
        <v>-</v>
      </c>
      <c r="AC98" s="35" t="str">
        <f t="shared" si="14"/>
        <v>-</v>
      </c>
      <c r="AD98" s="25"/>
    </row>
    <row r="99" spans="1:30" s="26" customFormat="1" ht="12.6" customHeight="1" x14ac:dyDescent="0.15">
      <c r="A99" s="207"/>
      <c r="B99" s="120" t="s">
        <v>244</v>
      </c>
      <c r="C99" s="120" t="s">
        <v>180</v>
      </c>
      <c r="D99" s="122" t="s">
        <v>126</v>
      </c>
      <c r="E99" s="119"/>
      <c r="F99" s="27"/>
      <c r="G99" s="117" t="s">
        <v>249</v>
      </c>
      <c r="H99" s="117" t="s">
        <v>249</v>
      </c>
      <c r="I99" s="117" t="s">
        <v>249</v>
      </c>
      <c r="J99" s="117" t="s">
        <v>249</v>
      </c>
      <c r="K99" s="117" t="s">
        <v>249</v>
      </c>
      <c r="L99" s="117" t="s">
        <v>249</v>
      </c>
      <c r="M99" s="117" t="s">
        <v>249</v>
      </c>
      <c r="N99" s="117" t="s">
        <v>249</v>
      </c>
      <c r="O99" s="27"/>
      <c r="P99" s="117" t="s">
        <v>249</v>
      </c>
      <c r="Q99" s="117" t="s">
        <v>249</v>
      </c>
      <c r="R99" s="117" t="s">
        <v>249</v>
      </c>
      <c r="S99" s="117" t="s">
        <v>249</v>
      </c>
      <c r="T99" s="117" t="s">
        <v>249</v>
      </c>
      <c r="U99" s="117" t="s">
        <v>249</v>
      </c>
      <c r="V99" s="117" t="s">
        <v>249</v>
      </c>
      <c r="W99" s="117" t="s">
        <v>249</v>
      </c>
      <c r="X99" s="27"/>
      <c r="Y99" s="117" t="s">
        <v>249</v>
      </c>
      <c r="Z99" s="117" t="s">
        <v>249</v>
      </c>
      <c r="AA99" s="117" t="s">
        <v>249</v>
      </c>
      <c r="AB99" s="117" t="s">
        <v>249</v>
      </c>
      <c r="AC99" s="117" t="s">
        <v>249</v>
      </c>
      <c r="AD99" s="25"/>
    </row>
    <row r="100" spans="1:30" s="26" customFormat="1" ht="11.25" x14ac:dyDescent="0.15">
      <c r="A100" s="207"/>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x14ac:dyDescent="0.15">
      <c r="A101" s="207"/>
      <c r="B101" s="120" t="s">
        <v>245</v>
      </c>
      <c r="C101" s="120" t="s">
        <v>182</v>
      </c>
      <c r="D101" s="122" t="s">
        <v>126</v>
      </c>
      <c r="E101" s="119"/>
      <c r="F101" s="27"/>
      <c r="G101" s="117" t="str">
        <f>IF('3c AA'!J188="-","-",'3c AA'!J188)</f>
        <v>-</v>
      </c>
      <c r="H101" s="117" t="str">
        <f>IF('3c AA'!K188="-","-",'3c AA'!K188)</f>
        <v>-</v>
      </c>
      <c r="I101" s="117" t="str">
        <f>IF('3c AA'!L188="-","-",'3c AA'!L188)</f>
        <v>-</v>
      </c>
      <c r="J101" s="117" t="str">
        <f>IF('3c AA'!M188="-","-",'3c AA'!M188)</f>
        <v>-</v>
      </c>
      <c r="K101" s="117" t="str">
        <f>IF('3c AA'!N188="-","-",'3c AA'!N188)</f>
        <v>-</v>
      </c>
      <c r="L101" s="117" t="str">
        <f>IF('3c AA'!O188="-","-",'3c AA'!O188)</f>
        <v>-</v>
      </c>
      <c r="M101" s="117" t="str">
        <f>IF('3c AA'!P188="-","-",'3c AA'!P188)</f>
        <v>-</v>
      </c>
      <c r="N101" s="117" t="str">
        <f>IF('3c AA'!Q188="-","-",'3c AA'!Q188)</f>
        <v>-</v>
      </c>
      <c r="O101" s="27"/>
      <c r="P101" s="117" t="str">
        <f>IF('3c AA'!S188="-","-",'3c AA'!S188)</f>
        <v>-</v>
      </c>
      <c r="Q101" s="117" t="str">
        <f>IF('3c AA'!T188="-","-",'3c AA'!T188)</f>
        <v>-</v>
      </c>
      <c r="R101" s="117" t="str">
        <f>IF('3c AA'!U188="-","-",'3c AA'!U188)</f>
        <v>-</v>
      </c>
      <c r="S101" s="117" t="str">
        <f>IF('3c AA'!V188="-","-",'3c AA'!V188)</f>
        <v>-</v>
      </c>
      <c r="T101" s="117">
        <f>IF('3c AA'!W188="-","-",'3c AA'!W188)</f>
        <v>0</v>
      </c>
      <c r="U101" s="117">
        <f>IF('3c AA'!X188="-","-",'3c AA'!X188)</f>
        <v>1.4870742269298105</v>
      </c>
      <c r="V101" s="117">
        <f>IF('3c AA'!Y188="-","-",'3c AA'!Y188)</f>
        <v>0.70457099735818829</v>
      </c>
      <c r="W101" s="117" t="str">
        <f>IF('3c AA'!Z188="-","-",'3c AA'!Z188)</f>
        <v>-</v>
      </c>
      <c r="X101" s="27"/>
      <c r="Y101" s="117">
        <f>IF('3c AA'!AB188="-","-",'3c AA'!AB188)</f>
        <v>0</v>
      </c>
      <c r="Z101" s="117" t="str">
        <f>IF('3c AA'!AC188="-","-",'3c AA'!AC188)</f>
        <v>-</v>
      </c>
      <c r="AA101" s="117" t="str">
        <f>IF('3c AA'!AD188="-","-",'3c AA'!AD188)</f>
        <v>-</v>
      </c>
      <c r="AB101" s="117" t="str">
        <f>IF('3c AA'!AE188="-","-",'3c AA'!AE188)</f>
        <v>-</v>
      </c>
      <c r="AC101" s="117" t="str">
        <f>IF('3c AA'!AF188="-","-",'3c AA'!AF188)</f>
        <v>-</v>
      </c>
      <c r="AD101" s="25"/>
    </row>
    <row r="102" spans="1:30" s="331" customFormat="1" ht="11.25" x14ac:dyDescent="0.15">
      <c r="A102" s="207"/>
      <c r="B102" s="120" t="s">
        <v>246</v>
      </c>
      <c r="C102" s="120" t="s">
        <v>183</v>
      </c>
      <c r="D102" s="122" t="s">
        <v>126</v>
      </c>
      <c r="E102" s="119"/>
      <c r="F102" s="27"/>
      <c r="G102" s="117">
        <f>IF('3d PC'!G15="-","-",'3d PC'!G64+'3d PC'!G65)</f>
        <v>6.5567588596821027</v>
      </c>
      <c r="H102" s="117">
        <f>IF('3d PC'!H15="-","-",'3d PC'!H64+'3d PC'!H65)</f>
        <v>6.5567588596821027</v>
      </c>
      <c r="I102" s="117">
        <f>IF('3d PC'!I15="-","-",'3d PC'!I64+'3d PC'!I65)</f>
        <v>6.6197359495950758</v>
      </c>
      <c r="J102" s="117">
        <f>IF('3d PC'!J15="-","-",'3d PC'!J64+'3d PC'!J65)</f>
        <v>6.6197359495950758</v>
      </c>
      <c r="K102" s="117">
        <f>IF('3d PC'!K15="-","-",'3d PC'!K64+'3d PC'!K65)</f>
        <v>6.6995028867368616</v>
      </c>
      <c r="L102" s="117">
        <f>IF('3d PC'!L15="-","-",'3d PC'!L64+'3d PC'!L65)</f>
        <v>6.6995028867368616</v>
      </c>
      <c r="M102" s="117">
        <f>IF('3d PC'!M15="-","-",'3d PC'!M64+'3d PC'!M65)</f>
        <v>7.1131218301273513</v>
      </c>
      <c r="N102" s="117">
        <f>IF('3d PC'!N15="-","-",'3d PC'!N64+'3d PC'!N65)</f>
        <v>7.1131218301273513</v>
      </c>
      <c r="O102" s="27"/>
      <c r="P102" s="117">
        <f>IF('3d PC'!P15="-","-",'3d PC'!P64+'3d PC'!P65)</f>
        <v>7.1131218301273513</v>
      </c>
      <c r="Q102" s="117">
        <f>IF('3d PC'!Q15="-","-",'3d PC'!Q64+'3d PC'!Q65)</f>
        <v>7.2804579515147188</v>
      </c>
      <c r="R102" s="117">
        <f>IF('3d PC'!R15="-","-",'3d PC'!R64+'3d PC'!R65)</f>
        <v>7.1935840895118579</v>
      </c>
      <c r="S102" s="117">
        <f>IF('3d PC'!S15="-","-",'3d PC'!S64+'3d PC'!S65)</f>
        <v>7.3593999937099728</v>
      </c>
      <c r="T102" s="117">
        <f>IF('3d PC'!T15="-","-",'3d PC'!T64+'3d PC'!T65)</f>
        <v>7.0492243060839304</v>
      </c>
      <c r="U102" s="117">
        <f>IF('3d PC'!U15="-","-",'3d PC'!U64+'3d PC'!U65)</f>
        <v>7.1089669218364691</v>
      </c>
      <c r="V102" s="117">
        <f>IF('3d PC'!V15="-","-",'3d PC'!V64+'3d PC'!V65)</f>
        <v>6.9829560851947949</v>
      </c>
      <c r="W102" s="117">
        <f>IF('3d PC'!W15="-","-",'3d PC'!W64+'3d PC'!W65)</f>
        <v>12.319103597588796</v>
      </c>
      <c r="X102" s="27"/>
      <c r="Y102" s="117">
        <f>IF('3d PC'!Y15="-","-",'3d PC'!Y64+'3d PC'!Y65)</f>
        <v>12.643366379774243</v>
      </c>
      <c r="Z102" s="117" t="str">
        <f>IF('3d PC'!Z15="-","-",'3d PC'!Z64+'3d PC'!Z65)</f>
        <v>-</v>
      </c>
      <c r="AA102" s="117" t="str">
        <f>IF('3d PC'!AA15="-","-",'3d PC'!AA64+'3d PC'!AA65)</f>
        <v>-</v>
      </c>
      <c r="AB102" s="117" t="str">
        <f>IF('3d PC'!AB15="-","-",'3d PC'!AB64+'3d PC'!AB65)</f>
        <v>-</v>
      </c>
      <c r="AC102" s="117" t="str">
        <f>IF('3d PC'!AC15="-","-",'3d PC'!AC64+'3d PC'!AC65)</f>
        <v>-</v>
      </c>
      <c r="AD102" s="25"/>
    </row>
    <row r="103" spans="1:30" s="26" customFormat="1" ht="11.25" x14ac:dyDescent="0.15">
      <c r="A103" s="207"/>
      <c r="B103" s="120" t="s">
        <v>247</v>
      </c>
      <c r="C103" s="120" t="s">
        <v>184</v>
      </c>
      <c r="D103" s="122" t="s">
        <v>126</v>
      </c>
      <c r="E103" s="119"/>
      <c r="F103" s="27"/>
      <c r="G103" s="117" t="s">
        <v>249</v>
      </c>
      <c r="H103" s="117" t="s">
        <v>249</v>
      </c>
      <c r="I103" s="117" t="s">
        <v>249</v>
      </c>
      <c r="J103" s="117" t="s">
        <v>249</v>
      </c>
      <c r="K103" s="117" t="s">
        <v>249</v>
      </c>
      <c r="L103" s="117" t="s">
        <v>249</v>
      </c>
      <c r="M103" s="117" t="s">
        <v>249</v>
      </c>
      <c r="N103" s="117" t="s">
        <v>249</v>
      </c>
      <c r="O103" s="27"/>
      <c r="P103" s="117" t="s">
        <v>249</v>
      </c>
      <c r="Q103" s="117" t="s">
        <v>249</v>
      </c>
      <c r="R103" s="117" t="s">
        <v>249</v>
      </c>
      <c r="S103" s="117" t="s">
        <v>249</v>
      </c>
      <c r="T103" s="117" t="s">
        <v>249</v>
      </c>
      <c r="U103" s="117" t="s">
        <v>249</v>
      </c>
      <c r="V103" s="117" t="s">
        <v>249</v>
      </c>
      <c r="W103" s="117" t="s">
        <v>249</v>
      </c>
      <c r="X103" s="27"/>
      <c r="Y103" s="117" t="s">
        <v>249</v>
      </c>
      <c r="Z103" s="117" t="s">
        <v>249</v>
      </c>
      <c r="AA103" s="117" t="s">
        <v>249</v>
      </c>
      <c r="AB103" s="117" t="s">
        <v>249</v>
      </c>
      <c r="AC103" s="117" t="s">
        <v>249</v>
      </c>
      <c r="AD103" s="25"/>
    </row>
    <row r="104" spans="1:30" s="26" customFormat="1" ht="11.25" customHeight="1" x14ac:dyDescent="0.15">
      <c r="A104" s="207"/>
      <c r="B104" s="120" t="s">
        <v>248</v>
      </c>
      <c r="C104" s="120" t="s">
        <v>185</v>
      </c>
      <c r="D104" s="122" t="s">
        <v>126</v>
      </c>
      <c r="E104" s="119"/>
      <c r="F104" s="27"/>
      <c r="G104" s="117">
        <f>IF('3g CPIH'!C$17="-","-",'3h OC '!$E$11*('3g CPIH'!C$17/'3g CPIH'!$G$17))</f>
        <v>63.482931017612529</v>
      </c>
      <c r="H104" s="117">
        <f>IF('3g CPIH'!D$17="-","-",'3h OC '!$E$11*('3g CPIH'!D$17/'3g CPIH'!$G$17))</f>
        <v>63.61002397260274</v>
      </c>
      <c r="I104" s="117">
        <f>IF('3g CPIH'!E$17="-","-",'3h OC '!$E$11*('3g CPIH'!E$17/'3g CPIH'!$G$17))</f>
        <v>63.800663405088073</v>
      </c>
      <c r="J104" s="117">
        <f>IF('3g CPIH'!F$17="-","-",'3h OC '!$E$11*('3g CPIH'!F$17/'3g CPIH'!$G$17))</f>
        <v>64.181942270058713</v>
      </c>
      <c r="K104" s="117">
        <f>IF('3g CPIH'!G$17="-","-",'3h OC '!$E$11*('3g CPIH'!G$17/'3g CPIH'!$G$17))</f>
        <v>64.944500000000005</v>
      </c>
      <c r="L104" s="117">
        <f>IF('3g CPIH'!H$17="-","-",'3h OC '!$E$11*('3g CPIH'!H$17/'3g CPIH'!$G$17))</f>
        <v>65.770604207436406</v>
      </c>
      <c r="M104" s="117">
        <f>IF('3g CPIH'!I$17="-","-",'3h OC '!$E$11*('3g CPIH'!I$17/'3g CPIH'!$G$17))</f>
        <v>66.723801369863011</v>
      </c>
      <c r="N104" s="117">
        <f>IF('3g CPIH'!J$17="-","-",'3h OC '!$E$11*('3g CPIH'!J$17/'3g CPIH'!$G$17))</f>
        <v>67.295719667318991</v>
      </c>
      <c r="O104" s="27"/>
      <c r="P104" s="117">
        <f>IF('3g CPIH'!L$17="-","-",'3h OC '!$E$11*('3g CPIH'!L$17/'3g CPIH'!$G$17))</f>
        <v>67.295719667318991</v>
      </c>
      <c r="Q104" s="117">
        <f>IF('3g CPIH'!M$17="-","-",'3h OC '!$E$11*('3g CPIH'!M$17/'3g CPIH'!$G$17))</f>
        <v>68.058277397260284</v>
      </c>
      <c r="R104" s="117">
        <f>IF('3g CPIH'!N$17="-","-",'3h OC '!$E$11*('3g CPIH'!N$17/'3g CPIH'!$G$17))</f>
        <v>68.566649217221141</v>
      </c>
      <c r="S104" s="117">
        <f>IF('3g CPIH'!O$17="-","-",'3h OC '!$E$11*('3g CPIH'!O$17/'3g CPIH'!$G$17))</f>
        <v>68.947928082191794</v>
      </c>
      <c r="T104" s="117">
        <f>IF('3g CPIH'!P$17="-","-",'3h OC '!$E$11*('3g CPIH'!P$17/'3g CPIH'!$G$17))</f>
        <v>69.138567514677106</v>
      </c>
      <c r="U104" s="117">
        <f>IF('3g CPIH'!Q$17="-","-",'3h OC '!$E$11*('3g CPIH'!Q$17/'3g CPIH'!$G$17))</f>
        <v>69.51984637964776</v>
      </c>
      <c r="V104" s="117">
        <f>IF('3g CPIH'!R$17="-","-",'3h OC '!$E$11*('3g CPIH'!R$17/'3g CPIH'!$G$17))</f>
        <v>70.790775929549909</v>
      </c>
      <c r="W104" s="117">
        <f>IF('3g CPIH'!S$17="-","-",'3h OC '!$E$11*('3g CPIH'!S$17/'3g CPIH'!$G$17))</f>
        <v>72.88780968688846</v>
      </c>
      <c r="X104" s="27"/>
      <c r="Y104" s="117">
        <f>IF('3g CPIH'!U$17="-","-",'3h OC '!$E$11*('3g CPIH'!U$17/'3g CPIH'!$G$17))</f>
        <v>76.573505381604704</v>
      </c>
      <c r="Z104" s="117" t="str">
        <f>IF('3g CPIH'!V$17="-","-",'3h OC '!$E$11*('3g CPIH'!V$17/'3g CPIH'!$G$17))</f>
        <v>-</v>
      </c>
      <c r="AA104" s="117" t="str">
        <f>IF('3g CPIH'!W$17="-","-",'3h OC '!$E$11*('3g CPIH'!W$17/'3g CPIH'!$G$17))</f>
        <v>-</v>
      </c>
      <c r="AB104" s="117" t="str">
        <f>IF('3g CPIH'!X$17="-","-",'3h OC '!$E$11*('3g CPIH'!X$17/'3g CPIH'!$G$17))</f>
        <v>-</v>
      </c>
      <c r="AC104" s="117" t="str">
        <f>IF('3g CPIH'!Y$17="-","-",'3h OC '!$E$11*('3g CPIH'!Y$17/'3g CPIH'!$G$17))</f>
        <v>-</v>
      </c>
      <c r="AD104" s="25"/>
    </row>
    <row r="105" spans="1:30" s="26" customFormat="1" ht="11.25" customHeight="1" x14ac:dyDescent="0.15">
      <c r="A105" s="207"/>
      <c r="B105" s="120" t="s">
        <v>248</v>
      </c>
      <c r="C105" s="120" t="s">
        <v>186</v>
      </c>
      <c r="D105" s="122" t="s">
        <v>126</v>
      </c>
      <c r="E105" s="119"/>
      <c r="F105" s="27"/>
      <c r="G105" s="117" t="s">
        <v>249</v>
      </c>
      <c r="H105" s="117" t="s">
        <v>249</v>
      </c>
      <c r="I105" s="117" t="s">
        <v>249</v>
      </c>
      <c r="J105" s="117" t="s">
        <v>249</v>
      </c>
      <c r="K105" s="117">
        <f>IF('3i SMNCC'!G$51="-","-",'3i SMNCC'!G$63)</f>
        <v>0</v>
      </c>
      <c r="L105" s="117">
        <f>IF('3i SMNCC'!H$51="-","-",'3i SMNCC'!H$63)</f>
        <v>-0.10239413454660828</v>
      </c>
      <c r="M105" s="117">
        <f>IF('3i SMNCC'!I$51="-","-",'3i SMNCC'!I$63)</f>
        <v>1.3107897268148032</v>
      </c>
      <c r="N105" s="117">
        <f>IF('3i SMNCC'!J$51="-","-",'3i SMNCC'!J$63)</f>
        <v>8.7391024854837447</v>
      </c>
      <c r="O105" s="27"/>
      <c r="P105" s="117">
        <f>IF('3i SMNCC'!L$51="-","-",'3i SMNCC'!L$63)</f>
        <v>8.7391024854837447</v>
      </c>
      <c r="Q105" s="117">
        <f>IF('3i SMNCC'!M$51="-","-",'3i SMNCC'!M$63)</f>
        <v>10.102089688688181</v>
      </c>
      <c r="R105" s="117">
        <f>IF('3i SMNCC'!N$51="-","-",'3i SMNCC'!N$63)</f>
        <v>10.300173121233549</v>
      </c>
      <c r="S105" s="117">
        <f>IF('3i SMNCC'!O$51="-","-",'3i SMNCC'!O$63)</f>
        <v>11.847822371645298</v>
      </c>
      <c r="T105" s="117">
        <f>IF('3i SMNCC'!P$51="-","-",'3i SMNCC'!P$63)</f>
        <v>7.7038430079225817</v>
      </c>
      <c r="U105" s="117">
        <f>IF('3i SMNCC'!Q$51="-","-",'3i SMNCC'!Q$63)</f>
        <v>7.5210837283470999</v>
      </c>
      <c r="V105" s="117">
        <f>IF('3i SMNCC'!R$51="-","-",'3i SMNCC'!R$63)</f>
        <v>5.5039662813362371</v>
      </c>
      <c r="W105" s="117">
        <f>IF('3i SMNCC'!S$51="-","-",'3i SMNCC'!S$63)</f>
        <v>2.3340147638275894</v>
      </c>
      <c r="X105" s="27"/>
      <c r="Y105" s="117">
        <f>IF('3i SMNCC'!U$51="-","-",'3i SMNCC'!U$63)</f>
        <v>2.3848554466543863</v>
      </c>
      <c r="Z105" s="117" t="str">
        <f>IF('3i SMNCC'!V$51="-","-",'3i SMNCC'!V$63)</f>
        <v>-</v>
      </c>
      <c r="AA105" s="117" t="str">
        <f>IF('3i SMNCC'!W$51="-","-",'3i SMNCC'!W$63)</f>
        <v>-</v>
      </c>
      <c r="AB105" s="117" t="str">
        <f>IF('3i SMNCC'!X$51="-","-",'3i SMNCC'!X$63)</f>
        <v>-</v>
      </c>
      <c r="AC105" s="117" t="str">
        <f>IF('3i SMNCC'!Y$51="-","-",'3i SMNCC'!Y$63)</f>
        <v>-</v>
      </c>
      <c r="AD105" s="25"/>
    </row>
    <row r="106" spans="1:30" s="26" customFormat="1" ht="11.25" customHeight="1" x14ac:dyDescent="0.15">
      <c r="A106" s="207"/>
      <c r="B106" s="120" t="s">
        <v>248</v>
      </c>
      <c r="C106" s="120" t="s">
        <v>187</v>
      </c>
      <c r="D106" s="122" t="s">
        <v>126</v>
      </c>
      <c r="E106" s="119"/>
      <c r="F106" s="27"/>
      <c r="G106" s="117">
        <f>IF('3g CPIH'!C$17="-","-",'3j PAAC PAP'!$G$19*('3g CPIH'!C$17/'3g CPIH'!$G$17))</f>
        <v>13.137827495107633</v>
      </c>
      <c r="H106" s="117">
        <f>IF('3g CPIH'!D$17="-","-",'3j PAAC PAP'!$G$19*('3g CPIH'!D$17/'3g CPIH'!$G$17))</f>
        <v>13.164129452054794</v>
      </c>
      <c r="I106" s="117">
        <f>IF('3g CPIH'!E$17="-","-",'3j PAAC PAP'!$G$19*('3g CPIH'!E$17/'3g CPIH'!$G$17))</f>
        <v>13.203582387475539</v>
      </c>
      <c r="J106" s="117">
        <f>IF('3g CPIH'!F$17="-","-",'3j PAAC PAP'!$G$19*('3g CPIH'!F$17/'3g CPIH'!$G$17))</f>
        <v>13.282488258317025</v>
      </c>
      <c r="K106" s="117">
        <f>IF('3g CPIH'!G$17="-","-",'3j PAAC PAP'!$G$19*('3g CPIH'!G$17/'3g CPIH'!$G$17))</f>
        <v>13.440300000000001</v>
      </c>
      <c r="L106" s="117">
        <f>IF('3g CPIH'!H$17="-","-",'3j PAAC PAP'!$G$19*('3g CPIH'!H$17/'3g CPIH'!$G$17))</f>
        <v>13.611262720156557</v>
      </c>
      <c r="M106" s="117">
        <f>IF('3g CPIH'!I$17="-","-",'3j PAAC PAP'!$G$19*('3g CPIH'!I$17/'3g CPIH'!$G$17))</f>
        <v>13.808527397260272</v>
      </c>
      <c r="N106" s="117">
        <f>IF('3g CPIH'!J$17="-","-",'3j PAAC PAP'!$G$19*('3g CPIH'!J$17/'3g CPIH'!$G$17))</f>
        <v>13.926886203522507</v>
      </c>
      <c r="O106" s="27"/>
      <c r="P106" s="117">
        <f>IF('3g CPIH'!L$17="-","-",'3j PAAC PAP'!$G$19*('3g CPIH'!L$17/'3g CPIH'!$G$17))</f>
        <v>13.926886203522507</v>
      </c>
      <c r="Q106" s="117">
        <f>IF('3g CPIH'!M$17="-","-",'3j PAAC PAP'!$G$19*('3g CPIH'!M$17/'3g CPIH'!$G$17))</f>
        <v>14.08469794520548</v>
      </c>
      <c r="R106" s="117">
        <f>IF('3g CPIH'!N$17="-","-",'3j PAAC PAP'!$G$19*('3g CPIH'!N$17/'3g CPIH'!$G$17))</f>
        <v>14.189905772994129</v>
      </c>
      <c r="S106" s="117">
        <f>IF('3g CPIH'!O$17="-","-",'3j PAAC PAP'!$G$19*('3g CPIH'!O$17/'3g CPIH'!$G$17))</f>
        <v>14.268811643835617</v>
      </c>
      <c r="T106" s="117">
        <f>IF('3g CPIH'!P$17="-","-",'3j PAAC PAP'!$G$19*('3g CPIH'!P$17/'3g CPIH'!$G$17))</f>
        <v>14.30826457925636</v>
      </c>
      <c r="U106" s="117">
        <f>IF('3g CPIH'!Q$17="-","-",'3j PAAC PAP'!$G$19*('3g CPIH'!Q$17/'3g CPIH'!$G$17))</f>
        <v>14.387170450097848</v>
      </c>
      <c r="V106" s="117">
        <f>IF('3g CPIH'!R$17="-","-",'3j PAAC PAP'!$G$19*('3g CPIH'!R$17/'3g CPIH'!$G$17))</f>
        <v>14.650190019569473</v>
      </c>
      <c r="W106" s="117">
        <f>IF('3g CPIH'!S$17="-","-",'3j PAAC PAP'!$G$19*('3g CPIH'!S$17/'3g CPIH'!$G$17))</f>
        <v>15.084172309197653</v>
      </c>
      <c r="X106" s="27"/>
      <c r="Y106" s="117">
        <f>IF('3g CPIH'!U$17="-","-",'3j PAAC PAP'!$G$19*('3g CPIH'!U$17/'3g CPIH'!$G$17))</f>
        <v>15.846929060665364</v>
      </c>
      <c r="Z106" s="117" t="str">
        <f>IF('3g CPIH'!V$17="-","-",'3j PAAC PAP'!$G$19*('3g CPIH'!V$17/'3g CPIH'!$G$17))</f>
        <v>-</v>
      </c>
      <c r="AA106" s="117" t="str">
        <f>IF('3g CPIH'!W$17="-","-",'3j PAAC PAP'!$G$19*('3g CPIH'!W$17/'3g CPIH'!$G$17))</f>
        <v>-</v>
      </c>
      <c r="AB106" s="117" t="str">
        <f>IF('3g CPIH'!X$17="-","-",'3j PAAC PAP'!$G$19*('3g CPIH'!X$17/'3g CPIH'!$G$17))</f>
        <v>-</v>
      </c>
      <c r="AC106" s="117" t="str">
        <f>IF('3g CPIH'!Y$17="-","-",'3j PAAC PAP'!$G$19*('3g CPIH'!Y$17/'3g CPIH'!$G$17))</f>
        <v>-</v>
      </c>
      <c r="AD106" s="25"/>
    </row>
    <row r="107" spans="1:30" s="26" customFormat="1" ht="11.25" customHeight="1" x14ac:dyDescent="0.15">
      <c r="A107" s="207"/>
      <c r="B107" s="120" t="s">
        <v>248</v>
      </c>
      <c r="C107" s="120" t="s">
        <v>188</v>
      </c>
      <c r="D107" s="122" t="s">
        <v>126</v>
      </c>
      <c r="E107" s="119"/>
      <c r="F107" s="27"/>
      <c r="G107" s="117">
        <f>IF(G102="-","-",SUM(G99:G105)*'3j PAAC PAP'!$G$37)</f>
        <v>4.0291031998812512</v>
      </c>
      <c r="H107" s="117">
        <f>IF(H102="-","-",SUM(H99:H105)*'3j PAAC PAP'!$G$37)</f>
        <v>4.036414349210018</v>
      </c>
      <c r="I107" s="117">
        <f>IF(I102="-","-",SUM(I99:I105)*'3j PAAC PAP'!$G$37)</f>
        <v>4.0510038932775032</v>
      </c>
      <c r="J107" s="117">
        <f>IF(J102="-","-",SUM(J99:J105)*'3j PAAC PAP'!$G$37)</f>
        <v>4.0729373412638044</v>
      </c>
      <c r="K107" s="117">
        <f>IF(K102="-","-",SUM(K99:K105)*'3j PAAC PAP'!$G$37)</f>
        <v>4.1213929100624256</v>
      </c>
      <c r="L107" s="117">
        <f>IF(L102="-","-",SUM(L99:L105)*'3j PAAC PAP'!$G$37)</f>
        <v>4.1630250557154831</v>
      </c>
      <c r="M107" s="117">
        <f>IF(M102="-","-",SUM(M99:M105)*'3j PAAC PAP'!$G$37)</f>
        <v>4.3229473338273943</v>
      </c>
      <c r="N107" s="117">
        <f>IF(N102="-","-",SUM(N99:N105)*'3j PAAC PAP'!$G$37)</f>
        <v>4.7831686255620367</v>
      </c>
      <c r="O107" s="27"/>
      <c r="P107" s="117">
        <f>IF(P102="-","-",SUM(P99:P105)*'3j PAAC PAP'!$G$37)</f>
        <v>4.7831686255620367</v>
      </c>
      <c r="Q107" s="117">
        <f>IF(Q102="-","-",SUM(Q99:Q105)*'3j PAAC PAP'!$G$37)</f>
        <v>4.9150689011051076</v>
      </c>
      <c r="R107" s="117">
        <f>IF(R102="-","-",SUM(R99:R105)*'3j PAAC PAP'!$G$37)</f>
        <v>4.9507109401752034</v>
      </c>
      <c r="S107" s="117">
        <f>IF(S102="-","-",SUM(S99:S105)*'3j PAAC PAP'!$G$37)</f>
        <v>5.0712131846455923</v>
      </c>
      <c r="T107" s="117">
        <f>IF(T102="-","-",SUM(T99:T105)*'3j PAAC PAP'!$G$37)</f>
        <v>4.8259501851548539</v>
      </c>
      <c r="U107" s="117">
        <f>IF(U102="-","-",SUM(U99:U105)*'3j PAAC PAP'!$G$37)</f>
        <v>4.9263524085164407</v>
      </c>
      <c r="V107" s="117">
        <f>IF(V102="-","-",SUM(V99:V105)*'3j PAAC PAP'!$G$37)</f>
        <v>4.8311640233743791</v>
      </c>
      <c r="W107" s="117">
        <f>IF(W102="-","-",SUM(W99:W105)*'3j PAAC PAP'!$G$37)</f>
        <v>5.0358794269067841</v>
      </c>
      <c r="X107" s="27"/>
      <c r="Y107" s="117">
        <f>IF(Y102="-","-",SUM(Y99:Y105)*'3j PAAC PAP'!$G$37)</f>
        <v>5.269480959369325</v>
      </c>
      <c r="Z107" s="117" t="str">
        <f>IF(Z102="-","-",SUM(Z99:Z105)*'3j PAAC PAP'!$G$37)</f>
        <v>-</v>
      </c>
      <c r="AA107" s="117" t="str">
        <f>IF(AA102="-","-",SUM(AA99:AA105)*'3j PAAC PAP'!$G$37)</f>
        <v>-</v>
      </c>
      <c r="AB107" s="117" t="str">
        <f>IF(AB102="-","-",SUM(AB99:AB105)*'3j PAAC PAP'!$G$37)</f>
        <v>-</v>
      </c>
      <c r="AC107" s="117" t="str">
        <f>IF(AC102="-","-",SUM(AC99:AC105)*'3j PAAC PAP'!$G$37)</f>
        <v>-</v>
      </c>
      <c r="AD107" s="25"/>
    </row>
    <row r="108" spans="1:30" s="26" customFormat="1" ht="11.25" customHeight="1" x14ac:dyDescent="0.15">
      <c r="A108" s="207"/>
      <c r="B108" s="120" t="s">
        <v>189</v>
      </c>
      <c r="C108" s="120" t="s">
        <v>250</v>
      </c>
      <c r="D108" s="122" t="s">
        <v>126</v>
      </c>
      <c r="E108" s="119"/>
      <c r="F108" s="27"/>
      <c r="G108" s="117">
        <f>IF(G102="-","-",SUM(G99:G107)*'3k EBIT'!$E$11)</f>
        <v>1.6890178272439871</v>
      </c>
      <c r="H108" s="117">
        <f>IF(H102="-","-",SUM(H99:H107)*'3k EBIT'!$E$11)</f>
        <v>1.6921303822385896</v>
      </c>
      <c r="I108" s="117">
        <f>IF(I102="-","-",SUM(I99:I107)*'3k EBIT'!$E$11)</f>
        <v>1.6980891217871283</v>
      </c>
      <c r="J108" s="117">
        <f>IF(J102="-","-",SUM(J99:J107)*'3k EBIT'!$E$11)</f>
        <v>1.7074267867709363</v>
      </c>
      <c r="K108" s="117">
        <f>IF(K102="-","-",SUM(K99:K107)*'3k EBIT'!$E$11)</f>
        <v>1.7277359161924088</v>
      </c>
      <c r="L108" s="117">
        <f>IF(L102="-","-",SUM(L99:L107)*'3k EBIT'!$E$11)</f>
        <v>1.7458702702451387</v>
      </c>
      <c r="M108" s="117">
        <f>IF(M102="-","-",SUM(M99:M107)*'3k EBIT'!$E$11)</f>
        <v>1.8066313065580686</v>
      </c>
      <c r="N108" s="117">
        <f>IF(N102="-","-",SUM(N99:N107)*'3k EBIT'!$E$11)</f>
        <v>1.9727857209910995</v>
      </c>
      <c r="O108" s="27"/>
      <c r="P108" s="117">
        <f>IF(P102="-","-",SUM(P99:P107)*'3k EBIT'!$E$11)</f>
        <v>1.9727857209910995</v>
      </c>
      <c r="Q108" s="117">
        <f>IF(Q102="-","-",SUM(Q99:Q107)*'3k EBIT'!$E$11)</f>
        <v>2.02280538360493</v>
      </c>
      <c r="R108" s="117">
        <f>IF(R102="-","-",SUM(R99:R107)*'3k EBIT'!$E$11)</f>
        <v>2.0375334161975194</v>
      </c>
      <c r="S108" s="117">
        <f>IF(S102="-","-",SUM(S99:S107)*'3k EBIT'!$E$11)</f>
        <v>2.0819665547461152</v>
      </c>
      <c r="T108" s="117">
        <f>IF(T102="-","-",SUM(T99:T107)*'3k EBIT'!$E$11)</f>
        <v>1.9954046549190607</v>
      </c>
      <c r="U108" s="117">
        <f>IF(U102="-","-",SUM(U99:U107)*'3k EBIT'!$E$11)</f>
        <v>2.0326811700265912</v>
      </c>
      <c r="V108" s="117">
        <f>IF(V102="-","-",SUM(V99:V107)*'3k EBIT'!$E$11)</f>
        <v>2.0038834567790658</v>
      </c>
      <c r="W108" s="117">
        <f>IF(W102="-","-",SUM(W99:W107)*'3k EBIT'!$E$11)</f>
        <v>2.0851778564644388</v>
      </c>
      <c r="X108" s="27"/>
      <c r="Y108" s="117">
        <f>IF(Y102="-","-",SUM(Y99:Y107)*'3k EBIT'!$E$11)</f>
        <v>2.183124881833221</v>
      </c>
      <c r="Z108" s="117" t="str">
        <f>IF(Z102="-","-",SUM(Z99:Z107)*'3k EBIT'!$E$11)</f>
        <v>-</v>
      </c>
      <c r="AA108" s="117" t="str">
        <f>IF(AA102="-","-",SUM(AA99:AA107)*'3k EBIT'!$E$11)</f>
        <v>-</v>
      </c>
      <c r="AB108" s="117" t="str">
        <f>IF(AB102="-","-",SUM(AB99:AB107)*'3k EBIT'!$E$11)</f>
        <v>-</v>
      </c>
      <c r="AC108" s="117" t="str">
        <f>IF(AC102="-","-",SUM(AC99:AC107)*'3k EBIT'!$E$11)</f>
        <v>-</v>
      </c>
      <c r="AD108" s="25"/>
    </row>
    <row r="109" spans="1:30" s="26" customFormat="1" ht="11.25" customHeight="1" x14ac:dyDescent="0.15">
      <c r="A109" s="207"/>
      <c r="B109" s="120" t="s">
        <v>251</v>
      </c>
      <c r="C109" s="156" t="s">
        <v>252</v>
      </c>
      <c r="D109" s="122" t="s">
        <v>126</v>
      </c>
      <c r="E109" s="118"/>
      <c r="F109" s="27"/>
      <c r="G109" s="117">
        <f>IF(G104="-","-",SUM(G99:G102,G104:G108)*'3l HAP'!$E$12)</f>
        <v>1.3015210418074821</v>
      </c>
      <c r="H109" s="117">
        <f>IF(H104="-","-",SUM(H99:H102,H104:H108)*'3l HAP'!$E$12)</f>
        <v>1.3039195101681555</v>
      </c>
      <c r="I109" s="117">
        <f>IF(I104="-","-",SUM(I99:I102,I104:I108)*'3l HAP'!$E$12)</f>
        <v>1.3085111875205069</v>
      </c>
      <c r="J109" s="117">
        <f>IF(J104="-","-",SUM(J99:J102,J104:J108)*'3l HAP'!$E$12)</f>
        <v>1.3157065926025275</v>
      </c>
      <c r="K109" s="117">
        <f>IF(K104="-","-",SUM(K99:K102,K104:K108)*'3l HAP'!$E$12)</f>
        <v>1.3313563737099117</v>
      </c>
      <c r="L109" s="117">
        <f>IF(L104="-","-",SUM(L99:L102,L104:L108)*'3l HAP'!$E$12)</f>
        <v>1.3453303193950954</v>
      </c>
      <c r="M109" s="117">
        <f>IF(M104="-","-",SUM(M99:M102,M104:M108)*'3l HAP'!$E$12)</f>
        <v>1.3921514754585258</v>
      </c>
      <c r="N109" s="117">
        <f>IF(N104="-","-",SUM(N99:N102,N104:N108)*'3l HAP'!$E$12)</f>
        <v>1.520186516347737</v>
      </c>
      <c r="O109" s="27"/>
      <c r="P109" s="117">
        <f>IF(P104="-","-",SUM(P99:P102,P104:P108)*'3l HAP'!$E$12)</f>
        <v>1.520186516347737</v>
      </c>
      <c r="Q109" s="117">
        <f>IF(Q104="-","-",SUM(Q99:Q102,Q104:Q108)*'3l HAP'!$E$12)</f>
        <v>1.5587305993916913</v>
      </c>
      <c r="R109" s="117">
        <f>IF(R104="-","-",SUM(R99:R102,R104:R108)*'3l HAP'!$E$12)</f>
        <v>1.570079706555918</v>
      </c>
      <c r="S109" s="117">
        <f>IF(S104="-","-",SUM(S99:S102,S104:S108)*'3l HAP'!$E$12)</f>
        <v>1.6043189335443677</v>
      </c>
      <c r="T109" s="117">
        <f>IF(T104="-","-",SUM(T99:T102,T104:T108)*'3l HAP'!$E$12)</f>
        <v>1.5376161834451714</v>
      </c>
      <c r="U109" s="117">
        <f>IF(U104="-","-",SUM(U99:U102,U104:U108)*'3l HAP'!$E$12)</f>
        <v>1.5663406693535709</v>
      </c>
      <c r="V109" s="117">
        <f>IF(V104="-","-",SUM(V99:V102,V104:V108)*'3l HAP'!$E$12)</f>
        <v>1.5441497669586857</v>
      </c>
      <c r="W109" s="117">
        <f>IF(W104="-","-",SUM(W99:W102,W104:W108)*'3l HAP'!$E$12)</f>
        <v>1.6067934940200321</v>
      </c>
      <c r="X109" s="27"/>
      <c r="Y109" s="117">
        <f>IF(Y104="-","-",SUM(Y99:Y102,Y104:Y108)*'3l HAP'!$E$12)</f>
        <v>1.6822693785510638</v>
      </c>
      <c r="Z109" s="117" t="str">
        <f>IF(Z104="-","-",SUM(Z99:Z102,Z104:Z108)*'3l HAP'!$E$12)</f>
        <v>-</v>
      </c>
      <c r="AA109" s="117" t="str">
        <f>IF(AA104="-","-",SUM(AA99:AA102,AA104:AA108)*'3l HAP'!$E$12)</f>
        <v>-</v>
      </c>
      <c r="AB109" s="117" t="str">
        <f>IF(AB104="-","-",SUM(AB99:AB102,AB104:AB108)*'3l HAP'!$E$12)</f>
        <v>-</v>
      </c>
      <c r="AC109" s="117" t="str">
        <f>IF(AC104="-","-",SUM(AC99:AC102,AC104:AC108)*'3l HAP'!$E$12)</f>
        <v>-</v>
      </c>
      <c r="AD109" s="25"/>
    </row>
    <row r="110" spans="1:30" s="26" customFormat="1" ht="11.25" x14ac:dyDescent="0.15">
      <c r="A110" s="207"/>
      <c r="B110" s="120" t="s">
        <v>253</v>
      </c>
      <c r="C110" s="120" t="str">
        <f>B110&amp;"_"&amp;D110</f>
        <v>Total_Southern</v>
      </c>
      <c r="D110" s="122" t="s">
        <v>126</v>
      </c>
      <c r="E110" s="119"/>
      <c r="F110" s="27"/>
      <c r="G110" s="117">
        <f>IF(G104="-","-",SUM(G99:G109))</f>
        <v>90.197159441334975</v>
      </c>
      <c r="H110" s="117">
        <f t="shared" ref="H110:W110" si="15">IF(H104="-","-",SUM(H99:H109))</f>
        <v>90.363376525956397</v>
      </c>
      <c r="I110" s="117">
        <f t="shared" si="15"/>
        <v>90.681585944743844</v>
      </c>
      <c r="J110" s="117">
        <f t="shared" si="15"/>
        <v>91.180237198608097</v>
      </c>
      <c r="K110" s="117">
        <f t="shared" si="15"/>
        <v>92.264788086701628</v>
      </c>
      <c r="L110" s="117">
        <f t="shared" si="15"/>
        <v>93.233201325138921</v>
      </c>
      <c r="M110" s="117">
        <f t="shared" si="15"/>
        <v>96.477970439909441</v>
      </c>
      <c r="N110" s="117">
        <f t="shared" si="15"/>
        <v>105.35097104935348</v>
      </c>
      <c r="O110" s="27"/>
      <c r="P110" s="117">
        <f t="shared" si="15"/>
        <v>105.35097104935348</v>
      </c>
      <c r="Q110" s="117">
        <f t="shared" si="15"/>
        <v>108.02212786677039</v>
      </c>
      <c r="R110" s="117">
        <f t="shared" si="15"/>
        <v>108.8086362638893</v>
      </c>
      <c r="S110" s="117">
        <f t="shared" si="15"/>
        <v>111.18146076431874</v>
      </c>
      <c r="T110" s="117">
        <f t="shared" si="15"/>
        <v>106.55887043145906</v>
      </c>
      <c r="U110" s="117">
        <f t="shared" si="15"/>
        <v>108.54951595475558</v>
      </c>
      <c r="V110" s="117">
        <f t="shared" si="15"/>
        <v>107.01165656012074</v>
      </c>
      <c r="W110" s="117">
        <f t="shared" si="15"/>
        <v>111.35295113489376</v>
      </c>
      <c r="X110" s="27"/>
      <c r="Y110" s="117">
        <f t="shared" ref="Y110:AC110" si="16">IF(Y104="-","-",SUM(Y99:Y109))</f>
        <v>116.58353148845229</v>
      </c>
      <c r="Z110" s="117" t="str">
        <f t="shared" si="16"/>
        <v>-</v>
      </c>
      <c r="AA110" s="117" t="str">
        <f t="shared" si="16"/>
        <v>-</v>
      </c>
      <c r="AB110" s="117" t="str">
        <f t="shared" si="16"/>
        <v>-</v>
      </c>
      <c r="AC110" s="117" t="str">
        <f t="shared" si="16"/>
        <v>-</v>
      </c>
      <c r="AD110" s="25"/>
    </row>
    <row r="111" spans="1:30" s="26" customFormat="1" ht="11.25" x14ac:dyDescent="0.15">
      <c r="A111" s="207"/>
      <c r="B111" s="123" t="s">
        <v>244</v>
      </c>
      <c r="C111" s="123" t="s">
        <v>180</v>
      </c>
      <c r="D111" s="121" t="s">
        <v>130</v>
      </c>
      <c r="E111" s="75"/>
      <c r="F111" s="27"/>
      <c r="G111" s="35" t="s">
        <v>249</v>
      </c>
      <c r="H111" s="35" t="s">
        <v>249</v>
      </c>
      <c r="I111" s="35" t="s">
        <v>249</v>
      </c>
      <c r="J111" s="35" t="s">
        <v>249</v>
      </c>
      <c r="K111" s="35" t="s">
        <v>249</v>
      </c>
      <c r="L111" s="35" t="s">
        <v>249</v>
      </c>
      <c r="M111" s="35" t="s">
        <v>249</v>
      </c>
      <c r="N111" s="35" t="s">
        <v>249</v>
      </c>
      <c r="O111" s="27"/>
      <c r="P111" s="35" t="s">
        <v>249</v>
      </c>
      <c r="Q111" s="35" t="s">
        <v>249</v>
      </c>
      <c r="R111" s="35" t="s">
        <v>249</v>
      </c>
      <c r="S111" s="35" t="s">
        <v>249</v>
      </c>
      <c r="T111" s="35" t="s">
        <v>249</v>
      </c>
      <c r="U111" s="35" t="s">
        <v>249</v>
      </c>
      <c r="V111" s="35" t="s">
        <v>249</v>
      </c>
      <c r="W111" s="35" t="s">
        <v>249</v>
      </c>
      <c r="X111" s="27"/>
      <c r="Y111" s="35" t="s">
        <v>249</v>
      </c>
      <c r="Z111" s="35" t="s">
        <v>249</v>
      </c>
      <c r="AA111" s="35" t="s">
        <v>249</v>
      </c>
      <c r="AB111" s="35" t="s">
        <v>249</v>
      </c>
      <c r="AC111" s="35" t="s">
        <v>249</v>
      </c>
      <c r="AD111" s="25"/>
    </row>
    <row r="112" spans="1:30" s="26" customFormat="1" ht="11.25" x14ac:dyDescent="0.15">
      <c r="A112" s="207"/>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x14ac:dyDescent="0.15">
      <c r="A113" s="207"/>
      <c r="B113" s="123" t="s">
        <v>245</v>
      </c>
      <c r="C113" s="123" t="s">
        <v>182</v>
      </c>
      <c r="D113" s="121" t="s">
        <v>130</v>
      </c>
      <c r="E113" s="75"/>
      <c r="F113" s="27"/>
      <c r="G113" s="35" t="str">
        <f>IF('3c AA'!J189="-","-",'3c AA'!J189)</f>
        <v>-</v>
      </c>
      <c r="H113" s="35" t="str">
        <f>IF('3c AA'!K189="-","-",'3c AA'!K189)</f>
        <v>-</v>
      </c>
      <c r="I113" s="35" t="str">
        <f>IF('3c AA'!L189="-","-",'3c AA'!L189)</f>
        <v>-</v>
      </c>
      <c r="J113" s="35" t="str">
        <f>IF('3c AA'!M189="-","-",'3c AA'!M189)</f>
        <v>-</v>
      </c>
      <c r="K113" s="35" t="str">
        <f>IF('3c AA'!N189="-","-",'3c AA'!N189)</f>
        <v>-</v>
      </c>
      <c r="L113" s="35" t="str">
        <f>IF('3c AA'!O189="-","-",'3c AA'!O189)</f>
        <v>-</v>
      </c>
      <c r="M113" s="35" t="str">
        <f>IF('3c AA'!P189="-","-",'3c AA'!P189)</f>
        <v>-</v>
      </c>
      <c r="N113" s="35" t="str">
        <f>IF('3c AA'!Q189="-","-",'3c AA'!Q189)</f>
        <v>-</v>
      </c>
      <c r="O113" s="27"/>
      <c r="P113" s="35" t="str">
        <f>IF('3c AA'!S189="-","-",'3c AA'!S189)</f>
        <v>-</v>
      </c>
      <c r="Q113" s="35" t="str">
        <f>IF('3c AA'!T189="-","-",'3c AA'!T189)</f>
        <v>-</v>
      </c>
      <c r="R113" s="35" t="str">
        <f>IF('3c AA'!U189="-","-",'3c AA'!U189)</f>
        <v>-</v>
      </c>
      <c r="S113" s="35" t="str">
        <f>IF('3c AA'!V189="-","-",'3c AA'!V189)</f>
        <v>-</v>
      </c>
      <c r="T113" s="35">
        <f>IF('3c AA'!W189="-","-",'3c AA'!W189)</f>
        <v>0</v>
      </c>
      <c r="U113" s="35">
        <f>IF('3c AA'!X189="-","-",'3c AA'!X189)</f>
        <v>1.4870742269298105</v>
      </c>
      <c r="V113" s="35">
        <f>IF('3c AA'!Y189="-","-",'3c AA'!Y189)</f>
        <v>0.70457099735818829</v>
      </c>
      <c r="W113" s="35" t="str">
        <f>IF('3c AA'!Z189="-","-",'3c AA'!Z189)</f>
        <v>-</v>
      </c>
      <c r="X113" s="27"/>
      <c r="Y113" s="35">
        <f>IF('3c AA'!AB189="-","-",'3c AA'!AB189)</f>
        <v>0</v>
      </c>
      <c r="Z113" s="35" t="str">
        <f>IF('3c AA'!AC189="-","-",'3c AA'!AC189)</f>
        <v>-</v>
      </c>
      <c r="AA113" s="35" t="str">
        <f>IF('3c AA'!AD189="-","-",'3c AA'!AD189)</f>
        <v>-</v>
      </c>
      <c r="AB113" s="35" t="str">
        <f>IF('3c AA'!AE189="-","-",'3c AA'!AE189)</f>
        <v>-</v>
      </c>
      <c r="AC113" s="35" t="str">
        <f>IF('3c AA'!AF189="-","-",'3c AA'!AF189)</f>
        <v>-</v>
      </c>
      <c r="AD113" s="25"/>
    </row>
    <row r="114" spans="1:30" s="331" customFormat="1" ht="12.6" customHeight="1" x14ac:dyDescent="0.15">
      <c r="A114" s="207"/>
      <c r="B114" s="123" t="s">
        <v>246</v>
      </c>
      <c r="C114" s="123" t="s">
        <v>183</v>
      </c>
      <c r="D114" s="121" t="s">
        <v>130</v>
      </c>
      <c r="E114" s="75"/>
      <c r="F114" s="27"/>
      <c r="G114" s="35">
        <f>IF('3d PC'!G15="-","-",'3d PC'!G64+'3d PC'!G65)</f>
        <v>6.5567588596821027</v>
      </c>
      <c r="H114" s="35">
        <f>IF('3d PC'!H15="-","-",'3d PC'!H64+'3d PC'!H65)</f>
        <v>6.5567588596821027</v>
      </c>
      <c r="I114" s="35">
        <f>IF('3d PC'!I15="-","-",'3d PC'!I64+'3d PC'!I65)</f>
        <v>6.6197359495950758</v>
      </c>
      <c r="J114" s="35">
        <f>IF('3d PC'!J15="-","-",'3d PC'!J64+'3d PC'!J65)</f>
        <v>6.6197359495950758</v>
      </c>
      <c r="K114" s="35">
        <f>IF('3d PC'!K15="-","-",'3d PC'!K64+'3d PC'!K65)</f>
        <v>6.6995028867368616</v>
      </c>
      <c r="L114" s="35">
        <f>IF('3d PC'!L15="-","-",'3d PC'!L64+'3d PC'!L65)</f>
        <v>6.6995028867368616</v>
      </c>
      <c r="M114" s="35">
        <f>IF('3d PC'!M15="-","-",'3d PC'!M64+'3d PC'!M65)</f>
        <v>7.1131218301273513</v>
      </c>
      <c r="N114" s="35">
        <f>IF('3d PC'!N15="-","-",'3d PC'!N64+'3d PC'!N65)</f>
        <v>7.1131218301273513</v>
      </c>
      <c r="O114" s="27"/>
      <c r="P114" s="35">
        <f>IF('3d PC'!P15="-","-",'3d PC'!P64+'3d PC'!P65)</f>
        <v>7.1131218301273513</v>
      </c>
      <c r="Q114" s="35">
        <f>IF('3d PC'!Q15="-","-",'3d PC'!Q64+'3d PC'!Q65)</f>
        <v>7.2804579515147188</v>
      </c>
      <c r="R114" s="35">
        <f>IF('3d PC'!R15="-","-",'3d PC'!R64+'3d PC'!R65)</f>
        <v>7.1935840895118579</v>
      </c>
      <c r="S114" s="35">
        <f>IF('3d PC'!S15="-","-",'3d PC'!S64+'3d PC'!S65)</f>
        <v>7.3593999937099728</v>
      </c>
      <c r="T114" s="35">
        <f>IF('3d PC'!T15="-","-",'3d PC'!T64+'3d PC'!T65)</f>
        <v>7.0492243060839304</v>
      </c>
      <c r="U114" s="35">
        <f>IF('3d PC'!U15="-","-",'3d PC'!U64+'3d PC'!U65)</f>
        <v>7.1089669218364691</v>
      </c>
      <c r="V114" s="35">
        <f>IF('3d PC'!V15="-","-",'3d PC'!V64+'3d PC'!V65)</f>
        <v>6.9829560851947949</v>
      </c>
      <c r="W114" s="35">
        <f>IF('3d PC'!W15="-","-",'3d PC'!W64+'3d PC'!W65)</f>
        <v>12.319103597588796</v>
      </c>
      <c r="X114" s="27"/>
      <c r="Y114" s="35">
        <f>IF('3d PC'!Y15="-","-",'3d PC'!Y64+'3d PC'!Y65)</f>
        <v>12.643366379774243</v>
      </c>
      <c r="Z114" s="35" t="str">
        <f>IF('3d PC'!Z15="-","-",'3d PC'!Z64+'3d PC'!Z65)</f>
        <v>-</v>
      </c>
      <c r="AA114" s="35" t="str">
        <f>IF('3d PC'!AA15="-","-",'3d PC'!AA64+'3d PC'!AA65)</f>
        <v>-</v>
      </c>
      <c r="AB114" s="35" t="str">
        <f>IF('3d PC'!AB15="-","-",'3d PC'!AB64+'3d PC'!AB65)</f>
        <v>-</v>
      </c>
      <c r="AC114" s="35" t="str">
        <f>IF('3d PC'!AC15="-","-",'3d PC'!AC64+'3d PC'!AC65)</f>
        <v>-</v>
      </c>
      <c r="AD114" s="25"/>
    </row>
    <row r="115" spans="1:30" s="26" customFormat="1" ht="11.25" customHeight="1" x14ac:dyDescent="0.15">
      <c r="A115" s="207"/>
      <c r="B115" s="123" t="s">
        <v>247</v>
      </c>
      <c r="C115" s="123" t="s">
        <v>184</v>
      </c>
      <c r="D115" s="121" t="s">
        <v>130</v>
      </c>
      <c r="E115" s="75"/>
      <c r="F115" s="27"/>
      <c r="G115" s="35" t="s">
        <v>249</v>
      </c>
      <c r="H115" s="35" t="s">
        <v>249</v>
      </c>
      <c r="I115" s="35" t="s">
        <v>249</v>
      </c>
      <c r="J115" s="35" t="s">
        <v>249</v>
      </c>
      <c r="K115" s="35" t="s">
        <v>249</v>
      </c>
      <c r="L115" s="35" t="s">
        <v>249</v>
      </c>
      <c r="M115" s="35" t="s">
        <v>249</v>
      </c>
      <c r="N115" s="35" t="s">
        <v>249</v>
      </c>
      <c r="O115" s="27"/>
      <c r="P115" s="35" t="s">
        <v>249</v>
      </c>
      <c r="Q115" s="35" t="s">
        <v>249</v>
      </c>
      <c r="R115" s="35" t="s">
        <v>249</v>
      </c>
      <c r="S115" s="35" t="s">
        <v>249</v>
      </c>
      <c r="T115" s="35" t="s">
        <v>249</v>
      </c>
      <c r="U115" s="35" t="s">
        <v>249</v>
      </c>
      <c r="V115" s="35" t="s">
        <v>249</v>
      </c>
      <c r="W115" s="35" t="s">
        <v>249</v>
      </c>
      <c r="X115" s="27"/>
      <c r="Y115" s="35" t="s">
        <v>249</v>
      </c>
      <c r="Z115" s="35" t="s">
        <v>249</v>
      </c>
      <c r="AA115" s="35" t="s">
        <v>249</v>
      </c>
      <c r="AB115" s="35" t="s">
        <v>249</v>
      </c>
      <c r="AC115" s="35" t="s">
        <v>249</v>
      </c>
      <c r="AD115" s="25"/>
    </row>
    <row r="116" spans="1:30" s="26" customFormat="1" ht="11.25" customHeight="1" x14ac:dyDescent="0.15">
      <c r="A116" s="207"/>
      <c r="B116" s="123" t="s">
        <v>248</v>
      </c>
      <c r="C116" s="123" t="s">
        <v>185</v>
      </c>
      <c r="D116" s="121" t="s">
        <v>130</v>
      </c>
      <c r="E116" s="75"/>
      <c r="F116" s="27"/>
      <c r="G116" s="35">
        <f>IF('3g CPIH'!C$17="-","-",'3h OC '!$E$11*('3g CPIH'!C$17/'3g CPIH'!$G$17))</f>
        <v>63.482931017612529</v>
      </c>
      <c r="H116" s="35">
        <f>IF('3g CPIH'!D$17="-","-",'3h OC '!$E$11*('3g CPIH'!D$17/'3g CPIH'!$G$17))</f>
        <v>63.61002397260274</v>
      </c>
      <c r="I116" s="35">
        <f>IF('3g CPIH'!E$17="-","-",'3h OC '!$E$11*('3g CPIH'!E$17/'3g CPIH'!$G$17))</f>
        <v>63.800663405088073</v>
      </c>
      <c r="J116" s="35">
        <f>IF('3g CPIH'!F$17="-","-",'3h OC '!$E$11*('3g CPIH'!F$17/'3g CPIH'!$G$17))</f>
        <v>64.181942270058713</v>
      </c>
      <c r="K116" s="35">
        <f>IF('3g CPIH'!G$17="-","-",'3h OC '!$E$11*('3g CPIH'!G$17/'3g CPIH'!$G$17))</f>
        <v>64.944500000000005</v>
      </c>
      <c r="L116" s="35">
        <f>IF('3g CPIH'!H$17="-","-",'3h OC '!$E$11*('3g CPIH'!H$17/'3g CPIH'!$G$17))</f>
        <v>65.770604207436406</v>
      </c>
      <c r="M116" s="35">
        <f>IF('3g CPIH'!I$17="-","-",'3h OC '!$E$11*('3g CPIH'!I$17/'3g CPIH'!$G$17))</f>
        <v>66.723801369863011</v>
      </c>
      <c r="N116" s="35">
        <f>IF('3g CPIH'!J$17="-","-",'3h OC '!$E$11*('3g CPIH'!J$17/'3g CPIH'!$G$17))</f>
        <v>67.295719667318991</v>
      </c>
      <c r="O116" s="27"/>
      <c r="P116" s="35">
        <f>IF('3g CPIH'!L$17="-","-",'3h OC '!$E$11*('3g CPIH'!L$17/'3g CPIH'!$G$17))</f>
        <v>67.295719667318991</v>
      </c>
      <c r="Q116" s="35">
        <f>IF('3g CPIH'!M$17="-","-",'3h OC '!$E$11*('3g CPIH'!M$17/'3g CPIH'!$G$17))</f>
        <v>68.058277397260284</v>
      </c>
      <c r="R116" s="35">
        <f>IF('3g CPIH'!N$17="-","-",'3h OC '!$E$11*('3g CPIH'!N$17/'3g CPIH'!$G$17))</f>
        <v>68.566649217221141</v>
      </c>
      <c r="S116" s="35">
        <f>IF('3g CPIH'!O$17="-","-",'3h OC '!$E$11*('3g CPIH'!O$17/'3g CPIH'!$G$17))</f>
        <v>68.947928082191794</v>
      </c>
      <c r="T116" s="35">
        <f>IF('3g CPIH'!P$17="-","-",'3h OC '!$E$11*('3g CPIH'!P$17/'3g CPIH'!$G$17))</f>
        <v>69.138567514677106</v>
      </c>
      <c r="U116" s="35">
        <f>IF('3g CPIH'!Q$17="-","-",'3h OC '!$E$11*('3g CPIH'!Q$17/'3g CPIH'!$G$17))</f>
        <v>69.51984637964776</v>
      </c>
      <c r="V116" s="35">
        <f>IF('3g CPIH'!R$17="-","-",'3h OC '!$E$11*('3g CPIH'!R$17/'3g CPIH'!$G$17))</f>
        <v>70.790775929549909</v>
      </c>
      <c r="W116" s="35">
        <f>IF('3g CPIH'!S$17="-","-",'3h OC '!$E$11*('3g CPIH'!S$17/'3g CPIH'!$G$17))</f>
        <v>72.88780968688846</v>
      </c>
      <c r="X116" s="27"/>
      <c r="Y116" s="35">
        <f>IF('3g CPIH'!U$17="-","-",'3h OC '!$E$11*('3g CPIH'!U$17/'3g CPIH'!$G$17))</f>
        <v>76.573505381604704</v>
      </c>
      <c r="Z116" s="35" t="str">
        <f>IF('3g CPIH'!V$17="-","-",'3h OC '!$E$11*('3g CPIH'!V$17/'3g CPIH'!$G$17))</f>
        <v>-</v>
      </c>
      <c r="AA116" s="35" t="str">
        <f>IF('3g CPIH'!W$17="-","-",'3h OC '!$E$11*('3g CPIH'!W$17/'3g CPIH'!$G$17))</f>
        <v>-</v>
      </c>
      <c r="AB116" s="35" t="str">
        <f>IF('3g CPIH'!X$17="-","-",'3h OC '!$E$11*('3g CPIH'!X$17/'3g CPIH'!$G$17))</f>
        <v>-</v>
      </c>
      <c r="AC116" s="35" t="str">
        <f>IF('3g CPIH'!Y$17="-","-",'3h OC '!$E$11*('3g CPIH'!Y$17/'3g CPIH'!$G$17))</f>
        <v>-</v>
      </c>
      <c r="AD116" s="25"/>
    </row>
    <row r="117" spans="1:30" s="26" customFormat="1" ht="11.25" customHeight="1" x14ac:dyDescent="0.15">
      <c r="A117" s="207"/>
      <c r="B117" s="123" t="s">
        <v>248</v>
      </c>
      <c r="C117" s="123" t="s">
        <v>186</v>
      </c>
      <c r="D117" s="121" t="s">
        <v>130</v>
      </c>
      <c r="E117" s="75"/>
      <c r="F117" s="27"/>
      <c r="G117" s="35" t="s">
        <v>249</v>
      </c>
      <c r="H117" s="35" t="s">
        <v>249</v>
      </c>
      <c r="I117" s="35" t="s">
        <v>249</v>
      </c>
      <c r="J117" s="35" t="s">
        <v>249</v>
      </c>
      <c r="K117" s="35">
        <f>IF('3i SMNCC'!G$51="-","-",'3i SMNCC'!G$63)</f>
        <v>0</v>
      </c>
      <c r="L117" s="35">
        <f>IF('3i SMNCC'!H$51="-","-",'3i SMNCC'!H$63)</f>
        <v>-0.10239413454660828</v>
      </c>
      <c r="M117" s="35">
        <f>IF('3i SMNCC'!I$51="-","-",'3i SMNCC'!I$63)</f>
        <v>1.3107897268148032</v>
      </c>
      <c r="N117" s="35">
        <f>IF('3i SMNCC'!J$51="-","-",'3i SMNCC'!J$63)</f>
        <v>8.7391024854837447</v>
      </c>
      <c r="O117" s="27"/>
      <c r="P117" s="35">
        <f>IF('3i SMNCC'!L$51="-","-",'3i SMNCC'!L$63)</f>
        <v>8.7391024854837447</v>
      </c>
      <c r="Q117" s="35">
        <f>IF('3i SMNCC'!M$51="-","-",'3i SMNCC'!M$63)</f>
        <v>10.102089688688181</v>
      </c>
      <c r="R117" s="35">
        <f>IF('3i SMNCC'!N$51="-","-",'3i SMNCC'!N$63)</f>
        <v>10.300173121233549</v>
      </c>
      <c r="S117" s="35">
        <f>IF('3i SMNCC'!O$51="-","-",'3i SMNCC'!O$63)</f>
        <v>11.847822371645298</v>
      </c>
      <c r="T117" s="35">
        <f>IF('3i SMNCC'!P$51="-","-",'3i SMNCC'!P$63)</f>
        <v>7.7038430079225817</v>
      </c>
      <c r="U117" s="35">
        <f>IF('3i SMNCC'!Q$51="-","-",'3i SMNCC'!Q$63)</f>
        <v>7.5210837283470999</v>
      </c>
      <c r="V117" s="35">
        <f>IF('3i SMNCC'!R$51="-","-",'3i SMNCC'!R$63)</f>
        <v>5.5039662813362371</v>
      </c>
      <c r="W117" s="35">
        <f>IF('3i SMNCC'!S$51="-","-",'3i SMNCC'!S$63)</f>
        <v>2.3340147638275894</v>
      </c>
      <c r="X117" s="27"/>
      <c r="Y117" s="35">
        <f>IF('3i SMNCC'!U$51="-","-",'3i SMNCC'!U$63)</f>
        <v>2.3848554466543863</v>
      </c>
      <c r="Z117" s="35" t="str">
        <f>IF('3i SMNCC'!V$51="-","-",'3i SMNCC'!V$63)</f>
        <v>-</v>
      </c>
      <c r="AA117" s="35" t="str">
        <f>IF('3i SMNCC'!W$51="-","-",'3i SMNCC'!W$63)</f>
        <v>-</v>
      </c>
      <c r="AB117" s="35" t="str">
        <f>IF('3i SMNCC'!X$51="-","-",'3i SMNCC'!X$63)</f>
        <v>-</v>
      </c>
      <c r="AC117" s="35" t="str">
        <f>IF('3i SMNCC'!Y$51="-","-",'3i SMNCC'!Y$63)</f>
        <v>-</v>
      </c>
      <c r="AD117" s="25"/>
    </row>
    <row r="118" spans="1:30" s="26" customFormat="1" ht="11.25" customHeight="1" x14ac:dyDescent="0.15">
      <c r="A118" s="207"/>
      <c r="B118" s="123" t="s">
        <v>248</v>
      </c>
      <c r="C118" s="123" t="s">
        <v>187</v>
      </c>
      <c r="D118" s="121" t="s">
        <v>130</v>
      </c>
      <c r="E118" s="75"/>
      <c r="F118" s="27"/>
      <c r="G118" s="35">
        <f>IF('3g CPIH'!C$17="-","-",'3j PAAC PAP'!$G$19*('3g CPIH'!C$17/'3g CPIH'!$G$17))</f>
        <v>13.137827495107633</v>
      </c>
      <c r="H118" s="35">
        <f>IF('3g CPIH'!D$17="-","-",'3j PAAC PAP'!$G$19*('3g CPIH'!D$17/'3g CPIH'!$G$17))</f>
        <v>13.164129452054794</v>
      </c>
      <c r="I118" s="35">
        <f>IF('3g CPIH'!E$17="-","-",'3j PAAC PAP'!$G$19*('3g CPIH'!E$17/'3g CPIH'!$G$17))</f>
        <v>13.203582387475539</v>
      </c>
      <c r="J118" s="35">
        <f>IF('3g CPIH'!F$17="-","-",'3j PAAC PAP'!$G$19*('3g CPIH'!F$17/'3g CPIH'!$G$17))</f>
        <v>13.282488258317025</v>
      </c>
      <c r="K118" s="35">
        <f>IF('3g CPIH'!G$17="-","-",'3j PAAC PAP'!$G$19*('3g CPIH'!G$17/'3g CPIH'!$G$17))</f>
        <v>13.440300000000001</v>
      </c>
      <c r="L118" s="35">
        <f>IF('3g CPIH'!H$17="-","-",'3j PAAC PAP'!$G$19*('3g CPIH'!H$17/'3g CPIH'!$G$17))</f>
        <v>13.611262720156557</v>
      </c>
      <c r="M118" s="35">
        <f>IF('3g CPIH'!I$17="-","-",'3j PAAC PAP'!$G$19*('3g CPIH'!I$17/'3g CPIH'!$G$17))</f>
        <v>13.808527397260272</v>
      </c>
      <c r="N118" s="35">
        <f>IF('3g CPIH'!J$17="-","-",'3j PAAC PAP'!$G$19*('3g CPIH'!J$17/'3g CPIH'!$G$17))</f>
        <v>13.926886203522507</v>
      </c>
      <c r="O118" s="27"/>
      <c r="P118" s="35">
        <f>IF('3g CPIH'!L$17="-","-",'3j PAAC PAP'!$G$19*('3g CPIH'!L$17/'3g CPIH'!$G$17))</f>
        <v>13.926886203522507</v>
      </c>
      <c r="Q118" s="35">
        <f>IF('3g CPIH'!M$17="-","-",'3j PAAC PAP'!$G$19*('3g CPIH'!M$17/'3g CPIH'!$G$17))</f>
        <v>14.08469794520548</v>
      </c>
      <c r="R118" s="35">
        <f>IF('3g CPIH'!N$17="-","-",'3j PAAC PAP'!$G$19*('3g CPIH'!N$17/'3g CPIH'!$G$17))</f>
        <v>14.189905772994129</v>
      </c>
      <c r="S118" s="35">
        <f>IF('3g CPIH'!O$17="-","-",'3j PAAC PAP'!$G$19*('3g CPIH'!O$17/'3g CPIH'!$G$17))</f>
        <v>14.268811643835617</v>
      </c>
      <c r="T118" s="35">
        <f>IF('3g CPIH'!P$17="-","-",'3j PAAC PAP'!$G$19*('3g CPIH'!P$17/'3g CPIH'!$G$17))</f>
        <v>14.30826457925636</v>
      </c>
      <c r="U118" s="35">
        <f>IF('3g CPIH'!Q$17="-","-",'3j PAAC PAP'!$G$19*('3g CPIH'!Q$17/'3g CPIH'!$G$17))</f>
        <v>14.387170450097848</v>
      </c>
      <c r="V118" s="35">
        <f>IF('3g CPIH'!R$17="-","-",'3j PAAC PAP'!$G$19*('3g CPIH'!R$17/'3g CPIH'!$G$17))</f>
        <v>14.650190019569473</v>
      </c>
      <c r="W118" s="35">
        <f>IF('3g CPIH'!S$17="-","-",'3j PAAC PAP'!$G$19*('3g CPIH'!S$17/'3g CPIH'!$G$17))</f>
        <v>15.084172309197653</v>
      </c>
      <c r="X118" s="27"/>
      <c r="Y118" s="35">
        <f>IF('3g CPIH'!U$17="-","-",'3j PAAC PAP'!$G$19*('3g CPIH'!U$17/'3g CPIH'!$G$17))</f>
        <v>15.846929060665364</v>
      </c>
      <c r="Z118" s="35" t="str">
        <f>IF('3g CPIH'!V$17="-","-",'3j PAAC PAP'!$G$19*('3g CPIH'!V$17/'3g CPIH'!$G$17))</f>
        <v>-</v>
      </c>
      <c r="AA118" s="35" t="str">
        <f>IF('3g CPIH'!W$17="-","-",'3j PAAC PAP'!$G$19*('3g CPIH'!W$17/'3g CPIH'!$G$17))</f>
        <v>-</v>
      </c>
      <c r="AB118" s="35" t="str">
        <f>IF('3g CPIH'!X$17="-","-",'3j PAAC PAP'!$G$19*('3g CPIH'!X$17/'3g CPIH'!$G$17))</f>
        <v>-</v>
      </c>
      <c r="AC118" s="35" t="str">
        <f>IF('3g CPIH'!Y$17="-","-",'3j PAAC PAP'!$G$19*('3g CPIH'!Y$17/'3g CPIH'!$G$17))</f>
        <v>-</v>
      </c>
      <c r="AD118" s="25"/>
    </row>
    <row r="119" spans="1:30" s="26" customFormat="1" ht="11.25" customHeight="1" x14ac:dyDescent="0.15">
      <c r="A119" s="207"/>
      <c r="B119" s="123" t="s">
        <v>248</v>
      </c>
      <c r="C119" s="123" t="s">
        <v>188</v>
      </c>
      <c r="D119" s="121" t="s">
        <v>130</v>
      </c>
      <c r="E119" s="75"/>
      <c r="F119" s="27"/>
      <c r="G119" s="35">
        <f>IF(G114="-","-",SUM(G111:G117)*'3j PAAC PAP'!$G$37)</f>
        <v>4.0291031998812512</v>
      </c>
      <c r="H119" s="35">
        <f>IF(H114="-","-",SUM(H111:H117)*'3j PAAC PAP'!$G$37)</f>
        <v>4.036414349210018</v>
      </c>
      <c r="I119" s="35">
        <f>IF(I114="-","-",SUM(I111:I117)*'3j PAAC PAP'!$G$37)</f>
        <v>4.0510038932775032</v>
      </c>
      <c r="J119" s="35">
        <f>IF(J114="-","-",SUM(J111:J117)*'3j PAAC PAP'!$G$37)</f>
        <v>4.0729373412638044</v>
      </c>
      <c r="K119" s="35">
        <f>IF(K114="-","-",SUM(K111:K117)*'3j PAAC PAP'!$G$37)</f>
        <v>4.1213929100624256</v>
      </c>
      <c r="L119" s="35">
        <f>IF(L114="-","-",SUM(L111:L117)*'3j PAAC PAP'!$G$37)</f>
        <v>4.1630250557154831</v>
      </c>
      <c r="M119" s="35">
        <f>IF(M114="-","-",SUM(M111:M117)*'3j PAAC PAP'!$G$37)</f>
        <v>4.3229473338273943</v>
      </c>
      <c r="N119" s="35">
        <f>IF(N114="-","-",SUM(N111:N117)*'3j PAAC PAP'!$G$37)</f>
        <v>4.7831686255620367</v>
      </c>
      <c r="O119" s="27"/>
      <c r="P119" s="35">
        <f>IF(P114="-","-",SUM(P111:P117)*'3j PAAC PAP'!$G$37)</f>
        <v>4.7831686255620367</v>
      </c>
      <c r="Q119" s="35">
        <f>IF(Q114="-","-",SUM(Q111:Q117)*'3j PAAC PAP'!$G$37)</f>
        <v>4.9150689011051076</v>
      </c>
      <c r="R119" s="35">
        <f>IF(R114="-","-",SUM(R111:R117)*'3j PAAC PAP'!$G$37)</f>
        <v>4.9507109401752034</v>
      </c>
      <c r="S119" s="35">
        <f>IF(S114="-","-",SUM(S111:S117)*'3j PAAC PAP'!$G$37)</f>
        <v>5.0712131846455923</v>
      </c>
      <c r="T119" s="35">
        <f>IF(T114="-","-",SUM(T111:T117)*'3j PAAC PAP'!$G$37)</f>
        <v>4.8259501851548539</v>
      </c>
      <c r="U119" s="35">
        <f>IF(U114="-","-",SUM(U111:U117)*'3j PAAC PAP'!$G$37)</f>
        <v>4.9263524085164407</v>
      </c>
      <c r="V119" s="35">
        <f>IF(V114="-","-",SUM(V111:V117)*'3j PAAC PAP'!$G$37)</f>
        <v>4.8311640233743791</v>
      </c>
      <c r="W119" s="35">
        <f>IF(W114="-","-",SUM(W111:W117)*'3j PAAC PAP'!$G$37)</f>
        <v>5.0358794269067841</v>
      </c>
      <c r="X119" s="27"/>
      <c r="Y119" s="35">
        <f>IF(Y114="-","-",SUM(Y111:Y117)*'3j PAAC PAP'!$G$37)</f>
        <v>5.269480959369325</v>
      </c>
      <c r="Z119" s="35" t="str">
        <f>IF(Z114="-","-",SUM(Z111:Z117)*'3j PAAC PAP'!$G$37)</f>
        <v>-</v>
      </c>
      <c r="AA119" s="35" t="str">
        <f>IF(AA114="-","-",SUM(AA111:AA117)*'3j PAAC PAP'!$G$37)</f>
        <v>-</v>
      </c>
      <c r="AB119" s="35" t="str">
        <f>IF(AB114="-","-",SUM(AB111:AB117)*'3j PAAC PAP'!$G$37)</f>
        <v>-</v>
      </c>
      <c r="AC119" s="35" t="str">
        <f>IF(AC114="-","-",SUM(AC111:AC117)*'3j PAAC PAP'!$G$37)</f>
        <v>-</v>
      </c>
      <c r="AD119" s="25"/>
    </row>
    <row r="120" spans="1:30" s="26" customFormat="1" ht="11.25" customHeight="1" x14ac:dyDescent="0.15">
      <c r="A120" s="207"/>
      <c r="B120" s="123" t="s">
        <v>189</v>
      </c>
      <c r="C120" s="123" t="s">
        <v>250</v>
      </c>
      <c r="D120" s="121" t="s">
        <v>130</v>
      </c>
      <c r="E120" s="75"/>
      <c r="F120" s="27"/>
      <c r="G120" s="35">
        <f>IF(G114="-","-",SUM(G111:G119)*'3k EBIT'!$E$11)</f>
        <v>1.6890178272439871</v>
      </c>
      <c r="H120" s="35">
        <f>IF(H114="-","-",SUM(H111:H119)*'3k EBIT'!$E$11)</f>
        <v>1.6921303822385896</v>
      </c>
      <c r="I120" s="35">
        <f>IF(I114="-","-",SUM(I111:I119)*'3k EBIT'!$E$11)</f>
        <v>1.6980891217871283</v>
      </c>
      <c r="J120" s="35">
        <f>IF(J114="-","-",SUM(J111:J119)*'3k EBIT'!$E$11)</f>
        <v>1.7074267867709363</v>
      </c>
      <c r="K120" s="35">
        <f>IF(K114="-","-",SUM(K111:K119)*'3k EBIT'!$E$11)</f>
        <v>1.7277359161924088</v>
      </c>
      <c r="L120" s="35">
        <f>IF(L114="-","-",SUM(L111:L119)*'3k EBIT'!$E$11)</f>
        <v>1.7458702702451387</v>
      </c>
      <c r="M120" s="35">
        <f>IF(M114="-","-",SUM(M111:M119)*'3k EBIT'!$E$11)</f>
        <v>1.8066313065580686</v>
      </c>
      <c r="N120" s="35">
        <f>IF(N114="-","-",SUM(N111:N119)*'3k EBIT'!$E$11)</f>
        <v>1.9727857209910995</v>
      </c>
      <c r="O120" s="27"/>
      <c r="P120" s="35">
        <f>IF(P114="-","-",SUM(P111:P119)*'3k EBIT'!$E$11)</f>
        <v>1.9727857209910995</v>
      </c>
      <c r="Q120" s="35">
        <f>IF(Q114="-","-",SUM(Q111:Q119)*'3k EBIT'!$E$11)</f>
        <v>2.02280538360493</v>
      </c>
      <c r="R120" s="35">
        <f>IF(R114="-","-",SUM(R111:R119)*'3k EBIT'!$E$11)</f>
        <v>2.0375334161975194</v>
      </c>
      <c r="S120" s="35">
        <f>IF(S114="-","-",SUM(S111:S119)*'3k EBIT'!$E$11)</f>
        <v>2.0819665547461152</v>
      </c>
      <c r="T120" s="35">
        <f>IF(T114="-","-",SUM(T111:T119)*'3k EBIT'!$E$11)</f>
        <v>1.9954046549190607</v>
      </c>
      <c r="U120" s="35">
        <f>IF(U114="-","-",SUM(U111:U119)*'3k EBIT'!$E$11)</f>
        <v>2.0326811700265912</v>
      </c>
      <c r="V120" s="35">
        <f>IF(V114="-","-",SUM(V111:V119)*'3k EBIT'!$E$11)</f>
        <v>2.0038834567790658</v>
      </c>
      <c r="W120" s="35">
        <f>IF(W114="-","-",SUM(W111:W119)*'3k EBIT'!$E$11)</f>
        <v>2.0851778564644388</v>
      </c>
      <c r="X120" s="27"/>
      <c r="Y120" s="35">
        <f>IF(Y114="-","-",SUM(Y111:Y119)*'3k EBIT'!$E$11)</f>
        <v>2.183124881833221</v>
      </c>
      <c r="Z120" s="35" t="str">
        <f>IF(Z114="-","-",SUM(Z111:Z119)*'3k EBIT'!$E$11)</f>
        <v>-</v>
      </c>
      <c r="AA120" s="35" t="str">
        <f>IF(AA114="-","-",SUM(AA111:AA119)*'3k EBIT'!$E$11)</f>
        <v>-</v>
      </c>
      <c r="AB120" s="35" t="str">
        <f>IF(AB114="-","-",SUM(AB111:AB119)*'3k EBIT'!$E$11)</f>
        <v>-</v>
      </c>
      <c r="AC120" s="35" t="str">
        <f>IF(AC114="-","-",SUM(AC111:AC119)*'3k EBIT'!$E$11)</f>
        <v>-</v>
      </c>
      <c r="AD120" s="25"/>
    </row>
    <row r="121" spans="1:30" s="26" customFormat="1" ht="11.25" x14ac:dyDescent="0.15">
      <c r="A121" s="207"/>
      <c r="B121" s="123" t="s">
        <v>251</v>
      </c>
      <c r="C121" s="158" t="s">
        <v>252</v>
      </c>
      <c r="D121" s="121" t="s">
        <v>130</v>
      </c>
      <c r="E121" s="116"/>
      <c r="F121" s="27"/>
      <c r="G121" s="35">
        <f>IF(G116="-","-",SUM(G111:G114,G116:G120)*'3l HAP'!$E$12)</f>
        <v>1.3015210418074821</v>
      </c>
      <c r="H121" s="35">
        <f>IF(H116="-","-",SUM(H111:H114,H116:H120)*'3l HAP'!$E$12)</f>
        <v>1.3039195101681555</v>
      </c>
      <c r="I121" s="35">
        <f>IF(I116="-","-",SUM(I111:I114,I116:I120)*'3l HAP'!$E$12)</f>
        <v>1.3085111875205069</v>
      </c>
      <c r="J121" s="35">
        <f>IF(J116="-","-",SUM(J111:J114,J116:J120)*'3l HAP'!$E$12)</f>
        <v>1.3157065926025275</v>
      </c>
      <c r="K121" s="35">
        <f>IF(K116="-","-",SUM(K111:K114,K116:K120)*'3l HAP'!$E$12)</f>
        <v>1.3313563737099117</v>
      </c>
      <c r="L121" s="35">
        <f>IF(L116="-","-",SUM(L111:L114,L116:L120)*'3l HAP'!$E$12)</f>
        <v>1.3453303193950954</v>
      </c>
      <c r="M121" s="35">
        <f>IF(M116="-","-",SUM(M111:M114,M116:M120)*'3l HAP'!$E$12)</f>
        <v>1.3921514754585258</v>
      </c>
      <c r="N121" s="35">
        <f>IF(N116="-","-",SUM(N111:N114,N116:N120)*'3l HAP'!$E$12)</f>
        <v>1.520186516347737</v>
      </c>
      <c r="O121" s="27"/>
      <c r="P121" s="35">
        <f>IF(P116="-","-",SUM(P111:P114,P116:P120)*'3l HAP'!$E$12)</f>
        <v>1.520186516347737</v>
      </c>
      <c r="Q121" s="35">
        <f>IF(Q116="-","-",SUM(Q111:Q114,Q116:Q120)*'3l HAP'!$E$12)</f>
        <v>1.5587305993916913</v>
      </c>
      <c r="R121" s="35">
        <f>IF(R116="-","-",SUM(R111:R114,R116:R120)*'3l HAP'!$E$12)</f>
        <v>1.570079706555918</v>
      </c>
      <c r="S121" s="35">
        <f>IF(S116="-","-",SUM(S111:S114,S116:S120)*'3l HAP'!$E$12)</f>
        <v>1.6043189335443677</v>
      </c>
      <c r="T121" s="35">
        <f>IF(T116="-","-",SUM(T111:T114,T116:T120)*'3l HAP'!$E$12)</f>
        <v>1.5376161834451714</v>
      </c>
      <c r="U121" s="35">
        <f>IF(U116="-","-",SUM(U111:U114,U116:U120)*'3l HAP'!$E$12)</f>
        <v>1.5663406693535709</v>
      </c>
      <c r="V121" s="35">
        <f>IF(V116="-","-",SUM(V111:V114,V116:V120)*'3l HAP'!$E$12)</f>
        <v>1.5441497669586857</v>
      </c>
      <c r="W121" s="35">
        <f>IF(W116="-","-",SUM(W111:W114,W116:W120)*'3l HAP'!$E$12)</f>
        <v>1.6067934940200321</v>
      </c>
      <c r="X121" s="27"/>
      <c r="Y121" s="35">
        <f>IF(Y116="-","-",SUM(Y111:Y114,Y116:Y120)*'3l HAP'!$E$12)</f>
        <v>1.6822693785510638</v>
      </c>
      <c r="Z121" s="35" t="str">
        <f>IF(Z116="-","-",SUM(Z111:Z114,Z116:Z120)*'3l HAP'!$E$12)</f>
        <v>-</v>
      </c>
      <c r="AA121" s="35" t="str">
        <f>IF(AA116="-","-",SUM(AA111:AA114,AA116:AA120)*'3l HAP'!$E$12)</f>
        <v>-</v>
      </c>
      <c r="AB121" s="35" t="str">
        <f>IF(AB116="-","-",SUM(AB111:AB114,AB116:AB120)*'3l HAP'!$E$12)</f>
        <v>-</v>
      </c>
      <c r="AC121" s="35" t="str">
        <f>IF(AC116="-","-",SUM(AC111:AC114,AC116:AC120)*'3l HAP'!$E$12)</f>
        <v>-</v>
      </c>
      <c r="AD121" s="25"/>
    </row>
    <row r="122" spans="1:30" s="26" customFormat="1" ht="11.25" x14ac:dyDescent="0.15">
      <c r="A122" s="207"/>
      <c r="B122" s="123" t="s">
        <v>253</v>
      </c>
      <c r="C122" s="123" t="str">
        <f>B122&amp;"_"&amp;D122</f>
        <v>Total_South East</v>
      </c>
      <c r="D122" s="121" t="s">
        <v>130</v>
      </c>
      <c r="E122" s="75"/>
      <c r="F122" s="27"/>
      <c r="G122" s="35">
        <f>IF(G116="-","-",SUM(G111:G121))</f>
        <v>90.197159441334975</v>
      </c>
      <c r="H122" s="35">
        <f t="shared" ref="H122:W122" si="17">IF(H116="-","-",SUM(H111:H121))</f>
        <v>90.363376525956397</v>
      </c>
      <c r="I122" s="35">
        <f t="shared" si="17"/>
        <v>90.681585944743844</v>
      </c>
      <c r="J122" s="35">
        <f t="shared" si="17"/>
        <v>91.180237198608097</v>
      </c>
      <c r="K122" s="35">
        <f t="shared" si="17"/>
        <v>92.264788086701628</v>
      </c>
      <c r="L122" s="35">
        <f t="shared" si="17"/>
        <v>93.233201325138921</v>
      </c>
      <c r="M122" s="35">
        <f t="shared" si="17"/>
        <v>96.477970439909441</v>
      </c>
      <c r="N122" s="35">
        <f t="shared" si="17"/>
        <v>105.35097104935348</v>
      </c>
      <c r="O122" s="27"/>
      <c r="P122" s="35">
        <f t="shared" si="17"/>
        <v>105.35097104935348</v>
      </c>
      <c r="Q122" s="35">
        <f t="shared" si="17"/>
        <v>108.02212786677039</v>
      </c>
      <c r="R122" s="35">
        <f t="shared" si="17"/>
        <v>108.8086362638893</v>
      </c>
      <c r="S122" s="35">
        <f t="shared" si="17"/>
        <v>111.18146076431874</v>
      </c>
      <c r="T122" s="35">
        <f t="shared" si="17"/>
        <v>106.55887043145906</v>
      </c>
      <c r="U122" s="35">
        <f t="shared" si="17"/>
        <v>108.54951595475558</v>
      </c>
      <c r="V122" s="35">
        <f t="shared" si="17"/>
        <v>107.01165656012074</v>
      </c>
      <c r="W122" s="35">
        <f t="shared" si="17"/>
        <v>111.35295113489376</v>
      </c>
      <c r="X122" s="27"/>
      <c r="Y122" s="35">
        <f t="shared" ref="Y122:AC122" si="18">IF(Y116="-","-",SUM(Y111:Y121))</f>
        <v>116.58353148845229</v>
      </c>
      <c r="Z122" s="35" t="str">
        <f t="shared" si="18"/>
        <v>-</v>
      </c>
      <c r="AA122" s="35" t="str">
        <f t="shared" si="18"/>
        <v>-</v>
      </c>
      <c r="AB122" s="35" t="str">
        <f t="shared" si="18"/>
        <v>-</v>
      </c>
      <c r="AC122" s="35" t="str">
        <f t="shared" si="18"/>
        <v>-</v>
      </c>
      <c r="AD122" s="25"/>
    </row>
    <row r="123" spans="1:30" s="26" customFormat="1" ht="11.25" x14ac:dyDescent="0.15">
      <c r="A123" s="207"/>
      <c r="B123" s="120" t="s">
        <v>244</v>
      </c>
      <c r="C123" s="120" t="s">
        <v>180</v>
      </c>
      <c r="D123" s="122" t="s">
        <v>135</v>
      </c>
      <c r="E123" s="119"/>
      <c r="F123" s="27"/>
      <c r="G123" s="117" t="s">
        <v>249</v>
      </c>
      <c r="H123" s="117" t="s">
        <v>249</v>
      </c>
      <c r="I123" s="117" t="s">
        <v>249</v>
      </c>
      <c r="J123" s="117" t="s">
        <v>249</v>
      </c>
      <c r="K123" s="117" t="s">
        <v>249</v>
      </c>
      <c r="L123" s="117" t="s">
        <v>249</v>
      </c>
      <c r="M123" s="117" t="s">
        <v>249</v>
      </c>
      <c r="N123" s="117" t="s">
        <v>249</v>
      </c>
      <c r="O123" s="27"/>
      <c r="P123" s="117" t="s">
        <v>249</v>
      </c>
      <c r="Q123" s="117" t="s">
        <v>249</v>
      </c>
      <c r="R123" s="117" t="s">
        <v>249</v>
      </c>
      <c r="S123" s="117" t="s">
        <v>249</v>
      </c>
      <c r="T123" s="117" t="s">
        <v>249</v>
      </c>
      <c r="U123" s="117" t="s">
        <v>249</v>
      </c>
      <c r="V123" s="117" t="s">
        <v>249</v>
      </c>
      <c r="W123" s="117" t="s">
        <v>249</v>
      </c>
      <c r="X123" s="27"/>
      <c r="Y123" s="117" t="s">
        <v>249</v>
      </c>
      <c r="Z123" s="117" t="s">
        <v>249</v>
      </c>
      <c r="AA123" s="117" t="s">
        <v>249</v>
      </c>
      <c r="AB123" s="117" t="s">
        <v>249</v>
      </c>
      <c r="AC123" s="117" t="s">
        <v>249</v>
      </c>
      <c r="AD123" s="25"/>
    </row>
    <row r="124" spans="1:30" s="26" customFormat="1" ht="11.25" x14ac:dyDescent="0.15">
      <c r="A124" s="207"/>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x14ac:dyDescent="0.15">
      <c r="A125" s="207"/>
      <c r="B125" s="120" t="s">
        <v>245</v>
      </c>
      <c r="C125" s="120" t="s">
        <v>182</v>
      </c>
      <c r="D125" s="122" t="s">
        <v>135</v>
      </c>
      <c r="E125" s="119"/>
      <c r="F125" s="27"/>
      <c r="G125" s="117" t="str">
        <f>IF('3c AA'!J190="-","-",'3c AA'!J190)</f>
        <v>-</v>
      </c>
      <c r="H125" s="117" t="str">
        <f>IF('3c AA'!K190="-","-",'3c AA'!K190)</f>
        <v>-</v>
      </c>
      <c r="I125" s="117" t="str">
        <f>IF('3c AA'!L190="-","-",'3c AA'!L190)</f>
        <v>-</v>
      </c>
      <c r="J125" s="117" t="str">
        <f>IF('3c AA'!M190="-","-",'3c AA'!M190)</f>
        <v>-</v>
      </c>
      <c r="K125" s="117" t="str">
        <f>IF('3c AA'!N190="-","-",'3c AA'!N190)</f>
        <v>-</v>
      </c>
      <c r="L125" s="117" t="str">
        <f>IF('3c AA'!O190="-","-",'3c AA'!O190)</f>
        <v>-</v>
      </c>
      <c r="M125" s="117" t="str">
        <f>IF('3c AA'!P190="-","-",'3c AA'!P190)</f>
        <v>-</v>
      </c>
      <c r="N125" s="117" t="str">
        <f>IF('3c AA'!Q190="-","-",'3c AA'!Q190)</f>
        <v>-</v>
      </c>
      <c r="O125" s="27"/>
      <c r="P125" s="117" t="str">
        <f>IF('3c AA'!S190="-","-",'3c AA'!S190)</f>
        <v>-</v>
      </c>
      <c r="Q125" s="117" t="str">
        <f>IF('3c AA'!T190="-","-",'3c AA'!T190)</f>
        <v>-</v>
      </c>
      <c r="R125" s="117" t="str">
        <f>IF('3c AA'!U190="-","-",'3c AA'!U190)</f>
        <v>-</v>
      </c>
      <c r="S125" s="117" t="str">
        <f>IF('3c AA'!V190="-","-",'3c AA'!V190)</f>
        <v>-</v>
      </c>
      <c r="T125" s="117">
        <f>IF('3c AA'!W190="-","-",'3c AA'!W190)</f>
        <v>0</v>
      </c>
      <c r="U125" s="117">
        <f>IF('3c AA'!X190="-","-",'3c AA'!X190)</f>
        <v>1.4870742269298105</v>
      </c>
      <c r="V125" s="117">
        <f>IF('3c AA'!Y190="-","-",'3c AA'!Y190)</f>
        <v>0.70457099735818829</v>
      </c>
      <c r="W125" s="117" t="str">
        <f>IF('3c AA'!Z190="-","-",'3c AA'!Z190)</f>
        <v>-</v>
      </c>
      <c r="X125" s="27"/>
      <c r="Y125" s="117">
        <f>IF('3c AA'!AB190="-","-",'3c AA'!AB190)</f>
        <v>0</v>
      </c>
      <c r="Z125" s="117" t="str">
        <f>IF('3c AA'!AC190="-","-",'3c AA'!AC190)</f>
        <v>-</v>
      </c>
      <c r="AA125" s="117" t="str">
        <f>IF('3c AA'!AD190="-","-",'3c AA'!AD190)</f>
        <v>-</v>
      </c>
      <c r="AB125" s="117" t="str">
        <f>IF('3c AA'!AE190="-","-",'3c AA'!AE190)</f>
        <v>-</v>
      </c>
      <c r="AC125" s="117" t="str">
        <f>IF('3c AA'!AF190="-","-",'3c AA'!AF190)</f>
        <v>-</v>
      </c>
      <c r="AD125" s="25"/>
    </row>
    <row r="126" spans="1:30" s="331" customFormat="1" ht="11.25" customHeight="1" x14ac:dyDescent="0.15">
      <c r="A126" s="207"/>
      <c r="B126" s="120" t="s">
        <v>246</v>
      </c>
      <c r="C126" s="120" t="s">
        <v>183</v>
      </c>
      <c r="D126" s="122" t="s">
        <v>135</v>
      </c>
      <c r="E126" s="119"/>
      <c r="F126" s="27"/>
      <c r="G126" s="117">
        <f>IF('3d PC'!G15="-","-",'3d PC'!G64+'3d PC'!G65)</f>
        <v>6.5567588596821027</v>
      </c>
      <c r="H126" s="117">
        <f>IF('3d PC'!H15="-","-",'3d PC'!H64+'3d PC'!H65)</f>
        <v>6.5567588596821027</v>
      </c>
      <c r="I126" s="117">
        <f>IF('3d PC'!I15="-","-",'3d PC'!I64+'3d PC'!I65)</f>
        <v>6.6197359495950758</v>
      </c>
      <c r="J126" s="117">
        <f>IF('3d PC'!J15="-","-",'3d PC'!J64+'3d PC'!J65)</f>
        <v>6.6197359495950758</v>
      </c>
      <c r="K126" s="117">
        <f>IF('3d PC'!K15="-","-",'3d PC'!K64+'3d PC'!K65)</f>
        <v>6.6995028867368616</v>
      </c>
      <c r="L126" s="117">
        <f>IF('3d PC'!L15="-","-",'3d PC'!L64+'3d PC'!L65)</f>
        <v>6.6995028867368616</v>
      </c>
      <c r="M126" s="117">
        <f>IF('3d PC'!M15="-","-",'3d PC'!M64+'3d PC'!M65)</f>
        <v>7.1131218301273513</v>
      </c>
      <c r="N126" s="117">
        <f>IF('3d PC'!N15="-","-",'3d PC'!N64+'3d PC'!N65)</f>
        <v>7.1131218301273513</v>
      </c>
      <c r="O126" s="27"/>
      <c r="P126" s="117">
        <f>IF('3d PC'!P15="-","-",'3d PC'!P64+'3d PC'!P65)</f>
        <v>7.1131218301273513</v>
      </c>
      <c r="Q126" s="117">
        <f>IF('3d PC'!Q15="-","-",'3d PC'!Q64+'3d PC'!Q65)</f>
        <v>7.2804579515147188</v>
      </c>
      <c r="R126" s="117">
        <f>IF('3d PC'!R15="-","-",'3d PC'!R64+'3d PC'!R65)</f>
        <v>7.1935840895118579</v>
      </c>
      <c r="S126" s="117">
        <f>IF('3d PC'!S15="-","-",'3d PC'!S64+'3d PC'!S65)</f>
        <v>7.3593999937099728</v>
      </c>
      <c r="T126" s="117">
        <f>IF('3d PC'!T15="-","-",'3d PC'!T64+'3d PC'!T65)</f>
        <v>7.0492243060839304</v>
      </c>
      <c r="U126" s="117">
        <f>IF('3d PC'!U15="-","-",'3d PC'!U64+'3d PC'!U65)</f>
        <v>7.1089669218364691</v>
      </c>
      <c r="V126" s="117">
        <f>IF('3d PC'!V15="-","-",'3d PC'!V64+'3d PC'!V65)</f>
        <v>6.9829560851947949</v>
      </c>
      <c r="W126" s="117">
        <f>IF('3d PC'!W15="-","-",'3d PC'!W64+'3d PC'!W65)</f>
        <v>12.319103597588796</v>
      </c>
      <c r="X126" s="27"/>
      <c r="Y126" s="117">
        <f>IF('3d PC'!Y15="-","-",'3d PC'!Y64+'3d PC'!Y65)</f>
        <v>12.643366379774243</v>
      </c>
      <c r="Z126" s="117" t="str">
        <f>IF('3d PC'!Z15="-","-",'3d PC'!Z64+'3d PC'!Z65)</f>
        <v>-</v>
      </c>
      <c r="AA126" s="117" t="str">
        <f>IF('3d PC'!AA15="-","-",'3d PC'!AA64+'3d PC'!AA65)</f>
        <v>-</v>
      </c>
      <c r="AB126" s="117" t="str">
        <f>IF('3d PC'!AB15="-","-",'3d PC'!AB64+'3d PC'!AB65)</f>
        <v>-</v>
      </c>
      <c r="AC126" s="117" t="str">
        <f>IF('3d PC'!AC15="-","-",'3d PC'!AC64+'3d PC'!AC65)</f>
        <v>-</v>
      </c>
      <c r="AD126" s="25"/>
    </row>
    <row r="127" spans="1:30" s="26" customFormat="1" ht="11.25" customHeight="1" x14ac:dyDescent="0.15">
      <c r="A127" s="207"/>
      <c r="B127" s="120" t="s">
        <v>247</v>
      </c>
      <c r="C127" s="120" t="s">
        <v>184</v>
      </c>
      <c r="D127" s="122" t="s">
        <v>135</v>
      </c>
      <c r="E127" s="119"/>
      <c r="F127" s="27"/>
      <c r="G127" s="117" t="s">
        <v>249</v>
      </c>
      <c r="H127" s="117" t="s">
        <v>249</v>
      </c>
      <c r="I127" s="117" t="s">
        <v>249</v>
      </c>
      <c r="J127" s="117" t="s">
        <v>249</v>
      </c>
      <c r="K127" s="117" t="s">
        <v>249</v>
      </c>
      <c r="L127" s="117" t="s">
        <v>249</v>
      </c>
      <c r="M127" s="117" t="s">
        <v>249</v>
      </c>
      <c r="N127" s="117" t="s">
        <v>249</v>
      </c>
      <c r="O127" s="27"/>
      <c r="P127" s="117" t="s">
        <v>249</v>
      </c>
      <c r="Q127" s="117" t="s">
        <v>249</v>
      </c>
      <c r="R127" s="117" t="s">
        <v>249</v>
      </c>
      <c r="S127" s="117" t="s">
        <v>249</v>
      </c>
      <c r="T127" s="117" t="s">
        <v>249</v>
      </c>
      <c r="U127" s="117" t="s">
        <v>249</v>
      </c>
      <c r="V127" s="117" t="s">
        <v>249</v>
      </c>
      <c r="W127" s="117" t="s">
        <v>249</v>
      </c>
      <c r="X127" s="27"/>
      <c r="Y127" s="117" t="s">
        <v>249</v>
      </c>
      <c r="Z127" s="117" t="s">
        <v>249</v>
      </c>
      <c r="AA127" s="117" t="s">
        <v>249</v>
      </c>
      <c r="AB127" s="117" t="s">
        <v>249</v>
      </c>
      <c r="AC127" s="117" t="s">
        <v>249</v>
      </c>
      <c r="AD127" s="25"/>
    </row>
    <row r="128" spans="1:30" s="26" customFormat="1" ht="12.6" customHeight="1" x14ac:dyDescent="0.15">
      <c r="A128" s="207"/>
      <c r="B128" s="120" t="s">
        <v>248</v>
      </c>
      <c r="C128" s="120" t="s">
        <v>185</v>
      </c>
      <c r="D128" s="122" t="s">
        <v>135</v>
      </c>
      <c r="E128" s="119"/>
      <c r="F128" s="27"/>
      <c r="G128" s="117">
        <f>IF('3g CPIH'!C$17="-","-",'3h OC '!$E$11*('3g CPIH'!C$17/'3g CPIH'!$G$17))</f>
        <v>63.482931017612529</v>
      </c>
      <c r="H128" s="117">
        <f>IF('3g CPIH'!D$17="-","-",'3h OC '!$E$11*('3g CPIH'!D$17/'3g CPIH'!$G$17))</f>
        <v>63.61002397260274</v>
      </c>
      <c r="I128" s="117">
        <f>IF('3g CPIH'!E$17="-","-",'3h OC '!$E$11*('3g CPIH'!E$17/'3g CPIH'!$G$17))</f>
        <v>63.800663405088073</v>
      </c>
      <c r="J128" s="117">
        <f>IF('3g CPIH'!F$17="-","-",'3h OC '!$E$11*('3g CPIH'!F$17/'3g CPIH'!$G$17))</f>
        <v>64.181942270058713</v>
      </c>
      <c r="K128" s="117">
        <f>IF('3g CPIH'!G$17="-","-",'3h OC '!$E$11*('3g CPIH'!G$17/'3g CPIH'!$G$17))</f>
        <v>64.944500000000005</v>
      </c>
      <c r="L128" s="117">
        <f>IF('3g CPIH'!H$17="-","-",'3h OC '!$E$11*('3g CPIH'!H$17/'3g CPIH'!$G$17))</f>
        <v>65.770604207436406</v>
      </c>
      <c r="M128" s="117">
        <f>IF('3g CPIH'!I$17="-","-",'3h OC '!$E$11*('3g CPIH'!I$17/'3g CPIH'!$G$17))</f>
        <v>66.723801369863011</v>
      </c>
      <c r="N128" s="117">
        <f>IF('3g CPIH'!J$17="-","-",'3h OC '!$E$11*('3g CPIH'!J$17/'3g CPIH'!$G$17))</f>
        <v>67.295719667318991</v>
      </c>
      <c r="O128" s="27"/>
      <c r="P128" s="117">
        <f>IF('3g CPIH'!L$17="-","-",'3h OC '!$E$11*('3g CPIH'!L$17/'3g CPIH'!$G$17))</f>
        <v>67.295719667318991</v>
      </c>
      <c r="Q128" s="117">
        <f>IF('3g CPIH'!M$17="-","-",'3h OC '!$E$11*('3g CPIH'!M$17/'3g CPIH'!$G$17))</f>
        <v>68.058277397260284</v>
      </c>
      <c r="R128" s="117">
        <f>IF('3g CPIH'!N$17="-","-",'3h OC '!$E$11*('3g CPIH'!N$17/'3g CPIH'!$G$17))</f>
        <v>68.566649217221141</v>
      </c>
      <c r="S128" s="117">
        <f>IF('3g CPIH'!O$17="-","-",'3h OC '!$E$11*('3g CPIH'!O$17/'3g CPIH'!$G$17))</f>
        <v>68.947928082191794</v>
      </c>
      <c r="T128" s="117">
        <f>IF('3g CPIH'!P$17="-","-",'3h OC '!$E$11*('3g CPIH'!P$17/'3g CPIH'!$G$17))</f>
        <v>69.138567514677106</v>
      </c>
      <c r="U128" s="117">
        <f>IF('3g CPIH'!Q$17="-","-",'3h OC '!$E$11*('3g CPIH'!Q$17/'3g CPIH'!$G$17))</f>
        <v>69.51984637964776</v>
      </c>
      <c r="V128" s="117">
        <f>IF('3g CPIH'!R$17="-","-",'3h OC '!$E$11*('3g CPIH'!R$17/'3g CPIH'!$G$17))</f>
        <v>70.790775929549909</v>
      </c>
      <c r="W128" s="117">
        <f>IF('3g CPIH'!S$17="-","-",'3h OC '!$E$11*('3g CPIH'!S$17/'3g CPIH'!$G$17))</f>
        <v>72.88780968688846</v>
      </c>
      <c r="X128" s="27"/>
      <c r="Y128" s="117">
        <f>IF('3g CPIH'!U$17="-","-",'3h OC '!$E$11*('3g CPIH'!U$17/'3g CPIH'!$G$17))</f>
        <v>76.573505381604704</v>
      </c>
      <c r="Z128" s="117" t="str">
        <f>IF('3g CPIH'!V$17="-","-",'3h OC '!$E$11*('3g CPIH'!V$17/'3g CPIH'!$G$17))</f>
        <v>-</v>
      </c>
      <c r="AA128" s="117" t="str">
        <f>IF('3g CPIH'!W$17="-","-",'3h OC '!$E$11*('3g CPIH'!W$17/'3g CPIH'!$G$17))</f>
        <v>-</v>
      </c>
      <c r="AB128" s="117" t="str">
        <f>IF('3g CPIH'!X$17="-","-",'3h OC '!$E$11*('3g CPIH'!X$17/'3g CPIH'!$G$17))</f>
        <v>-</v>
      </c>
      <c r="AC128" s="117" t="str">
        <f>IF('3g CPIH'!Y$17="-","-",'3h OC '!$E$11*('3g CPIH'!Y$17/'3g CPIH'!$G$17))</f>
        <v>-</v>
      </c>
      <c r="AD128" s="25"/>
    </row>
    <row r="129" spans="1:30" s="26" customFormat="1" ht="11.25" customHeight="1" x14ac:dyDescent="0.15">
      <c r="A129" s="207"/>
      <c r="B129" s="120" t="s">
        <v>248</v>
      </c>
      <c r="C129" s="120" t="s">
        <v>186</v>
      </c>
      <c r="D129" s="122" t="s">
        <v>135</v>
      </c>
      <c r="E129" s="119"/>
      <c r="F129" s="27"/>
      <c r="G129" s="117" t="s">
        <v>249</v>
      </c>
      <c r="H129" s="117" t="s">
        <v>249</v>
      </c>
      <c r="I129" s="117" t="s">
        <v>249</v>
      </c>
      <c r="J129" s="117" t="s">
        <v>249</v>
      </c>
      <c r="K129" s="117">
        <f>IF('3i SMNCC'!G$51="-","-",'3i SMNCC'!G$63)</f>
        <v>0</v>
      </c>
      <c r="L129" s="117">
        <f>IF('3i SMNCC'!H$51="-","-",'3i SMNCC'!H$63)</f>
        <v>-0.10239413454660828</v>
      </c>
      <c r="M129" s="117">
        <f>IF('3i SMNCC'!I$51="-","-",'3i SMNCC'!I$63)</f>
        <v>1.3107897268148032</v>
      </c>
      <c r="N129" s="117">
        <f>IF('3i SMNCC'!J$51="-","-",'3i SMNCC'!J$63)</f>
        <v>8.7391024854837447</v>
      </c>
      <c r="O129" s="27"/>
      <c r="P129" s="117">
        <f>IF('3i SMNCC'!L$51="-","-",'3i SMNCC'!L$63)</f>
        <v>8.7391024854837447</v>
      </c>
      <c r="Q129" s="117">
        <f>IF('3i SMNCC'!M$51="-","-",'3i SMNCC'!M$63)</f>
        <v>10.102089688688181</v>
      </c>
      <c r="R129" s="117">
        <f>IF('3i SMNCC'!N$51="-","-",'3i SMNCC'!N$63)</f>
        <v>10.300173121233549</v>
      </c>
      <c r="S129" s="117">
        <f>IF('3i SMNCC'!O$51="-","-",'3i SMNCC'!O$63)</f>
        <v>11.847822371645298</v>
      </c>
      <c r="T129" s="117">
        <f>IF('3i SMNCC'!P$51="-","-",'3i SMNCC'!P$63)</f>
        <v>7.7038430079225817</v>
      </c>
      <c r="U129" s="117">
        <f>IF('3i SMNCC'!Q$51="-","-",'3i SMNCC'!Q$63)</f>
        <v>7.5210837283470999</v>
      </c>
      <c r="V129" s="117">
        <f>IF('3i SMNCC'!R$51="-","-",'3i SMNCC'!R$63)</f>
        <v>5.5039662813362371</v>
      </c>
      <c r="W129" s="117">
        <f>IF('3i SMNCC'!S$51="-","-",'3i SMNCC'!S$63)</f>
        <v>2.3340147638275894</v>
      </c>
      <c r="X129" s="27"/>
      <c r="Y129" s="117">
        <f>IF('3i SMNCC'!U$51="-","-",'3i SMNCC'!U$63)</f>
        <v>2.3848554466543863</v>
      </c>
      <c r="Z129" s="117" t="str">
        <f>IF('3i SMNCC'!V$51="-","-",'3i SMNCC'!V$63)</f>
        <v>-</v>
      </c>
      <c r="AA129" s="117" t="str">
        <f>IF('3i SMNCC'!W$51="-","-",'3i SMNCC'!W$63)</f>
        <v>-</v>
      </c>
      <c r="AB129" s="117" t="str">
        <f>IF('3i SMNCC'!X$51="-","-",'3i SMNCC'!X$63)</f>
        <v>-</v>
      </c>
      <c r="AC129" s="117" t="str">
        <f>IF('3i SMNCC'!Y$51="-","-",'3i SMNCC'!Y$63)</f>
        <v>-</v>
      </c>
      <c r="AD129" s="25"/>
    </row>
    <row r="130" spans="1:30" s="26" customFormat="1" ht="11.25" customHeight="1" x14ac:dyDescent="0.15">
      <c r="A130" s="207"/>
      <c r="B130" s="120" t="s">
        <v>248</v>
      </c>
      <c r="C130" s="120" t="s">
        <v>187</v>
      </c>
      <c r="D130" s="122" t="s">
        <v>135</v>
      </c>
      <c r="E130" s="119"/>
      <c r="F130" s="27"/>
      <c r="G130" s="117">
        <f>IF('3g CPIH'!C$17="-","-",'3j PAAC PAP'!$G$19*('3g CPIH'!C$17/'3g CPIH'!$G$17))</f>
        <v>13.137827495107633</v>
      </c>
      <c r="H130" s="117">
        <f>IF('3g CPIH'!D$17="-","-",'3j PAAC PAP'!$G$19*('3g CPIH'!D$17/'3g CPIH'!$G$17))</f>
        <v>13.164129452054794</v>
      </c>
      <c r="I130" s="117">
        <f>IF('3g CPIH'!E$17="-","-",'3j PAAC PAP'!$G$19*('3g CPIH'!E$17/'3g CPIH'!$G$17))</f>
        <v>13.203582387475539</v>
      </c>
      <c r="J130" s="117">
        <f>IF('3g CPIH'!F$17="-","-",'3j PAAC PAP'!$G$19*('3g CPIH'!F$17/'3g CPIH'!$G$17))</f>
        <v>13.282488258317025</v>
      </c>
      <c r="K130" s="117">
        <f>IF('3g CPIH'!G$17="-","-",'3j PAAC PAP'!$G$19*('3g CPIH'!G$17/'3g CPIH'!$G$17))</f>
        <v>13.440300000000001</v>
      </c>
      <c r="L130" s="117">
        <f>IF('3g CPIH'!H$17="-","-",'3j PAAC PAP'!$G$19*('3g CPIH'!H$17/'3g CPIH'!$G$17))</f>
        <v>13.611262720156557</v>
      </c>
      <c r="M130" s="117">
        <f>IF('3g CPIH'!I$17="-","-",'3j PAAC PAP'!$G$19*('3g CPIH'!I$17/'3g CPIH'!$G$17))</f>
        <v>13.808527397260272</v>
      </c>
      <c r="N130" s="117">
        <f>IF('3g CPIH'!J$17="-","-",'3j PAAC PAP'!$G$19*('3g CPIH'!J$17/'3g CPIH'!$G$17))</f>
        <v>13.926886203522507</v>
      </c>
      <c r="O130" s="27"/>
      <c r="P130" s="117">
        <f>IF('3g CPIH'!L$17="-","-",'3j PAAC PAP'!$G$19*('3g CPIH'!L$17/'3g CPIH'!$G$17))</f>
        <v>13.926886203522507</v>
      </c>
      <c r="Q130" s="117">
        <f>IF('3g CPIH'!M$17="-","-",'3j PAAC PAP'!$G$19*('3g CPIH'!M$17/'3g CPIH'!$G$17))</f>
        <v>14.08469794520548</v>
      </c>
      <c r="R130" s="117">
        <f>IF('3g CPIH'!N$17="-","-",'3j PAAC PAP'!$G$19*('3g CPIH'!N$17/'3g CPIH'!$G$17))</f>
        <v>14.189905772994129</v>
      </c>
      <c r="S130" s="117">
        <f>IF('3g CPIH'!O$17="-","-",'3j PAAC PAP'!$G$19*('3g CPIH'!O$17/'3g CPIH'!$G$17))</f>
        <v>14.268811643835617</v>
      </c>
      <c r="T130" s="117">
        <f>IF('3g CPIH'!P$17="-","-",'3j PAAC PAP'!$G$19*('3g CPIH'!P$17/'3g CPIH'!$G$17))</f>
        <v>14.30826457925636</v>
      </c>
      <c r="U130" s="117">
        <f>IF('3g CPIH'!Q$17="-","-",'3j PAAC PAP'!$G$19*('3g CPIH'!Q$17/'3g CPIH'!$G$17))</f>
        <v>14.387170450097848</v>
      </c>
      <c r="V130" s="117">
        <f>IF('3g CPIH'!R$17="-","-",'3j PAAC PAP'!$G$19*('3g CPIH'!R$17/'3g CPIH'!$G$17))</f>
        <v>14.650190019569473</v>
      </c>
      <c r="W130" s="117">
        <f>IF('3g CPIH'!S$17="-","-",'3j PAAC PAP'!$G$19*('3g CPIH'!S$17/'3g CPIH'!$G$17))</f>
        <v>15.084172309197653</v>
      </c>
      <c r="X130" s="27"/>
      <c r="Y130" s="117">
        <f>IF('3g CPIH'!U$17="-","-",'3j PAAC PAP'!$G$19*('3g CPIH'!U$17/'3g CPIH'!$G$17))</f>
        <v>15.846929060665364</v>
      </c>
      <c r="Z130" s="117" t="str">
        <f>IF('3g CPIH'!V$17="-","-",'3j PAAC PAP'!$G$19*('3g CPIH'!V$17/'3g CPIH'!$G$17))</f>
        <v>-</v>
      </c>
      <c r="AA130" s="117" t="str">
        <f>IF('3g CPIH'!W$17="-","-",'3j PAAC PAP'!$G$19*('3g CPIH'!W$17/'3g CPIH'!$G$17))</f>
        <v>-</v>
      </c>
      <c r="AB130" s="117" t="str">
        <f>IF('3g CPIH'!X$17="-","-",'3j PAAC PAP'!$G$19*('3g CPIH'!X$17/'3g CPIH'!$G$17))</f>
        <v>-</v>
      </c>
      <c r="AC130" s="117" t="str">
        <f>IF('3g CPIH'!Y$17="-","-",'3j PAAC PAP'!$G$19*('3g CPIH'!Y$17/'3g CPIH'!$G$17))</f>
        <v>-</v>
      </c>
      <c r="AD130" s="25"/>
    </row>
    <row r="131" spans="1:30" s="26" customFormat="1" ht="11.25" customHeight="1" x14ac:dyDescent="0.15">
      <c r="A131" s="207"/>
      <c r="B131" s="120" t="s">
        <v>248</v>
      </c>
      <c r="C131" s="120" t="s">
        <v>188</v>
      </c>
      <c r="D131" s="122" t="s">
        <v>135</v>
      </c>
      <c r="E131" s="119"/>
      <c r="F131" s="27"/>
      <c r="G131" s="117">
        <f>IF(G126="-","-",SUM(G123:G129)*'3j PAAC PAP'!$G$37)</f>
        <v>4.0291031998812512</v>
      </c>
      <c r="H131" s="117">
        <f>IF(H126="-","-",SUM(H123:H129)*'3j PAAC PAP'!$G$37)</f>
        <v>4.036414349210018</v>
      </c>
      <c r="I131" s="117">
        <f>IF(I126="-","-",SUM(I123:I129)*'3j PAAC PAP'!$G$37)</f>
        <v>4.0510038932775032</v>
      </c>
      <c r="J131" s="117">
        <f>IF(J126="-","-",SUM(J123:J129)*'3j PAAC PAP'!$G$37)</f>
        <v>4.0729373412638044</v>
      </c>
      <c r="K131" s="117">
        <f>IF(K126="-","-",SUM(K123:K129)*'3j PAAC PAP'!$G$37)</f>
        <v>4.1213929100624256</v>
      </c>
      <c r="L131" s="117">
        <f>IF(L126="-","-",SUM(L123:L129)*'3j PAAC PAP'!$G$37)</f>
        <v>4.1630250557154831</v>
      </c>
      <c r="M131" s="117">
        <f>IF(M126="-","-",SUM(M123:M129)*'3j PAAC PAP'!$G$37)</f>
        <v>4.3229473338273943</v>
      </c>
      <c r="N131" s="117">
        <f>IF(N126="-","-",SUM(N123:N129)*'3j PAAC PAP'!$G$37)</f>
        <v>4.7831686255620367</v>
      </c>
      <c r="O131" s="27"/>
      <c r="P131" s="117">
        <f>IF(P126="-","-",SUM(P123:P129)*'3j PAAC PAP'!$G$37)</f>
        <v>4.7831686255620367</v>
      </c>
      <c r="Q131" s="117">
        <f>IF(Q126="-","-",SUM(Q123:Q129)*'3j PAAC PAP'!$G$37)</f>
        <v>4.9150689011051076</v>
      </c>
      <c r="R131" s="117">
        <f>IF(R126="-","-",SUM(R123:R129)*'3j PAAC PAP'!$G$37)</f>
        <v>4.9507109401752034</v>
      </c>
      <c r="S131" s="117">
        <f>IF(S126="-","-",SUM(S123:S129)*'3j PAAC PAP'!$G$37)</f>
        <v>5.0712131846455923</v>
      </c>
      <c r="T131" s="117">
        <f>IF(T126="-","-",SUM(T123:T129)*'3j PAAC PAP'!$G$37)</f>
        <v>4.8259501851548539</v>
      </c>
      <c r="U131" s="117">
        <f>IF(U126="-","-",SUM(U123:U129)*'3j PAAC PAP'!$G$37)</f>
        <v>4.9263524085164407</v>
      </c>
      <c r="V131" s="117">
        <f>IF(V126="-","-",SUM(V123:V129)*'3j PAAC PAP'!$G$37)</f>
        <v>4.8311640233743791</v>
      </c>
      <c r="W131" s="117">
        <f>IF(W126="-","-",SUM(W123:W129)*'3j PAAC PAP'!$G$37)</f>
        <v>5.0358794269067841</v>
      </c>
      <c r="X131" s="27"/>
      <c r="Y131" s="117">
        <f>IF(Y126="-","-",SUM(Y123:Y129)*'3j PAAC PAP'!$G$37)</f>
        <v>5.269480959369325</v>
      </c>
      <c r="Z131" s="117" t="str">
        <f>IF(Z126="-","-",SUM(Z123:Z129)*'3j PAAC PAP'!$G$37)</f>
        <v>-</v>
      </c>
      <c r="AA131" s="117" t="str">
        <f>IF(AA126="-","-",SUM(AA123:AA129)*'3j PAAC PAP'!$G$37)</f>
        <v>-</v>
      </c>
      <c r="AB131" s="117" t="str">
        <f>IF(AB126="-","-",SUM(AB123:AB129)*'3j PAAC PAP'!$G$37)</f>
        <v>-</v>
      </c>
      <c r="AC131" s="117" t="str">
        <f>IF(AC126="-","-",SUM(AC123:AC129)*'3j PAAC PAP'!$G$37)</f>
        <v>-</v>
      </c>
      <c r="AD131" s="25"/>
    </row>
    <row r="132" spans="1:30" s="26" customFormat="1" ht="11.25" x14ac:dyDescent="0.15">
      <c r="A132" s="207"/>
      <c r="B132" s="120" t="s">
        <v>189</v>
      </c>
      <c r="C132" s="120" t="s">
        <v>250</v>
      </c>
      <c r="D132" s="122" t="s">
        <v>135</v>
      </c>
      <c r="E132" s="119"/>
      <c r="F132" s="27"/>
      <c r="G132" s="117">
        <f>IF(G126="-","-",SUM(G123:G131)*'3k EBIT'!$E$11)</f>
        <v>1.6890178272439871</v>
      </c>
      <c r="H132" s="117">
        <f>IF(H126="-","-",SUM(H123:H131)*'3k EBIT'!$E$11)</f>
        <v>1.6921303822385896</v>
      </c>
      <c r="I132" s="117">
        <f>IF(I126="-","-",SUM(I123:I131)*'3k EBIT'!$E$11)</f>
        <v>1.6980891217871283</v>
      </c>
      <c r="J132" s="117">
        <f>IF(J126="-","-",SUM(J123:J131)*'3k EBIT'!$E$11)</f>
        <v>1.7074267867709363</v>
      </c>
      <c r="K132" s="117">
        <f>IF(K126="-","-",SUM(K123:K131)*'3k EBIT'!$E$11)</f>
        <v>1.7277359161924088</v>
      </c>
      <c r="L132" s="117">
        <f>IF(L126="-","-",SUM(L123:L131)*'3k EBIT'!$E$11)</f>
        <v>1.7458702702451387</v>
      </c>
      <c r="M132" s="117">
        <f>IF(M126="-","-",SUM(M123:M131)*'3k EBIT'!$E$11)</f>
        <v>1.8066313065580686</v>
      </c>
      <c r="N132" s="117">
        <f>IF(N126="-","-",SUM(N123:N131)*'3k EBIT'!$E$11)</f>
        <v>1.9727857209910995</v>
      </c>
      <c r="O132" s="27"/>
      <c r="P132" s="117">
        <f>IF(P126="-","-",SUM(P123:P131)*'3k EBIT'!$E$11)</f>
        <v>1.9727857209910995</v>
      </c>
      <c r="Q132" s="117">
        <f>IF(Q126="-","-",SUM(Q123:Q131)*'3k EBIT'!$E$11)</f>
        <v>2.02280538360493</v>
      </c>
      <c r="R132" s="117">
        <f>IF(R126="-","-",SUM(R123:R131)*'3k EBIT'!$E$11)</f>
        <v>2.0375334161975194</v>
      </c>
      <c r="S132" s="117">
        <f>IF(S126="-","-",SUM(S123:S131)*'3k EBIT'!$E$11)</f>
        <v>2.0819665547461152</v>
      </c>
      <c r="T132" s="117">
        <f>IF(T126="-","-",SUM(T123:T131)*'3k EBIT'!$E$11)</f>
        <v>1.9954046549190607</v>
      </c>
      <c r="U132" s="117">
        <f>IF(U126="-","-",SUM(U123:U131)*'3k EBIT'!$E$11)</f>
        <v>2.0326811700265912</v>
      </c>
      <c r="V132" s="117">
        <f>IF(V126="-","-",SUM(V123:V131)*'3k EBIT'!$E$11)</f>
        <v>2.0038834567790658</v>
      </c>
      <c r="W132" s="117">
        <f>IF(W126="-","-",SUM(W123:W131)*'3k EBIT'!$E$11)</f>
        <v>2.0851778564644388</v>
      </c>
      <c r="X132" s="27"/>
      <c r="Y132" s="117">
        <f>IF(Y126="-","-",SUM(Y123:Y131)*'3k EBIT'!$E$11)</f>
        <v>2.183124881833221</v>
      </c>
      <c r="Z132" s="117" t="str">
        <f>IF(Z126="-","-",SUM(Z123:Z131)*'3k EBIT'!$E$11)</f>
        <v>-</v>
      </c>
      <c r="AA132" s="117" t="str">
        <f>IF(AA126="-","-",SUM(AA123:AA131)*'3k EBIT'!$E$11)</f>
        <v>-</v>
      </c>
      <c r="AB132" s="117" t="str">
        <f>IF(AB126="-","-",SUM(AB123:AB131)*'3k EBIT'!$E$11)</f>
        <v>-</v>
      </c>
      <c r="AC132" s="117" t="str">
        <f>IF(AC126="-","-",SUM(AC123:AC131)*'3k EBIT'!$E$11)</f>
        <v>-</v>
      </c>
      <c r="AD132" s="25"/>
    </row>
    <row r="133" spans="1:30" s="26" customFormat="1" ht="11.25" x14ac:dyDescent="0.15">
      <c r="A133" s="207"/>
      <c r="B133" s="120" t="s">
        <v>251</v>
      </c>
      <c r="C133" s="156" t="s">
        <v>252</v>
      </c>
      <c r="D133" s="122" t="s">
        <v>135</v>
      </c>
      <c r="E133" s="118"/>
      <c r="F133" s="27"/>
      <c r="G133" s="117">
        <f>IF(G128="-","-",SUM(G123:G126,G128:G132)*'3l HAP'!$E$12)</f>
        <v>1.3015210418074821</v>
      </c>
      <c r="H133" s="117">
        <f>IF(H128="-","-",SUM(H123:H126,H128:H132)*'3l HAP'!$E$12)</f>
        <v>1.3039195101681555</v>
      </c>
      <c r="I133" s="117">
        <f>IF(I128="-","-",SUM(I123:I126,I128:I132)*'3l HAP'!$E$12)</f>
        <v>1.3085111875205069</v>
      </c>
      <c r="J133" s="117">
        <f>IF(J128="-","-",SUM(J123:J126,J128:J132)*'3l HAP'!$E$12)</f>
        <v>1.3157065926025275</v>
      </c>
      <c r="K133" s="117">
        <f>IF(K128="-","-",SUM(K123:K126,K128:K132)*'3l HAP'!$E$12)</f>
        <v>1.3313563737099117</v>
      </c>
      <c r="L133" s="117">
        <f>IF(L128="-","-",SUM(L123:L126,L128:L132)*'3l HAP'!$E$12)</f>
        <v>1.3453303193950954</v>
      </c>
      <c r="M133" s="117">
        <f>IF(M128="-","-",SUM(M123:M126,M128:M132)*'3l HAP'!$E$12)</f>
        <v>1.3921514754585258</v>
      </c>
      <c r="N133" s="117">
        <f>IF(N128="-","-",SUM(N123:N126,N128:N132)*'3l HAP'!$E$12)</f>
        <v>1.520186516347737</v>
      </c>
      <c r="O133" s="27"/>
      <c r="P133" s="117">
        <f>IF(P128="-","-",SUM(P123:P126,P128:P132)*'3l HAP'!$E$12)</f>
        <v>1.520186516347737</v>
      </c>
      <c r="Q133" s="117">
        <f>IF(Q128="-","-",SUM(Q123:Q126,Q128:Q132)*'3l HAP'!$E$12)</f>
        <v>1.5587305993916913</v>
      </c>
      <c r="R133" s="117">
        <f>IF(R128="-","-",SUM(R123:R126,R128:R132)*'3l HAP'!$E$12)</f>
        <v>1.570079706555918</v>
      </c>
      <c r="S133" s="117">
        <f>IF(S128="-","-",SUM(S123:S126,S128:S132)*'3l HAP'!$E$12)</f>
        <v>1.6043189335443677</v>
      </c>
      <c r="T133" s="117">
        <f>IF(T128="-","-",SUM(T123:T126,T128:T132)*'3l HAP'!$E$12)</f>
        <v>1.5376161834451714</v>
      </c>
      <c r="U133" s="117">
        <f>IF(U128="-","-",SUM(U123:U126,U128:U132)*'3l HAP'!$E$12)</f>
        <v>1.5663406693535709</v>
      </c>
      <c r="V133" s="117">
        <f>IF(V128="-","-",SUM(V123:V126,V128:V132)*'3l HAP'!$E$12)</f>
        <v>1.5441497669586857</v>
      </c>
      <c r="W133" s="117">
        <f>IF(W128="-","-",SUM(W123:W126,W128:W132)*'3l HAP'!$E$12)</f>
        <v>1.6067934940200321</v>
      </c>
      <c r="X133" s="27"/>
      <c r="Y133" s="117">
        <f>IF(Y128="-","-",SUM(Y123:Y126,Y128:Y132)*'3l HAP'!$E$12)</f>
        <v>1.6822693785510638</v>
      </c>
      <c r="Z133" s="117" t="str">
        <f>IF(Z128="-","-",SUM(Z123:Z126,Z128:Z132)*'3l HAP'!$E$12)</f>
        <v>-</v>
      </c>
      <c r="AA133" s="117" t="str">
        <f>IF(AA128="-","-",SUM(AA123:AA126,AA128:AA132)*'3l HAP'!$E$12)</f>
        <v>-</v>
      </c>
      <c r="AB133" s="117" t="str">
        <f>IF(AB128="-","-",SUM(AB123:AB126,AB128:AB132)*'3l HAP'!$E$12)</f>
        <v>-</v>
      </c>
      <c r="AC133" s="117" t="str">
        <f>IF(AC128="-","-",SUM(AC123:AC126,AC128:AC132)*'3l HAP'!$E$12)</f>
        <v>-</v>
      </c>
      <c r="AD133" s="25"/>
    </row>
    <row r="134" spans="1:30" s="26" customFormat="1" ht="11.25" x14ac:dyDescent="0.15">
      <c r="A134" s="207"/>
      <c r="B134" s="120" t="s">
        <v>253</v>
      </c>
      <c r="C134" s="120" t="str">
        <f>B134&amp;"_"&amp;D134</f>
        <v>Total_South Wales</v>
      </c>
      <c r="D134" s="122" t="s">
        <v>135</v>
      </c>
      <c r="E134" s="119"/>
      <c r="F134" s="27"/>
      <c r="G134" s="117">
        <f>IF(G128="-","-",SUM(G123:G133))</f>
        <v>90.197159441334975</v>
      </c>
      <c r="H134" s="117">
        <f t="shared" ref="H134:W134" si="19">IF(H128="-","-",SUM(H123:H133))</f>
        <v>90.363376525956397</v>
      </c>
      <c r="I134" s="117">
        <f t="shared" si="19"/>
        <v>90.681585944743844</v>
      </c>
      <c r="J134" s="117">
        <f t="shared" si="19"/>
        <v>91.180237198608097</v>
      </c>
      <c r="K134" s="117">
        <f t="shared" si="19"/>
        <v>92.264788086701628</v>
      </c>
      <c r="L134" s="117">
        <f t="shared" si="19"/>
        <v>93.233201325138921</v>
      </c>
      <c r="M134" s="117">
        <f t="shared" si="19"/>
        <v>96.477970439909441</v>
      </c>
      <c r="N134" s="117">
        <f t="shared" si="19"/>
        <v>105.35097104935348</v>
      </c>
      <c r="O134" s="27"/>
      <c r="P134" s="117">
        <f t="shared" si="19"/>
        <v>105.35097104935348</v>
      </c>
      <c r="Q134" s="117">
        <f t="shared" si="19"/>
        <v>108.02212786677039</v>
      </c>
      <c r="R134" s="117">
        <f t="shared" si="19"/>
        <v>108.8086362638893</v>
      </c>
      <c r="S134" s="117">
        <f t="shared" si="19"/>
        <v>111.18146076431874</v>
      </c>
      <c r="T134" s="117">
        <f t="shared" si="19"/>
        <v>106.55887043145906</v>
      </c>
      <c r="U134" s="117">
        <f t="shared" si="19"/>
        <v>108.54951595475558</v>
      </c>
      <c r="V134" s="117">
        <f t="shared" si="19"/>
        <v>107.01165656012074</v>
      </c>
      <c r="W134" s="117">
        <f t="shared" si="19"/>
        <v>111.35295113489376</v>
      </c>
      <c r="X134" s="27"/>
      <c r="Y134" s="117">
        <f t="shared" ref="Y134:AC134" si="20">IF(Y128="-","-",SUM(Y123:Y133))</f>
        <v>116.58353148845229</v>
      </c>
      <c r="Z134" s="117" t="str">
        <f t="shared" si="20"/>
        <v>-</v>
      </c>
      <c r="AA134" s="117" t="str">
        <f t="shared" si="20"/>
        <v>-</v>
      </c>
      <c r="AB134" s="117" t="str">
        <f t="shared" si="20"/>
        <v>-</v>
      </c>
      <c r="AC134" s="117" t="str">
        <f t="shared" si="20"/>
        <v>-</v>
      </c>
      <c r="AD134" s="25"/>
    </row>
    <row r="135" spans="1:30" s="26" customFormat="1" ht="11.25" x14ac:dyDescent="0.15">
      <c r="A135" s="207"/>
      <c r="B135" s="123" t="s">
        <v>244</v>
      </c>
      <c r="C135" s="123" t="s">
        <v>180</v>
      </c>
      <c r="D135" s="121" t="s">
        <v>134</v>
      </c>
      <c r="E135" s="75"/>
      <c r="F135" s="27"/>
      <c r="G135" s="35" t="s">
        <v>249</v>
      </c>
      <c r="H135" s="35" t="s">
        <v>249</v>
      </c>
      <c r="I135" s="35" t="s">
        <v>249</v>
      </c>
      <c r="J135" s="35" t="s">
        <v>249</v>
      </c>
      <c r="K135" s="35" t="s">
        <v>249</v>
      </c>
      <c r="L135" s="35" t="s">
        <v>249</v>
      </c>
      <c r="M135" s="35" t="s">
        <v>249</v>
      </c>
      <c r="N135" s="35" t="s">
        <v>249</v>
      </c>
      <c r="O135" s="27"/>
      <c r="P135" s="35" t="s">
        <v>249</v>
      </c>
      <c r="Q135" s="35" t="s">
        <v>249</v>
      </c>
      <c r="R135" s="35" t="s">
        <v>249</v>
      </c>
      <c r="S135" s="35" t="s">
        <v>249</v>
      </c>
      <c r="T135" s="35" t="s">
        <v>249</v>
      </c>
      <c r="U135" s="35" t="s">
        <v>249</v>
      </c>
      <c r="V135" s="35" t="s">
        <v>249</v>
      </c>
      <c r="W135" s="35" t="s">
        <v>249</v>
      </c>
      <c r="X135" s="27"/>
      <c r="Y135" s="35" t="s">
        <v>249</v>
      </c>
      <c r="Z135" s="35" t="s">
        <v>249</v>
      </c>
      <c r="AA135" s="35" t="s">
        <v>249</v>
      </c>
      <c r="AB135" s="35" t="s">
        <v>249</v>
      </c>
      <c r="AC135" s="35" t="s">
        <v>249</v>
      </c>
      <c r="AD135" s="25"/>
    </row>
    <row r="136" spans="1:30" s="26" customFormat="1" ht="11.25" customHeight="1" x14ac:dyDescent="0.15">
      <c r="A136" s="207"/>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x14ac:dyDescent="0.15">
      <c r="A137" s="207"/>
      <c r="B137" s="123" t="s">
        <v>245</v>
      </c>
      <c r="C137" s="123" t="s">
        <v>182</v>
      </c>
      <c r="D137" s="121" t="s">
        <v>134</v>
      </c>
      <c r="E137" s="75"/>
      <c r="F137" s="27"/>
      <c r="G137" s="35" t="str">
        <f>IF('3c AA'!J191="-","-",'3c AA'!J191)</f>
        <v>-</v>
      </c>
      <c r="H137" s="35" t="str">
        <f>IF('3c AA'!K191="-","-",'3c AA'!K191)</f>
        <v>-</v>
      </c>
      <c r="I137" s="35" t="str">
        <f>IF('3c AA'!L191="-","-",'3c AA'!L191)</f>
        <v>-</v>
      </c>
      <c r="J137" s="35" t="str">
        <f>IF('3c AA'!M191="-","-",'3c AA'!M191)</f>
        <v>-</v>
      </c>
      <c r="K137" s="35" t="str">
        <f>IF('3c AA'!N191="-","-",'3c AA'!N191)</f>
        <v>-</v>
      </c>
      <c r="L137" s="35" t="str">
        <f>IF('3c AA'!O191="-","-",'3c AA'!O191)</f>
        <v>-</v>
      </c>
      <c r="M137" s="35" t="str">
        <f>IF('3c AA'!P191="-","-",'3c AA'!P191)</f>
        <v>-</v>
      </c>
      <c r="N137" s="35" t="str">
        <f>IF('3c AA'!Q191="-","-",'3c AA'!Q191)</f>
        <v>-</v>
      </c>
      <c r="O137" s="27"/>
      <c r="P137" s="35" t="str">
        <f>IF('3c AA'!S191="-","-",'3c AA'!S191)</f>
        <v>-</v>
      </c>
      <c r="Q137" s="35" t="str">
        <f>IF('3c AA'!T191="-","-",'3c AA'!T191)</f>
        <v>-</v>
      </c>
      <c r="R137" s="35" t="str">
        <f>IF('3c AA'!U191="-","-",'3c AA'!U191)</f>
        <v>-</v>
      </c>
      <c r="S137" s="35" t="str">
        <f>IF('3c AA'!V191="-","-",'3c AA'!V191)</f>
        <v>-</v>
      </c>
      <c r="T137" s="35">
        <f>IF('3c AA'!W191="-","-",'3c AA'!W191)</f>
        <v>0</v>
      </c>
      <c r="U137" s="35">
        <f>IF('3c AA'!X191="-","-",'3c AA'!X191)</f>
        <v>1.4870742269298105</v>
      </c>
      <c r="V137" s="35">
        <f>IF('3c AA'!Y191="-","-",'3c AA'!Y191)</f>
        <v>0.70457099735818829</v>
      </c>
      <c r="W137" s="35" t="str">
        <f>IF('3c AA'!Z191="-","-",'3c AA'!Z191)</f>
        <v>-</v>
      </c>
      <c r="X137" s="27"/>
      <c r="Y137" s="35">
        <f>IF('3c AA'!AB191="-","-",'3c AA'!AB191)</f>
        <v>0</v>
      </c>
      <c r="Z137" s="35" t="str">
        <f>IF('3c AA'!AC191="-","-",'3c AA'!AC191)</f>
        <v>-</v>
      </c>
      <c r="AA137" s="35" t="str">
        <f>IF('3c AA'!AD191="-","-",'3c AA'!AD191)</f>
        <v>-</v>
      </c>
      <c r="AB137" s="35" t="str">
        <f>IF('3c AA'!AE191="-","-",'3c AA'!AE191)</f>
        <v>-</v>
      </c>
      <c r="AC137" s="35" t="str">
        <f>IF('3c AA'!AF191="-","-",'3c AA'!AF191)</f>
        <v>-</v>
      </c>
      <c r="AD137" s="25"/>
    </row>
    <row r="138" spans="1:30" s="331" customFormat="1" ht="11.25" customHeight="1" x14ac:dyDescent="0.15">
      <c r="A138" s="207"/>
      <c r="B138" s="123" t="s">
        <v>246</v>
      </c>
      <c r="C138" s="123" t="s">
        <v>183</v>
      </c>
      <c r="D138" s="121" t="s">
        <v>134</v>
      </c>
      <c r="E138" s="75"/>
      <c r="F138" s="27"/>
      <c r="G138" s="35">
        <f>IF('3d PC'!G15="-","-",'3d PC'!G64+'3d PC'!G65)</f>
        <v>6.5567588596821027</v>
      </c>
      <c r="H138" s="35">
        <f>IF('3d PC'!H15="-","-",'3d PC'!H64+'3d PC'!H65)</f>
        <v>6.5567588596821027</v>
      </c>
      <c r="I138" s="35">
        <f>IF('3d PC'!I15="-","-",'3d PC'!I64+'3d PC'!I65)</f>
        <v>6.6197359495950758</v>
      </c>
      <c r="J138" s="35">
        <f>IF('3d PC'!J15="-","-",'3d PC'!J64+'3d PC'!J65)</f>
        <v>6.6197359495950758</v>
      </c>
      <c r="K138" s="35">
        <f>IF('3d PC'!K15="-","-",'3d PC'!K64+'3d PC'!K65)</f>
        <v>6.6995028867368616</v>
      </c>
      <c r="L138" s="35">
        <f>IF('3d PC'!L15="-","-",'3d PC'!L64+'3d PC'!L65)</f>
        <v>6.6995028867368616</v>
      </c>
      <c r="M138" s="35">
        <f>IF('3d PC'!M15="-","-",'3d PC'!M64+'3d PC'!M65)</f>
        <v>7.1131218301273513</v>
      </c>
      <c r="N138" s="35">
        <f>IF('3d PC'!N15="-","-",'3d PC'!N64+'3d PC'!N65)</f>
        <v>7.1131218301273513</v>
      </c>
      <c r="O138" s="27"/>
      <c r="P138" s="35">
        <f>IF('3d PC'!P15="-","-",'3d PC'!P64+'3d PC'!P65)</f>
        <v>7.1131218301273513</v>
      </c>
      <c r="Q138" s="35">
        <f>IF('3d PC'!Q15="-","-",'3d PC'!Q64+'3d PC'!Q65)</f>
        <v>7.2804579515147188</v>
      </c>
      <c r="R138" s="35">
        <f>IF('3d PC'!R15="-","-",'3d PC'!R64+'3d PC'!R65)</f>
        <v>7.1935840895118579</v>
      </c>
      <c r="S138" s="35">
        <f>IF('3d PC'!S15="-","-",'3d PC'!S64+'3d PC'!S65)</f>
        <v>7.3593999937099728</v>
      </c>
      <c r="T138" s="35">
        <f>IF('3d PC'!T15="-","-",'3d PC'!T64+'3d PC'!T65)</f>
        <v>7.0492243060839304</v>
      </c>
      <c r="U138" s="35">
        <f>IF('3d PC'!U15="-","-",'3d PC'!U64+'3d PC'!U65)</f>
        <v>7.1089669218364691</v>
      </c>
      <c r="V138" s="35">
        <f>IF('3d PC'!V15="-","-",'3d PC'!V64+'3d PC'!V65)</f>
        <v>6.9829560851947949</v>
      </c>
      <c r="W138" s="35">
        <f>IF('3d PC'!W15="-","-",'3d PC'!W64+'3d PC'!W65)</f>
        <v>12.319103597588796</v>
      </c>
      <c r="X138" s="27"/>
      <c r="Y138" s="35">
        <f>IF('3d PC'!Y15="-","-",'3d PC'!Y64+'3d PC'!Y65)</f>
        <v>12.643366379774243</v>
      </c>
      <c r="Z138" s="35" t="str">
        <f>IF('3d PC'!Z15="-","-",'3d PC'!Z64+'3d PC'!Z65)</f>
        <v>-</v>
      </c>
      <c r="AA138" s="35" t="str">
        <f>IF('3d PC'!AA15="-","-",'3d PC'!AA64+'3d PC'!AA65)</f>
        <v>-</v>
      </c>
      <c r="AB138" s="35" t="str">
        <f>IF('3d PC'!AB15="-","-",'3d PC'!AB64+'3d PC'!AB65)</f>
        <v>-</v>
      </c>
      <c r="AC138" s="35" t="str">
        <f>IF('3d PC'!AC15="-","-",'3d PC'!AC64+'3d PC'!AC65)</f>
        <v>-</v>
      </c>
      <c r="AD138" s="25"/>
    </row>
    <row r="139" spans="1:30" s="26" customFormat="1" ht="11.25" customHeight="1" x14ac:dyDescent="0.15">
      <c r="A139" s="207"/>
      <c r="B139" s="123" t="s">
        <v>247</v>
      </c>
      <c r="C139" s="123" t="s">
        <v>184</v>
      </c>
      <c r="D139" s="121" t="s">
        <v>134</v>
      </c>
      <c r="E139" s="75"/>
      <c r="F139" s="27"/>
      <c r="G139" s="35" t="s">
        <v>249</v>
      </c>
      <c r="H139" s="35" t="s">
        <v>249</v>
      </c>
      <c r="I139" s="35" t="s">
        <v>249</v>
      </c>
      <c r="J139" s="35" t="s">
        <v>249</v>
      </c>
      <c r="K139" s="35" t="s">
        <v>249</v>
      </c>
      <c r="L139" s="35" t="s">
        <v>249</v>
      </c>
      <c r="M139" s="35" t="s">
        <v>249</v>
      </c>
      <c r="N139" s="35" t="s">
        <v>249</v>
      </c>
      <c r="O139" s="27"/>
      <c r="P139" s="35" t="s">
        <v>249</v>
      </c>
      <c r="Q139" s="35" t="s">
        <v>249</v>
      </c>
      <c r="R139" s="35" t="s">
        <v>249</v>
      </c>
      <c r="S139" s="35" t="s">
        <v>249</v>
      </c>
      <c r="T139" s="35" t="s">
        <v>249</v>
      </c>
      <c r="U139" s="35" t="s">
        <v>249</v>
      </c>
      <c r="V139" s="35" t="s">
        <v>249</v>
      </c>
      <c r="W139" s="35" t="s">
        <v>249</v>
      </c>
      <c r="X139" s="27"/>
      <c r="Y139" s="35" t="s">
        <v>249</v>
      </c>
      <c r="Z139" s="35" t="s">
        <v>249</v>
      </c>
      <c r="AA139" s="35" t="s">
        <v>249</v>
      </c>
      <c r="AB139" s="35" t="s">
        <v>249</v>
      </c>
      <c r="AC139" s="35" t="s">
        <v>249</v>
      </c>
      <c r="AD139" s="25"/>
    </row>
    <row r="140" spans="1:30" s="26" customFormat="1" ht="11.25" customHeight="1" x14ac:dyDescent="0.15">
      <c r="A140" s="207"/>
      <c r="B140" s="123" t="s">
        <v>248</v>
      </c>
      <c r="C140" s="123" t="s">
        <v>185</v>
      </c>
      <c r="D140" s="121" t="s">
        <v>134</v>
      </c>
      <c r="E140" s="75"/>
      <c r="F140" s="27"/>
      <c r="G140" s="35">
        <f>IF('3g CPIH'!C$17="-","-",'3h OC '!$E$11*('3g CPIH'!C$17/'3g CPIH'!$G$17))</f>
        <v>63.482931017612529</v>
      </c>
      <c r="H140" s="35">
        <f>IF('3g CPIH'!D$17="-","-",'3h OC '!$E$11*('3g CPIH'!D$17/'3g CPIH'!$G$17))</f>
        <v>63.61002397260274</v>
      </c>
      <c r="I140" s="35">
        <f>IF('3g CPIH'!E$17="-","-",'3h OC '!$E$11*('3g CPIH'!E$17/'3g CPIH'!$G$17))</f>
        <v>63.800663405088073</v>
      </c>
      <c r="J140" s="35">
        <f>IF('3g CPIH'!F$17="-","-",'3h OC '!$E$11*('3g CPIH'!F$17/'3g CPIH'!$G$17))</f>
        <v>64.181942270058713</v>
      </c>
      <c r="K140" s="35">
        <f>IF('3g CPIH'!G$17="-","-",'3h OC '!$E$11*('3g CPIH'!G$17/'3g CPIH'!$G$17))</f>
        <v>64.944500000000005</v>
      </c>
      <c r="L140" s="35">
        <f>IF('3g CPIH'!H$17="-","-",'3h OC '!$E$11*('3g CPIH'!H$17/'3g CPIH'!$G$17))</f>
        <v>65.770604207436406</v>
      </c>
      <c r="M140" s="35">
        <f>IF('3g CPIH'!I$17="-","-",'3h OC '!$E$11*('3g CPIH'!I$17/'3g CPIH'!$G$17))</f>
        <v>66.723801369863011</v>
      </c>
      <c r="N140" s="35">
        <f>IF('3g CPIH'!J$17="-","-",'3h OC '!$E$11*('3g CPIH'!J$17/'3g CPIH'!$G$17))</f>
        <v>67.295719667318991</v>
      </c>
      <c r="O140" s="27"/>
      <c r="P140" s="35">
        <f>IF('3g CPIH'!L$17="-","-",'3h OC '!$E$11*('3g CPIH'!L$17/'3g CPIH'!$G$17))</f>
        <v>67.295719667318991</v>
      </c>
      <c r="Q140" s="35">
        <f>IF('3g CPIH'!M$17="-","-",'3h OC '!$E$11*('3g CPIH'!M$17/'3g CPIH'!$G$17))</f>
        <v>68.058277397260284</v>
      </c>
      <c r="R140" s="35">
        <f>IF('3g CPIH'!N$17="-","-",'3h OC '!$E$11*('3g CPIH'!N$17/'3g CPIH'!$G$17))</f>
        <v>68.566649217221141</v>
      </c>
      <c r="S140" s="35">
        <f>IF('3g CPIH'!O$17="-","-",'3h OC '!$E$11*('3g CPIH'!O$17/'3g CPIH'!$G$17))</f>
        <v>68.947928082191794</v>
      </c>
      <c r="T140" s="35">
        <f>IF('3g CPIH'!P$17="-","-",'3h OC '!$E$11*('3g CPIH'!P$17/'3g CPIH'!$G$17))</f>
        <v>69.138567514677106</v>
      </c>
      <c r="U140" s="35">
        <f>IF('3g CPIH'!Q$17="-","-",'3h OC '!$E$11*('3g CPIH'!Q$17/'3g CPIH'!$G$17))</f>
        <v>69.51984637964776</v>
      </c>
      <c r="V140" s="35">
        <f>IF('3g CPIH'!R$17="-","-",'3h OC '!$E$11*('3g CPIH'!R$17/'3g CPIH'!$G$17))</f>
        <v>70.790775929549909</v>
      </c>
      <c r="W140" s="35">
        <f>IF('3g CPIH'!S$17="-","-",'3h OC '!$E$11*('3g CPIH'!S$17/'3g CPIH'!$G$17))</f>
        <v>72.88780968688846</v>
      </c>
      <c r="X140" s="27"/>
      <c r="Y140" s="35">
        <f>IF('3g CPIH'!U$17="-","-",'3h OC '!$E$11*('3g CPIH'!U$17/'3g CPIH'!$G$17))</f>
        <v>76.573505381604704</v>
      </c>
      <c r="Z140" s="35" t="str">
        <f>IF('3g CPIH'!V$17="-","-",'3h OC '!$E$11*('3g CPIH'!V$17/'3g CPIH'!$G$17))</f>
        <v>-</v>
      </c>
      <c r="AA140" s="35" t="str">
        <f>IF('3g CPIH'!W$17="-","-",'3h OC '!$E$11*('3g CPIH'!W$17/'3g CPIH'!$G$17))</f>
        <v>-</v>
      </c>
      <c r="AB140" s="35" t="str">
        <f>IF('3g CPIH'!X$17="-","-",'3h OC '!$E$11*('3g CPIH'!X$17/'3g CPIH'!$G$17))</f>
        <v>-</v>
      </c>
      <c r="AC140" s="35" t="str">
        <f>IF('3g CPIH'!Y$17="-","-",'3h OC '!$E$11*('3g CPIH'!Y$17/'3g CPIH'!$G$17))</f>
        <v>-</v>
      </c>
      <c r="AD140" s="25"/>
    </row>
    <row r="141" spans="1:30" s="26" customFormat="1" ht="11.25" customHeight="1" x14ac:dyDescent="0.15">
      <c r="A141" s="207"/>
      <c r="B141" s="123" t="s">
        <v>248</v>
      </c>
      <c r="C141" s="123" t="s">
        <v>186</v>
      </c>
      <c r="D141" s="121" t="s">
        <v>134</v>
      </c>
      <c r="E141" s="75"/>
      <c r="F141" s="27"/>
      <c r="G141" s="35" t="s">
        <v>249</v>
      </c>
      <c r="H141" s="35" t="s">
        <v>249</v>
      </c>
      <c r="I141" s="35" t="s">
        <v>249</v>
      </c>
      <c r="J141" s="35" t="s">
        <v>249</v>
      </c>
      <c r="K141" s="35">
        <f>IF('3i SMNCC'!G$51="-","-",'3i SMNCC'!G$63)</f>
        <v>0</v>
      </c>
      <c r="L141" s="35">
        <f>IF('3i SMNCC'!H$51="-","-",'3i SMNCC'!H$63)</f>
        <v>-0.10239413454660828</v>
      </c>
      <c r="M141" s="35">
        <f>IF('3i SMNCC'!I$51="-","-",'3i SMNCC'!I$63)</f>
        <v>1.3107897268148032</v>
      </c>
      <c r="N141" s="35">
        <f>IF('3i SMNCC'!J$51="-","-",'3i SMNCC'!J$63)</f>
        <v>8.7391024854837447</v>
      </c>
      <c r="O141" s="27"/>
      <c r="P141" s="35">
        <f>IF('3i SMNCC'!L$51="-","-",'3i SMNCC'!L$63)</f>
        <v>8.7391024854837447</v>
      </c>
      <c r="Q141" s="35">
        <f>IF('3i SMNCC'!M$51="-","-",'3i SMNCC'!M$63)</f>
        <v>10.102089688688181</v>
      </c>
      <c r="R141" s="35">
        <f>IF('3i SMNCC'!N$51="-","-",'3i SMNCC'!N$63)</f>
        <v>10.300173121233549</v>
      </c>
      <c r="S141" s="35">
        <f>IF('3i SMNCC'!O$51="-","-",'3i SMNCC'!O$63)</f>
        <v>11.847822371645298</v>
      </c>
      <c r="T141" s="35">
        <f>IF('3i SMNCC'!P$51="-","-",'3i SMNCC'!P$63)</f>
        <v>7.7038430079225817</v>
      </c>
      <c r="U141" s="35">
        <f>IF('3i SMNCC'!Q$51="-","-",'3i SMNCC'!Q$63)</f>
        <v>7.5210837283470999</v>
      </c>
      <c r="V141" s="35">
        <f>IF('3i SMNCC'!R$51="-","-",'3i SMNCC'!R$63)</f>
        <v>5.5039662813362371</v>
      </c>
      <c r="W141" s="35">
        <f>IF('3i SMNCC'!S$51="-","-",'3i SMNCC'!S$63)</f>
        <v>2.3340147638275894</v>
      </c>
      <c r="X141" s="27"/>
      <c r="Y141" s="35">
        <f>IF('3i SMNCC'!U$51="-","-",'3i SMNCC'!U$63)</f>
        <v>2.3848554466543863</v>
      </c>
      <c r="Z141" s="35" t="str">
        <f>IF('3i SMNCC'!V$51="-","-",'3i SMNCC'!V$63)</f>
        <v>-</v>
      </c>
      <c r="AA141" s="35" t="str">
        <f>IF('3i SMNCC'!W$51="-","-",'3i SMNCC'!W$63)</f>
        <v>-</v>
      </c>
      <c r="AB141" s="35" t="str">
        <f>IF('3i SMNCC'!X$51="-","-",'3i SMNCC'!X$63)</f>
        <v>-</v>
      </c>
      <c r="AC141" s="35" t="str">
        <f>IF('3i SMNCC'!Y$51="-","-",'3i SMNCC'!Y$63)</f>
        <v>-</v>
      </c>
      <c r="AD141" s="25"/>
    </row>
    <row r="142" spans="1:30" s="26" customFormat="1" ht="12.6" customHeight="1" x14ac:dyDescent="0.15">
      <c r="A142" s="207"/>
      <c r="B142" s="123" t="s">
        <v>248</v>
      </c>
      <c r="C142" s="123" t="s">
        <v>187</v>
      </c>
      <c r="D142" s="121" t="s">
        <v>134</v>
      </c>
      <c r="E142" s="75"/>
      <c r="F142" s="27"/>
      <c r="G142" s="35">
        <f>IF('3g CPIH'!C$17="-","-",'3j PAAC PAP'!$G$19*('3g CPIH'!C$17/'3g CPIH'!$G$17))</f>
        <v>13.137827495107633</v>
      </c>
      <c r="H142" s="35">
        <f>IF('3g CPIH'!D$17="-","-",'3j PAAC PAP'!$G$19*('3g CPIH'!D$17/'3g CPIH'!$G$17))</f>
        <v>13.164129452054794</v>
      </c>
      <c r="I142" s="35">
        <f>IF('3g CPIH'!E$17="-","-",'3j PAAC PAP'!$G$19*('3g CPIH'!E$17/'3g CPIH'!$G$17))</f>
        <v>13.203582387475539</v>
      </c>
      <c r="J142" s="35">
        <f>IF('3g CPIH'!F$17="-","-",'3j PAAC PAP'!$G$19*('3g CPIH'!F$17/'3g CPIH'!$G$17))</f>
        <v>13.282488258317025</v>
      </c>
      <c r="K142" s="35">
        <f>IF('3g CPIH'!G$17="-","-",'3j PAAC PAP'!$G$19*('3g CPIH'!G$17/'3g CPIH'!$G$17))</f>
        <v>13.440300000000001</v>
      </c>
      <c r="L142" s="35">
        <f>IF('3g CPIH'!H$17="-","-",'3j PAAC PAP'!$G$19*('3g CPIH'!H$17/'3g CPIH'!$G$17))</f>
        <v>13.611262720156557</v>
      </c>
      <c r="M142" s="35">
        <f>IF('3g CPIH'!I$17="-","-",'3j PAAC PAP'!$G$19*('3g CPIH'!I$17/'3g CPIH'!$G$17))</f>
        <v>13.808527397260272</v>
      </c>
      <c r="N142" s="35">
        <f>IF('3g CPIH'!J$17="-","-",'3j PAAC PAP'!$G$19*('3g CPIH'!J$17/'3g CPIH'!$G$17))</f>
        <v>13.926886203522507</v>
      </c>
      <c r="O142" s="27"/>
      <c r="P142" s="35">
        <f>IF('3g CPIH'!L$17="-","-",'3j PAAC PAP'!$G$19*('3g CPIH'!L$17/'3g CPIH'!$G$17))</f>
        <v>13.926886203522507</v>
      </c>
      <c r="Q142" s="35">
        <f>IF('3g CPIH'!M$17="-","-",'3j PAAC PAP'!$G$19*('3g CPIH'!M$17/'3g CPIH'!$G$17))</f>
        <v>14.08469794520548</v>
      </c>
      <c r="R142" s="35">
        <f>IF('3g CPIH'!N$17="-","-",'3j PAAC PAP'!$G$19*('3g CPIH'!N$17/'3g CPIH'!$G$17))</f>
        <v>14.189905772994129</v>
      </c>
      <c r="S142" s="35">
        <f>IF('3g CPIH'!O$17="-","-",'3j PAAC PAP'!$G$19*('3g CPIH'!O$17/'3g CPIH'!$G$17))</f>
        <v>14.268811643835617</v>
      </c>
      <c r="T142" s="35">
        <f>IF('3g CPIH'!P$17="-","-",'3j PAAC PAP'!$G$19*('3g CPIH'!P$17/'3g CPIH'!$G$17))</f>
        <v>14.30826457925636</v>
      </c>
      <c r="U142" s="35">
        <f>IF('3g CPIH'!Q$17="-","-",'3j PAAC PAP'!$G$19*('3g CPIH'!Q$17/'3g CPIH'!$G$17))</f>
        <v>14.387170450097848</v>
      </c>
      <c r="V142" s="35">
        <f>IF('3g CPIH'!R$17="-","-",'3j PAAC PAP'!$G$19*('3g CPIH'!R$17/'3g CPIH'!$G$17))</f>
        <v>14.650190019569473</v>
      </c>
      <c r="W142" s="35">
        <f>IF('3g CPIH'!S$17="-","-",'3j PAAC PAP'!$G$19*('3g CPIH'!S$17/'3g CPIH'!$G$17))</f>
        <v>15.084172309197653</v>
      </c>
      <c r="X142" s="27"/>
      <c r="Y142" s="35">
        <f>IF('3g CPIH'!U$17="-","-",'3j PAAC PAP'!$G$19*('3g CPIH'!U$17/'3g CPIH'!$G$17))</f>
        <v>15.846929060665364</v>
      </c>
      <c r="Z142" s="35" t="str">
        <f>IF('3g CPIH'!V$17="-","-",'3j PAAC PAP'!$G$19*('3g CPIH'!V$17/'3g CPIH'!$G$17))</f>
        <v>-</v>
      </c>
      <c r="AA142" s="35" t="str">
        <f>IF('3g CPIH'!W$17="-","-",'3j PAAC PAP'!$G$19*('3g CPIH'!W$17/'3g CPIH'!$G$17))</f>
        <v>-</v>
      </c>
      <c r="AB142" s="35" t="str">
        <f>IF('3g CPIH'!X$17="-","-",'3j PAAC PAP'!$G$19*('3g CPIH'!X$17/'3g CPIH'!$G$17))</f>
        <v>-</v>
      </c>
      <c r="AC142" s="35" t="str">
        <f>IF('3g CPIH'!Y$17="-","-",'3j PAAC PAP'!$G$19*('3g CPIH'!Y$17/'3g CPIH'!$G$17))</f>
        <v>-</v>
      </c>
      <c r="AD142" s="25"/>
    </row>
    <row r="143" spans="1:30" s="26" customFormat="1" ht="11.25" customHeight="1" x14ac:dyDescent="0.15">
      <c r="A143" s="207"/>
      <c r="B143" s="123" t="s">
        <v>248</v>
      </c>
      <c r="C143" s="123" t="s">
        <v>188</v>
      </c>
      <c r="D143" s="121" t="s">
        <v>134</v>
      </c>
      <c r="E143" s="75"/>
      <c r="F143" s="27"/>
      <c r="G143" s="35">
        <f>IF(G138="-","-",SUM(G135:G141)*'3j PAAC PAP'!$G$37)</f>
        <v>4.0291031998812512</v>
      </c>
      <c r="H143" s="35">
        <f>IF(H138="-","-",SUM(H135:H141)*'3j PAAC PAP'!$G$37)</f>
        <v>4.036414349210018</v>
      </c>
      <c r="I143" s="35">
        <f>IF(I138="-","-",SUM(I135:I141)*'3j PAAC PAP'!$G$37)</f>
        <v>4.0510038932775032</v>
      </c>
      <c r="J143" s="35">
        <f>IF(J138="-","-",SUM(J135:J141)*'3j PAAC PAP'!$G$37)</f>
        <v>4.0729373412638044</v>
      </c>
      <c r="K143" s="35">
        <f>IF(K138="-","-",SUM(K135:K141)*'3j PAAC PAP'!$G$37)</f>
        <v>4.1213929100624256</v>
      </c>
      <c r="L143" s="35">
        <f>IF(L138="-","-",SUM(L135:L141)*'3j PAAC PAP'!$G$37)</f>
        <v>4.1630250557154831</v>
      </c>
      <c r="M143" s="35">
        <f>IF(M138="-","-",SUM(M135:M141)*'3j PAAC PAP'!$G$37)</f>
        <v>4.3229473338273943</v>
      </c>
      <c r="N143" s="35">
        <f>IF(N138="-","-",SUM(N135:N141)*'3j PAAC PAP'!$G$37)</f>
        <v>4.7831686255620367</v>
      </c>
      <c r="O143" s="27"/>
      <c r="P143" s="35">
        <f>IF(P138="-","-",SUM(P135:P141)*'3j PAAC PAP'!$G$37)</f>
        <v>4.7831686255620367</v>
      </c>
      <c r="Q143" s="35">
        <f>IF(Q138="-","-",SUM(Q135:Q141)*'3j PAAC PAP'!$G$37)</f>
        <v>4.9150689011051076</v>
      </c>
      <c r="R143" s="35">
        <f>IF(R138="-","-",SUM(R135:R141)*'3j PAAC PAP'!$G$37)</f>
        <v>4.9507109401752034</v>
      </c>
      <c r="S143" s="35">
        <f>IF(S138="-","-",SUM(S135:S141)*'3j PAAC PAP'!$G$37)</f>
        <v>5.0712131846455923</v>
      </c>
      <c r="T143" s="35">
        <f>IF(T138="-","-",SUM(T135:T141)*'3j PAAC PAP'!$G$37)</f>
        <v>4.8259501851548539</v>
      </c>
      <c r="U143" s="35">
        <f>IF(U138="-","-",SUM(U135:U141)*'3j PAAC PAP'!$G$37)</f>
        <v>4.9263524085164407</v>
      </c>
      <c r="V143" s="35">
        <f>IF(V138="-","-",SUM(V135:V141)*'3j PAAC PAP'!$G$37)</f>
        <v>4.8311640233743791</v>
      </c>
      <c r="W143" s="35">
        <f>IF(W138="-","-",SUM(W135:W141)*'3j PAAC PAP'!$G$37)</f>
        <v>5.0358794269067841</v>
      </c>
      <c r="X143" s="27"/>
      <c r="Y143" s="35">
        <f>IF(Y138="-","-",SUM(Y135:Y141)*'3j PAAC PAP'!$G$37)</f>
        <v>5.269480959369325</v>
      </c>
      <c r="Z143" s="35" t="str">
        <f>IF(Z138="-","-",SUM(Z135:Z141)*'3j PAAC PAP'!$G$37)</f>
        <v>-</v>
      </c>
      <c r="AA143" s="35" t="str">
        <f>IF(AA138="-","-",SUM(AA135:AA141)*'3j PAAC PAP'!$G$37)</f>
        <v>-</v>
      </c>
      <c r="AB143" s="35" t="str">
        <f>IF(AB138="-","-",SUM(AB135:AB141)*'3j PAAC PAP'!$G$37)</f>
        <v>-</v>
      </c>
      <c r="AC143" s="35" t="str">
        <f>IF(AC138="-","-",SUM(AC135:AC141)*'3j PAAC PAP'!$G$37)</f>
        <v>-</v>
      </c>
      <c r="AD143" s="25"/>
    </row>
    <row r="144" spans="1:30" s="26" customFormat="1" ht="11.25" x14ac:dyDescent="0.15">
      <c r="A144" s="207"/>
      <c r="B144" s="123" t="s">
        <v>189</v>
      </c>
      <c r="C144" s="123" t="s">
        <v>250</v>
      </c>
      <c r="D144" s="121" t="s">
        <v>134</v>
      </c>
      <c r="E144" s="75"/>
      <c r="F144" s="27"/>
      <c r="G144" s="35">
        <f>IF(G138="-","-",SUM(G135:G143)*'3k EBIT'!$E$11)</f>
        <v>1.6890178272439871</v>
      </c>
      <c r="H144" s="35">
        <f>IF(H138="-","-",SUM(H135:H143)*'3k EBIT'!$E$11)</f>
        <v>1.6921303822385896</v>
      </c>
      <c r="I144" s="35">
        <f>IF(I138="-","-",SUM(I135:I143)*'3k EBIT'!$E$11)</f>
        <v>1.6980891217871283</v>
      </c>
      <c r="J144" s="35">
        <f>IF(J138="-","-",SUM(J135:J143)*'3k EBIT'!$E$11)</f>
        <v>1.7074267867709363</v>
      </c>
      <c r="K144" s="35">
        <f>IF(K138="-","-",SUM(K135:K143)*'3k EBIT'!$E$11)</f>
        <v>1.7277359161924088</v>
      </c>
      <c r="L144" s="35">
        <f>IF(L138="-","-",SUM(L135:L143)*'3k EBIT'!$E$11)</f>
        <v>1.7458702702451387</v>
      </c>
      <c r="M144" s="35">
        <f>IF(M138="-","-",SUM(M135:M143)*'3k EBIT'!$E$11)</f>
        <v>1.8066313065580686</v>
      </c>
      <c r="N144" s="35">
        <f>IF(N138="-","-",SUM(N135:N143)*'3k EBIT'!$E$11)</f>
        <v>1.9727857209910995</v>
      </c>
      <c r="O144" s="27"/>
      <c r="P144" s="35">
        <f>IF(P138="-","-",SUM(P135:P143)*'3k EBIT'!$E$11)</f>
        <v>1.9727857209910995</v>
      </c>
      <c r="Q144" s="35">
        <f>IF(Q138="-","-",SUM(Q135:Q143)*'3k EBIT'!$E$11)</f>
        <v>2.02280538360493</v>
      </c>
      <c r="R144" s="35">
        <f>IF(R138="-","-",SUM(R135:R143)*'3k EBIT'!$E$11)</f>
        <v>2.0375334161975194</v>
      </c>
      <c r="S144" s="35">
        <f>IF(S138="-","-",SUM(S135:S143)*'3k EBIT'!$E$11)</f>
        <v>2.0819665547461152</v>
      </c>
      <c r="T144" s="35">
        <f>IF(T138="-","-",SUM(T135:T143)*'3k EBIT'!$E$11)</f>
        <v>1.9954046549190607</v>
      </c>
      <c r="U144" s="35">
        <f>IF(U138="-","-",SUM(U135:U143)*'3k EBIT'!$E$11)</f>
        <v>2.0326811700265912</v>
      </c>
      <c r="V144" s="35">
        <f>IF(V138="-","-",SUM(V135:V143)*'3k EBIT'!$E$11)</f>
        <v>2.0038834567790658</v>
      </c>
      <c r="W144" s="35">
        <f>IF(W138="-","-",SUM(W135:W143)*'3k EBIT'!$E$11)</f>
        <v>2.0851778564644388</v>
      </c>
      <c r="X144" s="27"/>
      <c r="Y144" s="35">
        <f>IF(Y138="-","-",SUM(Y135:Y143)*'3k EBIT'!$E$11)</f>
        <v>2.183124881833221</v>
      </c>
      <c r="Z144" s="35" t="str">
        <f>IF(Z138="-","-",SUM(Z135:Z143)*'3k EBIT'!$E$11)</f>
        <v>-</v>
      </c>
      <c r="AA144" s="35" t="str">
        <f>IF(AA138="-","-",SUM(AA135:AA143)*'3k EBIT'!$E$11)</f>
        <v>-</v>
      </c>
      <c r="AB144" s="35" t="str">
        <f>IF(AB138="-","-",SUM(AB135:AB143)*'3k EBIT'!$E$11)</f>
        <v>-</v>
      </c>
      <c r="AC144" s="35" t="str">
        <f>IF(AC138="-","-",SUM(AC135:AC143)*'3k EBIT'!$E$11)</f>
        <v>-</v>
      </c>
      <c r="AD144" s="25"/>
    </row>
    <row r="145" spans="1:30" s="26" customFormat="1" ht="11.25" x14ac:dyDescent="0.15">
      <c r="A145" s="207"/>
      <c r="B145" s="123" t="s">
        <v>251</v>
      </c>
      <c r="C145" s="158" t="s">
        <v>252</v>
      </c>
      <c r="D145" s="121" t="s">
        <v>134</v>
      </c>
      <c r="E145" s="116"/>
      <c r="F145" s="27"/>
      <c r="G145" s="35">
        <f>IF(G140="-","-",SUM(G135:G138,G140:G144)*'3l HAP'!$E$12)</f>
        <v>1.3015210418074821</v>
      </c>
      <c r="H145" s="35">
        <f>IF(H140="-","-",SUM(H135:H138,H140:H144)*'3l HAP'!$E$12)</f>
        <v>1.3039195101681555</v>
      </c>
      <c r="I145" s="35">
        <f>IF(I140="-","-",SUM(I135:I138,I140:I144)*'3l HAP'!$E$12)</f>
        <v>1.3085111875205069</v>
      </c>
      <c r="J145" s="35">
        <f>IF(J140="-","-",SUM(J135:J138,J140:J144)*'3l HAP'!$E$12)</f>
        <v>1.3157065926025275</v>
      </c>
      <c r="K145" s="35">
        <f>IF(K140="-","-",SUM(K135:K138,K140:K144)*'3l HAP'!$E$12)</f>
        <v>1.3313563737099117</v>
      </c>
      <c r="L145" s="35">
        <f>IF(L140="-","-",SUM(L135:L138,L140:L144)*'3l HAP'!$E$12)</f>
        <v>1.3453303193950954</v>
      </c>
      <c r="M145" s="35">
        <f>IF(M140="-","-",SUM(M135:M138,M140:M144)*'3l HAP'!$E$12)</f>
        <v>1.3921514754585258</v>
      </c>
      <c r="N145" s="35">
        <f>IF(N140="-","-",SUM(N135:N138,N140:N144)*'3l HAP'!$E$12)</f>
        <v>1.520186516347737</v>
      </c>
      <c r="O145" s="27"/>
      <c r="P145" s="35">
        <f>IF(P140="-","-",SUM(P135:P138,P140:P144)*'3l HAP'!$E$12)</f>
        <v>1.520186516347737</v>
      </c>
      <c r="Q145" s="35">
        <f>IF(Q140="-","-",SUM(Q135:Q138,Q140:Q144)*'3l HAP'!$E$12)</f>
        <v>1.5587305993916913</v>
      </c>
      <c r="R145" s="35">
        <f>IF(R140="-","-",SUM(R135:R138,R140:R144)*'3l HAP'!$E$12)</f>
        <v>1.570079706555918</v>
      </c>
      <c r="S145" s="35">
        <f>IF(S140="-","-",SUM(S135:S138,S140:S144)*'3l HAP'!$E$12)</f>
        <v>1.6043189335443677</v>
      </c>
      <c r="T145" s="35">
        <f>IF(T140="-","-",SUM(T135:T138,T140:T144)*'3l HAP'!$E$12)</f>
        <v>1.5376161834451714</v>
      </c>
      <c r="U145" s="35">
        <f>IF(U140="-","-",SUM(U135:U138,U140:U144)*'3l HAP'!$E$12)</f>
        <v>1.5663406693535709</v>
      </c>
      <c r="V145" s="35">
        <f>IF(V140="-","-",SUM(V135:V138,V140:V144)*'3l HAP'!$E$12)</f>
        <v>1.5441497669586857</v>
      </c>
      <c r="W145" s="35">
        <f>IF(W140="-","-",SUM(W135:W138,W140:W144)*'3l HAP'!$E$12)</f>
        <v>1.6067934940200321</v>
      </c>
      <c r="X145" s="27"/>
      <c r="Y145" s="35">
        <f>IF(Y140="-","-",SUM(Y135:Y138,Y140:Y144)*'3l HAP'!$E$12)</f>
        <v>1.6822693785510638</v>
      </c>
      <c r="Z145" s="35" t="str">
        <f>IF(Z140="-","-",SUM(Z135:Z138,Z140:Z144)*'3l HAP'!$E$12)</f>
        <v>-</v>
      </c>
      <c r="AA145" s="35" t="str">
        <f>IF(AA140="-","-",SUM(AA135:AA138,AA140:AA144)*'3l HAP'!$E$12)</f>
        <v>-</v>
      </c>
      <c r="AB145" s="35" t="str">
        <f>IF(AB140="-","-",SUM(AB135:AB138,AB140:AB144)*'3l HAP'!$E$12)</f>
        <v>-</v>
      </c>
      <c r="AC145" s="35" t="str">
        <f>IF(AC140="-","-",SUM(AC135:AC138,AC140:AC144)*'3l HAP'!$E$12)</f>
        <v>-</v>
      </c>
      <c r="AD145" s="25"/>
    </row>
    <row r="146" spans="1:30" s="26" customFormat="1" ht="11.25" x14ac:dyDescent="0.15">
      <c r="A146" s="207"/>
      <c r="B146" s="123" t="s">
        <v>253</v>
      </c>
      <c r="C146" s="123" t="str">
        <f>B146&amp;"_"&amp;D146</f>
        <v>Total_Southern Western</v>
      </c>
      <c r="D146" s="121" t="s">
        <v>134</v>
      </c>
      <c r="E146" s="75"/>
      <c r="F146" s="27"/>
      <c r="G146" s="35">
        <f>IF(G140="-","-",SUM(G135:G145))</f>
        <v>90.197159441334975</v>
      </c>
      <c r="H146" s="35">
        <f t="shared" ref="H146:W146" si="21">IF(H140="-","-",SUM(H135:H145))</f>
        <v>90.363376525956397</v>
      </c>
      <c r="I146" s="35">
        <f t="shared" si="21"/>
        <v>90.681585944743844</v>
      </c>
      <c r="J146" s="35">
        <f t="shared" si="21"/>
        <v>91.180237198608097</v>
      </c>
      <c r="K146" s="35">
        <f t="shared" si="21"/>
        <v>92.264788086701628</v>
      </c>
      <c r="L146" s="35">
        <f t="shared" si="21"/>
        <v>93.233201325138921</v>
      </c>
      <c r="M146" s="35">
        <f t="shared" si="21"/>
        <v>96.477970439909441</v>
      </c>
      <c r="N146" s="35">
        <f t="shared" si="21"/>
        <v>105.35097104935348</v>
      </c>
      <c r="O146" s="27"/>
      <c r="P146" s="35">
        <f t="shared" si="21"/>
        <v>105.35097104935348</v>
      </c>
      <c r="Q146" s="35">
        <f t="shared" si="21"/>
        <v>108.02212786677039</v>
      </c>
      <c r="R146" s="35">
        <f t="shared" si="21"/>
        <v>108.8086362638893</v>
      </c>
      <c r="S146" s="35">
        <f t="shared" si="21"/>
        <v>111.18146076431874</v>
      </c>
      <c r="T146" s="35">
        <f t="shared" si="21"/>
        <v>106.55887043145906</v>
      </c>
      <c r="U146" s="35">
        <f t="shared" si="21"/>
        <v>108.54951595475558</v>
      </c>
      <c r="V146" s="35">
        <f t="shared" si="21"/>
        <v>107.01165656012074</v>
      </c>
      <c r="W146" s="35">
        <f t="shared" si="21"/>
        <v>111.35295113489376</v>
      </c>
      <c r="X146" s="27"/>
      <c r="Y146" s="35">
        <f t="shared" ref="Y146:AC146" si="22">IF(Y140="-","-",SUM(Y135:Y145))</f>
        <v>116.58353148845229</v>
      </c>
      <c r="Z146" s="35" t="str">
        <f t="shared" si="22"/>
        <v>-</v>
      </c>
      <c r="AA146" s="35" t="str">
        <f t="shared" si="22"/>
        <v>-</v>
      </c>
      <c r="AB146" s="35" t="str">
        <f t="shared" si="22"/>
        <v>-</v>
      </c>
      <c r="AC146" s="35" t="str">
        <f t="shared" si="22"/>
        <v>-</v>
      </c>
      <c r="AD146" s="25"/>
    </row>
    <row r="147" spans="1:30" s="26" customFormat="1" ht="11.25" customHeight="1" x14ac:dyDescent="0.15">
      <c r="A147" s="207"/>
      <c r="B147" s="120" t="s">
        <v>244</v>
      </c>
      <c r="C147" s="120" t="s">
        <v>180</v>
      </c>
      <c r="D147" s="122" t="s">
        <v>124</v>
      </c>
      <c r="E147" s="119"/>
      <c r="F147" s="27"/>
      <c r="G147" s="117" t="s">
        <v>249</v>
      </c>
      <c r="H147" s="117" t="s">
        <v>249</v>
      </c>
      <c r="I147" s="117" t="s">
        <v>249</v>
      </c>
      <c r="J147" s="117" t="s">
        <v>249</v>
      </c>
      <c r="K147" s="117" t="s">
        <v>249</v>
      </c>
      <c r="L147" s="117" t="s">
        <v>249</v>
      </c>
      <c r="M147" s="117" t="s">
        <v>249</v>
      </c>
      <c r="N147" s="117" t="s">
        <v>249</v>
      </c>
      <c r="O147" s="27"/>
      <c r="P147" s="117" t="s">
        <v>249</v>
      </c>
      <c r="Q147" s="117" t="s">
        <v>249</v>
      </c>
      <c r="R147" s="117" t="s">
        <v>249</v>
      </c>
      <c r="S147" s="117" t="s">
        <v>249</v>
      </c>
      <c r="T147" s="117" t="s">
        <v>249</v>
      </c>
      <c r="U147" s="117" t="s">
        <v>249</v>
      </c>
      <c r="V147" s="117" t="s">
        <v>249</v>
      </c>
      <c r="W147" s="117" t="s">
        <v>249</v>
      </c>
      <c r="X147" s="27"/>
      <c r="Y147" s="117" t="s">
        <v>249</v>
      </c>
      <c r="Z147" s="117" t="s">
        <v>249</v>
      </c>
      <c r="AA147" s="117" t="s">
        <v>249</v>
      </c>
      <c r="AB147" s="117" t="s">
        <v>249</v>
      </c>
      <c r="AC147" s="117" t="s">
        <v>249</v>
      </c>
      <c r="AD147" s="25"/>
    </row>
    <row r="148" spans="1:30" s="26" customFormat="1" ht="11.25" customHeight="1" x14ac:dyDescent="0.15">
      <c r="A148" s="207"/>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x14ac:dyDescent="0.15">
      <c r="A149" s="207"/>
      <c r="B149" s="120" t="s">
        <v>245</v>
      </c>
      <c r="C149" s="120" t="s">
        <v>182</v>
      </c>
      <c r="D149" s="122" t="s">
        <v>124</v>
      </c>
      <c r="E149" s="119"/>
      <c r="F149" s="27"/>
      <c r="G149" s="117" t="str">
        <f>IF('3c AA'!J192="-","-",'3c AA'!J192)</f>
        <v>-</v>
      </c>
      <c r="H149" s="117" t="str">
        <f>IF('3c AA'!K192="-","-",'3c AA'!K192)</f>
        <v>-</v>
      </c>
      <c r="I149" s="117" t="str">
        <f>IF('3c AA'!L192="-","-",'3c AA'!L192)</f>
        <v>-</v>
      </c>
      <c r="J149" s="117" t="str">
        <f>IF('3c AA'!M192="-","-",'3c AA'!M192)</f>
        <v>-</v>
      </c>
      <c r="K149" s="117" t="str">
        <f>IF('3c AA'!N192="-","-",'3c AA'!N192)</f>
        <v>-</v>
      </c>
      <c r="L149" s="117" t="str">
        <f>IF('3c AA'!O192="-","-",'3c AA'!O192)</f>
        <v>-</v>
      </c>
      <c r="M149" s="117" t="str">
        <f>IF('3c AA'!P192="-","-",'3c AA'!P192)</f>
        <v>-</v>
      </c>
      <c r="N149" s="117" t="str">
        <f>IF('3c AA'!Q192="-","-",'3c AA'!Q192)</f>
        <v>-</v>
      </c>
      <c r="O149" s="27"/>
      <c r="P149" s="117" t="str">
        <f>IF('3c AA'!S192="-","-",'3c AA'!S192)</f>
        <v>-</v>
      </c>
      <c r="Q149" s="117" t="str">
        <f>IF('3c AA'!T192="-","-",'3c AA'!T192)</f>
        <v>-</v>
      </c>
      <c r="R149" s="117" t="str">
        <f>IF('3c AA'!U192="-","-",'3c AA'!U192)</f>
        <v>-</v>
      </c>
      <c r="S149" s="117" t="str">
        <f>IF('3c AA'!V192="-","-",'3c AA'!V192)</f>
        <v>-</v>
      </c>
      <c r="T149" s="117">
        <f>IF('3c AA'!W192="-","-",'3c AA'!W192)</f>
        <v>0</v>
      </c>
      <c r="U149" s="117">
        <f>IF('3c AA'!X192="-","-",'3c AA'!X192)</f>
        <v>1.4870742269298105</v>
      </c>
      <c r="V149" s="117">
        <f>IF('3c AA'!Y192="-","-",'3c AA'!Y192)</f>
        <v>0.70457099735818829</v>
      </c>
      <c r="W149" s="117" t="str">
        <f>IF('3c AA'!Z192="-","-",'3c AA'!Z192)</f>
        <v>-</v>
      </c>
      <c r="X149" s="27"/>
      <c r="Y149" s="117">
        <f>IF('3c AA'!AB192="-","-",'3c AA'!AB192)</f>
        <v>0</v>
      </c>
      <c r="Z149" s="117" t="str">
        <f>IF('3c AA'!AC192="-","-",'3c AA'!AC192)</f>
        <v>-</v>
      </c>
      <c r="AA149" s="117" t="str">
        <f>IF('3c AA'!AD192="-","-",'3c AA'!AD192)</f>
        <v>-</v>
      </c>
      <c r="AB149" s="117" t="str">
        <f>IF('3c AA'!AE192="-","-",'3c AA'!AE192)</f>
        <v>-</v>
      </c>
      <c r="AC149" s="117" t="str">
        <f>IF('3c AA'!AF192="-","-",'3c AA'!AF192)</f>
        <v>-</v>
      </c>
      <c r="AD149" s="25"/>
    </row>
    <row r="150" spans="1:30" s="331" customFormat="1" ht="11.25" customHeight="1" x14ac:dyDescent="0.15">
      <c r="A150" s="207"/>
      <c r="B150" s="120" t="s">
        <v>246</v>
      </c>
      <c r="C150" s="120" t="s">
        <v>183</v>
      </c>
      <c r="D150" s="122" t="s">
        <v>124</v>
      </c>
      <c r="E150" s="119"/>
      <c r="F150" s="27"/>
      <c r="G150" s="117">
        <f>IF('3d PC'!G15="-","-",'3d PC'!G64+'3d PC'!G65)</f>
        <v>6.5567588596821027</v>
      </c>
      <c r="H150" s="117">
        <f>IF('3d PC'!H15="-","-",'3d PC'!H64+'3d PC'!H65)</f>
        <v>6.5567588596821027</v>
      </c>
      <c r="I150" s="117">
        <f>IF('3d PC'!I15="-","-",'3d PC'!I64+'3d PC'!I65)</f>
        <v>6.6197359495950758</v>
      </c>
      <c r="J150" s="117">
        <f>IF('3d PC'!J15="-","-",'3d PC'!J64+'3d PC'!J65)</f>
        <v>6.6197359495950758</v>
      </c>
      <c r="K150" s="117">
        <f>IF('3d PC'!K15="-","-",'3d PC'!K64+'3d PC'!K65)</f>
        <v>6.6995028867368616</v>
      </c>
      <c r="L150" s="117">
        <f>IF('3d PC'!L15="-","-",'3d PC'!L64+'3d PC'!L65)</f>
        <v>6.6995028867368616</v>
      </c>
      <c r="M150" s="117">
        <f>IF('3d PC'!M15="-","-",'3d PC'!M64+'3d PC'!M65)</f>
        <v>7.1131218301273513</v>
      </c>
      <c r="N150" s="117">
        <f>IF('3d PC'!N15="-","-",'3d PC'!N64+'3d PC'!N65)</f>
        <v>7.1131218301273513</v>
      </c>
      <c r="O150" s="27"/>
      <c r="P150" s="117">
        <f>IF('3d PC'!P15="-","-",'3d PC'!P64+'3d PC'!P65)</f>
        <v>7.1131218301273513</v>
      </c>
      <c r="Q150" s="117">
        <f>IF('3d PC'!Q15="-","-",'3d PC'!Q64+'3d PC'!Q65)</f>
        <v>7.2804579515147188</v>
      </c>
      <c r="R150" s="117">
        <f>IF('3d PC'!R15="-","-",'3d PC'!R64+'3d PC'!R65)</f>
        <v>7.1935840895118579</v>
      </c>
      <c r="S150" s="117">
        <f>IF('3d PC'!S15="-","-",'3d PC'!S64+'3d PC'!S65)</f>
        <v>7.3593999937099728</v>
      </c>
      <c r="T150" s="117">
        <f>IF('3d PC'!T15="-","-",'3d PC'!T64+'3d PC'!T65)</f>
        <v>7.0492243060839304</v>
      </c>
      <c r="U150" s="117">
        <f>IF('3d PC'!U15="-","-",'3d PC'!U64+'3d PC'!U65)</f>
        <v>7.1089669218364691</v>
      </c>
      <c r="V150" s="117">
        <f>IF('3d PC'!V15="-","-",'3d PC'!V64+'3d PC'!V65)</f>
        <v>6.9829560851947949</v>
      </c>
      <c r="W150" s="117">
        <f>IF('3d PC'!W15="-","-",'3d PC'!W64+'3d PC'!W65)</f>
        <v>12.319103597588796</v>
      </c>
      <c r="X150" s="27"/>
      <c r="Y150" s="117">
        <f>IF('3d PC'!Y15="-","-",'3d PC'!Y64+'3d PC'!Y65)</f>
        <v>12.643366379774243</v>
      </c>
      <c r="Z150" s="117" t="str">
        <f>IF('3d PC'!Z15="-","-",'3d PC'!Z64+'3d PC'!Z65)</f>
        <v>-</v>
      </c>
      <c r="AA150" s="117" t="str">
        <f>IF('3d PC'!AA15="-","-",'3d PC'!AA64+'3d PC'!AA65)</f>
        <v>-</v>
      </c>
      <c r="AB150" s="117" t="str">
        <f>IF('3d PC'!AB15="-","-",'3d PC'!AB64+'3d PC'!AB65)</f>
        <v>-</v>
      </c>
      <c r="AC150" s="117" t="str">
        <f>IF('3d PC'!AC15="-","-",'3d PC'!AC64+'3d PC'!AC65)</f>
        <v>-</v>
      </c>
      <c r="AD150" s="25"/>
    </row>
    <row r="151" spans="1:30" s="26" customFormat="1" ht="11.25" customHeight="1" x14ac:dyDescent="0.15">
      <c r="A151" s="207"/>
      <c r="B151" s="120" t="s">
        <v>247</v>
      </c>
      <c r="C151" s="120" t="s">
        <v>184</v>
      </c>
      <c r="D151" s="122" t="s">
        <v>124</v>
      </c>
      <c r="E151" s="119"/>
      <c r="F151" s="27"/>
      <c r="G151" s="117" t="s">
        <v>249</v>
      </c>
      <c r="H151" s="117" t="s">
        <v>249</v>
      </c>
      <c r="I151" s="117" t="s">
        <v>249</v>
      </c>
      <c r="J151" s="117" t="s">
        <v>249</v>
      </c>
      <c r="K151" s="117" t="s">
        <v>249</v>
      </c>
      <c r="L151" s="117" t="s">
        <v>249</v>
      </c>
      <c r="M151" s="117" t="s">
        <v>249</v>
      </c>
      <c r="N151" s="117" t="s">
        <v>249</v>
      </c>
      <c r="O151" s="27"/>
      <c r="P151" s="117" t="s">
        <v>249</v>
      </c>
      <c r="Q151" s="117" t="s">
        <v>249</v>
      </c>
      <c r="R151" s="117" t="s">
        <v>249</v>
      </c>
      <c r="S151" s="117" t="s">
        <v>249</v>
      </c>
      <c r="T151" s="117" t="s">
        <v>249</v>
      </c>
      <c r="U151" s="117" t="s">
        <v>249</v>
      </c>
      <c r="V151" s="117" t="s">
        <v>249</v>
      </c>
      <c r="W151" s="117" t="s">
        <v>249</v>
      </c>
      <c r="X151" s="27"/>
      <c r="Y151" s="117" t="s">
        <v>249</v>
      </c>
      <c r="Z151" s="117" t="s">
        <v>249</v>
      </c>
      <c r="AA151" s="117" t="s">
        <v>249</v>
      </c>
      <c r="AB151" s="117" t="s">
        <v>249</v>
      </c>
      <c r="AC151" s="117" t="s">
        <v>249</v>
      </c>
      <c r="AD151" s="25"/>
    </row>
    <row r="152" spans="1:30" s="26" customFormat="1" ht="11.25" customHeight="1" x14ac:dyDescent="0.15">
      <c r="A152" s="207"/>
      <c r="B152" s="120" t="s">
        <v>248</v>
      </c>
      <c r="C152" s="120" t="s">
        <v>185</v>
      </c>
      <c r="D152" s="122" t="s">
        <v>124</v>
      </c>
      <c r="E152" s="119"/>
      <c r="F152" s="27"/>
      <c r="G152" s="117">
        <f>IF('3g CPIH'!C$17="-","-",'3h OC '!$E$11*('3g CPIH'!C$17/'3g CPIH'!$G$17))</f>
        <v>63.482931017612529</v>
      </c>
      <c r="H152" s="117">
        <f>IF('3g CPIH'!D$17="-","-",'3h OC '!$E$11*('3g CPIH'!D$17/'3g CPIH'!$G$17))</f>
        <v>63.61002397260274</v>
      </c>
      <c r="I152" s="117">
        <f>IF('3g CPIH'!E$17="-","-",'3h OC '!$E$11*('3g CPIH'!E$17/'3g CPIH'!$G$17))</f>
        <v>63.800663405088073</v>
      </c>
      <c r="J152" s="117">
        <f>IF('3g CPIH'!F$17="-","-",'3h OC '!$E$11*('3g CPIH'!F$17/'3g CPIH'!$G$17))</f>
        <v>64.181942270058713</v>
      </c>
      <c r="K152" s="117">
        <f>IF('3g CPIH'!G$17="-","-",'3h OC '!$E$11*('3g CPIH'!G$17/'3g CPIH'!$G$17))</f>
        <v>64.944500000000005</v>
      </c>
      <c r="L152" s="117">
        <f>IF('3g CPIH'!H$17="-","-",'3h OC '!$E$11*('3g CPIH'!H$17/'3g CPIH'!$G$17))</f>
        <v>65.770604207436406</v>
      </c>
      <c r="M152" s="117">
        <f>IF('3g CPIH'!I$17="-","-",'3h OC '!$E$11*('3g CPIH'!I$17/'3g CPIH'!$G$17))</f>
        <v>66.723801369863011</v>
      </c>
      <c r="N152" s="117">
        <f>IF('3g CPIH'!J$17="-","-",'3h OC '!$E$11*('3g CPIH'!J$17/'3g CPIH'!$G$17))</f>
        <v>67.295719667318991</v>
      </c>
      <c r="O152" s="27"/>
      <c r="P152" s="117">
        <f>IF('3g CPIH'!L$17="-","-",'3h OC '!$E$11*('3g CPIH'!L$17/'3g CPIH'!$G$17))</f>
        <v>67.295719667318991</v>
      </c>
      <c r="Q152" s="117">
        <f>IF('3g CPIH'!M$17="-","-",'3h OC '!$E$11*('3g CPIH'!M$17/'3g CPIH'!$G$17))</f>
        <v>68.058277397260284</v>
      </c>
      <c r="R152" s="117">
        <f>IF('3g CPIH'!N$17="-","-",'3h OC '!$E$11*('3g CPIH'!N$17/'3g CPIH'!$G$17))</f>
        <v>68.566649217221141</v>
      </c>
      <c r="S152" s="117">
        <f>IF('3g CPIH'!O$17="-","-",'3h OC '!$E$11*('3g CPIH'!O$17/'3g CPIH'!$G$17))</f>
        <v>68.947928082191794</v>
      </c>
      <c r="T152" s="117">
        <f>IF('3g CPIH'!P$17="-","-",'3h OC '!$E$11*('3g CPIH'!P$17/'3g CPIH'!$G$17))</f>
        <v>69.138567514677106</v>
      </c>
      <c r="U152" s="117">
        <f>IF('3g CPIH'!Q$17="-","-",'3h OC '!$E$11*('3g CPIH'!Q$17/'3g CPIH'!$G$17))</f>
        <v>69.51984637964776</v>
      </c>
      <c r="V152" s="117">
        <f>IF('3g CPIH'!R$17="-","-",'3h OC '!$E$11*('3g CPIH'!R$17/'3g CPIH'!$G$17))</f>
        <v>70.790775929549909</v>
      </c>
      <c r="W152" s="117">
        <f>IF('3g CPIH'!S$17="-","-",'3h OC '!$E$11*('3g CPIH'!S$17/'3g CPIH'!$G$17))</f>
        <v>72.88780968688846</v>
      </c>
      <c r="X152" s="27"/>
      <c r="Y152" s="117">
        <f>IF('3g CPIH'!U$17="-","-",'3h OC '!$E$11*('3g CPIH'!U$17/'3g CPIH'!$G$17))</f>
        <v>76.573505381604704</v>
      </c>
      <c r="Z152" s="117" t="str">
        <f>IF('3g CPIH'!V$17="-","-",'3h OC '!$E$11*('3g CPIH'!V$17/'3g CPIH'!$G$17))</f>
        <v>-</v>
      </c>
      <c r="AA152" s="117" t="str">
        <f>IF('3g CPIH'!W$17="-","-",'3h OC '!$E$11*('3g CPIH'!W$17/'3g CPIH'!$G$17))</f>
        <v>-</v>
      </c>
      <c r="AB152" s="117" t="str">
        <f>IF('3g CPIH'!X$17="-","-",'3h OC '!$E$11*('3g CPIH'!X$17/'3g CPIH'!$G$17))</f>
        <v>-</v>
      </c>
      <c r="AC152" s="117" t="str">
        <f>IF('3g CPIH'!Y$17="-","-",'3h OC '!$E$11*('3g CPIH'!Y$17/'3g CPIH'!$G$17))</f>
        <v>-</v>
      </c>
      <c r="AD152" s="25"/>
    </row>
    <row r="153" spans="1:30" s="26" customFormat="1" ht="11.25" customHeight="1" x14ac:dyDescent="0.15">
      <c r="A153" s="207"/>
      <c r="B153" s="120" t="s">
        <v>248</v>
      </c>
      <c r="C153" s="120" t="s">
        <v>186</v>
      </c>
      <c r="D153" s="122" t="s">
        <v>124</v>
      </c>
      <c r="E153" s="119"/>
      <c r="F153" s="27"/>
      <c r="G153" s="117" t="s">
        <v>249</v>
      </c>
      <c r="H153" s="117" t="s">
        <v>249</v>
      </c>
      <c r="I153" s="117" t="s">
        <v>249</v>
      </c>
      <c r="J153" s="117" t="s">
        <v>249</v>
      </c>
      <c r="K153" s="117">
        <f>IF('3i SMNCC'!G$51="-","-",'3i SMNCC'!G$63)</f>
        <v>0</v>
      </c>
      <c r="L153" s="117">
        <f>IF('3i SMNCC'!H$51="-","-",'3i SMNCC'!H$63)</f>
        <v>-0.10239413454660828</v>
      </c>
      <c r="M153" s="117">
        <f>IF('3i SMNCC'!I$51="-","-",'3i SMNCC'!I$63)</f>
        <v>1.3107897268148032</v>
      </c>
      <c r="N153" s="117">
        <f>IF('3i SMNCC'!J$51="-","-",'3i SMNCC'!J$63)</f>
        <v>8.7391024854837447</v>
      </c>
      <c r="O153" s="27"/>
      <c r="P153" s="117">
        <f>IF('3i SMNCC'!L$51="-","-",'3i SMNCC'!L$63)</f>
        <v>8.7391024854837447</v>
      </c>
      <c r="Q153" s="117">
        <f>IF('3i SMNCC'!M$51="-","-",'3i SMNCC'!M$63)</f>
        <v>10.102089688688181</v>
      </c>
      <c r="R153" s="117">
        <f>IF('3i SMNCC'!N$51="-","-",'3i SMNCC'!N$63)</f>
        <v>10.300173121233549</v>
      </c>
      <c r="S153" s="117">
        <f>IF('3i SMNCC'!O$51="-","-",'3i SMNCC'!O$63)</f>
        <v>11.847822371645298</v>
      </c>
      <c r="T153" s="117">
        <f>IF('3i SMNCC'!P$51="-","-",'3i SMNCC'!P$63)</f>
        <v>7.7038430079225817</v>
      </c>
      <c r="U153" s="117">
        <f>IF('3i SMNCC'!Q$51="-","-",'3i SMNCC'!Q$63)</f>
        <v>7.5210837283470999</v>
      </c>
      <c r="V153" s="117">
        <f>IF('3i SMNCC'!R$51="-","-",'3i SMNCC'!R$63)</f>
        <v>5.5039662813362371</v>
      </c>
      <c r="W153" s="117">
        <f>IF('3i SMNCC'!S$51="-","-",'3i SMNCC'!S$63)</f>
        <v>2.3340147638275894</v>
      </c>
      <c r="X153" s="27"/>
      <c r="Y153" s="117">
        <f>IF('3i SMNCC'!U$51="-","-",'3i SMNCC'!U$63)</f>
        <v>2.3848554466543863</v>
      </c>
      <c r="Z153" s="117" t="str">
        <f>IF('3i SMNCC'!V$51="-","-",'3i SMNCC'!V$63)</f>
        <v>-</v>
      </c>
      <c r="AA153" s="117" t="str">
        <f>IF('3i SMNCC'!W$51="-","-",'3i SMNCC'!W$63)</f>
        <v>-</v>
      </c>
      <c r="AB153" s="117" t="str">
        <f>IF('3i SMNCC'!X$51="-","-",'3i SMNCC'!X$63)</f>
        <v>-</v>
      </c>
      <c r="AC153" s="117" t="str">
        <f>IF('3i SMNCC'!Y$51="-","-",'3i SMNCC'!Y$63)</f>
        <v>-</v>
      </c>
      <c r="AD153" s="25"/>
    </row>
    <row r="154" spans="1:30" s="26" customFormat="1" ht="11.25" customHeight="1" x14ac:dyDescent="0.15">
      <c r="A154" s="207"/>
      <c r="B154" s="120" t="s">
        <v>248</v>
      </c>
      <c r="C154" s="120" t="s">
        <v>187</v>
      </c>
      <c r="D154" s="122" t="s">
        <v>124</v>
      </c>
      <c r="E154" s="119"/>
      <c r="F154" s="27"/>
      <c r="G154" s="117">
        <f>IF('3g CPIH'!C$17="-","-",'3j PAAC PAP'!$G$19*('3g CPIH'!C$17/'3g CPIH'!$G$17))</f>
        <v>13.137827495107633</v>
      </c>
      <c r="H154" s="117">
        <f>IF('3g CPIH'!D$17="-","-",'3j PAAC PAP'!$G$19*('3g CPIH'!D$17/'3g CPIH'!$G$17))</f>
        <v>13.164129452054794</v>
      </c>
      <c r="I154" s="117">
        <f>IF('3g CPIH'!E$17="-","-",'3j PAAC PAP'!$G$19*('3g CPIH'!E$17/'3g CPIH'!$G$17))</f>
        <v>13.203582387475539</v>
      </c>
      <c r="J154" s="117">
        <f>IF('3g CPIH'!F$17="-","-",'3j PAAC PAP'!$G$19*('3g CPIH'!F$17/'3g CPIH'!$G$17))</f>
        <v>13.282488258317025</v>
      </c>
      <c r="K154" s="117">
        <f>IF('3g CPIH'!G$17="-","-",'3j PAAC PAP'!$G$19*('3g CPIH'!G$17/'3g CPIH'!$G$17))</f>
        <v>13.440300000000001</v>
      </c>
      <c r="L154" s="117">
        <f>IF('3g CPIH'!H$17="-","-",'3j PAAC PAP'!$G$19*('3g CPIH'!H$17/'3g CPIH'!$G$17))</f>
        <v>13.611262720156557</v>
      </c>
      <c r="M154" s="117">
        <f>IF('3g CPIH'!I$17="-","-",'3j PAAC PAP'!$G$19*('3g CPIH'!I$17/'3g CPIH'!$G$17))</f>
        <v>13.808527397260272</v>
      </c>
      <c r="N154" s="117">
        <f>IF('3g CPIH'!J$17="-","-",'3j PAAC PAP'!$G$19*('3g CPIH'!J$17/'3g CPIH'!$G$17))</f>
        <v>13.926886203522507</v>
      </c>
      <c r="O154" s="27"/>
      <c r="P154" s="117">
        <f>IF('3g CPIH'!L$17="-","-",'3j PAAC PAP'!$G$19*('3g CPIH'!L$17/'3g CPIH'!$G$17))</f>
        <v>13.926886203522507</v>
      </c>
      <c r="Q154" s="117">
        <f>IF('3g CPIH'!M$17="-","-",'3j PAAC PAP'!$G$19*('3g CPIH'!M$17/'3g CPIH'!$G$17))</f>
        <v>14.08469794520548</v>
      </c>
      <c r="R154" s="117">
        <f>IF('3g CPIH'!N$17="-","-",'3j PAAC PAP'!$G$19*('3g CPIH'!N$17/'3g CPIH'!$G$17))</f>
        <v>14.189905772994129</v>
      </c>
      <c r="S154" s="117">
        <f>IF('3g CPIH'!O$17="-","-",'3j PAAC PAP'!$G$19*('3g CPIH'!O$17/'3g CPIH'!$G$17))</f>
        <v>14.268811643835617</v>
      </c>
      <c r="T154" s="117">
        <f>IF('3g CPIH'!P$17="-","-",'3j PAAC PAP'!$G$19*('3g CPIH'!P$17/'3g CPIH'!$G$17))</f>
        <v>14.30826457925636</v>
      </c>
      <c r="U154" s="117">
        <f>IF('3g CPIH'!Q$17="-","-",'3j PAAC PAP'!$G$19*('3g CPIH'!Q$17/'3g CPIH'!$G$17))</f>
        <v>14.387170450097848</v>
      </c>
      <c r="V154" s="117">
        <f>IF('3g CPIH'!R$17="-","-",'3j PAAC PAP'!$G$19*('3g CPIH'!R$17/'3g CPIH'!$G$17))</f>
        <v>14.650190019569473</v>
      </c>
      <c r="W154" s="117">
        <f>IF('3g CPIH'!S$17="-","-",'3j PAAC PAP'!$G$19*('3g CPIH'!S$17/'3g CPIH'!$G$17))</f>
        <v>15.084172309197653</v>
      </c>
      <c r="X154" s="27"/>
      <c r="Y154" s="117">
        <f>IF('3g CPIH'!U$17="-","-",'3j PAAC PAP'!$G$19*('3g CPIH'!U$17/'3g CPIH'!$G$17))</f>
        <v>15.846929060665364</v>
      </c>
      <c r="Z154" s="117" t="str">
        <f>IF('3g CPIH'!V$17="-","-",'3j PAAC PAP'!$G$19*('3g CPIH'!V$17/'3g CPIH'!$G$17))</f>
        <v>-</v>
      </c>
      <c r="AA154" s="117" t="str">
        <f>IF('3g CPIH'!W$17="-","-",'3j PAAC PAP'!$G$19*('3g CPIH'!W$17/'3g CPIH'!$G$17))</f>
        <v>-</v>
      </c>
      <c r="AB154" s="117" t="str">
        <f>IF('3g CPIH'!X$17="-","-",'3j PAAC PAP'!$G$19*('3g CPIH'!X$17/'3g CPIH'!$G$17))</f>
        <v>-</v>
      </c>
      <c r="AC154" s="117" t="str">
        <f>IF('3g CPIH'!Y$17="-","-",'3j PAAC PAP'!$G$19*('3g CPIH'!Y$17/'3g CPIH'!$G$17))</f>
        <v>-</v>
      </c>
      <c r="AD154" s="25"/>
    </row>
    <row r="155" spans="1:30" s="26" customFormat="1" ht="11.25" x14ac:dyDescent="0.15">
      <c r="A155" s="207"/>
      <c r="B155" s="120" t="s">
        <v>248</v>
      </c>
      <c r="C155" s="120" t="s">
        <v>188</v>
      </c>
      <c r="D155" s="122" t="s">
        <v>124</v>
      </c>
      <c r="E155" s="119"/>
      <c r="F155" s="27"/>
      <c r="G155" s="117">
        <f>IF(G150="-","-",SUM(G147:G153)*'3j PAAC PAP'!$G$37)</f>
        <v>4.0291031998812512</v>
      </c>
      <c r="H155" s="117">
        <f>IF(H150="-","-",SUM(H147:H153)*'3j PAAC PAP'!$G$37)</f>
        <v>4.036414349210018</v>
      </c>
      <c r="I155" s="117">
        <f>IF(I150="-","-",SUM(I147:I153)*'3j PAAC PAP'!$G$37)</f>
        <v>4.0510038932775032</v>
      </c>
      <c r="J155" s="117">
        <f>IF(J150="-","-",SUM(J147:J153)*'3j PAAC PAP'!$G$37)</f>
        <v>4.0729373412638044</v>
      </c>
      <c r="K155" s="117">
        <f>IF(K150="-","-",SUM(K147:K153)*'3j PAAC PAP'!$G$37)</f>
        <v>4.1213929100624256</v>
      </c>
      <c r="L155" s="117">
        <f>IF(L150="-","-",SUM(L147:L153)*'3j PAAC PAP'!$G$37)</f>
        <v>4.1630250557154831</v>
      </c>
      <c r="M155" s="117">
        <f>IF(M150="-","-",SUM(M147:M153)*'3j PAAC PAP'!$G$37)</f>
        <v>4.3229473338273943</v>
      </c>
      <c r="N155" s="117">
        <f>IF(N150="-","-",SUM(N147:N153)*'3j PAAC PAP'!$G$37)</f>
        <v>4.7831686255620367</v>
      </c>
      <c r="O155" s="27"/>
      <c r="P155" s="117">
        <f>IF(P150="-","-",SUM(P147:P153)*'3j PAAC PAP'!$G$37)</f>
        <v>4.7831686255620367</v>
      </c>
      <c r="Q155" s="117">
        <f>IF(Q150="-","-",SUM(Q147:Q153)*'3j PAAC PAP'!$G$37)</f>
        <v>4.9150689011051076</v>
      </c>
      <c r="R155" s="117">
        <f>IF(R150="-","-",SUM(R147:R153)*'3j PAAC PAP'!$G$37)</f>
        <v>4.9507109401752034</v>
      </c>
      <c r="S155" s="117">
        <f>IF(S150="-","-",SUM(S147:S153)*'3j PAAC PAP'!$G$37)</f>
        <v>5.0712131846455923</v>
      </c>
      <c r="T155" s="117">
        <f>IF(T150="-","-",SUM(T147:T153)*'3j PAAC PAP'!$G$37)</f>
        <v>4.8259501851548539</v>
      </c>
      <c r="U155" s="117">
        <f>IF(U150="-","-",SUM(U147:U153)*'3j PAAC PAP'!$G$37)</f>
        <v>4.9263524085164407</v>
      </c>
      <c r="V155" s="117">
        <f>IF(V150="-","-",SUM(V147:V153)*'3j PAAC PAP'!$G$37)</f>
        <v>4.8311640233743791</v>
      </c>
      <c r="W155" s="117">
        <f>IF(W150="-","-",SUM(W147:W153)*'3j PAAC PAP'!$G$37)</f>
        <v>5.0358794269067841</v>
      </c>
      <c r="X155" s="27"/>
      <c r="Y155" s="117">
        <f>IF(Y150="-","-",SUM(Y147:Y153)*'3j PAAC PAP'!$G$37)</f>
        <v>5.269480959369325</v>
      </c>
      <c r="Z155" s="117" t="str">
        <f>IF(Z150="-","-",SUM(Z147:Z153)*'3j PAAC PAP'!$G$37)</f>
        <v>-</v>
      </c>
      <c r="AA155" s="117" t="str">
        <f>IF(AA150="-","-",SUM(AA147:AA153)*'3j PAAC PAP'!$G$37)</f>
        <v>-</v>
      </c>
      <c r="AB155" s="117" t="str">
        <f>IF(AB150="-","-",SUM(AB147:AB153)*'3j PAAC PAP'!$G$37)</f>
        <v>-</v>
      </c>
      <c r="AC155" s="117" t="str">
        <f>IF(AC150="-","-",SUM(AC147:AC153)*'3j PAAC PAP'!$G$37)</f>
        <v>-</v>
      </c>
      <c r="AD155" s="25"/>
    </row>
    <row r="156" spans="1:30" s="26" customFormat="1" ht="11.25" x14ac:dyDescent="0.15">
      <c r="A156" s="207"/>
      <c r="B156" s="120" t="s">
        <v>189</v>
      </c>
      <c r="C156" s="120" t="s">
        <v>250</v>
      </c>
      <c r="D156" s="122" t="s">
        <v>124</v>
      </c>
      <c r="E156" s="161"/>
      <c r="F156" s="27"/>
      <c r="G156" s="117">
        <f>IF(G150="-","-",SUM(G147:G155)*'3k EBIT'!$E$11)</f>
        <v>1.6890178272439871</v>
      </c>
      <c r="H156" s="117">
        <f>IF(H150="-","-",SUM(H147:H155)*'3k EBIT'!$E$11)</f>
        <v>1.6921303822385896</v>
      </c>
      <c r="I156" s="117">
        <f>IF(I150="-","-",SUM(I147:I155)*'3k EBIT'!$E$11)</f>
        <v>1.6980891217871283</v>
      </c>
      <c r="J156" s="117">
        <f>IF(J150="-","-",SUM(J147:J155)*'3k EBIT'!$E$11)</f>
        <v>1.7074267867709363</v>
      </c>
      <c r="K156" s="117">
        <f>IF(K150="-","-",SUM(K147:K155)*'3k EBIT'!$E$11)</f>
        <v>1.7277359161924088</v>
      </c>
      <c r="L156" s="117">
        <f>IF(L150="-","-",SUM(L147:L155)*'3k EBIT'!$E$11)</f>
        <v>1.7458702702451387</v>
      </c>
      <c r="M156" s="117">
        <f>IF(M150="-","-",SUM(M147:M155)*'3k EBIT'!$E$11)</f>
        <v>1.8066313065580686</v>
      </c>
      <c r="N156" s="117">
        <f>IF(N150="-","-",SUM(N147:N155)*'3k EBIT'!$E$11)</f>
        <v>1.9727857209910995</v>
      </c>
      <c r="O156" s="27"/>
      <c r="P156" s="117">
        <f>IF(P150="-","-",SUM(P147:P155)*'3k EBIT'!$E$11)</f>
        <v>1.9727857209910995</v>
      </c>
      <c r="Q156" s="117">
        <f>IF(Q150="-","-",SUM(Q147:Q155)*'3k EBIT'!$E$11)</f>
        <v>2.02280538360493</v>
      </c>
      <c r="R156" s="117">
        <f>IF(R150="-","-",SUM(R147:R155)*'3k EBIT'!$E$11)</f>
        <v>2.0375334161975194</v>
      </c>
      <c r="S156" s="117">
        <f>IF(S150="-","-",SUM(S147:S155)*'3k EBIT'!$E$11)</f>
        <v>2.0819665547461152</v>
      </c>
      <c r="T156" s="117">
        <f>IF(T150="-","-",SUM(T147:T155)*'3k EBIT'!$E$11)</f>
        <v>1.9954046549190607</v>
      </c>
      <c r="U156" s="117">
        <f>IF(U150="-","-",SUM(U147:U155)*'3k EBIT'!$E$11)</f>
        <v>2.0326811700265912</v>
      </c>
      <c r="V156" s="117">
        <f>IF(V150="-","-",SUM(V147:V155)*'3k EBIT'!$E$11)</f>
        <v>2.0038834567790658</v>
      </c>
      <c r="W156" s="117">
        <f>IF(W150="-","-",SUM(W147:W155)*'3k EBIT'!$E$11)</f>
        <v>2.0851778564644388</v>
      </c>
      <c r="X156" s="27"/>
      <c r="Y156" s="117">
        <f>IF(Y150="-","-",SUM(Y147:Y155)*'3k EBIT'!$E$11)</f>
        <v>2.183124881833221</v>
      </c>
      <c r="Z156" s="117" t="str">
        <f>IF(Z150="-","-",SUM(Z147:Z155)*'3k EBIT'!$E$11)</f>
        <v>-</v>
      </c>
      <c r="AA156" s="117" t="str">
        <f>IF(AA150="-","-",SUM(AA147:AA155)*'3k EBIT'!$E$11)</f>
        <v>-</v>
      </c>
      <c r="AB156" s="117" t="str">
        <f>IF(AB150="-","-",SUM(AB147:AB155)*'3k EBIT'!$E$11)</f>
        <v>-</v>
      </c>
      <c r="AC156" s="117" t="str">
        <f>IF(AC150="-","-",SUM(AC147:AC155)*'3k EBIT'!$E$11)</f>
        <v>-</v>
      </c>
      <c r="AD156" s="25"/>
    </row>
    <row r="157" spans="1:30" s="26" customFormat="1" ht="11.25" x14ac:dyDescent="0.15">
      <c r="A157" s="207"/>
      <c r="B157" s="120" t="s">
        <v>251</v>
      </c>
      <c r="C157" s="156" t="s">
        <v>252</v>
      </c>
      <c r="D157" s="122" t="s">
        <v>124</v>
      </c>
      <c r="E157" s="122"/>
      <c r="F157" s="27"/>
      <c r="G157" s="117">
        <f>IF(G152="-","-",SUM(G147:G150,G152:G156)*'3l HAP'!$E$12)</f>
        <v>1.3015210418074821</v>
      </c>
      <c r="H157" s="117">
        <f>IF(H152="-","-",SUM(H147:H150,H152:H156)*'3l HAP'!$E$12)</f>
        <v>1.3039195101681555</v>
      </c>
      <c r="I157" s="117">
        <f>IF(I152="-","-",SUM(I147:I150,I152:I156)*'3l HAP'!$E$12)</f>
        <v>1.3085111875205069</v>
      </c>
      <c r="J157" s="117">
        <f>IF(J152="-","-",SUM(J147:J150,J152:J156)*'3l HAP'!$E$12)</f>
        <v>1.3157065926025275</v>
      </c>
      <c r="K157" s="117">
        <f>IF(K152="-","-",SUM(K147:K150,K152:K156)*'3l HAP'!$E$12)</f>
        <v>1.3313563737099117</v>
      </c>
      <c r="L157" s="117">
        <f>IF(L152="-","-",SUM(L147:L150,L152:L156)*'3l HAP'!$E$12)</f>
        <v>1.3453303193950954</v>
      </c>
      <c r="M157" s="117">
        <f>IF(M152="-","-",SUM(M147:M150,M152:M156)*'3l HAP'!$E$12)</f>
        <v>1.3921514754585258</v>
      </c>
      <c r="N157" s="117">
        <f>IF(N152="-","-",SUM(N147:N150,N152:N156)*'3l HAP'!$E$12)</f>
        <v>1.520186516347737</v>
      </c>
      <c r="O157" s="27"/>
      <c r="P157" s="117">
        <f>IF(P152="-","-",SUM(P147:P150,P152:P156)*'3l HAP'!$E$12)</f>
        <v>1.520186516347737</v>
      </c>
      <c r="Q157" s="117">
        <f>IF(Q152="-","-",SUM(Q147:Q150,Q152:Q156)*'3l HAP'!$E$12)</f>
        <v>1.5587305993916913</v>
      </c>
      <c r="R157" s="117">
        <f>IF(R152="-","-",SUM(R147:R150,R152:R156)*'3l HAP'!$E$12)</f>
        <v>1.570079706555918</v>
      </c>
      <c r="S157" s="117">
        <f>IF(S152="-","-",SUM(S147:S150,S152:S156)*'3l HAP'!$E$12)</f>
        <v>1.6043189335443677</v>
      </c>
      <c r="T157" s="117">
        <f>IF(T152="-","-",SUM(T147:T150,T152:T156)*'3l HAP'!$E$12)</f>
        <v>1.5376161834451714</v>
      </c>
      <c r="U157" s="117">
        <f>IF(U152="-","-",SUM(U147:U150,U152:U156)*'3l HAP'!$E$12)</f>
        <v>1.5663406693535709</v>
      </c>
      <c r="V157" s="117">
        <f>IF(V152="-","-",SUM(V147:V150,V152:V156)*'3l HAP'!$E$12)</f>
        <v>1.5441497669586857</v>
      </c>
      <c r="W157" s="117">
        <f>IF(W152="-","-",SUM(W147:W150,W152:W156)*'3l HAP'!$E$12)</f>
        <v>1.6067934940200321</v>
      </c>
      <c r="X157" s="27"/>
      <c r="Y157" s="117">
        <f>IF(Y152="-","-",SUM(Y147:Y150,Y152:Y156)*'3l HAP'!$E$12)</f>
        <v>1.6822693785510638</v>
      </c>
      <c r="Z157" s="117" t="str">
        <f>IF(Z152="-","-",SUM(Z147:Z150,Z152:Z156)*'3l HAP'!$E$12)</f>
        <v>-</v>
      </c>
      <c r="AA157" s="117" t="str">
        <f>IF(AA152="-","-",SUM(AA147:AA150,AA152:AA156)*'3l HAP'!$E$12)</f>
        <v>-</v>
      </c>
      <c r="AB157" s="117" t="str">
        <f>IF(AB152="-","-",SUM(AB147:AB150,AB152:AB156)*'3l HAP'!$E$12)</f>
        <v>-</v>
      </c>
      <c r="AC157" s="117" t="str">
        <f>IF(AC152="-","-",SUM(AC147:AC150,AC152:AC156)*'3l HAP'!$E$12)</f>
        <v>-</v>
      </c>
      <c r="AD157" s="25"/>
    </row>
    <row r="158" spans="1:30" s="26" customFormat="1" ht="11.25" customHeight="1" x14ac:dyDescent="0.15">
      <c r="A158" s="207"/>
      <c r="B158" s="120" t="s">
        <v>253</v>
      </c>
      <c r="C158" s="120" t="str">
        <f>B158&amp;"_"&amp;D158</f>
        <v>Total_Yorkshire</v>
      </c>
      <c r="D158" s="122" t="s">
        <v>124</v>
      </c>
      <c r="E158" s="161"/>
      <c r="F158" s="27"/>
      <c r="G158" s="117">
        <f>IF(G152="-","-",SUM(G147:G157))</f>
        <v>90.197159441334975</v>
      </c>
      <c r="H158" s="117">
        <f t="shared" ref="H158:W158" si="23">IF(H152="-","-",SUM(H147:H157))</f>
        <v>90.363376525956397</v>
      </c>
      <c r="I158" s="117">
        <f t="shared" si="23"/>
        <v>90.681585944743844</v>
      </c>
      <c r="J158" s="117">
        <f t="shared" si="23"/>
        <v>91.180237198608097</v>
      </c>
      <c r="K158" s="117">
        <f t="shared" si="23"/>
        <v>92.264788086701628</v>
      </c>
      <c r="L158" s="117">
        <f t="shared" si="23"/>
        <v>93.233201325138921</v>
      </c>
      <c r="M158" s="117">
        <f t="shared" si="23"/>
        <v>96.477970439909441</v>
      </c>
      <c r="N158" s="117">
        <f t="shared" si="23"/>
        <v>105.35097104935348</v>
      </c>
      <c r="O158" s="27"/>
      <c r="P158" s="117">
        <f t="shared" si="23"/>
        <v>105.35097104935348</v>
      </c>
      <c r="Q158" s="117">
        <f t="shared" si="23"/>
        <v>108.02212786677039</v>
      </c>
      <c r="R158" s="117">
        <f t="shared" si="23"/>
        <v>108.8086362638893</v>
      </c>
      <c r="S158" s="117">
        <f t="shared" si="23"/>
        <v>111.18146076431874</v>
      </c>
      <c r="T158" s="117">
        <f t="shared" si="23"/>
        <v>106.55887043145906</v>
      </c>
      <c r="U158" s="117">
        <f t="shared" si="23"/>
        <v>108.54951595475558</v>
      </c>
      <c r="V158" s="117">
        <f t="shared" si="23"/>
        <v>107.01165656012074</v>
      </c>
      <c r="W158" s="117">
        <f t="shared" si="23"/>
        <v>111.35295113489376</v>
      </c>
      <c r="X158" s="27"/>
      <c r="Y158" s="117">
        <f t="shared" ref="Y158:AC158" si="24">IF(Y152="-","-",SUM(Y147:Y157))</f>
        <v>116.58353148845229</v>
      </c>
      <c r="Z158" s="117" t="str">
        <f t="shared" si="24"/>
        <v>-</v>
      </c>
      <c r="AA158" s="117" t="str">
        <f t="shared" si="24"/>
        <v>-</v>
      </c>
      <c r="AB158" s="117" t="str">
        <f t="shared" si="24"/>
        <v>-</v>
      </c>
      <c r="AC158" s="117" t="str">
        <f t="shared" si="24"/>
        <v>-</v>
      </c>
      <c r="AD158" s="25"/>
    </row>
    <row r="159" spans="1:30" s="26" customFormat="1" ht="11.25" customHeight="1" x14ac:dyDescent="0.15">
      <c r="A159" s="207"/>
      <c r="B159" s="123" t="s">
        <v>244</v>
      </c>
      <c r="C159" s="123" t="s">
        <v>180</v>
      </c>
      <c r="D159" s="121" t="s">
        <v>127</v>
      </c>
      <c r="E159" s="160"/>
      <c r="F159" s="27"/>
      <c r="G159" s="35" t="s">
        <v>249</v>
      </c>
      <c r="H159" s="35" t="s">
        <v>249</v>
      </c>
      <c r="I159" s="35" t="s">
        <v>249</v>
      </c>
      <c r="J159" s="35" t="s">
        <v>249</v>
      </c>
      <c r="K159" s="35" t="s">
        <v>249</v>
      </c>
      <c r="L159" s="35" t="s">
        <v>249</v>
      </c>
      <c r="M159" s="35" t="s">
        <v>249</v>
      </c>
      <c r="N159" s="35" t="s">
        <v>249</v>
      </c>
      <c r="O159" s="27"/>
      <c r="P159" s="35" t="s">
        <v>249</v>
      </c>
      <c r="Q159" s="35" t="s">
        <v>249</v>
      </c>
      <c r="R159" s="35" t="s">
        <v>249</v>
      </c>
      <c r="S159" s="35" t="s">
        <v>249</v>
      </c>
      <c r="T159" s="35" t="s">
        <v>249</v>
      </c>
      <c r="U159" s="35" t="s">
        <v>249</v>
      </c>
      <c r="V159" s="35" t="s">
        <v>249</v>
      </c>
      <c r="W159" s="35" t="s">
        <v>249</v>
      </c>
      <c r="X159" s="27"/>
      <c r="Y159" s="35" t="s">
        <v>249</v>
      </c>
      <c r="Z159" s="35" t="s">
        <v>249</v>
      </c>
      <c r="AA159" s="35" t="s">
        <v>249</v>
      </c>
      <c r="AB159" s="35" t="s">
        <v>249</v>
      </c>
      <c r="AC159" s="35" t="s">
        <v>249</v>
      </c>
      <c r="AD159" s="25"/>
    </row>
    <row r="160" spans="1:30" s="26" customFormat="1" ht="11.25" customHeight="1" x14ac:dyDescent="0.15">
      <c r="A160" s="207"/>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x14ac:dyDescent="0.15">
      <c r="A161" s="207"/>
      <c r="B161" s="123" t="s">
        <v>245</v>
      </c>
      <c r="C161" s="123" t="s">
        <v>182</v>
      </c>
      <c r="D161" s="121" t="s">
        <v>127</v>
      </c>
      <c r="E161" s="160"/>
      <c r="F161" s="27"/>
      <c r="G161" s="35" t="str">
        <f>IF('3c AA'!J193="-","-",'3c AA'!J193)</f>
        <v>-</v>
      </c>
      <c r="H161" s="35" t="str">
        <f>IF('3c AA'!K193="-","-",'3c AA'!K193)</f>
        <v>-</v>
      </c>
      <c r="I161" s="35" t="str">
        <f>IF('3c AA'!L193="-","-",'3c AA'!L193)</f>
        <v>-</v>
      </c>
      <c r="J161" s="35" t="str">
        <f>IF('3c AA'!M193="-","-",'3c AA'!M193)</f>
        <v>-</v>
      </c>
      <c r="K161" s="35" t="str">
        <f>IF('3c AA'!N193="-","-",'3c AA'!N193)</f>
        <v>-</v>
      </c>
      <c r="L161" s="35" t="str">
        <f>IF('3c AA'!O193="-","-",'3c AA'!O193)</f>
        <v>-</v>
      </c>
      <c r="M161" s="35" t="str">
        <f>IF('3c AA'!P193="-","-",'3c AA'!P193)</f>
        <v>-</v>
      </c>
      <c r="N161" s="35" t="str">
        <f>IF('3c AA'!Q193="-","-",'3c AA'!Q193)</f>
        <v>-</v>
      </c>
      <c r="O161" s="27"/>
      <c r="P161" s="35" t="str">
        <f>IF('3c AA'!S193="-","-",'3c AA'!S193)</f>
        <v>-</v>
      </c>
      <c r="Q161" s="35" t="str">
        <f>IF('3c AA'!T193="-","-",'3c AA'!T193)</f>
        <v>-</v>
      </c>
      <c r="R161" s="35" t="str">
        <f>IF('3c AA'!U193="-","-",'3c AA'!U193)</f>
        <v>-</v>
      </c>
      <c r="S161" s="35" t="str">
        <f>IF('3c AA'!V193="-","-",'3c AA'!V193)</f>
        <v>-</v>
      </c>
      <c r="T161" s="35">
        <f>IF('3c AA'!W193="-","-",'3c AA'!W193)</f>
        <v>0</v>
      </c>
      <c r="U161" s="35">
        <f>IF('3c AA'!X193="-","-",'3c AA'!X193)</f>
        <v>1.4870742269298105</v>
      </c>
      <c r="V161" s="35">
        <f>IF('3c AA'!Y193="-","-",'3c AA'!Y193)</f>
        <v>0.70457099735818829</v>
      </c>
      <c r="W161" s="35" t="str">
        <f>IF('3c AA'!Z193="-","-",'3c AA'!Z193)</f>
        <v>-</v>
      </c>
      <c r="X161" s="27"/>
      <c r="Y161" s="35">
        <f>IF('3c AA'!AB193="-","-",'3c AA'!AB193)</f>
        <v>0</v>
      </c>
      <c r="Z161" s="35" t="str">
        <f>IF('3c AA'!AC193="-","-",'3c AA'!AC193)</f>
        <v>-</v>
      </c>
      <c r="AA161" s="35" t="str">
        <f>IF('3c AA'!AD193="-","-",'3c AA'!AD193)</f>
        <v>-</v>
      </c>
      <c r="AB161" s="35" t="str">
        <f>IF('3c AA'!AE193="-","-",'3c AA'!AE193)</f>
        <v>-</v>
      </c>
      <c r="AC161" s="35" t="str">
        <f>IF('3c AA'!AF193="-","-",'3c AA'!AF193)</f>
        <v>-</v>
      </c>
      <c r="AD161" s="25"/>
    </row>
    <row r="162" spans="1:30" s="331" customFormat="1" ht="11.25" customHeight="1" x14ac:dyDescent="0.15">
      <c r="A162" s="207"/>
      <c r="B162" s="123" t="s">
        <v>246</v>
      </c>
      <c r="C162" s="123" t="s">
        <v>183</v>
      </c>
      <c r="D162" s="121" t="s">
        <v>127</v>
      </c>
      <c r="E162" s="160"/>
      <c r="F162" s="27"/>
      <c r="G162" s="35">
        <f>IF('3d PC'!G15="-","-",'3d PC'!G64+'3d PC'!G65)</f>
        <v>6.5567588596821027</v>
      </c>
      <c r="H162" s="35">
        <f>IF('3d PC'!H15="-","-",'3d PC'!H64+'3d PC'!H65)</f>
        <v>6.5567588596821027</v>
      </c>
      <c r="I162" s="35">
        <f>IF('3d PC'!I15="-","-",'3d PC'!I64+'3d PC'!I65)</f>
        <v>6.6197359495950758</v>
      </c>
      <c r="J162" s="35">
        <f>IF('3d PC'!J15="-","-",'3d PC'!J64+'3d PC'!J65)</f>
        <v>6.6197359495950758</v>
      </c>
      <c r="K162" s="35">
        <f>IF('3d PC'!K15="-","-",'3d PC'!K64+'3d PC'!K65)</f>
        <v>6.6995028867368616</v>
      </c>
      <c r="L162" s="35">
        <f>IF('3d PC'!L15="-","-",'3d PC'!L64+'3d PC'!L65)</f>
        <v>6.6995028867368616</v>
      </c>
      <c r="M162" s="35">
        <f>IF('3d PC'!M15="-","-",'3d PC'!M64+'3d PC'!M65)</f>
        <v>7.1131218301273513</v>
      </c>
      <c r="N162" s="35">
        <f>IF('3d PC'!N15="-","-",'3d PC'!N64+'3d PC'!N65)</f>
        <v>7.1131218301273513</v>
      </c>
      <c r="O162" s="27"/>
      <c r="P162" s="35">
        <f>IF('3d PC'!P15="-","-",'3d PC'!P64+'3d PC'!P65)</f>
        <v>7.1131218301273513</v>
      </c>
      <c r="Q162" s="35">
        <f>IF('3d PC'!Q15="-","-",'3d PC'!Q64+'3d PC'!Q65)</f>
        <v>7.2804579515147188</v>
      </c>
      <c r="R162" s="35">
        <f>IF('3d PC'!R15="-","-",'3d PC'!R64+'3d PC'!R65)</f>
        <v>7.1935840895118579</v>
      </c>
      <c r="S162" s="35">
        <f>IF('3d PC'!S15="-","-",'3d PC'!S64+'3d PC'!S65)</f>
        <v>7.3593999937099728</v>
      </c>
      <c r="T162" s="35">
        <f>IF('3d PC'!T15="-","-",'3d PC'!T64+'3d PC'!T65)</f>
        <v>7.0492243060839304</v>
      </c>
      <c r="U162" s="35">
        <f>IF('3d PC'!U15="-","-",'3d PC'!U64+'3d PC'!U65)</f>
        <v>7.1089669218364691</v>
      </c>
      <c r="V162" s="35">
        <f>IF('3d PC'!V15="-","-",'3d PC'!V64+'3d PC'!V65)</f>
        <v>6.9829560851947949</v>
      </c>
      <c r="W162" s="35">
        <f>IF('3d PC'!W15="-","-",'3d PC'!W64+'3d PC'!W65)</f>
        <v>12.319103597588796</v>
      </c>
      <c r="X162" s="27"/>
      <c r="Y162" s="35">
        <f>IF('3d PC'!Y15="-","-",'3d PC'!Y64+'3d PC'!Y65)</f>
        <v>12.643366379774243</v>
      </c>
      <c r="Z162" s="35" t="str">
        <f>IF('3d PC'!Z15="-","-",'3d PC'!Z64+'3d PC'!Z65)</f>
        <v>-</v>
      </c>
      <c r="AA162" s="35" t="str">
        <f>IF('3d PC'!AA15="-","-",'3d PC'!AA64+'3d PC'!AA65)</f>
        <v>-</v>
      </c>
      <c r="AB162" s="35" t="str">
        <f>IF('3d PC'!AB15="-","-",'3d PC'!AB64+'3d PC'!AB65)</f>
        <v>-</v>
      </c>
      <c r="AC162" s="35" t="str">
        <f>IF('3d PC'!AC15="-","-",'3d PC'!AC64+'3d PC'!AC65)</f>
        <v>-</v>
      </c>
      <c r="AD162" s="25"/>
    </row>
    <row r="163" spans="1:30" s="26" customFormat="1" ht="11.25" customHeight="1" x14ac:dyDescent="0.15">
      <c r="A163" s="207"/>
      <c r="B163" s="123" t="s">
        <v>247</v>
      </c>
      <c r="C163" s="123" t="s">
        <v>184</v>
      </c>
      <c r="D163" s="121" t="s">
        <v>127</v>
      </c>
      <c r="E163" s="160"/>
      <c r="F163" s="27"/>
      <c r="G163" s="35" t="s">
        <v>249</v>
      </c>
      <c r="H163" s="35" t="s">
        <v>249</v>
      </c>
      <c r="I163" s="35" t="s">
        <v>249</v>
      </c>
      <c r="J163" s="35" t="s">
        <v>249</v>
      </c>
      <c r="K163" s="35" t="s">
        <v>249</v>
      </c>
      <c r="L163" s="35" t="s">
        <v>249</v>
      </c>
      <c r="M163" s="35" t="s">
        <v>249</v>
      </c>
      <c r="N163" s="35" t="s">
        <v>249</v>
      </c>
      <c r="O163" s="27"/>
      <c r="P163" s="35" t="s">
        <v>249</v>
      </c>
      <c r="Q163" s="35" t="s">
        <v>249</v>
      </c>
      <c r="R163" s="35" t="s">
        <v>249</v>
      </c>
      <c r="S163" s="35" t="s">
        <v>249</v>
      </c>
      <c r="T163" s="35" t="s">
        <v>249</v>
      </c>
      <c r="U163" s="35" t="s">
        <v>249</v>
      </c>
      <c r="V163" s="35" t="s">
        <v>249</v>
      </c>
      <c r="W163" s="35" t="s">
        <v>249</v>
      </c>
      <c r="X163" s="27"/>
      <c r="Y163" s="35" t="s">
        <v>249</v>
      </c>
      <c r="Z163" s="35" t="s">
        <v>249</v>
      </c>
      <c r="AA163" s="35" t="s">
        <v>249</v>
      </c>
      <c r="AB163" s="35" t="s">
        <v>249</v>
      </c>
      <c r="AC163" s="35" t="s">
        <v>249</v>
      </c>
      <c r="AD163" s="25"/>
    </row>
    <row r="164" spans="1:30" s="26" customFormat="1" ht="11.25" customHeight="1" x14ac:dyDescent="0.15">
      <c r="A164" s="207"/>
      <c r="B164" s="123" t="s">
        <v>248</v>
      </c>
      <c r="C164" s="123" t="s">
        <v>185</v>
      </c>
      <c r="D164" s="121" t="s">
        <v>127</v>
      </c>
      <c r="E164" s="160"/>
      <c r="F164" s="27"/>
      <c r="G164" s="35">
        <f>IF('3g CPIH'!C$17="-","-",'3h OC '!$E$11*('3g CPIH'!C$17/'3g CPIH'!$G$17))</f>
        <v>63.482931017612529</v>
      </c>
      <c r="H164" s="35">
        <f>IF('3g CPIH'!D$17="-","-",'3h OC '!$E$11*('3g CPIH'!D$17/'3g CPIH'!$G$17))</f>
        <v>63.61002397260274</v>
      </c>
      <c r="I164" s="35">
        <f>IF('3g CPIH'!E$17="-","-",'3h OC '!$E$11*('3g CPIH'!E$17/'3g CPIH'!$G$17))</f>
        <v>63.800663405088073</v>
      </c>
      <c r="J164" s="35">
        <f>IF('3g CPIH'!F$17="-","-",'3h OC '!$E$11*('3g CPIH'!F$17/'3g CPIH'!$G$17))</f>
        <v>64.181942270058713</v>
      </c>
      <c r="K164" s="35">
        <f>IF('3g CPIH'!G$17="-","-",'3h OC '!$E$11*('3g CPIH'!G$17/'3g CPIH'!$G$17))</f>
        <v>64.944500000000005</v>
      </c>
      <c r="L164" s="35">
        <f>IF('3g CPIH'!H$17="-","-",'3h OC '!$E$11*('3g CPIH'!H$17/'3g CPIH'!$G$17))</f>
        <v>65.770604207436406</v>
      </c>
      <c r="M164" s="35">
        <f>IF('3g CPIH'!I$17="-","-",'3h OC '!$E$11*('3g CPIH'!I$17/'3g CPIH'!$G$17))</f>
        <v>66.723801369863011</v>
      </c>
      <c r="N164" s="35">
        <f>IF('3g CPIH'!J$17="-","-",'3h OC '!$E$11*('3g CPIH'!J$17/'3g CPIH'!$G$17))</f>
        <v>67.295719667318991</v>
      </c>
      <c r="O164" s="27"/>
      <c r="P164" s="35">
        <f>IF('3g CPIH'!L$17="-","-",'3h OC '!$E$11*('3g CPIH'!L$17/'3g CPIH'!$G$17))</f>
        <v>67.295719667318991</v>
      </c>
      <c r="Q164" s="35">
        <f>IF('3g CPIH'!M$17="-","-",'3h OC '!$E$11*('3g CPIH'!M$17/'3g CPIH'!$G$17))</f>
        <v>68.058277397260284</v>
      </c>
      <c r="R164" s="35">
        <f>IF('3g CPIH'!N$17="-","-",'3h OC '!$E$11*('3g CPIH'!N$17/'3g CPIH'!$G$17))</f>
        <v>68.566649217221141</v>
      </c>
      <c r="S164" s="35">
        <f>IF('3g CPIH'!O$17="-","-",'3h OC '!$E$11*('3g CPIH'!O$17/'3g CPIH'!$G$17))</f>
        <v>68.947928082191794</v>
      </c>
      <c r="T164" s="35">
        <f>IF('3g CPIH'!P$17="-","-",'3h OC '!$E$11*('3g CPIH'!P$17/'3g CPIH'!$G$17))</f>
        <v>69.138567514677106</v>
      </c>
      <c r="U164" s="35">
        <f>IF('3g CPIH'!Q$17="-","-",'3h OC '!$E$11*('3g CPIH'!Q$17/'3g CPIH'!$G$17))</f>
        <v>69.51984637964776</v>
      </c>
      <c r="V164" s="35">
        <f>IF('3g CPIH'!R$17="-","-",'3h OC '!$E$11*('3g CPIH'!R$17/'3g CPIH'!$G$17))</f>
        <v>70.790775929549909</v>
      </c>
      <c r="W164" s="35">
        <f>IF('3g CPIH'!S$17="-","-",'3h OC '!$E$11*('3g CPIH'!S$17/'3g CPIH'!$G$17))</f>
        <v>72.88780968688846</v>
      </c>
      <c r="X164" s="27"/>
      <c r="Y164" s="35">
        <f>IF('3g CPIH'!U$17="-","-",'3h OC '!$E$11*('3g CPIH'!U$17/'3g CPIH'!$G$17))</f>
        <v>76.573505381604704</v>
      </c>
      <c r="Z164" s="35" t="str">
        <f>IF('3g CPIH'!V$17="-","-",'3h OC '!$E$11*('3g CPIH'!V$17/'3g CPIH'!$G$17))</f>
        <v>-</v>
      </c>
      <c r="AA164" s="35" t="str">
        <f>IF('3g CPIH'!W$17="-","-",'3h OC '!$E$11*('3g CPIH'!W$17/'3g CPIH'!$G$17))</f>
        <v>-</v>
      </c>
      <c r="AB164" s="35" t="str">
        <f>IF('3g CPIH'!X$17="-","-",'3h OC '!$E$11*('3g CPIH'!X$17/'3g CPIH'!$G$17))</f>
        <v>-</v>
      </c>
      <c r="AC164" s="35" t="str">
        <f>IF('3g CPIH'!Y$17="-","-",'3h OC '!$E$11*('3g CPIH'!Y$17/'3g CPIH'!$G$17))</f>
        <v>-</v>
      </c>
      <c r="AD164" s="25"/>
    </row>
    <row r="165" spans="1:30" s="26" customFormat="1" ht="11.25" customHeight="1" x14ac:dyDescent="0.15">
      <c r="A165" s="207"/>
      <c r="B165" s="123" t="s">
        <v>248</v>
      </c>
      <c r="C165" s="123" t="s">
        <v>186</v>
      </c>
      <c r="D165" s="121" t="s">
        <v>127</v>
      </c>
      <c r="E165" s="160"/>
      <c r="F165" s="27"/>
      <c r="G165" s="35" t="s">
        <v>249</v>
      </c>
      <c r="H165" s="35" t="s">
        <v>249</v>
      </c>
      <c r="I165" s="35" t="s">
        <v>249</v>
      </c>
      <c r="J165" s="35" t="s">
        <v>249</v>
      </c>
      <c r="K165" s="35">
        <f>IF('3i SMNCC'!G$51="-","-",'3i SMNCC'!G$63)</f>
        <v>0</v>
      </c>
      <c r="L165" s="35">
        <f>IF('3i SMNCC'!H$51="-","-",'3i SMNCC'!H$63)</f>
        <v>-0.10239413454660828</v>
      </c>
      <c r="M165" s="35">
        <f>IF('3i SMNCC'!I$51="-","-",'3i SMNCC'!I$63)</f>
        <v>1.3107897268148032</v>
      </c>
      <c r="N165" s="35">
        <f>IF('3i SMNCC'!J$51="-","-",'3i SMNCC'!J$63)</f>
        <v>8.7391024854837447</v>
      </c>
      <c r="O165" s="27"/>
      <c r="P165" s="35">
        <f>IF('3i SMNCC'!L$51="-","-",'3i SMNCC'!L$63)</f>
        <v>8.7391024854837447</v>
      </c>
      <c r="Q165" s="35">
        <f>IF('3i SMNCC'!M$51="-","-",'3i SMNCC'!M$63)</f>
        <v>10.102089688688181</v>
      </c>
      <c r="R165" s="35">
        <f>IF('3i SMNCC'!N$51="-","-",'3i SMNCC'!N$63)</f>
        <v>10.300173121233549</v>
      </c>
      <c r="S165" s="35">
        <f>IF('3i SMNCC'!O$51="-","-",'3i SMNCC'!O$63)</f>
        <v>11.847822371645298</v>
      </c>
      <c r="T165" s="35">
        <f>IF('3i SMNCC'!P$51="-","-",'3i SMNCC'!P$63)</f>
        <v>7.7038430079225817</v>
      </c>
      <c r="U165" s="35">
        <f>IF('3i SMNCC'!Q$51="-","-",'3i SMNCC'!Q$63)</f>
        <v>7.5210837283470999</v>
      </c>
      <c r="V165" s="35">
        <f>IF('3i SMNCC'!R$51="-","-",'3i SMNCC'!R$63)</f>
        <v>5.5039662813362371</v>
      </c>
      <c r="W165" s="35">
        <f>IF('3i SMNCC'!S$51="-","-",'3i SMNCC'!S$63)</f>
        <v>2.3340147638275894</v>
      </c>
      <c r="X165" s="27"/>
      <c r="Y165" s="35">
        <f>IF('3i SMNCC'!U$51="-","-",'3i SMNCC'!U$63)</f>
        <v>2.3848554466543863</v>
      </c>
      <c r="Z165" s="35" t="str">
        <f>IF('3i SMNCC'!V$51="-","-",'3i SMNCC'!V$63)</f>
        <v>-</v>
      </c>
      <c r="AA165" s="35" t="str">
        <f>IF('3i SMNCC'!W$51="-","-",'3i SMNCC'!W$63)</f>
        <v>-</v>
      </c>
      <c r="AB165" s="35" t="str">
        <f>IF('3i SMNCC'!X$51="-","-",'3i SMNCC'!X$63)</f>
        <v>-</v>
      </c>
      <c r="AC165" s="35" t="str">
        <f>IF('3i SMNCC'!Y$51="-","-",'3i SMNCC'!Y$63)</f>
        <v>-</v>
      </c>
      <c r="AD165" s="25"/>
    </row>
    <row r="166" spans="1:30" s="26" customFormat="1" ht="11.25" x14ac:dyDescent="0.15">
      <c r="A166" s="207"/>
      <c r="B166" s="123" t="s">
        <v>248</v>
      </c>
      <c r="C166" s="123" t="s">
        <v>187</v>
      </c>
      <c r="D166" s="121" t="s">
        <v>127</v>
      </c>
      <c r="E166" s="160"/>
      <c r="F166" s="27"/>
      <c r="G166" s="35">
        <f>IF('3g CPIH'!C$17="-","-",'3j PAAC PAP'!$G$19*('3g CPIH'!C$17/'3g CPIH'!$G$17))</f>
        <v>13.137827495107633</v>
      </c>
      <c r="H166" s="35">
        <f>IF('3g CPIH'!D$17="-","-",'3j PAAC PAP'!$G$19*('3g CPIH'!D$17/'3g CPIH'!$G$17))</f>
        <v>13.164129452054794</v>
      </c>
      <c r="I166" s="35">
        <f>IF('3g CPIH'!E$17="-","-",'3j PAAC PAP'!$G$19*('3g CPIH'!E$17/'3g CPIH'!$G$17))</f>
        <v>13.203582387475539</v>
      </c>
      <c r="J166" s="35">
        <f>IF('3g CPIH'!F$17="-","-",'3j PAAC PAP'!$G$19*('3g CPIH'!F$17/'3g CPIH'!$G$17))</f>
        <v>13.282488258317025</v>
      </c>
      <c r="K166" s="35">
        <f>IF('3g CPIH'!G$17="-","-",'3j PAAC PAP'!$G$19*('3g CPIH'!G$17/'3g CPIH'!$G$17))</f>
        <v>13.440300000000001</v>
      </c>
      <c r="L166" s="35">
        <f>IF('3g CPIH'!H$17="-","-",'3j PAAC PAP'!$G$19*('3g CPIH'!H$17/'3g CPIH'!$G$17))</f>
        <v>13.611262720156557</v>
      </c>
      <c r="M166" s="35">
        <f>IF('3g CPIH'!I$17="-","-",'3j PAAC PAP'!$G$19*('3g CPIH'!I$17/'3g CPIH'!$G$17))</f>
        <v>13.808527397260272</v>
      </c>
      <c r="N166" s="35">
        <f>IF('3g CPIH'!J$17="-","-",'3j PAAC PAP'!$G$19*('3g CPIH'!J$17/'3g CPIH'!$G$17))</f>
        <v>13.926886203522507</v>
      </c>
      <c r="O166" s="27"/>
      <c r="P166" s="35">
        <f>IF('3g CPIH'!L$17="-","-",'3j PAAC PAP'!$G$19*('3g CPIH'!L$17/'3g CPIH'!$G$17))</f>
        <v>13.926886203522507</v>
      </c>
      <c r="Q166" s="35">
        <f>IF('3g CPIH'!M$17="-","-",'3j PAAC PAP'!$G$19*('3g CPIH'!M$17/'3g CPIH'!$G$17))</f>
        <v>14.08469794520548</v>
      </c>
      <c r="R166" s="35">
        <f>IF('3g CPIH'!N$17="-","-",'3j PAAC PAP'!$G$19*('3g CPIH'!N$17/'3g CPIH'!$G$17))</f>
        <v>14.189905772994129</v>
      </c>
      <c r="S166" s="35">
        <f>IF('3g CPIH'!O$17="-","-",'3j PAAC PAP'!$G$19*('3g CPIH'!O$17/'3g CPIH'!$G$17))</f>
        <v>14.268811643835617</v>
      </c>
      <c r="T166" s="35">
        <f>IF('3g CPIH'!P$17="-","-",'3j PAAC PAP'!$G$19*('3g CPIH'!P$17/'3g CPIH'!$G$17))</f>
        <v>14.30826457925636</v>
      </c>
      <c r="U166" s="35">
        <f>IF('3g CPIH'!Q$17="-","-",'3j PAAC PAP'!$G$19*('3g CPIH'!Q$17/'3g CPIH'!$G$17))</f>
        <v>14.387170450097848</v>
      </c>
      <c r="V166" s="35">
        <f>IF('3g CPIH'!R$17="-","-",'3j PAAC PAP'!$G$19*('3g CPIH'!R$17/'3g CPIH'!$G$17))</f>
        <v>14.650190019569473</v>
      </c>
      <c r="W166" s="35">
        <f>IF('3g CPIH'!S$17="-","-",'3j PAAC PAP'!$G$19*('3g CPIH'!S$17/'3g CPIH'!$G$17))</f>
        <v>15.084172309197653</v>
      </c>
      <c r="X166" s="27"/>
      <c r="Y166" s="35">
        <f>IF('3g CPIH'!U$17="-","-",'3j PAAC PAP'!$G$19*('3g CPIH'!U$17/'3g CPIH'!$G$17))</f>
        <v>15.846929060665364</v>
      </c>
      <c r="Z166" s="35" t="str">
        <f>IF('3g CPIH'!V$17="-","-",'3j PAAC PAP'!$G$19*('3g CPIH'!V$17/'3g CPIH'!$G$17))</f>
        <v>-</v>
      </c>
      <c r="AA166" s="35" t="str">
        <f>IF('3g CPIH'!W$17="-","-",'3j PAAC PAP'!$G$19*('3g CPIH'!W$17/'3g CPIH'!$G$17))</f>
        <v>-</v>
      </c>
      <c r="AB166" s="35" t="str">
        <f>IF('3g CPIH'!X$17="-","-",'3j PAAC PAP'!$G$19*('3g CPIH'!X$17/'3g CPIH'!$G$17))</f>
        <v>-</v>
      </c>
      <c r="AC166" s="35" t="str">
        <f>IF('3g CPIH'!Y$17="-","-",'3j PAAC PAP'!$G$19*('3g CPIH'!Y$17/'3g CPIH'!$G$17))</f>
        <v>-</v>
      </c>
      <c r="AD166" s="25"/>
    </row>
    <row r="167" spans="1:30" s="26" customFormat="1" ht="11.25" x14ac:dyDescent="0.15">
      <c r="A167" s="207"/>
      <c r="B167" s="123" t="s">
        <v>248</v>
      </c>
      <c r="C167" s="123" t="s">
        <v>188</v>
      </c>
      <c r="D167" s="121" t="s">
        <v>127</v>
      </c>
      <c r="E167" s="160"/>
      <c r="F167" s="27"/>
      <c r="G167" s="35">
        <f>IF(G162="-","-",SUM(G159:G165)*'3j PAAC PAP'!$G$37)</f>
        <v>4.0291031998812512</v>
      </c>
      <c r="H167" s="35">
        <f>IF(H162="-","-",SUM(H159:H165)*'3j PAAC PAP'!$G$37)</f>
        <v>4.036414349210018</v>
      </c>
      <c r="I167" s="35">
        <f>IF(I162="-","-",SUM(I159:I165)*'3j PAAC PAP'!$G$37)</f>
        <v>4.0510038932775032</v>
      </c>
      <c r="J167" s="35">
        <f>IF(J162="-","-",SUM(J159:J165)*'3j PAAC PAP'!$G$37)</f>
        <v>4.0729373412638044</v>
      </c>
      <c r="K167" s="35">
        <f>IF(K162="-","-",SUM(K159:K165)*'3j PAAC PAP'!$G$37)</f>
        <v>4.1213929100624256</v>
      </c>
      <c r="L167" s="35">
        <f>IF(L162="-","-",SUM(L159:L165)*'3j PAAC PAP'!$G$37)</f>
        <v>4.1630250557154831</v>
      </c>
      <c r="M167" s="35">
        <f>IF(M162="-","-",SUM(M159:M165)*'3j PAAC PAP'!$G$37)</f>
        <v>4.3229473338273943</v>
      </c>
      <c r="N167" s="35">
        <f>IF(N162="-","-",SUM(N159:N165)*'3j PAAC PAP'!$G$37)</f>
        <v>4.7831686255620367</v>
      </c>
      <c r="O167" s="27"/>
      <c r="P167" s="35">
        <f>IF(P162="-","-",SUM(P159:P165)*'3j PAAC PAP'!$G$37)</f>
        <v>4.7831686255620367</v>
      </c>
      <c r="Q167" s="35">
        <f>IF(Q162="-","-",SUM(Q159:Q165)*'3j PAAC PAP'!$G$37)</f>
        <v>4.9150689011051076</v>
      </c>
      <c r="R167" s="35">
        <f>IF(R162="-","-",SUM(R159:R165)*'3j PAAC PAP'!$G$37)</f>
        <v>4.9507109401752034</v>
      </c>
      <c r="S167" s="35">
        <f>IF(S162="-","-",SUM(S159:S165)*'3j PAAC PAP'!$G$37)</f>
        <v>5.0712131846455923</v>
      </c>
      <c r="T167" s="35">
        <f>IF(T162="-","-",SUM(T159:T165)*'3j PAAC PAP'!$G$37)</f>
        <v>4.8259501851548539</v>
      </c>
      <c r="U167" s="35">
        <f>IF(U162="-","-",SUM(U159:U165)*'3j PAAC PAP'!$G$37)</f>
        <v>4.9263524085164407</v>
      </c>
      <c r="V167" s="35">
        <f>IF(V162="-","-",SUM(V159:V165)*'3j PAAC PAP'!$G$37)</f>
        <v>4.8311640233743791</v>
      </c>
      <c r="W167" s="35">
        <f>IF(W162="-","-",SUM(W159:W165)*'3j PAAC PAP'!$G$37)</f>
        <v>5.0358794269067841</v>
      </c>
      <c r="X167" s="27"/>
      <c r="Y167" s="35">
        <f>IF(Y162="-","-",SUM(Y159:Y165)*'3j PAAC PAP'!$G$37)</f>
        <v>5.269480959369325</v>
      </c>
      <c r="Z167" s="35" t="str">
        <f>IF(Z162="-","-",SUM(Z159:Z165)*'3j PAAC PAP'!$G$37)</f>
        <v>-</v>
      </c>
      <c r="AA167" s="35" t="str">
        <f>IF(AA162="-","-",SUM(AA159:AA165)*'3j PAAC PAP'!$G$37)</f>
        <v>-</v>
      </c>
      <c r="AB167" s="35" t="str">
        <f>IF(AB162="-","-",SUM(AB159:AB165)*'3j PAAC PAP'!$G$37)</f>
        <v>-</v>
      </c>
      <c r="AC167" s="35" t="str">
        <f>IF(AC162="-","-",SUM(AC159:AC165)*'3j PAAC PAP'!$G$37)</f>
        <v>-</v>
      </c>
      <c r="AD167" s="25"/>
    </row>
    <row r="168" spans="1:30" s="26" customFormat="1" ht="11.25" x14ac:dyDescent="0.15">
      <c r="A168" s="207"/>
      <c r="B168" s="123" t="s">
        <v>189</v>
      </c>
      <c r="C168" s="123" t="s">
        <v>250</v>
      </c>
      <c r="D168" s="121" t="s">
        <v>127</v>
      </c>
      <c r="E168" s="160"/>
      <c r="F168" s="27"/>
      <c r="G168" s="35">
        <f>IF(G162="-","-",SUM(G159:G167)*'3k EBIT'!$E$11)</f>
        <v>1.6890178272439871</v>
      </c>
      <c r="H168" s="35">
        <f>IF(H162="-","-",SUM(H159:H167)*'3k EBIT'!$E$11)</f>
        <v>1.6921303822385896</v>
      </c>
      <c r="I168" s="35">
        <f>IF(I162="-","-",SUM(I159:I167)*'3k EBIT'!$E$11)</f>
        <v>1.6980891217871283</v>
      </c>
      <c r="J168" s="35">
        <f>IF(J162="-","-",SUM(J159:J167)*'3k EBIT'!$E$11)</f>
        <v>1.7074267867709363</v>
      </c>
      <c r="K168" s="35">
        <f>IF(K162="-","-",SUM(K159:K167)*'3k EBIT'!$E$11)</f>
        <v>1.7277359161924088</v>
      </c>
      <c r="L168" s="35">
        <f>IF(L162="-","-",SUM(L159:L167)*'3k EBIT'!$E$11)</f>
        <v>1.7458702702451387</v>
      </c>
      <c r="M168" s="35">
        <f>IF(M162="-","-",SUM(M159:M167)*'3k EBIT'!$E$11)</f>
        <v>1.8066313065580686</v>
      </c>
      <c r="N168" s="35">
        <f>IF(N162="-","-",SUM(N159:N167)*'3k EBIT'!$E$11)</f>
        <v>1.9727857209910995</v>
      </c>
      <c r="O168" s="27"/>
      <c r="P168" s="35">
        <f>IF(P162="-","-",SUM(P159:P167)*'3k EBIT'!$E$11)</f>
        <v>1.9727857209910995</v>
      </c>
      <c r="Q168" s="35">
        <f>IF(Q162="-","-",SUM(Q159:Q167)*'3k EBIT'!$E$11)</f>
        <v>2.02280538360493</v>
      </c>
      <c r="R168" s="35">
        <f>IF(R162="-","-",SUM(R159:R167)*'3k EBIT'!$E$11)</f>
        <v>2.0375334161975194</v>
      </c>
      <c r="S168" s="35">
        <f>IF(S162="-","-",SUM(S159:S167)*'3k EBIT'!$E$11)</f>
        <v>2.0819665547461152</v>
      </c>
      <c r="T168" s="35">
        <f>IF(T162="-","-",SUM(T159:T167)*'3k EBIT'!$E$11)</f>
        <v>1.9954046549190607</v>
      </c>
      <c r="U168" s="35">
        <f>IF(U162="-","-",SUM(U159:U167)*'3k EBIT'!$E$11)</f>
        <v>2.0326811700265912</v>
      </c>
      <c r="V168" s="35">
        <f>IF(V162="-","-",SUM(V159:V167)*'3k EBIT'!$E$11)</f>
        <v>2.0038834567790658</v>
      </c>
      <c r="W168" s="35">
        <f>IF(W162="-","-",SUM(W159:W167)*'3k EBIT'!$E$11)</f>
        <v>2.0851778564644388</v>
      </c>
      <c r="X168" s="27"/>
      <c r="Y168" s="35">
        <f>IF(Y162="-","-",SUM(Y159:Y167)*'3k EBIT'!$E$11)</f>
        <v>2.183124881833221</v>
      </c>
      <c r="Z168" s="35" t="str">
        <f>IF(Z162="-","-",SUM(Z159:Z167)*'3k EBIT'!$E$11)</f>
        <v>-</v>
      </c>
      <c r="AA168" s="35" t="str">
        <f>IF(AA162="-","-",SUM(AA159:AA167)*'3k EBIT'!$E$11)</f>
        <v>-</v>
      </c>
      <c r="AB168" s="35" t="str">
        <f>IF(AB162="-","-",SUM(AB159:AB167)*'3k EBIT'!$E$11)</f>
        <v>-</v>
      </c>
      <c r="AC168" s="35" t="str">
        <f>IF(AC162="-","-",SUM(AC159:AC167)*'3k EBIT'!$E$11)</f>
        <v>-</v>
      </c>
      <c r="AD168" s="25"/>
    </row>
    <row r="169" spans="1:30" s="26" customFormat="1" ht="11.25" customHeight="1" x14ac:dyDescent="0.15">
      <c r="A169" s="207"/>
      <c r="B169" s="123" t="s">
        <v>251</v>
      </c>
      <c r="C169" s="124" t="s">
        <v>252</v>
      </c>
      <c r="D169" s="121" t="s">
        <v>127</v>
      </c>
      <c r="E169" s="116"/>
      <c r="F169" s="27"/>
      <c r="G169" s="35">
        <f>IF(G164="-","-",SUM(G159:G162,G164:G168)*'3l HAP'!$E$12)</f>
        <v>1.3015210418074821</v>
      </c>
      <c r="H169" s="35">
        <f>IF(H164="-","-",SUM(H159:H162,H164:H168)*'3l HAP'!$E$12)</f>
        <v>1.3039195101681555</v>
      </c>
      <c r="I169" s="35">
        <f>IF(I164="-","-",SUM(I159:I162,I164:I168)*'3l HAP'!$E$12)</f>
        <v>1.3085111875205069</v>
      </c>
      <c r="J169" s="35">
        <f>IF(J164="-","-",SUM(J159:J162,J164:J168)*'3l HAP'!$E$12)</f>
        <v>1.3157065926025275</v>
      </c>
      <c r="K169" s="35">
        <f>IF(K164="-","-",SUM(K159:K162,K164:K168)*'3l HAP'!$E$12)</f>
        <v>1.3313563737099117</v>
      </c>
      <c r="L169" s="35">
        <f>IF(L164="-","-",SUM(L159:L162,L164:L168)*'3l HAP'!$E$12)</f>
        <v>1.3453303193950954</v>
      </c>
      <c r="M169" s="35">
        <f>IF(M164="-","-",SUM(M159:M162,M164:M168)*'3l HAP'!$E$12)</f>
        <v>1.3921514754585258</v>
      </c>
      <c r="N169" s="35">
        <f>IF(N164="-","-",SUM(N159:N162,N164:N168)*'3l HAP'!$E$12)</f>
        <v>1.520186516347737</v>
      </c>
      <c r="O169" s="27"/>
      <c r="P169" s="35">
        <f>IF(P164="-","-",SUM(P159:P162,P164:P168)*'3l HAP'!$E$12)</f>
        <v>1.520186516347737</v>
      </c>
      <c r="Q169" s="35">
        <f>IF(Q164="-","-",SUM(Q159:Q162,Q164:Q168)*'3l HAP'!$E$12)</f>
        <v>1.5587305993916913</v>
      </c>
      <c r="R169" s="35">
        <f>IF(R164="-","-",SUM(R159:R162,R164:R168)*'3l HAP'!$E$12)</f>
        <v>1.570079706555918</v>
      </c>
      <c r="S169" s="35">
        <f>IF(S164="-","-",SUM(S159:S162,S164:S168)*'3l HAP'!$E$12)</f>
        <v>1.6043189335443677</v>
      </c>
      <c r="T169" s="35">
        <f>IF(T164="-","-",SUM(T159:T162,T164:T168)*'3l HAP'!$E$12)</f>
        <v>1.5376161834451714</v>
      </c>
      <c r="U169" s="35">
        <f>IF(U164="-","-",SUM(U159:U162,U164:U168)*'3l HAP'!$E$12)</f>
        <v>1.5663406693535709</v>
      </c>
      <c r="V169" s="35">
        <f>IF(V164="-","-",SUM(V159:V162,V164:V168)*'3l HAP'!$E$12)</f>
        <v>1.5441497669586857</v>
      </c>
      <c r="W169" s="35">
        <f>IF(W164="-","-",SUM(W159:W162,W164:W168)*'3l HAP'!$E$12)</f>
        <v>1.6067934940200321</v>
      </c>
      <c r="X169" s="27"/>
      <c r="Y169" s="35">
        <f>IF(Y164="-","-",SUM(Y159:Y162,Y164:Y168)*'3l HAP'!$E$12)</f>
        <v>1.6822693785510638</v>
      </c>
      <c r="Z169" s="35" t="str">
        <f>IF(Z164="-","-",SUM(Z159:Z162,Z164:Z168)*'3l HAP'!$E$12)</f>
        <v>-</v>
      </c>
      <c r="AA169" s="35" t="str">
        <f>IF(AA164="-","-",SUM(AA159:AA162,AA164:AA168)*'3l HAP'!$E$12)</f>
        <v>-</v>
      </c>
      <c r="AB169" s="35" t="str">
        <f>IF(AB164="-","-",SUM(AB159:AB162,AB164:AB168)*'3l HAP'!$E$12)</f>
        <v>-</v>
      </c>
      <c r="AC169" s="35" t="str">
        <f>IF(AC164="-","-",SUM(AC159:AC162,AC164:AC168)*'3l HAP'!$E$12)</f>
        <v>-</v>
      </c>
      <c r="AD169" s="25"/>
    </row>
    <row r="170" spans="1:30" s="26" customFormat="1" ht="11.25" customHeight="1" x14ac:dyDescent="0.15">
      <c r="A170" s="207"/>
      <c r="B170" s="123" t="s">
        <v>253</v>
      </c>
      <c r="C170" s="159" t="str">
        <f>B170&amp;"_"&amp;D170</f>
        <v>Total_Southern Scotland</v>
      </c>
      <c r="D170" s="121" t="s">
        <v>127</v>
      </c>
      <c r="E170" s="75"/>
      <c r="F170" s="27"/>
      <c r="G170" s="35">
        <f>IF(G164="-","-",SUM(G159:G169))</f>
        <v>90.197159441334975</v>
      </c>
      <c r="H170" s="35">
        <f t="shared" ref="H170:W170" si="25">IF(H164="-","-",SUM(H159:H169))</f>
        <v>90.363376525956397</v>
      </c>
      <c r="I170" s="35">
        <f t="shared" si="25"/>
        <v>90.681585944743844</v>
      </c>
      <c r="J170" s="35">
        <f t="shared" si="25"/>
        <v>91.180237198608097</v>
      </c>
      <c r="K170" s="35">
        <f t="shared" si="25"/>
        <v>92.264788086701628</v>
      </c>
      <c r="L170" s="35">
        <f t="shared" si="25"/>
        <v>93.233201325138921</v>
      </c>
      <c r="M170" s="35">
        <f t="shared" si="25"/>
        <v>96.477970439909441</v>
      </c>
      <c r="N170" s="35">
        <f t="shared" si="25"/>
        <v>105.35097104935348</v>
      </c>
      <c r="O170" s="27"/>
      <c r="P170" s="35">
        <f t="shared" si="25"/>
        <v>105.35097104935348</v>
      </c>
      <c r="Q170" s="35">
        <f t="shared" si="25"/>
        <v>108.02212786677039</v>
      </c>
      <c r="R170" s="35">
        <f t="shared" si="25"/>
        <v>108.8086362638893</v>
      </c>
      <c r="S170" s="35">
        <f t="shared" si="25"/>
        <v>111.18146076431874</v>
      </c>
      <c r="T170" s="35">
        <f t="shared" si="25"/>
        <v>106.55887043145906</v>
      </c>
      <c r="U170" s="35">
        <f t="shared" si="25"/>
        <v>108.54951595475558</v>
      </c>
      <c r="V170" s="35">
        <f t="shared" si="25"/>
        <v>107.01165656012074</v>
      </c>
      <c r="W170" s="35">
        <f t="shared" si="25"/>
        <v>111.35295113489376</v>
      </c>
      <c r="X170" s="27"/>
      <c r="Y170" s="35">
        <f t="shared" ref="Y170:AC170" si="26">IF(Y164="-","-",SUM(Y159:Y169))</f>
        <v>116.58353148845229</v>
      </c>
      <c r="Z170" s="35" t="str">
        <f t="shared" si="26"/>
        <v>-</v>
      </c>
      <c r="AA170" s="35" t="str">
        <f t="shared" si="26"/>
        <v>-</v>
      </c>
      <c r="AB170" s="35" t="str">
        <f t="shared" si="26"/>
        <v>-</v>
      </c>
      <c r="AC170" s="35" t="str">
        <f t="shared" si="26"/>
        <v>-</v>
      </c>
      <c r="AD170" s="25"/>
    </row>
    <row r="171" spans="1:30" s="26" customFormat="1" ht="11.25" customHeight="1" x14ac:dyDescent="0.15">
      <c r="A171" s="207"/>
      <c r="B171" s="120" t="s">
        <v>244</v>
      </c>
      <c r="C171" s="157" t="s">
        <v>180</v>
      </c>
      <c r="D171" s="122" t="s">
        <v>125</v>
      </c>
      <c r="E171" s="119"/>
      <c r="F171" s="27"/>
      <c r="G171" s="117" t="s">
        <v>249</v>
      </c>
      <c r="H171" s="117" t="s">
        <v>249</v>
      </c>
      <c r="I171" s="117" t="s">
        <v>249</v>
      </c>
      <c r="J171" s="117" t="s">
        <v>249</v>
      </c>
      <c r="K171" s="117" t="s">
        <v>249</v>
      </c>
      <c r="L171" s="117" t="s">
        <v>249</v>
      </c>
      <c r="M171" s="117" t="s">
        <v>249</v>
      </c>
      <c r="N171" s="117" t="s">
        <v>249</v>
      </c>
      <c r="O171" s="27"/>
      <c r="P171" s="117" t="s">
        <v>249</v>
      </c>
      <c r="Q171" s="117" t="s">
        <v>249</v>
      </c>
      <c r="R171" s="117" t="s">
        <v>249</v>
      </c>
      <c r="S171" s="117" t="s">
        <v>249</v>
      </c>
      <c r="T171" s="117" t="s">
        <v>249</v>
      </c>
      <c r="U171" s="117" t="s">
        <v>249</v>
      </c>
      <c r="V171" s="117" t="s">
        <v>249</v>
      </c>
      <c r="W171" s="117" t="s">
        <v>249</v>
      </c>
      <c r="X171" s="27"/>
      <c r="Y171" s="117" t="s">
        <v>249</v>
      </c>
      <c r="Z171" s="117" t="s">
        <v>249</v>
      </c>
      <c r="AA171" s="117" t="s">
        <v>249</v>
      </c>
      <c r="AB171" s="117" t="s">
        <v>249</v>
      </c>
      <c r="AC171" s="117" t="s">
        <v>249</v>
      </c>
      <c r="AD171" s="25"/>
    </row>
    <row r="172" spans="1:30" s="26" customFormat="1" ht="11.25" customHeight="1" x14ac:dyDescent="0.15">
      <c r="A172" s="207"/>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x14ac:dyDescent="0.15">
      <c r="A173" s="207"/>
      <c r="B173" s="120" t="s">
        <v>245</v>
      </c>
      <c r="C173" s="157" t="s">
        <v>182</v>
      </c>
      <c r="D173" s="122" t="s">
        <v>125</v>
      </c>
      <c r="E173" s="119"/>
      <c r="F173" s="27"/>
      <c r="G173" s="117" t="str">
        <f>IF('3c AA'!J194="-","-",'3c AA'!J194)</f>
        <v>-</v>
      </c>
      <c r="H173" s="117" t="str">
        <f>IF('3c AA'!K194="-","-",'3c AA'!K194)</f>
        <v>-</v>
      </c>
      <c r="I173" s="117" t="str">
        <f>IF('3c AA'!L194="-","-",'3c AA'!L194)</f>
        <v>-</v>
      </c>
      <c r="J173" s="117" t="str">
        <f>IF('3c AA'!M194="-","-",'3c AA'!M194)</f>
        <v>-</v>
      </c>
      <c r="K173" s="117" t="str">
        <f>IF('3c AA'!N194="-","-",'3c AA'!N194)</f>
        <v>-</v>
      </c>
      <c r="L173" s="117" t="str">
        <f>IF('3c AA'!O194="-","-",'3c AA'!O194)</f>
        <v>-</v>
      </c>
      <c r="M173" s="117" t="str">
        <f>IF('3c AA'!P194="-","-",'3c AA'!P194)</f>
        <v>-</v>
      </c>
      <c r="N173" s="117" t="str">
        <f>IF('3c AA'!Q194="-","-",'3c AA'!Q194)</f>
        <v>-</v>
      </c>
      <c r="O173" s="27"/>
      <c r="P173" s="117" t="str">
        <f>IF('3c AA'!S194="-","-",'3c AA'!S194)</f>
        <v>-</v>
      </c>
      <c r="Q173" s="117" t="str">
        <f>IF('3c AA'!T194="-","-",'3c AA'!T194)</f>
        <v>-</v>
      </c>
      <c r="R173" s="117" t="str">
        <f>IF('3c AA'!U194="-","-",'3c AA'!U194)</f>
        <v>-</v>
      </c>
      <c r="S173" s="117" t="str">
        <f>IF('3c AA'!V194="-","-",'3c AA'!V194)</f>
        <v>-</v>
      </c>
      <c r="T173" s="117">
        <f>IF('3c AA'!W194="-","-",'3c AA'!W194)</f>
        <v>0</v>
      </c>
      <c r="U173" s="117">
        <f>IF('3c AA'!X194="-","-",'3c AA'!X194)</f>
        <v>1.4870742269298105</v>
      </c>
      <c r="V173" s="117">
        <f>IF('3c AA'!Y194="-","-",'3c AA'!Y194)</f>
        <v>0.70457099735818829</v>
      </c>
      <c r="W173" s="117" t="str">
        <f>IF('3c AA'!Z194="-","-",'3c AA'!Z194)</f>
        <v>-</v>
      </c>
      <c r="X173" s="27"/>
      <c r="Y173" s="117">
        <f>IF('3c AA'!AB194="-","-",'3c AA'!AB194)</f>
        <v>0</v>
      </c>
      <c r="Z173" s="117" t="str">
        <f>IF('3c AA'!AC194="-","-",'3c AA'!AC194)</f>
        <v>-</v>
      </c>
      <c r="AA173" s="117" t="str">
        <f>IF('3c AA'!AD194="-","-",'3c AA'!AD194)</f>
        <v>-</v>
      </c>
      <c r="AB173" s="117" t="str">
        <f>IF('3c AA'!AE194="-","-",'3c AA'!AE194)</f>
        <v>-</v>
      </c>
      <c r="AC173" s="117" t="str">
        <f>IF('3c AA'!AF194="-","-",'3c AA'!AF194)</f>
        <v>-</v>
      </c>
      <c r="AD173" s="25"/>
    </row>
    <row r="174" spans="1:30" s="331" customFormat="1" ht="11.25" customHeight="1" x14ac:dyDescent="0.15">
      <c r="A174" s="207"/>
      <c r="B174" s="120" t="s">
        <v>246</v>
      </c>
      <c r="C174" s="157" t="s">
        <v>183</v>
      </c>
      <c r="D174" s="122" t="s">
        <v>125</v>
      </c>
      <c r="E174" s="119"/>
      <c r="F174" s="27"/>
      <c r="G174" s="117">
        <f>IF('3d PC'!G15="-","-",'3d PC'!G64+'3d PC'!G65)</f>
        <v>6.5567588596821027</v>
      </c>
      <c r="H174" s="117">
        <f>IF('3d PC'!H15="-","-",'3d PC'!H64+'3d PC'!H65)</f>
        <v>6.5567588596821027</v>
      </c>
      <c r="I174" s="117">
        <f>IF('3d PC'!I15="-","-",'3d PC'!I64+'3d PC'!I65)</f>
        <v>6.6197359495950758</v>
      </c>
      <c r="J174" s="117">
        <f>IF('3d PC'!J15="-","-",'3d PC'!J64+'3d PC'!J65)</f>
        <v>6.6197359495950758</v>
      </c>
      <c r="K174" s="117">
        <f>IF('3d PC'!K15="-","-",'3d PC'!K64+'3d PC'!K65)</f>
        <v>6.6995028867368616</v>
      </c>
      <c r="L174" s="117">
        <f>IF('3d PC'!L15="-","-",'3d PC'!L64+'3d PC'!L65)</f>
        <v>6.6995028867368616</v>
      </c>
      <c r="M174" s="117">
        <f>IF('3d PC'!M15="-","-",'3d PC'!M64+'3d PC'!M65)</f>
        <v>7.1131218301273513</v>
      </c>
      <c r="N174" s="117">
        <f>IF('3d PC'!N15="-","-",'3d PC'!N64+'3d PC'!N65)</f>
        <v>7.1131218301273513</v>
      </c>
      <c r="O174" s="27"/>
      <c r="P174" s="117">
        <f>IF('3d PC'!P15="-","-",'3d PC'!P64+'3d PC'!P65)</f>
        <v>7.1131218301273513</v>
      </c>
      <c r="Q174" s="117">
        <f>IF('3d PC'!Q15="-","-",'3d PC'!Q64+'3d PC'!Q65)</f>
        <v>7.2804579515147188</v>
      </c>
      <c r="R174" s="117">
        <f>IF('3d PC'!R15="-","-",'3d PC'!R64+'3d PC'!R65)</f>
        <v>7.1935840895118579</v>
      </c>
      <c r="S174" s="117">
        <f>IF('3d PC'!S15="-","-",'3d PC'!S64+'3d PC'!S65)</f>
        <v>7.3593999937099728</v>
      </c>
      <c r="T174" s="117">
        <f>IF('3d PC'!T15="-","-",'3d PC'!T64+'3d PC'!T65)</f>
        <v>7.0492243060839304</v>
      </c>
      <c r="U174" s="117">
        <f>IF('3d PC'!U15="-","-",'3d PC'!U64+'3d PC'!U65)</f>
        <v>7.1089669218364691</v>
      </c>
      <c r="V174" s="117">
        <f>IF('3d PC'!V15="-","-",'3d PC'!V64+'3d PC'!V65)</f>
        <v>6.9829560851947949</v>
      </c>
      <c r="W174" s="117">
        <f>IF('3d PC'!W15="-","-",'3d PC'!W64+'3d PC'!W65)</f>
        <v>12.319103597588796</v>
      </c>
      <c r="X174" s="27"/>
      <c r="Y174" s="117">
        <f>IF('3d PC'!Y15="-","-",'3d PC'!Y64+'3d PC'!Y65)</f>
        <v>12.643366379774243</v>
      </c>
      <c r="Z174" s="117" t="str">
        <f>IF('3d PC'!Z15="-","-",'3d PC'!Z64+'3d PC'!Z65)</f>
        <v>-</v>
      </c>
      <c r="AA174" s="117" t="str">
        <f>IF('3d PC'!AA15="-","-",'3d PC'!AA64+'3d PC'!AA65)</f>
        <v>-</v>
      </c>
      <c r="AB174" s="117" t="str">
        <f>IF('3d PC'!AB15="-","-",'3d PC'!AB64+'3d PC'!AB65)</f>
        <v>-</v>
      </c>
      <c r="AC174" s="117" t="str">
        <f>IF('3d PC'!AC15="-","-",'3d PC'!AC64+'3d PC'!AC65)</f>
        <v>-</v>
      </c>
      <c r="AD174" s="25"/>
    </row>
    <row r="175" spans="1:30" s="26" customFormat="1" ht="11.25" customHeight="1" x14ac:dyDescent="0.15">
      <c r="A175" s="207"/>
      <c r="B175" s="120" t="s">
        <v>247</v>
      </c>
      <c r="C175" s="157" t="s">
        <v>184</v>
      </c>
      <c r="D175" s="122" t="s">
        <v>125</v>
      </c>
      <c r="E175" s="119"/>
      <c r="F175" s="27"/>
      <c r="G175" s="117" t="s">
        <v>249</v>
      </c>
      <c r="H175" s="117" t="s">
        <v>249</v>
      </c>
      <c r="I175" s="117" t="s">
        <v>249</v>
      </c>
      <c r="J175" s="117" t="s">
        <v>249</v>
      </c>
      <c r="K175" s="117" t="s">
        <v>249</v>
      </c>
      <c r="L175" s="117" t="s">
        <v>249</v>
      </c>
      <c r="M175" s="117" t="s">
        <v>249</v>
      </c>
      <c r="N175" s="117" t="s">
        <v>249</v>
      </c>
      <c r="O175" s="27"/>
      <c r="P175" s="117" t="s">
        <v>249</v>
      </c>
      <c r="Q175" s="117" t="s">
        <v>249</v>
      </c>
      <c r="R175" s="117" t="s">
        <v>249</v>
      </c>
      <c r="S175" s="117" t="s">
        <v>249</v>
      </c>
      <c r="T175" s="117" t="s">
        <v>249</v>
      </c>
      <c r="U175" s="117" t="s">
        <v>249</v>
      </c>
      <c r="V175" s="117" t="s">
        <v>249</v>
      </c>
      <c r="W175" s="117" t="s">
        <v>249</v>
      </c>
      <c r="X175" s="27"/>
      <c r="Y175" s="117" t="s">
        <v>249</v>
      </c>
      <c r="Z175" s="117" t="s">
        <v>249</v>
      </c>
      <c r="AA175" s="117" t="s">
        <v>249</v>
      </c>
      <c r="AB175" s="117" t="s">
        <v>249</v>
      </c>
      <c r="AC175" s="117" t="s">
        <v>249</v>
      </c>
      <c r="AD175" s="25"/>
    </row>
    <row r="176" spans="1:30" s="26" customFormat="1" ht="11.25" customHeight="1" x14ac:dyDescent="0.15">
      <c r="A176" s="207"/>
      <c r="B176" s="120" t="s">
        <v>248</v>
      </c>
      <c r="C176" s="157" t="s">
        <v>185</v>
      </c>
      <c r="D176" s="122" t="s">
        <v>125</v>
      </c>
      <c r="E176" s="119"/>
      <c r="F176" s="27"/>
      <c r="G176" s="117">
        <f>IF('3g CPIH'!C$17="-","-",'3h OC '!$E$11*('3g CPIH'!C$17/'3g CPIH'!$G$17))</f>
        <v>63.482931017612529</v>
      </c>
      <c r="H176" s="117">
        <f>IF('3g CPIH'!D$17="-","-",'3h OC '!$E$11*('3g CPIH'!D$17/'3g CPIH'!$G$17))</f>
        <v>63.61002397260274</v>
      </c>
      <c r="I176" s="117">
        <f>IF('3g CPIH'!E$17="-","-",'3h OC '!$E$11*('3g CPIH'!E$17/'3g CPIH'!$G$17))</f>
        <v>63.800663405088073</v>
      </c>
      <c r="J176" s="117">
        <f>IF('3g CPIH'!F$17="-","-",'3h OC '!$E$11*('3g CPIH'!F$17/'3g CPIH'!$G$17))</f>
        <v>64.181942270058713</v>
      </c>
      <c r="K176" s="117">
        <f>IF('3g CPIH'!G$17="-","-",'3h OC '!$E$11*('3g CPIH'!G$17/'3g CPIH'!$G$17))</f>
        <v>64.944500000000005</v>
      </c>
      <c r="L176" s="117">
        <f>IF('3g CPIH'!H$17="-","-",'3h OC '!$E$11*('3g CPIH'!H$17/'3g CPIH'!$G$17))</f>
        <v>65.770604207436406</v>
      </c>
      <c r="M176" s="117">
        <f>IF('3g CPIH'!I$17="-","-",'3h OC '!$E$11*('3g CPIH'!I$17/'3g CPIH'!$G$17))</f>
        <v>66.723801369863011</v>
      </c>
      <c r="N176" s="117">
        <f>IF('3g CPIH'!J$17="-","-",'3h OC '!$E$11*('3g CPIH'!J$17/'3g CPIH'!$G$17))</f>
        <v>67.295719667318991</v>
      </c>
      <c r="O176" s="27"/>
      <c r="P176" s="117">
        <f>IF('3g CPIH'!L$17="-","-",'3h OC '!$E$11*('3g CPIH'!L$17/'3g CPIH'!$G$17))</f>
        <v>67.295719667318991</v>
      </c>
      <c r="Q176" s="117">
        <f>IF('3g CPIH'!M$17="-","-",'3h OC '!$E$11*('3g CPIH'!M$17/'3g CPIH'!$G$17))</f>
        <v>68.058277397260284</v>
      </c>
      <c r="R176" s="117">
        <f>IF('3g CPIH'!N$17="-","-",'3h OC '!$E$11*('3g CPIH'!N$17/'3g CPIH'!$G$17))</f>
        <v>68.566649217221141</v>
      </c>
      <c r="S176" s="117">
        <f>IF('3g CPIH'!O$17="-","-",'3h OC '!$E$11*('3g CPIH'!O$17/'3g CPIH'!$G$17))</f>
        <v>68.947928082191794</v>
      </c>
      <c r="T176" s="117">
        <f>IF('3g CPIH'!P$17="-","-",'3h OC '!$E$11*('3g CPIH'!P$17/'3g CPIH'!$G$17))</f>
        <v>69.138567514677106</v>
      </c>
      <c r="U176" s="117">
        <f>IF('3g CPIH'!Q$17="-","-",'3h OC '!$E$11*('3g CPIH'!Q$17/'3g CPIH'!$G$17))</f>
        <v>69.51984637964776</v>
      </c>
      <c r="V176" s="117">
        <f>IF('3g CPIH'!R$17="-","-",'3h OC '!$E$11*('3g CPIH'!R$17/'3g CPIH'!$G$17))</f>
        <v>70.790775929549909</v>
      </c>
      <c r="W176" s="117">
        <f>IF('3g CPIH'!S$17="-","-",'3h OC '!$E$11*('3g CPIH'!S$17/'3g CPIH'!$G$17))</f>
        <v>72.88780968688846</v>
      </c>
      <c r="X176" s="27"/>
      <c r="Y176" s="117">
        <f>IF('3g CPIH'!U$17="-","-",'3h OC '!$E$11*('3g CPIH'!U$17/'3g CPIH'!$G$17))</f>
        <v>76.573505381604704</v>
      </c>
      <c r="Z176" s="117" t="str">
        <f>IF('3g CPIH'!V$17="-","-",'3h OC '!$E$11*('3g CPIH'!V$17/'3g CPIH'!$G$17))</f>
        <v>-</v>
      </c>
      <c r="AA176" s="117" t="str">
        <f>IF('3g CPIH'!W$17="-","-",'3h OC '!$E$11*('3g CPIH'!W$17/'3g CPIH'!$G$17))</f>
        <v>-</v>
      </c>
      <c r="AB176" s="117" t="str">
        <f>IF('3g CPIH'!X$17="-","-",'3h OC '!$E$11*('3g CPIH'!X$17/'3g CPIH'!$G$17))</f>
        <v>-</v>
      </c>
      <c r="AC176" s="117" t="str">
        <f>IF('3g CPIH'!Y$17="-","-",'3h OC '!$E$11*('3g CPIH'!Y$17/'3g CPIH'!$G$17))</f>
        <v>-</v>
      </c>
      <c r="AD176" s="25"/>
    </row>
    <row r="177" spans="1:30" s="26" customFormat="1" ht="11.25" customHeight="1" x14ac:dyDescent="0.15">
      <c r="A177" s="207"/>
      <c r="B177" s="120" t="s">
        <v>248</v>
      </c>
      <c r="C177" s="157" t="s">
        <v>186</v>
      </c>
      <c r="D177" s="122" t="s">
        <v>125</v>
      </c>
      <c r="E177" s="119"/>
      <c r="F177" s="27"/>
      <c r="G177" s="117" t="s">
        <v>249</v>
      </c>
      <c r="H177" s="117" t="s">
        <v>249</v>
      </c>
      <c r="I177" s="117" t="s">
        <v>249</v>
      </c>
      <c r="J177" s="117" t="s">
        <v>249</v>
      </c>
      <c r="K177" s="117">
        <f>IF('3i SMNCC'!G$51="-","-",'3i SMNCC'!G$63)</f>
        <v>0</v>
      </c>
      <c r="L177" s="117">
        <f>IF('3i SMNCC'!H$51="-","-",'3i SMNCC'!H$63)</f>
        <v>-0.10239413454660828</v>
      </c>
      <c r="M177" s="117">
        <f>IF('3i SMNCC'!I$51="-","-",'3i SMNCC'!I$63)</f>
        <v>1.3107897268148032</v>
      </c>
      <c r="N177" s="117">
        <f>IF('3i SMNCC'!J$51="-","-",'3i SMNCC'!J$63)</f>
        <v>8.7391024854837447</v>
      </c>
      <c r="O177" s="27"/>
      <c r="P177" s="117">
        <f>IF('3i SMNCC'!L$51="-","-",'3i SMNCC'!L$63)</f>
        <v>8.7391024854837447</v>
      </c>
      <c r="Q177" s="117">
        <f>IF('3i SMNCC'!M$51="-","-",'3i SMNCC'!M$63)</f>
        <v>10.102089688688181</v>
      </c>
      <c r="R177" s="117">
        <f>IF('3i SMNCC'!N$51="-","-",'3i SMNCC'!N$63)</f>
        <v>10.300173121233549</v>
      </c>
      <c r="S177" s="117">
        <f>IF('3i SMNCC'!O$51="-","-",'3i SMNCC'!O$63)</f>
        <v>11.847822371645298</v>
      </c>
      <c r="T177" s="117">
        <f>IF('3i SMNCC'!P$51="-","-",'3i SMNCC'!P$63)</f>
        <v>7.7038430079225817</v>
      </c>
      <c r="U177" s="117">
        <f>IF('3i SMNCC'!Q$51="-","-",'3i SMNCC'!Q$63)</f>
        <v>7.5210837283470999</v>
      </c>
      <c r="V177" s="117">
        <f>IF('3i SMNCC'!R$51="-","-",'3i SMNCC'!R$63)</f>
        <v>5.5039662813362371</v>
      </c>
      <c r="W177" s="117">
        <f>IF('3i SMNCC'!S$51="-","-",'3i SMNCC'!S$63)</f>
        <v>2.3340147638275894</v>
      </c>
      <c r="X177" s="27"/>
      <c r="Y177" s="117">
        <f>IF('3i SMNCC'!U$51="-","-",'3i SMNCC'!U$63)</f>
        <v>2.3848554466543863</v>
      </c>
      <c r="Z177" s="117" t="str">
        <f>IF('3i SMNCC'!V$51="-","-",'3i SMNCC'!V$63)</f>
        <v>-</v>
      </c>
      <c r="AA177" s="117" t="str">
        <f>IF('3i SMNCC'!W$51="-","-",'3i SMNCC'!W$63)</f>
        <v>-</v>
      </c>
      <c r="AB177" s="117" t="str">
        <f>IF('3i SMNCC'!X$51="-","-",'3i SMNCC'!X$63)</f>
        <v>-</v>
      </c>
      <c r="AC177" s="117" t="str">
        <f>IF('3i SMNCC'!Y$51="-","-",'3i SMNCC'!Y$63)</f>
        <v>-</v>
      </c>
      <c r="AD177" s="25"/>
    </row>
    <row r="178" spans="1:30" s="26" customFormat="1" ht="12.6" customHeight="1" x14ac:dyDescent="0.15">
      <c r="A178" s="207"/>
      <c r="B178" s="120" t="s">
        <v>248</v>
      </c>
      <c r="C178" s="157" t="s">
        <v>187</v>
      </c>
      <c r="D178" s="122" t="s">
        <v>125</v>
      </c>
      <c r="E178" s="119"/>
      <c r="F178" s="27"/>
      <c r="G178" s="117">
        <f>IF('3g CPIH'!C$17="-","-",'3j PAAC PAP'!$G$19*('3g CPIH'!C$17/'3g CPIH'!$G$17))</f>
        <v>13.137827495107633</v>
      </c>
      <c r="H178" s="117">
        <f>IF('3g CPIH'!D$17="-","-",'3j PAAC PAP'!$G$19*('3g CPIH'!D$17/'3g CPIH'!$G$17))</f>
        <v>13.164129452054794</v>
      </c>
      <c r="I178" s="117">
        <f>IF('3g CPIH'!E$17="-","-",'3j PAAC PAP'!$G$19*('3g CPIH'!E$17/'3g CPIH'!$G$17))</f>
        <v>13.203582387475539</v>
      </c>
      <c r="J178" s="117">
        <f>IF('3g CPIH'!F$17="-","-",'3j PAAC PAP'!$G$19*('3g CPIH'!F$17/'3g CPIH'!$G$17))</f>
        <v>13.282488258317025</v>
      </c>
      <c r="K178" s="117">
        <f>IF('3g CPIH'!G$17="-","-",'3j PAAC PAP'!$G$19*('3g CPIH'!G$17/'3g CPIH'!$G$17))</f>
        <v>13.440300000000001</v>
      </c>
      <c r="L178" s="117">
        <f>IF('3g CPIH'!H$17="-","-",'3j PAAC PAP'!$G$19*('3g CPIH'!H$17/'3g CPIH'!$G$17))</f>
        <v>13.611262720156557</v>
      </c>
      <c r="M178" s="117">
        <f>IF('3g CPIH'!I$17="-","-",'3j PAAC PAP'!$G$19*('3g CPIH'!I$17/'3g CPIH'!$G$17))</f>
        <v>13.808527397260272</v>
      </c>
      <c r="N178" s="117">
        <f>IF('3g CPIH'!J$17="-","-",'3j PAAC PAP'!$G$19*('3g CPIH'!J$17/'3g CPIH'!$G$17))</f>
        <v>13.926886203522507</v>
      </c>
      <c r="O178" s="27"/>
      <c r="P178" s="117">
        <f>IF('3g CPIH'!L$17="-","-",'3j PAAC PAP'!$G$19*('3g CPIH'!L$17/'3g CPIH'!$G$17))</f>
        <v>13.926886203522507</v>
      </c>
      <c r="Q178" s="117">
        <f>IF('3g CPIH'!M$17="-","-",'3j PAAC PAP'!$G$19*('3g CPIH'!M$17/'3g CPIH'!$G$17))</f>
        <v>14.08469794520548</v>
      </c>
      <c r="R178" s="117">
        <f>IF('3g CPIH'!N$17="-","-",'3j PAAC PAP'!$G$19*('3g CPIH'!N$17/'3g CPIH'!$G$17))</f>
        <v>14.189905772994129</v>
      </c>
      <c r="S178" s="117">
        <f>IF('3g CPIH'!O$17="-","-",'3j PAAC PAP'!$G$19*('3g CPIH'!O$17/'3g CPIH'!$G$17))</f>
        <v>14.268811643835617</v>
      </c>
      <c r="T178" s="117">
        <f>IF('3g CPIH'!P$17="-","-",'3j PAAC PAP'!$G$19*('3g CPIH'!P$17/'3g CPIH'!$G$17))</f>
        <v>14.30826457925636</v>
      </c>
      <c r="U178" s="117">
        <f>IF('3g CPIH'!Q$17="-","-",'3j PAAC PAP'!$G$19*('3g CPIH'!Q$17/'3g CPIH'!$G$17))</f>
        <v>14.387170450097848</v>
      </c>
      <c r="V178" s="117">
        <f>IF('3g CPIH'!R$17="-","-",'3j PAAC PAP'!$G$19*('3g CPIH'!R$17/'3g CPIH'!$G$17))</f>
        <v>14.650190019569473</v>
      </c>
      <c r="W178" s="117">
        <f>IF('3g CPIH'!S$17="-","-",'3j PAAC PAP'!$G$19*('3g CPIH'!S$17/'3g CPIH'!$G$17))</f>
        <v>15.084172309197653</v>
      </c>
      <c r="X178" s="27"/>
      <c r="Y178" s="117">
        <f>IF('3g CPIH'!U$17="-","-",'3j PAAC PAP'!$G$19*('3g CPIH'!U$17/'3g CPIH'!$G$17))</f>
        <v>15.846929060665364</v>
      </c>
      <c r="Z178" s="117" t="str">
        <f>IF('3g CPIH'!V$17="-","-",'3j PAAC PAP'!$G$19*('3g CPIH'!V$17/'3g CPIH'!$G$17))</f>
        <v>-</v>
      </c>
      <c r="AA178" s="117" t="str">
        <f>IF('3g CPIH'!W$17="-","-",'3j PAAC PAP'!$G$19*('3g CPIH'!W$17/'3g CPIH'!$G$17))</f>
        <v>-</v>
      </c>
      <c r="AB178" s="117" t="str">
        <f>IF('3g CPIH'!X$17="-","-",'3j PAAC PAP'!$G$19*('3g CPIH'!X$17/'3g CPIH'!$G$17))</f>
        <v>-</v>
      </c>
      <c r="AC178" s="117" t="str">
        <f>IF('3g CPIH'!Y$17="-","-",'3j PAAC PAP'!$G$19*('3g CPIH'!Y$17/'3g CPIH'!$G$17))</f>
        <v>-</v>
      </c>
      <c r="AD178" s="25"/>
    </row>
    <row r="179" spans="1:30" s="26" customFormat="1" ht="11.25" customHeight="1" x14ac:dyDescent="0.15">
      <c r="A179" s="207"/>
      <c r="B179" s="120" t="s">
        <v>248</v>
      </c>
      <c r="C179" s="120" t="s">
        <v>188</v>
      </c>
      <c r="D179" s="122" t="s">
        <v>125</v>
      </c>
      <c r="E179" s="119"/>
      <c r="F179" s="27"/>
      <c r="G179" s="117">
        <f>IF(G174="-","-",SUM(G171:G177)*'3j PAAC PAP'!$G$37)</f>
        <v>4.0291031998812512</v>
      </c>
      <c r="H179" s="117">
        <f>IF(H174="-","-",SUM(H171:H177)*'3j PAAC PAP'!$G$37)</f>
        <v>4.036414349210018</v>
      </c>
      <c r="I179" s="117">
        <f>IF(I174="-","-",SUM(I171:I177)*'3j PAAC PAP'!$G$37)</f>
        <v>4.0510038932775032</v>
      </c>
      <c r="J179" s="117">
        <f>IF(J174="-","-",SUM(J171:J177)*'3j PAAC PAP'!$G$37)</f>
        <v>4.0729373412638044</v>
      </c>
      <c r="K179" s="117">
        <f>IF(K174="-","-",SUM(K171:K177)*'3j PAAC PAP'!$G$37)</f>
        <v>4.1213929100624256</v>
      </c>
      <c r="L179" s="117">
        <f>IF(L174="-","-",SUM(L171:L177)*'3j PAAC PAP'!$G$37)</f>
        <v>4.1630250557154831</v>
      </c>
      <c r="M179" s="117">
        <f>IF(M174="-","-",SUM(M171:M177)*'3j PAAC PAP'!$G$37)</f>
        <v>4.3229473338273943</v>
      </c>
      <c r="N179" s="117">
        <f>IF(N174="-","-",SUM(N171:N177)*'3j PAAC PAP'!$G$37)</f>
        <v>4.7831686255620367</v>
      </c>
      <c r="O179" s="27"/>
      <c r="P179" s="117">
        <f>IF(P174="-","-",SUM(P171:P177)*'3j PAAC PAP'!$G$37)</f>
        <v>4.7831686255620367</v>
      </c>
      <c r="Q179" s="117">
        <f>IF(Q174="-","-",SUM(Q171:Q177)*'3j PAAC PAP'!$G$37)</f>
        <v>4.9150689011051076</v>
      </c>
      <c r="R179" s="117">
        <f>IF(R174="-","-",SUM(R171:R177)*'3j PAAC PAP'!$G$37)</f>
        <v>4.9507109401752034</v>
      </c>
      <c r="S179" s="117">
        <f>IF(S174="-","-",SUM(S171:S177)*'3j PAAC PAP'!$G$37)</f>
        <v>5.0712131846455923</v>
      </c>
      <c r="T179" s="117">
        <f>IF(T174="-","-",SUM(T171:T177)*'3j PAAC PAP'!$G$37)</f>
        <v>4.8259501851548539</v>
      </c>
      <c r="U179" s="117">
        <f>IF(U174="-","-",SUM(U171:U177)*'3j PAAC PAP'!$G$37)</f>
        <v>4.9263524085164407</v>
      </c>
      <c r="V179" s="117">
        <f>IF(V174="-","-",SUM(V171:V177)*'3j PAAC PAP'!$G$37)</f>
        <v>4.8311640233743791</v>
      </c>
      <c r="W179" s="117">
        <f>IF(W174="-","-",SUM(W171:W177)*'3j PAAC PAP'!$G$37)</f>
        <v>5.0358794269067841</v>
      </c>
      <c r="X179" s="27"/>
      <c r="Y179" s="117">
        <f>IF(Y174="-","-",SUM(Y171:Y177)*'3j PAAC PAP'!$G$37)</f>
        <v>5.269480959369325</v>
      </c>
      <c r="Z179" s="117" t="str">
        <f>IF(Z174="-","-",SUM(Z171:Z177)*'3j PAAC PAP'!$G$37)</f>
        <v>-</v>
      </c>
      <c r="AA179" s="117" t="str">
        <f>IF(AA174="-","-",SUM(AA171:AA177)*'3j PAAC PAP'!$G$37)</f>
        <v>-</v>
      </c>
      <c r="AB179" s="117" t="str">
        <f>IF(AB174="-","-",SUM(AB171:AB177)*'3j PAAC PAP'!$G$37)</f>
        <v>-</v>
      </c>
      <c r="AC179" s="117" t="str">
        <f>IF(AC174="-","-",SUM(AC171:AC177)*'3j PAAC PAP'!$G$37)</f>
        <v>-</v>
      </c>
      <c r="AD179" s="25"/>
    </row>
    <row r="180" spans="1:30" x14ac:dyDescent="0.2">
      <c r="A180" s="207"/>
      <c r="B180" s="120" t="s">
        <v>189</v>
      </c>
      <c r="C180" s="157" t="s">
        <v>250</v>
      </c>
      <c r="D180" s="122" t="s">
        <v>125</v>
      </c>
      <c r="E180" s="119"/>
      <c r="F180" s="27"/>
      <c r="G180" s="117">
        <f>IF(G174="-","-",SUM(G171:G179)*'3k EBIT'!$E$11)</f>
        <v>1.6890178272439871</v>
      </c>
      <c r="H180" s="117">
        <f>IF(H174="-","-",SUM(H171:H179)*'3k EBIT'!$E$11)</f>
        <v>1.6921303822385896</v>
      </c>
      <c r="I180" s="117">
        <f>IF(I174="-","-",SUM(I171:I179)*'3k EBIT'!$E$11)</f>
        <v>1.6980891217871283</v>
      </c>
      <c r="J180" s="117">
        <f>IF(J174="-","-",SUM(J171:J179)*'3k EBIT'!$E$11)</f>
        <v>1.7074267867709363</v>
      </c>
      <c r="K180" s="117">
        <f>IF(K174="-","-",SUM(K171:K179)*'3k EBIT'!$E$11)</f>
        <v>1.7277359161924088</v>
      </c>
      <c r="L180" s="117">
        <f>IF(L174="-","-",SUM(L171:L179)*'3k EBIT'!$E$11)</f>
        <v>1.7458702702451387</v>
      </c>
      <c r="M180" s="117">
        <f>IF(M174="-","-",SUM(M171:M179)*'3k EBIT'!$E$11)</f>
        <v>1.8066313065580686</v>
      </c>
      <c r="N180" s="117">
        <f>IF(N174="-","-",SUM(N171:N179)*'3k EBIT'!$E$11)</f>
        <v>1.9727857209910995</v>
      </c>
      <c r="O180" s="27"/>
      <c r="P180" s="117">
        <f>IF(P174="-","-",SUM(P171:P179)*'3k EBIT'!$E$11)</f>
        <v>1.9727857209910995</v>
      </c>
      <c r="Q180" s="117">
        <f>IF(Q174="-","-",SUM(Q171:Q179)*'3k EBIT'!$E$11)</f>
        <v>2.02280538360493</v>
      </c>
      <c r="R180" s="117">
        <f>IF(R174="-","-",SUM(R171:R179)*'3k EBIT'!$E$11)</f>
        <v>2.0375334161975194</v>
      </c>
      <c r="S180" s="117">
        <f>IF(S174="-","-",SUM(S171:S179)*'3k EBIT'!$E$11)</f>
        <v>2.0819665547461152</v>
      </c>
      <c r="T180" s="117">
        <f>IF(T174="-","-",SUM(T171:T179)*'3k EBIT'!$E$11)</f>
        <v>1.9954046549190607</v>
      </c>
      <c r="U180" s="117">
        <f>IF(U174="-","-",SUM(U171:U179)*'3k EBIT'!$E$11)</f>
        <v>2.0326811700265912</v>
      </c>
      <c r="V180" s="117">
        <f>IF(V174="-","-",SUM(V171:V179)*'3k EBIT'!$E$11)</f>
        <v>2.0038834567790658</v>
      </c>
      <c r="W180" s="117">
        <f>IF(W174="-","-",SUM(W171:W179)*'3k EBIT'!$E$11)</f>
        <v>2.0851778564644388</v>
      </c>
      <c r="X180" s="27"/>
      <c r="Y180" s="117">
        <f>IF(Y174="-","-",SUM(Y171:Y179)*'3k EBIT'!$E$11)</f>
        <v>2.183124881833221</v>
      </c>
      <c r="Z180" s="117" t="str">
        <f>IF(Z174="-","-",SUM(Z171:Z179)*'3k EBIT'!$E$11)</f>
        <v>-</v>
      </c>
      <c r="AA180" s="117" t="str">
        <f>IF(AA174="-","-",SUM(AA171:AA179)*'3k EBIT'!$E$11)</f>
        <v>-</v>
      </c>
      <c r="AB180" s="117" t="str">
        <f>IF(AB174="-","-",SUM(AB171:AB179)*'3k EBIT'!$E$11)</f>
        <v>-</v>
      </c>
      <c r="AC180" s="117" t="str">
        <f>IF(AC174="-","-",SUM(AC171:AC179)*'3k EBIT'!$E$11)</f>
        <v>-</v>
      </c>
    </row>
    <row r="181" spans="1:30" x14ac:dyDescent="0.2">
      <c r="A181" s="207"/>
      <c r="B181" s="120" t="s">
        <v>251</v>
      </c>
      <c r="C181" s="155" t="s">
        <v>252</v>
      </c>
      <c r="D181" s="122" t="s">
        <v>125</v>
      </c>
      <c r="E181" s="118"/>
      <c r="F181" s="27"/>
      <c r="G181" s="117">
        <f>IF(G176="-","-",SUM(G171:G174,G176:G180)*'3l HAP'!$E$12)</f>
        <v>1.3015210418074821</v>
      </c>
      <c r="H181" s="117">
        <f>IF(H176="-","-",SUM(H171:H174,H176:H180)*'3l HAP'!$E$12)</f>
        <v>1.3039195101681555</v>
      </c>
      <c r="I181" s="117">
        <f>IF(I176="-","-",SUM(I171:I174,I176:I180)*'3l HAP'!$E$12)</f>
        <v>1.3085111875205069</v>
      </c>
      <c r="J181" s="117">
        <f>IF(J176="-","-",SUM(J171:J174,J176:J180)*'3l HAP'!$E$12)</f>
        <v>1.3157065926025275</v>
      </c>
      <c r="K181" s="117">
        <f>IF(K176="-","-",SUM(K171:K174,K176:K180)*'3l HAP'!$E$12)</f>
        <v>1.3313563737099117</v>
      </c>
      <c r="L181" s="117">
        <f>IF(L176="-","-",SUM(L171:L174,L176:L180)*'3l HAP'!$E$12)</f>
        <v>1.3453303193950954</v>
      </c>
      <c r="M181" s="117">
        <f>IF(M176="-","-",SUM(M171:M174,M176:M180)*'3l HAP'!$E$12)</f>
        <v>1.3921514754585258</v>
      </c>
      <c r="N181" s="117">
        <f>IF(N176="-","-",SUM(N171:N174,N176:N180)*'3l HAP'!$E$12)</f>
        <v>1.520186516347737</v>
      </c>
      <c r="O181" s="27"/>
      <c r="P181" s="117">
        <f>IF(P176="-","-",SUM(P171:P174,P176:P180)*'3l HAP'!$E$12)</f>
        <v>1.520186516347737</v>
      </c>
      <c r="Q181" s="117">
        <f>IF(Q176="-","-",SUM(Q171:Q174,Q176:Q180)*'3l HAP'!$E$12)</f>
        <v>1.5587305993916913</v>
      </c>
      <c r="R181" s="117">
        <f>IF(R176="-","-",SUM(R171:R174,R176:R180)*'3l HAP'!$E$12)</f>
        <v>1.570079706555918</v>
      </c>
      <c r="S181" s="117">
        <f>IF(S176="-","-",SUM(S171:S174,S176:S180)*'3l HAP'!$E$12)</f>
        <v>1.6043189335443677</v>
      </c>
      <c r="T181" s="117">
        <f>IF(T176="-","-",SUM(T171:T174,T176:T180)*'3l HAP'!$E$12)</f>
        <v>1.5376161834451714</v>
      </c>
      <c r="U181" s="117">
        <f>IF(U176="-","-",SUM(U171:U174,U176:U180)*'3l HAP'!$E$12)</f>
        <v>1.5663406693535709</v>
      </c>
      <c r="V181" s="117">
        <f>IF(V176="-","-",SUM(V171:V174,V176:V180)*'3l HAP'!$E$12)</f>
        <v>1.5441497669586857</v>
      </c>
      <c r="W181" s="117">
        <f>IF(W176="-","-",SUM(W171:W174,W176:W180)*'3l HAP'!$E$12)</f>
        <v>1.6067934940200321</v>
      </c>
      <c r="X181" s="27"/>
      <c r="Y181" s="117">
        <f>IF(Y176="-","-",SUM(Y171:Y174,Y176:Y180)*'3l HAP'!$E$12)</f>
        <v>1.6822693785510638</v>
      </c>
      <c r="Z181" s="117" t="str">
        <f>IF(Z176="-","-",SUM(Z171:Z174,Z176:Z180)*'3l HAP'!$E$12)</f>
        <v>-</v>
      </c>
      <c r="AA181" s="117" t="str">
        <f>IF(AA176="-","-",SUM(AA171:AA174,AA176:AA180)*'3l HAP'!$E$12)</f>
        <v>-</v>
      </c>
      <c r="AB181" s="117" t="str">
        <f>IF(AB176="-","-",SUM(AB171:AB174,AB176:AB180)*'3l HAP'!$E$12)</f>
        <v>-</v>
      </c>
      <c r="AC181" s="117" t="str">
        <f>IF(AC176="-","-",SUM(AC171:AC174,AC176:AC180)*'3l HAP'!$E$12)</f>
        <v>-</v>
      </c>
    </row>
    <row r="182" spans="1:30" x14ac:dyDescent="0.2">
      <c r="A182" s="207"/>
      <c r="B182" s="120" t="s">
        <v>253</v>
      </c>
      <c r="C182" s="157" t="str">
        <f>B182&amp;"_"&amp;D182</f>
        <v>Total_Northern Scotland</v>
      </c>
      <c r="D182" s="122" t="s">
        <v>125</v>
      </c>
      <c r="E182" s="119"/>
      <c r="F182" s="27"/>
      <c r="G182" s="117">
        <f>IF(G176="-","-",SUM(G171:G181))</f>
        <v>90.197159441334975</v>
      </c>
      <c r="H182" s="117">
        <f t="shared" ref="H182:W182" si="27">IF(H176="-","-",SUM(H171:H181))</f>
        <v>90.363376525956397</v>
      </c>
      <c r="I182" s="117">
        <f t="shared" si="27"/>
        <v>90.681585944743844</v>
      </c>
      <c r="J182" s="117">
        <f t="shared" si="27"/>
        <v>91.180237198608097</v>
      </c>
      <c r="K182" s="117">
        <f t="shared" si="27"/>
        <v>92.264788086701628</v>
      </c>
      <c r="L182" s="117">
        <f t="shared" si="27"/>
        <v>93.233201325138921</v>
      </c>
      <c r="M182" s="117">
        <f t="shared" si="27"/>
        <v>96.477970439909441</v>
      </c>
      <c r="N182" s="117">
        <f t="shared" si="27"/>
        <v>105.35097104935348</v>
      </c>
      <c r="O182" s="27"/>
      <c r="P182" s="117">
        <f t="shared" si="27"/>
        <v>105.35097104935348</v>
      </c>
      <c r="Q182" s="117">
        <f t="shared" si="27"/>
        <v>108.02212786677039</v>
      </c>
      <c r="R182" s="117">
        <f t="shared" si="27"/>
        <v>108.8086362638893</v>
      </c>
      <c r="S182" s="117">
        <f t="shared" si="27"/>
        <v>111.18146076431874</v>
      </c>
      <c r="T182" s="117">
        <f t="shared" si="27"/>
        <v>106.55887043145906</v>
      </c>
      <c r="U182" s="117">
        <f t="shared" si="27"/>
        <v>108.54951595475558</v>
      </c>
      <c r="V182" s="117">
        <f t="shared" si="27"/>
        <v>107.01165656012074</v>
      </c>
      <c r="W182" s="117">
        <f t="shared" si="27"/>
        <v>111.35295113489376</v>
      </c>
      <c r="X182" s="27"/>
      <c r="Y182" s="117">
        <f t="shared" ref="Y182:AC182" si="28">IF(Y176="-","-",SUM(Y171:Y181))</f>
        <v>116.58353148845229</v>
      </c>
      <c r="Z182" s="117" t="str">
        <f t="shared" si="28"/>
        <v>-</v>
      </c>
      <c r="AA182" s="117" t="str">
        <f t="shared" si="28"/>
        <v>-</v>
      </c>
      <c r="AB182" s="117" t="str">
        <f t="shared" si="28"/>
        <v>-</v>
      </c>
      <c r="AC182" s="117" t="str">
        <f t="shared" si="28"/>
        <v>-</v>
      </c>
    </row>
    <row r="183" spans="1:30" s="26" customFormat="1" ht="11.25" x14ac:dyDescent="0.15">
      <c r="A183" s="207"/>
      <c r="B183" s="123" t="s">
        <v>244</v>
      </c>
      <c r="C183" s="123" t="s">
        <v>180</v>
      </c>
      <c r="D183" s="121" t="s">
        <v>136</v>
      </c>
      <c r="E183" s="75"/>
      <c r="F183" s="27"/>
      <c r="G183" s="35" t="str">
        <f t="shared" ref="G183:V185" si="29">IF(G15="-","-",AVERAGE(G15,G27,G39,G51,G63,G75,G87,G99,G111,G123,G135,G147,G159,G171))</f>
        <v>-</v>
      </c>
      <c r="H183" s="35" t="str">
        <f t="shared" si="29"/>
        <v>-</v>
      </c>
      <c r="I183" s="35" t="str">
        <f t="shared" si="29"/>
        <v>-</v>
      </c>
      <c r="J183" s="35" t="str">
        <f t="shared" si="29"/>
        <v>-</v>
      </c>
      <c r="K183" s="35" t="str">
        <f t="shared" si="29"/>
        <v>-</v>
      </c>
      <c r="L183" s="35" t="str">
        <f t="shared" si="29"/>
        <v>-</v>
      </c>
      <c r="M183" s="35" t="str">
        <f t="shared" si="29"/>
        <v>-</v>
      </c>
      <c r="N183" s="35" t="str">
        <f t="shared" si="29"/>
        <v>-</v>
      </c>
      <c r="O183" s="27"/>
      <c r="P183" s="35" t="str">
        <f t="shared" ref="P183:W183" si="30">IF(P15="-","-",AVERAGE(P15,P27,P39,P51,P63,P75,P87,P99,P111,P123,P135,P147,P159,P171))</f>
        <v>-</v>
      </c>
      <c r="Q183" s="35" t="str">
        <f t="shared" si="30"/>
        <v>-</v>
      </c>
      <c r="R183" s="35" t="str">
        <f t="shared" si="30"/>
        <v>-</v>
      </c>
      <c r="S183" s="35" t="str">
        <f t="shared" si="30"/>
        <v>-</v>
      </c>
      <c r="T183" s="35" t="str">
        <f t="shared" si="30"/>
        <v>-</v>
      </c>
      <c r="U183" s="35" t="str">
        <f t="shared" si="30"/>
        <v>-</v>
      </c>
      <c r="V183" s="35" t="str">
        <f t="shared" si="30"/>
        <v>-</v>
      </c>
      <c r="W183" s="35" t="str">
        <f t="shared" si="30"/>
        <v>-</v>
      </c>
      <c r="X183" s="27"/>
      <c r="Y183" s="35" t="str">
        <f t="shared" ref="Y183:AC183" si="31">IF(Y15="-","-",AVERAGE(Y15,Y27,Y39,Y51,Y63,Y75,Y87,Y99,Y111,Y123,Y135,Y147,Y159,Y171))</f>
        <v>-</v>
      </c>
      <c r="Z183" s="35" t="str">
        <f t="shared" si="31"/>
        <v>-</v>
      </c>
      <c r="AA183" s="35" t="str">
        <f t="shared" si="31"/>
        <v>-</v>
      </c>
      <c r="AB183" s="35" t="str">
        <f t="shared" si="31"/>
        <v>-</v>
      </c>
      <c r="AC183" s="35" t="str">
        <f t="shared" si="31"/>
        <v>-</v>
      </c>
      <c r="AD183" s="25"/>
    </row>
    <row r="184" spans="1:30" s="26" customFormat="1" ht="11.25" x14ac:dyDescent="0.15">
      <c r="A184" s="207"/>
      <c r="B184" s="123" t="s">
        <v>244</v>
      </c>
      <c r="C184" s="123" t="s">
        <v>181</v>
      </c>
      <c r="D184" s="121" t="s">
        <v>136</v>
      </c>
      <c r="E184" s="75"/>
      <c r="F184" s="27"/>
      <c r="G184" s="35" t="str">
        <f t="shared" si="29"/>
        <v>-</v>
      </c>
      <c r="H184" s="35" t="str">
        <f t="shared" si="29"/>
        <v>-</v>
      </c>
      <c r="I184" s="35" t="str">
        <f t="shared" si="29"/>
        <v>-</v>
      </c>
      <c r="J184" s="35" t="str">
        <f t="shared" si="29"/>
        <v>-</v>
      </c>
      <c r="K184" s="35" t="str">
        <f t="shared" si="29"/>
        <v>-</v>
      </c>
      <c r="L184" s="35" t="str">
        <f t="shared" si="29"/>
        <v>-</v>
      </c>
      <c r="M184" s="35" t="str">
        <f t="shared" si="29"/>
        <v>-</v>
      </c>
      <c r="N184" s="35" t="str">
        <f t="shared" si="29"/>
        <v>-</v>
      </c>
      <c r="O184" s="27"/>
      <c r="P184" s="35" t="str">
        <f t="shared" ref="P184:W185" si="32">IF(P16="-","-",AVERAGE(P16,P28,P40,P52,P64,P76,P88,P100,P112,P124,P136,P148,P160,P172))</f>
        <v>-</v>
      </c>
      <c r="Q184" s="35" t="str">
        <f t="shared" si="32"/>
        <v>-</v>
      </c>
      <c r="R184" s="35" t="str">
        <f t="shared" si="32"/>
        <v>-</v>
      </c>
      <c r="S184" s="35" t="str">
        <f t="shared" si="32"/>
        <v>-</v>
      </c>
      <c r="T184" s="35" t="str">
        <f t="shared" si="32"/>
        <v>-</v>
      </c>
      <c r="U184" s="35" t="str">
        <f t="shared" si="32"/>
        <v>-</v>
      </c>
      <c r="V184" s="35" t="str">
        <f t="shared" si="32"/>
        <v>-</v>
      </c>
      <c r="W184" s="35" t="str">
        <f t="shared" si="32"/>
        <v>-</v>
      </c>
      <c r="X184" s="27"/>
      <c r="Y184" s="35" t="str">
        <f t="shared" ref="Y184:AC184" si="33">IF(Y16="-","-",AVERAGE(Y16,Y28,Y40,Y52,Y64,Y76,Y88,Y100,Y112,Y124,Y136,Y148,Y160,Y172))</f>
        <v>-</v>
      </c>
      <c r="Z184" s="35" t="str">
        <f t="shared" si="33"/>
        <v>-</v>
      </c>
      <c r="AA184" s="35" t="str">
        <f t="shared" si="33"/>
        <v>-</v>
      </c>
      <c r="AB184" s="35" t="str">
        <f t="shared" si="33"/>
        <v>-</v>
      </c>
      <c r="AC184" s="35" t="str">
        <f t="shared" si="33"/>
        <v>-</v>
      </c>
      <c r="AD184" s="25"/>
    </row>
    <row r="185" spans="1:30" s="26" customFormat="1" ht="11.25" x14ac:dyDescent="0.15">
      <c r="A185" s="207"/>
      <c r="B185" s="123" t="s">
        <v>245</v>
      </c>
      <c r="C185" s="123" t="s">
        <v>182</v>
      </c>
      <c r="D185" s="121" t="s">
        <v>136</v>
      </c>
      <c r="E185" s="75"/>
      <c r="F185" s="27"/>
      <c r="G185" s="35" t="str">
        <f t="shared" si="29"/>
        <v>-</v>
      </c>
      <c r="H185" s="35" t="str">
        <f t="shared" si="29"/>
        <v>-</v>
      </c>
      <c r="I185" s="35" t="str">
        <f t="shared" si="29"/>
        <v>-</v>
      </c>
      <c r="J185" s="35" t="str">
        <f t="shared" si="29"/>
        <v>-</v>
      </c>
      <c r="K185" s="35" t="str">
        <f t="shared" si="29"/>
        <v>-</v>
      </c>
      <c r="L185" s="35" t="str">
        <f t="shared" si="29"/>
        <v>-</v>
      </c>
      <c r="M185" s="35" t="str">
        <f t="shared" si="29"/>
        <v>-</v>
      </c>
      <c r="N185" s="35" t="str">
        <f t="shared" si="29"/>
        <v>-</v>
      </c>
      <c r="O185" s="27"/>
      <c r="P185" s="35" t="str">
        <f t="shared" si="29"/>
        <v>-</v>
      </c>
      <c r="Q185" s="35" t="str">
        <f t="shared" si="29"/>
        <v>-</v>
      </c>
      <c r="R185" s="35" t="str">
        <f t="shared" si="29"/>
        <v>-</v>
      </c>
      <c r="S185" s="35" t="str">
        <f t="shared" si="29"/>
        <v>-</v>
      </c>
      <c r="T185" s="35">
        <f t="shared" si="29"/>
        <v>0</v>
      </c>
      <c r="U185" s="35">
        <f t="shared" si="29"/>
        <v>1.4870742269298101</v>
      </c>
      <c r="V185" s="35">
        <f t="shared" si="29"/>
        <v>0.70457099735818818</v>
      </c>
      <c r="W185" s="35" t="str">
        <f t="shared" si="32"/>
        <v>-</v>
      </c>
      <c r="X185" s="27"/>
      <c r="Y185" s="35">
        <f t="shared" ref="Y185:AC185" si="34">IF(Y17="-","-",AVERAGE(Y17,Y29,Y41,Y53,Y65,Y77,Y89,Y101,Y113,Y125,Y137,Y149,Y161,Y173))</f>
        <v>0</v>
      </c>
      <c r="Z185" s="35" t="str">
        <f t="shared" si="34"/>
        <v>-</v>
      </c>
      <c r="AA185" s="35" t="str">
        <f t="shared" si="34"/>
        <v>-</v>
      </c>
      <c r="AB185" s="35" t="str">
        <f t="shared" si="34"/>
        <v>-</v>
      </c>
      <c r="AC185" s="35" t="str">
        <f t="shared" si="34"/>
        <v>-</v>
      </c>
      <c r="AD185" s="25"/>
    </row>
    <row r="186" spans="1:30" s="26" customFormat="1" ht="11.25" x14ac:dyDescent="0.15">
      <c r="A186" s="207"/>
      <c r="B186" s="123" t="s">
        <v>246</v>
      </c>
      <c r="C186" s="123" t="s">
        <v>183</v>
      </c>
      <c r="D186" s="121" t="s">
        <v>136</v>
      </c>
      <c r="E186" s="75"/>
      <c r="F186" s="27"/>
      <c r="G186" s="35">
        <f t="shared" ref="G186:N194" si="35">IF(G18="-","-",AVERAGE(G18,G30,G42,G54,G66,G78,G90,G102,G114,G126,G138,G150,G162,G174))</f>
        <v>6.5567588596821045</v>
      </c>
      <c r="H186" s="35">
        <f t="shared" si="35"/>
        <v>6.5567588596821045</v>
      </c>
      <c r="I186" s="35">
        <f t="shared" si="35"/>
        <v>6.6197359495950776</v>
      </c>
      <c r="J186" s="35">
        <f t="shared" si="35"/>
        <v>6.6197359495950776</v>
      </c>
      <c r="K186" s="35">
        <f t="shared" si="35"/>
        <v>6.6995028867368616</v>
      </c>
      <c r="L186" s="35">
        <f t="shared" si="35"/>
        <v>6.6995028867368616</v>
      </c>
      <c r="M186" s="35">
        <f t="shared" si="35"/>
        <v>7.113121830127354</v>
      </c>
      <c r="N186" s="35">
        <f t="shared" si="35"/>
        <v>7.113121830127354</v>
      </c>
      <c r="O186" s="27"/>
      <c r="P186" s="35">
        <f t="shared" ref="P186:W186" si="36">IF(P18="-","-",AVERAGE(P18,P30,P42,P54,P66,P78,P90,P102,P114,P126,P138,P150,P162,P174))</f>
        <v>7.113121830127354</v>
      </c>
      <c r="Q186" s="35">
        <f t="shared" si="36"/>
        <v>7.2804579515147188</v>
      </c>
      <c r="R186" s="35">
        <f t="shared" si="36"/>
        <v>7.1935840895118579</v>
      </c>
      <c r="S186" s="35">
        <f t="shared" si="36"/>
        <v>7.3593999937099719</v>
      </c>
      <c r="T186" s="35">
        <f t="shared" si="36"/>
        <v>7.0492243060839295</v>
      </c>
      <c r="U186" s="35">
        <f t="shared" si="36"/>
        <v>7.1089669218364691</v>
      </c>
      <c r="V186" s="35">
        <f t="shared" si="36"/>
        <v>6.9829560851947958</v>
      </c>
      <c r="W186" s="35">
        <f t="shared" si="36"/>
        <v>12.319103597588795</v>
      </c>
      <c r="X186" s="27"/>
      <c r="Y186" s="35">
        <f t="shared" ref="Y186:AC186" si="37">IF(Y18="-","-",AVERAGE(Y18,Y30,Y42,Y54,Y66,Y78,Y90,Y102,Y114,Y126,Y138,Y150,Y162,Y174))</f>
        <v>12.643366379774246</v>
      </c>
      <c r="Z186" s="35" t="str">
        <f t="shared" si="37"/>
        <v>-</v>
      </c>
      <c r="AA186" s="35" t="str">
        <f t="shared" si="37"/>
        <v>-</v>
      </c>
      <c r="AB186" s="35" t="str">
        <f t="shared" si="37"/>
        <v>-</v>
      </c>
      <c r="AC186" s="35" t="str">
        <f t="shared" si="37"/>
        <v>-</v>
      </c>
      <c r="AD186" s="25"/>
    </row>
    <row r="187" spans="1:30" s="26" customFormat="1" ht="11.25" x14ac:dyDescent="0.15">
      <c r="A187" s="207"/>
      <c r="B187" s="123" t="s">
        <v>247</v>
      </c>
      <c r="C187" s="123" t="s">
        <v>184</v>
      </c>
      <c r="D187" s="121" t="s">
        <v>136</v>
      </c>
      <c r="E187" s="75"/>
      <c r="F187" s="27"/>
      <c r="G187" s="35" t="str">
        <f t="shared" si="35"/>
        <v>-</v>
      </c>
      <c r="H187" s="35" t="str">
        <f t="shared" si="35"/>
        <v>-</v>
      </c>
      <c r="I187" s="35" t="str">
        <f t="shared" si="35"/>
        <v>-</v>
      </c>
      <c r="J187" s="35" t="str">
        <f t="shared" si="35"/>
        <v>-</v>
      </c>
      <c r="K187" s="35" t="str">
        <f t="shared" si="35"/>
        <v>-</v>
      </c>
      <c r="L187" s="35" t="str">
        <f t="shared" si="35"/>
        <v>-</v>
      </c>
      <c r="M187" s="35" t="str">
        <f t="shared" si="35"/>
        <v>-</v>
      </c>
      <c r="N187" s="35" t="str">
        <f t="shared" si="35"/>
        <v>-</v>
      </c>
      <c r="O187" s="27"/>
      <c r="P187" s="35" t="str">
        <f t="shared" ref="P187:W187" si="38">IF(P19="-","-",AVERAGE(P19,P31,P43,P55,P67,P79,P91,P103,P115,P127,P139,P151,P163,P175))</f>
        <v>-</v>
      </c>
      <c r="Q187" s="35" t="str">
        <f t="shared" si="38"/>
        <v>-</v>
      </c>
      <c r="R187" s="35" t="str">
        <f t="shared" si="38"/>
        <v>-</v>
      </c>
      <c r="S187" s="35" t="str">
        <f t="shared" si="38"/>
        <v>-</v>
      </c>
      <c r="T187" s="35" t="str">
        <f t="shared" si="38"/>
        <v>-</v>
      </c>
      <c r="U187" s="35" t="str">
        <f t="shared" si="38"/>
        <v>-</v>
      </c>
      <c r="V187" s="35" t="str">
        <f t="shared" si="38"/>
        <v>-</v>
      </c>
      <c r="W187" s="35" t="str">
        <f t="shared" si="38"/>
        <v>-</v>
      </c>
      <c r="X187" s="27"/>
      <c r="Y187" s="35" t="str">
        <f t="shared" ref="Y187:AC187" si="39">IF(Y19="-","-",AVERAGE(Y19,Y31,Y43,Y55,Y67,Y79,Y91,Y103,Y115,Y127,Y139,Y151,Y163,Y175))</f>
        <v>-</v>
      </c>
      <c r="Z187" s="35" t="str">
        <f t="shared" si="39"/>
        <v>-</v>
      </c>
      <c r="AA187" s="35" t="str">
        <f t="shared" si="39"/>
        <v>-</v>
      </c>
      <c r="AB187" s="35" t="str">
        <f t="shared" si="39"/>
        <v>-</v>
      </c>
      <c r="AC187" s="35" t="str">
        <f t="shared" si="39"/>
        <v>-</v>
      </c>
      <c r="AD187" s="25"/>
    </row>
    <row r="188" spans="1:30" s="26" customFormat="1" ht="11.25" x14ac:dyDescent="0.15">
      <c r="A188" s="207"/>
      <c r="B188" s="123" t="s">
        <v>248</v>
      </c>
      <c r="C188" s="123" t="s">
        <v>185</v>
      </c>
      <c r="D188" s="121" t="s">
        <v>136</v>
      </c>
      <c r="E188" s="75"/>
      <c r="F188" s="27"/>
      <c r="G188" s="35">
        <f t="shared" si="35"/>
        <v>63.482931017612522</v>
      </c>
      <c r="H188" s="35">
        <f t="shared" si="35"/>
        <v>63.610023972602754</v>
      </c>
      <c r="I188" s="35">
        <f t="shared" si="35"/>
        <v>63.800663405088052</v>
      </c>
      <c r="J188" s="35">
        <f t="shared" si="35"/>
        <v>64.181942270058713</v>
      </c>
      <c r="K188" s="35">
        <f t="shared" si="35"/>
        <v>64.944500000000033</v>
      </c>
      <c r="L188" s="35">
        <f t="shared" si="35"/>
        <v>65.770604207436435</v>
      </c>
      <c r="M188" s="35">
        <f t="shared" si="35"/>
        <v>66.723801369863025</v>
      </c>
      <c r="N188" s="35">
        <f t="shared" si="35"/>
        <v>67.295719667318977</v>
      </c>
      <c r="O188" s="27"/>
      <c r="P188" s="35">
        <f t="shared" ref="P188:W188" si="40">IF(P20="-","-",AVERAGE(P20,P32,P44,P56,P68,P80,P92,P104,P116,P128,P140,P152,P164,P176))</f>
        <v>67.295719667318977</v>
      </c>
      <c r="Q188" s="35">
        <f t="shared" si="40"/>
        <v>68.058277397260298</v>
      </c>
      <c r="R188" s="35">
        <f t="shared" si="40"/>
        <v>68.566649217221112</v>
      </c>
      <c r="S188" s="35">
        <f t="shared" si="40"/>
        <v>68.94792808219178</v>
      </c>
      <c r="T188" s="35">
        <f t="shared" si="40"/>
        <v>69.138567514677106</v>
      </c>
      <c r="U188" s="35">
        <f t="shared" si="40"/>
        <v>69.519846379647774</v>
      </c>
      <c r="V188" s="35">
        <f t="shared" si="40"/>
        <v>70.790775929549909</v>
      </c>
      <c r="W188" s="35">
        <f t="shared" si="40"/>
        <v>72.887809686888446</v>
      </c>
      <c r="X188" s="27"/>
      <c r="Y188" s="35">
        <f t="shared" ref="Y188:AC188" si="41">IF(Y20="-","-",AVERAGE(Y20,Y32,Y44,Y56,Y68,Y80,Y92,Y104,Y116,Y128,Y140,Y152,Y164,Y176))</f>
        <v>76.573505381604704</v>
      </c>
      <c r="Z188" s="35" t="str">
        <f t="shared" si="41"/>
        <v>-</v>
      </c>
      <c r="AA188" s="35" t="str">
        <f t="shared" si="41"/>
        <v>-</v>
      </c>
      <c r="AB188" s="35" t="str">
        <f t="shared" si="41"/>
        <v>-</v>
      </c>
      <c r="AC188" s="35" t="str">
        <f t="shared" si="41"/>
        <v>-</v>
      </c>
      <c r="AD188" s="25"/>
    </row>
    <row r="189" spans="1:30" s="26" customFormat="1" ht="11.25" x14ac:dyDescent="0.15">
      <c r="A189" s="207"/>
      <c r="B189" s="123" t="s">
        <v>248</v>
      </c>
      <c r="C189" s="123" t="s">
        <v>186</v>
      </c>
      <c r="D189" s="121" t="s">
        <v>136</v>
      </c>
      <c r="E189" s="75"/>
      <c r="F189" s="27"/>
      <c r="G189" s="35" t="str">
        <f t="shared" si="35"/>
        <v>-</v>
      </c>
      <c r="H189" s="35" t="str">
        <f t="shared" si="35"/>
        <v>-</v>
      </c>
      <c r="I189" s="35" t="str">
        <f t="shared" si="35"/>
        <v>-</v>
      </c>
      <c r="J189" s="35" t="str">
        <f t="shared" si="35"/>
        <v>-</v>
      </c>
      <c r="K189" s="35">
        <f t="shared" si="35"/>
        <v>0</v>
      </c>
      <c r="L189" s="35">
        <f t="shared" si="35"/>
        <v>-0.1023941345466083</v>
      </c>
      <c r="M189" s="35">
        <f t="shared" si="35"/>
        <v>1.3107897268148034</v>
      </c>
      <c r="N189" s="35">
        <f t="shared" si="35"/>
        <v>8.7391024854837429</v>
      </c>
      <c r="O189" s="27"/>
      <c r="P189" s="35">
        <f t="shared" ref="P189:W189" si="42">IF(P21="-","-",AVERAGE(P21,P33,P45,P57,P69,P81,P93,P105,P117,P129,P141,P153,P165,P177))</f>
        <v>8.7391024854837429</v>
      </c>
      <c r="Q189" s="35">
        <f t="shared" si="42"/>
        <v>10.102089688688181</v>
      </c>
      <c r="R189" s="35">
        <f t="shared" si="42"/>
        <v>10.300173121233545</v>
      </c>
      <c r="S189" s="35">
        <f t="shared" si="42"/>
        <v>11.847822371645295</v>
      </c>
      <c r="T189" s="35">
        <f t="shared" si="42"/>
        <v>7.7038430079225835</v>
      </c>
      <c r="U189" s="35">
        <f t="shared" si="42"/>
        <v>7.5210837283470982</v>
      </c>
      <c r="V189" s="35">
        <f t="shared" si="42"/>
        <v>5.503966281336238</v>
      </c>
      <c r="W189" s="35">
        <f t="shared" si="42"/>
        <v>2.3340147638275894</v>
      </c>
      <c r="X189" s="27"/>
      <c r="Y189" s="35">
        <f t="shared" ref="Y189:AC189" si="43">IF(Y21="-","-",AVERAGE(Y21,Y33,Y45,Y57,Y69,Y81,Y93,Y105,Y117,Y129,Y141,Y153,Y165,Y177))</f>
        <v>2.3848554466543854</v>
      </c>
      <c r="Z189" s="35" t="str">
        <f t="shared" si="43"/>
        <v>-</v>
      </c>
      <c r="AA189" s="35" t="str">
        <f t="shared" si="43"/>
        <v>-</v>
      </c>
      <c r="AB189" s="35" t="str">
        <f t="shared" si="43"/>
        <v>-</v>
      </c>
      <c r="AC189" s="35" t="str">
        <f t="shared" si="43"/>
        <v>-</v>
      </c>
      <c r="AD189" s="25"/>
    </row>
    <row r="190" spans="1:30" s="26" customFormat="1" ht="11.25" x14ac:dyDescent="0.15">
      <c r="A190" s="207"/>
      <c r="B190" s="123" t="s">
        <v>248</v>
      </c>
      <c r="C190" s="123" t="s">
        <v>187</v>
      </c>
      <c r="D190" s="121" t="s">
        <v>136</v>
      </c>
      <c r="E190" s="75"/>
      <c r="F190" s="27"/>
      <c r="G190" s="35">
        <f t="shared" si="35"/>
        <v>13.137827495107635</v>
      </c>
      <c r="H190" s="35">
        <f t="shared" si="35"/>
        <v>13.164129452054794</v>
      </c>
      <c r="I190" s="35">
        <f t="shared" si="35"/>
        <v>13.203582387475537</v>
      </c>
      <c r="J190" s="35">
        <f t="shared" si="35"/>
        <v>13.282488258317025</v>
      </c>
      <c r="K190" s="35">
        <f t="shared" si="35"/>
        <v>13.440300000000006</v>
      </c>
      <c r="L190" s="35">
        <f t="shared" si="35"/>
        <v>13.611262720156558</v>
      </c>
      <c r="M190" s="35">
        <f t="shared" si="35"/>
        <v>13.808527397260272</v>
      </c>
      <c r="N190" s="35">
        <f t="shared" si="35"/>
        <v>13.926886203522512</v>
      </c>
      <c r="O190" s="27"/>
      <c r="P190" s="35">
        <f t="shared" ref="P190:W190" si="44">IF(P22="-","-",AVERAGE(P22,P34,P46,P58,P70,P82,P94,P106,P118,P130,P142,P154,P166,P178))</f>
        <v>13.926886203522512</v>
      </c>
      <c r="Q190" s="35">
        <f t="shared" si="44"/>
        <v>14.084697945205479</v>
      </c>
      <c r="R190" s="35">
        <f t="shared" si="44"/>
        <v>14.189905772994129</v>
      </c>
      <c r="S190" s="35">
        <f t="shared" si="44"/>
        <v>14.268811643835617</v>
      </c>
      <c r="T190" s="35">
        <f t="shared" si="44"/>
        <v>14.30826457925636</v>
      </c>
      <c r="U190" s="35">
        <f t="shared" si="44"/>
        <v>14.387170450097843</v>
      </c>
      <c r="V190" s="35">
        <f t="shared" si="44"/>
        <v>14.65019001956947</v>
      </c>
      <c r="W190" s="35">
        <f t="shared" si="44"/>
        <v>15.084172309197649</v>
      </c>
      <c r="X190" s="27"/>
      <c r="Y190" s="35">
        <f t="shared" ref="Y190:AC190" si="45">IF(Y22="-","-",AVERAGE(Y22,Y34,Y46,Y58,Y70,Y82,Y94,Y106,Y118,Y130,Y142,Y154,Y166,Y178))</f>
        <v>15.846929060665362</v>
      </c>
      <c r="Z190" s="35" t="str">
        <f t="shared" si="45"/>
        <v>-</v>
      </c>
      <c r="AA190" s="35" t="str">
        <f t="shared" si="45"/>
        <v>-</v>
      </c>
      <c r="AB190" s="35" t="str">
        <f t="shared" si="45"/>
        <v>-</v>
      </c>
      <c r="AC190" s="35" t="str">
        <f t="shared" si="45"/>
        <v>-</v>
      </c>
      <c r="AD190" s="25"/>
    </row>
    <row r="191" spans="1:30" s="26" customFormat="1" ht="11.25" x14ac:dyDescent="0.15">
      <c r="A191" s="207"/>
      <c r="B191" s="123" t="s">
        <v>248</v>
      </c>
      <c r="C191" s="123" t="s">
        <v>188</v>
      </c>
      <c r="D191" s="121" t="s">
        <v>136</v>
      </c>
      <c r="E191" s="75"/>
      <c r="F191" s="27"/>
      <c r="G191" s="35">
        <f t="shared" si="35"/>
        <v>4.0291031998812503</v>
      </c>
      <c r="H191" s="35">
        <f t="shared" si="35"/>
        <v>4.0364143492100188</v>
      </c>
      <c r="I191" s="35">
        <f t="shared" si="35"/>
        <v>4.0510038932775032</v>
      </c>
      <c r="J191" s="35">
        <f t="shared" si="35"/>
        <v>4.0729373412638035</v>
      </c>
      <c r="K191" s="35">
        <f t="shared" si="35"/>
        <v>4.1213929100624256</v>
      </c>
      <c r="L191" s="35">
        <f t="shared" si="35"/>
        <v>4.1630250557154813</v>
      </c>
      <c r="M191" s="35">
        <f t="shared" si="35"/>
        <v>4.3229473338273943</v>
      </c>
      <c r="N191" s="35">
        <f t="shared" si="35"/>
        <v>4.7831686255620358</v>
      </c>
      <c r="O191" s="27"/>
      <c r="P191" s="35">
        <f t="shared" ref="P191:W191" si="46">IF(P23="-","-",AVERAGE(P23,P35,P47,P59,P71,P83,P95,P107,P119,P131,P143,P155,P167,P179))</f>
        <v>4.7831686255620358</v>
      </c>
      <c r="Q191" s="35">
        <f t="shared" si="46"/>
        <v>4.9150689011051076</v>
      </c>
      <c r="R191" s="35">
        <f t="shared" si="46"/>
        <v>4.9507109401752043</v>
      </c>
      <c r="S191" s="35">
        <f t="shared" si="46"/>
        <v>5.0712131846455923</v>
      </c>
      <c r="T191" s="35">
        <f t="shared" si="46"/>
        <v>4.825950185154853</v>
      </c>
      <c r="U191" s="35">
        <f t="shared" si="46"/>
        <v>4.9263524085164416</v>
      </c>
      <c r="V191" s="35">
        <f t="shared" si="46"/>
        <v>4.8311640233743782</v>
      </c>
      <c r="W191" s="35">
        <f t="shared" si="46"/>
        <v>5.0358794269067833</v>
      </c>
      <c r="X191" s="27"/>
      <c r="Y191" s="35">
        <f t="shared" ref="Y191:AC191" si="47">IF(Y23="-","-",AVERAGE(Y23,Y35,Y47,Y59,Y71,Y83,Y95,Y107,Y119,Y131,Y143,Y155,Y167,Y179))</f>
        <v>5.2694809593693259</v>
      </c>
      <c r="Z191" s="35" t="str">
        <f t="shared" si="47"/>
        <v>-</v>
      </c>
      <c r="AA191" s="35" t="str">
        <f t="shared" si="47"/>
        <v>-</v>
      </c>
      <c r="AB191" s="35" t="str">
        <f t="shared" si="47"/>
        <v>-</v>
      </c>
      <c r="AC191" s="35" t="str">
        <f t="shared" si="47"/>
        <v>-</v>
      </c>
      <c r="AD191" s="25"/>
    </row>
    <row r="192" spans="1:30" s="26" customFormat="1" ht="11.25" x14ac:dyDescent="0.15">
      <c r="A192" s="207"/>
      <c r="B192" s="123" t="s">
        <v>189</v>
      </c>
      <c r="C192" s="123" t="s">
        <v>250</v>
      </c>
      <c r="D192" s="121" t="s">
        <v>136</v>
      </c>
      <c r="E192" s="75"/>
      <c r="F192" s="27"/>
      <c r="G192" s="35">
        <f t="shared" si="35"/>
        <v>1.6890178272439871</v>
      </c>
      <c r="H192" s="35">
        <f t="shared" si="35"/>
        <v>1.6921303822385891</v>
      </c>
      <c r="I192" s="35">
        <f t="shared" si="35"/>
        <v>1.6980891217871277</v>
      </c>
      <c r="J192" s="35">
        <f t="shared" si="35"/>
        <v>1.7074267867709365</v>
      </c>
      <c r="K192" s="35">
        <f t="shared" si="35"/>
        <v>1.7277359161924084</v>
      </c>
      <c r="L192" s="35">
        <f t="shared" si="35"/>
        <v>1.7458702702451385</v>
      </c>
      <c r="M192" s="35">
        <f t="shared" si="35"/>
        <v>1.8066313065580684</v>
      </c>
      <c r="N192" s="35">
        <f t="shared" si="35"/>
        <v>1.9727857209910991</v>
      </c>
      <c r="O192" s="27"/>
      <c r="P192" s="35">
        <f t="shared" ref="P192:W192" si="48">IF(P24="-","-",AVERAGE(P24,P36,P48,P60,P72,P84,P96,P108,P120,P132,P144,P156,P168,P180))</f>
        <v>1.9727857209910991</v>
      </c>
      <c r="Q192" s="35">
        <f t="shared" si="48"/>
        <v>2.0228053836049296</v>
      </c>
      <c r="R192" s="35">
        <f t="shared" si="48"/>
        <v>2.0375334161975194</v>
      </c>
      <c r="S192" s="35">
        <f t="shared" si="48"/>
        <v>2.0819665547461161</v>
      </c>
      <c r="T192" s="35">
        <f t="shared" si="48"/>
        <v>1.9954046549190603</v>
      </c>
      <c r="U192" s="35">
        <f t="shared" si="48"/>
        <v>2.0326811700265917</v>
      </c>
      <c r="V192" s="35">
        <f t="shared" si="48"/>
        <v>2.0038834567790653</v>
      </c>
      <c r="W192" s="35">
        <f t="shared" si="48"/>
        <v>2.0851778564644396</v>
      </c>
      <c r="X192" s="27"/>
      <c r="Y192" s="35">
        <f t="shared" ref="Y192:AC192" si="49">IF(Y24="-","-",AVERAGE(Y24,Y36,Y48,Y60,Y72,Y84,Y96,Y108,Y120,Y132,Y144,Y156,Y168,Y180))</f>
        <v>2.1831248818332218</v>
      </c>
      <c r="Z192" s="35" t="str">
        <f t="shared" si="49"/>
        <v>-</v>
      </c>
      <c r="AA192" s="35" t="str">
        <f t="shared" si="49"/>
        <v>-</v>
      </c>
      <c r="AB192" s="35" t="str">
        <f t="shared" si="49"/>
        <v>-</v>
      </c>
      <c r="AC192" s="35" t="str">
        <f t="shared" si="49"/>
        <v>-</v>
      </c>
      <c r="AD192" s="25"/>
    </row>
    <row r="193" spans="1:30" s="26" customFormat="1" ht="11.25" x14ac:dyDescent="0.15">
      <c r="A193" s="207"/>
      <c r="B193" s="123" t="s">
        <v>251</v>
      </c>
      <c r="C193" s="123" t="s">
        <v>252</v>
      </c>
      <c r="D193" s="121" t="s">
        <v>136</v>
      </c>
      <c r="E193" s="75"/>
      <c r="F193" s="27"/>
      <c r="G193" s="35">
        <f t="shared" si="35"/>
        <v>1.3015210418074825</v>
      </c>
      <c r="H193" s="35">
        <f t="shared" si="35"/>
        <v>1.3039195101681555</v>
      </c>
      <c r="I193" s="35">
        <f t="shared" si="35"/>
        <v>1.3085111875205071</v>
      </c>
      <c r="J193" s="35">
        <f t="shared" si="35"/>
        <v>1.3157065926025275</v>
      </c>
      <c r="K193" s="35">
        <f t="shared" si="35"/>
        <v>1.3313563737099119</v>
      </c>
      <c r="L193" s="35">
        <f t="shared" si="35"/>
        <v>1.3453303193950956</v>
      </c>
      <c r="M193" s="35">
        <f t="shared" si="35"/>
        <v>1.3921514754585258</v>
      </c>
      <c r="N193" s="35">
        <f t="shared" si="35"/>
        <v>1.5201865163477373</v>
      </c>
      <c r="O193" s="27"/>
      <c r="P193" s="35">
        <f t="shared" ref="P193:W193" si="50">IF(P25="-","-",AVERAGE(P25,P37,P49,P61,P73,P85,P97,P109,P121,P133,P145,P157,P169,P181))</f>
        <v>1.5201865163477373</v>
      </c>
      <c r="Q193" s="35">
        <f t="shared" si="50"/>
        <v>1.5587305993916909</v>
      </c>
      <c r="R193" s="35">
        <f t="shared" si="50"/>
        <v>1.570079706555918</v>
      </c>
      <c r="S193" s="35">
        <f t="shared" si="50"/>
        <v>1.6043189335443675</v>
      </c>
      <c r="T193" s="35">
        <f t="shared" si="50"/>
        <v>1.5376161834451714</v>
      </c>
      <c r="U193" s="35">
        <f t="shared" si="50"/>
        <v>1.5663406693535709</v>
      </c>
      <c r="V193" s="35">
        <f t="shared" si="50"/>
        <v>1.5441497669586857</v>
      </c>
      <c r="W193" s="35">
        <f t="shared" si="50"/>
        <v>1.6067934940200319</v>
      </c>
      <c r="X193" s="27"/>
      <c r="Y193" s="35">
        <f t="shared" ref="Y193:AC193" si="51">IF(Y25="-","-",AVERAGE(Y25,Y37,Y49,Y61,Y73,Y85,Y97,Y109,Y121,Y133,Y145,Y157,Y169,Y181))</f>
        <v>1.6822693785510634</v>
      </c>
      <c r="Z193" s="35" t="str">
        <f t="shared" si="51"/>
        <v>-</v>
      </c>
      <c r="AA193" s="35" t="str">
        <f t="shared" si="51"/>
        <v>-</v>
      </c>
      <c r="AB193" s="35" t="str">
        <f t="shared" si="51"/>
        <v>-</v>
      </c>
      <c r="AC193" s="35" t="str">
        <f t="shared" si="51"/>
        <v>-</v>
      </c>
      <c r="AD193" s="25"/>
    </row>
    <row r="194" spans="1:30" s="26" customFormat="1" ht="11.25" x14ac:dyDescent="0.15">
      <c r="A194" s="207"/>
      <c r="B194" s="123" t="s">
        <v>253</v>
      </c>
      <c r="C194" s="123" t="str">
        <f>B194&amp;"_"&amp;D194</f>
        <v>Total_GB average</v>
      </c>
      <c r="D194" s="116" t="s">
        <v>136</v>
      </c>
      <c r="E194" s="75"/>
      <c r="F194" s="27"/>
      <c r="G194" s="35">
        <f t="shared" si="35"/>
        <v>90.197159441334961</v>
      </c>
      <c r="H194" s="35">
        <f t="shared" si="35"/>
        <v>90.363376525956397</v>
      </c>
      <c r="I194" s="35">
        <f t="shared" si="35"/>
        <v>90.681585944743816</v>
      </c>
      <c r="J194" s="35">
        <f t="shared" si="35"/>
        <v>91.180237198608111</v>
      </c>
      <c r="K194" s="35">
        <f t="shared" si="35"/>
        <v>92.264788086701628</v>
      </c>
      <c r="L194" s="35">
        <f t="shared" si="35"/>
        <v>93.233201325138921</v>
      </c>
      <c r="M194" s="35">
        <f t="shared" si="35"/>
        <v>96.477970439909456</v>
      </c>
      <c r="N194" s="35">
        <f t="shared" si="35"/>
        <v>105.3509710493535</v>
      </c>
      <c r="O194" s="27"/>
      <c r="P194" s="35">
        <f t="shared" ref="P194:W194" si="52">IF(P26="-","-",AVERAGE(P26,P38,P50,P62,P74,P86,P98,P110,P122,P134,P146,P158,P170,P182))</f>
        <v>105.3509710493535</v>
      </c>
      <c r="Q194" s="35">
        <f t="shared" si="52"/>
        <v>108.02212786677039</v>
      </c>
      <c r="R194" s="35">
        <f t="shared" si="52"/>
        <v>108.80863626388928</v>
      </c>
      <c r="S194" s="35">
        <f t="shared" si="52"/>
        <v>111.18146076431874</v>
      </c>
      <c r="T194" s="35">
        <f t="shared" si="52"/>
        <v>106.55887043145906</v>
      </c>
      <c r="U194" s="35">
        <f t="shared" si="52"/>
        <v>108.54951595475562</v>
      </c>
      <c r="V194" s="35">
        <f t="shared" si="52"/>
        <v>107.01165656012073</v>
      </c>
      <c r="W194" s="35">
        <f t="shared" si="52"/>
        <v>111.35295113489376</v>
      </c>
      <c r="X194" s="27"/>
      <c r="Y194" s="35">
        <f t="shared" ref="Y194:AC194" si="53">IF(Y26="-","-",AVERAGE(Y26,Y38,Y50,Y62,Y74,Y86,Y98,Y110,Y122,Y134,Y146,Y158,Y170,Y182))</f>
        <v>116.58353148845229</v>
      </c>
      <c r="Z194" s="35" t="str">
        <f t="shared" si="53"/>
        <v>-</v>
      </c>
      <c r="AA194" s="35" t="str">
        <f t="shared" si="53"/>
        <v>-</v>
      </c>
      <c r="AB194" s="35" t="str">
        <f t="shared" si="53"/>
        <v>-</v>
      </c>
      <c r="AC194" s="35" t="str">
        <f t="shared" si="53"/>
        <v>-</v>
      </c>
      <c r="AD194" s="25"/>
    </row>
    <row r="195" spans="1:30" x14ac:dyDescent="0.2"/>
    <row r="196" spans="1:30" x14ac:dyDescent="0.2"/>
    <row r="197" spans="1:30" x14ac:dyDescent="0.2"/>
    <row r="198" spans="1:30" x14ac:dyDescent="0.2"/>
    <row r="199" spans="1:30" x14ac:dyDescent="0.2"/>
    <row r="200" spans="1:30" x14ac:dyDescent="0.2"/>
    <row r="201" spans="1:30" x14ac:dyDescent="0.2"/>
    <row r="202" spans="1:30" x14ac:dyDescent="0.2"/>
    <row r="203" spans="1:30" x14ac:dyDescent="0.2"/>
    <row r="204" spans="1:30" x14ac:dyDescent="0.2"/>
    <row r="205" spans="1:30" x14ac:dyDescent="0.2"/>
    <row r="206" spans="1:30" x14ac:dyDescent="0.2"/>
    <row r="207" spans="1:30" x14ac:dyDescent="0.2"/>
    <row r="208" spans="1:3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sheetData>
  <sortState xmlns:xlrd2="http://schemas.microsoft.com/office/spreadsheetml/2017/richdata2" ref="A15:AD182">
    <sortCondition ref="A15:A182"/>
  </sortState>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9" tint="0.79998168889431442"/>
    <pageSetUpPr autoPageBreaks="0"/>
  </sheetPr>
  <dimension ref="A1:AD459"/>
  <sheetViews>
    <sheetView zoomScaleNormal="100" workbookViewId="0"/>
  </sheetViews>
  <sheetFormatPr defaultColWidth="0" defaultRowHeight="14.25" zeroHeight="1" x14ac:dyDescent="0.2"/>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x14ac:dyDescent="0.2">
      <c r="A1" s="205"/>
    </row>
    <row r="2" spans="1:30" s="64" customFormat="1" ht="18.600000000000001" customHeight="1" x14ac:dyDescent="0.25">
      <c r="A2" s="205"/>
      <c r="B2" s="24" t="s">
        <v>194</v>
      </c>
      <c r="C2" s="24"/>
      <c r="D2" s="24"/>
    </row>
    <row r="3" spans="1:30" s="64" customFormat="1" ht="24.6" customHeight="1" x14ac:dyDescent="0.2">
      <c r="A3" s="205"/>
      <c r="B3" s="433" t="s">
        <v>195</v>
      </c>
      <c r="C3" s="433"/>
      <c r="D3" s="433"/>
      <c r="E3" s="433"/>
      <c r="F3" s="433"/>
      <c r="G3" s="433"/>
      <c r="H3" s="433"/>
      <c r="I3" s="66"/>
      <c r="J3" s="66"/>
      <c r="K3" s="66"/>
      <c r="L3" s="66"/>
      <c r="M3" s="66"/>
      <c r="N3" s="66"/>
      <c r="O3" s="66"/>
      <c r="P3" s="66"/>
      <c r="Q3" s="66"/>
      <c r="X3" s="66"/>
    </row>
    <row r="4" spans="1:30" s="64" customFormat="1" ht="16.350000000000001" customHeight="1" x14ac:dyDescent="0.2">
      <c r="A4" s="205"/>
      <c r="B4" s="140"/>
      <c r="C4" s="140"/>
      <c r="D4" s="140"/>
      <c r="E4" s="140"/>
      <c r="F4" s="65"/>
      <c r="G4" s="65"/>
      <c r="I4" s="66"/>
      <c r="J4" s="66"/>
      <c r="K4" s="66"/>
      <c r="L4" s="66"/>
      <c r="M4" s="66"/>
      <c r="N4" s="66"/>
      <c r="O4" s="66"/>
      <c r="P4" s="66"/>
      <c r="Q4" s="66"/>
      <c r="X4" s="66"/>
    </row>
    <row r="5" spans="1:30" ht="16.350000000000001" customHeight="1" x14ac:dyDescent="0.2">
      <c r="B5" s="69"/>
      <c r="C5" s="69"/>
      <c r="D5" s="69"/>
      <c r="E5" s="69"/>
      <c r="F5" s="69"/>
      <c r="G5" s="69"/>
      <c r="I5" s="70"/>
      <c r="J5" s="70"/>
      <c r="K5" s="70"/>
      <c r="L5" s="70"/>
      <c r="M5" s="70"/>
      <c r="N5" s="70"/>
      <c r="O5" s="70"/>
      <c r="P5" s="70"/>
      <c r="Q5" s="70"/>
      <c r="X5" s="70"/>
    </row>
    <row r="6" spans="1:30" ht="23.25" x14ac:dyDescent="0.2">
      <c r="B6" s="72" t="s">
        <v>196</v>
      </c>
      <c r="C6" s="74" t="s">
        <v>255</v>
      </c>
      <c r="D6" s="69"/>
      <c r="E6" s="69"/>
      <c r="F6" s="69"/>
      <c r="G6" s="69"/>
      <c r="I6" s="70"/>
      <c r="J6" s="70"/>
      <c r="K6" s="70"/>
      <c r="L6" s="70"/>
      <c r="M6" s="70"/>
      <c r="N6" s="70"/>
      <c r="O6" s="70"/>
      <c r="P6" s="70"/>
      <c r="Q6" s="70"/>
      <c r="X6" s="70"/>
    </row>
    <row r="7" spans="1:30" ht="14.85" customHeight="1" x14ac:dyDescent="0.2">
      <c r="B7" s="72" t="s">
        <v>198</v>
      </c>
      <c r="C7" s="74" t="s">
        <v>117</v>
      </c>
      <c r="D7" s="69"/>
      <c r="E7" s="69"/>
      <c r="F7" s="69"/>
      <c r="G7" s="69"/>
      <c r="I7" s="70"/>
      <c r="J7" s="70"/>
      <c r="K7" s="70"/>
      <c r="L7" s="70"/>
      <c r="M7" s="70"/>
      <c r="N7" s="70"/>
      <c r="O7" s="70"/>
      <c r="P7" s="70"/>
      <c r="Q7" s="70"/>
      <c r="X7" s="70"/>
    </row>
    <row r="8" spans="1:30" ht="12.6" customHeight="1" x14ac:dyDescent="0.2">
      <c r="B8" s="73" t="s">
        <v>200</v>
      </c>
      <c r="C8" s="75" t="s">
        <v>138</v>
      </c>
    </row>
    <row r="9" spans="1:30" s="25" customFormat="1" ht="11.25" x14ac:dyDescent="0.15">
      <c r="A9" s="207"/>
    </row>
    <row r="10" spans="1:30" s="26" customFormat="1" ht="11.25" customHeight="1" x14ac:dyDescent="0.15">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x14ac:dyDescent="0.15">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x14ac:dyDescent="0.15">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x14ac:dyDescent="0.15">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x14ac:dyDescent="0.15">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x14ac:dyDescent="0.15">
      <c r="A15" s="207"/>
      <c r="B15" s="123" t="s">
        <v>244</v>
      </c>
      <c r="C15" s="123" t="s">
        <v>180</v>
      </c>
      <c r="D15" s="116" t="s">
        <v>131</v>
      </c>
      <c r="E15" s="75"/>
      <c r="F15" s="27"/>
      <c r="G15" s="35" t="s">
        <v>249</v>
      </c>
      <c r="H15" s="35" t="s">
        <v>249</v>
      </c>
      <c r="I15" s="35" t="s">
        <v>249</v>
      </c>
      <c r="J15" s="35" t="s">
        <v>249</v>
      </c>
      <c r="K15" s="35" t="s">
        <v>249</v>
      </c>
      <c r="L15" s="35" t="s">
        <v>249</v>
      </c>
      <c r="M15" s="35" t="s">
        <v>249</v>
      </c>
      <c r="N15" s="35" t="s">
        <v>249</v>
      </c>
      <c r="O15" s="27"/>
      <c r="P15" s="35" t="s">
        <v>249</v>
      </c>
      <c r="Q15" s="35" t="s">
        <v>249</v>
      </c>
      <c r="R15" s="35" t="s">
        <v>249</v>
      </c>
      <c r="S15" s="35" t="s">
        <v>249</v>
      </c>
      <c r="T15" s="35" t="s">
        <v>249</v>
      </c>
      <c r="U15" s="35" t="s">
        <v>249</v>
      </c>
      <c r="V15" s="35" t="s">
        <v>249</v>
      </c>
      <c r="W15" s="35" t="s">
        <v>249</v>
      </c>
      <c r="X15" s="27"/>
      <c r="Y15" s="35" t="s">
        <v>249</v>
      </c>
      <c r="Z15" s="35" t="s">
        <v>249</v>
      </c>
      <c r="AA15" s="35" t="s">
        <v>249</v>
      </c>
      <c r="AB15" s="35" t="s">
        <v>249</v>
      </c>
      <c r="AC15" s="35" t="s">
        <v>249</v>
      </c>
      <c r="AD15" s="25"/>
    </row>
    <row r="16" spans="1:30" s="26" customFormat="1" ht="11.25" customHeight="1" x14ac:dyDescent="0.15">
      <c r="A16" s="207"/>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x14ac:dyDescent="0.15">
      <c r="A17" s="207"/>
      <c r="B17" s="123" t="s">
        <v>245</v>
      </c>
      <c r="C17" s="123" t="s">
        <v>182</v>
      </c>
      <c r="D17" s="116" t="s">
        <v>131</v>
      </c>
      <c r="E17" s="75"/>
      <c r="F17" s="27"/>
      <c r="G17" s="35" t="str">
        <f>IF('3c AA'!J97="-","-",'3c AA'!J97)</f>
        <v>-</v>
      </c>
      <c r="H17" s="35" t="str">
        <f>IF('3c AA'!K97="-","-",'3c AA'!K97)</f>
        <v>-</v>
      </c>
      <c r="I17" s="35" t="str">
        <f>IF('3c AA'!L97="-","-",'3c AA'!L97)</f>
        <v>-</v>
      </c>
      <c r="J17" s="35" t="str">
        <f>IF('3c AA'!M97="-","-",'3c AA'!M97)</f>
        <v>-</v>
      </c>
      <c r="K17" s="35" t="str">
        <f>IF('3c AA'!N97="-","-",'3c AA'!N97)</f>
        <v>-</v>
      </c>
      <c r="L17" s="35" t="str">
        <f>IF('3c AA'!O97="-","-",'3c AA'!O97)</f>
        <v>-</v>
      </c>
      <c r="M17" s="35" t="str">
        <f>IF('3c AA'!P97="-","-",'3c AA'!P97)</f>
        <v>-</v>
      </c>
      <c r="N17" s="35" t="str">
        <f>IF('3c AA'!Q97="-","-",'3c AA'!Q97)</f>
        <v>-</v>
      </c>
      <c r="O17" s="27"/>
      <c r="P17" s="35" t="str">
        <f>IF('3c AA'!S97="-","-",'3c AA'!S97)</f>
        <v>-</v>
      </c>
      <c r="Q17" s="35" t="str">
        <f>IF('3c AA'!T97="-","-",'3c AA'!T97)</f>
        <v>-</v>
      </c>
      <c r="R17" s="35" t="str">
        <f>IF('3c AA'!U97="-","-",'3c AA'!U97)</f>
        <v>-</v>
      </c>
      <c r="S17" s="35" t="str">
        <f>IF('3c AA'!V97="-","-",'3c AA'!V97)</f>
        <v>-</v>
      </c>
      <c r="T17" s="35">
        <f>IF('3c AA'!W97="-","-",'3c AA'!W97)</f>
        <v>0</v>
      </c>
      <c r="U17" s="35">
        <f>IF('3c AA'!X97="-","-",'3c AA'!X97)</f>
        <v>1.4870742269298105</v>
      </c>
      <c r="V17" s="35">
        <f>IF('3c AA'!Y97="-","-",'3c AA'!Y97)</f>
        <v>0.70457099735818829</v>
      </c>
      <c r="W17" s="35" t="str">
        <f>IF('3c AA'!Z97="-","-",'3c AA'!Z97)</f>
        <v>-</v>
      </c>
      <c r="X17" s="27"/>
      <c r="Y17" s="35">
        <f>IF('3c AA'!AB97="-","-",'3c AA'!AB97)</f>
        <v>0</v>
      </c>
      <c r="Z17" s="35" t="str">
        <f>IF('3c AA'!AC97="-","-",'3c AA'!AC97)</f>
        <v>-</v>
      </c>
      <c r="AA17" s="35" t="str">
        <f>IF('3c AA'!AD97="-","-",'3c AA'!AD97)</f>
        <v>-</v>
      </c>
      <c r="AB17" s="35" t="str">
        <f>IF('3c AA'!AE97="-","-",'3c AA'!AE97)</f>
        <v>-</v>
      </c>
      <c r="AC17" s="35" t="str">
        <f>IF('3c AA'!AF97="-","-",'3c AA'!AF97)</f>
        <v>-</v>
      </c>
      <c r="AD17" s="25"/>
    </row>
    <row r="18" spans="1:30" s="26" customFormat="1" ht="11.25" customHeight="1" x14ac:dyDescent="0.15">
      <c r="A18" s="207"/>
      <c r="B18" s="123" t="s">
        <v>246</v>
      </c>
      <c r="C18" s="123" t="s">
        <v>183</v>
      </c>
      <c r="D18" s="116" t="s">
        <v>131</v>
      </c>
      <c r="E18" s="75"/>
      <c r="F18" s="27"/>
      <c r="G18" s="35">
        <f>IF('3d PC'!G15="-","-",'3d PC'!G61)</f>
        <v>6.5567588596821027</v>
      </c>
      <c r="H18" s="35">
        <f>IF('3d PC'!H15="-","-",'3d PC'!H61)</f>
        <v>6.5567588596821027</v>
      </c>
      <c r="I18" s="35">
        <f>IF('3d PC'!I15="-","-",'3d PC'!I61)</f>
        <v>6.6197359495950758</v>
      </c>
      <c r="J18" s="35">
        <f>IF('3d PC'!J15="-","-",'3d PC'!J61)</f>
        <v>6.6197359495950758</v>
      </c>
      <c r="K18" s="35">
        <f>IF('3d PC'!K15="-","-",'3d PC'!K61)</f>
        <v>6.6995028867368616</v>
      </c>
      <c r="L18" s="35">
        <f>IF('3d PC'!L15="-","-",'3d PC'!L61)</f>
        <v>6.6995028867368616</v>
      </c>
      <c r="M18" s="35">
        <f>IF('3d PC'!M15="-","-",'3d PC'!M61)</f>
        <v>7.1131218301273513</v>
      </c>
      <c r="N18" s="35">
        <f>IF('3d PC'!N15="-","-",'3d PC'!N61)</f>
        <v>7.1131218301273513</v>
      </c>
      <c r="O18" s="27"/>
      <c r="P18" s="35">
        <f>'3d PC'!P61</f>
        <v>7.1131218301273513</v>
      </c>
      <c r="Q18" s="35">
        <f>'3d PC'!Q61</f>
        <v>7.2804579515147188</v>
      </c>
      <c r="R18" s="35">
        <f>'3d PC'!R61</f>
        <v>7.1935840895118579</v>
      </c>
      <c r="S18" s="35">
        <f>'3d PC'!S61</f>
        <v>7.3593999937099728</v>
      </c>
      <c r="T18" s="35">
        <f>'3d PC'!T61</f>
        <v>7.0492243060839304</v>
      </c>
      <c r="U18" s="35">
        <f>'3d PC'!U61</f>
        <v>7.1089669218364691</v>
      </c>
      <c r="V18" s="35">
        <f>'3d PC'!V61</f>
        <v>6.9829560851947949</v>
      </c>
      <c r="W18" s="35">
        <f>'3d PC'!W61</f>
        <v>9.6262235975887975</v>
      </c>
      <c r="X18" s="27"/>
      <c r="Y18" s="35">
        <f>'3d PC'!Y61</f>
        <v>9.9504863797742438</v>
      </c>
      <c r="Z18" s="35" t="str">
        <f>'3d PC'!Z61</f>
        <v>-</v>
      </c>
      <c r="AA18" s="35" t="str">
        <f>'3d PC'!AA61</f>
        <v>-</v>
      </c>
      <c r="AB18" s="35" t="str">
        <f>'3d PC'!AB61</f>
        <v>-</v>
      </c>
      <c r="AC18" s="35" t="str">
        <f>'3d PC'!AC61</f>
        <v>-</v>
      </c>
      <c r="AD18" s="25"/>
    </row>
    <row r="19" spans="1:30" s="26" customFormat="1" ht="11.25" customHeight="1" x14ac:dyDescent="0.15">
      <c r="A19" s="207"/>
      <c r="B19" s="123" t="s">
        <v>247</v>
      </c>
      <c r="C19" s="123" t="s">
        <v>184</v>
      </c>
      <c r="D19" s="116" t="s">
        <v>131</v>
      </c>
      <c r="E19" s="75"/>
      <c r="F19" s="27"/>
      <c r="G19" s="35">
        <f>IF('3e NC-Elec'!H43="-","-",'3e NC-Elec'!H43)</f>
        <v>17.118500000000001</v>
      </c>
      <c r="H19" s="35">
        <f>IF('3e NC-Elec'!I43="-","-",'3e NC-Elec'!I43)</f>
        <v>17.118500000000001</v>
      </c>
      <c r="I19" s="35">
        <f>IF('3e NC-Elec'!J43="-","-",'3e NC-Elec'!J43)</f>
        <v>16.753499999999999</v>
      </c>
      <c r="J19" s="35">
        <f>IF('3e NC-Elec'!K43="-","-",'3e NC-Elec'!K43)</f>
        <v>16.753499999999999</v>
      </c>
      <c r="K19" s="35">
        <f>IF('3e NC-Elec'!L43="-","-",'3e NC-Elec'!L43)</f>
        <v>17.118500000000001</v>
      </c>
      <c r="L19" s="35">
        <f>IF('3e NC-Elec'!M43="-","-",'3e NC-Elec'!M43)</f>
        <v>17.118500000000001</v>
      </c>
      <c r="M19" s="35">
        <f>IF('3e NC-Elec'!N43="-","-",'3e NC-Elec'!N43)</f>
        <v>16.169499999999999</v>
      </c>
      <c r="N19" s="35">
        <f>IF('3e NC-Elec'!O43="-","-",'3e NC-Elec'!O43)</f>
        <v>16.169499999999999</v>
      </c>
      <c r="O19" s="27"/>
      <c r="P19" s="35">
        <f>'3e NC-Elec'!Q43</f>
        <v>16.169499999999999</v>
      </c>
      <c r="Q19" s="35">
        <f>'3e NC-Elec'!R43</f>
        <v>17.775500000000001</v>
      </c>
      <c r="R19" s="35">
        <f>'3e NC-Elec'!S43</f>
        <v>17.775500000000001</v>
      </c>
      <c r="S19" s="35">
        <f>'3e NC-Elec'!T43</f>
        <v>17.666</v>
      </c>
      <c r="T19" s="35">
        <f>'3e NC-Elec'!U43</f>
        <v>17.666</v>
      </c>
      <c r="U19" s="35">
        <f>'3e NC-Elec'!V43</f>
        <v>14.490500000000003</v>
      </c>
      <c r="V19" s="35">
        <f>'3e NC-Elec'!W43</f>
        <v>14.490500000000003</v>
      </c>
      <c r="W19" s="35">
        <f>'3e NC-Elec'!X43</f>
        <v>59.2395</v>
      </c>
      <c r="X19" s="27"/>
      <c r="Y19" s="35">
        <f>'3e NC-Elec'!Z43</f>
        <v>59.2395</v>
      </c>
      <c r="Z19" s="35" t="str">
        <f>'3e NC-Elec'!AA43</f>
        <v>-</v>
      </c>
      <c r="AA19" s="35" t="str">
        <f>'3e NC-Elec'!AB43</f>
        <v>-</v>
      </c>
      <c r="AB19" s="35" t="str">
        <f>'3e NC-Elec'!AC43</f>
        <v>-</v>
      </c>
      <c r="AC19" s="35" t="str">
        <f>'3e NC-Elec'!AD43</f>
        <v>-</v>
      </c>
      <c r="AD19" s="25"/>
    </row>
    <row r="20" spans="1:30" s="26" customFormat="1" ht="11.25" customHeight="1" x14ac:dyDescent="0.15">
      <c r="A20" s="207"/>
      <c r="B20" s="123" t="s">
        <v>248</v>
      </c>
      <c r="C20" s="123" t="s">
        <v>185</v>
      </c>
      <c r="D20" s="116" t="s">
        <v>131</v>
      </c>
      <c r="E20" s="75"/>
      <c r="F20" s="27"/>
      <c r="G20" s="35">
        <f>IF('3g CPIH'!C$17="-","-",'3h OC '!$E$9*('3g CPIH'!C$17/'3g CPIH'!$G$17))</f>
        <v>39.034507632093934</v>
      </c>
      <c r="H20" s="35">
        <f>IF('3g CPIH'!D$17="-","-",'3h OC '!$E$9*('3g CPIH'!D$17/'3g CPIH'!$G$17))</f>
        <v>39.112654794520544</v>
      </c>
      <c r="I20" s="35">
        <f>IF('3g CPIH'!E$17="-","-",'3h OC '!$E$9*('3g CPIH'!E$17/'3g CPIH'!$G$17))</f>
        <v>39.229875538160471</v>
      </c>
      <c r="J20" s="35">
        <f>IF('3g CPIH'!F$17="-","-",'3h OC '!$E$9*('3g CPIH'!F$17/'3g CPIH'!$G$17))</f>
        <v>39.464317025440316</v>
      </c>
      <c r="K20" s="35">
        <f>IF('3g CPIH'!G$17="-","-",'3h OC '!$E$9*('3g CPIH'!G$17/'3g CPIH'!$G$17))</f>
        <v>39.933199999999999</v>
      </c>
      <c r="L20" s="35">
        <f>IF('3g CPIH'!H$17="-","-",'3h OC '!$E$9*('3g CPIH'!H$17/'3g CPIH'!$G$17))</f>
        <v>40.441156555772999</v>
      </c>
      <c r="M20" s="35">
        <f>IF('3g CPIH'!I$17="-","-",'3h OC '!$E$9*('3g CPIH'!I$17/'3g CPIH'!$G$17))</f>
        <v>41.027260273972601</v>
      </c>
      <c r="N20" s="35">
        <f>IF('3g CPIH'!J$17="-","-",'3h OC '!$E$9*('3g CPIH'!J$17/'3g CPIH'!$G$17))</f>
        <v>41.378922504892373</v>
      </c>
      <c r="O20" s="27"/>
      <c r="P20" s="35">
        <f>IF('3g CPIH'!L$17="-","-",'3h OC '!$E$9*('3g CPIH'!L$17/'3g CPIH'!$G$17))</f>
        <v>41.378922504892373</v>
      </c>
      <c r="Q20" s="35">
        <f>IF('3g CPIH'!M$17="-","-",'3h OC '!$E$9*('3g CPIH'!M$17/'3g CPIH'!$G$17))</f>
        <v>41.847805479452056</v>
      </c>
      <c r="R20" s="35">
        <f>IF('3g CPIH'!N$17="-","-",'3h OC '!$E$9*('3g CPIH'!N$17/'3g CPIH'!$G$17))</f>
        <v>42.160394129158512</v>
      </c>
      <c r="S20" s="35">
        <f>IF('3g CPIH'!O$17="-","-",'3h OC '!$E$9*('3g CPIH'!O$17/'3g CPIH'!$G$17))</f>
        <v>42.394835616438357</v>
      </c>
      <c r="T20" s="35">
        <f>IF('3g CPIH'!P$17="-","-",'3h OC '!$E$9*('3g CPIH'!P$17/'3g CPIH'!$G$17))</f>
        <v>42.512056360078276</v>
      </c>
      <c r="U20" s="35">
        <f>IF('3g CPIH'!Q$17="-","-",'3h OC '!$E$9*('3g CPIH'!Q$17/'3g CPIH'!$G$17))</f>
        <v>42.746497847358121</v>
      </c>
      <c r="V20" s="35">
        <f>IF('3g CPIH'!R$17="-","-",'3h OC '!$E$9*('3g CPIH'!R$17/'3g CPIH'!$G$17))</f>
        <v>43.527969471624267</v>
      </c>
      <c r="W20" s="35">
        <f>IF('3g CPIH'!S$17="-","-",'3h OC '!$E$9*('3g CPIH'!S$17/'3g CPIH'!$G$17))</f>
        <v>44.817397651663406</v>
      </c>
      <c r="X20" s="27"/>
      <c r="Y20" s="35">
        <f>IF('3g CPIH'!U$17="-","-",'3h OC '!$E$9*('3g CPIH'!U$17/'3g CPIH'!$G$17))</f>
        <v>47.083665362035227</v>
      </c>
      <c r="Z20" s="35" t="str">
        <f>IF('3g CPIH'!V$17="-","-",'3h OC '!$E$9*('3g CPIH'!V$17/'3g CPIH'!$G$17))</f>
        <v>-</v>
      </c>
      <c r="AA20" s="35" t="str">
        <f>IF('3g CPIH'!W$17="-","-",'3h OC '!$E$9*('3g CPIH'!W$17/'3g CPIH'!$G$17))</f>
        <v>-</v>
      </c>
      <c r="AB20" s="35" t="str">
        <f>IF('3g CPIH'!X$17="-","-",'3h OC '!$E$9*('3g CPIH'!X$17/'3g CPIH'!$G$17))</f>
        <v>-</v>
      </c>
      <c r="AC20" s="35" t="str">
        <f>IF('3g CPIH'!Y$17="-","-",'3h OC '!$E$9*('3g CPIH'!Y$17/'3g CPIH'!$G$17))</f>
        <v>-</v>
      </c>
      <c r="AD20" s="25"/>
    </row>
    <row r="21" spans="1:30" s="26" customFormat="1" ht="11.25" customHeight="1" x14ac:dyDescent="0.15">
      <c r="A21" s="207"/>
      <c r="B21" s="123" t="s">
        <v>248</v>
      </c>
      <c r="C21" s="123" t="s">
        <v>186</v>
      </c>
      <c r="D21" s="116" t="s">
        <v>131</v>
      </c>
      <c r="E21" s="75"/>
      <c r="F21" s="27"/>
      <c r="G21" s="35" t="s">
        <v>249</v>
      </c>
      <c r="H21" s="35" t="s">
        <v>249</v>
      </c>
      <c r="I21" s="35" t="s">
        <v>249</v>
      </c>
      <c r="J21" s="35" t="s">
        <v>249</v>
      </c>
      <c r="K21" s="35">
        <f>IF('3i SMNCC'!G$50="-","-",'3i SMNCC'!G$62)</f>
        <v>0</v>
      </c>
      <c r="L21" s="35">
        <f>IF('3i SMNCC'!H$50="-","-",'3i SMNCC'!H$62)</f>
        <v>-0.1310662676190151</v>
      </c>
      <c r="M21" s="35">
        <f>IF('3i SMNCC'!I$50="-","-",'3i SMNCC'!I$62)</f>
        <v>1.6490220555819262</v>
      </c>
      <c r="N21" s="35">
        <f>IF('3i SMNCC'!J$50="-","-",'3i SMNCC'!J$62)</f>
        <v>7.9249822078168837</v>
      </c>
      <c r="O21" s="27"/>
      <c r="P21" s="35">
        <f>IF('3i SMNCC'!L$50="-","-",'3i SMNCC'!L$62)</f>
        <v>7.9249822078168837</v>
      </c>
      <c r="Q21" s="35">
        <f>IF('3i SMNCC'!M$50="-","-",'3i SMNCC'!M$62)</f>
        <v>9.5945159615724194</v>
      </c>
      <c r="R21" s="35">
        <f>IF('3i SMNCC'!N$50="-","-",'3i SMNCC'!N$62)</f>
        <v>9.6655312765157912</v>
      </c>
      <c r="S21" s="35">
        <f>IF('3i SMNCC'!O$50="-","-",'3i SMNCC'!O$62)</f>
        <v>11.448655558303892</v>
      </c>
      <c r="T21" s="35">
        <f>IF('3i SMNCC'!P$50="-","-",'3i SMNCC'!P$62)</f>
        <v>11.63045810995356</v>
      </c>
      <c r="U21" s="35">
        <f>IF('3i SMNCC'!Q$50="-","-",'3i SMNCC'!Q$62)</f>
        <v>11.375413031411084</v>
      </c>
      <c r="V21" s="35">
        <f>IF('3i SMNCC'!R$50="-","-",'3i SMNCC'!R$62)</f>
        <v>11.405483218834176</v>
      </c>
      <c r="W21" s="35">
        <f>IF('3i SMNCC'!S$50="-","-",'3i SMNCC'!S$62)</f>
        <v>10.452988037960662</v>
      </c>
      <c r="X21" s="27"/>
      <c r="Y21" s="35">
        <f>IF('3i SMNCC'!U$50="-","-",'3i SMNCC'!U$62)</f>
        <v>11.090106502704794</v>
      </c>
      <c r="Z21" s="35" t="str">
        <f>IF('3i SMNCC'!V$50="-","-",'3i SMNCC'!V$62)</f>
        <v>-</v>
      </c>
      <c r="AA21" s="35" t="str">
        <f>IF('3i SMNCC'!W$50="-","-",'3i SMNCC'!W$62)</f>
        <v>-</v>
      </c>
      <c r="AB21" s="35" t="str">
        <f>IF('3i SMNCC'!X$50="-","-",'3i SMNCC'!X$62)</f>
        <v>-</v>
      </c>
      <c r="AC21" s="35" t="str">
        <f>IF('3i SMNCC'!Y$50="-","-",'3i SMNCC'!Y$62)</f>
        <v>-</v>
      </c>
      <c r="AD21" s="25"/>
    </row>
    <row r="22" spans="1:30" s="26" customFormat="1" ht="11.25" customHeight="1" x14ac:dyDescent="0.15">
      <c r="A22" s="207"/>
      <c r="B22" s="123" t="s">
        <v>248</v>
      </c>
      <c r="C22" s="123" t="s">
        <v>187</v>
      </c>
      <c r="D22" s="116" t="s">
        <v>131</v>
      </c>
      <c r="E22" s="75"/>
      <c r="F22" s="27"/>
      <c r="G22" s="35">
        <f>IF('3g CPIH'!C$17="-","-",'3j PAAC PAP'!$G$13*('3g CPIH'!C$17/'3g CPIH'!$G$17))</f>
        <v>13.436452250489236</v>
      </c>
      <c r="H22" s="35">
        <f>IF('3g CPIH'!D$17="-","-",'3j PAAC PAP'!$G$13*('3g CPIH'!D$17/'3g CPIH'!$G$17))</f>
        <v>13.463352054794518</v>
      </c>
      <c r="I22" s="35">
        <f>IF('3g CPIH'!E$17="-","-",'3j PAAC PAP'!$G$13*('3g CPIH'!E$17/'3g CPIH'!$G$17))</f>
        <v>13.503701761252445</v>
      </c>
      <c r="J22" s="35">
        <f>IF('3g CPIH'!F$17="-","-",'3j PAAC PAP'!$G$13*('3g CPIH'!F$17/'3g CPIH'!$G$17))</f>
        <v>13.584401174168297</v>
      </c>
      <c r="K22" s="35">
        <f>IF('3g CPIH'!G$17="-","-",'3j PAAC PAP'!$G$13*('3g CPIH'!G$17/'3g CPIH'!$G$17))</f>
        <v>13.745799999999999</v>
      </c>
      <c r="L22" s="35">
        <f>IF('3g CPIH'!H$17="-","-",'3j PAAC PAP'!$G$13*('3g CPIH'!H$17/'3g CPIH'!$G$17))</f>
        <v>13.920648727984345</v>
      </c>
      <c r="M22" s="35">
        <f>IF('3g CPIH'!I$17="-","-",'3j PAAC PAP'!$G$13*('3g CPIH'!I$17/'3g CPIH'!$G$17))</f>
        <v>14.122397260273971</v>
      </c>
      <c r="N22" s="35">
        <f>IF('3g CPIH'!J$17="-","-",'3j PAAC PAP'!$G$13*('3g CPIH'!J$17/'3g CPIH'!$G$17))</f>
        <v>14.24344637964775</v>
      </c>
      <c r="O22" s="27"/>
      <c r="P22" s="35">
        <f>IF('3g CPIH'!L$17="-","-",'3j PAAC PAP'!$G$13*('3g CPIH'!L$17/'3g CPIH'!$G$17))</f>
        <v>14.24344637964775</v>
      </c>
      <c r="Q22" s="35">
        <f>IF('3g CPIH'!M$17="-","-",'3j PAAC PAP'!$G$13*('3g CPIH'!M$17/'3g CPIH'!$G$17))</f>
        <v>14.40484520547945</v>
      </c>
      <c r="R22" s="35">
        <f>IF('3g CPIH'!N$17="-","-",'3j PAAC PAP'!$G$13*('3g CPIH'!N$17/'3g CPIH'!$G$17))</f>
        <v>14.512444422700586</v>
      </c>
      <c r="S22" s="35">
        <f>IF('3g CPIH'!O$17="-","-",'3j PAAC PAP'!$G$13*('3g CPIH'!O$17/'3g CPIH'!$G$17))</f>
        <v>14.593143835616438</v>
      </c>
      <c r="T22" s="35">
        <f>IF('3g CPIH'!P$17="-","-",'3j PAAC PAP'!$G$13*('3g CPIH'!P$17/'3g CPIH'!$G$17))</f>
        <v>14.633493542074362</v>
      </c>
      <c r="U22" s="35">
        <f>IF('3g CPIH'!Q$17="-","-",'3j PAAC PAP'!$G$13*('3g CPIH'!Q$17/'3g CPIH'!$G$17))</f>
        <v>14.714192954990214</v>
      </c>
      <c r="V22" s="35">
        <f>IF('3g CPIH'!R$17="-","-",'3j PAAC PAP'!$G$13*('3g CPIH'!R$17/'3g CPIH'!$G$17))</f>
        <v>14.983190998043053</v>
      </c>
      <c r="W22" s="35">
        <f>IF('3g CPIH'!S$17="-","-",'3j PAAC PAP'!$G$13*('3g CPIH'!S$17/'3g CPIH'!$G$17))</f>
        <v>15.427037769080234</v>
      </c>
      <c r="X22" s="27"/>
      <c r="Y22" s="35">
        <f>IF('3g CPIH'!U$17="-","-",'3j PAAC PAP'!$G$13*('3g CPIH'!U$17/'3g CPIH'!$G$17))</f>
        <v>16.207132093933463</v>
      </c>
      <c r="Z22" s="35" t="str">
        <f>IF('3g CPIH'!V$17="-","-",'3j PAAC PAP'!$G$13*('3g CPIH'!V$17/'3g CPIH'!$G$17))</f>
        <v>-</v>
      </c>
      <c r="AA22" s="35" t="str">
        <f>IF('3g CPIH'!W$17="-","-",'3j PAAC PAP'!$G$13*('3g CPIH'!W$17/'3g CPIH'!$G$17))</f>
        <v>-</v>
      </c>
      <c r="AB22" s="35" t="str">
        <f>IF('3g CPIH'!X$17="-","-",'3j PAAC PAP'!$G$13*('3g CPIH'!X$17/'3g CPIH'!$G$17))</f>
        <v>-</v>
      </c>
      <c r="AC22" s="35" t="str">
        <f>IF('3g CPIH'!Y$17="-","-",'3j PAAC PAP'!$G$13*('3g CPIH'!Y$17/'3g CPIH'!$G$17))</f>
        <v>-</v>
      </c>
      <c r="AD22" s="25"/>
    </row>
    <row r="23" spans="1:30" s="26" customFormat="1" ht="11.25" x14ac:dyDescent="0.15">
      <c r="A23" s="207"/>
      <c r="B23" s="123" t="s">
        <v>248</v>
      </c>
      <c r="C23" s="123" t="s">
        <v>188</v>
      </c>
      <c r="D23" s="116" t="s">
        <v>131</v>
      </c>
      <c r="E23" s="75"/>
      <c r="F23" s="27"/>
      <c r="G23" s="35">
        <f>IF(G18="-","-",SUM(G15:G21)*'3j PAAC PAP'!$G$31)</f>
        <v>3.6311463189397997</v>
      </c>
      <c r="H23" s="35">
        <f>IF(H18="-","-",SUM(H15:H21)*'3j PAAC PAP'!$G$31)</f>
        <v>3.6356713522329498</v>
      </c>
      <c r="I23" s="35">
        <f>IF(I18="-","-",SUM(I15:I21)*'3j PAAC PAP'!$G$31)</f>
        <v>3.6249705675869968</v>
      </c>
      <c r="J23" s="35">
        <f>IF(J18="-","-",SUM(J15:J21)*'3j PAAC PAP'!$G$31)</f>
        <v>3.6385456674664494</v>
      </c>
      <c r="K23" s="35">
        <f>IF(K18="-","-",SUM(K15:K21)*'3j PAAC PAP'!$G$31)</f>
        <v>3.6914496519536111</v>
      </c>
      <c r="L23" s="35">
        <f>IF(L18="-","-",SUM(L15:L21)*'3j PAAC PAP'!$G$31)</f>
        <v>3.7132731071988787</v>
      </c>
      <c r="M23" s="35">
        <f>IF(M18="-","-",SUM(M15:M21)*'3j PAAC PAP'!$G$31)</f>
        <v>3.8192843864622192</v>
      </c>
      <c r="N23" s="35">
        <f>IF(N18="-","-",SUM(N15:N21)*'3j PAAC PAP'!$G$31)</f>
        <v>4.2030502329364108</v>
      </c>
      <c r="O23" s="27"/>
      <c r="P23" s="35">
        <f>IF(P18="-","-",SUM(P15:P21)*'3j PAAC PAP'!$G$31)</f>
        <v>4.2030502329364108</v>
      </c>
      <c r="Q23" s="35">
        <f>IF(Q18="-","-",SUM(Q15:Q21)*'3j PAAC PAP'!$G$31)</f>
        <v>4.4295563699455887</v>
      </c>
      <c r="R23" s="35">
        <f>IF(R18="-","-",SUM(R15:R21)*'3j PAAC PAP'!$G$31)</f>
        <v>4.4467382298092595</v>
      </c>
      <c r="S23" s="35">
        <f>IF(S18="-","-",SUM(S15:S21)*'3j PAAC PAP'!$G$31)</f>
        <v>4.5668242742180576</v>
      </c>
      <c r="T23" s="35">
        <f>IF(T18="-","-",SUM(T15:T21)*'3j PAAC PAP'!$G$31)</f>
        <v>4.566178506092208</v>
      </c>
      <c r="U23" s="35">
        <f>IF(U18="-","-",SUM(U15:U21)*'3j PAAC PAP'!$G$31)</f>
        <v>4.4706782062024146</v>
      </c>
      <c r="V23" s="35">
        <f>IF(V18="-","-",SUM(V15:V21)*'3j PAAC PAP'!$G$31)</f>
        <v>4.4650631247764538</v>
      </c>
      <c r="W23" s="35">
        <f>IF(W18="-","-",SUM(W15:W21)*'3j PAAC PAP'!$G$31)</f>
        <v>7.1879772721667727</v>
      </c>
      <c r="X23" s="27"/>
      <c r="Y23" s="35">
        <f>IF(Y18="-","-",SUM(Y15:Y21)*'3j PAAC PAP'!$G$31)</f>
        <v>7.3748710573903535</v>
      </c>
      <c r="Z23" s="35" t="str">
        <f>IF(Z18="-","-",SUM(Z15:Z21)*'3j PAAC PAP'!$G$31)</f>
        <v>-</v>
      </c>
      <c r="AA23" s="35" t="str">
        <f>IF(AA18="-","-",SUM(AA15:AA21)*'3j PAAC PAP'!$G$31)</f>
        <v>-</v>
      </c>
      <c r="AB23" s="35" t="str">
        <f>IF(AB18="-","-",SUM(AB15:AB21)*'3j PAAC PAP'!$G$31)</f>
        <v>-</v>
      </c>
      <c r="AC23" s="35" t="str">
        <f>IF(AC18="-","-",SUM(AC15:AC21)*'3j PAAC PAP'!$G$31)</f>
        <v>-</v>
      </c>
      <c r="AD23" s="25"/>
    </row>
    <row r="24" spans="1:30" s="26" customFormat="1" ht="11.25" x14ac:dyDescent="0.15">
      <c r="A24" s="207"/>
      <c r="B24" s="123" t="s">
        <v>189</v>
      </c>
      <c r="C24" s="123" t="s">
        <v>250</v>
      </c>
      <c r="D24" s="116" t="s">
        <v>131</v>
      </c>
      <c r="E24" s="75"/>
      <c r="F24" s="27"/>
      <c r="G24" s="35">
        <f>IF(G18="-","-",SUM(G15:G23)*'3k EBIT'!$E$9)</f>
        <v>1.5451280065054198</v>
      </c>
      <c r="H24" s="35">
        <f>IF(H18="-","-",SUM(H15:H23)*'3k EBIT'!$E$9)</f>
        <v>1.5472501970019048</v>
      </c>
      <c r="I24" s="35">
        <f>IF(I18="-","-",SUM(I15:I23)*'3k EBIT'!$E$9)</f>
        <v>1.5442451889598117</v>
      </c>
      <c r="J24" s="35">
        <f>IF(J18="-","-",SUM(J15:J23)*'3k EBIT'!$E$9)</f>
        <v>1.5506117604492671</v>
      </c>
      <c r="K24" s="35">
        <f>IF(K18="-","-",SUM(K15:K23)*'3k EBIT'!$E$9)</f>
        <v>1.5724579487693571</v>
      </c>
      <c r="L24" s="35">
        <f>IF(L18="-","-",SUM(L15:L23)*'3k EBIT'!$E$9)</f>
        <v>1.5835667067151142</v>
      </c>
      <c r="M24" s="35">
        <f>IF(M18="-","-",SUM(M15:M23)*'3k EBIT'!$E$9)</f>
        <v>1.6249865458987049</v>
      </c>
      <c r="N24" s="35">
        <f>IF(N18="-","-",SUM(N15:N23)*'3k EBIT'!$E$9)</f>
        <v>1.7631275924741894</v>
      </c>
      <c r="O24" s="27"/>
      <c r="P24" s="35">
        <f>IF(P18="-","-",SUM(P15:P23)*'3k EBIT'!$E$9)</f>
        <v>1.7631275924741894</v>
      </c>
      <c r="Q24" s="35">
        <f>IF(Q18="-","-",SUM(Q15:Q23)*'3k EBIT'!$E$9)</f>
        <v>1.8464033649875311</v>
      </c>
      <c r="R24" s="35">
        <f>IF(R18="-","-",SUM(R15:R23)*'3k EBIT'!$E$9)</f>
        <v>1.8545671935165762</v>
      </c>
      <c r="S24" s="35">
        <f>IF(S18="-","-",SUM(S15:S23)*'3k EBIT'!$E$9)</f>
        <v>1.8986229465018574</v>
      </c>
      <c r="T24" s="35">
        <f>IF(T18="-","-",SUM(T15:T23)*'3k EBIT'!$E$9)</f>
        <v>1.8991759328447007</v>
      </c>
      <c r="U24" s="35">
        <f>IF(U18="-","-",SUM(U15:U23)*'3k EBIT'!$E$9)</f>
        <v>1.8669458835192863</v>
      </c>
      <c r="V24" s="35">
        <f>IF(V18="-","-",SUM(V15:V23)*'3k EBIT'!$E$9)</f>
        <v>1.8701689260944536</v>
      </c>
      <c r="W24" s="35">
        <f>IF(W18="-","-",SUM(W15:W23)*'3k EBIT'!$E$9)</f>
        <v>2.8422757759936106</v>
      </c>
      <c r="X24" s="27"/>
      <c r="Y24" s="35">
        <f>IF(Y18="-","-",SUM(Y15:Y23)*'3k EBIT'!$E$9)</f>
        <v>2.923517506714592</v>
      </c>
      <c r="Z24" s="35" t="str">
        <f>IF(Z18="-","-",SUM(Z15:Z23)*'3k EBIT'!$E$9)</f>
        <v>-</v>
      </c>
      <c r="AA24" s="35" t="str">
        <f>IF(AA18="-","-",SUM(AA15:AA23)*'3k EBIT'!$E$9)</f>
        <v>-</v>
      </c>
      <c r="AB24" s="35" t="str">
        <f>IF(AB18="-","-",SUM(AB15:AB23)*'3k EBIT'!$E$9)</f>
        <v>-</v>
      </c>
      <c r="AC24" s="35" t="str">
        <f>IF(AC18="-","-",SUM(AC15:AC23)*'3k EBIT'!$E$9)</f>
        <v>-</v>
      </c>
      <c r="AD24" s="25"/>
    </row>
    <row r="25" spans="1:30" s="26" customFormat="1" ht="11.25" x14ac:dyDescent="0.15">
      <c r="A25" s="207"/>
      <c r="B25" s="123" t="s">
        <v>251</v>
      </c>
      <c r="C25" s="158" t="s">
        <v>252</v>
      </c>
      <c r="D25" s="116" t="s">
        <v>131</v>
      </c>
      <c r="E25" s="116"/>
      <c r="F25" s="27"/>
      <c r="G25" s="35">
        <f>IF(G20="-","-",SUM(G15:G18,G20:G24)*'3l HAP'!$E$10)</f>
        <v>0.94001066250434939</v>
      </c>
      <c r="H25" s="35">
        <f>IF(H20="-","-",SUM(H15:H18,H20:H24)*'3l HAP'!$E$10)</f>
        <v>0.94164597714777498</v>
      </c>
      <c r="I25" s="35">
        <f>IF(I20="-","-",SUM(I15:I18,I20:I24)*'3l HAP'!$E$10)</f>
        <v>0.94467434717032783</v>
      </c>
      <c r="J25" s="35">
        <f>IF(J20="-","-",SUM(J15:J18,J20:J24)*'3l HAP'!$E$10)</f>
        <v>0.94958029110060527</v>
      </c>
      <c r="K25" s="35">
        <f>IF(K20="-","-",SUM(K15:K18,K20:K24)*'3l HAP'!$E$10)</f>
        <v>0.96107053194689906</v>
      </c>
      <c r="L25" s="35">
        <f>IF(L20="-","-",SUM(L15:L18,L20:L24)*'3l HAP'!$E$10)</f>
        <v>0.9696307034155105</v>
      </c>
      <c r="M25" s="35">
        <f>IF(M20="-","-",SUM(M15:M18,M20:M24)*'3l HAP'!$E$10)</f>
        <v>1.0154422553102698</v>
      </c>
      <c r="N25" s="35">
        <f>IF(N20="-","-",SUM(N15:N18,N20:N24)*'3l HAP'!$E$10)</f>
        <v>1.12189079359993</v>
      </c>
      <c r="O25" s="27"/>
      <c r="P25" s="35">
        <f>IF(P20="-","-",SUM(P15:P18,P20:P24)*'3l HAP'!$E$10)</f>
        <v>1.12189079359993</v>
      </c>
      <c r="Q25" s="35">
        <f>IF(Q20="-","-",SUM(Q15:Q18,Q20:Q24)*'3l HAP'!$E$10)</f>
        <v>1.1625478782187468</v>
      </c>
      <c r="R25" s="35">
        <f>IF(R20="-","-",SUM(R15:R18,R20:R24)*'3l HAP'!$E$10)</f>
        <v>1.1688387500146933</v>
      </c>
      <c r="S25" s="35">
        <f>IF(S20="-","-",SUM(S15:S18,S20:S24)*'3l HAP'!$E$10)</f>
        <v>1.2043903612531295</v>
      </c>
      <c r="T25" s="35">
        <f>IF(T20="-","-",SUM(T15:T18,T20:T24)*'3l HAP'!$E$10)</f>
        <v>1.204816480711097</v>
      </c>
      <c r="U25" s="35">
        <f>IF(U20="-","-",SUM(U15:U18,U20:U24)*'3l HAP'!$E$10)</f>
        <v>1.2264731889867744</v>
      </c>
      <c r="V25" s="35">
        <f>IF(V20="-","-",SUM(V15:V18,V20:V24)*'3l HAP'!$E$10)</f>
        <v>1.2289567967158095</v>
      </c>
      <c r="W25" s="35">
        <f>IF(W20="-","-",SUM(W15:W18,W20:W24)*'3l HAP'!$E$10)</f>
        <v>1.3228714514293034</v>
      </c>
      <c r="X25" s="27"/>
      <c r="Y25" s="35">
        <f>IF(Y20="-","-",SUM(Y15:Y18,Y20:Y24)*'3l HAP'!$E$10)</f>
        <v>1.3854745929122736</v>
      </c>
      <c r="Z25" s="35" t="str">
        <f>IF(Z20="-","-",SUM(Z15:Z18,Z20:Z24)*'3l HAP'!$E$10)</f>
        <v>-</v>
      </c>
      <c r="AA25" s="35" t="str">
        <f>IF(AA20="-","-",SUM(AA15:AA18,AA20:AA24)*'3l HAP'!$E$10)</f>
        <v>-</v>
      </c>
      <c r="AB25" s="35" t="str">
        <f>IF(AB20="-","-",SUM(AB15:AB18,AB20:AB24)*'3l HAP'!$E$10)</f>
        <v>-</v>
      </c>
      <c r="AC25" s="35" t="str">
        <f>IF(AC20="-","-",SUM(AC15:AC18,AC20:AC24)*'3l HAP'!$E$10)</f>
        <v>-</v>
      </c>
      <c r="AD25" s="25"/>
    </row>
    <row r="26" spans="1:30" s="26" customFormat="1" ht="11.25" customHeight="1" x14ac:dyDescent="0.15">
      <c r="A26" s="207"/>
      <c r="B26" s="123" t="s">
        <v>253</v>
      </c>
      <c r="C26" s="123" t="str">
        <f>B26&amp;"_"&amp;D26</f>
        <v>Total_Eastern</v>
      </c>
      <c r="D26" s="116" t="s">
        <v>131</v>
      </c>
      <c r="E26" s="75"/>
      <c r="F26" s="27"/>
      <c r="G26" s="35">
        <f t="shared" ref="G26:N26" si="0">IF(G20="-","-",SUM(G15:G25))</f>
        <v>82.262503730214846</v>
      </c>
      <c r="H26" s="35">
        <f t="shared" si="0"/>
        <v>82.375833235379787</v>
      </c>
      <c r="I26" s="35">
        <f t="shared" si="0"/>
        <v>82.220703352725124</v>
      </c>
      <c r="J26" s="35">
        <f t="shared" si="0"/>
        <v>82.560691868220005</v>
      </c>
      <c r="K26" s="35">
        <f t="shared" si="0"/>
        <v>83.721981019406726</v>
      </c>
      <c r="L26" s="35">
        <f t="shared" si="0"/>
        <v>84.315212420204674</v>
      </c>
      <c r="M26" s="35">
        <f t="shared" si="0"/>
        <v>86.541014607627048</v>
      </c>
      <c r="N26" s="35">
        <f t="shared" si="0"/>
        <v>93.918041541494887</v>
      </c>
      <c r="O26" s="27"/>
      <c r="P26" s="35">
        <f t="shared" ref="P26:W26" si="1">IF(P20="-","-",SUM(P15:P25))</f>
        <v>93.918041541494887</v>
      </c>
      <c r="Q26" s="35">
        <f t="shared" si="1"/>
        <v>98.341632211170506</v>
      </c>
      <c r="R26" s="35">
        <f t="shared" si="1"/>
        <v>98.777598091227276</v>
      </c>
      <c r="S26" s="35">
        <f t="shared" si="1"/>
        <v>101.13187258604172</v>
      </c>
      <c r="T26" s="35">
        <f t="shared" si="1"/>
        <v>101.16140323783816</v>
      </c>
      <c r="U26" s="35">
        <f t="shared" si="1"/>
        <v>99.486742261234184</v>
      </c>
      <c r="V26" s="35">
        <f t="shared" si="1"/>
        <v>99.658859618641202</v>
      </c>
      <c r="W26" s="35">
        <f t="shared" si="1"/>
        <v>150.91627155588279</v>
      </c>
      <c r="X26" s="27"/>
      <c r="Y26" s="35">
        <f t="shared" ref="Y26:AC26" si="2">IF(Y20="-","-",SUM(Y15:Y25))</f>
        <v>155.25475349546494</v>
      </c>
      <c r="Z26" s="35" t="str">
        <f t="shared" si="2"/>
        <v>-</v>
      </c>
      <c r="AA26" s="35" t="str">
        <f t="shared" si="2"/>
        <v>-</v>
      </c>
      <c r="AB26" s="35" t="str">
        <f t="shared" si="2"/>
        <v>-</v>
      </c>
      <c r="AC26" s="35" t="str">
        <f t="shared" si="2"/>
        <v>-</v>
      </c>
      <c r="AD26" s="25"/>
    </row>
    <row r="27" spans="1:30" s="26" customFormat="1" ht="11.25" customHeight="1" x14ac:dyDescent="0.15">
      <c r="A27" s="207"/>
      <c r="B27" s="120" t="s">
        <v>244</v>
      </c>
      <c r="C27" s="120" t="s">
        <v>180</v>
      </c>
      <c r="D27" s="118" t="s">
        <v>132</v>
      </c>
      <c r="E27" s="119"/>
      <c r="F27" s="27"/>
      <c r="G27" s="117" t="s">
        <v>249</v>
      </c>
      <c r="H27" s="117" t="s">
        <v>249</v>
      </c>
      <c r="I27" s="117" t="s">
        <v>249</v>
      </c>
      <c r="J27" s="117" t="s">
        <v>249</v>
      </c>
      <c r="K27" s="117" t="s">
        <v>249</v>
      </c>
      <c r="L27" s="117" t="s">
        <v>249</v>
      </c>
      <c r="M27" s="117" t="s">
        <v>249</v>
      </c>
      <c r="N27" s="117" t="s">
        <v>249</v>
      </c>
      <c r="O27" s="27"/>
      <c r="P27" s="117" t="s">
        <v>249</v>
      </c>
      <c r="Q27" s="117" t="s">
        <v>249</v>
      </c>
      <c r="R27" s="117" t="s">
        <v>249</v>
      </c>
      <c r="S27" s="117" t="s">
        <v>249</v>
      </c>
      <c r="T27" s="117" t="s">
        <v>249</v>
      </c>
      <c r="U27" s="117" t="s">
        <v>249</v>
      </c>
      <c r="V27" s="117" t="s">
        <v>249</v>
      </c>
      <c r="W27" s="117" t="s">
        <v>249</v>
      </c>
      <c r="X27" s="27"/>
      <c r="Y27" s="117" t="s">
        <v>249</v>
      </c>
      <c r="Z27" s="117" t="s">
        <v>249</v>
      </c>
      <c r="AA27" s="117" t="s">
        <v>249</v>
      </c>
      <c r="AB27" s="117" t="s">
        <v>249</v>
      </c>
      <c r="AC27" s="117" t="s">
        <v>249</v>
      </c>
      <c r="AD27" s="25"/>
    </row>
    <row r="28" spans="1:30" s="26" customFormat="1" ht="11.25" customHeight="1" x14ac:dyDescent="0.15">
      <c r="A28" s="207"/>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x14ac:dyDescent="0.15">
      <c r="A29" s="207"/>
      <c r="B29" s="120" t="s">
        <v>245</v>
      </c>
      <c r="C29" s="120" t="s">
        <v>182</v>
      </c>
      <c r="D29" s="118" t="s">
        <v>132</v>
      </c>
      <c r="E29" s="119"/>
      <c r="F29" s="27"/>
      <c r="G29" s="117" t="str">
        <f>IF('3c AA'!J98="-","-",'3c AA'!J98)</f>
        <v>-</v>
      </c>
      <c r="H29" s="117" t="str">
        <f>IF('3c AA'!K98="-","-",'3c AA'!K98)</f>
        <v>-</v>
      </c>
      <c r="I29" s="117" t="str">
        <f>IF('3c AA'!L98="-","-",'3c AA'!L98)</f>
        <v>-</v>
      </c>
      <c r="J29" s="117" t="str">
        <f>IF('3c AA'!M98="-","-",'3c AA'!M98)</f>
        <v>-</v>
      </c>
      <c r="K29" s="117" t="str">
        <f>IF('3c AA'!N98="-","-",'3c AA'!N98)</f>
        <v>-</v>
      </c>
      <c r="L29" s="117" t="str">
        <f>IF('3c AA'!O98="-","-",'3c AA'!O98)</f>
        <v>-</v>
      </c>
      <c r="M29" s="117" t="str">
        <f>IF('3c AA'!P98="-","-",'3c AA'!P98)</f>
        <v>-</v>
      </c>
      <c r="N29" s="117" t="str">
        <f>IF('3c AA'!Q98="-","-",'3c AA'!Q98)</f>
        <v>-</v>
      </c>
      <c r="O29" s="27"/>
      <c r="P29" s="117" t="str">
        <f>IF('3c AA'!S98="-","-",'3c AA'!S98)</f>
        <v>-</v>
      </c>
      <c r="Q29" s="117" t="str">
        <f>IF('3c AA'!T98="-","-",'3c AA'!T98)</f>
        <v>-</v>
      </c>
      <c r="R29" s="117" t="str">
        <f>IF('3c AA'!U98="-","-",'3c AA'!U98)</f>
        <v>-</v>
      </c>
      <c r="S29" s="117" t="str">
        <f>IF('3c AA'!V98="-","-",'3c AA'!V98)</f>
        <v>-</v>
      </c>
      <c r="T29" s="117">
        <f>IF('3c AA'!W98="-","-",'3c AA'!W98)</f>
        <v>0</v>
      </c>
      <c r="U29" s="117">
        <f>IF('3c AA'!X98="-","-",'3c AA'!X98)</f>
        <v>1.4870742269298105</v>
      </c>
      <c r="V29" s="117">
        <f>IF('3c AA'!Y98="-","-",'3c AA'!Y98)</f>
        <v>0.70457099735818829</v>
      </c>
      <c r="W29" s="117" t="str">
        <f>IF('3c AA'!Z98="-","-",'3c AA'!Z98)</f>
        <v>-</v>
      </c>
      <c r="X29" s="27"/>
      <c r="Y29" s="117">
        <f>IF('3c AA'!AB98="-","-",'3c AA'!AB98)</f>
        <v>0</v>
      </c>
      <c r="Z29" s="117" t="str">
        <f>IF('3c AA'!AC98="-","-",'3c AA'!AC98)</f>
        <v>-</v>
      </c>
      <c r="AA29" s="117" t="str">
        <f>IF('3c AA'!AD98="-","-",'3c AA'!AD98)</f>
        <v>-</v>
      </c>
      <c r="AB29" s="117" t="str">
        <f>IF('3c AA'!AE98="-","-",'3c AA'!AE98)</f>
        <v>-</v>
      </c>
      <c r="AC29" s="117" t="str">
        <f>IF('3c AA'!AF98="-","-",'3c AA'!AF98)</f>
        <v>-</v>
      </c>
      <c r="AD29" s="25"/>
    </row>
    <row r="30" spans="1:30" s="26" customFormat="1" ht="12.6" customHeight="1" x14ac:dyDescent="0.15">
      <c r="A30" s="207"/>
      <c r="B30" s="120" t="s">
        <v>246</v>
      </c>
      <c r="C30" s="120" t="s">
        <v>183</v>
      </c>
      <c r="D30" s="118" t="s">
        <v>132</v>
      </c>
      <c r="E30" s="119"/>
      <c r="F30" s="27"/>
      <c r="G30" s="117">
        <f>IF('3d PC'!G15="-","-",'3d PC'!G61)</f>
        <v>6.5567588596821027</v>
      </c>
      <c r="H30" s="117">
        <f>IF('3d PC'!H15="-","-",'3d PC'!H61)</f>
        <v>6.5567588596821027</v>
      </c>
      <c r="I30" s="117">
        <f>IF('3d PC'!I15="-","-",'3d PC'!I61)</f>
        <v>6.6197359495950758</v>
      </c>
      <c r="J30" s="117">
        <f>IF('3d PC'!J15="-","-",'3d PC'!J61)</f>
        <v>6.6197359495950758</v>
      </c>
      <c r="K30" s="117">
        <f>IF('3d PC'!K15="-","-",'3d PC'!K61)</f>
        <v>6.6995028867368616</v>
      </c>
      <c r="L30" s="117">
        <f>IF('3d PC'!L15="-","-",'3d PC'!L61)</f>
        <v>6.6995028867368616</v>
      </c>
      <c r="M30" s="117">
        <f>IF('3d PC'!M15="-","-",'3d PC'!M61)</f>
        <v>7.1131218301273513</v>
      </c>
      <c r="N30" s="117">
        <f>IF('3d PC'!N15="-","-",'3d PC'!N61)</f>
        <v>7.1131218301273513</v>
      </c>
      <c r="O30" s="27"/>
      <c r="P30" s="117">
        <f>'3d PC'!P61</f>
        <v>7.1131218301273513</v>
      </c>
      <c r="Q30" s="117">
        <f>'3d PC'!Q61</f>
        <v>7.2804579515147188</v>
      </c>
      <c r="R30" s="117">
        <f>'3d PC'!R61</f>
        <v>7.1935840895118579</v>
      </c>
      <c r="S30" s="117">
        <f>'3d PC'!S61</f>
        <v>7.3593999937099728</v>
      </c>
      <c r="T30" s="117">
        <f>'3d PC'!T61</f>
        <v>7.0492243060839304</v>
      </c>
      <c r="U30" s="117">
        <f>'3d PC'!U61</f>
        <v>7.1089669218364691</v>
      </c>
      <c r="V30" s="117">
        <f>'3d PC'!V61</f>
        <v>6.9829560851947949</v>
      </c>
      <c r="W30" s="117">
        <f>'3d PC'!W61</f>
        <v>9.6262235975887975</v>
      </c>
      <c r="X30" s="27"/>
      <c r="Y30" s="117">
        <f>'3d PC'!Y61</f>
        <v>9.9504863797742438</v>
      </c>
      <c r="Z30" s="117" t="str">
        <f>'3d PC'!Z61</f>
        <v>-</v>
      </c>
      <c r="AA30" s="117" t="str">
        <f>'3d PC'!AA61</f>
        <v>-</v>
      </c>
      <c r="AB30" s="117" t="str">
        <f>'3d PC'!AB61</f>
        <v>-</v>
      </c>
      <c r="AC30" s="117" t="str">
        <f>'3d PC'!AC61</f>
        <v>-</v>
      </c>
      <c r="AD30" s="25"/>
    </row>
    <row r="31" spans="1:30" s="26" customFormat="1" ht="11.25" customHeight="1" x14ac:dyDescent="0.15">
      <c r="A31" s="207"/>
      <c r="B31" s="120" t="s">
        <v>247</v>
      </c>
      <c r="C31" s="120" t="s">
        <v>184</v>
      </c>
      <c r="D31" s="118" t="s">
        <v>132</v>
      </c>
      <c r="E31" s="119"/>
      <c r="F31" s="27"/>
      <c r="G31" s="117">
        <f>IF('3e NC-Elec'!H44="-","-",'3e NC-Elec'!H44)</f>
        <v>9.5265000000000004</v>
      </c>
      <c r="H31" s="117">
        <f>IF('3e NC-Elec'!I44="-","-",'3e NC-Elec'!I44)</f>
        <v>9.5265000000000004</v>
      </c>
      <c r="I31" s="117">
        <f>IF('3e NC-Elec'!J44="-","-",'3e NC-Elec'!J44)</f>
        <v>16.352</v>
      </c>
      <c r="J31" s="117">
        <f>IF('3e NC-Elec'!K44="-","-",'3e NC-Elec'!K44)</f>
        <v>16.352</v>
      </c>
      <c r="K31" s="117">
        <f>IF('3e NC-Elec'!L44="-","-",'3e NC-Elec'!L44)</f>
        <v>11.388</v>
      </c>
      <c r="L31" s="117">
        <f>IF('3e NC-Elec'!M44="-","-",'3e NC-Elec'!M44)</f>
        <v>11.388</v>
      </c>
      <c r="M31" s="117">
        <f>IF('3e NC-Elec'!N44="-","-",'3e NC-Elec'!N44)</f>
        <v>12.0815</v>
      </c>
      <c r="N31" s="117">
        <f>IF('3e NC-Elec'!O44="-","-",'3e NC-Elec'!O44)</f>
        <v>12.0815</v>
      </c>
      <c r="O31" s="27"/>
      <c r="P31" s="117">
        <f>'3e NC-Elec'!Q44</f>
        <v>12.0815</v>
      </c>
      <c r="Q31" s="117">
        <f>'3e NC-Elec'!R44</f>
        <v>11.351499999999998</v>
      </c>
      <c r="R31" s="117">
        <f>'3e NC-Elec'!S44</f>
        <v>11.351499999999998</v>
      </c>
      <c r="S31" s="117">
        <f>'3e NC-Elec'!T44</f>
        <v>12.227499999999999</v>
      </c>
      <c r="T31" s="117">
        <f>'3e NC-Elec'!U44</f>
        <v>12.227499999999999</v>
      </c>
      <c r="U31" s="117">
        <f>'3e NC-Elec'!V44</f>
        <v>13.651000000000002</v>
      </c>
      <c r="V31" s="117">
        <f>'3e NC-Elec'!W44</f>
        <v>13.651000000000002</v>
      </c>
      <c r="W31" s="117">
        <f>'3e NC-Elec'!X44</f>
        <v>82.416999999999987</v>
      </c>
      <c r="X31" s="27"/>
      <c r="Y31" s="117">
        <f>'3e NC-Elec'!Z44</f>
        <v>82.416999999999987</v>
      </c>
      <c r="Z31" s="117" t="str">
        <f>'3e NC-Elec'!AA44</f>
        <v>-</v>
      </c>
      <c r="AA31" s="117" t="str">
        <f>'3e NC-Elec'!AB44</f>
        <v>-</v>
      </c>
      <c r="AB31" s="117" t="str">
        <f>'3e NC-Elec'!AC44</f>
        <v>-</v>
      </c>
      <c r="AC31" s="117" t="str">
        <f>'3e NC-Elec'!AD44</f>
        <v>-</v>
      </c>
      <c r="AD31" s="25"/>
    </row>
    <row r="32" spans="1:30" s="26" customFormat="1" ht="11.25" customHeight="1" x14ac:dyDescent="0.15">
      <c r="A32" s="207"/>
      <c r="B32" s="120" t="s">
        <v>248</v>
      </c>
      <c r="C32" s="120" t="s">
        <v>185</v>
      </c>
      <c r="D32" s="118" t="s">
        <v>132</v>
      </c>
      <c r="E32" s="119"/>
      <c r="F32" s="27"/>
      <c r="G32" s="117">
        <f>IF('3g CPIH'!C$17="-","-",'3h OC '!$E$9*('3g CPIH'!C$17/'3g CPIH'!$G$17))</f>
        <v>39.034507632093934</v>
      </c>
      <c r="H32" s="117">
        <f>IF('3g CPIH'!D$17="-","-",'3h OC '!$E$9*('3g CPIH'!D$17/'3g CPIH'!$G$17))</f>
        <v>39.112654794520544</v>
      </c>
      <c r="I32" s="117">
        <f>IF('3g CPIH'!E$17="-","-",'3h OC '!$E$9*('3g CPIH'!E$17/'3g CPIH'!$G$17))</f>
        <v>39.229875538160471</v>
      </c>
      <c r="J32" s="117">
        <f>IF('3g CPIH'!F$17="-","-",'3h OC '!$E$9*('3g CPIH'!F$17/'3g CPIH'!$G$17))</f>
        <v>39.464317025440316</v>
      </c>
      <c r="K32" s="117">
        <f>IF('3g CPIH'!G$17="-","-",'3h OC '!$E$9*('3g CPIH'!G$17/'3g CPIH'!$G$17))</f>
        <v>39.933199999999999</v>
      </c>
      <c r="L32" s="117">
        <f>IF('3g CPIH'!H$17="-","-",'3h OC '!$E$9*('3g CPIH'!H$17/'3g CPIH'!$G$17))</f>
        <v>40.441156555772999</v>
      </c>
      <c r="M32" s="117">
        <f>IF('3g CPIH'!I$17="-","-",'3h OC '!$E$9*('3g CPIH'!I$17/'3g CPIH'!$G$17))</f>
        <v>41.027260273972601</v>
      </c>
      <c r="N32" s="117">
        <f>IF('3g CPIH'!J$17="-","-",'3h OC '!$E$9*('3g CPIH'!J$17/'3g CPIH'!$G$17))</f>
        <v>41.378922504892373</v>
      </c>
      <c r="O32" s="27"/>
      <c r="P32" s="117">
        <f>IF('3g CPIH'!L$17="-","-",'3h OC '!$E$9*('3g CPIH'!L$17/'3g CPIH'!$G$17))</f>
        <v>41.378922504892373</v>
      </c>
      <c r="Q32" s="117">
        <f>IF('3g CPIH'!M$17="-","-",'3h OC '!$E$9*('3g CPIH'!M$17/'3g CPIH'!$G$17))</f>
        <v>41.847805479452056</v>
      </c>
      <c r="R32" s="117">
        <f>IF('3g CPIH'!N$17="-","-",'3h OC '!$E$9*('3g CPIH'!N$17/'3g CPIH'!$G$17))</f>
        <v>42.160394129158512</v>
      </c>
      <c r="S32" s="117">
        <f>IF('3g CPIH'!O$17="-","-",'3h OC '!$E$9*('3g CPIH'!O$17/'3g CPIH'!$G$17))</f>
        <v>42.394835616438357</v>
      </c>
      <c r="T32" s="117">
        <f>IF('3g CPIH'!P$17="-","-",'3h OC '!$E$9*('3g CPIH'!P$17/'3g CPIH'!$G$17))</f>
        <v>42.512056360078276</v>
      </c>
      <c r="U32" s="117">
        <f>IF('3g CPIH'!Q$17="-","-",'3h OC '!$E$9*('3g CPIH'!Q$17/'3g CPIH'!$G$17))</f>
        <v>42.746497847358121</v>
      </c>
      <c r="V32" s="117">
        <f>IF('3g CPIH'!R$17="-","-",'3h OC '!$E$9*('3g CPIH'!R$17/'3g CPIH'!$G$17))</f>
        <v>43.527969471624267</v>
      </c>
      <c r="W32" s="117">
        <f>IF('3g CPIH'!S$17="-","-",'3h OC '!$E$9*('3g CPIH'!S$17/'3g CPIH'!$G$17))</f>
        <v>44.817397651663406</v>
      </c>
      <c r="X32" s="27"/>
      <c r="Y32" s="117">
        <f>IF('3g CPIH'!U$17="-","-",'3h OC '!$E$9*('3g CPIH'!U$17/'3g CPIH'!$G$17))</f>
        <v>47.083665362035227</v>
      </c>
      <c r="Z32" s="117" t="str">
        <f>IF('3g CPIH'!V$17="-","-",'3h OC '!$E$9*('3g CPIH'!V$17/'3g CPIH'!$G$17))</f>
        <v>-</v>
      </c>
      <c r="AA32" s="117" t="str">
        <f>IF('3g CPIH'!W$17="-","-",'3h OC '!$E$9*('3g CPIH'!W$17/'3g CPIH'!$G$17))</f>
        <v>-</v>
      </c>
      <c r="AB32" s="117" t="str">
        <f>IF('3g CPIH'!X$17="-","-",'3h OC '!$E$9*('3g CPIH'!X$17/'3g CPIH'!$G$17))</f>
        <v>-</v>
      </c>
      <c r="AC32" s="117" t="str">
        <f>IF('3g CPIH'!Y$17="-","-",'3h OC '!$E$9*('3g CPIH'!Y$17/'3g CPIH'!$G$17))</f>
        <v>-</v>
      </c>
      <c r="AD32" s="25"/>
    </row>
    <row r="33" spans="1:30" s="26" customFormat="1" ht="11.25" customHeight="1" x14ac:dyDescent="0.15">
      <c r="A33" s="207"/>
      <c r="B33" s="120" t="s">
        <v>248</v>
      </c>
      <c r="C33" s="120" t="s">
        <v>186</v>
      </c>
      <c r="D33" s="118" t="s">
        <v>132</v>
      </c>
      <c r="E33" s="119"/>
      <c r="F33" s="27"/>
      <c r="G33" s="117" t="s">
        <v>249</v>
      </c>
      <c r="H33" s="117" t="s">
        <v>249</v>
      </c>
      <c r="I33" s="117" t="s">
        <v>249</v>
      </c>
      <c r="J33" s="117" t="s">
        <v>249</v>
      </c>
      <c r="K33" s="117">
        <f>IF('3i SMNCC'!G$50="-","-",'3i SMNCC'!G$62)</f>
        <v>0</v>
      </c>
      <c r="L33" s="117">
        <f>IF('3i SMNCC'!H$50="-","-",'3i SMNCC'!H$62)</f>
        <v>-0.1310662676190151</v>
      </c>
      <c r="M33" s="117">
        <f>IF('3i SMNCC'!I$50="-","-",'3i SMNCC'!I$62)</f>
        <v>1.6490220555819262</v>
      </c>
      <c r="N33" s="117">
        <f>IF('3i SMNCC'!J$50="-","-",'3i SMNCC'!J$62)</f>
        <v>7.9249822078168837</v>
      </c>
      <c r="O33" s="27"/>
      <c r="P33" s="117">
        <f>IF('3i SMNCC'!L$50="-","-",'3i SMNCC'!L$62)</f>
        <v>7.9249822078168837</v>
      </c>
      <c r="Q33" s="117">
        <f>IF('3i SMNCC'!M$50="-","-",'3i SMNCC'!M$62)</f>
        <v>9.5945159615724194</v>
      </c>
      <c r="R33" s="117">
        <f>IF('3i SMNCC'!N$50="-","-",'3i SMNCC'!N$62)</f>
        <v>9.6655312765157912</v>
      </c>
      <c r="S33" s="117">
        <f>IF('3i SMNCC'!O$50="-","-",'3i SMNCC'!O$62)</f>
        <v>11.448655558303892</v>
      </c>
      <c r="T33" s="117">
        <f>IF('3i SMNCC'!P$50="-","-",'3i SMNCC'!P$62)</f>
        <v>11.63045810995356</v>
      </c>
      <c r="U33" s="117">
        <f>IF('3i SMNCC'!Q$50="-","-",'3i SMNCC'!Q$62)</f>
        <v>11.375413031411084</v>
      </c>
      <c r="V33" s="117">
        <f>IF('3i SMNCC'!R$50="-","-",'3i SMNCC'!R$62)</f>
        <v>11.405483218834176</v>
      </c>
      <c r="W33" s="117">
        <f>IF('3i SMNCC'!S$50="-","-",'3i SMNCC'!S$62)</f>
        <v>10.452988037960662</v>
      </c>
      <c r="X33" s="27"/>
      <c r="Y33" s="117">
        <f>IF('3i SMNCC'!U$50="-","-",'3i SMNCC'!U$62)</f>
        <v>11.090106502704794</v>
      </c>
      <c r="Z33" s="117" t="str">
        <f>IF('3i SMNCC'!V$50="-","-",'3i SMNCC'!V$62)</f>
        <v>-</v>
      </c>
      <c r="AA33" s="117" t="str">
        <f>IF('3i SMNCC'!W$50="-","-",'3i SMNCC'!W$62)</f>
        <v>-</v>
      </c>
      <c r="AB33" s="117" t="str">
        <f>IF('3i SMNCC'!X$50="-","-",'3i SMNCC'!X$62)</f>
        <v>-</v>
      </c>
      <c r="AC33" s="117" t="str">
        <f>IF('3i SMNCC'!Y$50="-","-",'3i SMNCC'!Y$62)</f>
        <v>-</v>
      </c>
      <c r="AD33" s="25"/>
    </row>
    <row r="34" spans="1:30" s="26" customFormat="1" ht="11.25" x14ac:dyDescent="0.15">
      <c r="A34" s="207"/>
      <c r="B34" s="120" t="s">
        <v>248</v>
      </c>
      <c r="C34" s="120" t="s">
        <v>187</v>
      </c>
      <c r="D34" s="118" t="s">
        <v>132</v>
      </c>
      <c r="E34" s="119"/>
      <c r="F34" s="27"/>
      <c r="G34" s="117">
        <f>IF('3g CPIH'!C$17="-","-",'3j PAAC PAP'!$G$13*('3g CPIH'!C$17/'3g CPIH'!$G$17))</f>
        <v>13.436452250489236</v>
      </c>
      <c r="H34" s="117">
        <f>IF('3g CPIH'!D$17="-","-",'3j PAAC PAP'!$G$13*('3g CPIH'!D$17/'3g CPIH'!$G$17))</f>
        <v>13.463352054794518</v>
      </c>
      <c r="I34" s="117">
        <f>IF('3g CPIH'!E$17="-","-",'3j PAAC PAP'!$G$13*('3g CPIH'!E$17/'3g CPIH'!$G$17))</f>
        <v>13.503701761252445</v>
      </c>
      <c r="J34" s="117">
        <f>IF('3g CPIH'!F$17="-","-",'3j PAAC PAP'!$G$13*('3g CPIH'!F$17/'3g CPIH'!$G$17))</f>
        <v>13.584401174168297</v>
      </c>
      <c r="K34" s="117">
        <f>IF('3g CPIH'!G$17="-","-",'3j PAAC PAP'!$G$13*('3g CPIH'!G$17/'3g CPIH'!$G$17))</f>
        <v>13.745799999999999</v>
      </c>
      <c r="L34" s="117">
        <f>IF('3g CPIH'!H$17="-","-",'3j PAAC PAP'!$G$13*('3g CPIH'!H$17/'3g CPIH'!$G$17))</f>
        <v>13.920648727984345</v>
      </c>
      <c r="M34" s="117">
        <f>IF('3g CPIH'!I$17="-","-",'3j PAAC PAP'!$G$13*('3g CPIH'!I$17/'3g CPIH'!$G$17))</f>
        <v>14.122397260273971</v>
      </c>
      <c r="N34" s="117">
        <f>IF('3g CPIH'!J$17="-","-",'3j PAAC PAP'!$G$13*('3g CPIH'!J$17/'3g CPIH'!$G$17))</f>
        <v>14.24344637964775</v>
      </c>
      <c r="O34" s="27"/>
      <c r="P34" s="117">
        <f>IF('3g CPIH'!L$17="-","-",'3j PAAC PAP'!$G$13*('3g CPIH'!L$17/'3g CPIH'!$G$17))</f>
        <v>14.24344637964775</v>
      </c>
      <c r="Q34" s="117">
        <f>IF('3g CPIH'!M$17="-","-",'3j PAAC PAP'!$G$13*('3g CPIH'!M$17/'3g CPIH'!$G$17))</f>
        <v>14.40484520547945</v>
      </c>
      <c r="R34" s="117">
        <f>IF('3g CPIH'!N$17="-","-",'3j PAAC PAP'!$G$13*('3g CPIH'!N$17/'3g CPIH'!$G$17))</f>
        <v>14.512444422700586</v>
      </c>
      <c r="S34" s="117">
        <f>IF('3g CPIH'!O$17="-","-",'3j PAAC PAP'!$G$13*('3g CPIH'!O$17/'3g CPIH'!$G$17))</f>
        <v>14.593143835616438</v>
      </c>
      <c r="T34" s="117">
        <f>IF('3g CPIH'!P$17="-","-",'3j PAAC PAP'!$G$13*('3g CPIH'!P$17/'3g CPIH'!$G$17))</f>
        <v>14.633493542074362</v>
      </c>
      <c r="U34" s="117">
        <f>IF('3g CPIH'!Q$17="-","-",'3j PAAC PAP'!$G$13*('3g CPIH'!Q$17/'3g CPIH'!$G$17))</f>
        <v>14.714192954990214</v>
      </c>
      <c r="V34" s="117">
        <f>IF('3g CPIH'!R$17="-","-",'3j PAAC PAP'!$G$13*('3g CPIH'!R$17/'3g CPIH'!$G$17))</f>
        <v>14.983190998043053</v>
      </c>
      <c r="W34" s="117">
        <f>IF('3g CPIH'!S$17="-","-",'3j PAAC PAP'!$G$13*('3g CPIH'!S$17/'3g CPIH'!$G$17))</f>
        <v>15.427037769080234</v>
      </c>
      <c r="X34" s="27"/>
      <c r="Y34" s="117">
        <f>IF('3g CPIH'!U$17="-","-",'3j PAAC PAP'!$G$13*('3g CPIH'!U$17/'3g CPIH'!$G$17))</f>
        <v>16.207132093933463</v>
      </c>
      <c r="Z34" s="117" t="str">
        <f>IF('3g CPIH'!V$17="-","-",'3j PAAC PAP'!$G$13*('3g CPIH'!V$17/'3g CPIH'!$G$17))</f>
        <v>-</v>
      </c>
      <c r="AA34" s="117" t="str">
        <f>IF('3g CPIH'!W$17="-","-",'3j PAAC PAP'!$G$13*('3g CPIH'!W$17/'3g CPIH'!$G$17))</f>
        <v>-</v>
      </c>
      <c r="AB34" s="117" t="str">
        <f>IF('3g CPIH'!X$17="-","-",'3j PAAC PAP'!$G$13*('3g CPIH'!X$17/'3g CPIH'!$G$17))</f>
        <v>-</v>
      </c>
      <c r="AC34" s="117" t="str">
        <f>IF('3g CPIH'!Y$17="-","-",'3j PAAC PAP'!$G$13*('3g CPIH'!Y$17/'3g CPIH'!$G$17))</f>
        <v>-</v>
      </c>
      <c r="AD34" s="25"/>
    </row>
    <row r="35" spans="1:30" s="26" customFormat="1" ht="11.25" x14ac:dyDescent="0.15">
      <c r="A35" s="207"/>
      <c r="B35" s="120" t="s">
        <v>248</v>
      </c>
      <c r="C35" s="120" t="s">
        <v>188</v>
      </c>
      <c r="D35" s="118" t="s">
        <v>132</v>
      </c>
      <c r="E35" s="119"/>
      <c r="F35" s="27"/>
      <c r="G35" s="117">
        <f>IF(G30="-","-",SUM(G27:G33)*'3j PAAC PAP'!$G$31)</f>
        <v>3.1915391509397995</v>
      </c>
      <c r="H35" s="117">
        <f>IF(H30="-","-",SUM(H27:H33)*'3j PAAC PAP'!$G$31)</f>
        <v>3.19606418423295</v>
      </c>
      <c r="I35" s="117">
        <f>IF(I30="-","-",SUM(I27:I33)*'3j PAAC PAP'!$G$31)</f>
        <v>3.6017221115869966</v>
      </c>
      <c r="J35" s="117">
        <f>IF(J30="-","-",SUM(J27:J33)*'3j PAAC PAP'!$G$31)</f>
        <v>3.6152972114664492</v>
      </c>
      <c r="K35" s="117">
        <f>IF(K30="-","-",SUM(K27:K33)*'3j PAAC PAP'!$G$31)</f>
        <v>3.3596307799536107</v>
      </c>
      <c r="L35" s="117">
        <f>IF(L30="-","-",SUM(L27:L33)*'3j PAAC PAP'!$G$31)</f>
        <v>3.3814542351988797</v>
      </c>
      <c r="M35" s="117">
        <f>IF(M30="-","-",SUM(M27:M33)*'3j PAAC PAP'!$G$31)</f>
        <v>3.5825728344622192</v>
      </c>
      <c r="N35" s="117">
        <f>IF(N30="-","-",SUM(N27:N33)*'3j PAAC PAP'!$G$31)</f>
        <v>3.9663386809364112</v>
      </c>
      <c r="O35" s="27"/>
      <c r="P35" s="117">
        <f>IF(P30="-","-",SUM(P27:P33)*'3j PAAC PAP'!$G$31)</f>
        <v>3.9663386809364112</v>
      </c>
      <c r="Q35" s="117">
        <f>IF(Q30="-","-",SUM(Q27:Q33)*'3j PAAC PAP'!$G$31)</f>
        <v>4.0575810739455882</v>
      </c>
      <c r="R35" s="117">
        <f>IF(R30="-","-",SUM(R27:R33)*'3j PAAC PAP'!$G$31)</f>
        <v>4.074762933809259</v>
      </c>
      <c r="S35" s="117">
        <f>IF(S30="-","-",SUM(S27:S33)*'3j PAAC PAP'!$G$31)</f>
        <v>4.2519133702180572</v>
      </c>
      <c r="T35" s="117">
        <f>IF(T30="-","-",SUM(T27:T33)*'3j PAAC PAP'!$G$31)</f>
        <v>4.2512676020922067</v>
      </c>
      <c r="U35" s="117">
        <f>IF(U30="-","-",SUM(U27:U33)*'3j PAAC PAP'!$G$31)</f>
        <v>4.4220677982024146</v>
      </c>
      <c r="V35" s="117">
        <f>IF(V30="-","-",SUM(V27:V33)*'3j PAAC PAP'!$G$31)</f>
        <v>4.4164527167764529</v>
      </c>
      <c r="W35" s="117">
        <f>IF(W30="-","-",SUM(W27:W33)*'3j PAAC PAP'!$G$31)</f>
        <v>8.5300472321667744</v>
      </c>
      <c r="X35" s="27"/>
      <c r="Y35" s="117">
        <f>IF(Y30="-","-",SUM(Y27:Y33)*'3j PAAC PAP'!$G$31)</f>
        <v>8.7169410173903543</v>
      </c>
      <c r="Z35" s="117" t="str">
        <f>IF(Z30="-","-",SUM(Z27:Z33)*'3j PAAC PAP'!$G$31)</f>
        <v>-</v>
      </c>
      <c r="AA35" s="117" t="str">
        <f>IF(AA30="-","-",SUM(AA27:AA33)*'3j PAAC PAP'!$G$31)</f>
        <v>-</v>
      </c>
      <c r="AB35" s="117" t="str">
        <f>IF(AB30="-","-",SUM(AB27:AB33)*'3j PAAC PAP'!$G$31)</f>
        <v>-</v>
      </c>
      <c r="AC35" s="117" t="str">
        <f>IF(AC30="-","-",SUM(AC27:AC33)*'3j PAAC PAP'!$G$31)</f>
        <v>-</v>
      </c>
      <c r="AD35" s="25"/>
    </row>
    <row r="36" spans="1:30" s="26" customFormat="1" ht="11.25" x14ac:dyDescent="0.15">
      <c r="A36" s="207"/>
      <c r="B36" s="120" t="s">
        <v>189</v>
      </c>
      <c r="C36" s="120" t="s">
        <v>250</v>
      </c>
      <c r="D36" s="118" t="s">
        <v>132</v>
      </c>
      <c r="E36" s="119"/>
      <c r="F36" s="27"/>
      <c r="G36" s="117">
        <f>IF(G30="-","-",SUM(G27:G35)*'3k EBIT'!$E$9)</f>
        <v>1.389571838875596</v>
      </c>
      <c r="H36" s="117">
        <f>IF(H30="-","-",SUM(H27:H35)*'3k EBIT'!$E$9)</f>
        <v>1.391694029372081</v>
      </c>
      <c r="I36" s="117">
        <f>IF(I30="-","-",SUM(I27:I35)*'3k EBIT'!$E$9)</f>
        <v>1.5360186608640036</v>
      </c>
      <c r="J36" s="117">
        <f>IF(J30="-","-",SUM(J27:J35)*'3k EBIT'!$E$9)</f>
        <v>1.5423852323534593</v>
      </c>
      <c r="K36" s="117">
        <f>IF(K30="-","-",SUM(K27:K35)*'3k EBIT'!$E$9)</f>
        <v>1.4550429568564609</v>
      </c>
      <c r="L36" s="117">
        <f>IF(L30="-","-",SUM(L27:L35)*'3k EBIT'!$E$9)</f>
        <v>1.4661517148022187</v>
      </c>
      <c r="M36" s="117">
        <f>IF(M30="-","-",SUM(M27:M35)*'3k EBIT'!$E$9)</f>
        <v>1.5412255325595692</v>
      </c>
      <c r="N36" s="117">
        <f>IF(N30="-","-",SUM(N27:N35)*'3k EBIT'!$E$9)</f>
        <v>1.6793665791350536</v>
      </c>
      <c r="O36" s="27"/>
      <c r="P36" s="117">
        <f>IF(P30="-","-",SUM(P27:P35)*'3k EBIT'!$E$9)</f>
        <v>1.6793665791350536</v>
      </c>
      <c r="Q36" s="117">
        <f>IF(Q30="-","-",SUM(Q27:Q35)*'3k EBIT'!$E$9)</f>
        <v>1.7147789154546029</v>
      </c>
      <c r="R36" s="117">
        <f>IF(R30="-","-",SUM(R27:R35)*'3k EBIT'!$E$9)</f>
        <v>1.722942743983648</v>
      </c>
      <c r="S36" s="117">
        <f>IF(S30="-","-",SUM(S27:S35)*'3k EBIT'!$E$9)</f>
        <v>1.7871908841131852</v>
      </c>
      <c r="T36" s="117">
        <f>IF(T30="-","-",SUM(T27:T35)*'3k EBIT'!$E$9)</f>
        <v>1.7877438704560282</v>
      </c>
      <c r="U36" s="117">
        <f>IF(U30="-","-",SUM(U27:U35)*'3k EBIT'!$E$9)</f>
        <v>1.8497449611371422</v>
      </c>
      <c r="V36" s="117">
        <f>IF(V30="-","-",SUM(V27:V35)*'3k EBIT'!$E$9)</f>
        <v>1.8529680037123093</v>
      </c>
      <c r="W36" s="117">
        <f>IF(W30="-","-",SUM(W27:W35)*'3k EBIT'!$E$9)</f>
        <v>3.3171708069788908</v>
      </c>
      <c r="X36" s="27"/>
      <c r="Y36" s="117">
        <f>IF(Y30="-","-",SUM(Y27:Y35)*'3k EBIT'!$E$9)</f>
        <v>3.3984125376998722</v>
      </c>
      <c r="Z36" s="117" t="str">
        <f>IF(Z30="-","-",SUM(Z27:Z35)*'3k EBIT'!$E$9)</f>
        <v>-</v>
      </c>
      <c r="AA36" s="117" t="str">
        <f>IF(AA30="-","-",SUM(AA27:AA35)*'3k EBIT'!$E$9)</f>
        <v>-</v>
      </c>
      <c r="AB36" s="117" t="str">
        <f>IF(AB30="-","-",SUM(AB27:AB35)*'3k EBIT'!$E$9)</f>
        <v>-</v>
      </c>
      <c r="AC36" s="117" t="str">
        <f>IF(AC30="-","-",SUM(AC27:AC35)*'3k EBIT'!$E$9)</f>
        <v>-</v>
      </c>
      <c r="AD36" s="25"/>
    </row>
    <row r="37" spans="1:30" s="26" customFormat="1" ht="11.25" customHeight="1" x14ac:dyDescent="0.15">
      <c r="A37" s="207"/>
      <c r="B37" s="120" t="s">
        <v>251</v>
      </c>
      <c r="C37" s="156" t="s">
        <v>252</v>
      </c>
      <c r="D37" s="118" t="s">
        <v>132</v>
      </c>
      <c r="E37" s="118"/>
      <c r="F37" s="27"/>
      <c r="G37" s="117">
        <f>IF(G32="-","-",SUM(G27:G30,G32:G36)*'3l HAP'!$E$10)</f>
        <v>0.93129687610739309</v>
      </c>
      <c r="H37" s="117">
        <f>IF(H32="-","-",SUM(H27:H30,H32:H36)*'3l HAP'!$E$10)</f>
        <v>0.93293219075081879</v>
      </c>
      <c r="I37" s="117">
        <f>IF(I32="-","-",SUM(I27:I30,I32:I36)*'3l HAP'!$E$10)</f>
        <v>0.94421352192818109</v>
      </c>
      <c r="J37" s="117">
        <f>IF(J32="-","-",SUM(J27:J30,J32:J36)*'3l HAP'!$E$10)</f>
        <v>0.94911946585845841</v>
      </c>
      <c r="K37" s="117">
        <f>IF(K32="-","-",SUM(K27:K30,K32:K36)*'3l HAP'!$E$10)</f>
        <v>0.95449329894535062</v>
      </c>
      <c r="L37" s="117">
        <f>IF(L32="-","-",SUM(L27:L30,L32:L36)*'3l HAP'!$E$10)</f>
        <v>0.96305347041396172</v>
      </c>
      <c r="M37" s="117">
        <f>IF(M32="-","-",SUM(M27:M30,M32:M36)*'3l HAP'!$E$10)</f>
        <v>1.0107502164811395</v>
      </c>
      <c r="N37" s="117">
        <f>IF(N32="-","-",SUM(N27:N30,N32:N36)*'3l HAP'!$E$10)</f>
        <v>1.1171987547707998</v>
      </c>
      <c r="O37" s="27"/>
      <c r="P37" s="117">
        <f>IF(P32="-","-",SUM(P27:P30,P32:P36)*'3l HAP'!$E$10)</f>
        <v>1.1171987547707998</v>
      </c>
      <c r="Q37" s="117">
        <f>IF(Q32="-","-",SUM(Q27:Q30,Q32:Q36)*'3l HAP'!$E$10)</f>
        <v>1.1551746743443991</v>
      </c>
      <c r="R37" s="117">
        <f>IF(R32="-","-",SUM(R27:R30,R32:R36)*'3l HAP'!$E$10)</f>
        <v>1.1614655461403458</v>
      </c>
      <c r="S37" s="117">
        <f>IF(S32="-","-",SUM(S27:S30,S32:S36)*'3l HAP'!$E$10)</f>
        <v>1.1981482738822329</v>
      </c>
      <c r="T37" s="117">
        <f>IF(T32="-","-",SUM(T27:T30,T32:T36)*'3l HAP'!$E$10)</f>
        <v>1.1985743933402004</v>
      </c>
      <c r="U37" s="117">
        <f>IF(U32="-","-",SUM(U27:U30,U32:U36)*'3l HAP'!$E$10)</f>
        <v>1.2255096452986494</v>
      </c>
      <c r="V37" s="117">
        <f>IF(V32="-","-",SUM(V27:V30,V32:V36)*'3l HAP'!$E$10)</f>
        <v>1.2279932530276845</v>
      </c>
      <c r="W37" s="117">
        <f>IF(W32="-","-",SUM(W27:W30,W32:W36)*'3l HAP'!$E$10)</f>
        <v>1.3494736358623189</v>
      </c>
      <c r="X37" s="27"/>
      <c r="Y37" s="117">
        <f>IF(Y32="-","-",SUM(Y27:Y30,Y32:Y36)*'3l HAP'!$E$10)</f>
        <v>1.4120767773452891</v>
      </c>
      <c r="Z37" s="117" t="str">
        <f>IF(Z32="-","-",SUM(Z27:Z30,Z32:Z36)*'3l HAP'!$E$10)</f>
        <v>-</v>
      </c>
      <c r="AA37" s="117" t="str">
        <f>IF(AA32="-","-",SUM(AA27:AA30,AA32:AA36)*'3l HAP'!$E$10)</f>
        <v>-</v>
      </c>
      <c r="AB37" s="117" t="str">
        <f>IF(AB32="-","-",SUM(AB27:AB30,AB32:AB36)*'3l HAP'!$E$10)</f>
        <v>-</v>
      </c>
      <c r="AC37" s="117" t="str">
        <f>IF(AC32="-","-",SUM(AC27:AC30,AC32:AC36)*'3l HAP'!$E$10)</f>
        <v>-</v>
      </c>
      <c r="AD37" s="25"/>
    </row>
    <row r="38" spans="1:30" s="26" customFormat="1" ht="11.25" customHeight="1" x14ac:dyDescent="0.15">
      <c r="A38" s="207"/>
      <c r="B38" s="120" t="s">
        <v>253</v>
      </c>
      <c r="C38" s="120" t="str">
        <f>B38&amp;"_"&amp;D38</f>
        <v>Total_East Midlands</v>
      </c>
      <c r="D38" s="118" t="s">
        <v>132</v>
      </c>
      <c r="E38" s="119"/>
      <c r="F38" s="27"/>
      <c r="G38" s="117">
        <f t="shared" ref="G38:N38" si="3">IF(G32="-","-",SUM(G27:G37))</f>
        <v>74.066626608188074</v>
      </c>
      <c r="H38" s="117">
        <f t="shared" si="3"/>
        <v>74.179956113353015</v>
      </c>
      <c r="I38" s="117">
        <f t="shared" si="3"/>
        <v>81.787267543387159</v>
      </c>
      <c r="J38" s="117">
        <f t="shared" si="3"/>
        <v>82.127256058882054</v>
      </c>
      <c r="K38" s="117">
        <f t="shared" si="3"/>
        <v>77.535669922492275</v>
      </c>
      <c r="L38" s="117">
        <f t="shared" si="3"/>
        <v>78.128901323290265</v>
      </c>
      <c r="M38" s="117">
        <f t="shared" si="3"/>
        <v>82.127850003458775</v>
      </c>
      <c r="N38" s="117">
        <f t="shared" si="3"/>
        <v>89.504876937326628</v>
      </c>
      <c r="O38" s="27"/>
      <c r="P38" s="117">
        <f t="shared" ref="P38:W38" si="4">IF(P32="-","-",SUM(P27:P37))</f>
        <v>89.504876937326628</v>
      </c>
      <c r="Q38" s="117">
        <f t="shared" si="4"/>
        <v>91.40665926176321</v>
      </c>
      <c r="R38" s="117">
        <f t="shared" si="4"/>
        <v>91.842625141819994</v>
      </c>
      <c r="S38" s="117">
        <f t="shared" si="4"/>
        <v>95.260787532282151</v>
      </c>
      <c r="T38" s="117">
        <f t="shared" si="4"/>
        <v>95.290318184078558</v>
      </c>
      <c r="U38" s="117">
        <f t="shared" si="4"/>
        <v>98.580467387163907</v>
      </c>
      <c r="V38" s="117">
        <f t="shared" si="4"/>
        <v>98.752584744570925</v>
      </c>
      <c r="W38" s="117">
        <f t="shared" si="4"/>
        <v>175.93733873130108</v>
      </c>
      <c r="X38" s="27"/>
      <c r="Y38" s="117">
        <f t="shared" ref="Y38:AC38" si="5">IF(Y32="-","-",SUM(Y27:Y37))</f>
        <v>180.27582067088323</v>
      </c>
      <c r="Z38" s="117" t="str">
        <f t="shared" si="5"/>
        <v>-</v>
      </c>
      <c r="AA38" s="117" t="str">
        <f t="shared" si="5"/>
        <v>-</v>
      </c>
      <c r="AB38" s="117" t="str">
        <f t="shared" si="5"/>
        <v>-</v>
      </c>
      <c r="AC38" s="117" t="str">
        <f t="shared" si="5"/>
        <v>-</v>
      </c>
      <c r="AD38" s="25"/>
    </row>
    <row r="39" spans="1:30" s="26" customFormat="1" ht="11.25" customHeight="1" x14ac:dyDescent="0.15">
      <c r="A39" s="207"/>
      <c r="B39" s="123" t="s">
        <v>244</v>
      </c>
      <c r="C39" s="123" t="s">
        <v>180</v>
      </c>
      <c r="D39" s="116" t="s">
        <v>129</v>
      </c>
      <c r="E39" s="75"/>
      <c r="F39" s="27"/>
      <c r="G39" s="35" t="s">
        <v>249</v>
      </c>
      <c r="H39" s="35" t="s">
        <v>249</v>
      </c>
      <c r="I39" s="35" t="s">
        <v>249</v>
      </c>
      <c r="J39" s="35" t="s">
        <v>249</v>
      </c>
      <c r="K39" s="35" t="s">
        <v>249</v>
      </c>
      <c r="L39" s="35" t="s">
        <v>249</v>
      </c>
      <c r="M39" s="35" t="s">
        <v>249</v>
      </c>
      <c r="N39" s="35" t="s">
        <v>249</v>
      </c>
      <c r="O39" s="27"/>
      <c r="P39" s="35" t="s">
        <v>249</v>
      </c>
      <c r="Q39" s="35" t="s">
        <v>249</v>
      </c>
      <c r="R39" s="35" t="s">
        <v>249</v>
      </c>
      <c r="S39" s="35" t="s">
        <v>249</v>
      </c>
      <c r="T39" s="35" t="s">
        <v>249</v>
      </c>
      <c r="U39" s="35" t="s">
        <v>249</v>
      </c>
      <c r="V39" s="35" t="s">
        <v>249</v>
      </c>
      <c r="W39" s="35" t="s">
        <v>249</v>
      </c>
      <c r="X39" s="27"/>
      <c r="Y39" s="35" t="s">
        <v>249</v>
      </c>
      <c r="Z39" s="35" t="s">
        <v>249</v>
      </c>
      <c r="AA39" s="35" t="s">
        <v>249</v>
      </c>
      <c r="AB39" s="35" t="s">
        <v>249</v>
      </c>
      <c r="AC39" s="35" t="s">
        <v>249</v>
      </c>
      <c r="AD39" s="25"/>
    </row>
    <row r="40" spans="1:30" s="26" customFormat="1" ht="11.25" customHeight="1" x14ac:dyDescent="0.15">
      <c r="A40" s="207"/>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x14ac:dyDescent="0.15">
      <c r="A41" s="207"/>
      <c r="B41" s="123" t="s">
        <v>245</v>
      </c>
      <c r="C41" s="123" t="s">
        <v>182</v>
      </c>
      <c r="D41" s="116" t="s">
        <v>129</v>
      </c>
      <c r="E41" s="75"/>
      <c r="F41" s="27"/>
      <c r="G41" s="35" t="str">
        <f>IF('3c AA'!J99="-","-",'3c AA'!J99)</f>
        <v>-</v>
      </c>
      <c r="H41" s="35" t="str">
        <f>IF('3c AA'!K99="-","-",'3c AA'!K99)</f>
        <v>-</v>
      </c>
      <c r="I41" s="35" t="str">
        <f>IF('3c AA'!L99="-","-",'3c AA'!L99)</f>
        <v>-</v>
      </c>
      <c r="J41" s="35" t="str">
        <f>IF('3c AA'!M99="-","-",'3c AA'!M99)</f>
        <v>-</v>
      </c>
      <c r="K41" s="35" t="str">
        <f>IF('3c AA'!N99="-","-",'3c AA'!N99)</f>
        <v>-</v>
      </c>
      <c r="L41" s="35" t="str">
        <f>IF('3c AA'!O99="-","-",'3c AA'!O99)</f>
        <v>-</v>
      </c>
      <c r="M41" s="35" t="str">
        <f>IF('3c AA'!P99="-","-",'3c AA'!P99)</f>
        <v>-</v>
      </c>
      <c r="N41" s="35" t="str">
        <f>IF('3c AA'!Q99="-","-",'3c AA'!Q99)</f>
        <v>-</v>
      </c>
      <c r="O41" s="27"/>
      <c r="P41" s="35" t="str">
        <f>IF('3c AA'!S99="-","-",'3c AA'!S99)</f>
        <v>-</v>
      </c>
      <c r="Q41" s="35" t="str">
        <f>IF('3c AA'!T99="-","-",'3c AA'!T99)</f>
        <v>-</v>
      </c>
      <c r="R41" s="35" t="str">
        <f>IF('3c AA'!U99="-","-",'3c AA'!U99)</f>
        <v>-</v>
      </c>
      <c r="S41" s="35" t="str">
        <f>IF('3c AA'!V99="-","-",'3c AA'!V99)</f>
        <v>-</v>
      </c>
      <c r="T41" s="35">
        <f>IF('3c AA'!W99="-","-",'3c AA'!W99)</f>
        <v>0</v>
      </c>
      <c r="U41" s="35">
        <f>IF('3c AA'!X99="-","-",'3c AA'!X99)</f>
        <v>1.4870742269298105</v>
      </c>
      <c r="V41" s="35">
        <f>IF('3c AA'!Y99="-","-",'3c AA'!Y99)</f>
        <v>0.70457099735818829</v>
      </c>
      <c r="W41" s="35" t="str">
        <f>IF('3c AA'!Z99="-","-",'3c AA'!Z99)</f>
        <v>-</v>
      </c>
      <c r="X41" s="27"/>
      <c r="Y41" s="35">
        <f>IF('3c AA'!AB99="-","-",'3c AA'!AB99)</f>
        <v>0</v>
      </c>
      <c r="Z41" s="35" t="str">
        <f>IF('3c AA'!AC99="-","-",'3c AA'!AC99)</f>
        <v>-</v>
      </c>
      <c r="AA41" s="35" t="str">
        <f>IF('3c AA'!AD99="-","-",'3c AA'!AD99)</f>
        <v>-</v>
      </c>
      <c r="AB41" s="35" t="str">
        <f>IF('3c AA'!AE99="-","-",'3c AA'!AE99)</f>
        <v>-</v>
      </c>
      <c r="AC41" s="35" t="str">
        <f>IF('3c AA'!AF99="-","-",'3c AA'!AF99)</f>
        <v>-</v>
      </c>
      <c r="AD41" s="25"/>
    </row>
    <row r="42" spans="1:30" s="26" customFormat="1" ht="11.25" customHeight="1" x14ac:dyDescent="0.15">
      <c r="A42" s="207"/>
      <c r="B42" s="123" t="s">
        <v>246</v>
      </c>
      <c r="C42" s="123" t="s">
        <v>183</v>
      </c>
      <c r="D42" s="116" t="s">
        <v>129</v>
      </c>
      <c r="E42" s="75"/>
      <c r="F42" s="27"/>
      <c r="G42" s="35">
        <f>IF('3d PC'!G15="-","-",'3d PC'!G61)</f>
        <v>6.5567588596821027</v>
      </c>
      <c r="H42" s="35">
        <f>IF('3d PC'!H15="-","-",'3d PC'!H61)</f>
        <v>6.5567588596821027</v>
      </c>
      <c r="I42" s="35">
        <f>IF('3d PC'!I15="-","-",'3d PC'!I61)</f>
        <v>6.6197359495950758</v>
      </c>
      <c r="J42" s="35">
        <f>IF('3d PC'!J15="-","-",'3d PC'!J61)</f>
        <v>6.6197359495950758</v>
      </c>
      <c r="K42" s="35">
        <f>IF('3d PC'!K15="-","-",'3d PC'!K61)</f>
        <v>6.6995028867368616</v>
      </c>
      <c r="L42" s="35">
        <f>IF('3d PC'!L15="-","-",'3d PC'!L61)</f>
        <v>6.6995028867368616</v>
      </c>
      <c r="M42" s="35">
        <f>IF('3d PC'!M15="-","-",'3d PC'!M61)</f>
        <v>7.1131218301273513</v>
      </c>
      <c r="N42" s="35">
        <f>IF('3d PC'!N15="-","-",'3d PC'!N61)</f>
        <v>7.1131218301273513</v>
      </c>
      <c r="O42" s="27"/>
      <c r="P42" s="35">
        <f>'3d PC'!P61</f>
        <v>7.1131218301273513</v>
      </c>
      <c r="Q42" s="35">
        <f>'3d PC'!Q61</f>
        <v>7.2804579515147188</v>
      </c>
      <c r="R42" s="35">
        <f>'3d PC'!R61</f>
        <v>7.1935840895118579</v>
      </c>
      <c r="S42" s="35">
        <f>'3d PC'!S61</f>
        <v>7.3593999937099728</v>
      </c>
      <c r="T42" s="35">
        <f>'3d PC'!T61</f>
        <v>7.0492243060839304</v>
      </c>
      <c r="U42" s="35">
        <f>'3d PC'!U61</f>
        <v>7.1089669218364691</v>
      </c>
      <c r="V42" s="35">
        <f>'3d PC'!V61</f>
        <v>6.9829560851947949</v>
      </c>
      <c r="W42" s="35">
        <f>'3d PC'!W61</f>
        <v>9.6262235975887975</v>
      </c>
      <c r="X42" s="27"/>
      <c r="Y42" s="35">
        <f>'3d PC'!Y61</f>
        <v>9.9504863797742438</v>
      </c>
      <c r="Z42" s="35" t="str">
        <f>'3d PC'!Z61</f>
        <v>-</v>
      </c>
      <c r="AA42" s="35" t="str">
        <f>'3d PC'!AA61</f>
        <v>-</v>
      </c>
      <c r="AB42" s="35" t="str">
        <f>'3d PC'!AB61</f>
        <v>-</v>
      </c>
      <c r="AC42" s="35" t="str">
        <f>'3d PC'!AC61</f>
        <v>-</v>
      </c>
      <c r="AD42" s="25"/>
    </row>
    <row r="43" spans="1:30" s="26" customFormat="1" ht="11.25" customHeight="1" x14ac:dyDescent="0.15">
      <c r="A43" s="207"/>
      <c r="B43" s="123" t="s">
        <v>247</v>
      </c>
      <c r="C43" s="123" t="s">
        <v>184</v>
      </c>
      <c r="D43" s="116" t="s">
        <v>129</v>
      </c>
      <c r="E43" s="75"/>
      <c r="F43" s="27"/>
      <c r="G43" s="35">
        <f>IF('3e NC-Elec'!H45="-","-",'3e NC-Elec'!H45)</f>
        <v>16.096500000000002</v>
      </c>
      <c r="H43" s="35">
        <f>IF('3e NC-Elec'!I45="-","-",'3e NC-Elec'!I45)</f>
        <v>16.096500000000002</v>
      </c>
      <c r="I43" s="35">
        <f>IF('3e NC-Elec'!J45="-","-",'3e NC-Elec'!J45)</f>
        <v>23.7469</v>
      </c>
      <c r="J43" s="35">
        <f>IF('3e NC-Elec'!K45="-","-",'3e NC-Elec'!K45)</f>
        <v>23.7469</v>
      </c>
      <c r="K43" s="35">
        <f>IF('3e NC-Elec'!L45="-","-",'3e NC-Elec'!L45)</f>
        <v>14.855500000000001</v>
      </c>
      <c r="L43" s="35">
        <f>IF('3e NC-Elec'!M45="-","-",'3e NC-Elec'!M45)</f>
        <v>14.855500000000001</v>
      </c>
      <c r="M43" s="35">
        <f>IF('3e NC-Elec'!N45="-","-",'3e NC-Elec'!N45)</f>
        <v>15.439500000000001</v>
      </c>
      <c r="N43" s="35">
        <f>IF('3e NC-Elec'!O45="-","-",'3e NC-Elec'!O45)</f>
        <v>15.439500000000001</v>
      </c>
      <c r="O43" s="27"/>
      <c r="P43" s="35">
        <f>'3e NC-Elec'!Q45</f>
        <v>15.439500000000001</v>
      </c>
      <c r="Q43" s="35">
        <f>'3e NC-Elec'!R45</f>
        <v>14.892000000000001</v>
      </c>
      <c r="R43" s="35">
        <f>'3e NC-Elec'!S45</f>
        <v>14.892000000000001</v>
      </c>
      <c r="S43" s="35">
        <f>'3e NC-Elec'!T45</f>
        <v>15.0015</v>
      </c>
      <c r="T43" s="35">
        <f>'3e NC-Elec'!U45</f>
        <v>15.0015</v>
      </c>
      <c r="U43" s="35">
        <f>'3e NC-Elec'!V45</f>
        <v>12.0815</v>
      </c>
      <c r="V43" s="35">
        <f>'3e NC-Elec'!W45</f>
        <v>12.0815</v>
      </c>
      <c r="W43" s="35">
        <f>'3e NC-Elec'!X45</f>
        <v>39.638999999999996</v>
      </c>
      <c r="X43" s="27"/>
      <c r="Y43" s="35">
        <f>'3e NC-Elec'!Z45</f>
        <v>39.638999999999996</v>
      </c>
      <c r="Z43" s="35" t="str">
        <f>'3e NC-Elec'!AA45</f>
        <v>-</v>
      </c>
      <c r="AA43" s="35" t="str">
        <f>'3e NC-Elec'!AB45</f>
        <v>-</v>
      </c>
      <c r="AB43" s="35" t="str">
        <f>'3e NC-Elec'!AC45</f>
        <v>-</v>
      </c>
      <c r="AC43" s="35" t="str">
        <f>'3e NC-Elec'!AD45</f>
        <v>-</v>
      </c>
      <c r="AD43" s="25"/>
    </row>
    <row r="44" spans="1:30" s="26" customFormat="1" ht="12.6" customHeight="1" x14ac:dyDescent="0.15">
      <c r="A44" s="207"/>
      <c r="B44" s="123" t="s">
        <v>248</v>
      </c>
      <c r="C44" s="123" t="s">
        <v>185</v>
      </c>
      <c r="D44" s="116" t="s">
        <v>129</v>
      </c>
      <c r="E44" s="75"/>
      <c r="F44" s="27"/>
      <c r="G44" s="35">
        <f>IF('3g CPIH'!C$17="-","-",'3h OC '!$E$9*('3g CPIH'!C$17/'3g CPIH'!$G$17))</f>
        <v>39.034507632093934</v>
      </c>
      <c r="H44" s="35">
        <f>IF('3g CPIH'!D$17="-","-",'3h OC '!$E$9*('3g CPIH'!D$17/'3g CPIH'!$G$17))</f>
        <v>39.112654794520544</v>
      </c>
      <c r="I44" s="35">
        <f>IF('3g CPIH'!E$17="-","-",'3h OC '!$E$9*('3g CPIH'!E$17/'3g CPIH'!$G$17))</f>
        <v>39.229875538160471</v>
      </c>
      <c r="J44" s="35">
        <f>IF('3g CPIH'!F$17="-","-",'3h OC '!$E$9*('3g CPIH'!F$17/'3g CPIH'!$G$17))</f>
        <v>39.464317025440316</v>
      </c>
      <c r="K44" s="35">
        <f>IF('3g CPIH'!G$17="-","-",'3h OC '!$E$9*('3g CPIH'!G$17/'3g CPIH'!$G$17))</f>
        <v>39.933199999999999</v>
      </c>
      <c r="L44" s="35">
        <f>IF('3g CPIH'!H$17="-","-",'3h OC '!$E$9*('3g CPIH'!H$17/'3g CPIH'!$G$17))</f>
        <v>40.441156555772999</v>
      </c>
      <c r="M44" s="35">
        <f>IF('3g CPIH'!I$17="-","-",'3h OC '!$E$9*('3g CPIH'!I$17/'3g CPIH'!$G$17))</f>
        <v>41.027260273972601</v>
      </c>
      <c r="N44" s="35">
        <f>IF('3g CPIH'!J$17="-","-",'3h OC '!$E$9*('3g CPIH'!J$17/'3g CPIH'!$G$17))</f>
        <v>41.378922504892373</v>
      </c>
      <c r="O44" s="27"/>
      <c r="P44" s="35">
        <f>IF('3g CPIH'!L$17="-","-",'3h OC '!$E$9*('3g CPIH'!L$17/'3g CPIH'!$G$17))</f>
        <v>41.378922504892373</v>
      </c>
      <c r="Q44" s="35">
        <f>IF('3g CPIH'!M$17="-","-",'3h OC '!$E$9*('3g CPIH'!M$17/'3g CPIH'!$G$17))</f>
        <v>41.847805479452056</v>
      </c>
      <c r="R44" s="35">
        <f>IF('3g CPIH'!N$17="-","-",'3h OC '!$E$9*('3g CPIH'!N$17/'3g CPIH'!$G$17))</f>
        <v>42.160394129158512</v>
      </c>
      <c r="S44" s="35">
        <f>IF('3g CPIH'!O$17="-","-",'3h OC '!$E$9*('3g CPIH'!O$17/'3g CPIH'!$G$17))</f>
        <v>42.394835616438357</v>
      </c>
      <c r="T44" s="35">
        <f>IF('3g CPIH'!P$17="-","-",'3h OC '!$E$9*('3g CPIH'!P$17/'3g CPIH'!$G$17))</f>
        <v>42.512056360078276</v>
      </c>
      <c r="U44" s="35">
        <f>IF('3g CPIH'!Q$17="-","-",'3h OC '!$E$9*('3g CPIH'!Q$17/'3g CPIH'!$G$17))</f>
        <v>42.746497847358121</v>
      </c>
      <c r="V44" s="35">
        <f>IF('3g CPIH'!R$17="-","-",'3h OC '!$E$9*('3g CPIH'!R$17/'3g CPIH'!$G$17))</f>
        <v>43.527969471624267</v>
      </c>
      <c r="W44" s="35">
        <f>IF('3g CPIH'!S$17="-","-",'3h OC '!$E$9*('3g CPIH'!S$17/'3g CPIH'!$G$17))</f>
        <v>44.817397651663406</v>
      </c>
      <c r="X44" s="27"/>
      <c r="Y44" s="35">
        <f>IF('3g CPIH'!U$17="-","-",'3h OC '!$E$9*('3g CPIH'!U$17/'3g CPIH'!$G$17))</f>
        <v>47.083665362035227</v>
      </c>
      <c r="Z44" s="35" t="str">
        <f>IF('3g CPIH'!V$17="-","-",'3h OC '!$E$9*('3g CPIH'!V$17/'3g CPIH'!$G$17))</f>
        <v>-</v>
      </c>
      <c r="AA44" s="35" t="str">
        <f>IF('3g CPIH'!W$17="-","-",'3h OC '!$E$9*('3g CPIH'!W$17/'3g CPIH'!$G$17))</f>
        <v>-</v>
      </c>
      <c r="AB44" s="35" t="str">
        <f>IF('3g CPIH'!X$17="-","-",'3h OC '!$E$9*('3g CPIH'!X$17/'3g CPIH'!$G$17))</f>
        <v>-</v>
      </c>
      <c r="AC44" s="35" t="str">
        <f>IF('3g CPIH'!Y$17="-","-",'3h OC '!$E$9*('3g CPIH'!Y$17/'3g CPIH'!$G$17))</f>
        <v>-</v>
      </c>
      <c r="AD44" s="25"/>
    </row>
    <row r="45" spans="1:30" s="26" customFormat="1" ht="11.25" x14ac:dyDescent="0.15">
      <c r="A45" s="207"/>
      <c r="B45" s="123" t="s">
        <v>248</v>
      </c>
      <c r="C45" s="123" t="s">
        <v>186</v>
      </c>
      <c r="D45" s="116" t="s">
        <v>129</v>
      </c>
      <c r="E45" s="75"/>
      <c r="F45" s="27"/>
      <c r="G45" s="35" t="s">
        <v>249</v>
      </c>
      <c r="H45" s="35" t="s">
        <v>249</v>
      </c>
      <c r="I45" s="35" t="s">
        <v>249</v>
      </c>
      <c r="J45" s="35" t="s">
        <v>249</v>
      </c>
      <c r="K45" s="35">
        <f>IF('3i SMNCC'!G$50="-","-",'3i SMNCC'!G$62)</f>
        <v>0</v>
      </c>
      <c r="L45" s="35">
        <f>IF('3i SMNCC'!H$50="-","-",'3i SMNCC'!H$62)</f>
        <v>-0.1310662676190151</v>
      </c>
      <c r="M45" s="35">
        <f>IF('3i SMNCC'!I$50="-","-",'3i SMNCC'!I$62)</f>
        <v>1.6490220555819262</v>
      </c>
      <c r="N45" s="35">
        <f>IF('3i SMNCC'!J$50="-","-",'3i SMNCC'!J$62)</f>
        <v>7.9249822078168837</v>
      </c>
      <c r="O45" s="27"/>
      <c r="P45" s="35">
        <f>IF('3i SMNCC'!L$50="-","-",'3i SMNCC'!L$62)</f>
        <v>7.9249822078168837</v>
      </c>
      <c r="Q45" s="35">
        <f>IF('3i SMNCC'!M$50="-","-",'3i SMNCC'!M$62)</f>
        <v>9.5945159615724194</v>
      </c>
      <c r="R45" s="35">
        <f>IF('3i SMNCC'!N$50="-","-",'3i SMNCC'!N$62)</f>
        <v>9.6655312765157912</v>
      </c>
      <c r="S45" s="35">
        <f>IF('3i SMNCC'!O$50="-","-",'3i SMNCC'!O$62)</f>
        <v>11.448655558303892</v>
      </c>
      <c r="T45" s="35">
        <f>IF('3i SMNCC'!P$50="-","-",'3i SMNCC'!P$62)</f>
        <v>11.63045810995356</v>
      </c>
      <c r="U45" s="35">
        <f>IF('3i SMNCC'!Q$50="-","-",'3i SMNCC'!Q$62)</f>
        <v>11.375413031411084</v>
      </c>
      <c r="V45" s="35">
        <f>IF('3i SMNCC'!R$50="-","-",'3i SMNCC'!R$62)</f>
        <v>11.405483218834176</v>
      </c>
      <c r="W45" s="35">
        <f>IF('3i SMNCC'!S$50="-","-",'3i SMNCC'!S$62)</f>
        <v>10.452988037960662</v>
      </c>
      <c r="X45" s="27"/>
      <c r="Y45" s="35">
        <f>IF('3i SMNCC'!U$50="-","-",'3i SMNCC'!U$62)</f>
        <v>11.090106502704794</v>
      </c>
      <c r="Z45" s="35" t="str">
        <f>IF('3i SMNCC'!V$50="-","-",'3i SMNCC'!V$62)</f>
        <v>-</v>
      </c>
      <c r="AA45" s="35" t="str">
        <f>IF('3i SMNCC'!W$50="-","-",'3i SMNCC'!W$62)</f>
        <v>-</v>
      </c>
      <c r="AB45" s="35" t="str">
        <f>IF('3i SMNCC'!X$50="-","-",'3i SMNCC'!X$62)</f>
        <v>-</v>
      </c>
      <c r="AC45" s="35" t="str">
        <f>IF('3i SMNCC'!Y$50="-","-",'3i SMNCC'!Y$62)</f>
        <v>-</v>
      </c>
      <c r="AD45" s="25"/>
    </row>
    <row r="46" spans="1:30" s="26" customFormat="1" ht="11.25" x14ac:dyDescent="0.15">
      <c r="A46" s="207"/>
      <c r="B46" s="123" t="s">
        <v>248</v>
      </c>
      <c r="C46" s="123" t="s">
        <v>187</v>
      </c>
      <c r="D46" s="116" t="s">
        <v>129</v>
      </c>
      <c r="E46" s="75"/>
      <c r="F46" s="27"/>
      <c r="G46" s="35">
        <f>IF('3g CPIH'!C$17="-","-",'3j PAAC PAP'!$G$13*('3g CPIH'!C$17/'3g CPIH'!$G$17))</f>
        <v>13.436452250489236</v>
      </c>
      <c r="H46" s="35">
        <f>IF('3g CPIH'!D$17="-","-",'3j PAAC PAP'!$G$13*('3g CPIH'!D$17/'3g CPIH'!$G$17))</f>
        <v>13.463352054794518</v>
      </c>
      <c r="I46" s="35">
        <f>IF('3g CPIH'!E$17="-","-",'3j PAAC PAP'!$G$13*('3g CPIH'!E$17/'3g CPIH'!$G$17))</f>
        <v>13.503701761252445</v>
      </c>
      <c r="J46" s="35">
        <f>IF('3g CPIH'!F$17="-","-",'3j PAAC PAP'!$G$13*('3g CPIH'!F$17/'3g CPIH'!$G$17))</f>
        <v>13.584401174168297</v>
      </c>
      <c r="K46" s="35">
        <f>IF('3g CPIH'!G$17="-","-",'3j PAAC PAP'!$G$13*('3g CPIH'!G$17/'3g CPIH'!$G$17))</f>
        <v>13.745799999999999</v>
      </c>
      <c r="L46" s="35">
        <f>IF('3g CPIH'!H$17="-","-",'3j PAAC PAP'!$G$13*('3g CPIH'!H$17/'3g CPIH'!$G$17))</f>
        <v>13.920648727984345</v>
      </c>
      <c r="M46" s="35">
        <f>IF('3g CPIH'!I$17="-","-",'3j PAAC PAP'!$G$13*('3g CPIH'!I$17/'3g CPIH'!$G$17))</f>
        <v>14.122397260273971</v>
      </c>
      <c r="N46" s="35">
        <f>IF('3g CPIH'!J$17="-","-",'3j PAAC PAP'!$G$13*('3g CPIH'!J$17/'3g CPIH'!$G$17))</f>
        <v>14.24344637964775</v>
      </c>
      <c r="O46" s="27"/>
      <c r="P46" s="35">
        <f>IF('3g CPIH'!L$17="-","-",'3j PAAC PAP'!$G$13*('3g CPIH'!L$17/'3g CPIH'!$G$17))</f>
        <v>14.24344637964775</v>
      </c>
      <c r="Q46" s="35">
        <f>IF('3g CPIH'!M$17="-","-",'3j PAAC PAP'!$G$13*('3g CPIH'!M$17/'3g CPIH'!$G$17))</f>
        <v>14.40484520547945</v>
      </c>
      <c r="R46" s="35">
        <f>IF('3g CPIH'!N$17="-","-",'3j PAAC PAP'!$G$13*('3g CPIH'!N$17/'3g CPIH'!$G$17))</f>
        <v>14.512444422700586</v>
      </c>
      <c r="S46" s="35">
        <f>IF('3g CPIH'!O$17="-","-",'3j PAAC PAP'!$G$13*('3g CPIH'!O$17/'3g CPIH'!$G$17))</f>
        <v>14.593143835616438</v>
      </c>
      <c r="T46" s="35">
        <f>IF('3g CPIH'!P$17="-","-",'3j PAAC PAP'!$G$13*('3g CPIH'!P$17/'3g CPIH'!$G$17))</f>
        <v>14.633493542074362</v>
      </c>
      <c r="U46" s="35">
        <f>IF('3g CPIH'!Q$17="-","-",'3j PAAC PAP'!$G$13*('3g CPIH'!Q$17/'3g CPIH'!$G$17))</f>
        <v>14.714192954990214</v>
      </c>
      <c r="V46" s="35">
        <f>IF('3g CPIH'!R$17="-","-",'3j PAAC PAP'!$G$13*('3g CPIH'!R$17/'3g CPIH'!$G$17))</f>
        <v>14.983190998043053</v>
      </c>
      <c r="W46" s="35">
        <f>IF('3g CPIH'!S$17="-","-",'3j PAAC PAP'!$G$13*('3g CPIH'!S$17/'3g CPIH'!$G$17))</f>
        <v>15.427037769080234</v>
      </c>
      <c r="X46" s="27"/>
      <c r="Y46" s="35">
        <f>IF('3g CPIH'!U$17="-","-",'3j PAAC PAP'!$G$13*('3g CPIH'!U$17/'3g CPIH'!$G$17))</f>
        <v>16.207132093933463</v>
      </c>
      <c r="Z46" s="35" t="str">
        <f>IF('3g CPIH'!V$17="-","-",'3j PAAC PAP'!$G$13*('3g CPIH'!V$17/'3g CPIH'!$G$17))</f>
        <v>-</v>
      </c>
      <c r="AA46" s="35" t="str">
        <f>IF('3g CPIH'!W$17="-","-",'3j PAAC PAP'!$G$13*('3g CPIH'!W$17/'3g CPIH'!$G$17))</f>
        <v>-</v>
      </c>
      <c r="AB46" s="35" t="str">
        <f>IF('3g CPIH'!X$17="-","-",'3j PAAC PAP'!$G$13*('3g CPIH'!X$17/'3g CPIH'!$G$17))</f>
        <v>-</v>
      </c>
      <c r="AC46" s="35" t="str">
        <f>IF('3g CPIH'!Y$17="-","-",'3j PAAC PAP'!$G$13*('3g CPIH'!Y$17/'3g CPIH'!$G$17))</f>
        <v>-</v>
      </c>
      <c r="AD46" s="25"/>
    </row>
    <row r="47" spans="1:30" s="26" customFormat="1" ht="11.25" x14ac:dyDescent="0.15">
      <c r="A47" s="207"/>
      <c r="B47" s="123" t="s">
        <v>248</v>
      </c>
      <c r="C47" s="123" t="s">
        <v>188</v>
      </c>
      <c r="D47" s="116" t="s">
        <v>129</v>
      </c>
      <c r="E47" s="75"/>
      <c r="F47" s="27"/>
      <c r="G47" s="35">
        <f>IF(G42="-","-",SUM(G39:G45)*'3j PAAC PAP'!$G$31)</f>
        <v>3.5719684309397994</v>
      </c>
      <c r="H47" s="35">
        <f>IF(H42="-","-",SUM(H39:H45)*'3j PAAC PAP'!$G$31)</f>
        <v>3.57649346423295</v>
      </c>
      <c r="I47" s="35">
        <f>IF(I42="-","-",SUM(I39:I45)*'3j PAAC PAP'!$G$31)</f>
        <v>4.0299164011869975</v>
      </c>
      <c r="J47" s="35">
        <f>IF(J42="-","-",SUM(J39:J45)*'3j PAAC PAP'!$G$31)</f>
        <v>4.0434915010664492</v>
      </c>
      <c r="K47" s="35">
        <f>IF(K42="-","-",SUM(K39:K45)*'3j PAAC PAP'!$G$31)</f>
        <v>3.5604128999536107</v>
      </c>
      <c r="L47" s="35">
        <f>IF(L42="-","-",SUM(L39:L45)*'3j PAAC PAP'!$G$31)</f>
        <v>3.5822363551988796</v>
      </c>
      <c r="M47" s="35">
        <f>IF(M42="-","-",SUM(M39:M45)*'3j PAAC PAP'!$G$31)</f>
        <v>3.7770144664622189</v>
      </c>
      <c r="N47" s="35">
        <f>IF(N42="-","-",SUM(N39:N45)*'3j PAAC PAP'!$G$31)</f>
        <v>4.1607803129364109</v>
      </c>
      <c r="O47" s="27"/>
      <c r="P47" s="35">
        <f>IF(P42="-","-",SUM(P39:P45)*'3j PAAC PAP'!$G$31)</f>
        <v>4.1607803129364109</v>
      </c>
      <c r="Q47" s="35">
        <f>IF(Q42="-","-",SUM(Q39:Q45)*'3j PAAC PAP'!$G$31)</f>
        <v>4.262590185945589</v>
      </c>
      <c r="R47" s="35">
        <f>IF(R42="-","-",SUM(R39:R45)*'3j PAAC PAP'!$G$31)</f>
        <v>4.2797720458092599</v>
      </c>
      <c r="S47" s="35">
        <f>IF(S42="-","-",SUM(S39:S45)*'3j PAAC PAP'!$G$31)</f>
        <v>4.4125390662180575</v>
      </c>
      <c r="T47" s="35">
        <f>IF(T42="-","-",SUM(T39:T45)*'3j PAAC PAP'!$G$31)</f>
        <v>4.4118932980922079</v>
      </c>
      <c r="U47" s="35">
        <f>IF(U42="-","-",SUM(U39:U45)*'3j PAAC PAP'!$G$31)</f>
        <v>4.3311874702024138</v>
      </c>
      <c r="V47" s="35">
        <f>IF(V42="-","-",SUM(V39:V45)*'3j PAAC PAP'!$G$31)</f>
        <v>4.3255723887764539</v>
      </c>
      <c r="W47" s="35">
        <f>IF(W42="-","-",SUM(W39:W45)*'3j PAAC PAP'!$G$31)</f>
        <v>6.0530299201667734</v>
      </c>
      <c r="X47" s="27"/>
      <c r="Y47" s="35">
        <f>IF(Y42="-","-",SUM(Y39:Y45)*'3j PAAC PAP'!$G$31)</f>
        <v>6.2399237053903542</v>
      </c>
      <c r="Z47" s="35" t="str">
        <f>IF(Z42="-","-",SUM(Z39:Z45)*'3j PAAC PAP'!$G$31)</f>
        <v>-</v>
      </c>
      <c r="AA47" s="35" t="str">
        <f>IF(AA42="-","-",SUM(AA39:AA45)*'3j PAAC PAP'!$G$31)</f>
        <v>-</v>
      </c>
      <c r="AB47" s="35" t="str">
        <f>IF(AB42="-","-",SUM(AB39:AB45)*'3j PAAC PAP'!$G$31)</f>
        <v>-</v>
      </c>
      <c r="AC47" s="35" t="str">
        <f>IF(AC42="-","-",SUM(AC39:AC45)*'3j PAAC PAP'!$G$31)</f>
        <v>-</v>
      </c>
      <c r="AD47" s="25"/>
    </row>
    <row r="48" spans="1:30" s="26" customFormat="1" ht="11.25" customHeight="1" x14ac:dyDescent="0.15">
      <c r="A48" s="207"/>
      <c r="B48" s="123" t="s">
        <v>189</v>
      </c>
      <c r="C48" s="123" t="s">
        <v>250</v>
      </c>
      <c r="D48" s="121" t="s">
        <v>129</v>
      </c>
      <c r="E48" s="75"/>
      <c r="F48" s="27"/>
      <c r="G48" s="35">
        <f>IF(G42="-","-",SUM(G39:G47)*'3k EBIT'!$E$9)</f>
        <v>1.5241877531706358</v>
      </c>
      <c r="H48" s="35">
        <f>IF(H42="-","-",SUM(H39:H47)*'3k EBIT'!$E$9)</f>
        <v>1.5263099436671208</v>
      </c>
      <c r="I48" s="35">
        <f>IF(I42="-","-",SUM(I39:I47)*'3k EBIT'!$E$9)</f>
        <v>1.6875363510649766</v>
      </c>
      <c r="J48" s="35">
        <f>IF(J42="-","-",SUM(J39:J47)*'3k EBIT'!$E$9)</f>
        <v>1.693902922554432</v>
      </c>
      <c r="K48" s="35">
        <f>IF(K42="-","-",SUM(K39:K47)*'3k EBIT'!$E$9)</f>
        <v>1.5260902449566209</v>
      </c>
      <c r="L48" s="35">
        <f>IF(L42="-","-",SUM(L39:L47)*'3k EBIT'!$E$9)</f>
        <v>1.5371990029023788</v>
      </c>
      <c r="M48" s="35">
        <f>IF(M42="-","-",SUM(M39:M47)*'3k EBIT'!$E$9)</f>
        <v>1.6100292220881451</v>
      </c>
      <c r="N48" s="35">
        <f>IF(N42="-","-",SUM(N39:N47)*'3k EBIT'!$E$9)</f>
        <v>1.7481702686636293</v>
      </c>
      <c r="O48" s="27"/>
      <c r="P48" s="35">
        <f>IF(P42="-","-",SUM(P39:P47)*'3k EBIT'!$E$9)</f>
        <v>1.7481702686636293</v>
      </c>
      <c r="Q48" s="35">
        <f>IF(Q42="-","-",SUM(Q39:Q47)*'3k EBIT'!$E$9)</f>
        <v>1.787321935935819</v>
      </c>
      <c r="R48" s="35">
        <f>IF(R42="-","-",SUM(R39:R47)*'3k EBIT'!$E$9)</f>
        <v>1.7954857644648641</v>
      </c>
      <c r="S48" s="35">
        <f>IF(S42="-","-",SUM(S39:S47)*'3k EBIT'!$E$9)</f>
        <v>1.8440287145933132</v>
      </c>
      <c r="T48" s="35">
        <f>IF(T42="-","-",SUM(T39:T47)*'3k EBIT'!$E$9)</f>
        <v>1.8445817009361565</v>
      </c>
      <c r="U48" s="35">
        <f>IF(U42="-","-",SUM(U39:U47)*'3k EBIT'!$E$9)</f>
        <v>1.8175867149444378</v>
      </c>
      <c r="V48" s="35">
        <f>IF(V42="-","-",SUM(V39:V47)*'3k EBIT'!$E$9)</f>
        <v>1.8208097575196056</v>
      </c>
      <c r="W48" s="35">
        <f>IF(W42="-","-",SUM(W39:W47)*'3k EBIT'!$E$9)</f>
        <v>2.4406716316800749</v>
      </c>
      <c r="X48" s="27"/>
      <c r="Y48" s="35">
        <f>IF(Y42="-","-",SUM(Y39:Y47)*'3k EBIT'!$E$9)</f>
        <v>2.5219133624010563</v>
      </c>
      <c r="Z48" s="35" t="str">
        <f>IF(Z42="-","-",SUM(Z39:Z47)*'3k EBIT'!$E$9)</f>
        <v>-</v>
      </c>
      <c r="AA48" s="35" t="str">
        <f>IF(AA42="-","-",SUM(AA39:AA47)*'3k EBIT'!$E$9)</f>
        <v>-</v>
      </c>
      <c r="AB48" s="35" t="str">
        <f>IF(AB42="-","-",SUM(AB39:AB47)*'3k EBIT'!$E$9)</f>
        <v>-</v>
      </c>
      <c r="AC48" s="35" t="str">
        <f>IF(AC42="-","-",SUM(AC39:AC47)*'3k EBIT'!$E$9)</f>
        <v>-</v>
      </c>
      <c r="AD48" s="25"/>
    </row>
    <row r="49" spans="1:30" s="26" customFormat="1" ht="11.25" customHeight="1" x14ac:dyDescent="0.15">
      <c r="A49" s="207"/>
      <c r="B49" s="123" t="s">
        <v>251</v>
      </c>
      <c r="C49" s="158" t="s">
        <v>252</v>
      </c>
      <c r="D49" s="121" t="s">
        <v>129</v>
      </c>
      <c r="E49" s="116"/>
      <c r="F49" s="27"/>
      <c r="G49" s="35">
        <f>IF(G44="-","-",SUM(G39:G42,G44:G48)*'3l HAP'!$E$10)</f>
        <v>0.93883765279706666</v>
      </c>
      <c r="H49" s="35">
        <f>IF(H44="-","-",SUM(H39:H42,H44:H48)*'3l HAP'!$E$10)</f>
        <v>0.94047296744049247</v>
      </c>
      <c r="I49" s="35">
        <f>IF(I44="-","-",SUM(I39:I42,I44:I48)*'3l HAP'!$E$10)</f>
        <v>0.95270108502444695</v>
      </c>
      <c r="J49" s="35">
        <f>IF(J44="-","-",SUM(J39:J42,J44:J48)*'3l HAP'!$E$10)</f>
        <v>0.95760702895472449</v>
      </c>
      <c r="K49" s="35">
        <f>IF(K44="-","-",SUM(K39:K42,K44:K48)*'3l HAP'!$E$10)</f>
        <v>0.95847315330934502</v>
      </c>
      <c r="L49" s="35">
        <f>IF(L44="-","-",SUM(L39:L42,L44:L48)*'3l HAP'!$E$10)</f>
        <v>0.96703332477795623</v>
      </c>
      <c r="M49" s="35">
        <f>IF(M44="-","-",SUM(M39:M42,M44:M48)*'3l HAP'!$E$10)</f>
        <v>1.0146043912336395</v>
      </c>
      <c r="N49" s="35">
        <f>IF(N44="-","-",SUM(N39:N42,N44:N48)*'3l HAP'!$E$10)</f>
        <v>1.1210529295232996</v>
      </c>
      <c r="O49" s="27"/>
      <c r="P49" s="35">
        <f>IF(P44="-","-",SUM(P39:P42,P44:P48)*'3l HAP'!$E$10)</f>
        <v>1.1210529295232996</v>
      </c>
      <c r="Q49" s="35">
        <f>IF(Q44="-","-",SUM(Q39:Q42,Q44:Q48)*'3l HAP'!$E$10)</f>
        <v>1.1592383151160566</v>
      </c>
      <c r="R49" s="35">
        <f>IF(R44="-","-",SUM(R39:R42,R44:R48)*'3l HAP'!$E$10)</f>
        <v>1.1655291869120035</v>
      </c>
      <c r="S49" s="35">
        <f>IF(S44="-","-",SUM(S39:S42,S44:S48)*'3l HAP'!$E$10)</f>
        <v>1.2013321573734284</v>
      </c>
      <c r="T49" s="35">
        <f>IF(T44="-","-",SUM(T39:T42,T44:T48)*'3l HAP'!$E$10)</f>
        <v>1.2017582768313961</v>
      </c>
      <c r="U49" s="35">
        <f>IF(U44="-","-",SUM(U39:U42,U44:U48)*'3l HAP'!$E$10)</f>
        <v>1.2237082375338937</v>
      </c>
      <c r="V49" s="35">
        <f>IF(V44="-","-",SUM(V39:V42,V44:V48)*'3l HAP'!$E$10)</f>
        <v>1.2261918452629292</v>
      </c>
      <c r="W49" s="35">
        <f>IF(W44="-","-",SUM(W39:W42,W44:W48)*'3l HAP'!$E$10)</f>
        <v>1.300374800971777</v>
      </c>
      <c r="X49" s="27"/>
      <c r="Y49" s="35">
        <f>IF(Y44="-","-",SUM(Y39:Y42,Y44:Y48)*'3l HAP'!$E$10)</f>
        <v>1.3629779424547472</v>
      </c>
      <c r="Z49" s="35" t="str">
        <f>IF(Z44="-","-",SUM(Z39:Z42,Z44:Z48)*'3l HAP'!$E$10)</f>
        <v>-</v>
      </c>
      <c r="AA49" s="35" t="str">
        <f>IF(AA44="-","-",SUM(AA39:AA42,AA44:AA48)*'3l HAP'!$E$10)</f>
        <v>-</v>
      </c>
      <c r="AB49" s="35" t="str">
        <f>IF(AB44="-","-",SUM(AB39:AB42,AB44:AB48)*'3l HAP'!$E$10)</f>
        <v>-</v>
      </c>
      <c r="AC49" s="35" t="str">
        <f>IF(AC44="-","-",SUM(AC39:AC42,AC44:AC48)*'3l HAP'!$E$10)</f>
        <v>-</v>
      </c>
      <c r="AD49" s="25"/>
    </row>
    <row r="50" spans="1:30" s="26" customFormat="1" ht="11.25" customHeight="1" x14ac:dyDescent="0.15">
      <c r="A50" s="207"/>
      <c r="B50" s="123" t="s">
        <v>253</v>
      </c>
      <c r="C50" s="123" t="str">
        <f>B50&amp;"_"&amp;D50</f>
        <v>Total_London</v>
      </c>
      <c r="D50" s="121" t="s">
        <v>129</v>
      </c>
      <c r="E50" s="75"/>
      <c r="F50" s="27"/>
      <c r="G50" s="35">
        <f t="shared" ref="G50:N50" si="6">IF(G44="-","-",SUM(G39:G49))</f>
        <v>81.159212579172774</v>
      </c>
      <c r="H50" s="35">
        <f t="shared" si="6"/>
        <v>81.272542084337729</v>
      </c>
      <c r="I50" s="35">
        <f t="shared" si="6"/>
        <v>89.770367086284409</v>
      </c>
      <c r="J50" s="35">
        <f t="shared" si="6"/>
        <v>90.11035560177929</v>
      </c>
      <c r="K50" s="35">
        <f t="shared" si="6"/>
        <v>81.278979184956427</v>
      </c>
      <c r="L50" s="35">
        <f t="shared" si="6"/>
        <v>81.872210585754416</v>
      </c>
      <c r="M50" s="35">
        <f t="shared" si="6"/>
        <v>85.752949499739856</v>
      </c>
      <c r="N50" s="35">
        <f t="shared" si="6"/>
        <v>93.129976433607695</v>
      </c>
      <c r="O50" s="27"/>
      <c r="P50" s="35">
        <f t="shared" ref="P50:W50" si="7">IF(P44="-","-",SUM(P39:P49))</f>
        <v>93.129976433607695</v>
      </c>
      <c r="Q50" s="35">
        <f t="shared" si="7"/>
        <v>95.228775035016099</v>
      </c>
      <c r="R50" s="35">
        <f t="shared" si="7"/>
        <v>95.664740915072883</v>
      </c>
      <c r="S50" s="35">
        <f t="shared" si="7"/>
        <v>98.255434942253459</v>
      </c>
      <c r="T50" s="35">
        <f t="shared" si="7"/>
        <v>98.284965594049908</v>
      </c>
      <c r="U50" s="35">
        <f t="shared" si="7"/>
        <v>96.886127405206437</v>
      </c>
      <c r="V50" s="35">
        <f t="shared" si="7"/>
        <v>97.058244762613484</v>
      </c>
      <c r="W50" s="35">
        <f t="shared" si="7"/>
        <v>129.75672340911171</v>
      </c>
      <c r="X50" s="27"/>
      <c r="Y50" s="35">
        <f t="shared" ref="Y50:AC50" si="8">IF(Y44="-","-",SUM(Y39:Y49))</f>
        <v>134.0952053486939</v>
      </c>
      <c r="Z50" s="35" t="str">
        <f t="shared" si="8"/>
        <v>-</v>
      </c>
      <c r="AA50" s="35" t="str">
        <f t="shared" si="8"/>
        <v>-</v>
      </c>
      <c r="AB50" s="35" t="str">
        <f t="shared" si="8"/>
        <v>-</v>
      </c>
      <c r="AC50" s="35" t="str">
        <f t="shared" si="8"/>
        <v>-</v>
      </c>
      <c r="AD50" s="25"/>
    </row>
    <row r="51" spans="1:30" s="26" customFormat="1" ht="11.25" customHeight="1" x14ac:dyDescent="0.15">
      <c r="A51" s="207"/>
      <c r="B51" s="120" t="s">
        <v>244</v>
      </c>
      <c r="C51" s="120" t="s">
        <v>180</v>
      </c>
      <c r="D51" s="122" t="s">
        <v>128</v>
      </c>
      <c r="E51" s="119"/>
      <c r="F51" s="27"/>
      <c r="G51" s="117" t="s">
        <v>249</v>
      </c>
      <c r="H51" s="117" t="s">
        <v>249</v>
      </c>
      <c r="I51" s="117" t="s">
        <v>249</v>
      </c>
      <c r="J51" s="117" t="s">
        <v>249</v>
      </c>
      <c r="K51" s="117" t="s">
        <v>249</v>
      </c>
      <c r="L51" s="117" t="s">
        <v>249</v>
      </c>
      <c r="M51" s="117" t="s">
        <v>249</v>
      </c>
      <c r="N51" s="117" t="s">
        <v>249</v>
      </c>
      <c r="O51" s="27"/>
      <c r="P51" s="117" t="s">
        <v>249</v>
      </c>
      <c r="Q51" s="117" t="s">
        <v>249</v>
      </c>
      <c r="R51" s="117" t="s">
        <v>249</v>
      </c>
      <c r="S51" s="117" t="s">
        <v>249</v>
      </c>
      <c r="T51" s="117" t="s">
        <v>249</v>
      </c>
      <c r="U51" s="117" t="s">
        <v>249</v>
      </c>
      <c r="V51" s="117" t="s">
        <v>249</v>
      </c>
      <c r="W51" s="117" t="s">
        <v>249</v>
      </c>
      <c r="X51" s="27"/>
      <c r="Y51" s="117" t="s">
        <v>249</v>
      </c>
      <c r="Z51" s="117" t="s">
        <v>249</v>
      </c>
      <c r="AA51" s="117" t="s">
        <v>249</v>
      </c>
      <c r="AB51" s="117" t="s">
        <v>249</v>
      </c>
      <c r="AC51" s="117" t="s">
        <v>249</v>
      </c>
      <c r="AD51" s="25"/>
    </row>
    <row r="52" spans="1:30" s="26" customFormat="1" ht="11.25" customHeight="1" x14ac:dyDescent="0.15">
      <c r="A52" s="207"/>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x14ac:dyDescent="0.15">
      <c r="A53" s="207"/>
      <c r="B53" s="120" t="s">
        <v>245</v>
      </c>
      <c r="C53" s="120" t="s">
        <v>182</v>
      </c>
      <c r="D53" s="122" t="s">
        <v>128</v>
      </c>
      <c r="E53" s="119"/>
      <c r="F53" s="27"/>
      <c r="G53" s="117" t="str">
        <f>IF('3c AA'!J100="-","-",'3c AA'!J100)</f>
        <v>-</v>
      </c>
      <c r="H53" s="117" t="str">
        <f>IF('3c AA'!K100="-","-",'3c AA'!K100)</f>
        <v>-</v>
      </c>
      <c r="I53" s="117" t="str">
        <f>IF('3c AA'!L100="-","-",'3c AA'!L100)</f>
        <v>-</v>
      </c>
      <c r="J53" s="117" t="str">
        <f>IF('3c AA'!M100="-","-",'3c AA'!M100)</f>
        <v>-</v>
      </c>
      <c r="K53" s="117" t="str">
        <f>IF('3c AA'!N100="-","-",'3c AA'!N100)</f>
        <v>-</v>
      </c>
      <c r="L53" s="117" t="str">
        <f>IF('3c AA'!O100="-","-",'3c AA'!O100)</f>
        <v>-</v>
      </c>
      <c r="M53" s="117" t="str">
        <f>IF('3c AA'!P100="-","-",'3c AA'!P100)</f>
        <v>-</v>
      </c>
      <c r="N53" s="117" t="str">
        <f>IF('3c AA'!Q100="-","-",'3c AA'!Q100)</f>
        <v>-</v>
      </c>
      <c r="O53" s="27"/>
      <c r="P53" s="117" t="str">
        <f>IF('3c AA'!S100="-","-",'3c AA'!S100)</f>
        <v>-</v>
      </c>
      <c r="Q53" s="117" t="str">
        <f>IF('3c AA'!T100="-","-",'3c AA'!T100)</f>
        <v>-</v>
      </c>
      <c r="R53" s="117" t="str">
        <f>IF('3c AA'!U100="-","-",'3c AA'!U100)</f>
        <v>-</v>
      </c>
      <c r="S53" s="117" t="str">
        <f>IF('3c AA'!V100="-","-",'3c AA'!V100)</f>
        <v>-</v>
      </c>
      <c r="T53" s="117">
        <f>IF('3c AA'!W100="-","-",'3c AA'!W100)</f>
        <v>0</v>
      </c>
      <c r="U53" s="117">
        <f>IF('3c AA'!X100="-","-",'3c AA'!X100)</f>
        <v>1.4870742269298105</v>
      </c>
      <c r="V53" s="117">
        <f>IF('3c AA'!Y100="-","-",'3c AA'!Y100)</f>
        <v>0.70457099735818829</v>
      </c>
      <c r="W53" s="117" t="str">
        <f>IF('3c AA'!Z100="-","-",'3c AA'!Z100)</f>
        <v>-</v>
      </c>
      <c r="X53" s="27"/>
      <c r="Y53" s="117">
        <f>IF('3c AA'!AB100="-","-",'3c AA'!AB100)</f>
        <v>0</v>
      </c>
      <c r="Z53" s="117" t="str">
        <f>IF('3c AA'!AC100="-","-",'3c AA'!AC100)</f>
        <v>-</v>
      </c>
      <c r="AA53" s="117" t="str">
        <f>IF('3c AA'!AD100="-","-",'3c AA'!AD100)</f>
        <v>-</v>
      </c>
      <c r="AB53" s="117" t="str">
        <f>IF('3c AA'!AE100="-","-",'3c AA'!AE100)</f>
        <v>-</v>
      </c>
      <c r="AC53" s="117" t="str">
        <f>IF('3c AA'!AF100="-","-",'3c AA'!AF100)</f>
        <v>-</v>
      </c>
      <c r="AD53" s="25"/>
    </row>
    <row r="54" spans="1:30" s="26" customFormat="1" ht="11.25" customHeight="1" x14ac:dyDescent="0.15">
      <c r="A54" s="207"/>
      <c r="B54" s="120" t="s">
        <v>246</v>
      </c>
      <c r="C54" s="120" t="s">
        <v>183</v>
      </c>
      <c r="D54" s="122" t="s">
        <v>128</v>
      </c>
      <c r="E54" s="119"/>
      <c r="F54" s="27"/>
      <c r="G54" s="117">
        <f>IF('3d PC'!G15="-","-",'3d PC'!G61)</f>
        <v>6.5567588596821027</v>
      </c>
      <c r="H54" s="117">
        <f>IF('3d PC'!H15="-","-",'3d PC'!H61)</f>
        <v>6.5567588596821027</v>
      </c>
      <c r="I54" s="117">
        <f>IF('3d PC'!I15="-","-",'3d PC'!I61)</f>
        <v>6.6197359495950758</v>
      </c>
      <c r="J54" s="117">
        <f>IF('3d PC'!J15="-","-",'3d PC'!J61)</f>
        <v>6.6197359495950758</v>
      </c>
      <c r="K54" s="117">
        <f>IF('3d PC'!K15="-","-",'3d PC'!K61)</f>
        <v>6.6995028867368616</v>
      </c>
      <c r="L54" s="117">
        <f>IF('3d PC'!L15="-","-",'3d PC'!L61)</f>
        <v>6.6995028867368616</v>
      </c>
      <c r="M54" s="117">
        <f>IF('3d PC'!M15="-","-",'3d PC'!M61)</f>
        <v>7.1131218301273513</v>
      </c>
      <c r="N54" s="117">
        <f>IF('3d PC'!N15="-","-",'3d PC'!N61)</f>
        <v>7.1131218301273513</v>
      </c>
      <c r="O54" s="27"/>
      <c r="P54" s="117">
        <f>'3d PC'!P61</f>
        <v>7.1131218301273513</v>
      </c>
      <c r="Q54" s="117">
        <f>'3d PC'!Q61</f>
        <v>7.2804579515147188</v>
      </c>
      <c r="R54" s="117">
        <f>'3d PC'!R61</f>
        <v>7.1935840895118579</v>
      </c>
      <c r="S54" s="117">
        <f>'3d PC'!S61</f>
        <v>7.3593999937099728</v>
      </c>
      <c r="T54" s="117">
        <f>'3d PC'!T61</f>
        <v>7.0492243060839304</v>
      </c>
      <c r="U54" s="117">
        <f>'3d PC'!U61</f>
        <v>7.1089669218364691</v>
      </c>
      <c r="V54" s="117">
        <f>'3d PC'!V61</f>
        <v>6.9829560851947949</v>
      </c>
      <c r="W54" s="117">
        <f>'3d PC'!W61</f>
        <v>9.6262235975887975</v>
      </c>
      <c r="X54" s="27"/>
      <c r="Y54" s="117">
        <f>'3d PC'!Y61</f>
        <v>9.9504863797742438</v>
      </c>
      <c r="Z54" s="117" t="str">
        <f>'3d PC'!Z61</f>
        <v>-</v>
      </c>
      <c r="AA54" s="117" t="str">
        <f>'3d PC'!AA61</f>
        <v>-</v>
      </c>
      <c r="AB54" s="117" t="str">
        <f>'3d PC'!AB61</f>
        <v>-</v>
      </c>
      <c r="AC54" s="117" t="str">
        <f>'3d PC'!AC61</f>
        <v>-</v>
      </c>
      <c r="AD54" s="25"/>
    </row>
    <row r="55" spans="1:30" s="26" customFormat="1" ht="11.25" customHeight="1" x14ac:dyDescent="0.15">
      <c r="A55" s="207"/>
      <c r="B55" s="120" t="s">
        <v>247</v>
      </c>
      <c r="C55" s="120" t="s">
        <v>184</v>
      </c>
      <c r="D55" s="122" t="s">
        <v>128</v>
      </c>
      <c r="E55" s="119"/>
      <c r="F55" s="27"/>
      <c r="G55" s="117">
        <f>IF('3e NC-Elec'!H46="-","-",'3e NC-Elec'!H46)</f>
        <v>19.308499999999999</v>
      </c>
      <c r="H55" s="117">
        <f>IF('3e NC-Elec'!I46="-","-",'3e NC-Elec'!I46)</f>
        <v>19.308499999999999</v>
      </c>
      <c r="I55" s="117">
        <f>IF('3e NC-Elec'!J46="-","-",'3e NC-Elec'!J46)</f>
        <v>14.818999999999999</v>
      </c>
      <c r="J55" s="117">
        <f>IF('3e NC-Elec'!K46="-","-",'3e NC-Elec'!K46)</f>
        <v>14.818999999999999</v>
      </c>
      <c r="K55" s="117">
        <f>IF('3e NC-Elec'!L46="-","-",'3e NC-Elec'!L46)</f>
        <v>15.184000000000001</v>
      </c>
      <c r="L55" s="117">
        <f>IF('3e NC-Elec'!M46="-","-",'3e NC-Elec'!M46)</f>
        <v>15.184000000000001</v>
      </c>
      <c r="M55" s="117">
        <f>IF('3e NC-Elec'!N46="-","-",'3e NC-Elec'!N46)</f>
        <v>13.468499999999999</v>
      </c>
      <c r="N55" s="117">
        <f>IF('3e NC-Elec'!O46="-","-",'3e NC-Elec'!O46)</f>
        <v>13.468499999999999</v>
      </c>
      <c r="O55" s="27"/>
      <c r="P55" s="117">
        <f>'3e NC-Elec'!Q46</f>
        <v>13.468499999999999</v>
      </c>
      <c r="Q55" s="117">
        <f>'3e NC-Elec'!R46</f>
        <v>13.432</v>
      </c>
      <c r="R55" s="117">
        <f>'3e NC-Elec'!S46</f>
        <v>13.432</v>
      </c>
      <c r="S55" s="117">
        <f>'3e NC-Elec'!T46</f>
        <v>11.351499999999998</v>
      </c>
      <c r="T55" s="117">
        <f>'3e NC-Elec'!U46</f>
        <v>11.351499999999998</v>
      </c>
      <c r="U55" s="117">
        <f>'3e NC-Elec'!V46</f>
        <v>12.738500000000002</v>
      </c>
      <c r="V55" s="117">
        <f>'3e NC-Elec'!W46</f>
        <v>12.738500000000002</v>
      </c>
      <c r="W55" s="117">
        <f>'3e NC-Elec'!X46</f>
        <v>92.016499999999994</v>
      </c>
      <c r="X55" s="27"/>
      <c r="Y55" s="117">
        <f>'3e NC-Elec'!Z46</f>
        <v>92.016499999999994</v>
      </c>
      <c r="Z55" s="117" t="str">
        <f>'3e NC-Elec'!AA46</f>
        <v>-</v>
      </c>
      <c r="AA55" s="117" t="str">
        <f>'3e NC-Elec'!AB46</f>
        <v>-</v>
      </c>
      <c r="AB55" s="117" t="str">
        <f>'3e NC-Elec'!AC46</f>
        <v>-</v>
      </c>
      <c r="AC55" s="117" t="str">
        <f>'3e NC-Elec'!AD46</f>
        <v>-</v>
      </c>
      <c r="AD55" s="25"/>
    </row>
    <row r="56" spans="1:30" s="26" customFormat="1" ht="11.25" x14ac:dyDescent="0.15">
      <c r="A56" s="207"/>
      <c r="B56" s="120" t="s">
        <v>248</v>
      </c>
      <c r="C56" s="120" t="s">
        <v>185</v>
      </c>
      <c r="D56" s="122" t="s">
        <v>128</v>
      </c>
      <c r="E56" s="119"/>
      <c r="F56" s="27"/>
      <c r="G56" s="117">
        <f>IF('3g CPIH'!C$17="-","-",'3h OC '!$E$9*('3g CPIH'!C$17/'3g CPIH'!$G$17))</f>
        <v>39.034507632093934</v>
      </c>
      <c r="H56" s="117">
        <f>IF('3g CPIH'!D$17="-","-",'3h OC '!$E$9*('3g CPIH'!D$17/'3g CPIH'!$G$17))</f>
        <v>39.112654794520544</v>
      </c>
      <c r="I56" s="117">
        <f>IF('3g CPIH'!E$17="-","-",'3h OC '!$E$9*('3g CPIH'!E$17/'3g CPIH'!$G$17))</f>
        <v>39.229875538160471</v>
      </c>
      <c r="J56" s="117">
        <f>IF('3g CPIH'!F$17="-","-",'3h OC '!$E$9*('3g CPIH'!F$17/'3g CPIH'!$G$17))</f>
        <v>39.464317025440316</v>
      </c>
      <c r="K56" s="117">
        <f>IF('3g CPIH'!G$17="-","-",'3h OC '!$E$9*('3g CPIH'!G$17/'3g CPIH'!$G$17))</f>
        <v>39.933199999999999</v>
      </c>
      <c r="L56" s="117">
        <f>IF('3g CPIH'!H$17="-","-",'3h OC '!$E$9*('3g CPIH'!H$17/'3g CPIH'!$G$17))</f>
        <v>40.441156555772999</v>
      </c>
      <c r="M56" s="117">
        <f>IF('3g CPIH'!I$17="-","-",'3h OC '!$E$9*('3g CPIH'!I$17/'3g CPIH'!$G$17))</f>
        <v>41.027260273972601</v>
      </c>
      <c r="N56" s="117">
        <f>IF('3g CPIH'!J$17="-","-",'3h OC '!$E$9*('3g CPIH'!J$17/'3g CPIH'!$G$17))</f>
        <v>41.378922504892373</v>
      </c>
      <c r="O56" s="27"/>
      <c r="P56" s="117">
        <f>IF('3g CPIH'!L$17="-","-",'3h OC '!$E$9*('3g CPIH'!L$17/'3g CPIH'!$G$17))</f>
        <v>41.378922504892373</v>
      </c>
      <c r="Q56" s="117">
        <f>IF('3g CPIH'!M$17="-","-",'3h OC '!$E$9*('3g CPIH'!M$17/'3g CPIH'!$G$17))</f>
        <v>41.847805479452056</v>
      </c>
      <c r="R56" s="117">
        <f>IF('3g CPIH'!N$17="-","-",'3h OC '!$E$9*('3g CPIH'!N$17/'3g CPIH'!$G$17))</f>
        <v>42.160394129158512</v>
      </c>
      <c r="S56" s="117">
        <f>IF('3g CPIH'!O$17="-","-",'3h OC '!$E$9*('3g CPIH'!O$17/'3g CPIH'!$G$17))</f>
        <v>42.394835616438357</v>
      </c>
      <c r="T56" s="117">
        <f>IF('3g CPIH'!P$17="-","-",'3h OC '!$E$9*('3g CPIH'!P$17/'3g CPIH'!$G$17))</f>
        <v>42.512056360078276</v>
      </c>
      <c r="U56" s="117">
        <f>IF('3g CPIH'!Q$17="-","-",'3h OC '!$E$9*('3g CPIH'!Q$17/'3g CPIH'!$G$17))</f>
        <v>42.746497847358121</v>
      </c>
      <c r="V56" s="117">
        <f>IF('3g CPIH'!R$17="-","-",'3h OC '!$E$9*('3g CPIH'!R$17/'3g CPIH'!$G$17))</f>
        <v>43.527969471624267</v>
      </c>
      <c r="W56" s="117">
        <f>IF('3g CPIH'!S$17="-","-",'3h OC '!$E$9*('3g CPIH'!S$17/'3g CPIH'!$G$17))</f>
        <v>44.817397651663406</v>
      </c>
      <c r="X56" s="27"/>
      <c r="Y56" s="117">
        <f>IF('3g CPIH'!U$17="-","-",'3h OC '!$E$9*('3g CPIH'!U$17/'3g CPIH'!$G$17))</f>
        <v>47.083665362035227</v>
      </c>
      <c r="Z56" s="117" t="str">
        <f>IF('3g CPIH'!V$17="-","-",'3h OC '!$E$9*('3g CPIH'!V$17/'3g CPIH'!$G$17))</f>
        <v>-</v>
      </c>
      <c r="AA56" s="117" t="str">
        <f>IF('3g CPIH'!W$17="-","-",'3h OC '!$E$9*('3g CPIH'!W$17/'3g CPIH'!$G$17))</f>
        <v>-</v>
      </c>
      <c r="AB56" s="117" t="str">
        <f>IF('3g CPIH'!X$17="-","-",'3h OC '!$E$9*('3g CPIH'!X$17/'3g CPIH'!$G$17))</f>
        <v>-</v>
      </c>
      <c r="AC56" s="117" t="str">
        <f>IF('3g CPIH'!Y$17="-","-",'3h OC '!$E$9*('3g CPIH'!Y$17/'3g CPIH'!$G$17))</f>
        <v>-</v>
      </c>
      <c r="AD56" s="25"/>
    </row>
    <row r="57" spans="1:30" s="26" customFormat="1" ht="11.25" x14ac:dyDescent="0.15">
      <c r="A57" s="207"/>
      <c r="B57" s="120" t="s">
        <v>248</v>
      </c>
      <c r="C57" s="120" t="s">
        <v>186</v>
      </c>
      <c r="D57" s="122" t="s">
        <v>128</v>
      </c>
      <c r="E57" s="119"/>
      <c r="F57" s="27"/>
      <c r="G57" s="117" t="s">
        <v>249</v>
      </c>
      <c r="H57" s="117" t="s">
        <v>249</v>
      </c>
      <c r="I57" s="117" t="s">
        <v>249</v>
      </c>
      <c r="J57" s="117" t="s">
        <v>249</v>
      </c>
      <c r="K57" s="117">
        <f>IF('3i SMNCC'!G$50="-","-",'3i SMNCC'!G$62)</f>
        <v>0</v>
      </c>
      <c r="L57" s="117">
        <f>IF('3i SMNCC'!H$50="-","-",'3i SMNCC'!H$62)</f>
        <v>-0.1310662676190151</v>
      </c>
      <c r="M57" s="117">
        <f>IF('3i SMNCC'!I$50="-","-",'3i SMNCC'!I$62)</f>
        <v>1.6490220555819262</v>
      </c>
      <c r="N57" s="117">
        <f>IF('3i SMNCC'!J$50="-","-",'3i SMNCC'!J$62)</f>
        <v>7.9249822078168837</v>
      </c>
      <c r="O57" s="27"/>
      <c r="P57" s="117">
        <f>IF('3i SMNCC'!L$50="-","-",'3i SMNCC'!L$62)</f>
        <v>7.9249822078168837</v>
      </c>
      <c r="Q57" s="117">
        <f>IF('3i SMNCC'!M$50="-","-",'3i SMNCC'!M$62)</f>
        <v>9.5945159615724194</v>
      </c>
      <c r="R57" s="117">
        <f>IF('3i SMNCC'!N$50="-","-",'3i SMNCC'!N$62)</f>
        <v>9.6655312765157912</v>
      </c>
      <c r="S57" s="117">
        <f>IF('3i SMNCC'!O$50="-","-",'3i SMNCC'!O$62)</f>
        <v>11.448655558303892</v>
      </c>
      <c r="T57" s="117">
        <f>IF('3i SMNCC'!P$50="-","-",'3i SMNCC'!P$62)</f>
        <v>11.63045810995356</v>
      </c>
      <c r="U57" s="117">
        <f>IF('3i SMNCC'!Q$50="-","-",'3i SMNCC'!Q$62)</f>
        <v>11.375413031411084</v>
      </c>
      <c r="V57" s="117">
        <f>IF('3i SMNCC'!R$50="-","-",'3i SMNCC'!R$62)</f>
        <v>11.405483218834176</v>
      </c>
      <c r="W57" s="117">
        <f>IF('3i SMNCC'!S$50="-","-",'3i SMNCC'!S$62)</f>
        <v>10.452988037960662</v>
      </c>
      <c r="X57" s="27"/>
      <c r="Y57" s="117">
        <f>IF('3i SMNCC'!U$50="-","-",'3i SMNCC'!U$62)</f>
        <v>11.090106502704794</v>
      </c>
      <c r="Z57" s="117" t="str">
        <f>IF('3i SMNCC'!V$50="-","-",'3i SMNCC'!V$62)</f>
        <v>-</v>
      </c>
      <c r="AA57" s="117" t="str">
        <f>IF('3i SMNCC'!W$50="-","-",'3i SMNCC'!W$62)</f>
        <v>-</v>
      </c>
      <c r="AB57" s="117" t="str">
        <f>IF('3i SMNCC'!X$50="-","-",'3i SMNCC'!X$62)</f>
        <v>-</v>
      </c>
      <c r="AC57" s="117" t="str">
        <f>IF('3i SMNCC'!Y$50="-","-",'3i SMNCC'!Y$62)</f>
        <v>-</v>
      </c>
      <c r="AD57" s="25"/>
    </row>
    <row r="58" spans="1:30" s="26" customFormat="1" ht="12.6" customHeight="1" x14ac:dyDescent="0.15">
      <c r="A58" s="207"/>
      <c r="B58" s="120" t="s">
        <v>248</v>
      </c>
      <c r="C58" s="120" t="s">
        <v>187</v>
      </c>
      <c r="D58" s="122" t="s">
        <v>128</v>
      </c>
      <c r="E58" s="119"/>
      <c r="F58" s="27"/>
      <c r="G58" s="117">
        <f>IF('3g CPIH'!C$17="-","-",'3j PAAC PAP'!$G$13*('3g CPIH'!C$17/'3g CPIH'!$G$17))</f>
        <v>13.436452250489236</v>
      </c>
      <c r="H58" s="117">
        <f>IF('3g CPIH'!D$17="-","-",'3j PAAC PAP'!$G$13*('3g CPIH'!D$17/'3g CPIH'!$G$17))</f>
        <v>13.463352054794518</v>
      </c>
      <c r="I58" s="117">
        <f>IF('3g CPIH'!E$17="-","-",'3j PAAC PAP'!$G$13*('3g CPIH'!E$17/'3g CPIH'!$G$17))</f>
        <v>13.503701761252445</v>
      </c>
      <c r="J58" s="117">
        <f>IF('3g CPIH'!F$17="-","-",'3j PAAC PAP'!$G$13*('3g CPIH'!F$17/'3g CPIH'!$G$17))</f>
        <v>13.584401174168297</v>
      </c>
      <c r="K58" s="117">
        <f>IF('3g CPIH'!G$17="-","-",'3j PAAC PAP'!$G$13*('3g CPIH'!G$17/'3g CPIH'!$G$17))</f>
        <v>13.745799999999999</v>
      </c>
      <c r="L58" s="117">
        <f>IF('3g CPIH'!H$17="-","-",'3j PAAC PAP'!$G$13*('3g CPIH'!H$17/'3g CPIH'!$G$17))</f>
        <v>13.920648727984345</v>
      </c>
      <c r="M58" s="117">
        <f>IF('3g CPIH'!I$17="-","-",'3j PAAC PAP'!$G$13*('3g CPIH'!I$17/'3g CPIH'!$G$17))</f>
        <v>14.122397260273971</v>
      </c>
      <c r="N58" s="117">
        <f>IF('3g CPIH'!J$17="-","-",'3j PAAC PAP'!$G$13*('3g CPIH'!J$17/'3g CPIH'!$G$17))</f>
        <v>14.24344637964775</v>
      </c>
      <c r="O58" s="27"/>
      <c r="P58" s="117">
        <f>IF('3g CPIH'!L$17="-","-",'3j PAAC PAP'!$G$13*('3g CPIH'!L$17/'3g CPIH'!$G$17))</f>
        <v>14.24344637964775</v>
      </c>
      <c r="Q58" s="117">
        <f>IF('3g CPIH'!M$17="-","-",'3j PAAC PAP'!$G$13*('3g CPIH'!M$17/'3g CPIH'!$G$17))</f>
        <v>14.40484520547945</v>
      </c>
      <c r="R58" s="117">
        <f>IF('3g CPIH'!N$17="-","-",'3j PAAC PAP'!$G$13*('3g CPIH'!N$17/'3g CPIH'!$G$17))</f>
        <v>14.512444422700586</v>
      </c>
      <c r="S58" s="117">
        <f>IF('3g CPIH'!O$17="-","-",'3j PAAC PAP'!$G$13*('3g CPIH'!O$17/'3g CPIH'!$G$17))</f>
        <v>14.593143835616438</v>
      </c>
      <c r="T58" s="117">
        <f>IF('3g CPIH'!P$17="-","-",'3j PAAC PAP'!$G$13*('3g CPIH'!P$17/'3g CPIH'!$G$17))</f>
        <v>14.633493542074362</v>
      </c>
      <c r="U58" s="117">
        <f>IF('3g CPIH'!Q$17="-","-",'3j PAAC PAP'!$G$13*('3g CPIH'!Q$17/'3g CPIH'!$G$17))</f>
        <v>14.714192954990214</v>
      </c>
      <c r="V58" s="117">
        <f>IF('3g CPIH'!R$17="-","-",'3j PAAC PAP'!$G$13*('3g CPIH'!R$17/'3g CPIH'!$G$17))</f>
        <v>14.983190998043053</v>
      </c>
      <c r="W58" s="117">
        <f>IF('3g CPIH'!S$17="-","-",'3j PAAC PAP'!$G$13*('3g CPIH'!S$17/'3g CPIH'!$G$17))</f>
        <v>15.427037769080234</v>
      </c>
      <c r="X58" s="27"/>
      <c r="Y58" s="117">
        <f>IF('3g CPIH'!U$17="-","-",'3j PAAC PAP'!$G$13*('3g CPIH'!U$17/'3g CPIH'!$G$17))</f>
        <v>16.207132093933463</v>
      </c>
      <c r="Z58" s="117" t="str">
        <f>IF('3g CPIH'!V$17="-","-",'3j PAAC PAP'!$G$13*('3g CPIH'!V$17/'3g CPIH'!$G$17))</f>
        <v>-</v>
      </c>
      <c r="AA58" s="117" t="str">
        <f>IF('3g CPIH'!W$17="-","-",'3j PAAC PAP'!$G$13*('3g CPIH'!W$17/'3g CPIH'!$G$17))</f>
        <v>-</v>
      </c>
      <c r="AB58" s="117" t="str">
        <f>IF('3g CPIH'!X$17="-","-",'3j PAAC PAP'!$G$13*('3g CPIH'!X$17/'3g CPIH'!$G$17))</f>
        <v>-</v>
      </c>
      <c r="AC58" s="117" t="str">
        <f>IF('3g CPIH'!Y$17="-","-",'3j PAAC PAP'!$G$13*('3g CPIH'!Y$17/'3g CPIH'!$G$17))</f>
        <v>-</v>
      </c>
      <c r="AD58" s="25"/>
    </row>
    <row r="59" spans="1:30" s="26" customFormat="1" ht="11.25" x14ac:dyDescent="0.15">
      <c r="A59" s="207"/>
      <c r="B59" s="120" t="s">
        <v>248</v>
      </c>
      <c r="C59" s="120" t="s">
        <v>188</v>
      </c>
      <c r="D59" s="122" t="s">
        <v>128</v>
      </c>
      <c r="E59" s="119"/>
      <c r="F59" s="27"/>
      <c r="G59" s="117">
        <f>IF(G54="-","-",SUM(G51:G57)*'3j PAAC PAP'!$G$31)</f>
        <v>3.7579560789397992</v>
      </c>
      <c r="H59" s="117">
        <f>IF(H54="-","-",SUM(H51:H57)*'3j PAAC PAP'!$G$31)</f>
        <v>3.7624811122329493</v>
      </c>
      <c r="I59" s="117">
        <f>IF(I54="-","-",SUM(I51:I57)*'3j PAAC PAP'!$G$31)</f>
        <v>3.5129552795869965</v>
      </c>
      <c r="J59" s="117">
        <f>IF(J54="-","-",SUM(J51:J57)*'3j PAAC PAP'!$G$31)</f>
        <v>3.5265303794664491</v>
      </c>
      <c r="K59" s="117">
        <f>IF(K54="-","-",SUM(K51:K57)*'3j PAAC PAP'!$G$31)</f>
        <v>3.5794343639536113</v>
      </c>
      <c r="L59" s="117">
        <f>IF(L54="-","-",SUM(L51:L57)*'3j PAAC PAP'!$G$31)</f>
        <v>3.6012578191988798</v>
      </c>
      <c r="M59" s="117">
        <f>IF(M54="-","-",SUM(M51:M57)*'3j PAAC PAP'!$G$31)</f>
        <v>3.6628856824622189</v>
      </c>
      <c r="N59" s="117">
        <f>IF(N54="-","-",SUM(N51:N57)*'3j PAAC PAP'!$G$31)</f>
        <v>4.04665152893641</v>
      </c>
      <c r="O59" s="27"/>
      <c r="P59" s="117">
        <f>IF(P54="-","-",SUM(P51:P57)*'3j PAAC PAP'!$G$31)</f>
        <v>4.04665152893641</v>
      </c>
      <c r="Q59" s="117">
        <f>IF(Q54="-","-",SUM(Q51:Q57)*'3j PAAC PAP'!$G$31)</f>
        <v>4.1780503459455884</v>
      </c>
      <c r="R59" s="117">
        <f>IF(R54="-","-",SUM(R51:R57)*'3j PAAC PAP'!$G$31)</f>
        <v>4.1952322058092593</v>
      </c>
      <c r="S59" s="117">
        <f>IF(S54="-","-",SUM(S51:S57)*'3j PAAC PAP'!$G$31)</f>
        <v>4.2011894662180573</v>
      </c>
      <c r="T59" s="117">
        <f>IF(T54="-","-",SUM(T51:T57)*'3j PAAC PAP'!$G$31)</f>
        <v>4.2005436980922077</v>
      </c>
      <c r="U59" s="117">
        <f>IF(U54="-","-",SUM(U51:U57)*'3j PAAC PAP'!$G$31)</f>
        <v>4.369230398202415</v>
      </c>
      <c r="V59" s="117">
        <f>IF(V54="-","-",SUM(V51:V57)*'3j PAAC PAP'!$G$31)</f>
        <v>4.3636153167764533</v>
      </c>
      <c r="W59" s="117">
        <f>IF(W54="-","-",SUM(W51:W57)*'3j PAAC PAP'!$G$31)</f>
        <v>9.0858966801667744</v>
      </c>
      <c r="X59" s="27"/>
      <c r="Y59" s="117">
        <f>IF(Y54="-","-",SUM(Y51:Y57)*'3j PAAC PAP'!$G$31)</f>
        <v>9.2727904653903543</v>
      </c>
      <c r="Z59" s="117" t="str">
        <f>IF(Z54="-","-",SUM(Z51:Z57)*'3j PAAC PAP'!$G$31)</f>
        <v>-</v>
      </c>
      <c r="AA59" s="117" t="str">
        <f>IF(AA54="-","-",SUM(AA51:AA57)*'3j PAAC PAP'!$G$31)</f>
        <v>-</v>
      </c>
      <c r="AB59" s="117" t="str">
        <f>IF(AB54="-","-",SUM(AB51:AB57)*'3j PAAC PAP'!$G$31)</f>
        <v>-</v>
      </c>
      <c r="AC59" s="117" t="str">
        <f>IF(AC54="-","-",SUM(AC51:AC57)*'3j PAAC PAP'!$G$31)</f>
        <v>-</v>
      </c>
      <c r="AD59" s="25"/>
    </row>
    <row r="60" spans="1:30" s="26" customFormat="1" ht="11.25" customHeight="1" x14ac:dyDescent="0.15">
      <c r="A60" s="207"/>
      <c r="B60" s="120" t="s">
        <v>189</v>
      </c>
      <c r="C60" s="120" t="s">
        <v>250</v>
      </c>
      <c r="D60" s="122" t="s">
        <v>128</v>
      </c>
      <c r="E60" s="119"/>
      <c r="F60" s="27"/>
      <c r="G60" s="117">
        <f>IF(G54="-","-",SUM(G51:G59)*'3k EBIT'!$E$9)</f>
        <v>1.5899999779370999</v>
      </c>
      <c r="H60" s="117">
        <f>IF(H54="-","-",SUM(H51:H59)*'3k EBIT'!$E$9)</f>
        <v>1.5921221684335845</v>
      </c>
      <c r="I60" s="117">
        <f>IF(I54="-","-",SUM(I51:I59)*'3k EBIT'!$E$9)</f>
        <v>1.5046082808618275</v>
      </c>
      <c r="J60" s="117">
        <f>IF(J54="-","-",SUM(J51:J59)*'3k EBIT'!$E$9)</f>
        <v>1.5109748523512831</v>
      </c>
      <c r="K60" s="117">
        <f>IF(K54="-","-",SUM(K51:K59)*'3k EBIT'!$E$9)</f>
        <v>1.5328210406713731</v>
      </c>
      <c r="L60" s="117">
        <f>IF(L54="-","-",SUM(L51:L59)*'3k EBIT'!$E$9)</f>
        <v>1.5439297986171305</v>
      </c>
      <c r="M60" s="117">
        <f>IF(M54="-","-",SUM(M51:M59)*'3k EBIT'!$E$9)</f>
        <v>1.569644447799633</v>
      </c>
      <c r="N60" s="117">
        <f>IF(N54="-","-",SUM(N51:N59)*'3k EBIT'!$E$9)</f>
        <v>1.7077854943751172</v>
      </c>
      <c r="O60" s="27"/>
      <c r="P60" s="117">
        <f>IF(P54="-","-",SUM(P51:P59)*'3k EBIT'!$E$9)</f>
        <v>1.7077854943751172</v>
      </c>
      <c r="Q60" s="117">
        <f>IF(Q54="-","-",SUM(Q51:Q59)*'3k EBIT'!$E$9)</f>
        <v>1.7574072883146989</v>
      </c>
      <c r="R60" s="117">
        <f>IF(R54="-","-",SUM(R51:R59)*'3k EBIT'!$E$9)</f>
        <v>1.7655711168437442</v>
      </c>
      <c r="S60" s="117">
        <f>IF(S54="-","-",SUM(S51:S59)*'3k EBIT'!$E$9)</f>
        <v>1.769242095540513</v>
      </c>
      <c r="T60" s="117">
        <f>IF(T54="-","-",SUM(T51:T59)*'3k EBIT'!$E$9)</f>
        <v>1.7697950818833563</v>
      </c>
      <c r="U60" s="117">
        <f>IF(U54="-","-",SUM(U51:U59)*'3k EBIT'!$E$9)</f>
        <v>1.8310483063739422</v>
      </c>
      <c r="V60" s="117">
        <f>IF(V54="-","-",SUM(V51:V59)*'3k EBIT'!$E$9)</f>
        <v>1.8342713489491094</v>
      </c>
      <c r="W60" s="117">
        <f>IF(W54="-","-",SUM(W51:W59)*'3k EBIT'!$E$9)</f>
        <v>3.513859615087755</v>
      </c>
      <c r="X60" s="27"/>
      <c r="Y60" s="117">
        <f>IF(Y54="-","-",SUM(Y51:Y59)*'3k EBIT'!$E$9)</f>
        <v>3.5951013458087364</v>
      </c>
      <c r="Z60" s="117" t="str">
        <f>IF(Z54="-","-",SUM(Z51:Z59)*'3k EBIT'!$E$9)</f>
        <v>-</v>
      </c>
      <c r="AA60" s="117" t="str">
        <f>IF(AA54="-","-",SUM(AA51:AA59)*'3k EBIT'!$E$9)</f>
        <v>-</v>
      </c>
      <c r="AB60" s="117" t="str">
        <f>IF(AB54="-","-",SUM(AB51:AB59)*'3k EBIT'!$E$9)</f>
        <v>-</v>
      </c>
      <c r="AC60" s="117" t="str">
        <f>IF(AC54="-","-",SUM(AC51:AC59)*'3k EBIT'!$E$9)</f>
        <v>-</v>
      </c>
      <c r="AD60" s="25"/>
    </row>
    <row r="61" spans="1:30" s="26" customFormat="1" ht="11.25" customHeight="1" x14ac:dyDescent="0.15">
      <c r="A61" s="207"/>
      <c r="B61" s="120" t="s">
        <v>251</v>
      </c>
      <c r="C61" s="156" t="s">
        <v>252</v>
      </c>
      <c r="D61" s="122" t="s">
        <v>128</v>
      </c>
      <c r="E61" s="118"/>
      <c r="F61" s="27"/>
      <c r="G61" s="117">
        <f>IF(G56="-","-",SUM(G51:G54,G56:G60)*'3l HAP'!$E$10)</f>
        <v>0.94252425473424051</v>
      </c>
      <c r="H61" s="117">
        <f>IF(H56="-","-",SUM(H51:H54,H56:H60)*'3l HAP'!$E$10)</f>
        <v>0.94415956937766632</v>
      </c>
      <c r="I61" s="117">
        <f>IF(I56="-","-",SUM(I51:I54,I56:I60)*'3l HAP'!$E$10)</f>
        <v>0.94245400736725726</v>
      </c>
      <c r="J61" s="117">
        <f>IF(J56="-","-",SUM(J51:J54,J56:J60)*'3l HAP'!$E$10)</f>
        <v>0.9473599512975347</v>
      </c>
      <c r="K61" s="117">
        <f>IF(K56="-","-",SUM(K51:K54,K56:K60)*'3l HAP'!$E$10)</f>
        <v>0.95885019214382872</v>
      </c>
      <c r="L61" s="117">
        <f>IF(L56="-","-",SUM(L51:L54,L56:L60)*'3l HAP'!$E$10)</f>
        <v>0.96741036361243982</v>
      </c>
      <c r="M61" s="117">
        <f>IF(M56="-","-",SUM(M51:M54,M56:M60)*'3l HAP'!$E$10)</f>
        <v>1.0123421582267373</v>
      </c>
      <c r="N61" s="117">
        <f>IF(N56="-","-",SUM(N51:N54,N56:N60)*'3l HAP'!$E$10)</f>
        <v>1.1187906965163974</v>
      </c>
      <c r="O61" s="27"/>
      <c r="P61" s="117">
        <f>IF(P56="-","-",SUM(P51:P54,P56:P60)*'3l HAP'!$E$10)</f>
        <v>1.1187906965163974</v>
      </c>
      <c r="Q61" s="117">
        <f>IF(Q56="-","-",SUM(Q51:Q54,Q56:Q60)*'3l HAP'!$E$10)</f>
        <v>1.1575625869627957</v>
      </c>
      <c r="R61" s="117">
        <f>IF(R56="-","-",SUM(R51:R54,R56:R60)*'3l HAP'!$E$10)</f>
        <v>1.1638534587587426</v>
      </c>
      <c r="S61" s="117">
        <f>IF(S56="-","-",SUM(S51:S54,S56:S60)*'3l HAP'!$E$10)</f>
        <v>1.1971428369902763</v>
      </c>
      <c r="T61" s="117">
        <f>IF(T56="-","-",SUM(T51:T54,T56:T60)*'3l HAP'!$E$10)</f>
        <v>1.1975689564482439</v>
      </c>
      <c r="U61" s="117">
        <f>IF(U56="-","-",SUM(U51:U54,U56:U60)*'3l HAP'!$E$10)</f>
        <v>1.2244623152028613</v>
      </c>
      <c r="V61" s="117">
        <f>IF(V56="-","-",SUM(V51:V54,V56:V60)*'3l HAP'!$E$10)</f>
        <v>1.2269459229318969</v>
      </c>
      <c r="W61" s="117">
        <f>IF(W56="-","-",SUM(W51:W54,W56:W60)*'3l HAP'!$E$10)</f>
        <v>1.3604915484700086</v>
      </c>
      <c r="X61" s="27"/>
      <c r="Y61" s="117">
        <f>IF(Y56="-","-",SUM(Y51:Y54,Y56:Y60)*'3l HAP'!$E$10)</f>
        <v>1.4230946899529793</v>
      </c>
      <c r="Z61" s="117" t="str">
        <f>IF(Z56="-","-",SUM(Z51:Z54,Z56:Z60)*'3l HAP'!$E$10)</f>
        <v>-</v>
      </c>
      <c r="AA61" s="117" t="str">
        <f>IF(AA56="-","-",SUM(AA51:AA54,AA56:AA60)*'3l HAP'!$E$10)</f>
        <v>-</v>
      </c>
      <c r="AB61" s="117" t="str">
        <f>IF(AB56="-","-",SUM(AB51:AB54,AB56:AB60)*'3l HAP'!$E$10)</f>
        <v>-</v>
      </c>
      <c r="AC61" s="117" t="str">
        <f>IF(AC56="-","-",SUM(AC51:AC54,AC56:AC60)*'3l HAP'!$E$10)</f>
        <v>-</v>
      </c>
      <c r="AD61" s="25"/>
    </row>
    <row r="62" spans="1:30" s="26" customFormat="1" ht="11.25" customHeight="1" x14ac:dyDescent="0.15">
      <c r="A62" s="207"/>
      <c r="B62" s="120" t="s">
        <v>253</v>
      </c>
      <c r="C62" s="120" t="str">
        <f>B62&amp;"_"&amp;D62</f>
        <v>Total_N Wales and Mersey</v>
      </c>
      <c r="D62" s="122" t="s">
        <v>128</v>
      </c>
      <c r="E62" s="119"/>
      <c r="F62" s="27"/>
      <c r="G62" s="117">
        <f t="shared" ref="G62:N62" si="9">IF(G56="-","-",SUM(G51:G61))</f>
        <v>84.626699053876408</v>
      </c>
      <c r="H62" s="117">
        <f t="shared" si="9"/>
        <v>84.740028559041349</v>
      </c>
      <c r="I62" s="117">
        <f t="shared" si="9"/>
        <v>80.132330816824066</v>
      </c>
      <c r="J62" s="117">
        <f t="shared" si="9"/>
        <v>80.472319332318946</v>
      </c>
      <c r="K62" s="117">
        <f t="shared" si="9"/>
        <v>81.633608483505682</v>
      </c>
      <c r="L62" s="117">
        <f t="shared" si="9"/>
        <v>82.226839884303644</v>
      </c>
      <c r="M62" s="117">
        <f t="shared" si="9"/>
        <v>83.625173708444436</v>
      </c>
      <c r="N62" s="117">
        <f t="shared" si="9"/>
        <v>91.002200642312275</v>
      </c>
      <c r="O62" s="27"/>
      <c r="P62" s="117">
        <f t="shared" ref="P62:W62" si="10">IF(P56="-","-",SUM(P51:P61))</f>
        <v>91.002200642312275</v>
      </c>
      <c r="Q62" s="117">
        <f t="shared" si="10"/>
        <v>93.652644819241715</v>
      </c>
      <c r="R62" s="117">
        <f t="shared" si="10"/>
        <v>94.088610699298485</v>
      </c>
      <c r="S62" s="117">
        <f t="shared" si="10"/>
        <v>94.315109402817512</v>
      </c>
      <c r="T62" s="117">
        <f t="shared" si="10"/>
        <v>94.344640054613947</v>
      </c>
      <c r="U62" s="117">
        <f t="shared" si="10"/>
        <v>97.59538600230492</v>
      </c>
      <c r="V62" s="117">
        <f t="shared" si="10"/>
        <v>97.767503359711952</v>
      </c>
      <c r="W62" s="117">
        <f t="shared" si="10"/>
        <v>186.30039490001766</v>
      </c>
      <c r="X62" s="27"/>
      <c r="Y62" s="117">
        <f t="shared" ref="Y62:AC62" si="11">IF(Y56="-","-",SUM(Y51:Y61))</f>
        <v>190.63887683959982</v>
      </c>
      <c r="Z62" s="117" t="str">
        <f t="shared" si="11"/>
        <v>-</v>
      </c>
      <c r="AA62" s="117" t="str">
        <f t="shared" si="11"/>
        <v>-</v>
      </c>
      <c r="AB62" s="117" t="str">
        <f t="shared" si="11"/>
        <v>-</v>
      </c>
      <c r="AC62" s="117" t="str">
        <f t="shared" si="11"/>
        <v>-</v>
      </c>
      <c r="AD62" s="25"/>
    </row>
    <row r="63" spans="1:30" s="26" customFormat="1" ht="11.25" customHeight="1" x14ac:dyDescent="0.15">
      <c r="A63" s="207"/>
      <c r="B63" s="123" t="s">
        <v>244</v>
      </c>
      <c r="C63" s="123" t="s">
        <v>180</v>
      </c>
      <c r="D63" s="121" t="s">
        <v>133</v>
      </c>
      <c r="E63" s="75"/>
      <c r="F63" s="27"/>
      <c r="G63" s="35" t="s">
        <v>249</v>
      </c>
      <c r="H63" s="35" t="s">
        <v>249</v>
      </c>
      <c r="I63" s="35" t="s">
        <v>249</v>
      </c>
      <c r="J63" s="35" t="s">
        <v>249</v>
      </c>
      <c r="K63" s="35" t="s">
        <v>249</v>
      </c>
      <c r="L63" s="35" t="s">
        <v>249</v>
      </c>
      <c r="M63" s="35" t="s">
        <v>249</v>
      </c>
      <c r="N63" s="35" t="s">
        <v>249</v>
      </c>
      <c r="O63" s="27"/>
      <c r="P63" s="35" t="s">
        <v>249</v>
      </c>
      <c r="Q63" s="35" t="s">
        <v>249</v>
      </c>
      <c r="R63" s="35" t="s">
        <v>249</v>
      </c>
      <c r="S63" s="35" t="s">
        <v>249</v>
      </c>
      <c r="T63" s="35" t="s">
        <v>249</v>
      </c>
      <c r="U63" s="35" t="s">
        <v>249</v>
      </c>
      <c r="V63" s="35" t="s">
        <v>249</v>
      </c>
      <c r="W63" s="35" t="s">
        <v>249</v>
      </c>
      <c r="X63" s="27"/>
      <c r="Y63" s="35" t="s">
        <v>249</v>
      </c>
      <c r="Z63" s="35" t="s">
        <v>249</v>
      </c>
      <c r="AA63" s="35" t="s">
        <v>249</v>
      </c>
      <c r="AB63" s="35" t="s">
        <v>249</v>
      </c>
      <c r="AC63" s="35" t="s">
        <v>249</v>
      </c>
      <c r="AD63" s="25"/>
    </row>
    <row r="64" spans="1:30" s="26" customFormat="1" ht="11.25" customHeight="1" x14ac:dyDescent="0.15">
      <c r="A64" s="207"/>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x14ac:dyDescent="0.15">
      <c r="A65" s="207"/>
      <c r="B65" s="123" t="s">
        <v>245</v>
      </c>
      <c r="C65" s="123" t="s">
        <v>182</v>
      </c>
      <c r="D65" s="121" t="s">
        <v>133</v>
      </c>
      <c r="E65" s="75"/>
      <c r="F65" s="27"/>
      <c r="G65" s="35" t="str">
        <f>IF('3c AA'!J101="-","-",'3c AA'!J101)</f>
        <v>-</v>
      </c>
      <c r="H65" s="35" t="str">
        <f>IF('3c AA'!K101="-","-",'3c AA'!K101)</f>
        <v>-</v>
      </c>
      <c r="I65" s="35" t="str">
        <f>IF('3c AA'!L101="-","-",'3c AA'!L101)</f>
        <v>-</v>
      </c>
      <c r="J65" s="35" t="str">
        <f>IF('3c AA'!M101="-","-",'3c AA'!M101)</f>
        <v>-</v>
      </c>
      <c r="K65" s="35" t="str">
        <f>IF('3c AA'!N101="-","-",'3c AA'!N101)</f>
        <v>-</v>
      </c>
      <c r="L65" s="35" t="str">
        <f>IF('3c AA'!O101="-","-",'3c AA'!O101)</f>
        <v>-</v>
      </c>
      <c r="M65" s="35" t="str">
        <f>IF('3c AA'!P101="-","-",'3c AA'!P101)</f>
        <v>-</v>
      </c>
      <c r="N65" s="35" t="str">
        <f>IF('3c AA'!Q101="-","-",'3c AA'!Q101)</f>
        <v>-</v>
      </c>
      <c r="O65" s="27"/>
      <c r="P65" s="35" t="str">
        <f>IF('3c AA'!S101="-","-",'3c AA'!S101)</f>
        <v>-</v>
      </c>
      <c r="Q65" s="35" t="str">
        <f>IF('3c AA'!T101="-","-",'3c AA'!T101)</f>
        <v>-</v>
      </c>
      <c r="R65" s="35" t="str">
        <f>IF('3c AA'!U101="-","-",'3c AA'!U101)</f>
        <v>-</v>
      </c>
      <c r="S65" s="35" t="str">
        <f>IF('3c AA'!V101="-","-",'3c AA'!V101)</f>
        <v>-</v>
      </c>
      <c r="T65" s="35">
        <f>IF('3c AA'!W101="-","-",'3c AA'!W101)</f>
        <v>0</v>
      </c>
      <c r="U65" s="35">
        <f>IF('3c AA'!X101="-","-",'3c AA'!X101)</f>
        <v>1.4870742269298105</v>
      </c>
      <c r="V65" s="35">
        <f>IF('3c AA'!Y101="-","-",'3c AA'!Y101)</f>
        <v>0.70457099735818829</v>
      </c>
      <c r="W65" s="35" t="str">
        <f>IF('3c AA'!Z101="-","-",'3c AA'!Z101)</f>
        <v>-</v>
      </c>
      <c r="X65" s="27"/>
      <c r="Y65" s="35">
        <f>IF('3c AA'!AB101="-","-",'3c AA'!AB101)</f>
        <v>0</v>
      </c>
      <c r="Z65" s="35" t="str">
        <f>IF('3c AA'!AC101="-","-",'3c AA'!AC101)</f>
        <v>-</v>
      </c>
      <c r="AA65" s="35" t="str">
        <f>IF('3c AA'!AD101="-","-",'3c AA'!AD101)</f>
        <v>-</v>
      </c>
      <c r="AB65" s="35" t="str">
        <f>IF('3c AA'!AE101="-","-",'3c AA'!AE101)</f>
        <v>-</v>
      </c>
      <c r="AC65" s="35" t="str">
        <f>IF('3c AA'!AF101="-","-",'3c AA'!AF101)</f>
        <v>-</v>
      </c>
      <c r="AD65" s="25"/>
    </row>
    <row r="66" spans="1:30" s="26" customFormat="1" ht="11.25" customHeight="1" x14ac:dyDescent="0.15">
      <c r="A66" s="207"/>
      <c r="B66" s="123" t="s">
        <v>246</v>
      </c>
      <c r="C66" s="123" t="s">
        <v>183</v>
      </c>
      <c r="D66" s="121" t="s">
        <v>133</v>
      </c>
      <c r="E66" s="75"/>
      <c r="F66" s="27"/>
      <c r="G66" s="35">
        <f>IF('3d PC'!G15="-","-",'3d PC'!G61)</f>
        <v>6.5567588596821027</v>
      </c>
      <c r="H66" s="35">
        <f>IF('3d PC'!H15="-","-",'3d PC'!H61)</f>
        <v>6.5567588596821027</v>
      </c>
      <c r="I66" s="35">
        <f>IF('3d PC'!I15="-","-",'3d PC'!I61)</f>
        <v>6.6197359495950758</v>
      </c>
      <c r="J66" s="35">
        <f>IF('3d PC'!J15="-","-",'3d PC'!J61)</f>
        <v>6.6197359495950758</v>
      </c>
      <c r="K66" s="35">
        <f>IF('3d PC'!K15="-","-",'3d PC'!K61)</f>
        <v>6.6995028867368616</v>
      </c>
      <c r="L66" s="35">
        <f>IF('3d PC'!L15="-","-",'3d PC'!L61)</f>
        <v>6.6995028867368616</v>
      </c>
      <c r="M66" s="35">
        <f>IF('3d PC'!M15="-","-",'3d PC'!M61)</f>
        <v>7.1131218301273513</v>
      </c>
      <c r="N66" s="35">
        <f>IF('3d PC'!N15="-","-",'3d PC'!N61)</f>
        <v>7.1131218301273513</v>
      </c>
      <c r="O66" s="27"/>
      <c r="P66" s="35">
        <f>'3d PC'!P61</f>
        <v>7.1131218301273513</v>
      </c>
      <c r="Q66" s="35">
        <f>'3d PC'!Q61</f>
        <v>7.2804579515147188</v>
      </c>
      <c r="R66" s="35">
        <f>'3d PC'!R61</f>
        <v>7.1935840895118579</v>
      </c>
      <c r="S66" s="35">
        <f>'3d PC'!S61</f>
        <v>7.3593999937099728</v>
      </c>
      <c r="T66" s="35">
        <f>'3d PC'!T61</f>
        <v>7.0492243060839304</v>
      </c>
      <c r="U66" s="35">
        <f>'3d PC'!U61</f>
        <v>7.1089669218364691</v>
      </c>
      <c r="V66" s="35">
        <f>'3d PC'!V61</f>
        <v>6.9829560851947949</v>
      </c>
      <c r="W66" s="35">
        <f>'3d PC'!W61</f>
        <v>9.6262235975887975</v>
      </c>
      <c r="X66" s="27"/>
      <c r="Y66" s="35">
        <f>'3d PC'!Y61</f>
        <v>9.9504863797742438</v>
      </c>
      <c r="Z66" s="35" t="str">
        <f>'3d PC'!Z61</f>
        <v>-</v>
      </c>
      <c r="AA66" s="35" t="str">
        <f>'3d PC'!AA61</f>
        <v>-</v>
      </c>
      <c r="AB66" s="35" t="str">
        <f>'3d PC'!AB61</f>
        <v>-</v>
      </c>
      <c r="AC66" s="35" t="str">
        <f>'3d PC'!AC61</f>
        <v>-</v>
      </c>
      <c r="AD66" s="25"/>
    </row>
    <row r="67" spans="1:30" s="26" customFormat="1" ht="11.25" x14ac:dyDescent="0.15">
      <c r="A67" s="207"/>
      <c r="B67" s="123" t="s">
        <v>247</v>
      </c>
      <c r="C67" s="123" t="s">
        <v>184</v>
      </c>
      <c r="D67" s="121" t="s">
        <v>133</v>
      </c>
      <c r="E67" s="75"/>
      <c r="F67" s="27"/>
      <c r="G67" s="35">
        <f>IF('3e NC-Elec'!H47="-","-",'3e NC-Elec'!H47)</f>
        <v>12.555999999999999</v>
      </c>
      <c r="H67" s="35">
        <f>IF('3e NC-Elec'!I47="-","-",'3e NC-Elec'!I47)</f>
        <v>12.555999999999999</v>
      </c>
      <c r="I67" s="35">
        <f>IF('3e NC-Elec'!J47="-","-",'3e NC-Elec'!J47)</f>
        <v>19.491</v>
      </c>
      <c r="J67" s="35">
        <f>IF('3e NC-Elec'!K47="-","-",'3e NC-Elec'!K47)</f>
        <v>19.491</v>
      </c>
      <c r="K67" s="35">
        <f>IF('3e NC-Elec'!L47="-","-",'3e NC-Elec'!L47)</f>
        <v>14.234999999999999</v>
      </c>
      <c r="L67" s="35">
        <f>IF('3e NC-Elec'!M47="-","-",'3e NC-Elec'!M47)</f>
        <v>14.234999999999999</v>
      </c>
      <c r="M67" s="35">
        <f>IF('3e NC-Elec'!N47="-","-",'3e NC-Elec'!N47)</f>
        <v>15.658499999999998</v>
      </c>
      <c r="N67" s="35">
        <f>IF('3e NC-Elec'!O47="-","-",'3e NC-Elec'!O47)</f>
        <v>15.658499999999998</v>
      </c>
      <c r="O67" s="27"/>
      <c r="P67" s="35">
        <f>'3e NC-Elec'!Q47</f>
        <v>15.658499999999998</v>
      </c>
      <c r="Q67" s="35">
        <f>'3e NC-Elec'!R47</f>
        <v>15.402999999999999</v>
      </c>
      <c r="R67" s="35">
        <f>'3e NC-Elec'!S47</f>
        <v>15.402999999999999</v>
      </c>
      <c r="S67" s="35">
        <f>'3e NC-Elec'!T47</f>
        <v>17.155000000000001</v>
      </c>
      <c r="T67" s="35">
        <f>'3e NC-Elec'!U47</f>
        <v>17.155000000000001</v>
      </c>
      <c r="U67" s="35">
        <f>'3e NC-Elec'!V47</f>
        <v>18.140499999999999</v>
      </c>
      <c r="V67" s="35">
        <f>'3e NC-Elec'!W47</f>
        <v>18.140499999999999</v>
      </c>
      <c r="W67" s="35">
        <f>'3e NC-Elec'!X47</f>
        <v>93.877999999999986</v>
      </c>
      <c r="X67" s="27"/>
      <c r="Y67" s="35">
        <f>'3e NC-Elec'!Z47</f>
        <v>93.877999999999986</v>
      </c>
      <c r="Z67" s="35" t="str">
        <f>'3e NC-Elec'!AA47</f>
        <v>-</v>
      </c>
      <c r="AA67" s="35" t="str">
        <f>'3e NC-Elec'!AB47</f>
        <v>-</v>
      </c>
      <c r="AB67" s="35" t="str">
        <f>'3e NC-Elec'!AC47</f>
        <v>-</v>
      </c>
      <c r="AC67" s="35" t="str">
        <f>'3e NC-Elec'!AD47</f>
        <v>-</v>
      </c>
      <c r="AD67" s="25"/>
    </row>
    <row r="68" spans="1:30" s="26" customFormat="1" ht="11.25" x14ac:dyDescent="0.15">
      <c r="A68" s="207"/>
      <c r="B68" s="123" t="s">
        <v>248</v>
      </c>
      <c r="C68" s="123" t="s">
        <v>185</v>
      </c>
      <c r="D68" s="121" t="s">
        <v>133</v>
      </c>
      <c r="E68" s="75"/>
      <c r="F68" s="27"/>
      <c r="G68" s="35">
        <f>IF('3g CPIH'!C$17="-","-",'3h OC '!$E$9*('3g CPIH'!C$17/'3g CPIH'!$G$17))</f>
        <v>39.034507632093934</v>
      </c>
      <c r="H68" s="35">
        <f>IF('3g CPIH'!D$17="-","-",'3h OC '!$E$9*('3g CPIH'!D$17/'3g CPIH'!$G$17))</f>
        <v>39.112654794520544</v>
      </c>
      <c r="I68" s="35">
        <f>IF('3g CPIH'!E$17="-","-",'3h OC '!$E$9*('3g CPIH'!E$17/'3g CPIH'!$G$17))</f>
        <v>39.229875538160471</v>
      </c>
      <c r="J68" s="35">
        <f>IF('3g CPIH'!F$17="-","-",'3h OC '!$E$9*('3g CPIH'!F$17/'3g CPIH'!$G$17))</f>
        <v>39.464317025440316</v>
      </c>
      <c r="K68" s="35">
        <f>IF('3g CPIH'!G$17="-","-",'3h OC '!$E$9*('3g CPIH'!G$17/'3g CPIH'!$G$17))</f>
        <v>39.933199999999999</v>
      </c>
      <c r="L68" s="35">
        <f>IF('3g CPIH'!H$17="-","-",'3h OC '!$E$9*('3g CPIH'!H$17/'3g CPIH'!$G$17))</f>
        <v>40.441156555772999</v>
      </c>
      <c r="M68" s="35">
        <f>IF('3g CPIH'!I$17="-","-",'3h OC '!$E$9*('3g CPIH'!I$17/'3g CPIH'!$G$17))</f>
        <v>41.027260273972601</v>
      </c>
      <c r="N68" s="35">
        <f>IF('3g CPIH'!J$17="-","-",'3h OC '!$E$9*('3g CPIH'!J$17/'3g CPIH'!$G$17))</f>
        <v>41.378922504892373</v>
      </c>
      <c r="O68" s="27"/>
      <c r="P68" s="35">
        <f>IF('3g CPIH'!L$17="-","-",'3h OC '!$E$9*('3g CPIH'!L$17/'3g CPIH'!$G$17))</f>
        <v>41.378922504892373</v>
      </c>
      <c r="Q68" s="35">
        <f>IF('3g CPIH'!M$17="-","-",'3h OC '!$E$9*('3g CPIH'!M$17/'3g CPIH'!$G$17))</f>
        <v>41.847805479452056</v>
      </c>
      <c r="R68" s="35">
        <f>IF('3g CPIH'!N$17="-","-",'3h OC '!$E$9*('3g CPIH'!N$17/'3g CPIH'!$G$17))</f>
        <v>42.160394129158512</v>
      </c>
      <c r="S68" s="35">
        <f>IF('3g CPIH'!O$17="-","-",'3h OC '!$E$9*('3g CPIH'!O$17/'3g CPIH'!$G$17))</f>
        <v>42.394835616438357</v>
      </c>
      <c r="T68" s="35">
        <f>IF('3g CPIH'!P$17="-","-",'3h OC '!$E$9*('3g CPIH'!P$17/'3g CPIH'!$G$17))</f>
        <v>42.512056360078276</v>
      </c>
      <c r="U68" s="35">
        <f>IF('3g CPIH'!Q$17="-","-",'3h OC '!$E$9*('3g CPIH'!Q$17/'3g CPIH'!$G$17))</f>
        <v>42.746497847358121</v>
      </c>
      <c r="V68" s="35">
        <f>IF('3g CPIH'!R$17="-","-",'3h OC '!$E$9*('3g CPIH'!R$17/'3g CPIH'!$G$17))</f>
        <v>43.527969471624267</v>
      </c>
      <c r="W68" s="35">
        <f>IF('3g CPIH'!S$17="-","-",'3h OC '!$E$9*('3g CPIH'!S$17/'3g CPIH'!$G$17))</f>
        <v>44.817397651663406</v>
      </c>
      <c r="X68" s="27"/>
      <c r="Y68" s="35">
        <f>IF('3g CPIH'!U$17="-","-",'3h OC '!$E$9*('3g CPIH'!U$17/'3g CPIH'!$G$17))</f>
        <v>47.083665362035227</v>
      </c>
      <c r="Z68" s="35" t="str">
        <f>IF('3g CPIH'!V$17="-","-",'3h OC '!$E$9*('3g CPIH'!V$17/'3g CPIH'!$G$17))</f>
        <v>-</v>
      </c>
      <c r="AA68" s="35" t="str">
        <f>IF('3g CPIH'!W$17="-","-",'3h OC '!$E$9*('3g CPIH'!W$17/'3g CPIH'!$G$17))</f>
        <v>-</v>
      </c>
      <c r="AB68" s="35" t="str">
        <f>IF('3g CPIH'!X$17="-","-",'3h OC '!$E$9*('3g CPIH'!X$17/'3g CPIH'!$G$17))</f>
        <v>-</v>
      </c>
      <c r="AC68" s="35" t="str">
        <f>IF('3g CPIH'!Y$17="-","-",'3h OC '!$E$9*('3g CPIH'!Y$17/'3g CPIH'!$G$17))</f>
        <v>-</v>
      </c>
      <c r="AD68" s="25"/>
    </row>
    <row r="69" spans="1:30" s="26" customFormat="1" ht="11.25" x14ac:dyDescent="0.15">
      <c r="A69" s="207"/>
      <c r="B69" s="123" t="s">
        <v>248</v>
      </c>
      <c r="C69" s="123" t="s">
        <v>186</v>
      </c>
      <c r="D69" s="121" t="s">
        <v>133</v>
      </c>
      <c r="E69" s="75"/>
      <c r="F69" s="27"/>
      <c r="G69" s="35" t="s">
        <v>249</v>
      </c>
      <c r="H69" s="35" t="s">
        <v>249</v>
      </c>
      <c r="I69" s="35" t="s">
        <v>249</v>
      </c>
      <c r="J69" s="35" t="s">
        <v>249</v>
      </c>
      <c r="K69" s="35">
        <f>IF('3i SMNCC'!G$50="-","-",'3i SMNCC'!G$62)</f>
        <v>0</v>
      </c>
      <c r="L69" s="35">
        <f>IF('3i SMNCC'!H$50="-","-",'3i SMNCC'!H$62)</f>
        <v>-0.1310662676190151</v>
      </c>
      <c r="M69" s="35">
        <f>IF('3i SMNCC'!I$50="-","-",'3i SMNCC'!I$62)</f>
        <v>1.6490220555819262</v>
      </c>
      <c r="N69" s="35">
        <f>IF('3i SMNCC'!J$50="-","-",'3i SMNCC'!J$62)</f>
        <v>7.9249822078168837</v>
      </c>
      <c r="O69" s="27"/>
      <c r="P69" s="35">
        <f>IF('3i SMNCC'!L$50="-","-",'3i SMNCC'!L$62)</f>
        <v>7.9249822078168837</v>
      </c>
      <c r="Q69" s="35">
        <f>IF('3i SMNCC'!M$50="-","-",'3i SMNCC'!M$62)</f>
        <v>9.5945159615724194</v>
      </c>
      <c r="R69" s="35">
        <f>IF('3i SMNCC'!N$50="-","-",'3i SMNCC'!N$62)</f>
        <v>9.6655312765157912</v>
      </c>
      <c r="S69" s="35">
        <f>IF('3i SMNCC'!O$50="-","-",'3i SMNCC'!O$62)</f>
        <v>11.448655558303892</v>
      </c>
      <c r="T69" s="35">
        <f>IF('3i SMNCC'!P$50="-","-",'3i SMNCC'!P$62)</f>
        <v>11.63045810995356</v>
      </c>
      <c r="U69" s="35">
        <f>IF('3i SMNCC'!Q$50="-","-",'3i SMNCC'!Q$62)</f>
        <v>11.375413031411084</v>
      </c>
      <c r="V69" s="35">
        <f>IF('3i SMNCC'!R$50="-","-",'3i SMNCC'!R$62)</f>
        <v>11.405483218834176</v>
      </c>
      <c r="W69" s="35">
        <f>IF('3i SMNCC'!S$50="-","-",'3i SMNCC'!S$62)</f>
        <v>10.452988037960662</v>
      </c>
      <c r="X69" s="27"/>
      <c r="Y69" s="35">
        <f>IF('3i SMNCC'!U$50="-","-",'3i SMNCC'!U$62)</f>
        <v>11.090106502704794</v>
      </c>
      <c r="Z69" s="35" t="str">
        <f>IF('3i SMNCC'!V$50="-","-",'3i SMNCC'!V$62)</f>
        <v>-</v>
      </c>
      <c r="AA69" s="35" t="str">
        <f>IF('3i SMNCC'!W$50="-","-",'3i SMNCC'!W$62)</f>
        <v>-</v>
      </c>
      <c r="AB69" s="35" t="str">
        <f>IF('3i SMNCC'!X$50="-","-",'3i SMNCC'!X$62)</f>
        <v>-</v>
      </c>
      <c r="AC69" s="35" t="str">
        <f>IF('3i SMNCC'!Y$50="-","-",'3i SMNCC'!Y$62)</f>
        <v>-</v>
      </c>
      <c r="AD69" s="25"/>
    </row>
    <row r="70" spans="1:30" s="26" customFormat="1" ht="11.25" x14ac:dyDescent="0.15">
      <c r="A70" s="207"/>
      <c r="B70" s="123" t="s">
        <v>248</v>
      </c>
      <c r="C70" s="123" t="s">
        <v>187</v>
      </c>
      <c r="D70" s="121" t="s">
        <v>133</v>
      </c>
      <c r="E70" s="75"/>
      <c r="F70" s="27"/>
      <c r="G70" s="35">
        <f>IF('3g CPIH'!C$17="-","-",'3j PAAC PAP'!$G$13*('3g CPIH'!C$17/'3g CPIH'!$G$17))</f>
        <v>13.436452250489236</v>
      </c>
      <c r="H70" s="35">
        <f>IF('3g CPIH'!D$17="-","-",'3j PAAC PAP'!$G$13*('3g CPIH'!D$17/'3g CPIH'!$G$17))</f>
        <v>13.463352054794518</v>
      </c>
      <c r="I70" s="35">
        <f>IF('3g CPIH'!E$17="-","-",'3j PAAC PAP'!$G$13*('3g CPIH'!E$17/'3g CPIH'!$G$17))</f>
        <v>13.503701761252445</v>
      </c>
      <c r="J70" s="35">
        <f>IF('3g CPIH'!F$17="-","-",'3j PAAC PAP'!$G$13*('3g CPIH'!F$17/'3g CPIH'!$G$17))</f>
        <v>13.584401174168297</v>
      </c>
      <c r="K70" s="35">
        <f>IF('3g CPIH'!G$17="-","-",'3j PAAC PAP'!$G$13*('3g CPIH'!G$17/'3g CPIH'!$G$17))</f>
        <v>13.745799999999999</v>
      </c>
      <c r="L70" s="35">
        <f>IF('3g CPIH'!H$17="-","-",'3j PAAC PAP'!$G$13*('3g CPIH'!H$17/'3g CPIH'!$G$17))</f>
        <v>13.920648727984345</v>
      </c>
      <c r="M70" s="35">
        <f>IF('3g CPIH'!I$17="-","-",'3j PAAC PAP'!$G$13*('3g CPIH'!I$17/'3g CPIH'!$G$17))</f>
        <v>14.122397260273971</v>
      </c>
      <c r="N70" s="35">
        <f>IF('3g CPIH'!J$17="-","-",'3j PAAC PAP'!$G$13*('3g CPIH'!J$17/'3g CPIH'!$G$17))</f>
        <v>14.24344637964775</v>
      </c>
      <c r="O70" s="27"/>
      <c r="P70" s="35">
        <f>IF('3g CPIH'!L$17="-","-",'3j PAAC PAP'!$G$13*('3g CPIH'!L$17/'3g CPIH'!$G$17))</f>
        <v>14.24344637964775</v>
      </c>
      <c r="Q70" s="35">
        <f>IF('3g CPIH'!M$17="-","-",'3j PAAC PAP'!$G$13*('3g CPIH'!M$17/'3g CPIH'!$G$17))</f>
        <v>14.40484520547945</v>
      </c>
      <c r="R70" s="35">
        <f>IF('3g CPIH'!N$17="-","-",'3j PAAC PAP'!$G$13*('3g CPIH'!N$17/'3g CPIH'!$G$17))</f>
        <v>14.512444422700586</v>
      </c>
      <c r="S70" s="35">
        <f>IF('3g CPIH'!O$17="-","-",'3j PAAC PAP'!$G$13*('3g CPIH'!O$17/'3g CPIH'!$G$17))</f>
        <v>14.593143835616438</v>
      </c>
      <c r="T70" s="35">
        <f>IF('3g CPIH'!P$17="-","-",'3j PAAC PAP'!$G$13*('3g CPIH'!P$17/'3g CPIH'!$G$17))</f>
        <v>14.633493542074362</v>
      </c>
      <c r="U70" s="35">
        <f>IF('3g CPIH'!Q$17="-","-",'3j PAAC PAP'!$G$13*('3g CPIH'!Q$17/'3g CPIH'!$G$17))</f>
        <v>14.714192954990214</v>
      </c>
      <c r="V70" s="35">
        <f>IF('3g CPIH'!R$17="-","-",'3j PAAC PAP'!$G$13*('3g CPIH'!R$17/'3g CPIH'!$G$17))</f>
        <v>14.983190998043053</v>
      </c>
      <c r="W70" s="35">
        <f>IF('3g CPIH'!S$17="-","-",'3j PAAC PAP'!$G$13*('3g CPIH'!S$17/'3g CPIH'!$G$17))</f>
        <v>15.427037769080234</v>
      </c>
      <c r="X70" s="27"/>
      <c r="Y70" s="35">
        <f>IF('3g CPIH'!U$17="-","-",'3j PAAC PAP'!$G$13*('3g CPIH'!U$17/'3g CPIH'!$G$17))</f>
        <v>16.207132093933463</v>
      </c>
      <c r="Z70" s="35" t="str">
        <f>IF('3g CPIH'!V$17="-","-",'3j PAAC PAP'!$G$13*('3g CPIH'!V$17/'3g CPIH'!$G$17))</f>
        <v>-</v>
      </c>
      <c r="AA70" s="35" t="str">
        <f>IF('3g CPIH'!W$17="-","-",'3j PAAC PAP'!$G$13*('3g CPIH'!W$17/'3g CPIH'!$G$17))</f>
        <v>-</v>
      </c>
      <c r="AB70" s="35" t="str">
        <f>IF('3g CPIH'!X$17="-","-",'3j PAAC PAP'!$G$13*('3g CPIH'!X$17/'3g CPIH'!$G$17))</f>
        <v>-</v>
      </c>
      <c r="AC70" s="35" t="str">
        <f>IF('3g CPIH'!Y$17="-","-",'3j PAAC PAP'!$G$13*('3g CPIH'!Y$17/'3g CPIH'!$G$17))</f>
        <v>-</v>
      </c>
      <c r="AD70" s="25"/>
    </row>
    <row r="71" spans="1:30" s="26" customFormat="1" ht="11.25" customHeight="1" x14ac:dyDescent="0.15">
      <c r="A71" s="207"/>
      <c r="B71" s="123" t="s">
        <v>248</v>
      </c>
      <c r="C71" s="123" t="s">
        <v>188</v>
      </c>
      <c r="D71" s="121" t="s">
        <v>133</v>
      </c>
      <c r="E71" s="75"/>
      <c r="F71" s="27"/>
      <c r="G71" s="35">
        <f>IF(G66="-","-",SUM(G63:G69)*'3j PAAC PAP'!$G$31)</f>
        <v>3.3669593189397995</v>
      </c>
      <c r="H71" s="35">
        <f>IF(H66="-","-",SUM(H63:H69)*'3j PAAC PAP'!$G$31)</f>
        <v>3.3714843522329501</v>
      </c>
      <c r="I71" s="35">
        <f>IF(I66="-","-",SUM(I63:I69)*'3j PAAC PAP'!$G$31)</f>
        <v>3.7834827675869973</v>
      </c>
      <c r="J71" s="35">
        <f>IF(J66="-","-",SUM(J63:J69)*'3j PAAC PAP'!$G$31)</f>
        <v>3.797057867466449</v>
      </c>
      <c r="K71" s="35">
        <f>IF(K66="-","-",SUM(K63:K69)*'3j PAAC PAP'!$G$31)</f>
        <v>3.5244834679536114</v>
      </c>
      <c r="L71" s="35">
        <f>IF(L66="-","-",SUM(L63:L69)*'3j PAAC PAP'!$G$31)</f>
        <v>3.5463069231988795</v>
      </c>
      <c r="M71" s="35">
        <f>IF(M66="-","-",SUM(M63:M69)*'3j PAAC PAP'!$G$31)</f>
        <v>3.7896954424622198</v>
      </c>
      <c r="N71" s="35">
        <f>IF(N66="-","-",SUM(N63:N69)*'3j PAAC PAP'!$G$31)</f>
        <v>4.1734612889364113</v>
      </c>
      <c r="O71" s="27"/>
      <c r="P71" s="35">
        <f>IF(P66="-","-",SUM(P63:P69)*'3j PAAC PAP'!$G$31)</f>
        <v>4.1734612889364113</v>
      </c>
      <c r="Q71" s="35">
        <f>IF(Q66="-","-",SUM(Q63:Q69)*'3j PAAC PAP'!$G$31)</f>
        <v>4.2921791299455885</v>
      </c>
      <c r="R71" s="35">
        <f>IF(R66="-","-",SUM(R63:R69)*'3j PAAC PAP'!$G$31)</f>
        <v>4.3093609898092593</v>
      </c>
      <c r="S71" s="35">
        <f>IF(S66="-","-",SUM(S63:S69)*'3j PAAC PAP'!$G$31)</f>
        <v>4.5372353302180572</v>
      </c>
      <c r="T71" s="35">
        <f>IF(T66="-","-",SUM(T63:T69)*'3j PAAC PAP'!$G$31)</f>
        <v>4.5365895620922077</v>
      </c>
      <c r="U71" s="35">
        <f>IF(U66="-","-",SUM(U63:U69)*'3j PAAC PAP'!$G$31)</f>
        <v>4.6820278062024148</v>
      </c>
      <c r="V71" s="35">
        <f>IF(V66="-","-",SUM(V63:V69)*'3j PAAC PAP'!$G$31)</f>
        <v>4.676412724776454</v>
      </c>
      <c r="W71" s="35">
        <f>IF(W66="-","-",SUM(W63:W69)*'3j PAAC PAP'!$G$31)</f>
        <v>9.1936849761667734</v>
      </c>
      <c r="X71" s="27"/>
      <c r="Y71" s="35">
        <f>IF(Y66="-","-",SUM(Y63:Y69)*'3j PAAC PAP'!$G$31)</f>
        <v>9.3805787613903533</v>
      </c>
      <c r="Z71" s="35" t="str">
        <f>IF(Z66="-","-",SUM(Z63:Z69)*'3j PAAC PAP'!$G$31)</f>
        <v>-</v>
      </c>
      <c r="AA71" s="35" t="str">
        <f>IF(AA66="-","-",SUM(AA63:AA69)*'3j PAAC PAP'!$G$31)</f>
        <v>-</v>
      </c>
      <c r="AB71" s="35" t="str">
        <f>IF(AB66="-","-",SUM(AB63:AB69)*'3j PAAC PAP'!$G$31)</f>
        <v>-</v>
      </c>
      <c r="AC71" s="35" t="str">
        <f>IF(AC66="-","-",SUM(AC63:AC69)*'3j PAAC PAP'!$G$31)</f>
        <v>-</v>
      </c>
      <c r="AD71" s="25"/>
    </row>
    <row r="72" spans="1:30" s="26" customFormat="1" ht="11.25" customHeight="1" x14ac:dyDescent="0.15">
      <c r="A72" s="207"/>
      <c r="B72" s="123" t="s">
        <v>189</v>
      </c>
      <c r="C72" s="123" t="s">
        <v>250</v>
      </c>
      <c r="D72" s="121" t="s">
        <v>133</v>
      </c>
      <c r="E72" s="75"/>
      <c r="F72" s="27"/>
      <c r="G72" s="35">
        <f>IF(G66="-","-",SUM(G63:G71)*'3k EBIT'!$E$9)</f>
        <v>1.45164473268942</v>
      </c>
      <c r="H72" s="35">
        <f>IF(H66="-","-",SUM(H63:H71)*'3k EBIT'!$E$9)</f>
        <v>1.4537669231859049</v>
      </c>
      <c r="I72" s="35">
        <f>IF(I66="-","-",SUM(I63:I71)*'3k EBIT'!$E$9)</f>
        <v>1.6003351532494119</v>
      </c>
      <c r="J72" s="35">
        <f>IF(J66="-","-",SUM(J63:J71)*'3k EBIT'!$E$9)</f>
        <v>1.6067017247388671</v>
      </c>
      <c r="K72" s="35">
        <f>IF(K66="-","-",SUM(K63:K71)*'3k EBIT'!$E$9)</f>
        <v>1.5133765197176452</v>
      </c>
      <c r="L72" s="35">
        <f>IF(L66="-","-",SUM(L63:L71)*'3k EBIT'!$E$9)</f>
        <v>1.5244852776634028</v>
      </c>
      <c r="M72" s="35">
        <f>IF(M66="-","-",SUM(M63:M71)*'3k EBIT'!$E$9)</f>
        <v>1.6145164192313133</v>
      </c>
      <c r="N72" s="35">
        <f>IF(N66="-","-",SUM(N63:N71)*'3k EBIT'!$E$9)</f>
        <v>1.7526574658067975</v>
      </c>
      <c r="O72" s="27"/>
      <c r="P72" s="35">
        <f>IF(P66="-","-",SUM(P63:P71)*'3k EBIT'!$E$9)</f>
        <v>1.7526574658067975</v>
      </c>
      <c r="Q72" s="35">
        <f>IF(Q66="-","-",SUM(Q63:Q71)*'3k EBIT'!$E$9)</f>
        <v>1.7977920626032111</v>
      </c>
      <c r="R72" s="35">
        <f>IF(R66="-","-",SUM(R63:R71)*'3k EBIT'!$E$9)</f>
        <v>1.8059558911322562</v>
      </c>
      <c r="S72" s="35">
        <f>IF(S66="-","-",SUM(S63:S71)*'3k EBIT'!$E$9)</f>
        <v>1.8881528198344653</v>
      </c>
      <c r="T72" s="35">
        <f>IF(T66="-","-",SUM(T63:T71)*'3k EBIT'!$E$9)</f>
        <v>1.8887058061773083</v>
      </c>
      <c r="U72" s="35">
        <f>IF(U66="-","-",SUM(U63:U71)*'3k EBIT'!$E$9)</f>
        <v>1.9417325025720862</v>
      </c>
      <c r="V72" s="35">
        <f>IF(V66="-","-",SUM(V63:V71)*'3k EBIT'!$E$9)</f>
        <v>1.9449555451472538</v>
      </c>
      <c r="W72" s="35">
        <f>IF(W66="-","-",SUM(W63:W71)*'3k EBIT'!$E$9)</f>
        <v>3.5520007908046827</v>
      </c>
      <c r="X72" s="27"/>
      <c r="Y72" s="35">
        <f>IF(Y66="-","-",SUM(Y63:Y71)*'3k EBIT'!$E$9)</f>
        <v>3.6332425215256636</v>
      </c>
      <c r="Z72" s="35" t="str">
        <f>IF(Z66="-","-",SUM(Z63:Z71)*'3k EBIT'!$E$9)</f>
        <v>-</v>
      </c>
      <c r="AA72" s="35" t="str">
        <f>IF(AA66="-","-",SUM(AA63:AA71)*'3k EBIT'!$E$9)</f>
        <v>-</v>
      </c>
      <c r="AB72" s="35" t="str">
        <f>IF(AB66="-","-",SUM(AB63:AB71)*'3k EBIT'!$E$9)</f>
        <v>-</v>
      </c>
      <c r="AC72" s="35" t="str">
        <f>IF(AC66="-","-",SUM(AC63:AC71)*'3k EBIT'!$E$9)</f>
        <v>-</v>
      </c>
      <c r="AD72" s="25"/>
    </row>
    <row r="73" spans="1:30" s="26" customFormat="1" ht="11.25" customHeight="1" x14ac:dyDescent="0.15">
      <c r="A73" s="207"/>
      <c r="B73" s="123" t="s">
        <v>251</v>
      </c>
      <c r="C73" s="158" t="s">
        <v>252</v>
      </c>
      <c r="D73" s="121" t="s">
        <v>133</v>
      </c>
      <c r="E73" s="116"/>
      <c r="F73" s="27"/>
      <c r="G73" s="35">
        <f>IF(G68="-","-",SUM(G63:G66,G68:G72)*'3l HAP'!$E$10)</f>
        <v>0.93477401202540922</v>
      </c>
      <c r="H73" s="35">
        <f>IF(H68="-","-",SUM(H63:H66,H68:H72)*'3l HAP'!$E$10)</f>
        <v>0.93640932666883492</v>
      </c>
      <c r="I73" s="35">
        <f>IF(I68="-","-",SUM(I63:I66,I68:I72)*'3l HAP'!$E$10)</f>
        <v>0.94781633745769189</v>
      </c>
      <c r="J73" s="35">
        <f>IF(J68="-","-",SUM(J63:J66,J68:J72)*'3l HAP'!$E$10)</f>
        <v>0.95272228138796911</v>
      </c>
      <c r="K73" s="35">
        <f>IF(K68="-","-",SUM(K63:K66,K68:K72)*'3l HAP'!$E$10)</f>
        <v>0.95776096884420903</v>
      </c>
      <c r="L73" s="35">
        <f>IF(L68="-","-",SUM(L63:L66,L68:L72)*'3l HAP'!$E$10)</f>
        <v>0.96632114031282024</v>
      </c>
      <c r="M73" s="35">
        <f>IF(M68="-","-",SUM(M63:M66,M68:M72)*'3l HAP'!$E$10)</f>
        <v>1.0148557504566285</v>
      </c>
      <c r="N73" s="35">
        <f>IF(N68="-","-",SUM(N63:N66,N68:N72)*'3l HAP'!$E$10)</f>
        <v>1.1213042887462887</v>
      </c>
      <c r="O73" s="27"/>
      <c r="P73" s="35">
        <f>IF(P68="-","-",SUM(P63:P66,P68:P72)*'3l HAP'!$E$10)</f>
        <v>1.1213042887462887</v>
      </c>
      <c r="Q73" s="35">
        <f>IF(Q68="-","-",SUM(Q63:Q66,Q68:Q72)*'3l HAP'!$E$10)</f>
        <v>1.1598248199696979</v>
      </c>
      <c r="R73" s="35">
        <f>IF(R68="-","-",SUM(R63:R66,R68:R72)*'3l HAP'!$E$10)</f>
        <v>1.1661156917656448</v>
      </c>
      <c r="S73" s="35">
        <f>IF(S68="-","-",SUM(S63:S66,S68:S72)*'3l HAP'!$E$10)</f>
        <v>1.2038038563994879</v>
      </c>
      <c r="T73" s="35">
        <f>IF(T68="-","-",SUM(T63:T66,T68:T72)*'3l HAP'!$E$10)</f>
        <v>1.2042299758574557</v>
      </c>
      <c r="U73" s="35">
        <f>IF(U68="-","-",SUM(U63:U66,U68:U72)*'3l HAP'!$E$10)</f>
        <v>1.2306625093699262</v>
      </c>
      <c r="V73" s="35">
        <f>IF(V68="-","-",SUM(V63:V66,V68:V72)*'3l HAP'!$E$10)</f>
        <v>1.2331461170989617</v>
      </c>
      <c r="W73" s="35">
        <f>IF(W68="-","-",SUM(W63:W66,W68:W72)*'3l HAP'!$E$10)</f>
        <v>1.3626281018654163</v>
      </c>
      <c r="X73" s="27"/>
      <c r="Y73" s="35">
        <f>IF(Y68="-","-",SUM(Y63:Y66,Y68:Y72)*'3l HAP'!$E$10)</f>
        <v>1.4252312433483865</v>
      </c>
      <c r="Z73" s="35" t="str">
        <f>IF(Z68="-","-",SUM(Z63:Z66,Z68:Z72)*'3l HAP'!$E$10)</f>
        <v>-</v>
      </c>
      <c r="AA73" s="35" t="str">
        <f>IF(AA68="-","-",SUM(AA63:AA66,AA68:AA72)*'3l HAP'!$E$10)</f>
        <v>-</v>
      </c>
      <c r="AB73" s="35" t="str">
        <f>IF(AB68="-","-",SUM(AB63:AB66,AB68:AB72)*'3l HAP'!$E$10)</f>
        <v>-</v>
      </c>
      <c r="AC73" s="35" t="str">
        <f>IF(AC68="-","-",SUM(AC63:AC66,AC68:AC72)*'3l HAP'!$E$10)</f>
        <v>-</v>
      </c>
      <c r="AD73" s="25"/>
    </row>
    <row r="74" spans="1:30" s="26" customFormat="1" ht="11.25" customHeight="1" x14ac:dyDescent="0.15">
      <c r="A74" s="207"/>
      <c r="B74" s="123" t="s">
        <v>253</v>
      </c>
      <c r="C74" s="123" t="str">
        <f>B74&amp;"_"&amp;D74</f>
        <v>Total_Midlands</v>
      </c>
      <c r="D74" s="121" t="s">
        <v>133</v>
      </c>
      <c r="E74" s="75"/>
      <c r="F74" s="27"/>
      <c r="G74" s="35">
        <f t="shared" ref="G74:N74" si="12">IF(G68="-","-",SUM(G63:G73))</f>
        <v>77.337096805919913</v>
      </c>
      <c r="H74" s="35">
        <f t="shared" si="12"/>
        <v>77.450426311084868</v>
      </c>
      <c r="I74" s="35">
        <f t="shared" si="12"/>
        <v>85.175947507302112</v>
      </c>
      <c r="J74" s="35">
        <f t="shared" si="12"/>
        <v>85.515936022796964</v>
      </c>
      <c r="K74" s="35">
        <f t="shared" si="12"/>
        <v>80.609123843252334</v>
      </c>
      <c r="L74" s="35">
        <f t="shared" si="12"/>
        <v>81.202355244050295</v>
      </c>
      <c r="M74" s="35">
        <f t="shared" si="12"/>
        <v>85.989369032106012</v>
      </c>
      <c r="N74" s="35">
        <f t="shared" si="12"/>
        <v>93.366395965973851</v>
      </c>
      <c r="O74" s="27"/>
      <c r="P74" s="35">
        <f t="shared" ref="P74:W74" si="13">IF(P68="-","-",SUM(P63:P73))</f>
        <v>93.366395965973851</v>
      </c>
      <c r="Q74" s="35">
        <f t="shared" si="13"/>
        <v>95.780420610537135</v>
      </c>
      <c r="R74" s="35">
        <f t="shared" si="13"/>
        <v>96.216386490593905</v>
      </c>
      <c r="S74" s="35">
        <f t="shared" si="13"/>
        <v>100.58022701052067</v>
      </c>
      <c r="T74" s="35">
        <f t="shared" si="13"/>
        <v>100.60975766231711</v>
      </c>
      <c r="U74" s="35">
        <f t="shared" si="13"/>
        <v>103.42706780067012</v>
      </c>
      <c r="V74" s="35">
        <f t="shared" si="13"/>
        <v>103.59918515807716</v>
      </c>
      <c r="W74" s="35">
        <f t="shared" si="13"/>
        <v>188.30996092512996</v>
      </c>
      <c r="X74" s="27"/>
      <c r="Y74" s="35">
        <f t="shared" ref="Y74:AC74" si="14">IF(Y68="-","-",SUM(Y63:Y73))</f>
        <v>192.64844286471211</v>
      </c>
      <c r="Z74" s="35" t="str">
        <f t="shared" si="14"/>
        <v>-</v>
      </c>
      <c r="AA74" s="35" t="str">
        <f t="shared" si="14"/>
        <v>-</v>
      </c>
      <c r="AB74" s="35" t="str">
        <f t="shared" si="14"/>
        <v>-</v>
      </c>
      <c r="AC74" s="35" t="str">
        <f t="shared" si="14"/>
        <v>-</v>
      </c>
      <c r="AD74" s="25"/>
    </row>
    <row r="75" spans="1:30" s="26" customFormat="1" ht="11.25" customHeight="1" x14ac:dyDescent="0.15">
      <c r="A75" s="207"/>
      <c r="B75" s="120" t="s">
        <v>244</v>
      </c>
      <c r="C75" s="120" t="s">
        <v>180</v>
      </c>
      <c r="D75" s="122" t="s">
        <v>123</v>
      </c>
      <c r="E75" s="119"/>
      <c r="F75" s="27"/>
      <c r="G75" s="117" t="s">
        <v>249</v>
      </c>
      <c r="H75" s="117" t="s">
        <v>249</v>
      </c>
      <c r="I75" s="117" t="s">
        <v>249</v>
      </c>
      <c r="J75" s="117" t="s">
        <v>249</v>
      </c>
      <c r="K75" s="117" t="s">
        <v>249</v>
      </c>
      <c r="L75" s="117" t="s">
        <v>249</v>
      </c>
      <c r="M75" s="117" t="s">
        <v>249</v>
      </c>
      <c r="N75" s="117" t="s">
        <v>249</v>
      </c>
      <c r="O75" s="27"/>
      <c r="P75" s="117" t="s">
        <v>249</v>
      </c>
      <c r="Q75" s="117" t="s">
        <v>249</v>
      </c>
      <c r="R75" s="117" t="s">
        <v>249</v>
      </c>
      <c r="S75" s="117" t="s">
        <v>249</v>
      </c>
      <c r="T75" s="117" t="s">
        <v>249</v>
      </c>
      <c r="U75" s="117" t="s">
        <v>249</v>
      </c>
      <c r="V75" s="117" t="s">
        <v>249</v>
      </c>
      <c r="W75" s="117" t="s">
        <v>249</v>
      </c>
      <c r="X75" s="27"/>
      <c r="Y75" s="117" t="s">
        <v>249</v>
      </c>
      <c r="Z75" s="117" t="s">
        <v>249</v>
      </c>
      <c r="AA75" s="117" t="s">
        <v>249</v>
      </c>
      <c r="AB75" s="117" t="s">
        <v>249</v>
      </c>
      <c r="AC75" s="117" t="s">
        <v>249</v>
      </c>
      <c r="AD75" s="25"/>
    </row>
    <row r="76" spans="1:30" s="26" customFormat="1" ht="11.25" customHeight="1" x14ac:dyDescent="0.15">
      <c r="A76" s="207"/>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x14ac:dyDescent="0.15">
      <c r="A77" s="207"/>
      <c r="B77" s="120" t="s">
        <v>245</v>
      </c>
      <c r="C77" s="120" t="s">
        <v>182</v>
      </c>
      <c r="D77" s="122" t="s">
        <v>123</v>
      </c>
      <c r="E77" s="119"/>
      <c r="F77" s="27"/>
      <c r="G77" s="117" t="str">
        <f>IF('3c AA'!J102="-","-",'3c AA'!J102)</f>
        <v>-</v>
      </c>
      <c r="H77" s="117" t="str">
        <f>IF('3c AA'!K102="-","-",'3c AA'!K102)</f>
        <v>-</v>
      </c>
      <c r="I77" s="117" t="str">
        <f>IF('3c AA'!L102="-","-",'3c AA'!L102)</f>
        <v>-</v>
      </c>
      <c r="J77" s="117" t="str">
        <f>IF('3c AA'!M102="-","-",'3c AA'!M102)</f>
        <v>-</v>
      </c>
      <c r="K77" s="117" t="str">
        <f>IF('3c AA'!N102="-","-",'3c AA'!N102)</f>
        <v>-</v>
      </c>
      <c r="L77" s="117" t="str">
        <f>IF('3c AA'!O102="-","-",'3c AA'!O102)</f>
        <v>-</v>
      </c>
      <c r="M77" s="117" t="str">
        <f>IF('3c AA'!P102="-","-",'3c AA'!P102)</f>
        <v>-</v>
      </c>
      <c r="N77" s="117" t="str">
        <f>IF('3c AA'!Q102="-","-",'3c AA'!Q102)</f>
        <v>-</v>
      </c>
      <c r="O77" s="27"/>
      <c r="P77" s="117" t="str">
        <f>IF('3c AA'!S102="-","-",'3c AA'!S102)</f>
        <v>-</v>
      </c>
      <c r="Q77" s="117" t="str">
        <f>IF('3c AA'!T102="-","-",'3c AA'!T102)</f>
        <v>-</v>
      </c>
      <c r="R77" s="117" t="str">
        <f>IF('3c AA'!U102="-","-",'3c AA'!U102)</f>
        <v>-</v>
      </c>
      <c r="S77" s="117" t="str">
        <f>IF('3c AA'!V102="-","-",'3c AA'!V102)</f>
        <v>-</v>
      </c>
      <c r="T77" s="117">
        <f>IF('3c AA'!W102="-","-",'3c AA'!W102)</f>
        <v>0</v>
      </c>
      <c r="U77" s="117">
        <f>IF('3c AA'!X102="-","-",'3c AA'!X102)</f>
        <v>1.4870742269298105</v>
      </c>
      <c r="V77" s="117">
        <f>IF('3c AA'!Y102="-","-",'3c AA'!Y102)</f>
        <v>0.70457099735818829</v>
      </c>
      <c r="W77" s="117" t="str">
        <f>IF('3c AA'!Z102="-","-",'3c AA'!Z102)</f>
        <v>-</v>
      </c>
      <c r="X77" s="27"/>
      <c r="Y77" s="117">
        <f>IF('3c AA'!AB102="-","-",'3c AA'!AB102)</f>
        <v>0</v>
      </c>
      <c r="Z77" s="117" t="str">
        <f>IF('3c AA'!AC102="-","-",'3c AA'!AC102)</f>
        <v>-</v>
      </c>
      <c r="AA77" s="117" t="str">
        <f>IF('3c AA'!AD102="-","-",'3c AA'!AD102)</f>
        <v>-</v>
      </c>
      <c r="AB77" s="117" t="str">
        <f>IF('3c AA'!AE102="-","-",'3c AA'!AE102)</f>
        <v>-</v>
      </c>
      <c r="AC77" s="117" t="str">
        <f>IF('3c AA'!AF102="-","-",'3c AA'!AF102)</f>
        <v>-</v>
      </c>
      <c r="AD77" s="25"/>
    </row>
    <row r="78" spans="1:30" s="26" customFormat="1" ht="11.25" x14ac:dyDescent="0.15">
      <c r="A78" s="207"/>
      <c r="B78" s="120" t="s">
        <v>246</v>
      </c>
      <c r="C78" s="120" t="s">
        <v>183</v>
      </c>
      <c r="D78" s="122" t="s">
        <v>123</v>
      </c>
      <c r="E78" s="119"/>
      <c r="F78" s="27"/>
      <c r="G78" s="117">
        <f>IF('3d PC'!G15="-","-",'3d PC'!G61)</f>
        <v>6.5567588596821027</v>
      </c>
      <c r="H78" s="117">
        <f>IF('3d PC'!H15="-","-",'3d PC'!H61)</f>
        <v>6.5567588596821027</v>
      </c>
      <c r="I78" s="117">
        <f>IF('3d PC'!I15="-","-",'3d PC'!I61)</f>
        <v>6.6197359495950758</v>
      </c>
      <c r="J78" s="117">
        <f>IF('3d PC'!J15="-","-",'3d PC'!J61)</f>
        <v>6.6197359495950758</v>
      </c>
      <c r="K78" s="117">
        <f>IF('3d PC'!K15="-","-",'3d PC'!K61)</f>
        <v>6.6995028867368616</v>
      </c>
      <c r="L78" s="117">
        <f>IF('3d PC'!L15="-","-",'3d PC'!L61)</f>
        <v>6.6995028867368616</v>
      </c>
      <c r="M78" s="117">
        <f>IF('3d PC'!M15="-","-",'3d PC'!M61)</f>
        <v>7.1131218301273513</v>
      </c>
      <c r="N78" s="117">
        <f>IF('3d PC'!N15="-","-",'3d PC'!N61)</f>
        <v>7.1131218301273513</v>
      </c>
      <c r="O78" s="27"/>
      <c r="P78" s="117">
        <f>'3d PC'!P61</f>
        <v>7.1131218301273513</v>
      </c>
      <c r="Q78" s="117">
        <f>'3d PC'!Q61</f>
        <v>7.2804579515147188</v>
      </c>
      <c r="R78" s="117">
        <f>'3d PC'!R61</f>
        <v>7.1935840895118579</v>
      </c>
      <c r="S78" s="117">
        <f>'3d PC'!S61</f>
        <v>7.3593999937099728</v>
      </c>
      <c r="T78" s="117">
        <f>'3d PC'!T61</f>
        <v>7.0492243060839304</v>
      </c>
      <c r="U78" s="117">
        <f>'3d PC'!U61</f>
        <v>7.1089669218364691</v>
      </c>
      <c r="V78" s="117">
        <f>'3d PC'!V61</f>
        <v>6.9829560851947949</v>
      </c>
      <c r="W78" s="117">
        <f>'3d PC'!W61</f>
        <v>9.6262235975887975</v>
      </c>
      <c r="X78" s="27"/>
      <c r="Y78" s="117">
        <f>'3d PC'!Y61</f>
        <v>9.9504863797742438</v>
      </c>
      <c r="Z78" s="117" t="str">
        <f>'3d PC'!Z61</f>
        <v>-</v>
      </c>
      <c r="AA78" s="117" t="str">
        <f>'3d PC'!AA61</f>
        <v>-</v>
      </c>
      <c r="AB78" s="117" t="str">
        <f>'3d PC'!AB61</f>
        <v>-</v>
      </c>
      <c r="AC78" s="117" t="str">
        <f>'3d PC'!AC61</f>
        <v>-</v>
      </c>
      <c r="AD78" s="25"/>
    </row>
    <row r="79" spans="1:30" s="26" customFormat="1" ht="11.25" x14ac:dyDescent="0.15">
      <c r="A79" s="207"/>
      <c r="B79" s="120" t="s">
        <v>247</v>
      </c>
      <c r="C79" s="120" t="s">
        <v>184</v>
      </c>
      <c r="D79" s="122" t="s">
        <v>123</v>
      </c>
      <c r="E79" s="119"/>
      <c r="F79" s="27"/>
      <c r="G79" s="117">
        <f>IF('3e NC-Elec'!H48="-","-",'3e NC-Elec'!H48)</f>
        <v>34.5655</v>
      </c>
      <c r="H79" s="117">
        <f>IF('3e NC-Elec'!I48="-","-",'3e NC-Elec'!I48)</f>
        <v>34.5655</v>
      </c>
      <c r="I79" s="117">
        <f>IF('3e NC-Elec'!J48="-","-",'3e NC-Elec'!J48)</f>
        <v>19.564</v>
      </c>
      <c r="J79" s="117">
        <f>IF('3e NC-Elec'!K48="-","-",'3e NC-Elec'!K48)</f>
        <v>19.564</v>
      </c>
      <c r="K79" s="117">
        <f>IF('3e NC-Elec'!L48="-","-",'3e NC-Elec'!L48)</f>
        <v>17.848499999999998</v>
      </c>
      <c r="L79" s="117">
        <f>IF('3e NC-Elec'!M48="-","-",'3e NC-Elec'!M48)</f>
        <v>17.848499999999998</v>
      </c>
      <c r="M79" s="117">
        <f>IF('3e NC-Elec'!N48="-","-",'3e NC-Elec'!N48)</f>
        <v>19.637</v>
      </c>
      <c r="N79" s="117">
        <f>IF('3e NC-Elec'!O48="-","-",'3e NC-Elec'!O48)</f>
        <v>19.637</v>
      </c>
      <c r="O79" s="27"/>
      <c r="P79" s="117">
        <f>'3e NC-Elec'!Q48</f>
        <v>19.637</v>
      </c>
      <c r="Q79" s="117">
        <f>'3e NC-Elec'!R48</f>
        <v>20.330500000000001</v>
      </c>
      <c r="R79" s="117">
        <f>'3e NC-Elec'!S48</f>
        <v>20.330500000000001</v>
      </c>
      <c r="S79" s="117">
        <f>'3e NC-Elec'!T48</f>
        <v>24.418500000000005</v>
      </c>
      <c r="T79" s="117">
        <f>'3e NC-Elec'!U48</f>
        <v>24.418500000000005</v>
      </c>
      <c r="U79" s="117">
        <f>'3e NC-Elec'!V48</f>
        <v>22.776</v>
      </c>
      <c r="V79" s="117">
        <f>'3e NC-Elec'!W48</f>
        <v>22.776</v>
      </c>
      <c r="W79" s="117">
        <f>'3e NC-Elec'!X48</f>
        <v>96.542500000000004</v>
      </c>
      <c r="X79" s="27"/>
      <c r="Y79" s="117">
        <f>'3e NC-Elec'!Z48</f>
        <v>96.542500000000004</v>
      </c>
      <c r="Z79" s="117" t="str">
        <f>'3e NC-Elec'!AA48</f>
        <v>-</v>
      </c>
      <c r="AA79" s="117" t="str">
        <f>'3e NC-Elec'!AB48</f>
        <v>-</v>
      </c>
      <c r="AB79" s="117" t="str">
        <f>'3e NC-Elec'!AC48</f>
        <v>-</v>
      </c>
      <c r="AC79" s="117" t="str">
        <f>'3e NC-Elec'!AD48</f>
        <v>-</v>
      </c>
      <c r="AD79" s="25"/>
    </row>
    <row r="80" spans="1:30" s="26" customFormat="1" ht="11.25" x14ac:dyDescent="0.15">
      <c r="A80" s="207"/>
      <c r="B80" s="120" t="s">
        <v>248</v>
      </c>
      <c r="C80" s="120" t="s">
        <v>185</v>
      </c>
      <c r="D80" s="122" t="s">
        <v>123</v>
      </c>
      <c r="E80" s="119"/>
      <c r="F80" s="27"/>
      <c r="G80" s="117">
        <f>IF('3g CPIH'!C$17="-","-",'3h OC '!$E$9*('3g CPIH'!C$17/'3g CPIH'!$G$17))</f>
        <v>39.034507632093934</v>
      </c>
      <c r="H80" s="117">
        <f>IF('3g CPIH'!D$17="-","-",'3h OC '!$E$9*('3g CPIH'!D$17/'3g CPIH'!$G$17))</f>
        <v>39.112654794520544</v>
      </c>
      <c r="I80" s="117">
        <f>IF('3g CPIH'!E$17="-","-",'3h OC '!$E$9*('3g CPIH'!E$17/'3g CPIH'!$G$17))</f>
        <v>39.229875538160471</v>
      </c>
      <c r="J80" s="117">
        <f>IF('3g CPIH'!F$17="-","-",'3h OC '!$E$9*('3g CPIH'!F$17/'3g CPIH'!$G$17))</f>
        <v>39.464317025440316</v>
      </c>
      <c r="K80" s="117">
        <f>IF('3g CPIH'!G$17="-","-",'3h OC '!$E$9*('3g CPIH'!G$17/'3g CPIH'!$G$17))</f>
        <v>39.933199999999999</v>
      </c>
      <c r="L80" s="117">
        <f>IF('3g CPIH'!H$17="-","-",'3h OC '!$E$9*('3g CPIH'!H$17/'3g CPIH'!$G$17))</f>
        <v>40.441156555772999</v>
      </c>
      <c r="M80" s="117">
        <f>IF('3g CPIH'!I$17="-","-",'3h OC '!$E$9*('3g CPIH'!I$17/'3g CPIH'!$G$17))</f>
        <v>41.027260273972601</v>
      </c>
      <c r="N80" s="117">
        <f>IF('3g CPIH'!J$17="-","-",'3h OC '!$E$9*('3g CPIH'!J$17/'3g CPIH'!$G$17))</f>
        <v>41.378922504892373</v>
      </c>
      <c r="O80" s="27"/>
      <c r="P80" s="117">
        <f>IF('3g CPIH'!L$17="-","-",'3h OC '!$E$9*('3g CPIH'!L$17/'3g CPIH'!$G$17))</f>
        <v>41.378922504892373</v>
      </c>
      <c r="Q80" s="117">
        <f>IF('3g CPIH'!M$17="-","-",'3h OC '!$E$9*('3g CPIH'!M$17/'3g CPIH'!$G$17))</f>
        <v>41.847805479452056</v>
      </c>
      <c r="R80" s="117">
        <f>IF('3g CPIH'!N$17="-","-",'3h OC '!$E$9*('3g CPIH'!N$17/'3g CPIH'!$G$17))</f>
        <v>42.160394129158512</v>
      </c>
      <c r="S80" s="117">
        <f>IF('3g CPIH'!O$17="-","-",'3h OC '!$E$9*('3g CPIH'!O$17/'3g CPIH'!$G$17))</f>
        <v>42.394835616438357</v>
      </c>
      <c r="T80" s="117">
        <f>IF('3g CPIH'!P$17="-","-",'3h OC '!$E$9*('3g CPIH'!P$17/'3g CPIH'!$G$17))</f>
        <v>42.512056360078276</v>
      </c>
      <c r="U80" s="117">
        <f>IF('3g CPIH'!Q$17="-","-",'3h OC '!$E$9*('3g CPIH'!Q$17/'3g CPIH'!$G$17))</f>
        <v>42.746497847358121</v>
      </c>
      <c r="V80" s="117">
        <f>IF('3g CPIH'!R$17="-","-",'3h OC '!$E$9*('3g CPIH'!R$17/'3g CPIH'!$G$17))</f>
        <v>43.527969471624267</v>
      </c>
      <c r="W80" s="117">
        <f>IF('3g CPIH'!S$17="-","-",'3h OC '!$E$9*('3g CPIH'!S$17/'3g CPIH'!$G$17))</f>
        <v>44.817397651663406</v>
      </c>
      <c r="X80" s="27"/>
      <c r="Y80" s="117">
        <f>IF('3g CPIH'!U$17="-","-",'3h OC '!$E$9*('3g CPIH'!U$17/'3g CPIH'!$G$17))</f>
        <v>47.083665362035227</v>
      </c>
      <c r="Z80" s="117" t="str">
        <f>IF('3g CPIH'!V$17="-","-",'3h OC '!$E$9*('3g CPIH'!V$17/'3g CPIH'!$G$17))</f>
        <v>-</v>
      </c>
      <c r="AA80" s="117" t="str">
        <f>IF('3g CPIH'!W$17="-","-",'3h OC '!$E$9*('3g CPIH'!W$17/'3g CPIH'!$G$17))</f>
        <v>-</v>
      </c>
      <c r="AB80" s="117" t="str">
        <f>IF('3g CPIH'!X$17="-","-",'3h OC '!$E$9*('3g CPIH'!X$17/'3g CPIH'!$G$17))</f>
        <v>-</v>
      </c>
      <c r="AC80" s="117" t="str">
        <f>IF('3g CPIH'!Y$17="-","-",'3h OC '!$E$9*('3g CPIH'!Y$17/'3g CPIH'!$G$17))</f>
        <v>-</v>
      </c>
      <c r="AD80" s="25"/>
    </row>
    <row r="81" spans="1:30" s="26" customFormat="1" ht="11.25" x14ac:dyDescent="0.15">
      <c r="A81" s="207"/>
      <c r="B81" s="120" t="s">
        <v>248</v>
      </c>
      <c r="C81" s="120" t="s">
        <v>186</v>
      </c>
      <c r="D81" s="122" t="s">
        <v>123</v>
      </c>
      <c r="E81" s="119"/>
      <c r="F81" s="27"/>
      <c r="G81" s="117" t="s">
        <v>249</v>
      </c>
      <c r="H81" s="117" t="s">
        <v>249</v>
      </c>
      <c r="I81" s="117" t="s">
        <v>249</v>
      </c>
      <c r="J81" s="117" t="s">
        <v>249</v>
      </c>
      <c r="K81" s="117">
        <f>IF('3i SMNCC'!G$50="-","-",'3i SMNCC'!G$62)</f>
        <v>0</v>
      </c>
      <c r="L81" s="117">
        <f>IF('3i SMNCC'!H$50="-","-",'3i SMNCC'!H$62)</f>
        <v>-0.1310662676190151</v>
      </c>
      <c r="M81" s="117">
        <f>IF('3i SMNCC'!I$50="-","-",'3i SMNCC'!I$62)</f>
        <v>1.6490220555819262</v>
      </c>
      <c r="N81" s="117">
        <f>IF('3i SMNCC'!J$50="-","-",'3i SMNCC'!J$62)</f>
        <v>7.9249822078168837</v>
      </c>
      <c r="O81" s="27"/>
      <c r="P81" s="117">
        <f>IF('3i SMNCC'!L$50="-","-",'3i SMNCC'!L$62)</f>
        <v>7.9249822078168837</v>
      </c>
      <c r="Q81" s="117">
        <f>IF('3i SMNCC'!M$50="-","-",'3i SMNCC'!M$62)</f>
        <v>9.5945159615724194</v>
      </c>
      <c r="R81" s="117">
        <f>IF('3i SMNCC'!N$50="-","-",'3i SMNCC'!N$62)</f>
        <v>9.6655312765157912</v>
      </c>
      <c r="S81" s="117">
        <f>IF('3i SMNCC'!O$50="-","-",'3i SMNCC'!O$62)</f>
        <v>11.448655558303892</v>
      </c>
      <c r="T81" s="117">
        <f>IF('3i SMNCC'!P$50="-","-",'3i SMNCC'!P$62)</f>
        <v>11.63045810995356</v>
      </c>
      <c r="U81" s="117">
        <f>IF('3i SMNCC'!Q$50="-","-",'3i SMNCC'!Q$62)</f>
        <v>11.375413031411084</v>
      </c>
      <c r="V81" s="117">
        <f>IF('3i SMNCC'!R$50="-","-",'3i SMNCC'!R$62)</f>
        <v>11.405483218834176</v>
      </c>
      <c r="W81" s="117">
        <f>IF('3i SMNCC'!S$50="-","-",'3i SMNCC'!S$62)</f>
        <v>10.452988037960662</v>
      </c>
      <c r="X81" s="27"/>
      <c r="Y81" s="117">
        <f>IF('3i SMNCC'!U$50="-","-",'3i SMNCC'!U$62)</f>
        <v>11.090106502704794</v>
      </c>
      <c r="Z81" s="117" t="str">
        <f>IF('3i SMNCC'!V$50="-","-",'3i SMNCC'!V$62)</f>
        <v>-</v>
      </c>
      <c r="AA81" s="117" t="str">
        <f>IF('3i SMNCC'!W$50="-","-",'3i SMNCC'!W$62)</f>
        <v>-</v>
      </c>
      <c r="AB81" s="117" t="str">
        <f>IF('3i SMNCC'!X$50="-","-",'3i SMNCC'!X$62)</f>
        <v>-</v>
      </c>
      <c r="AC81" s="117" t="str">
        <f>IF('3i SMNCC'!Y$50="-","-",'3i SMNCC'!Y$62)</f>
        <v>-</v>
      </c>
      <c r="AD81" s="25"/>
    </row>
    <row r="82" spans="1:30" s="26" customFormat="1" ht="11.25" customHeight="1" x14ac:dyDescent="0.15">
      <c r="A82" s="207"/>
      <c r="B82" s="120" t="s">
        <v>248</v>
      </c>
      <c r="C82" s="120" t="s">
        <v>187</v>
      </c>
      <c r="D82" s="122" t="s">
        <v>123</v>
      </c>
      <c r="E82" s="119"/>
      <c r="F82" s="27"/>
      <c r="G82" s="117">
        <f>IF('3g CPIH'!C$17="-","-",'3j PAAC PAP'!$G$13*('3g CPIH'!C$17/'3g CPIH'!$G$17))</f>
        <v>13.436452250489236</v>
      </c>
      <c r="H82" s="117">
        <f>IF('3g CPIH'!D$17="-","-",'3j PAAC PAP'!$G$13*('3g CPIH'!D$17/'3g CPIH'!$G$17))</f>
        <v>13.463352054794518</v>
      </c>
      <c r="I82" s="117">
        <f>IF('3g CPIH'!E$17="-","-",'3j PAAC PAP'!$G$13*('3g CPIH'!E$17/'3g CPIH'!$G$17))</f>
        <v>13.503701761252445</v>
      </c>
      <c r="J82" s="117">
        <f>IF('3g CPIH'!F$17="-","-",'3j PAAC PAP'!$G$13*('3g CPIH'!F$17/'3g CPIH'!$G$17))</f>
        <v>13.584401174168297</v>
      </c>
      <c r="K82" s="117">
        <f>IF('3g CPIH'!G$17="-","-",'3j PAAC PAP'!$G$13*('3g CPIH'!G$17/'3g CPIH'!$G$17))</f>
        <v>13.745799999999999</v>
      </c>
      <c r="L82" s="117">
        <f>IF('3g CPIH'!H$17="-","-",'3j PAAC PAP'!$G$13*('3g CPIH'!H$17/'3g CPIH'!$G$17))</f>
        <v>13.920648727984345</v>
      </c>
      <c r="M82" s="117">
        <f>IF('3g CPIH'!I$17="-","-",'3j PAAC PAP'!$G$13*('3g CPIH'!I$17/'3g CPIH'!$G$17))</f>
        <v>14.122397260273971</v>
      </c>
      <c r="N82" s="117">
        <f>IF('3g CPIH'!J$17="-","-",'3j PAAC PAP'!$G$13*('3g CPIH'!J$17/'3g CPIH'!$G$17))</f>
        <v>14.24344637964775</v>
      </c>
      <c r="O82" s="27"/>
      <c r="P82" s="117">
        <f>IF('3g CPIH'!L$17="-","-",'3j PAAC PAP'!$G$13*('3g CPIH'!L$17/'3g CPIH'!$G$17))</f>
        <v>14.24344637964775</v>
      </c>
      <c r="Q82" s="117">
        <f>IF('3g CPIH'!M$17="-","-",'3j PAAC PAP'!$G$13*('3g CPIH'!M$17/'3g CPIH'!$G$17))</f>
        <v>14.40484520547945</v>
      </c>
      <c r="R82" s="117">
        <f>IF('3g CPIH'!N$17="-","-",'3j PAAC PAP'!$G$13*('3g CPIH'!N$17/'3g CPIH'!$G$17))</f>
        <v>14.512444422700586</v>
      </c>
      <c r="S82" s="117">
        <f>IF('3g CPIH'!O$17="-","-",'3j PAAC PAP'!$G$13*('3g CPIH'!O$17/'3g CPIH'!$G$17))</f>
        <v>14.593143835616438</v>
      </c>
      <c r="T82" s="117">
        <f>IF('3g CPIH'!P$17="-","-",'3j PAAC PAP'!$G$13*('3g CPIH'!P$17/'3g CPIH'!$G$17))</f>
        <v>14.633493542074362</v>
      </c>
      <c r="U82" s="117">
        <f>IF('3g CPIH'!Q$17="-","-",'3j PAAC PAP'!$G$13*('3g CPIH'!Q$17/'3g CPIH'!$G$17))</f>
        <v>14.714192954990214</v>
      </c>
      <c r="V82" s="117">
        <f>IF('3g CPIH'!R$17="-","-",'3j PAAC PAP'!$G$13*('3g CPIH'!R$17/'3g CPIH'!$G$17))</f>
        <v>14.983190998043053</v>
      </c>
      <c r="W82" s="117">
        <f>IF('3g CPIH'!S$17="-","-",'3j PAAC PAP'!$G$13*('3g CPIH'!S$17/'3g CPIH'!$G$17))</f>
        <v>15.427037769080234</v>
      </c>
      <c r="X82" s="27"/>
      <c r="Y82" s="117">
        <f>IF('3g CPIH'!U$17="-","-",'3j PAAC PAP'!$G$13*('3g CPIH'!U$17/'3g CPIH'!$G$17))</f>
        <v>16.207132093933463</v>
      </c>
      <c r="Z82" s="117" t="str">
        <f>IF('3g CPIH'!V$17="-","-",'3j PAAC PAP'!$G$13*('3g CPIH'!V$17/'3g CPIH'!$G$17))</f>
        <v>-</v>
      </c>
      <c r="AA82" s="117" t="str">
        <f>IF('3g CPIH'!W$17="-","-",'3j PAAC PAP'!$G$13*('3g CPIH'!W$17/'3g CPIH'!$G$17))</f>
        <v>-</v>
      </c>
      <c r="AB82" s="117" t="str">
        <f>IF('3g CPIH'!X$17="-","-",'3j PAAC PAP'!$G$13*('3g CPIH'!X$17/'3g CPIH'!$G$17))</f>
        <v>-</v>
      </c>
      <c r="AC82" s="117" t="str">
        <f>IF('3g CPIH'!Y$17="-","-",'3j PAAC PAP'!$G$13*('3g CPIH'!Y$17/'3g CPIH'!$G$17))</f>
        <v>-</v>
      </c>
      <c r="AD82" s="25"/>
    </row>
    <row r="83" spans="1:30" s="26" customFormat="1" ht="11.25" customHeight="1" x14ac:dyDescent="0.15">
      <c r="A83" s="207"/>
      <c r="B83" s="120" t="s">
        <v>248</v>
      </c>
      <c r="C83" s="120" t="s">
        <v>188</v>
      </c>
      <c r="D83" s="122" t="s">
        <v>123</v>
      </c>
      <c r="E83" s="119"/>
      <c r="F83" s="27"/>
      <c r="G83" s="117">
        <f>IF(G78="-","-",SUM(G75:G81)*'3j PAAC PAP'!$G$31)</f>
        <v>4.6413974069397996</v>
      </c>
      <c r="H83" s="117">
        <f>IF(H78="-","-",SUM(H75:H81)*'3j PAAC PAP'!$G$31)</f>
        <v>4.6459224402329493</v>
      </c>
      <c r="I83" s="117">
        <f>IF(I78="-","-",SUM(I75:I81)*'3j PAAC PAP'!$G$31)</f>
        <v>3.7877097595869968</v>
      </c>
      <c r="J83" s="117">
        <f>IF(J78="-","-",SUM(J75:J81)*'3j PAAC PAP'!$G$31)</f>
        <v>3.8012848594664495</v>
      </c>
      <c r="K83" s="117">
        <f>IF(K78="-","-",SUM(K75:K81)*'3j PAAC PAP'!$G$31)</f>
        <v>3.7337195719536114</v>
      </c>
      <c r="L83" s="117">
        <f>IF(L78="-","-",SUM(L75:L81)*'3j PAAC PAP'!$G$31)</f>
        <v>3.755543027198879</v>
      </c>
      <c r="M83" s="117">
        <f>IF(M78="-","-",SUM(M75:M81)*'3j PAAC PAP'!$G$31)</f>
        <v>4.0200665064622196</v>
      </c>
      <c r="N83" s="117">
        <f>IF(N78="-","-",SUM(N75:N81)*'3j PAAC PAP'!$G$31)</f>
        <v>4.4038323529364112</v>
      </c>
      <c r="O83" s="27"/>
      <c r="P83" s="117">
        <f>IF(P78="-","-",SUM(P75:P81)*'3j PAAC PAP'!$G$31)</f>
        <v>4.4038323529364112</v>
      </c>
      <c r="Q83" s="117">
        <f>IF(Q78="-","-",SUM(Q75:Q81)*'3j PAAC PAP'!$G$31)</f>
        <v>4.5775010899455895</v>
      </c>
      <c r="R83" s="117">
        <f>IF(R78="-","-",SUM(R75:R81)*'3j PAAC PAP'!$G$31)</f>
        <v>4.5946829498092594</v>
      </c>
      <c r="S83" s="117">
        <f>IF(S78="-","-",SUM(S75:S81)*'3j PAAC PAP'!$G$31)</f>
        <v>4.9578210342180578</v>
      </c>
      <c r="T83" s="117">
        <f>IF(T78="-","-",SUM(T75:T81)*'3j PAAC PAP'!$G$31)</f>
        <v>4.9571752660922082</v>
      </c>
      <c r="U83" s="117">
        <f>IF(U78="-","-",SUM(U75:U81)*'3j PAAC PAP'!$G$31)</f>
        <v>4.9504417982024149</v>
      </c>
      <c r="V83" s="117">
        <f>IF(V78="-","-",SUM(V75:V81)*'3j PAAC PAP'!$G$31)</f>
        <v>4.9448267167764532</v>
      </c>
      <c r="W83" s="117">
        <f>IF(W78="-","-",SUM(W75:W81)*'3j PAAC PAP'!$G$31)</f>
        <v>9.3479701841667744</v>
      </c>
      <c r="X83" s="27"/>
      <c r="Y83" s="117">
        <f>IF(Y78="-","-",SUM(Y75:Y81)*'3j PAAC PAP'!$G$31)</f>
        <v>9.5348639693903543</v>
      </c>
      <c r="Z83" s="117" t="str">
        <f>IF(Z78="-","-",SUM(Z75:Z81)*'3j PAAC PAP'!$G$31)</f>
        <v>-</v>
      </c>
      <c r="AA83" s="117" t="str">
        <f>IF(AA78="-","-",SUM(AA75:AA81)*'3j PAAC PAP'!$G$31)</f>
        <v>-</v>
      </c>
      <c r="AB83" s="117" t="str">
        <f>IF(AB78="-","-",SUM(AB75:AB81)*'3j PAAC PAP'!$G$31)</f>
        <v>-</v>
      </c>
      <c r="AC83" s="117" t="str">
        <f>IF(AC78="-","-",SUM(AC75:AC81)*'3j PAAC PAP'!$G$31)</f>
        <v>-</v>
      </c>
      <c r="AD83" s="25"/>
    </row>
    <row r="84" spans="1:30" s="26" customFormat="1" ht="11.25" customHeight="1" x14ac:dyDescent="0.15">
      <c r="A84" s="207"/>
      <c r="B84" s="120" t="s">
        <v>189</v>
      </c>
      <c r="C84" s="120" t="s">
        <v>250</v>
      </c>
      <c r="D84" s="122" t="s">
        <v>123</v>
      </c>
      <c r="E84" s="119"/>
      <c r="F84" s="27"/>
      <c r="G84" s="117">
        <f>IF(G78="-","-",SUM(G75:G83)*'3k EBIT'!$E$9)</f>
        <v>1.9026080455778041</v>
      </c>
      <c r="H84" s="117">
        <f>IF(H78="-","-",SUM(H75:H83)*'3k EBIT'!$E$9)</f>
        <v>1.9047302360742886</v>
      </c>
      <c r="I84" s="117">
        <f>IF(I78="-","-",SUM(I75:I83)*'3k EBIT'!$E$9)</f>
        <v>1.6018308856304677</v>
      </c>
      <c r="J84" s="117">
        <f>IF(J78="-","-",SUM(J75:J83)*'3k EBIT'!$E$9)</f>
        <v>1.6081974571199233</v>
      </c>
      <c r="K84" s="117">
        <f>IF(K78="-","-",SUM(K75:K83)*'3k EBIT'!$E$9)</f>
        <v>1.5874152725799173</v>
      </c>
      <c r="L84" s="117">
        <f>IF(L78="-","-",SUM(L75:L83)*'3k EBIT'!$E$9)</f>
        <v>1.5985240305256745</v>
      </c>
      <c r="M84" s="117">
        <f>IF(M78="-","-",SUM(M75:M83)*'3k EBIT'!$E$9)</f>
        <v>1.696033833998865</v>
      </c>
      <c r="N84" s="117">
        <f>IF(N78="-","-",SUM(N75:N83)*'3k EBIT'!$E$9)</f>
        <v>1.8341748805743494</v>
      </c>
      <c r="O84" s="27"/>
      <c r="P84" s="117">
        <f>IF(P78="-","-",SUM(P75:P83)*'3k EBIT'!$E$9)</f>
        <v>1.8341748805743494</v>
      </c>
      <c r="Q84" s="117">
        <f>IF(Q78="-","-",SUM(Q75:Q83)*'3k EBIT'!$E$9)</f>
        <v>1.8987539983244912</v>
      </c>
      <c r="R84" s="117">
        <f>IF(R78="-","-",SUM(R75:R83)*'3k EBIT'!$E$9)</f>
        <v>1.9069178268535361</v>
      </c>
      <c r="S84" s="117">
        <f>IF(S78="-","-",SUM(S75:S83)*'3k EBIT'!$E$9)</f>
        <v>2.0369781917495371</v>
      </c>
      <c r="T84" s="117">
        <f>IF(T78="-","-",SUM(T75:T83)*'3k EBIT'!$E$9)</f>
        <v>2.0375311780923804</v>
      </c>
      <c r="U84" s="117">
        <f>IF(U78="-","-",SUM(U75:U83)*'3k EBIT'!$E$9)</f>
        <v>2.0367115087691423</v>
      </c>
      <c r="V84" s="117">
        <f>IF(V78="-","-",SUM(V75:V83)*'3k EBIT'!$E$9)</f>
        <v>2.0399345513443095</v>
      </c>
      <c r="W84" s="117">
        <f>IF(W78="-","-",SUM(W75:W83)*'3k EBIT'!$E$9)</f>
        <v>3.6065950227132273</v>
      </c>
      <c r="X84" s="27"/>
      <c r="Y84" s="117">
        <f>IF(Y78="-","-",SUM(Y75:Y83)*'3k EBIT'!$E$9)</f>
        <v>3.6878367534342082</v>
      </c>
      <c r="Z84" s="117" t="str">
        <f>IF(Z78="-","-",SUM(Z75:Z83)*'3k EBIT'!$E$9)</f>
        <v>-</v>
      </c>
      <c r="AA84" s="117" t="str">
        <f>IF(AA78="-","-",SUM(AA75:AA83)*'3k EBIT'!$E$9)</f>
        <v>-</v>
      </c>
      <c r="AB84" s="117" t="str">
        <f>IF(AB78="-","-",SUM(AB75:AB83)*'3k EBIT'!$E$9)</f>
        <v>-</v>
      </c>
      <c r="AC84" s="117" t="str">
        <f>IF(AC78="-","-",SUM(AC75:AC83)*'3k EBIT'!$E$9)</f>
        <v>-</v>
      </c>
      <c r="AD84" s="25"/>
    </row>
    <row r="85" spans="1:30" s="26" customFormat="1" ht="12.6" customHeight="1" x14ac:dyDescent="0.15">
      <c r="A85" s="207"/>
      <c r="B85" s="120" t="s">
        <v>251</v>
      </c>
      <c r="C85" s="156" t="s">
        <v>252</v>
      </c>
      <c r="D85" s="122" t="s">
        <v>123</v>
      </c>
      <c r="E85" s="118"/>
      <c r="F85" s="27"/>
      <c r="G85" s="117">
        <f>IF(G80="-","-",SUM(G75:G78,G80:G84)*'3l HAP'!$E$10)</f>
        <v>0.96003561393581627</v>
      </c>
      <c r="H85" s="117">
        <f>IF(H80="-","-",SUM(H75:H78,H80:H84)*'3l HAP'!$E$10)</f>
        <v>0.96167092857924175</v>
      </c>
      <c r="I85" s="117">
        <f>IF(I80="-","-",SUM(I75:I78,I80:I84)*'3l HAP'!$E$10)</f>
        <v>0.94790012386535472</v>
      </c>
      <c r="J85" s="117">
        <f>IF(J80="-","-",SUM(J75:J78,J80:J84)*'3l HAP'!$E$10)</f>
        <v>0.95280606779563226</v>
      </c>
      <c r="K85" s="117">
        <f>IF(K80="-","-",SUM(K75:K78,K80:K84)*'3l HAP'!$E$10)</f>
        <v>0.96190839602352973</v>
      </c>
      <c r="L85" s="117">
        <f>IF(L80="-","-",SUM(L75:L78,L80:L84)*'3l HAP'!$E$10)</f>
        <v>0.97046856749214083</v>
      </c>
      <c r="M85" s="117">
        <f>IF(M80="-","-",SUM(M75:M78,M80:M84)*'3l HAP'!$E$10)</f>
        <v>1.0194221096742642</v>
      </c>
      <c r="N85" s="117">
        <f>IF(N80="-","-",SUM(N75:N78,N80:N84)*'3l HAP'!$E$10)</f>
        <v>1.1258706479639244</v>
      </c>
      <c r="O85" s="27"/>
      <c r="P85" s="117">
        <f>IF(P80="-","-",SUM(P75:P78,P80:P84)*'3l HAP'!$E$10)</f>
        <v>1.1258706479639244</v>
      </c>
      <c r="Q85" s="117">
        <f>IF(Q80="-","-",SUM(Q75:Q78,Q80:Q84)*'3l HAP'!$E$10)</f>
        <v>1.1654804024869532</v>
      </c>
      <c r="R85" s="117">
        <f>IF(R80="-","-",SUM(R75:R78,R80:R84)*'3l HAP'!$E$10)</f>
        <v>1.1717712742828996</v>
      </c>
      <c r="S85" s="117">
        <f>IF(S80="-","-",SUM(S75:S78,S80:S84)*'3l HAP'!$E$10)</f>
        <v>1.2121406039619607</v>
      </c>
      <c r="T85" s="117">
        <f>IF(T80="-","-",SUM(T75:T78,T80:T84)*'3l HAP'!$E$10)</f>
        <v>1.2125667234199282</v>
      </c>
      <c r="U85" s="117">
        <f>IF(U80="-","-",SUM(U75:U78,U80:U84)*'3l HAP'!$E$10)</f>
        <v>1.2359829462565295</v>
      </c>
      <c r="V85" s="117">
        <f>IF(V80="-","-",SUM(V75:V78,V80:V84)*'3l HAP'!$E$10)</f>
        <v>1.2384665539855646</v>
      </c>
      <c r="W85" s="117">
        <f>IF(W80="-","-",SUM(W75:W78,W80:W84)*'3l HAP'!$E$10)</f>
        <v>1.3656863057451172</v>
      </c>
      <c r="X85" s="27"/>
      <c r="Y85" s="117">
        <f>IF(Y80="-","-",SUM(Y75:Y78,Y80:Y84)*'3l HAP'!$E$10)</f>
        <v>1.4282894472280878</v>
      </c>
      <c r="Z85" s="117" t="str">
        <f>IF(Z80="-","-",SUM(Z75:Z78,Z80:Z84)*'3l HAP'!$E$10)</f>
        <v>-</v>
      </c>
      <c r="AA85" s="117" t="str">
        <f>IF(AA80="-","-",SUM(AA75:AA78,AA80:AA84)*'3l HAP'!$E$10)</f>
        <v>-</v>
      </c>
      <c r="AB85" s="117" t="str">
        <f>IF(AB80="-","-",SUM(AB75:AB78,AB80:AB84)*'3l HAP'!$E$10)</f>
        <v>-</v>
      </c>
      <c r="AC85" s="117" t="str">
        <f>IF(AC80="-","-",SUM(AC75:AC78,AC80:AC84)*'3l HAP'!$E$10)</f>
        <v>-</v>
      </c>
      <c r="AD85" s="25"/>
    </row>
    <row r="86" spans="1:30" s="26" customFormat="1" ht="11.25" customHeight="1" x14ac:dyDescent="0.15">
      <c r="A86" s="207"/>
      <c r="B86" s="120" t="s">
        <v>253</v>
      </c>
      <c r="C86" s="120" t="str">
        <f>B86&amp;"_"&amp;D86</f>
        <v>Total_Northern</v>
      </c>
      <c r="D86" s="122" t="s">
        <v>123</v>
      </c>
      <c r="E86" s="119"/>
      <c r="F86" s="27"/>
      <c r="G86" s="117">
        <f t="shared" ref="G86:N86" si="15">IF(G80="-","-",SUM(G75:G85))</f>
        <v>101.0972598087187</v>
      </c>
      <c r="H86" s="117">
        <f t="shared" si="15"/>
        <v>101.21058931388363</v>
      </c>
      <c r="I86" s="117">
        <f t="shared" si="15"/>
        <v>85.254754018090807</v>
      </c>
      <c r="J86" s="117">
        <f t="shared" si="15"/>
        <v>85.594742533585702</v>
      </c>
      <c r="K86" s="117">
        <f t="shared" si="15"/>
        <v>84.510046127293933</v>
      </c>
      <c r="L86" s="117">
        <f t="shared" si="15"/>
        <v>85.103277528091894</v>
      </c>
      <c r="M86" s="117">
        <f t="shared" si="15"/>
        <v>90.2843238700912</v>
      </c>
      <c r="N86" s="117">
        <f t="shared" si="15"/>
        <v>97.661350803959039</v>
      </c>
      <c r="O86" s="27"/>
      <c r="P86" s="117">
        <f t="shared" ref="P86:W86" si="16">IF(P80="-","-",SUM(P75:P85))</f>
        <v>97.661350803959039</v>
      </c>
      <c r="Q86" s="117">
        <f t="shared" si="16"/>
        <v>101.09986008877567</v>
      </c>
      <c r="R86" s="117">
        <f t="shared" si="16"/>
        <v>101.53582596883243</v>
      </c>
      <c r="S86" s="117">
        <f t="shared" si="16"/>
        <v>108.42147483399822</v>
      </c>
      <c r="T86" s="117">
        <f t="shared" si="16"/>
        <v>108.45100548579465</v>
      </c>
      <c r="U86" s="117">
        <f t="shared" si="16"/>
        <v>108.43128123575379</v>
      </c>
      <c r="V86" s="117">
        <f t="shared" si="16"/>
        <v>108.6033985931608</v>
      </c>
      <c r="W86" s="117">
        <f t="shared" si="16"/>
        <v>191.18639856891826</v>
      </c>
      <c r="X86" s="27"/>
      <c r="Y86" s="117">
        <f t="shared" ref="Y86:AC86" si="17">IF(Y80="-","-",SUM(Y75:Y85))</f>
        <v>195.52488050850039</v>
      </c>
      <c r="Z86" s="117" t="str">
        <f t="shared" si="17"/>
        <v>-</v>
      </c>
      <c r="AA86" s="117" t="str">
        <f t="shared" si="17"/>
        <v>-</v>
      </c>
      <c r="AB86" s="117" t="str">
        <f t="shared" si="17"/>
        <v>-</v>
      </c>
      <c r="AC86" s="117" t="str">
        <f t="shared" si="17"/>
        <v>-</v>
      </c>
      <c r="AD86" s="25"/>
    </row>
    <row r="87" spans="1:30" s="26" customFormat="1" ht="11.25" customHeight="1" x14ac:dyDescent="0.15">
      <c r="A87" s="207"/>
      <c r="B87" s="123" t="s">
        <v>244</v>
      </c>
      <c r="C87" s="123" t="s">
        <v>180</v>
      </c>
      <c r="D87" s="121" t="s">
        <v>122</v>
      </c>
      <c r="E87" s="75"/>
      <c r="F87" s="27"/>
      <c r="G87" s="35" t="s">
        <v>249</v>
      </c>
      <c r="H87" s="35" t="s">
        <v>249</v>
      </c>
      <c r="I87" s="35" t="s">
        <v>249</v>
      </c>
      <c r="J87" s="35" t="s">
        <v>249</v>
      </c>
      <c r="K87" s="35" t="s">
        <v>249</v>
      </c>
      <c r="L87" s="35" t="s">
        <v>249</v>
      </c>
      <c r="M87" s="35" t="s">
        <v>249</v>
      </c>
      <c r="N87" s="35" t="s">
        <v>249</v>
      </c>
      <c r="O87" s="27"/>
      <c r="P87" s="35" t="s">
        <v>249</v>
      </c>
      <c r="Q87" s="35" t="s">
        <v>249</v>
      </c>
      <c r="R87" s="35" t="s">
        <v>249</v>
      </c>
      <c r="S87" s="35" t="s">
        <v>249</v>
      </c>
      <c r="T87" s="35" t="s">
        <v>249</v>
      </c>
      <c r="U87" s="35" t="s">
        <v>249</v>
      </c>
      <c r="V87" s="35" t="s">
        <v>249</v>
      </c>
      <c r="W87" s="35" t="s">
        <v>249</v>
      </c>
      <c r="X87" s="27"/>
      <c r="Y87" s="35" t="s">
        <v>249</v>
      </c>
      <c r="Z87" s="35" t="s">
        <v>249</v>
      </c>
      <c r="AA87" s="35" t="s">
        <v>249</v>
      </c>
      <c r="AB87" s="35" t="s">
        <v>249</v>
      </c>
      <c r="AC87" s="35" t="s">
        <v>249</v>
      </c>
      <c r="AD87" s="25"/>
    </row>
    <row r="88" spans="1:30" s="26" customFormat="1" ht="11.25" x14ac:dyDescent="0.15">
      <c r="A88" s="207"/>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x14ac:dyDescent="0.15">
      <c r="A89" s="207"/>
      <c r="B89" s="123" t="s">
        <v>245</v>
      </c>
      <c r="C89" s="123" t="s">
        <v>182</v>
      </c>
      <c r="D89" s="121" t="s">
        <v>122</v>
      </c>
      <c r="E89" s="75"/>
      <c r="F89" s="27"/>
      <c r="G89" s="35" t="str">
        <f>IF('3c AA'!J103="-","-",'3c AA'!J103)</f>
        <v>-</v>
      </c>
      <c r="H89" s="35" t="str">
        <f>IF('3c AA'!K103="-","-",'3c AA'!K103)</f>
        <v>-</v>
      </c>
      <c r="I89" s="35" t="str">
        <f>IF('3c AA'!L103="-","-",'3c AA'!L103)</f>
        <v>-</v>
      </c>
      <c r="J89" s="35" t="str">
        <f>IF('3c AA'!M103="-","-",'3c AA'!M103)</f>
        <v>-</v>
      </c>
      <c r="K89" s="35" t="str">
        <f>IF('3c AA'!N103="-","-",'3c AA'!N103)</f>
        <v>-</v>
      </c>
      <c r="L89" s="35" t="str">
        <f>IF('3c AA'!O103="-","-",'3c AA'!O103)</f>
        <v>-</v>
      </c>
      <c r="M89" s="35" t="str">
        <f>IF('3c AA'!P103="-","-",'3c AA'!P103)</f>
        <v>-</v>
      </c>
      <c r="N89" s="35" t="str">
        <f>IF('3c AA'!Q103="-","-",'3c AA'!Q103)</f>
        <v>-</v>
      </c>
      <c r="O89" s="27"/>
      <c r="P89" s="35" t="str">
        <f>IF('3c AA'!S103="-","-",'3c AA'!S103)</f>
        <v>-</v>
      </c>
      <c r="Q89" s="35" t="str">
        <f>IF('3c AA'!T103="-","-",'3c AA'!T103)</f>
        <v>-</v>
      </c>
      <c r="R89" s="35" t="str">
        <f>IF('3c AA'!U103="-","-",'3c AA'!U103)</f>
        <v>-</v>
      </c>
      <c r="S89" s="35" t="str">
        <f>IF('3c AA'!V103="-","-",'3c AA'!V103)</f>
        <v>-</v>
      </c>
      <c r="T89" s="35">
        <f>IF('3c AA'!W103="-","-",'3c AA'!W103)</f>
        <v>0</v>
      </c>
      <c r="U89" s="35">
        <f>IF('3c AA'!X103="-","-",'3c AA'!X103)</f>
        <v>1.4870742269298105</v>
      </c>
      <c r="V89" s="35">
        <f>IF('3c AA'!Y103="-","-",'3c AA'!Y103)</f>
        <v>0.70457099735818829</v>
      </c>
      <c r="W89" s="35" t="str">
        <f>IF('3c AA'!Z103="-","-",'3c AA'!Z103)</f>
        <v>-</v>
      </c>
      <c r="X89" s="27"/>
      <c r="Y89" s="35">
        <f>IF('3c AA'!AB103="-","-",'3c AA'!AB103)</f>
        <v>0</v>
      </c>
      <c r="Z89" s="35" t="str">
        <f>IF('3c AA'!AC103="-","-",'3c AA'!AC103)</f>
        <v>-</v>
      </c>
      <c r="AA89" s="35" t="str">
        <f>IF('3c AA'!AD103="-","-",'3c AA'!AD103)</f>
        <v>-</v>
      </c>
      <c r="AB89" s="35" t="str">
        <f>IF('3c AA'!AE103="-","-",'3c AA'!AE103)</f>
        <v>-</v>
      </c>
      <c r="AC89" s="35" t="str">
        <f>IF('3c AA'!AF103="-","-",'3c AA'!AF103)</f>
        <v>-</v>
      </c>
      <c r="AD89" s="25"/>
    </row>
    <row r="90" spans="1:30" s="26" customFormat="1" ht="11.25" x14ac:dyDescent="0.15">
      <c r="A90" s="207"/>
      <c r="B90" s="123" t="s">
        <v>246</v>
      </c>
      <c r="C90" s="123" t="s">
        <v>183</v>
      </c>
      <c r="D90" s="121" t="s">
        <v>122</v>
      </c>
      <c r="E90" s="75"/>
      <c r="F90" s="27"/>
      <c r="G90" s="35">
        <f>IF('3d PC'!G15="-","-",'3d PC'!G61)</f>
        <v>6.5567588596821027</v>
      </c>
      <c r="H90" s="35">
        <f>IF('3d PC'!H15="-","-",'3d PC'!H61)</f>
        <v>6.5567588596821027</v>
      </c>
      <c r="I90" s="35">
        <f>IF('3d PC'!I15="-","-",'3d PC'!I61)</f>
        <v>6.6197359495950758</v>
      </c>
      <c r="J90" s="35">
        <f>IF('3d PC'!J15="-","-",'3d PC'!J61)</f>
        <v>6.6197359495950758</v>
      </c>
      <c r="K90" s="35">
        <f>IF('3d PC'!K15="-","-",'3d PC'!K61)</f>
        <v>6.6995028867368616</v>
      </c>
      <c r="L90" s="35">
        <f>IF('3d PC'!L15="-","-",'3d PC'!L61)</f>
        <v>6.6995028867368616</v>
      </c>
      <c r="M90" s="35">
        <f>IF('3d PC'!M15="-","-",'3d PC'!M61)</f>
        <v>7.1131218301273513</v>
      </c>
      <c r="N90" s="35">
        <f>IF('3d PC'!N15="-","-",'3d PC'!N61)</f>
        <v>7.1131218301273513</v>
      </c>
      <c r="O90" s="27"/>
      <c r="P90" s="35">
        <f>'3d PC'!P61</f>
        <v>7.1131218301273513</v>
      </c>
      <c r="Q90" s="35">
        <f>'3d PC'!Q61</f>
        <v>7.2804579515147188</v>
      </c>
      <c r="R90" s="35">
        <f>'3d PC'!R61</f>
        <v>7.1935840895118579</v>
      </c>
      <c r="S90" s="35">
        <f>'3d PC'!S61</f>
        <v>7.3593999937099728</v>
      </c>
      <c r="T90" s="35">
        <f>'3d PC'!T61</f>
        <v>7.0492243060839304</v>
      </c>
      <c r="U90" s="35">
        <f>'3d PC'!U61</f>
        <v>7.1089669218364691</v>
      </c>
      <c r="V90" s="35">
        <f>'3d PC'!V61</f>
        <v>6.9829560851947949</v>
      </c>
      <c r="W90" s="35">
        <f>'3d PC'!W61</f>
        <v>9.6262235975887975</v>
      </c>
      <c r="X90" s="27"/>
      <c r="Y90" s="35">
        <f>'3d PC'!Y61</f>
        <v>9.9504863797742438</v>
      </c>
      <c r="Z90" s="35" t="str">
        <f>'3d PC'!Z61</f>
        <v>-</v>
      </c>
      <c r="AA90" s="35" t="str">
        <f>'3d PC'!AA61</f>
        <v>-</v>
      </c>
      <c r="AB90" s="35" t="str">
        <f>'3d PC'!AB61</f>
        <v>-</v>
      </c>
      <c r="AC90" s="35" t="str">
        <f>'3d PC'!AC61</f>
        <v>-</v>
      </c>
      <c r="AD90" s="25"/>
    </row>
    <row r="91" spans="1:30" s="26" customFormat="1" ht="11.25" x14ac:dyDescent="0.15">
      <c r="A91" s="207"/>
      <c r="B91" s="123" t="s">
        <v>247</v>
      </c>
      <c r="C91" s="123" t="s">
        <v>184</v>
      </c>
      <c r="D91" s="121" t="s">
        <v>122</v>
      </c>
      <c r="E91" s="75"/>
      <c r="F91" s="27"/>
      <c r="G91" s="35">
        <f>IF('3e NC-Elec'!H49="-","-",'3e NC-Elec'!H49)</f>
        <v>17.227999999999998</v>
      </c>
      <c r="H91" s="35">
        <f>IF('3e NC-Elec'!I49="-","-",'3e NC-Elec'!I49)</f>
        <v>17.227999999999998</v>
      </c>
      <c r="I91" s="35">
        <f>IF('3e NC-Elec'!J49="-","-",'3e NC-Elec'!J49)</f>
        <v>11.753000000000002</v>
      </c>
      <c r="J91" s="35">
        <f>IF('3e NC-Elec'!K49="-","-",'3e NC-Elec'!K49)</f>
        <v>11.753000000000002</v>
      </c>
      <c r="K91" s="35">
        <f>IF('3e NC-Elec'!L49="-","-",'3e NC-Elec'!L49)</f>
        <v>11.4245</v>
      </c>
      <c r="L91" s="35">
        <f>IF('3e NC-Elec'!M49="-","-",'3e NC-Elec'!M49)</f>
        <v>11.4245</v>
      </c>
      <c r="M91" s="35">
        <f>IF('3e NC-Elec'!N49="-","-",'3e NC-Elec'!N49)</f>
        <v>12.0815</v>
      </c>
      <c r="N91" s="35">
        <f>IF('3e NC-Elec'!O49="-","-",'3e NC-Elec'!O49)</f>
        <v>12.0815</v>
      </c>
      <c r="O91" s="27"/>
      <c r="P91" s="35">
        <f>'3e NC-Elec'!Q49</f>
        <v>12.0815</v>
      </c>
      <c r="Q91" s="35">
        <f>'3e NC-Elec'!R49</f>
        <v>13.176499999999999</v>
      </c>
      <c r="R91" s="35">
        <f>'3e NC-Elec'!S49</f>
        <v>13.176499999999999</v>
      </c>
      <c r="S91" s="35">
        <f>'3e NC-Elec'!T49</f>
        <v>14.308</v>
      </c>
      <c r="T91" s="35">
        <f>'3e NC-Elec'!U49</f>
        <v>14.308</v>
      </c>
      <c r="U91" s="35">
        <f>'3e NC-Elec'!V49</f>
        <v>15.731499999999999</v>
      </c>
      <c r="V91" s="35">
        <f>'3e NC-Elec'!W49</f>
        <v>15.731499999999999</v>
      </c>
      <c r="W91" s="35">
        <f>'3e NC-Elec'!X49</f>
        <v>73.912499999999994</v>
      </c>
      <c r="X91" s="27"/>
      <c r="Y91" s="35">
        <f>'3e NC-Elec'!Z49</f>
        <v>73.912499999999994</v>
      </c>
      <c r="Z91" s="35" t="str">
        <f>'3e NC-Elec'!AA49</f>
        <v>-</v>
      </c>
      <c r="AA91" s="35" t="str">
        <f>'3e NC-Elec'!AB49</f>
        <v>-</v>
      </c>
      <c r="AB91" s="35" t="str">
        <f>'3e NC-Elec'!AC49</f>
        <v>-</v>
      </c>
      <c r="AC91" s="35" t="str">
        <f>'3e NC-Elec'!AD49</f>
        <v>-</v>
      </c>
      <c r="AD91" s="25"/>
    </row>
    <row r="92" spans="1:30" s="26" customFormat="1" ht="11.25" x14ac:dyDescent="0.15">
      <c r="A92" s="207"/>
      <c r="B92" s="123" t="s">
        <v>248</v>
      </c>
      <c r="C92" s="123" t="s">
        <v>185</v>
      </c>
      <c r="D92" s="121" t="s">
        <v>122</v>
      </c>
      <c r="E92" s="75"/>
      <c r="F92" s="27"/>
      <c r="G92" s="35">
        <f>IF('3g CPIH'!C$17="-","-",'3h OC '!$E$9*('3g CPIH'!C$17/'3g CPIH'!$G$17))</f>
        <v>39.034507632093934</v>
      </c>
      <c r="H92" s="35">
        <f>IF('3g CPIH'!D$17="-","-",'3h OC '!$E$9*('3g CPIH'!D$17/'3g CPIH'!$G$17))</f>
        <v>39.112654794520544</v>
      </c>
      <c r="I92" s="35">
        <f>IF('3g CPIH'!E$17="-","-",'3h OC '!$E$9*('3g CPIH'!E$17/'3g CPIH'!$G$17))</f>
        <v>39.229875538160471</v>
      </c>
      <c r="J92" s="35">
        <f>IF('3g CPIH'!F$17="-","-",'3h OC '!$E$9*('3g CPIH'!F$17/'3g CPIH'!$G$17))</f>
        <v>39.464317025440316</v>
      </c>
      <c r="K92" s="35">
        <f>IF('3g CPIH'!G$17="-","-",'3h OC '!$E$9*('3g CPIH'!G$17/'3g CPIH'!$G$17))</f>
        <v>39.933199999999999</v>
      </c>
      <c r="L92" s="35">
        <f>IF('3g CPIH'!H$17="-","-",'3h OC '!$E$9*('3g CPIH'!H$17/'3g CPIH'!$G$17))</f>
        <v>40.441156555772999</v>
      </c>
      <c r="M92" s="35">
        <f>IF('3g CPIH'!I$17="-","-",'3h OC '!$E$9*('3g CPIH'!I$17/'3g CPIH'!$G$17))</f>
        <v>41.027260273972601</v>
      </c>
      <c r="N92" s="35">
        <f>IF('3g CPIH'!J$17="-","-",'3h OC '!$E$9*('3g CPIH'!J$17/'3g CPIH'!$G$17))</f>
        <v>41.378922504892373</v>
      </c>
      <c r="O92" s="27"/>
      <c r="P92" s="35">
        <f>IF('3g CPIH'!L$17="-","-",'3h OC '!$E$9*('3g CPIH'!L$17/'3g CPIH'!$G$17))</f>
        <v>41.378922504892373</v>
      </c>
      <c r="Q92" s="35">
        <f>IF('3g CPIH'!M$17="-","-",'3h OC '!$E$9*('3g CPIH'!M$17/'3g CPIH'!$G$17))</f>
        <v>41.847805479452056</v>
      </c>
      <c r="R92" s="35">
        <f>IF('3g CPIH'!N$17="-","-",'3h OC '!$E$9*('3g CPIH'!N$17/'3g CPIH'!$G$17))</f>
        <v>42.160394129158512</v>
      </c>
      <c r="S92" s="35">
        <f>IF('3g CPIH'!O$17="-","-",'3h OC '!$E$9*('3g CPIH'!O$17/'3g CPIH'!$G$17))</f>
        <v>42.394835616438357</v>
      </c>
      <c r="T92" s="35">
        <f>IF('3g CPIH'!P$17="-","-",'3h OC '!$E$9*('3g CPIH'!P$17/'3g CPIH'!$G$17))</f>
        <v>42.512056360078276</v>
      </c>
      <c r="U92" s="35">
        <f>IF('3g CPIH'!Q$17="-","-",'3h OC '!$E$9*('3g CPIH'!Q$17/'3g CPIH'!$G$17))</f>
        <v>42.746497847358121</v>
      </c>
      <c r="V92" s="35">
        <f>IF('3g CPIH'!R$17="-","-",'3h OC '!$E$9*('3g CPIH'!R$17/'3g CPIH'!$G$17))</f>
        <v>43.527969471624267</v>
      </c>
      <c r="W92" s="35">
        <f>IF('3g CPIH'!S$17="-","-",'3h OC '!$E$9*('3g CPIH'!S$17/'3g CPIH'!$G$17))</f>
        <v>44.817397651663406</v>
      </c>
      <c r="X92" s="27"/>
      <c r="Y92" s="35">
        <f>IF('3g CPIH'!U$17="-","-",'3h OC '!$E$9*('3g CPIH'!U$17/'3g CPIH'!$G$17))</f>
        <v>47.083665362035227</v>
      </c>
      <c r="Z92" s="35" t="str">
        <f>IF('3g CPIH'!V$17="-","-",'3h OC '!$E$9*('3g CPIH'!V$17/'3g CPIH'!$G$17))</f>
        <v>-</v>
      </c>
      <c r="AA92" s="35" t="str">
        <f>IF('3g CPIH'!W$17="-","-",'3h OC '!$E$9*('3g CPIH'!W$17/'3g CPIH'!$G$17))</f>
        <v>-</v>
      </c>
      <c r="AB92" s="35" t="str">
        <f>IF('3g CPIH'!X$17="-","-",'3h OC '!$E$9*('3g CPIH'!X$17/'3g CPIH'!$G$17))</f>
        <v>-</v>
      </c>
      <c r="AC92" s="35" t="str">
        <f>IF('3g CPIH'!Y$17="-","-",'3h OC '!$E$9*('3g CPIH'!Y$17/'3g CPIH'!$G$17))</f>
        <v>-</v>
      </c>
      <c r="AD92" s="25"/>
    </row>
    <row r="93" spans="1:30" s="26" customFormat="1" ht="11.25" customHeight="1" x14ac:dyDescent="0.15">
      <c r="A93" s="207"/>
      <c r="B93" s="123" t="s">
        <v>248</v>
      </c>
      <c r="C93" s="123" t="s">
        <v>186</v>
      </c>
      <c r="D93" s="121" t="s">
        <v>122</v>
      </c>
      <c r="E93" s="75"/>
      <c r="F93" s="27"/>
      <c r="G93" s="35" t="s">
        <v>249</v>
      </c>
      <c r="H93" s="35" t="s">
        <v>249</v>
      </c>
      <c r="I93" s="35" t="s">
        <v>249</v>
      </c>
      <c r="J93" s="35" t="s">
        <v>249</v>
      </c>
      <c r="K93" s="35">
        <f>IF('3i SMNCC'!G$50="-","-",'3i SMNCC'!G$62)</f>
        <v>0</v>
      </c>
      <c r="L93" s="35">
        <f>IF('3i SMNCC'!H$50="-","-",'3i SMNCC'!H$62)</f>
        <v>-0.1310662676190151</v>
      </c>
      <c r="M93" s="35">
        <f>IF('3i SMNCC'!I$50="-","-",'3i SMNCC'!I$62)</f>
        <v>1.6490220555819262</v>
      </c>
      <c r="N93" s="35">
        <f>IF('3i SMNCC'!J$50="-","-",'3i SMNCC'!J$62)</f>
        <v>7.9249822078168837</v>
      </c>
      <c r="O93" s="27"/>
      <c r="P93" s="35">
        <f>IF('3i SMNCC'!L$50="-","-",'3i SMNCC'!L$62)</f>
        <v>7.9249822078168837</v>
      </c>
      <c r="Q93" s="35">
        <f>IF('3i SMNCC'!M$50="-","-",'3i SMNCC'!M$62)</f>
        <v>9.5945159615724194</v>
      </c>
      <c r="R93" s="35">
        <f>IF('3i SMNCC'!N$50="-","-",'3i SMNCC'!N$62)</f>
        <v>9.6655312765157912</v>
      </c>
      <c r="S93" s="35">
        <f>IF('3i SMNCC'!O$50="-","-",'3i SMNCC'!O$62)</f>
        <v>11.448655558303892</v>
      </c>
      <c r="T93" s="35">
        <f>IF('3i SMNCC'!P$50="-","-",'3i SMNCC'!P$62)</f>
        <v>11.63045810995356</v>
      </c>
      <c r="U93" s="35">
        <f>IF('3i SMNCC'!Q$50="-","-",'3i SMNCC'!Q$62)</f>
        <v>11.375413031411084</v>
      </c>
      <c r="V93" s="35">
        <f>IF('3i SMNCC'!R$50="-","-",'3i SMNCC'!R$62)</f>
        <v>11.405483218834176</v>
      </c>
      <c r="W93" s="35">
        <f>IF('3i SMNCC'!S$50="-","-",'3i SMNCC'!S$62)</f>
        <v>10.452988037960662</v>
      </c>
      <c r="X93" s="27"/>
      <c r="Y93" s="35">
        <f>IF('3i SMNCC'!U$50="-","-",'3i SMNCC'!U$62)</f>
        <v>11.090106502704794</v>
      </c>
      <c r="Z93" s="35" t="str">
        <f>IF('3i SMNCC'!V$50="-","-",'3i SMNCC'!V$62)</f>
        <v>-</v>
      </c>
      <c r="AA93" s="35" t="str">
        <f>IF('3i SMNCC'!W$50="-","-",'3i SMNCC'!W$62)</f>
        <v>-</v>
      </c>
      <c r="AB93" s="35" t="str">
        <f>IF('3i SMNCC'!X$50="-","-",'3i SMNCC'!X$62)</f>
        <v>-</v>
      </c>
      <c r="AC93" s="35" t="str">
        <f>IF('3i SMNCC'!Y$50="-","-",'3i SMNCC'!Y$62)</f>
        <v>-</v>
      </c>
      <c r="AD93" s="25"/>
    </row>
    <row r="94" spans="1:30" s="26" customFormat="1" ht="11.25" customHeight="1" x14ac:dyDescent="0.15">
      <c r="A94" s="207"/>
      <c r="B94" s="123" t="s">
        <v>248</v>
      </c>
      <c r="C94" s="123" t="s">
        <v>187</v>
      </c>
      <c r="D94" s="121" t="s">
        <v>122</v>
      </c>
      <c r="E94" s="75"/>
      <c r="F94" s="27"/>
      <c r="G94" s="35">
        <f>IF('3g CPIH'!C$17="-","-",'3j PAAC PAP'!$G$13*('3g CPIH'!C$17/'3g CPIH'!$G$17))</f>
        <v>13.436452250489236</v>
      </c>
      <c r="H94" s="35">
        <f>IF('3g CPIH'!D$17="-","-",'3j PAAC PAP'!$G$13*('3g CPIH'!D$17/'3g CPIH'!$G$17))</f>
        <v>13.463352054794518</v>
      </c>
      <c r="I94" s="35">
        <f>IF('3g CPIH'!E$17="-","-",'3j PAAC PAP'!$G$13*('3g CPIH'!E$17/'3g CPIH'!$G$17))</f>
        <v>13.503701761252445</v>
      </c>
      <c r="J94" s="35">
        <f>IF('3g CPIH'!F$17="-","-",'3j PAAC PAP'!$G$13*('3g CPIH'!F$17/'3g CPIH'!$G$17))</f>
        <v>13.584401174168297</v>
      </c>
      <c r="K94" s="35">
        <f>IF('3g CPIH'!G$17="-","-",'3j PAAC PAP'!$G$13*('3g CPIH'!G$17/'3g CPIH'!$G$17))</f>
        <v>13.745799999999999</v>
      </c>
      <c r="L94" s="35">
        <f>IF('3g CPIH'!H$17="-","-",'3j PAAC PAP'!$G$13*('3g CPIH'!H$17/'3g CPIH'!$G$17))</f>
        <v>13.920648727984345</v>
      </c>
      <c r="M94" s="35">
        <f>IF('3g CPIH'!I$17="-","-",'3j PAAC PAP'!$G$13*('3g CPIH'!I$17/'3g CPIH'!$G$17))</f>
        <v>14.122397260273971</v>
      </c>
      <c r="N94" s="35">
        <f>IF('3g CPIH'!J$17="-","-",'3j PAAC PAP'!$G$13*('3g CPIH'!J$17/'3g CPIH'!$G$17))</f>
        <v>14.24344637964775</v>
      </c>
      <c r="O94" s="27"/>
      <c r="P94" s="35">
        <f>IF('3g CPIH'!L$17="-","-",'3j PAAC PAP'!$G$13*('3g CPIH'!L$17/'3g CPIH'!$G$17))</f>
        <v>14.24344637964775</v>
      </c>
      <c r="Q94" s="35">
        <f>IF('3g CPIH'!M$17="-","-",'3j PAAC PAP'!$G$13*('3g CPIH'!M$17/'3g CPIH'!$G$17))</f>
        <v>14.40484520547945</v>
      </c>
      <c r="R94" s="35">
        <f>IF('3g CPIH'!N$17="-","-",'3j PAAC PAP'!$G$13*('3g CPIH'!N$17/'3g CPIH'!$G$17))</f>
        <v>14.512444422700586</v>
      </c>
      <c r="S94" s="35">
        <f>IF('3g CPIH'!O$17="-","-",'3j PAAC PAP'!$G$13*('3g CPIH'!O$17/'3g CPIH'!$G$17))</f>
        <v>14.593143835616438</v>
      </c>
      <c r="T94" s="35">
        <f>IF('3g CPIH'!P$17="-","-",'3j PAAC PAP'!$G$13*('3g CPIH'!P$17/'3g CPIH'!$G$17))</f>
        <v>14.633493542074362</v>
      </c>
      <c r="U94" s="35">
        <f>IF('3g CPIH'!Q$17="-","-",'3j PAAC PAP'!$G$13*('3g CPIH'!Q$17/'3g CPIH'!$G$17))</f>
        <v>14.714192954990214</v>
      </c>
      <c r="V94" s="35">
        <f>IF('3g CPIH'!R$17="-","-",'3j PAAC PAP'!$G$13*('3g CPIH'!R$17/'3g CPIH'!$G$17))</f>
        <v>14.983190998043053</v>
      </c>
      <c r="W94" s="35">
        <f>IF('3g CPIH'!S$17="-","-",'3j PAAC PAP'!$G$13*('3g CPIH'!S$17/'3g CPIH'!$G$17))</f>
        <v>15.427037769080234</v>
      </c>
      <c r="X94" s="27"/>
      <c r="Y94" s="35">
        <f>IF('3g CPIH'!U$17="-","-",'3j PAAC PAP'!$G$13*('3g CPIH'!U$17/'3g CPIH'!$G$17))</f>
        <v>16.207132093933463</v>
      </c>
      <c r="Z94" s="35" t="str">
        <f>IF('3g CPIH'!V$17="-","-",'3j PAAC PAP'!$G$13*('3g CPIH'!V$17/'3g CPIH'!$G$17))</f>
        <v>-</v>
      </c>
      <c r="AA94" s="35" t="str">
        <f>IF('3g CPIH'!W$17="-","-",'3j PAAC PAP'!$G$13*('3g CPIH'!W$17/'3g CPIH'!$G$17))</f>
        <v>-</v>
      </c>
      <c r="AB94" s="35" t="str">
        <f>IF('3g CPIH'!X$17="-","-",'3j PAAC PAP'!$G$13*('3g CPIH'!X$17/'3g CPIH'!$G$17))</f>
        <v>-</v>
      </c>
      <c r="AC94" s="35" t="str">
        <f>IF('3g CPIH'!Y$17="-","-",'3j PAAC PAP'!$G$13*('3g CPIH'!Y$17/'3g CPIH'!$G$17))</f>
        <v>-</v>
      </c>
      <c r="AD94" s="25"/>
    </row>
    <row r="95" spans="1:30" s="26" customFormat="1" ht="11.25" customHeight="1" x14ac:dyDescent="0.15">
      <c r="A95" s="207"/>
      <c r="B95" s="123" t="s">
        <v>248</v>
      </c>
      <c r="C95" s="123" t="s">
        <v>188</v>
      </c>
      <c r="D95" s="121" t="s">
        <v>122</v>
      </c>
      <c r="E95" s="75"/>
      <c r="F95" s="27"/>
      <c r="G95" s="35">
        <f>IF(G90="-","-",SUM(G87:G93)*'3j PAAC PAP'!$G$31)</f>
        <v>3.6374868069397994</v>
      </c>
      <c r="H95" s="35">
        <f>IF(H90="-","-",SUM(H87:H93)*'3j PAAC PAP'!$G$31)</f>
        <v>3.6420118402329495</v>
      </c>
      <c r="I95" s="35">
        <f>IF(I90="-","-",SUM(I87:I93)*'3j PAAC PAP'!$G$31)</f>
        <v>3.3354216155869976</v>
      </c>
      <c r="J95" s="35">
        <f>IF(J90="-","-",SUM(J87:J93)*'3j PAAC PAP'!$G$31)</f>
        <v>3.3489967154664493</v>
      </c>
      <c r="K95" s="35">
        <f>IF(K90="-","-",SUM(K87:K93)*'3j PAAC PAP'!$G$31)</f>
        <v>3.3617442759536109</v>
      </c>
      <c r="L95" s="35">
        <f>IF(L90="-","-",SUM(L87:L93)*'3j PAAC PAP'!$G$31)</f>
        <v>3.3835677311988794</v>
      </c>
      <c r="M95" s="35">
        <f>IF(M90="-","-",SUM(M87:M93)*'3j PAAC PAP'!$G$31)</f>
        <v>3.5825728344622192</v>
      </c>
      <c r="N95" s="35">
        <f>IF(N90="-","-",SUM(N87:N93)*'3j PAAC PAP'!$G$31)</f>
        <v>3.9663386809364112</v>
      </c>
      <c r="O95" s="27"/>
      <c r="P95" s="35">
        <f>IF(P90="-","-",SUM(P87:P93)*'3j PAAC PAP'!$G$31)</f>
        <v>3.9663386809364112</v>
      </c>
      <c r="Q95" s="35">
        <f>IF(Q90="-","-",SUM(Q87:Q93)*'3j PAAC PAP'!$G$31)</f>
        <v>4.1632558739455892</v>
      </c>
      <c r="R95" s="35">
        <f>IF(R90="-","-",SUM(R87:R93)*'3j PAAC PAP'!$G$31)</f>
        <v>4.1804377338092591</v>
      </c>
      <c r="S95" s="35">
        <f>IF(S90="-","-",SUM(S87:S93)*'3j PAAC PAP'!$G$31)</f>
        <v>4.3723826422180574</v>
      </c>
      <c r="T95" s="35">
        <f>IF(T90="-","-",SUM(T87:T93)*'3j PAAC PAP'!$G$31)</f>
        <v>4.3717368740922069</v>
      </c>
      <c r="U95" s="35">
        <f>IF(U90="-","-",SUM(U87:U93)*'3j PAAC PAP'!$G$31)</f>
        <v>4.5425370702024148</v>
      </c>
      <c r="V95" s="35">
        <f>IF(V90="-","-",SUM(V87:V93)*'3j PAAC PAP'!$G$31)</f>
        <v>4.5369219887764531</v>
      </c>
      <c r="W95" s="35">
        <f>IF(W90="-","-",SUM(W87:W93)*'3j PAAC PAP'!$G$31)</f>
        <v>8.0376026641667728</v>
      </c>
      <c r="X95" s="27"/>
      <c r="Y95" s="35">
        <f>IF(Y90="-","-",SUM(Y87:Y93)*'3j PAAC PAP'!$G$31)</f>
        <v>8.2244964493903527</v>
      </c>
      <c r="Z95" s="35" t="str">
        <f>IF(Z90="-","-",SUM(Z87:Z93)*'3j PAAC PAP'!$G$31)</f>
        <v>-</v>
      </c>
      <c r="AA95" s="35" t="str">
        <f>IF(AA90="-","-",SUM(AA87:AA93)*'3j PAAC PAP'!$G$31)</f>
        <v>-</v>
      </c>
      <c r="AB95" s="35" t="str">
        <f>IF(AB90="-","-",SUM(AB87:AB93)*'3j PAAC PAP'!$G$31)</f>
        <v>-</v>
      </c>
      <c r="AC95" s="35" t="str">
        <f>IF(AC90="-","-",SUM(AC87:AC93)*'3j PAAC PAP'!$G$31)</f>
        <v>-</v>
      </c>
      <c r="AD95" s="25"/>
    </row>
    <row r="96" spans="1:30" s="26" customFormat="1" ht="11.25" customHeight="1" x14ac:dyDescent="0.15">
      <c r="A96" s="207"/>
      <c r="B96" s="123" t="s">
        <v>189</v>
      </c>
      <c r="C96" s="123" t="s">
        <v>250</v>
      </c>
      <c r="D96" s="121" t="s">
        <v>122</v>
      </c>
      <c r="E96" s="75"/>
      <c r="F96" s="27"/>
      <c r="G96" s="35">
        <f>IF(G90="-","-",SUM(G87:G95)*'3k EBIT'!$E$9)</f>
        <v>1.5473716050770039</v>
      </c>
      <c r="H96" s="35">
        <f>IF(H90="-","-",SUM(H87:H95)*'3k EBIT'!$E$9)</f>
        <v>1.5494937955734889</v>
      </c>
      <c r="I96" s="35">
        <f>IF(I90="-","-",SUM(I87:I95)*'3k EBIT'!$E$9)</f>
        <v>1.4417875208574757</v>
      </c>
      <c r="J96" s="35">
        <f>IF(J90="-","-",SUM(J87:J95)*'3k EBIT'!$E$9)</f>
        <v>1.4481540923469312</v>
      </c>
      <c r="K96" s="35">
        <f>IF(K90="-","-",SUM(K87:K95)*'3k EBIT'!$E$9)</f>
        <v>1.4557908230469891</v>
      </c>
      <c r="L96" s="35">
        <f>IF(L90="-","-",SUM(L87:L95)*'3k EBIT'!$E$9)</f>
        <v>1.4668995809927465</v>
      </c>
      <c r="M96" s="35">
        <f>IF(M90="-","-",SUM(M87:M95)*'3k EBIT'!$E$9)</f>
        <v>1.5412255325595692</v>
      </c>
      <c r="N96" s="35">
        <f>IF(N90="-","-",SUM(N87:N95)*'3k EBIT'!$E$9)</f>
        <v>1.6793665791350536</v>
      </c>
      <c r="O96" s="27"/>
      <c r="P96" s="35">
        <f>IF(P90="-","-",SUM(P87:P95)*'3k EBIT'!$E$9)</f>
        <v>1.6793665791350536</v>
      </c>
      <c r="Q96" s="35">
        <f>IF(Q90="-","-",SUM(Q87:Q95)*'3k EBIT'!$E$9)</f>
        <v>1.7521722249810032</v>
      </c>
      <c r="R96" s="35">
        <f>IF(R90="-","-",SUM(R87:R95)*'3k EBIT'!$E$9)</f>
        <v>1.7603360535100481</v>
      </c>
      <c r="S96" s="35">
        <f>IF(S90="-","-",SUM(S87:S95)*'3k EBIT'!$E$9)</f>
        <v>1.8298192569732812</v>
      </c>
      <c r="T96" s="35">
        <f>IF(T90="-","-",SUM(T87:T95)*'3k EBIT'!$E$9)</f>
        <v>1.8303722433161242</v>
      </c>
      <c r="U96" s="35">
        <f>IF(U90="-","-",SUM(U87:U95)*'3k EBIT'!$E$9)</f>
        <v>1.8923733339972379</v>
      </c>
      <c r="V96" s="35">
        <f>IF(V90="-","-",SUM(V87:V95)*'3k EBIT'!$E$9)</f>
        <v>1.8955963765724055</v>
      </c>
      <c r="W96" s="35">
        <f>IF(W90="-","-",SUM(W87:W95)*'3k EBIT'!$E$9)</f>
        <v>3.1429179845858668</v>
      </c>
      <c r="X96" s="27"/>
      <c r="Y96" s="35">
        <f>IF(Y90="-","-",SUM(Y87:Y95)*'3k EBIT'!$E$9)</f>
        <v>3.2241597153068482</v>
      </c>
      <c r="Z96" s="35" t="str">
        <f>IF(Z90="-","-",SUM(Z87:Z95)*'3k EBIT'!$E$9)</f>
        <v>-</v>
      </c>
      <c r="AA96" s="35" t="str">
        <f>IF(AA90="-","-",SUM(AA87:AA95)*'3k EBIT'!$E$9)</f>
        <v>-</v>
      </c>
      <c r="AB96" s="35" t="str">
        <f>IF(AB90="-","-",SUM(AB87:AB95)*'3k EBIT'!$E$9)</f>
        <v>-</v>
      </c>
      <c r="AC96" s="35" t="str">
        <f>IF(AC90="-","-",SUM(AC87:AC95)*'3k EBIT'!$E$9)</f>
        <v>-</v>
      </c>
      <c r="AD96" s="25"/>
    </row>
    <row r="97" spans="1:30" s="26" customFormat="1" ht="11.25" customHeight="1" x14ac:dyDescent="0.15">
      <c r="A97" s="207"/>
      <c r="B97" s="123" t="s">
        <v>251</v>
      </c>
      <c r="C97" s="158" t="s">
        <v>252</v>
      </c>
      <c r="D97" s="121" t="s">
        <v>122</v>
      </c>
      <c r="E97" s="116"/>
      <c r="F97" s="27"/>
      <c r="G97" s="35">
        <f>IF(G92="-","-",SUM(G87:G90,G92:G96)*'3l HAP'!$E$10)</f>
        <v>0.94013634211584396</v>
      </c>
      <c r="H97" s="35">
        <f>IF(H92="-","-",SUM(H87:H90,H92:H96)*'3l HAP'!$E$10)</f>
        <v>0.94177165675926955</v>
      </c>
      <c r="I97" s="35">
        <f>IF(I92="-","-",SUM(I87:I90,I92:I96)*'3l HAP'!$E$10)</f>
        <v>0.9389349782454095</v>
      </c>
      <c r="J97" s="35">
        <f>IF(J92="-","-",SUM(J87:J90,J92:J96)*'3l HAP'!$E$10)</f>
        <v>0.94384092217568683</v>
      </c>
      <c r="K97" s="35">
        <f>IF(K92="-","-",SUM(K87:K90,K92:K96)*'3l HAP'!$E$10)</f>
        <v>0.95453519214918214</v>
      </c>
      <c r="L97" s="35">
        <f>IF(L92="-","-",SUM(L87:L90,L92:L96)*'3l HAP'!$E$10)</f>
        <v>0.96309536361779313</v>
      </c>
      <c r="M97" s="35">
        <f>IF(M92="-","-",SUM(M87:M90,M92:M96)*'3l HAP'!$E$10)</f>
        <v>1.0107502164811395</v>
      </c>
      <c r="N97" s="35">
        <f>IF(N92="-","-",SUM(N87:N90,N92:N96)*'3l HAP'!$E$10)</f>
        <v>1.1171987547707998</v>
      </c>
      <c r="O97" s="27"/>
      <c r="P97" s="35">
        <f>IF(P92="-","-",SUM(P87:P90,P92:P96)*'3l HAP'!$E$10)</f>
        <v>1.1171987547707998</v>
      </c>
      <c r="Q97" s="35">
        <f>IF(Q92="-","-",SUM(Q87:Q90,Q92:Q96)*'3l HAP'!$E$10)</f>
        <v>1.1572693345359752</v>
      </c>
      <c r="R97" s="35">
        <f>IF(R92="-","-",SUM(R87:R90,R92:R96)*'3l HAP'!$E$10)</f>
        <v>1.1635602063319217</v>
      </c>
      <c r="S97" s="35">
        <f>IF(S92="-","-",SUM(S87:S90,S92:S96)*'3l HAP'!$E$10)</f>
        <v>1.2005361865006294</v>
      </c>
      <c r="T97" s="35">
        <f>IF(T92="-","-",SUM(T87:T90,T92:T96)*'3l HAP'!$E$10)</f>
        <v>1.200962305958597</v>
      </c>
      <c r="U97" s="35">
        <f>IF(U92="-","-",SUM(U87:U90,U92:U96)*'3l HAP'!$E$10)</f>
        <v>1.2278975579170459</v>
      </c>
      <c r="V97" s="35">
        <f>IF(V92="-","-",SUM(V87:V90,V92:V96)*'3l HAP'!$E$10)</f>
        <v>1.2303811656460812</v>
      </c>
      <c r="W97" s="35">
        <f>IF(W92="-","-",SUM(W87:W90,W92:W96)*'3l HAP'!$E$10)</f>
        <v>1.3397125193695745</v>
      </c>
      <c r="X97" s="27"/>
      <c r="Y97" s="35">
        <f>IF(Y92="-","-",SUM(Y87:Y90,Y92:Y96)*'3l HAP'!$E$10)</f>
        <v>1.4023156608525451</v>
      </c>
      <c r="Z97" s="35" t="str">
        <f>IF(Z92="-","-",SUM(Z87:Z90,Z92:Z96)*'3l HAP'!$E$10)</f>
        <v>-</v>
      </c>
      <c r="AA97" s="35" t="str">
        <f>IF(AA92="-","-",SUM(AA87:AA90,AA92:AA96)*'3l HAP'!$E$10)</f>
        <v>-</v>
      </c>
      <c r="AB97" s="35" t="str">
        <f>IF(AB92="-","-",SUM(AB87:AB90,AB92:AB96)*'3l HAP'!$E$10)</f>
        <v>-</v>
      </c>
      <c r="AC97" s="35" t="str">
        <f>IF(AC92="-","-",SUM(AC87:AC90,AC92:AC96)*'3l HAP'!$E$10)</f>
        <v>-</v>
      </c>
      <c r="AD97" s="25"/>
    </row>
    <row r="98" spans="1:30" s="26" customFormat="1" ht="11.25" customHeight="1" x14ac:dyDescent="0.15">
      <c r="A98" s="207"/>
      <c r="B98" s="123" t="s">
        <v>253</v>
      </c>
      <c r="C98" s="123" t="str">
        <f>B98&amp;"_"&amp;D98</f>
        <v>Total_North West</v>
      </c>
      <c r="D98" s="121" t="s">
        <v>122</v>
      </c>
      <c r="E98" s="75"/>
      <c r="F98" s="27"/>
      <c r="G98" s="35">
        <f t="shared" ref="G98:N98" si="18">IF(G92="-","-",SUM(G87:G97))</f>
        <v>82.380713496397931</v>
      </c>
      <c r="H98" s="35">
        <f t="shared" si="18"/>
        <v>82.494043001562872</v>
      </c>
      <c r="I98" s="35">
        <f t="shared" si="18"/>
        <v>76.822457363697879</v>
      </c>
      <c r="J98" s="35">
        <f t="shared" si="18"/>
        <v>77.162445879192745</v>
      </c>
      <c r="K98" s="35">
        <f t="shared" si="18"/>
        <v>77.575073177886637</v>
      </c>
      <c r="L98" s="35">
        <f t="shared" si="18"/>
        <v>78.168304578684612</v>
      </c>
      <c r="M98" s="35">
        <f t="shared" si="18"/>
        <v>82.127850003458775</v>
      </c>
      <c r="N98" s="35">
        <f t="shared" si="18"/>
        <v>89.504876937326628</v>
      </c>
      <c r="O98" s="27"/>
      <c r="P98" s="35">
        <f t="shared" ref="P98:W98" si="19">IF(P92="-","-",SUM(P87:P97))</f>
        <v>89.504876937326628</v>
      </c>
      <c r="Q98" s="35">
        <f t="shared" si="19"/>
        <v>93.376822031481225</v>
      </c>
      <c r="R98" s="35">
        <f t="shared" si="19"/>
        <v>93.812787911537967</v>
      </c>
      <c r="S98" s="35">
        <f t="shared" si="19"/>
        <v>97.506773089760628</v>
      </c>
      <c r="T98" s="35">
        <f t="shared" si="19"/>
        <v>97.536303741557049</v>
      </c>
      <c r="U98" s="35">
        <f t="shared" si="19"/>
        <v>100.8264529446424</v>
      </c>
      <c r="V98" s="35">
        <f t="shared" si="19"/>
        <v>100.99857030204942</v>
      </c>
      <c r="W98" s="35">
        <f t="shared" si="19"/>
        <v>166.75638022441532</v>
      </c>
      <c r="X98" s="27"/>
      <c r="Y98" s="35">
        <f t="shared" ref="Y98:AC98" si="20">IF(Y92="-","-",SUM(Y87:Y97))</f>
        <v>171.09486216399748</v>
      </c>
      <c r="Z98" s="35" t="str">
        <f t="shared" si="20"/>
        <v>-</v>
      </c>
      <c r="AA98" s="35" t="str">
        <f t="shared" si="20"/>
        <v>-</v>
      </c>
      <c r="AB98" s="35" t="str">
        <f t="shared" si="20"/>
        <v>-</v>
      </c>
      <c r="AC98" s="35" t="str">
        <f t="shared" si="20"/>
        <v>-</v>
      </c>
      <c r="AD98" s="25"/>
    </row>
    <row r="99" spans="1:30" s="26" customFormat="1" ht="12.6" customHeight="1" x14ac:dyDescent="0.15">
      <c r="A99" s="207"/>
      <c r="B99" s="120" t="s">
        <v>244</v>
      </c>
      <c r="C99" s="120" t="s">
        <v>180</v>
      </c>
      <c r="D99" s="122" t="s">
        <v>126</v>
      </c>
      <c r="E99" s="119"/>
      <c r="F99" s="27"/>
      <c r="G99" s="117" t="s">
        <v>249</v>
      </c>
      <c r="H99" s="117" t="s">
        <v>249</v>
      </c>
      <c r="I99" s="117" t="s">
        <v>249</v>
      </c>
      <c r="J99" s="117" t="s">
        <v>249</v>
      </c>
      <c r="K99" s="117" t="s">
        <v>249</v>
      </c>
      <c r="L99" s="117" t="s">
        <v>249</v>
      </c>
      <c r="M99" s="117" t="s">
        <v>249</v>
      </c>
      <c r="N99" s="117" t="s">
        <v>249</v>
      </c>
      <c r="O99" s="27"/>
      <c r="P99" s="117" t="s">
        <v>249</v>
      </c>
      <c r="Q99" s="117" t="s">
        <v>249</v>
      </c>
      <c r="R99" s="117" t="s">
        <v>249</v>
      </c>
      <c r="S99" s="117" t="s">
        <v>249</v>
      </c>
      <c r="T99" s="117" t="s">
        <v>249</v>
      </c>
      <c r="U99" s="117" t="s">
        <v>249</v>
      </c>
      <c r="V99" s="117" t="s">
        <v>249</v>
      </c>
      <c r="W99" s="117" t="s">
        <v>249</v>
      </c>
      <c r="X99" s="27"/>
      <c r="Y99" s="117" t="s">
        <v>249</v>
      </c>
      <c r="Z99" s="117" t="s">
        <v>249</v>
      </c>
      <c r="AA99" s="117" t="s">
        <v>249</v>
      </c>
      <c r="AB99" s="117" t="s">
        <v>249</v>
      </c>
      <c r="AC99" s="117" t="s">
        <v>249</v>
      </c>
      <c r="AD99" s="25"/>
    </row>
    <row r="100" spans="1:30" s="26" customFormat="1" ht="11.25" x14ac:dyDescent="0.15">
      <c r="A100" s="207"/>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x14ac:dyDescent="0.15">
      <c r="A101" s="207"/>
      <c r="B101" s="120" t="s">
        <v>245</v>
      </c>
      <c r="C101" s="120" t="s">
        <v>182</v>
      </c>
      <c r="D101" s="122" t="s">
        <v>126</v>
      </c>
      <c r="E101" s="119"/>
      <c r="F101" s="27"/>
      <c r="G101" s="117" t="str">
        <f>IF('3c AA'!J104="-","-",'3c AA'!J104)</f>
        <v>-</v>
      </c>
      <c r="H101" s="117" t="str">
        <f>IF('3c AA'!K104="-","-",'3c AA'!K104)</f>
        <v>-</v>
      </c>
      <c r="I101" s="117" t="str">
        <f>IF('3c AA'!L104="-","-",'3c AA'!L104)</f>
        <v>-</v>
      </c>
      <c r="J101" s="117" t="str">
        <f>IF('3c AA'!M104="-","-",'3c AA'!M104)</f>
        <v>-</v>
      </c>
      <c r="K101" s="117" t="str">
        <f>IF('3c AA'!N104="-","-",'3c AA'!N104)</f>
        <v>-</v>
      </c>
      <c r="L101" s="117" t="str">
        <f>IF('3c AA'!O104="-","-",'3c AA'!O104)</f>
        <v>-</v>
      </c>
      <c r="M101" s="117" t="str">
        <f>IF('3c AA'!P104="-","-",'3c AA'!P104)</f>
        <v>-</v>
      </c>
      <c r="N101" s="117" t="str">
        <f>IF('3c AA'!Q104="-","-",'3c AA'!Q104)</f>
        <v>-</v>
      </c>
      <c r="O101" s="27"/>
      <c r="P101" s="117" t="str">
        <f>IF('3c AA'!S104="-","-",'3c AA'!S104)</f>
        <v>-</v>
      </c>
      <c r="Q101" s="117" t="str">
        <f>IF('3c AA'!T104="-","-",'3c AA'!T104)</f>
        <v>-</v>
      </c>
      <c r="R101" s="117" t="str">
        <f>IF('3c AA'!U104="-","-",'3c AA'!U104)</f>
        <v>-</v>
      </c>
      <c r="S101" s="117" t="str">
        <f>IF('3c AA'!V104="-","-",'3c AA'!V104)</f>
        <v>-</v>
      </c>
      <c r="T101" s="117">
        <f>IF('3c AA'!W104="-","-",'3c AA'!W104)</f>
        <v>0</v>
      </c>
      <c r="U101" s="117">
        <f>IF('3c AA'!X104="-","-",'3c AA'!X104)</f>
        <v>1.4870742269298105</v>
      </c>
      <c r="V101" s="117">
        <f>IF('3c AA'!Y104="-","-",'3c AA'!Y104)</f>
        <v>0.70457099735818829</v>
      </c>
      <c r="W101" s="117" t="str">
        <f>IF('3c AA'!Z104="-","-",'3c AA'!Z104)</f>
        <v>-</v>
      </c>
      <c r="X101" s="27"/>
      <c r="Y101" s="117">
        <f>IF('3c AA'!AB104="-","-",'3c AA'!AB104)</f>
        <v>0</v>
      </c>
      <c r="Z101" s="117" t="str">
        <f>IF('3c AA'!AC104="-","-",'3c AA'!AC104)</f>
        <v>-</v>
      </c>
      <c r="AA101" s="117" t="str">
        <f>IF('3c AA'!AD104="-","-",'3c AA'!AD104)</f>
        <v>-</v>
      </c>
      <c r="AB101" s="117" t="str">
        <f>IF('3c AA'!AE104="-","-",'3c AA'!AE104)</f>
        <v>-</v>
      </c>
      <c r="AC101" s="117" t="str">
        <f>IF('3c AA'!AF104="-","-",'3c AA'!AF104)</f>
        <v>-</v>
      </c>
      <c r="AD101" s="25"/>
    </row>
    <row r="102" spans="1:30" s="26" customFormat="1" ht="11.25" x14ac:dyDescent="0.15">
      <c r="A102" s="207"/>
      <c r="B102" s="120" t="s">
        <v>246</v>
      </c>
      <c r="C102" s="120" t="s">
        <v>183</v>
      </c>
      <c r="D102" s="122" t="s">
        <v>126</v>
      </c>
      <c r="E102" s="119"/>
      <c r="F102" s="27"/>
      <c r="G102" s="117">
        <f>IF('3d PC'!G15="-","-",'3d PC'!G61)</f>
        <v>6.5567588596821027</v>
      </c>
      <c r="H102" s="117">
        <f>IF('3d PC'!H15="-","-",'3d PC'!H61)</f>
        <v>6.5567588596821027</v>
      </c>
      <c r="I102" s="117">
        <f>IF('3d PC'!I15="-","-",'3d PC'!I61)</f>
        <v>6.6197359495950758</v>
      </c>
      <c r="J102" s="117">
        <f>IF('3d PC'!J15="-","-",'3d PC'!J61)</f>
        <v>6.6197359495950758</v>
      </c>
      <c r="K102" s="117">
        <f>IF('3d PC'!K15="-","-",'3d PC'!K61)</f>
        <v>6.6995028867368616</v>
      </c>
      <c r="L102" s="117">
        <f>IF('3d PC'!L15="-","-",'3d PC'!L61)</f>
        <v>6.6995028867368616</v>
      </c>
      <c r="M102" s="117">
        <f>IF('3d PC'!M15="-","-",'3d PC'!M61)</f>
        <v>7.1131218301273513</v>
      </c>
      <c r="N102" s="117">
        <f>IF('3d PC'!N15="-","-",'3d PC'!N61)</f>
        <v>7.1131218301273513</v>
      </c>
      <c r="O102" s="27"/>
      <c r="P102" s="117">
        <f>'3d PC'!P61</f>
        <v>7.1131218301273513</v>
      </c>
      <c r="Q102" s="117">
        <f>'3d PC'!Q61</f>
        <v>7.2804579515147188</v>
      </c>
      <c r="R102" s="117">
        <f>'3d PC'!R61</f>
        <v>7.1935840895118579</v>
      </c>
      <c r="S102" s="117">
        <f>'3d PC'!S61</f>
        <v>7.3593999937099728</v>
      </c>
      <c r="T102" s="117">
        <f>'3d PC'!T61</f>
        <v>7.0492243060839304</v>
      </c>
      <c r="U102" s="117">
        <f>'3d PC'!U61</f>
        <v>7.1089669218364691</v>
      </c>
      <c r="V102" s="117">
        <f>'3d PC'!V61</f>
        <v>6.9829560851947949</v>
      </c>
      <c r="W102" s="117">
        <f>'3d PC'!W61</f>
        <v>9.6262235975887975</v>
      </c>
      <c r="X102" s="27"/>
      <c r="Y102" s="117">
        <f>'3d PC'!Y61</f>
        <v>9.9504863797742438</v>
      </c>
      <c r="Z102" s="117" t="str">
        <f>'3d PC'!Z61</f>
        <v>-</v>
      </c>
      <c r="AA102" s="117" t="str">
        <f>'3d PC'!AA61</f>
        <v>-</v>
      </c>
      <c r="AB102" s="117" t="str">
        <f>'3d PC'!AB61</f>
        <v>-</v>
      </c>
      <c r="AC102" s="117" t="str">
        <f>'3d PC'!AC61</f>
        <v>-</v>
      </c>
      <c r="AD102" s="25"/>
    </row>
    <row r="103" spans="1:30" s="26" customFormat="1" ht="11.25" x14ac:dyDescent="0.15">
      <c r="A103" s="207"/>
      <c r="B103" s="120" t="s">
        <v>247</v>
      </c>
      <c r="C103" s="120" t="s">
        <v>184</v>
      </c>
      <c r="D103" s="122" t="s">
        <v>126</v>
      </c>
      <c r="E103" s="119"/>
      <c r="F103" s="27"/>
      <c r="G103" s="117">
        <f>IF('3e NC-Elec'!H50="-","-",'3e NC-Elec'!H50)</f>
        <v>11.753000000000002</v>
      </c>
      <c r="H103" s="117">
        <f>IF('3e NC-Elec'!I50="-","-",'3e NC-Elec'!I50)</f>
        <v>11.753000000000002</v>
      </c>
      <c r="I103" s="117">
        <f>IF('3e NC-Elec'!J50="-","-",'3e NC-Elec'!J50)</f>
        <v>10.621500000000001</v>
      </c>
      <c r="J103" s="117">
        <f>IF('3e NC-Elec'!K50="-","-",'3e NC-Elec'!K50)</f>
        <v>10.621500000000001</v>
      </c>
      <c r="K103" s="117">
        <f>IF('3e NC-Elec'!L50="-","-",'3e NC-Elec'!L50)</f>
        <v>11.095999999999998</v>
      </c>
      <c r="L103" s="117">
        <f>IF('3e NC-Elec'!M50="-","-",'3e NC-Elec'!M50)</f>
        <v>11.095999999999998</v>
      </c>
      <c r="M103" s="117">
        <f>IF('3e NC-Elec'!N50="-","-",'3e NC-Elec'!N50)</f>
        <v>10.804</v>
      </c>
      <c r="N103" s="117">
        <f>IF('3e NC-Elec'!O50="-","-",'3e NC-Elec'!O50)</f>
        <v>10.804</v>
      </c>
      <c r="O103" s="27"/>
      <c r="P103" s="117">
        <f>'3e NC-Elec'!Q50</f>
        <v>10.804</v>
      </c>
      <c r="Q103" s="117">
        <f>'3e NC-Elec'!R50</f>
        <v>11.315</v>
      </c>
      <c r="R103" s="117">
        <f>'3e NC-Elec'!S50</f>
        <v>11.315</v>
      </c>
      <c r="S103" s="117">
        <f>'3e NC-Elec'!T50</f>
        <v>12.811499999999999</v>
      </c>
      <c r="T103" s="117">
        <f>'3e NC-Elec'!U50</f>
        <v>12.811499999999999</v>
      </c>
      <c r="U103" s="117">
        <f>'3e NC-Elec'!V50</f>
        <v>14.818999999999999</v>
      </c>
      <c r="V103" s="117">
        <f>'3e NC-Elec'!W50</f>
        <v>14.818999999999999</v>
      </c>
      <c r="W103" s="117">
        <f>'3e NC-Elec'!X50</f>
        <v>77.817999999999998</v>
      </c>
      <c r="X103" s="27"/>
      <c r="Y103" s="117">
        <f>'3e NC-Elec'!Z50</f>
        <v>77.817999999999998</v>
      </c>
      <c r="Z103" s="117" t="str">
        <f>'3e NC-Elec'!AA50</f>
        <v>-</v>
      </c>
      <c r="AA103" s="117" t="str">
        <f>'3e NC-Elec'!AB50</f>
        <v>-</v>
      </c>
      <c r="AB103" s="117" t="str">
        <f>'3e NC-Elec'!AC50</f>
        <v>-</v>
      </c>
      <c r="AC103" s="117" t="str">
        <f>'3e NC-Elec'!AD50</f>
        <v>-</v>
      </c>
      <c r="AD103" s="25"/>
    </row>
    <row r="104" spans="1:30" s="26" customFormat="1" ht="11.25" customHeight="1" x14ac:dyDescent="0.15">
      <c r="A104" s="207"/>
      <c r="B104" s="120" t="s">
        <v>248</v>
      </c>
      <c r="C104" s="120" t="s">
        <v>185</v>
      </c>
      <c r="D104" s="122" t="s">
        <v>126</v>
      </c>
      <c r="E104" s="119"/>
      <c r="F104" s="27"/>
      <c r="G104" s="117">
        <f>IF('3g CPIH'!C$17="-","-",'3h OC '!$E$9*('3g CPIH'!C$17/'3g CPIH'!$G$17))</f>
        <v>39.034507632093934</v>
      </c>
      <c r="H104" s="117">
        <f>IF('3g CPIH'!D$17="-","-",'3h OC '!$E$9*('3g CPIH'!D$17/'3g CPIH'!$G$17))</f>
        <v>39.112654794520544</v>
      </c>
      <c r="I104" s="117">
        <f>IF('3g CPIH'!E$17="-","-",'3h OC '!$E$9*('3g CPIH'!E$17/'3g CPIH'!$G$17))</f>
        <v>39.229875538160471</v>
      </c>
      <c r="J104" s="117">
        <f>IF('3g CPIH'!F$17="-","-",'3h OC '!$E$9*('3g CPIH'!F$17/'3g CPIH'!$G$17))</f>
        <v>39.464317025440316</v>
      </c>
      <c r="K104" s="117">
        <f>IF('3g CPIH'!G$17="-","-",'3h OC '!$E$9*('3g CPIH'!G$17/'3g CPIH'!$G$17))</f>
        <v>39.933199999999999</v>
      </c>
      <c r="L104" s="117">
        <f>IF('3g CPIH'!H$17="-","-",'3h OC '!$E$9*('3g CPIH'!H$17/'3g CPIH'!$G$17))</f>
        <v>40.441156555772999</v>
      </c>
      <c r="M104" s="117">
        <f>IF('3g CPIH'!I$17="-","-",'3h OC '!$E$9*('3g CPIH'!I$17/'3g CPIH'!$G$17))</f>
        <v>41.027260273972601</v>
      </c>
      <c r="N104" s="117">
        <f>IF('3g CPIH'!J$17="-","-",'3h OC '!$E$9*('3g CPIH'!J$17/'3g CPIH'!$G$17))</f>
        <v>41.378922504892373</v>
      </c>
      <c r="O104" s="27"/>
      <c r="P104" s="117">
        <f>IF('3g CPIH'!L$17="-","-",'3h OC '!$E$9*('3g CPIH'!L$17/'3g CPIH'!$G$17))</f>
        <v>41.378922504892373</v>
      </c>
      <c r="Q104" s="117">
        <f>IF('3g CPIH'!M$17="-","-",'3h OC '!$E$9*('3g CPIH'!M$17/'3g CPIH'!$G$17))</f>
        <v>41.847805479452056</v>
      </c>
      <c r="R104" s="117">
        <f>IF('3g CPIH'!N$17="-","-",'3h OC '!$E$9*('3g CPIH'!N$17/'3g CPIH'!$G$17))</f>
        <v>42.160394129158512</v>
      </c>
      <c r="S104" s="117">
        <f>IF('3g CPIH'!O$17="-","-",'3h OC '!$E$9*('3g CPIH'!O$17/'3g CPIH'!$G$17))</f>
        <v>42.394835616438357</v>
      </c>
      <c r="T104" s="117">
        <f>IF('3g CPIH'!P$17="-","-",'3h OC '!$E$9*('3g CPIH'!P$17/'3g CPIH'!$G$17))</f>
        <v>42.512056360078276</v>
      </c>
      <c r="U104" s="117">
        <f>IF('3g CPIH'!Q$17="-","-",'3h OC '!$E$9*('3g CPIH'!Q$17/'3g CPIH'!$G$17))</f>
        <v>42.746497847358121</v>
      </c>
      <c r="V104" s="117">
        <f>IF('3g CPIH'!R$17="-","-",'3h OC '!$E$9*('3g CPIH'!R$17/'3g CPIH'!$G$17))</f>
        <v>43.527969471624267</v>
      </c>
      <c r="W104" s="117">
        <f>IF('3g CPIH'!S$17="-","-",'3h OC '!$E$9*('3g CPIH'!S$17/'3g CPIH'!$G$17))</f>
        <v>44.817397651663406</v>
      </c>
      <c r="X104" s="27"/>
      <c r="Y104" s="117">
        <f>IF('3g CPIH'!U$17="-","-",'3h OC '!$E$9*('3g CPIH'!U$17/'3g CPIH'!$G$17))</f>
        <v>47.083665362035227</v>
      </c>
      <c r="Z104" s="117" t="str">
        <f>IF('3g CPIH'!V$17="-","-",'3h OC '!$E$9*('3g CPIH'!V$17/'3g CPIH'!$G$17))</f>
        <v>-</v>
      </c>
      <c r="AA104" s="117" t="str">
        <f>IF('3g CPIH'!W$17="-","-",'3h OC '!$E$9*('3g CPIH'!W$17/'3g CPIH'!$G$17))</f>
        <v>-</v>
      </c>
      <c r="AB104" s="117" t="str">
        <f>IF('3g CPIH'!X$17="-","-",'3h OC '!$E$9*('3g CPIH'!X$17/'3g CPIH'!$G$17))</f>
        <v>-</v>
      </c>
      <c r="AC104" s="117" t="str">
        <f>IF('3g CPIH'!Y$17="-","-",'3h OC '!$E$9*('3g CPIH'!Y$17/'3g CPIH'!$G$17))</f>
        <v>-</v>
      </c>
      <c r="AD104" s="25"/>
    </row>
    <row r="105" spans="1:30" s="26" customFormat="1" ht="11.25" customHeight="1" x14ac:dyDescent="0.15">
      <c r="A105" s="207"/>
      <c r="B105" s="120" t="s">
        <v>248</v>
      </c>
      <c r="C105" s="120" t="s">
        <v>186</v>
      </c>
      <c r="D105" s="122" t="s">
        <v>126</v>
      </c>
      <c r="E105" s="119"/>
      <c r="F105" s="27"/>
      <c r="G105" s="117" t="s">
        <v>249</v>
      </c>
      <c r="H105" s="117" t="s">
        <v>249</v>
      </c>
      <c r="I105" s="117" t="s">
        <v>249</v>
      </c>
      <c r="J105" s="117" t="s">
        <v>249</v>
      </c>
      <c r="K105" s="117">
        <f>IF('3i SMNCC'!G$50="-","-",'3i SMNCC'!G$62)</f>
        <v>0</v>
      </c>
      <c r="L105" s="117">
        <f>IF('3i SMNCC'!H$50="-","-",'3i SMNCC'!H$62)</f>
        <v>-0.1310662676190151</v>
      </c>
      <c r="M105" s="117">
        <f>IF('3i SMNCC'!I$50="-","-",'3i SMNCC'!I$62)</f>
        <v>1.6490220555819262</v>
      </c>
      <c r="N105" s="117">
        <f>IF('3i SMNCC'!J$50="-","-",'3i SMNCC'!J$62)</f>
        <v>7.9249822078168837</v>
      </c>
      <c r="O105" s="27"/>
      <c r="P105" s="117">
        <f>IF('3i SMNCC'!L$50="-","-",'3i SMNCC'!L$62)</f>
        <v>7.9249822078168837</v>
      </c>
      <c r="Q105" s="117">
        <f>IF('3i SMNCC'!M$50="-","-",'3i SMNCC'!M$62)</f>
        <v>9.5945159615724194</v>
      </c>
      <c r="R105" s="117">
        <f>IF('3i SMNCC'!N$50="-","-",'3i SMNCC'!N$62)</f>
        <v>9.6655312765157912</v>
      </c>
      <c r="S105" s="117">
        <f>IF('3i SMNCC'!O$50="-","-",'3i SMNCC'!O$62)</f>
        <v>11.448655558303892</v>
      </c>
      <c r="T105" s="117">
        <f>IF('3i SMNCC'!P$50="-","-",'3i SMNCC'!P$62)</f>
        <v>11.63045810995356</v>
      </c>
      <c r="U105" s="117">
        <f>IF('3i SMNCC'!Q$50="-","-",'3i SMNCC'!Q$62)</f>
        <v>11.375413031411084</v>
      </c>
      <c r="V105" s="117">
        <f>IF('3i SMNCC'!R$50="-","-",'3i SMNCC'!R$62)</f>
        <v>11.405483218834176</v>
      </c>
      <c r="W105" s="117">
        <f>IF('3i SMNCC'!S$50="-","-",'3i SMNCC'!S$62)</f>
        <v>10.452988037960662</v>
      </c>
      <c r="X105" s="27"/>
      <c r="Y105" s="117">
        <f>IF('3i SMNCC'!U$50="-","-",'3i SMNCC'!U$62)</f>
        <v>11.090106502704794</v>
      </c>
      <c r="Z105" s="117" t="str">
        <f>IF('3i SMNCC'!V$50="-","-",'3i SMNCC'!V$62)</f>
        <v>-</v>
      </c>
      <c r="AA105" s="117" t="str">
        <f>IF('3i SMNCC'!W$50="-","-",'3i SMNCC'!W$62)</f>
        <v>-</v>
      </c>
      <c r="AB105" s="117" t="str">
        <f>IF('3i SMNCC'!X$50="-","-",'3i SMNCC'!X$62)</f>
        <v>-</v>
      </c>
      <c r="AC105" s="117" t="str">
        <f>IF('3i SMNCC'!Y$50="-","-",'3i SMNCC'!Y$62)</f>
        <v>-</v>
      </c>
      <c r="AD105" s="25"/>
    </row>
    <row r="106" spans="1:30" s="26" customFormat="1" ht="11.25" customHeight="1" x14ac:dyDescent="0.15">
      <c r="A106" s="207"/>
      <c r="B106" s="120" t="s">
        <v>248</v>
      </c>
      <c r="C106" s="120" t="s">
        <v>187</v>
      </c>
      <c r="D106" s="122" t="s">
        <v>126</v>
      </c>
      <c r="E106" s="119"/>
      <c r="F106" s="27"/>
      <c r="G106" s="117">
        <f>IF('3g CPIH'!C$17="-","-",'3j PAAC PAP'!$G$13*('3g CPIH'!C$17/'3g CPIH'!$G$17))</f>
        <v>13.436452250489236</v>
      </c>
      <c r="H106" s="117">
        <f>IF('3g CPIH'!D$17="-","-",'3j PAAC PAP'!$G$13*('3g CPIH'!D$17/'3g CPIH'!$G$17))</f>
        <v>13.463352054794518</v>
      </c>
      <c r="I106" s="117">
        <f>IF('3g CPIH'!E$17="-","-",'3j PAAC PAP'!$G$13*('3g CPIH'!E$17/'3g CPIH'!$G$17))</f>
        <v>13.503701761252445</v>
      </c>
      <c r="J106" s="117">
        <f>IF('3g CPIH'!F$17="-","-",'3j PAAC PAP'!$G$13*('3g CPIH'!F$17/'3g CPIH'!$G$17))</f>
        <v>13.584401174168297</v>
      </c>
      <c r="K106" s="117">
        <f>IF('3g CPIH'!G$17="-","-",'3j PAAC PAP'!$G$13*('3g CPIH'!G$17/'3g CPIH'!$G$17))</f>
        <v>13.745799999999999</v>
      </c>
      <c r="L106" s="117">
        <f>IF('3g CPIH'!H$17="-","-",'3j PAAC PAP'!$G$13*('3g CPIH'!H$17/'3g CPIH'!$G$17))</f>
        <v>13.920648727984345</v>
      </c>
      <c r="M106" s="117">
        <f>IF('3g CPIH'!I$17="-","-",'3j PAAC PAP'!$G$13*('3g CPIH'!I$17/'3g CPIH'!$G$17))</f>
        <v>14.122397260273971</v>
      </c>
      <c r="N106" s="117">
        <f>IF('3g CPIH'!J$17="-","-",'3j PAAC PAP'!$G$13*('3g CPIH'!J$17/'3g CPIH'!$G$17))</f>
        <v>14.24344637964775</v>
      </c>
      <c r="O106" s="27"/>
      <c r="P106" s="117">
        <f>IF('3g CPIH'!L$17="-","-",'3j PAAC PAP'!$G$13*('3g CPIH'!L$17/'3g CPIH'!$G$17))</f>
        <v>14.24344637964775</v>
      </c>
      <c r="Q106" s="117">
        <f>IF('3g CPIH'!M$17="-","-",'3j PAAC PAP'!$G$13*('3g CPIH'!M$17/'3g CPIH'!$G$17))</f>
        <v>14.40484520547945</v>
      </c>
      <c r="R106" s="117">
        <f>IF('3g CPIH'!N$17="-","-",'3j PAAC PAP'!$G$13*('3g CPIH'!N$17/'3g CPIH'!$G$17))</f>
        <v>14.512444422700586</v>
      </c>
      <c r="S106" s="117">
        <f>IF('3g CPIH'!O$17="-","-",'3j PAAC PAP'!$G$13*('3g CPIH'!O$17/'3g CPIH'!$G$17))</f>
        <v>14.593143835616438</v>
      </c>
      <c r="T106" s="117">
        <f>IF('3g CPIH'!P$17="-","-",'3j PAAC PAP'!$G$13*('3g CPIH'!P$17/'3g CPIH'!$G$17))</f>
        <v>14.633493542074362</v>
      </c>
      <c r="U106" s="117">
        <f>IF('3g CPIH'!Q$17="-","-",'3j PAAC PAP'!$G$13*('3g CPIH'!Q$17/'3g CPIH'!$G$17))</f>
        <v>14.714192954990214</v>
      </c>
      <c r="V106" s="117">
        <f>IF('3g CPIH'!R$17="-","-",'3j PAAC PAP'!$G$13*('3g CPIH'!R$17/'3g CPIH'!$G$17))</f>
        <v>14.983190998043053</v>
      </c>
      <c r="W106" s="117">
        <f>IF('3g CPIH'!S$17="-","-",'3j PAAC PAP'!$G$13*('3g CPIH'!S$17/'3g CPIH'!$G$17))</f>
        <v>15.427037769080234</v>
      </c>
      <c r="X106" s="27"/>
      <c r="Y106" s="117">
        <f>IF('3g CPIH'!U$17="-","-",'3j PAAC PAP'!$G$13*('3g CPIH'!U$17/'3g CPIH'!$G$17))</f>
        <v>16.207132093933463</v>
      </c>
      <c r="Z106" s="117" t="str">
        <f>IF('3g CPIH'!V$17="-","-",'3j PAAC PAP'!$G$13*('3g CPIH'!V$17/'3g CPIH'!$G$17))</f>
        <v>-</v>
      </c>
      <c r="AA106" s="117" t="str">
        <f>IF('3g CPIH'!W$17="-","-",'3j PAAC PAP'!$G$13*('3g CPIH'!W$17/'3g CPIH'!$G$17))</f>
        <v>-</v>
      </c>
      <c r="AB106" s="117" t="str">
        <f>IF('3g CPIH'!X$17="-","-",'3j PAAC PAP'!$G$13*('3g CPIH'!X$17/'3g CPIH'!$G$17))</f>
        <v>-</v>
      </c>
      <c r="AC106" s="117" t="str">
        <f>IF('3g CPIH'!Y$17="-","-",'3j PAAC PAP'!$G$13*('3g CPIH'!Y$17/'3g CPIH'!$G$17))</f>
        <v>-</v>
      </c>
      <c r="AD106" s="25"/>
    </row>
    <row r="107" spans="1:30" s="26" customFormat="1" ht="11.25" customHeight="1" x14ac:dyDescent="0.15">
      <c r="A107" s="207"/>
      <c r="B107" s="120" t="s">
        <v>248</v>
      </c>
      <c r="C107" s="120" t="s">
        <v>188</v>
      </c>
      <c r="D107" s="122" t="s">
        <v>126</v>
      </c>
      <c r="E107" s="119"/>
      <c r="F107" s="27"/>
      <c r="G107" s="117">
        <f>IF(G102="-","-",SUM(G99:G105)*'3j PAAC PAP'!$G$31)</f>
        <v>3.3204624069397997</v>
      </c>
      <c r="H107" s="117">
        <f>IF(H102="-","-",SUM(H99:H105)*'3j PAAC PAP'!$G$31)</f>
        <v>3.3249874402329502</v>
      </c>
      <c r="I107" s="117">
        <f>IF(I102="-","-",SUM(I99:I105)*'3j PAAC PAP'!$G$31)</f>
        <v>3.2699032395869971</v>
      </c>
      <c r="J107" s="117">
        <f>IF(J102="-","-",SUM(J99:J105)*'3j PAAC PAP'!$G$31)</f>
        <v>3.2834783394664488</v>
      </c>
      <c r="K107" s="117">
        <f>IF(K102="-","-",SUM(K99:K105)*'3j PAAC PAP'!$G$31)</f>
        <v>3.3427228119536108</v>
      </c>
      <c r="L107" s="117">
        <f>IF(L102="-","-",SUM(L99:L105)*'3j PAAC PAP'!$G$31)</f>
        <v>3.3645462671988797</v>
      </c>
      <c r="M107" s="117">
        <f>IF(M102="-","-",SUM(M99:M105)*'3j PAAC PAP'!$G$31)</f>
        <v>3.5086004744622192</v>
      </c>
      <c r="N107" s="117">
        <f>IF(N102="-","-",SUM(N99:N105)*'3j PAAC PAP'!$G$31)</f>
        <v>3.8923663209364108</v>
      </c>
      <c r="O107" s="27"/>
      <c r="P107" s="117">
        <f>IF(P102="-","-",SUM(P99:P105)*'3j PAAC PAP'!$G$31)</f>
        <v>3.8923663209364108</v>
      </c>
      <c r="Q107" s="117">
        <f>IF(Q102="-","-",SUM(Q99:Q105)*'3j PAAC PAP'!$G$31)</f>
        <v>4.0554675779455893</v>
      </c>
      <c r="R107" s="117">
        <f>IF(R102="-","-",SUM(R99:R105)*'3j PAAC PAP'!$G$31)</f>
        <v>4.0726494378092593</v>
      </c>
      <c r="S107" s="117">
        <f>IF(S102="-","-",SUM(S99:S105)*'3j PAAC PAP'!$G$31)</f>
        <v>4.285729306218057</v>
      </c>
      <c r="T107" s="117">
        <f>IF(T102="-","-",SUM(T99:T105)*'3j PAAC PAP'!$G$31)</f>
        <v>4.2850835380922074</v>
      </c>
      <c r="U107" s="117">
        <f>IF(U102="-","-",SUM(U99:U105)*'3j PAAC PAP'!$G$31)</f>
        <v>4.4896996702024143</v>
      </c>
      <c r="V107" s="117">
        <f>IF(V102="-","-",SUM(V99:V105)*'3j PAAC PAP'!$G$31)</f>
        <v>4.4840845887764536</v>
      </c>
      <c r="W107" s="117">
        <f>IF(W102="-","-",SUM(W99:W105)*'3j PAAC PAP'!$G$31)</f>
        <v>8.2637467361667749</v>
      </c>
      <c r="X107" s="27"/>
      <c r="Y107" s="117">
        <f>IF(Y102="-","-",SUM(Y99:Y105)*'3j PAAC PAP'!$G$31)</f>
        <v>8.4506405213903548</v>
      </c>
      <c r="Z107" s="117" t="str">
        <f>IF(Z102="-","-",SUM(Z99:Z105)*'3j PAAC PAP'!$G$31)</f>
        <v>-</v>
      </c>
      <c r="AA107" s="117" t="str">
        <f>IF(AA102="-","-",SUM(AA99:AA105)*'3j PAAC PAP'!$G$31)</f>
        <v>-</v>
      </c>
      <c r="AB107" s="117" t="str">
        <f>IF(AB102="-","-",SUM(AB99:AB105)*'3j PAAC PAP'!$G$31)</f>
        <v>-</v>
      </c>
      <c r="AC107" s="117" t="str">
        <f>IF(AC102="-","-",SUM(AC99:AC105)*'3j PAAC PAP'!$G$31)</f>
        <v>-</v>
      </c>
      <c r="AD107" s="25"/>
    </row>
    <row r="108" spans="1:30" s="26" customFormat="1" ht="11.25" customHeight="1" x14ac:dyDescent="0.15">
      <c r="A108" s="207"/>
      <c r="B108" s="120" t="s">
        <v>189</v>
      </c>
      <c r="C108" s="120" t="s">
        <v>250</v>
      </c>
      <c r="D108" s="122" t="s">
        <v>126</v>
      </c>
      <c r="E108" s="119"/>
      <c r="F108" s="27"/>
      <c r="G108" s="117">
        <f>IF(G102="-","-",SUM(G99:G107)*'3k EBIT'!$E$9)</f>
        <v>1.4351916764978039</v>
      </c>
      <c r="H108" s="117">
        <f>IF(H102="-","-",SUM(H99:H107)*'3k EBIT'!$E$9)</f>
        <v>1.4373138669942889</v>
      </c>
      <c r="I108" s="117">
        <f>IF(I102="-","-",SUM(I99:I107)*'3k EBIT'!$E$9)</f>
        <v>1.4186036689511077</v>
      </c>
      <c r="J108" s="117">
        <f>IF(J102="-","-",SUM(J99:J107)*'3k EBIT'!$E$9)</f>
        <v>1.4249702404405631</v>
      </c>
      <c r="K108" s="117">
        <f>IF(K102="-","-",SUM(K99:K107)*'3k EBIT'!$E$9)</f>
        <v>1.4490600273322369</v>
      </c>
      <c r="L108" s="117">
        <f>IF(L102="-","-",SUM(L99:L107)*'3k EBIT'!$E$9)</f>
        <v>1.4601687852779948</v>
      </c>
      <c r="M108" s="117">
        <f>IF(M102="-","-",SUM(M99:M107)*'3k EBIT'!$E$9)</f>
        <v>1.515050215891089</v>
      </c>
      <c r="N108" s="117">
        <f>IF(N102="-","-",SUM(N99:N107)*'3k EBIT'!$E$9)</f>
        <v>1.6531912624665737</v>
      </c>
      <c r="O108" s="27"/>
      <c r="P108" s="117">
        <f>IF(P102="-","-",SUM(P99:P107)*'3k EBIT'!$E$9)</f>
        <v>1.6531912624665737</v>
      </c>
      <c r="Q108" s="117">
        <f>IF(Q102="-","-",SUM(Q99:Q107)*'3k EBIT'!$E$9)</f>
        <v>1.7140310492640751</v>
      </c>
      <c r="R108" s="117">
        <f>IF(R102="-","-",SUM(R99:R107)*'3k EBIT'!$E$9)</f>
        <v>1.72219487779312</v>
      </c>
      <c r="S108" s="117">
        <f>IF(S102="-","-",SUM(S99:S107)*'3k EBIT'!$E$9)</f>
        <v>1.7991567431616333</v>
      </c>
      <c r="T108" s="117">
        <f>IF(T102="-","-",SUM(T99:T107)*'3k EBIT'!$E$9)</f>
        <v>1.7997097295044762</v>
      </c>
      <c r="U108" s="117">
        <f>IF(U102="-","-",SUM(U99:U107)*'3k EBIT'!$E$9)</f>
        <v>1.8736766792340378</v>
      </c>
      <c r="V108" s="117">
        <f>IF(V102="-","-",SUM(V99:V107)*'3k EBIT'!$E$9)</f>
        <v>1.8768997218092056</v>
      </c>
      <c r="W108" s="117">
        <f>IF(W102="-","-",SUM(W99:W107)*'3k EBIT'!$E$9)</f>
        <v>3.2229396669723633</v>
      </c>
      <c r="X108" s="27"/>
      <c r="Y108" s="117">
        <f>IF(Y102="-","-",SUM(Y99:Y107)*'3k EBIT'!$E$9)</f>
        <v>3.3041813976933447</v>
      </c>
      <c r="Z108" s="117" t="str">
        <f>IF(Z102="-","-",SUM(Z99:Z107)*'3k EBIT'!$E$9)</f>
        <v>-</v>
      </c>
      <c r="AA108" s="117" t="str">
        <f>IF(AA102="-","-",SUM(AA99:AA107)*'3k EBIT'!$E$9)</f>
        <v>-</v>
      </c>
      <c r="AB108" s="117" t="str">
        <f>IF(AB102="-","-",SUM(AB99:AB107)*'3k EBIT'!$E$9)</f>
        <v>-</v>
      </c>
      <c r="AC108" s="117" t="str">
        <f>IF(AC102="-","-",SUM(AC99:AC107)*'3k EBIT'!$E$9)</f>
        <v>-</v>
      </c>
      <c r="AD108" s="25"/>
    </row>
    <row r="109" spans="1:30" s="26" customFormat="1" ht="11.25" customHeight="1" x14ac:dyDescent="0.15">
      <c r="A109" s="207"/>
      <c r="B109" s="120" t="s">
        <v>251</v>
      </c>
      <c r="C109" s="156" t="s">
        <v>252</v>
      </c>
      <c r="D109" s="122" t="s">
        <v>126</v>
      </c>
      <c r="E109" s="118"/>
      <c r="F109" s="27"/>
      <c r="G109" s="117">
        <f>IF(G104="-","-",SUM(G99:G102,G104:G108)*'3l HAP'!$E$10)</f>
        <v>0.93385236154111584</v>
      </c>
      <c r="H109" s="117">
        <f>IF(H104="-","-",SUM(H99:H102,H104:H108)*'3l HAP'!$E$10)</f>
        <v>0.93548767618454154</v>
      </c>
      <c r="I109" s="117">
        <f>IF(I104="-","-",SUM(I99:I102,I104:I108)*'3l HAP'!$E$10)</f>
        <v>0.93763628892663242</v>
      </c>
      <c r="J109" s="117">
        <f>IF(J104="-","-",SUM(J99:J102,J104:J108)*'3l HAP'!$E$10)</f>
        <v>0.94254223285690963</v>
      </c>
      <c r="K109" s="117">
        <f>IF(K104="-","-",SUM(K99:K102,K104:K108)*'3l HAP'!$E$10)</f>
        <v>0.95415815331469833</v>
      </c>
      <c r="L109" s="117">
        <f>IF(L104="-","-",SUM(L99:L102,L104:L108)*'3l HAP'!$E$10)</f>
        <v>0.96271832478330965</v>
      </c>
      <c r="M109" s="117">
        <f>IF(M104="-","-",SUM(M99:M102,M104:M108)*'3l HAP'!$E$10)</f>
        <v>1.0092839543470364</v>
      </c>
      <c r="N109" s="117">
        <f>IF(N104="-","-",SUM(N99:N102,N104:N108)*'3l HAP'!$E$10)</f>
        <v>1.1157324926366967</v>
      </c>
      <c r="O109" s="27"/>
      <c r="P109" s="117">
        <f>IF(P104="-","-",SUM(P99:P102,P104:P108)*'3l HAP'!$E$10)</f>
        <v>1.1157324926366967</v>
      </c>
      <c r="Q109" s="117">
        <f>IF(Q104="-","-",SUM(Q99:Q102,Q104:Q108)*'3l HAP'!$E$10)</f>
        <v>1.1551327811405676</v>
      </c>
      <c r="R109" s="117">
        <f>IF(R104="-","-",SUM(R99:R102,R104:R108)*'3l HAP'!$E$10)</f>
        <v>1.1614236529365143</v>
      </c>
      <c r="S109" s="117">
        <f>IF(S104="-","-",SUM(S99:S102,S104:S108)*'3l HAP'!$E$10)</f>
        <v>1.1988185651435372</v>
      </c>
      <c r="T109" s="117">
        <f>IF(T104="-","-",SUM(T99:T102,T104:T108)*'3l HAP'!$E$10)</f>
        <v>1.1992446846015046</v>
      </c>
      <c r="U109" s="117">
        <f>IF(U104="-","-",SUM(U99:U102,U104:U108)*'3l HAP'!$E$10)</f>
        <v>1.2268502278212579</v>
      </c>
      <c r="V109" s="117">
        <f>IF(V104="-","-",SUM(V99:V102,V104:V108)*'3l HAP'!$E$10)</f>
        <v>1.2293338355502934</v>
      </c>
      <c r="W109" s="117">
        <f>IF(W104="-","-",SUM(W99:W102,W104:W108)*'3l HAP'!$E$10)</f>
        <v>1.3441950921795474</v>
      </c>
      <c r="X109" s="27"/>
      <c r="Y109" s="117">
        <f>IF(Y104="-","-",SUM(Y99:Y102,Y104:Y108)*'3l HAP'!$E$10)</f>
        <v>1.4067982336625175</v>
      </c>
      <c r="Z109" s="117" t="str">
        <f>IF(Z104="-","-",SUM(Z99:Z102,Z104:Z108)*'3l HAP'!$E$10)</f>
        <v>-</v>
      </c>
      <c r="AA109" s="117" t="str">
        <f>IF(AA104="-","-",SUM(AA99:AA102,AA104:AA108)*'3l HAP'!$E$10)</f>
        <v>-</v>
      </c>
      <c r="AB109" s="117" t="str">
        <f>IF(AB104="-","-",SUM(AB99:AB102,AB104:AB108)*'3l HAP'!$E$10)</f>
        <v>-</v>
      </c>
      <c r="AC109" s="117" t="str">
        <f>IF(AC104="-","-",SUM(AC99:AC102,AC104:AC108)*'3l HAP'!$E$10)</f>
        <v>-</v>
      </c>
      <c r="AD109" s="25"/>
    </row>
    <row r="110" spans="1:30" s="26" customFormat="1" ht="11.25" x14ac:dyDescent="0.15">
      <c r="A110" s="207"/>
      <c r="B110" s="120" t="s">
        <v>253</v>
      </c>
      <c r="C110" s="120" t="str">
        <f>B110&amp;"_"&amp;D110</f>
        <v>Total_Southern</v>
      </c>
      <c r="D110" s="122" t="s">
        <v>126</v>
      </c>
      <c r="E110" s="119"/>
      <c r="F110" s="27"/>
      <c r="G110" s="117">
        <f t="shared" ref="G110:N110" si="21">IF(G104="-","-",SUM(G99:G109))</f>
        <v>76.470225187243997</v>
      </c>
      <c r="H110" s="117">
        <f t="shared" si="21"/>
        <v>76.583554692408939</v>
      </c>
      <c r="I110" s="117">
        <f t="shared" si="21"/>
        <v>75.600956446472722</v>
      </c>
      <c r="J110" s="117">
        <f t="shared" si="21"/>
        <v>75.940944961967602</v>
      </c>
      <c r="K110" s="117">
        <f t="shared" si="21"/>
        <v>77.220443879337395</v>
      </c>
      <c r="L110" s="117">
        <f t="shared" si="21"/>
        <v>77.813675280135385</v>
      </c>
      <c r="M110" s="117">
        <f t="shared" si="21"/>
        <v>80.7487360646562</v>
      </c>
      <c r="N110" s="117">
        <f t="shared" si="21"/>
        <v>88.125762998524053</v>
      </c>
      <c r="O110" s="27"/>
      <c r="P110" s="117">
        <f t="shared" ref="P110:W110" si="22">IF(P104="-","-",SUM(P99:P109))</f>
        <v>88.125762998524053</v>
      </c>
      <c r="Q110" s="117">
        <f t="shared" si="22"/>
        <v>91.367256006368876</v>
      </c>
      <c r="R110" s="117">
        <f t="shared" si="22"/>
        <v>91.803221886425632</v>
      </c>
      <c r="S110" s="117">
        <f t="shared" si="22"/>
        <v>95.891239618591896</v>
      </c>
      <c r="T110" s="117">
        <f t="shared" si="22"/>
        <v>95.920770270388317</v>
      </c>
      <c r="U110" s="117">
        <f t="shared" si="22"/>
        <v>99.841371559783397</v>
      </c>
      <c r="V110" s="117">
        <f t="shared" si="22"/>
        <v>100.01348891719044</v>
      </c>
      <c r="W110" s="117">
        <f t="shared" si="22"/>
        <v>170.97252855161182</v>
      </c>
      <c r="X110" s="27"/>
      <c r="Y110" s="117">
        <f t="shared" ref="Y110:AC110" si="23">IF(Y104="-","-",SUM(Y99:Y109))</f>
        <v>175.311010491194</v>
      </c>
      <c r="Z110" s="117" t="str">
        <f t="shared" si="23"/>
        <v>-</v>
      </c>
      <c r="AA110" s="117" t="str">
        <f t="shared" si="23"/>
        <v>-</v>
      </c>
      <c r="AB110" s="117" t="str">
        <f t="shared" si="23"/>
        <v>-</v>
      </c>
      <c r="AC110" s="117" t="str">
        <f t="shared" si="23"/>
        <v>-</v>
      </c>
      <c r="AD110" s="25"/>
    </row>
    <row r="111" spans="1:30" s="26" customFormat="1" ht="11.25" x14ac:dyDescent="0.15">
      <c r="A111" s="207"/>
      <c r="B111" s="123" t="s">
        <v>244</v>
      </c>
      <c r="C111" s="123" t="s">
        <v>180</v>
      </c>
      <c r="D111" s="121" t="s">
        <v>130</v>
      </c>
      <c r="E111" s="75"/>
      <c r="F111" s="27"/>
      <c r="G111" s="35" t="s">
        <v>249</v>
      </c>
      <c r="H111" s="35" t="s">
        <v>249</v>
      </c>
      <c r="I111" s="35" t="s">
        <v>249</v>
      </c>
      <c r="J111" s="35" t="s">
        <v>249</v>
      </c>
      <c r="K111" s="35" t="s">
        <v>249</v>
      </c>
      <c r="L111" s="35" t="s">
        <v>249</v>
      </c>
      <c r="M111" s="35" t="s">
        <v>249</v>
      </c>
      <c r="N111" s="35" t="s">
        <v>249</v>
      </c>
      <c r="O111" s="27"/>
      <c r="P111" s="35" t="s">
        <v>249</v>
      </c>
      <c r="Q111" s="35" t="s">
        <v>249</v>
      </c>
      <c r="R111" s="35" t="s">
        <v>249</v>
      </c>
      <c r="S111" s="35" t="s">
        <v>249</v>
      </c>
      <c r="T111" s="35" t="s">
        <v>249</v>
      </c>
      <c r="U111" s="35" t="s">
        <v>249</v>
      </c>
      <c r="V111" s="35" t="s">
        <v>249</v>
      </c>
      <c r="W111" s="35" t="s">
        <v>249</v>
      </c>
      <c r="X111" s="27"/>
      <c r="Y111" s="35" t="s">
        <v>249</v>
      </c>
      <c r="Z111" s="35" t="s">
        <v>249</v>
      </c>
      <c r="AA111" s="35" t="s">
        <v>249</v>
      </c>
      <c r="AB111" s="35" t="s">
        <v>249</v>
      </c>
      <c r="AC111" s="35" t="s">
        <v>249</v>
      </c>
      <c r="AD111" s="25"/>
    </row>
    <row r="112" spans="1:30" s="26" customFormat="1" ht="11.25" x14ac:dyDescent="0.15">
      <c r="A112" s="207"/>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x14ac:dyDescent="0.15">
      <c r="A113" s="207"/>
      <c r="B113" s="123" t="s">
        <v>245</v>
      </c>
      <c r="C113" s="123" t="s">
        <v>182</v>
      </c>
      <c r="D113" s="121" t="s">
        <v>130</v>
      </c>
      <c r="E113" s="75"/>
      <c r="F113" s="27"/>
      <c r="G113" s="35" t="str">
        <f>IF('3c AA'!J105="-","-",'3c AA'!J105)</f>
        <v>-</v>
      </c>
      <c r="H113" s="35" t="str">
        <f>IF('3c AA'!K105="-","-",'3c AA'!K105)</f>
        <v>-</v>
      </c>
      <c r="I113" s="35" t="str">
        <f>IF('3c AA'!L105="-","-",'3c AA'!L105)</f>
        <v>-</v>
      </c>
      <c r="J113" s="35" t="str">
        <f>IF('3c AA'!M105="-","-",'3c AA'!M105)</f>
        <v>-</v>
      </c>
      <c r="K113" s="35" t="str">
        <f>IF('3c AA'!N105="-","-",'3c AA'!N105)</f>
        <v>-</v>
      </c>
      <c r="L113" s="35" t="str">
        <f>IF('3c AA'!O105="-","-",'3c AA'!O105)</f>
        <v>-</v>
      </c>
      <c r="M113" s="35" t="str">
        <f>IF('3c AA'!P105="-","-",'3c AA'!P105)</f>
        <v>-</v>
      </c>
      <c r="N113" s="35" t="str">
        <f>IF('3c AA'!Q105="-","-",'3c AA'!Q105)</f>
        <v>-</v>
      </c>
      <c r="O113" s="27"/>
      <c r="P113" s="35" t="str">
        <f>IF('3c AA'!S105="-","-",'3c AA'!S105)</f>
        <v>-</v>
      </c>
      <c r="Q113" s="35" t="str">
        <f>IF('3c AA'!T105="-","-",'3c AA'!T105)</f>
        <v>-</v>
      </c>
      <c r="R113" s="35" t="str">
        <f>IF('3c AA'!U105="-","-",'3c AA'!U105)</f>
        <v>-</v>
      </c>
      <c r="S113" s="35" t="str">
        <f>IF('3c AA'!V105="-","-",'3c AA'!V105)</f>
        <v>-</v>
      </c>
      <c r="T113" s="35">
        <f>IF('3c AA'!W105="-","-",'3c AA'!W105)</f>
        <v>0</v>
      </c>
      <c r="U113" s="35">
        <f>IF('3c AA'!X105="-","-",'3c AA'!X105)</f>
        <v>1.4870742269298105</v>
      </c>
      <c r="V113" s="35">
        <f>IF('3c AA'!Y105="-","-",'3c AA'!Y105)</f>
        <v>0.70457099735818829</v>
      </c>
      <c r="W113" s="35" t="str">
        <f>IF('3c AA'!Z105="-","-",'3c AA'!Z105)</f>
        <v>-</v>
      </c>
      <c r="X113" s="27"/>
      <c r="Y113" s="35">
        <f>IF('3c AA'!AB105="-","-",'3c AA'!AB105)</f>
        <v>0</v>
      </c>
      <c r="Z113" s="35" t="str">
        <f>IF('3c AA'!AC105="-","-",'3c AA'!AC105)</f>
        <v>-</v>
      </c>
      <c r="AA113" s="35" t="str">
        <f>IF('3c AA'!AD105="-","-",'3c AA'!AD105)</f>
        <v>-</v>
      </c>
      <c r="AB113" s="35" t="str">
        <f>IF('3c AA'!AE105="-","-",'3c AA'!AE105)</f>
        <v>-</v>
      </c>
      <c r="AC113" s="35" t="str">
        <f>IF('3c AA'!AF105="-","-",'3c AA'!AF105)</f>
        <v>-</v>
      </c>
      <c r="AD113" s="25"/>
    </row>
    <row r="114" spans="1:30" s="26" customFormat="1" ht="12.6" customHeight="1" x14ac:dyDescent="0.15">
      <c r="A114" s="207"/>
      <c r="B114" s="123" t="s">
        <v>246</v>
      </c>
      <c r="C114" s="123" t="s">
        <v>183</v>
      </c>
      <c r="D114" s="121" t="s">
        <v>130</v>
      </c>
      <c r="E114" s="75"/>
      <c r="F114" s="27"/>
      <c r="G114" s="35">
        <f>IF('3d PC'!G15="-","-",'3d PC'!G61)</f>
        <v>6.5567588596821027</v>
      </c>
      <c r="H114" s="35">
        <f>IF('3d PC'!H15="-","-",'3d PC'!H61)</f>
        <v>6.5567588596821027</v>
      </c>
      <c r="I114" s="35">
        <f>IF('3d PC'!I15="-","-",'3d PC'!I61)</f>
        <v>6.6197359495950758</v>
      </c>
      <c r="J114" s="35">
        <f>IF('3d PC'!J15="-","-",'3d PC'!J61)</f>
        <v>6.6197359495950758</v>
      </c>
      <c r="K114" s="35">
        <f>IF('3d PC'!K15="-","-",'3d PC'!K61)</f>
        <v>6.6995028867368616</v>
      </c>
      <c r="L114" s="35">
        <f>IF('3d PC'!L15="-","-",'3d PC'!L61)</f>
        <v>6.6995028867368616</v>
      </c>
      <c r="M114" s="35">
        <f>IF('3d PC'!M15="-","-",'3d PC'!M61)</f>
        <v>7.1131218301273513</v>
      </c>
      <c r="N114" s="35">
        <f>IF('3d PC'!N15="-","-",'3d PC'!N61)</f>
        <v>7.1131218301273513</v>
      </c>
      <c r="O114" s="27"/>
      <c r="P114" s="35">
        <f>'3d PC'!P61</f>
        <v>7.1131218301273513</v>
      </c>
      <c r="Q114" s="35">
        <f>'3d PC'!Q61</f>
        <v>7.2804579515147188</v>
      </c>
      <c r="R114" s="35">
        <f>'3d PC'!R61</f>
        <v>7.1935840895118579</v>
      </c>
      <c r="S114" s="35">
        <f>'3d PC'!S61</f>
        <v>7.3593999937099728</v>
      </c>
      <c r="T114" s="35">
        <f>'3d PC'!T61</f>
        <v>7.0492243060839304</v>
      </c>
      <c r="U114" s="35">
        <f>'3d PC'!U61</f>
        <v>7.1089669218364691</v>
      </c>
      <c r="V114" s="35">
        <f>'3d PC'!V61</f>
        <v>6.9829560851947949</v>
      </c>
      <c r="W114" s="35">
        <f>'3d PC'!W61</f>
        <v>9.6262235975887975</v>
      </c>
      <c r="X114" s="27"/>
      <c r="Y114" s="35">
        <f>'3d PC'!Y61</f>
        <v>9.9504863797742438</v>
      </c>
      <c r="Z114" s="35" t="str">
        <f>'3d PC'!Z61</f>
        <v>-</v>
      </c>
      <c r="AA114" s="35" t="str">
        <f>'3d PC'!AA61</f>
        <v>-</v>
      </c>
      <c r="AB114" s="35" t="str">
        <f>'3d PC'!AB61</f>
        <v>-</v>
      </c>
      <c r="AC114" s="35" t="str">
        <f>'3d PC'!AC61</f>
        <v>-</v>
      </c>
      <c r="AD114" s="25"/>
    </row>
    <row r="115" spans="1:30" s="26" customFormat="1" ht="11.25" customHeight="1" x14ac:dyDescent="0.15">
      <c r="A115" s="207"/>
      <c r="B115" s="123" t="s">
        <v>247</v>
      </c>
      <c r="C115" s="123" t="s">
        <v>184</v>
      </c>
      <c r="D115" s="121" t="s">
        <v>130</v>
      </c>
      <c r="E115" s="75"/>
      <c r="F115" s="27"/>
      <c r="G115" s="35">
        <f>IF('3e NC-Elec'!H51="-","-",'3e NC-Elec'!H51)</f>
        <v>17.118500000000001</v>
      </c>
      <c r="H115" s="35">
        <f>IF('3e NC-Elec'!I51="-","-",'3e NC-Elec'!I51)</f>
        <v>17.118500000000001</v>
      </c>
      <c r="I115" s="35">
        <f>IF('3e NC-Elec'!J51="-","-",'3e NC-Elec'!J51)</f>
        <v>24.9879</v>
      </c>
      <c r="J115" s="35">
        <f>IF('3e NC-Elec'!K51="-","-",'3e NC-Elec'!K51)</f>
        <v>24.9879</v>
      </c>
      <c r="K115" s="35">
        <f>IF('3e NC-Elec'!L51="-","-",'3e NC-Elec'!L51)</f>
        <v>16.461499999999997</v>
      </c>
      <c r="L115" s="35">
        <f>IF('3e NC-Elec'!M51="-","-",'3e NC-Elec'!M51)</f>
        <v>16.461499999999997</v>
      </c>
      <c r="M115" s="35">
        <f>IF('3e NC-Elec'!N51="-","-",'3e NC-Elec'!N51)</f>
        <v>16.169499999999999</v>
      </c>
      <c r="N115" s="35">
        <f>IF('3e NC-Elec'!O51="-","-",'3e NC-Elec'!O51)</f>
        <v>16.169499999999999</v>
      </c>
      <c r="O115" s="27"/>
      <c r="P115" s="35">
        <f>'3e NC-Elec'!Q51</f>
        <v>16.169499999999999</v>
      </c>
      <c r="Q115" s="35">
        <f>'3e NC-Elec'!R51</f>
        <v>16.972500000000004</v>
      </c>
      <c r="R115" s="35">
        <f>'3e NC-Elec'!S51</f>
        <v>16.972500000000004</v>
      </c>
      <c r="S115" s="35">
        <f>'3e NC-Elec'!T51</f>
        <v>17.666</v>
      </c>
      <c r="T115" s="35">
        <f>'3e NC-Elec'!U51</f>
        <v>17.666</v>
      </c>
      <c r="U115" s="35">
        <f>'3e NC-Elec'!V51</f>
        <v>14.563500000000001</v>
      </c>
      <c r="V115" s="35">
        <f>'3e NC-Elec'!W51</f>
        <v>14.563500000000001</v>
      </c>
      <c r="W115" s="35">
        <f>'3e NC-Elec'!X51</f>
        <v>71.941500000000005</v>
      </c>
      <c r="X115" s="27"/>
      <c r="Y115" s="35">
        <f>'3e NC-Elec'!Z51</f>
        <v>71.941500000000005</v>
      </c>
      <c r="Z115" s="35" t="str">
        <f>'3e NC-Elec'!AA51</f>
        <v>-</v>
      </c>
      <c r="AA115" s="35" t="str">
        <f>'3e NC-Elec'!AB51</f>
        <v>-</v>
      </c>
      <c r="AB115" s="35" t="str">
        <f>'3e NC-Elec'!AC51</f>
        <v>-</v>
      </c>
      <c r="AC115" s="35" t="str">
        <f>'3e NC-Elec'!AD51</f>
        <v>-</v>
      </c>
      <c r="AD115" s="25"/>
    </row>
    <row r="116" spans="1:30" s="26" customFormat="1" ht="11.25" customHeight="1" x14ac:dyDescent="0.15">
      <c r="A116" s="207"/>
      <c r="B116" s="123" t="s">
        <v>248</v>
      </c>
      <c r="C116" s="123" t="s">
        <v>185</v>
      </c>
      <c r="D116" s="121" t="s">
        <v>130</v>
      </c>
      <c r="E116" s="75"/>
      <c r="F116" s="27"/>
      <c r="G116" s="35">
        <f>IF('3g CPIH'!C$17="-","-",'3h OC '!$E$9*('3g CPIH'!C$17/'3g CPIH'!$G$17))</f>
        <v>39.034507632093934</v>
      </c>
      <c r="H116" s="35">
        <f>IF('3g CPIH'!D$17="-","-",'3h OC '!$E$9*('3g CPIH'!D$17/'3g CPIH'!$G$17))</f>
        <v>39.112654794520544</v>
      </c>
      <c r="I116" s="35">
        <f>IF('3g CPIH'!E$17="-","-",'3h OC '!$E$9*('3g CPIH'!E$17/'3g CPIH'!$G$17))</f>
        <v>39.229875538160471</v>
      </c>
      <c r="J116" s="35">
        <f>IF('3g CPIH'!F$17="-","-",'3h OC '!$E$9*('3g CPIH'!F$17/'3g CPIH'!$G$17))</f>
        <v>39.464317025440316</v>
      </c>
      <c r="K116" s="35">
        <f>IF('3g CPIH'!G$17="-","-",'3h OC '!$E$9*('3g CPIH'!G$17/'3g CPIH'!$G$17))</f>
        <v>39.933199999999999</v>
      </c>
      <c r="L116" s="35">
        <f>IF('3g CPIH'!H$17="-","-",'3h OC '!$E$9*('3g CPIH'!H$17/'3g CPIH'!$G$17))</f>
        <v>40.441156555772999</v>
      </c>
      <c r="M116" s="35">
        <f>IF('3g CPIH'!I$17="-","-",'3h OC '!$E$9*('3g CPIH'!I$17/'3g CPIH'!$G$17))</f>
        <v>41.027260273972601</v>
      </c>
      <c r="N116" s="35">
        <f>IF('3g CPIH'!J$17="-","-",'3h OC '!$E$9*('3g CPIH'!J$17/'3g CPIH'!$G$17))</f>
        <v>41.378922504892373</v>
      </c>
      <c r="O116" s="27"/>
      <c r="P116" s="35">
        <f>IF('3g CPIH'!L$17="-","-",'3h OC '!$E$9*('3g CPIH'!L$17/'3g CPIH'!$G$17))</f>
        <v>41.378922504892373</v>
      </c>
      <c r="Q116" s="35">
        <f>IF('3g CPIH'!M$17="-","-",'3h OC '!$E$9*('3g CPIH'!M$17/'3g CPIH'!$G$17))</f>
        <v>41.847805479452056</v>
      </c>
      <c r="R116" s="35">
        <f>IF('3g CPIH'!N$17="-","-",'3h OC '!$E$9*('3g CPIH'!N$17/'3g CPIH'!$G$17))</f>
        <v>42.160394129158512</v>
      </c>
      <c r="S116" s="35">
        <f>IF('3g CPIH'!O$17="-","-",'3h OC '!$E$9*('3g CPIH'!O$17/'3g CPIH'!$G$17))</f>
        <v>42.394835616438357</v>
      </c>
      <c r="T116" s="35">
        <f>IF('3g CPIH'!P$17="-","-",'3h OC '!$E$9*('3g CPIH'!P$17/'3g CPIH'!$G$17))</f>
        <v>42.512056360078276</v>
      </c>
      <c r="U116" s="35">
        <f>IF('3g CPIH'!Q$17="-","-",'3h OC '!$E$9*('3g CPIH'!Q$17/'3g CPIH'!$G$17))</f>
        <v>42.746497847358121</v>
      </c>
      <c r="V116" s="35">
        <f>IF('3g CPIH'!R$17="-","-",'3h OC '!$E$9*('3g CPIH'!R$17/'3g CPIH'!$G$17))</f>
        <v>43.527969471624267</v>
      </c>
      <c r="W116" s="35">
        <f>IF('3g CPIH'!S$17="-","-",'3h OC '!$E$9*('3g CPIH'!S$17/'3g CPIH'!$G$17))</f>
        <v>44.817397651663406</v>
      </c>
      <c r="X116" s="27"/>
      <c r="Y116" s="35">
        <f>IF('3g CPIH'!U$17="-","-",'3h OC '!$E$9*('3g CPIH'!U$17/'3g CPIH'!$G$17))</f>
        <v>47.083665362035227</v>
      </c>
      <c r="Z116" s="35" t="str">
        <f>IF('3g CPIH'!V$17="-","-",'3h OC '!$E$9*('3g CPIH'!V$17/'3g CPIH'!$G$17))</f>
        <v>-</v>
      </c>
      <c r="AA116" s="35" t="str">
        <f>IF('3g CPIH'!W$17="-","-",'3h OC '!$E$9*('3g CPIH'!W$17/'3g CPIH'!$G$17))</f>
        <v>-</v>
      </c>
      <c r="AB116" s="35" t="str">
        <f>IF('3g CPIH'!X$17="-","-",'3h OC '!$E$9*('3g CPIH'!X$17/'3g CPIH'!$G$17))</f>
        <v>-</v>
      </c>
      <c r="AC116" s="35" t="str">
        <f>IF('3g CPIH'!Y$17="-","-",'3h OC '!$E$9*('3g CPIH'!Y$17/'3g CPIH'!$G$17))</f>
        <v>-</v>
      </c>
      <c r="AD116" s="25"/>
    </row>
    <row r="117" spans="1:30" s="26" customFormat="1" ht="11.25" customHeight="1" x14ac:dyDescent="0.15">
      <c r="A117" s="207"/>
      <c r="B117" s="123" t="s">
        <v>248</v>
      </c>
      <c r="C117" s="123" t="s">
        <v>186</v>
      </c>
      <c r="D117" s="121" t="s">
        <v>130</v>
      </c>
      <c r="E117" s="75"/>
      <c r="F117" s="27"/>
      <c r="G117" s="35" t="s">
        <v>249</v>
      </c>
      <c r="H117" s="35" t="s">
        <v>249</v>
      </c>
      <c r="I117" s="35" t="s">
        <v>249</v>
      </c>
      <c r="J117" s="35" t="s">
        <v>249</v>
      </c>
      <c r="K117" s="35">
        <f>IF('3i SMNCC'!G$50="-","-",'3i SMNCC'!G$62)</f>
        <v>0</v>
      </c>
      <c r="L117" s="35">
        <f>IF('3i SMNCC'!H$50="-","-",'3i SMNCC'!H$62)</f>
        <v>-0.1310662676190151</v>
      </c>
      <c r="M117" s="35">
        <f>IF('3i SMNCC'!I$50="-","-",'3i SMNCC'!I$62)</f>
        <v>1.6490220555819262</v>
      </c>
      <c r="N117" s="35">
        <f>IF('3i SMNCC'!J$50="-","-",'3i SMNCC'!J$62)</f>
        <v>7.9249822078168837</v>
      </c>
      <c r="O117" s="27"/>
      <c r="P117" s="35">
        <f>IF('3i SMNCC'!L$50="-","-",'3i SMNCC'!L$62)</f>
        <v>7.9249822078168837</v>
      </c>
      <c r="Q117" s="35">
        <f>IF('3i SMNCC'!M$50="-","-",'3i SMNCC'!M$62)</f>
        <v>9.5945159615724194</v>
      </c>
      <c r="R117" s="35">
        <f>IF('3i SMNCC'!N$50="-","-",'3i SMNCC'!N$62)</f>
        <v>9.6655312765157912</v>
      </c>
      <c r="S117" s="35">
        <f>IF('3i SMNCC'!O$50="-","-",'3i SMNCC'!O$62)</f>
        <v>11.448655558303892</v>
      </c>
      <c r="T117" s="35">
        <f>IF('3i SMNCC'!P$50="-","-",'3i SMNCC'!P$62)</f>
        <v>11.63045810995356</v>
      </c>
      <c r="U117" s="35">
        <f>IF('3i SMNCC'!Q$50="-","-",'3i SMNCC'!Q$62)</f>
        <v>11.375413031411084</v>
      </c>
      <c r="V117" s="35">
        <f>IF('3i SMNCC'!R$50="-","-",'3i SMNCC'!R$62)</f>
        <v>11.405483218834176</v>
      </c>
      <c r="W117" s="35">
        <f>IF('3i SMNCC'!S$50="-","-",'3i SMNCC'!S$62)</f>
        <v>10.452988037960662</v>
      </c>
      <c r="X117" s="27"/>
      <c r="Y117" s="35">
        <f>IF('3i SMNCC'!U$50="-","-",'3i SMNCC'!U$62)</f>
        <v>11.090106502704794</v>
      </c>
      <c r="Z117" s="35" t="str">
        <f>IF('3i SMNCC'!V$50="-","-",'3i SMNCC'!V$62)</f>
        <v>-</v>
      </c>
      <c r="AA117" s="35" t="str">
        <f>IF('3i SMNCC'!W$50="-","-",'3i SMNCC'!W$62)</f>
        <v>-</v>
      </c>
      <c r="AB117" s="35" t="str">
        <f>IF('3i SMNCC'!X$50="-","-",'3i SMNCC'!X$62)</f>
        <v>-</v>
      </c>
      <c r="AC117" s="35" t="str">
        <f>IF('3i SMNCC'!Y$50="-","-",'3i SMNCC'!Y$62)</f>
        <v>-</v>
      </c>
      <c r="AD117" s="25"/>
    </row>
    <row r="118" spans="1:30" s="26" customFormat="1" ht="11.25" customHeight="1" x14ac:dyDescent="0.15">
      <c r="A118" s="207"/>
      <c r="B118" s="123" t="s">
        <v>248</v>
      </c>
      <c r="C118" s="123" t="s">
        <v>187</v>
      </c>
      <c r="D118" s="121" t="s">
        <v>130</v>
      </c>
      <c r="E118" s="75"/>
      <c r="F118" s="27"/>
      <c r="G118" s="35">
        <f>IF('3g CPIH'!C$17="-","-",'3j PAAC PAP'!$G$13*('3g CPIH'!C$17/'3g CPIH'!$G$17))</f>
        <v>13.436452250489236</v>
      </c>
      <c r="H118" s="35">
        <f>IF('3g CPIH'!D$17="-","-",'3j PAAC PAP'!$G$13*('3g CPIH'!D$17/'3g CPIH'!$G$17))</f>
        <v>13.463352054794518</v>
      </c>
      <c r="I118" s="35">
        <f>IF('3g CPIH'!E$17="-","-",'3j PAAC PAP'!$G$13*('3g CPIH'!E$17/'3g CPIH'!$G$17))</f>
        <v>13.503701761252445</v>
      </c>
      <c r="J118" s="35">
        <f>IF('3g CPIH'!F$17="-","-",'3j PAAC PAP'!$G$13*('3g CPIH'!F$17/'3g CPIH'!$G$17))</f>
        <v>13.584401174168297</v>
      </c>
      <c r="K118" s="35">
        <f>IF('3g CPIH'!G$17="-","-",'3j PAAC PAP'!$G$13*('3g CPIH'!G$17/'3g CPIH'!$G$17))</f>
        <v>13.745799999999999</v>
      </c>
      <c r="L118" s="35">
        <f>IF('3g CPIH'!H$17="-","-",'3j PAAC PAP'!$G$13*('3g CPIH'!H$17/'3g CPIH'!$G$17))</f>
        <v>13.920648727984345</v>
      </c>
      <c r="M118" s="35">
        <f>IF('3g CPIH'!I$17="-","-",'3j PAAC PAP'!$G$13*('3g CPIH'!I$17/'3g CPIH'!$G$17))</f>
        <v>14.122397260273971</v>
      </c>
      <c r="N118" s="35">
        <f>IF('3g CPIH'!J$17="-","-",'3j PAAC PAP'!$G$13*('3g CPIH'!J$17/'3g CPIH'!$G$17))</f>
        <v>14.24344637964775</v>
      </c>
      <c r="O118" s="27"/>
      <c r="P118" s="35">
        <f>IF('3g CPIH'!L$17="-","-",'3j PAAC PAP'!$G$13*('3g CPIH'!L$17/'3g CPIH'!$G$17))</f>
        <v>14.24344637964775</v>
      </c>
      <c r="Q118" s="35">
        <f>IF('3g CPIH'!M$17="-","-",'3j PAAC PAP'!$G$13*('3g CPIH'!M$17/'3g CPIH'!$G$17))</f>
        <v>14.40484520547945</v>
      </c>
      <c r="R118" s="35">
        <f>IF('3g CPIH'!N$17="-","-",'3j PAAC PAP'!$G$13*('3g CPIH'!N$17/'3g CPIH'!$G$17))</f>
        <v>14.512444422700586</v>
      </c>
      <c r="S118" s="35">
        <f>IF('3g CPIH'!O$17="-","-",'3j PAAC PAP'!$G$13*('3g CPIH'!O$17/'3g CPIH'!$G$17))</f>
        <v>14.593143835616438</v>
      </c>
      <c r="T118" s="35">
        <f>IF('3g CPIH'!P$17="-","-",'3j PAAC PAP'!$G$13*('3g CPIH'!P$17/'3g CPIH'!$G$17))</f>
        <v>14.633493542074362</v>
      </c>
      <c r="U118" s="35">
        <f>IF('3g CPIH'!Q$17="-","-",'3j PAAC PAP'!$G$13*('3g CPIH'!Q$17/'3g CPIH'!$G$17))</f>
        <v>14.714192954990214</v>
      </c>
      <c r="V118" s="35">
        <f>IF('3g CPIH'!R$17="-","-",'3j PAAC PAP'!$G$13*('3g CPIH'!R$17/'3g CPIH'!$G$17))</f>
        <v>14.983190998043053</v>
      </c>
      <c r="W118" s="35">
        <f>IF('3g CPIH'!S$17="-","-",'3j PAAC PAP'!$G$13*('3g CPIH'!S$17/'3g CPIH'!$G$17))</f>
        <v>15.427037769080234</v>
      </c>
      <c r="X118" s="27"/>
      <c r="Y118" s="35">
        <f>IF('3g CPIH'!U$17="-","-",'3j PAAC PAP'!$G$13*('3g CPIH'!U$17/'3g CPIH'!$G$17))</f>
        <v>16.207132093933463</v>
      </c>
      <c r="Z118" s="35" t="str">
        <f>IF('3g CPIH'!V$17="-","-",'3j PAAC PAP'!$G$13*('3g CPIH'!V$17/'3g CPIH'!$G$17))</f>
        <v>-</v>
      </c>
      <c r="AA118" s="35" t="str">
        <f>IF('3g CPIH'!W$17="-","-",'3j PAAC PAP'!$G$13*('3g CPIH'!W$17/'3g CPIH'!$G$17))</f>
        <v>-</v>
      </c>
      <c r="AB118" s="35" t="str">
        <f>IF('3g CPIH'!X$17="-","-",'3j PAAC PAP'!$G$13*('3g CPIH'!X$17/'3g CPIH'!$G$17))</f>
        <v>-</v>
      </c>
      <c r="AC118" s="35" t="str">
        <f>IF('3g CPIH'!Y$17="-","-",'3j PAAC PAP'!$G$13*('3g CPIH'!Y$17/'3g CPIH'!$G$17))</f>
        <v>-</v>
      </c>
      <c r="AD118" s="25"/>
    </row>
    <row r="119" spans="1:30" s="26" customFormat="1" ht="11.25" customHeight="1" x14ac:dyDescent="0.15">
      <c r="A119" s="207"/>
      <c r="B119" s="123" t="s">
        <v>248</v>
      </c>
      <c r="C119" s="123" t="s">
        <v>188</v>
      </c>
      <c r="D119" s="121" t="s">
        <v>130</v>
      </c>
      <c r="E119" s="75"/>
      <c r="F119" s="27"/>
      <c r="G119" s="35">
        <f>IF(G114="-","-",SUM(G111:G117)*'3j PAAC PAP'!$G$31)</f>
        <v>3.6311463189397997</v>
      </c>
      <c r="H119" s="35">
        <f>IF(H114="-","-",SUM(H111:H117)*'3j PAAC PAP'!$G$31)</f>
        <v>3.6356713522329498</v>
      </c>
      <c r="I119" s="35">
        <f>IF(I114="-","-",SUM(I111:I117)*'3j PAAC PAP'!$G$31)</f>
        <v>4.1017752651869968</v>
      </c>
      <c r="J119" s="35">
        <f>IF(J114="-","-",SUM(J111:J117)*'3j PAAC PAP'!$G$31)</f>
        <v>4.1153503650664485</v>
      </c>
      <c r="K119" s="35">
        <f>IF(K114="-","-",SUM(K111:K117)*'3j PAAC PAP'!$G$31)</f>
        <v>3.6534067239536108</v>
      </c>
      <c r="L119" s="35">
        <f>IF(L114="-","-",SUM(L111:L117)*'3j PAAC PAP'!$G$31)</f>
        <v>3.6752301791988793</v>
      </c>
      <c r="M119" s="35">
        <f>IF(M114="-","-",SUM(M111:M117)*'3j PAAC PAP'!$G$31)</f>
        <v>3.8192843864622192</v>
      </c>
      <c r="N119" s="35">
        <f>IF(N114="-","-",SUM(N111:N117)*'3j PAAC PAP'!$G$31)</f>
        <v>4.2030502329364108</v>
      </c>
      <c r="O119" s="27"/>
      <c r="P119" s="35">
        <f>IF(P114="-","-",SUM(P111:P117)*'3j PAAC PAP'!$G$31)</f>
        <v>4.2030502329364108</v>
      </c>
      <c r="Q119" s="35">
        <f>IF(Q114="-","-",SUM(Q111:Q117)*'3j PAAC PAP'!$G$31)</f>
        <v>4.3830594579455893</v>
      </c>
      <c r="R119" s="35">
        <f>IF(R114="-","-",SUM(R111:R117)*'3j PAAC PAP'!$G$31)</f>
        <v>4.4002413178092592</v>
      </c>
      <c r="S119" s="35">
        <f>IF(S114="-","-",SUM(S111:S117)*'3j PAAC PAP'!$G$31)</f>
        <v>4.5668242742180576</v>
      </c>
      <c r="T119" s="35">
        <f>IF(T114="-","-",SUM(T111:T117)*'3j PAAC PAP'!$G$31)</f>
        <v>4.566178506092208</v>
      </c>
      <c r="U119" s="35">
        <f>IF(U114="-","-",SUM(U111:U117)*'3j PAAC PAP'!$G$31)</f>
        <v>4.4749051982024151</v>
      </c>
      <c r="V119" s="35">
        <f>IF(V114="-","-",SUM(V111:V117)*'3j PAAC PAP'!$G$31)</f>
        <v>4.4692901167764534</v>
      </c>
      <c r="W119" s="35">
        <f>IF(W114="-","-",SUM(W111:W117)*'3j PAAC PAP'!$G$31)</f>
        <v>7.9234738801667746</v>
      </c>
      <c r="X119" s="27"/>
      <c r="Y119" s="35">
        <f>IF(Y114="-","-",SUM(Y111:Y117)*'3j PAAC PAP'!$G$31)</f>
        <v>8.1103676653903545</v>
      </c>
      <c r="Z119" s="35" t="str">
        <f>IF(Z114="-","-",SUM(Z111:Z117)*'3j PAAC PAP'!$G$31)</f>
        <v>-</v>
      </c>
      <c r="AA119" s="35" t="str">
        <f>IF(AA114="-","-",SUM(AA111:AA117)*'3j PAAC PAP'!$G$31)</f>
        <v>-</v>
      </c>
      <c r="AB119" s="35" t="str">
        <f>IF(AB114="-","-",SUM(AB111:AB117)*'3j PAAC PAP'!$G$31)</f>
        <v>-</v>
      </c>
      <c r="AC119" s="35" t="str">
        <f>IF(AC114="-","-",SUM(AC111:AC117)*'3j PAAC PAP'!$G$31)</f>
        <v>-</v>
      </c>
      <c r="AD119" s="25"/>
    </row>
    <row r="120" spans="1:30" s="26" customFormat="1" ht="11.25" customHeight="1" x14ac:dyDescent="0.15">
      <c r="A120" s="207"/>
      <c r="B120" s="123" t="s">
        <v>189</v>
      </c>
      <c r="C120" s="123" t="s">
        <v>250</v>
      </c>
      <c r="D120" s="121" t="s">
        <v>130</v>
      </c>
      <c r="E120" s="75"/>
      <c r="F120" s="27"/>
      <c r="G120" s="35">
        <f>IF(G114="-","-",SUM(G111:G119)*'3k EBIT'!$E$9)</f>
        <v>1.5451280065054198</v>
      </c>
      <c r="H120" s="35">
        <f>IF(H114="-","-",SUM(H111:H119)*'3k EBIT'!$E$9)</f>
        <v>1.5472501970019048</v>
      </c>
      <c r="I120" s="35">
        <f>IF(I114="-","-",SUM(I111:I119)*'3k EBIT'!$E$9)</f>
        <v>1.7129638015429287</v>
      </c>
      <c r="J120" s="35">
        <f>IF(J114="-","-",SUM(J111:J119)*'3k EBIT'!$E$9)</f>
        <v>1.7193303730323839</v>
      </c>
      <c r="K120" s="35">
        <f>IF(K114="-","-",SUM(K111:K119)*'3k EBIT'!$E$9)</f>
        <v>1.5589963573398529</v>
      </c>
      <c r="L120" s="35">
        <f>IF(L114="-","-",SUM(L111:L119)*'3k EBIT'!$E$9)</f>
        <v>1.5701051152856107</v>
      </c>
      <c r="M120" s="35">
        <f>IF(M114="-","-",SUM(M111:M119)*'3k EBIT'!$E$9)</f>
        <v>1.6249865458987049</v>
      </c>
      <c r="N120" s="35">
        <f>IF(N114="-","-",SUM(N111:N119)*'3k EBIT'!$E$9)</f>
        <v>1.7631275924741894</v>
      </c>
      <c r="O120" s="27"/>
      <c r="P120" s="35">
        <f>IF(P114="-","-",SUM(P111:P119)*'3k EBIT'!$E$9)</f>
        <v>1.7631275924741894</v>
      </c>
      <c r="Q120" s="35">
        <f>IF(Q114="-","-",SUM(Q111:Q119)*'3k EBIT'!$E$9)</f>
        <v>1.8299503087959152</v>
      </c>
      <c r="R120" s="35">
        <f>IF(R114="-","-",SUM(R111:R119)*'3k EBIT'!$E$9)</f>
        <v>1.8381141373249603</v>
      </c>
      <c r="S120" s="35">
        <f>IF(S114="-","-",SUM(S111:S119)*'3k EBIT'!$E$9)</f>
        <v>1.8986229465018574</v>
      </c>
      <c r="T120" s="35">
        <f>IF(T114="-","-",SUM(T111:T119)*'3k EBIT'!$E$9)</f>
        <v>1.8991759328447007</v>
      </c>
      <c r="U120" s="35">
        <f>IF(U114="-","-",SUM(U111:U119)*'3k EBIT'!$E$9)</f>
        <v>1.8684416159003423</v>
      </c>
      <c r="V120" s="35">
        <f>IF(V114="-","-",SUM(V111:V119)*'3k EBIT'!$E$9)</f>
        <v>1.8716646584755097</v>
      </c>
      <c r="W120" s="35">
        <f>IF(W114="-","-",SUM(W111:W119)*'3k EBIT'!$E$9)</f>
        <v>3.1025332102973553</v>
      </c>
      <c r="X120" s="27"/>
      <c r="Y120" s="35">
        <f>IF(Y114="-","-",SUM(Y111:Y119)*'3k EBIT'!$E$9)</f>
        <v>3.1837749410183362</v>
      </c>
      <c r="Z120" s="35" t="str">
        <f>IF(Z114="-","-",SUM(Z111:Z119)*'3k EBIT'!$E$9)</f>
        <v>-</v>
      </c>
      <c r="AA120" s="35" t="str">
        <f>IF(AA114="-","-",SUM(AA111:AA119)*'3k EBIT'!$E$9)</f>
        <v>-</v>
      </c>
      <c r="AB120" s="35" t="str">
        <f>IF(AB114="-","-",SUM(AB111:AB119)*'3k EBIT'!$E$9)</f>
        <v>-</v>
      </c>
      <c r="AC120" s="35" t="str">
        <f>IF(AC114="-","-",SUM(AC111:AC119)*'3k EBIT'!$E$9)</f>
        <v>-</v>
      </c>
      <c r="AD120" s="25"/>
    </row>
    <row r="121" spans="1:30" s="26" customFormat="1" ht="11.25" x14ac:dyDescent="0.15">
      <c r="A121" s="207"/>
      <c r="B121" s="123" t="s">
        <v>251</v>
      </c>
      <c r="C121" s="158" t="s">
        <v>252</v>
      </c>
      <c r="D121" s="121" t="s">
        <v>130</v>
      </c>
      <c r="E121" s="116"/>
      <c r="F121" s="27"/>
      <c r="G121" s="35">
        <f>IF(G116="-","-",SUM(G111:G114,G116:G120)*'3l HAP'!$E$10)</f>
        <v>0.94001066250434939</v>
      </c>
      <c r="H121" s="35">
        <f>IF(H116="-","-",SUM(H111:H114,H116:H120)*'3l HAP'!$E$10)</f>
        <v>0.94164597714777498</v>
      </c>
      <c r="I121" s="35">
        <f>IF(I116="-","-",SUM(I111:I114,I116:I120)*'3l HAP'!$E$10)</f>
        <v>0.95412545395471871</v>
      </c>
      <c r="J121" s="35">
        <f>IF(J116="-","-",SUM(J111:J114,J116:J120)*'3l HAP'!$E$10)</f>
        <v>0.95903139788499625</v>
      </c>
      <c r="K121" s="35">
        <f>IF(K116="-","-",SUM(K111:K114,K116:K120)*'3l HAP'!$E$10)</f>
        <v>0.96031645427793177</v>
      </c>
      <c r="L121" s="35">
        <f>IF(L116="-","-",SUM(L111:L114,L116:L120)*'3l HAP'!$E$10)</f>
        <v>0.9688766257465431</v>
      </c>
      <c r="M121" s="35">
        <f>IF(M116="-","-",SUM(M111:M114,M116:M120)*'3l HAP'!$E$10)</f>
        <v>1.0154422553102698</v>
      </c>
      <c r="N121" s="35">
        <f>IF(N116="-","-",SUM(N111:N114,N116:N120)*'3l HAP'!$E$10)</f>
        <v>1.12189079359993</v>
      </c>
      <c r="O121" s="27"/>
      <c r="P121" s="35">
        <f>IF(P116="-","-",SUM(P111:P114,P116:P120)*'3l HAP'!$E$10)</f>
        <v>1.12189079359993</v>
      </c>
      <c r="Q121" s="35">
        <f>IF(Q116="-","-",SUM(Q111:Q114,Q116:Q120)*'3l HAP'!$E$10)</f>
        <v>1.1616262277344533</v>
      </c>
      <c r="R121" s="35">
        <f>IF(R116="-","-",SUM(R111:R114,R116:R120)*'3l HAP'!$E$10)</f>
        <v>1.1679170995304</v>
      </c>
      <c r="S121" s="35">
        <f>IF(S116="-","-",SUM(S111:S114,S116:S120)*'3l HAP'!$E$10)</f>
        <v>1.2043903612531295</v>
      </c>
      <c r="T121" s="35">
        <f>IF(T116="-","-",SUM(T111:T114,T116:T120)*'3l HAP'!$E$10)</f>
        <v>1.204816480711097</v>
      </c>
      <c r="U121" s="35">
        <f>IF(U116="-","-",SUM(U111:U114,U116:U120)*'3l HAP'!$E$10)</f>
        <v>1.2265569753944372</v>
      </c>
      <c r="V121" s="35">
        <f>IF(V116="-","-",SUM(V111:V114,V116:V120)*'3l HAP'!$E$10)</f>
        <v>1.2290405831234725</v>
      </c>
      <c r="W121" s="35">
        <f>IF(W116="-","-",SUM(W111:W114,W116:W120)*'3l HAP'!$E$10)</f>
        <v>1.3374502863626725</v>
      </c>
      <c r="X121" s="27"/>
      <c r="Y121" s="35">
        <f>IF(Y116="-","-",SUM(Y111:Y114,Y116:Y120)*'3l HAP'!$E$10)</f>
        <v>1.4000534278456429</v>
      </c>
      <c r="Z121" s="35" t="str">
        <f>IF(Z116="-","-",SUM(Z111:Z114,Z116:Z120)*'3l HAP'!$E$10)</f>
        <v>-</v>
      </c>
      <c r="AA121" s="35" t="str">
        <f>IF(AA116="-","-",SUM(AA111:AA114,AA116:AA120)*'3l HAP'!$E$10)</f>
        <v>-</v>
      </c>
      <c r="AB121" s="35" t="str">
        <f>IF(AB116="-","-",SUM(AB111:AB114,AB116:AB120)*'3l HAP'!$E$10)</f>
        <v>-</v>
      </c>
      <c r="AC121" s="35" t="str">
        <f>IF(AC116="-","-",SUM(AC111:AC114,AC116:AC120)*'3l HAP'!$E$10)</f>
        <v>-</v>
      </c>
      <c r="AD121" s="25"/>
    </row>
    <row r="122" spans="1:30" s="26" customFormat="1" ht="11.25" x14ac:dyDescent="0.15">
      <c r="A122" s="207"/>
      <c r="B122" s="123" t="s">
        <v>253</v>
      </c>
      <c r="C122" s="123" t="str">
        <f>B122&amp;"_"&amp;D122</f>
        <v>Total_South East</v>
      </c>
      <c r="D122" s="121" t="s">
        <v>130</v>
      </c>
      <c r="E122" s="75"/>
      <c r="F122" s="27"/>
      <c r="G122" s="35">
        <f t="shared" ref="G122:N122" si="24">IF(G116="-","-",SUM(G111:G121))</f>
        <v>82.262503730214846</v>
      </c>
      <c r="H122" s="35">
        <f t="shared" si="24"/>
        <v>82.375833235379787</v>
      </c>
      <c r="I122" s="35">
        <f t="shared" si="24"/>
        <v>91.110077769692637</v>
      </c>
      <c r="J122" s="35">
        <f t="shared" si="24"/>
        <v>91.450066285187503</v>
      </c>
      <c r="K122" s="35">
        <f t="shared" si="24"/>
        <v>83.012722422308244</v>
      </c>
      <c r="L122" s="35">
        <f t="shared" si="24"/>
        <v>83.605953823106233</v>
      </c>
      <c r="M122" s="35">
        <f t="shared" si="24"/>
        <v>86.541014607627048</v>
      </c>
      <c r="N122" s="35">
        <f t="shared" si="24"/>
        <v>93.918041541494887</v>
      </c>
      <c r="O122" s="27"/>
      <c r="P122" s="35">
        <f t="shared" ref="P122:W122" si="25">IF(P116="-","-",SUM(P111:P121))</f>
        <v>93.918041541494887</v>
      </c>
      <c r="Q122" s="35">
        <f t="shared" si="25"/>
        <v>97.474760592494604</v>
      </c>
      <c r="R122" s="35">
        <f t="shared" si="25"/>
        <v>97.910726472551374</v>
      </c>
      <c r="S122" s="35">
        <f t="shared" si="25"/>
        <v>101.13187258604172</v>
      </c>
      <c r="T122" s="35">
        <f t="shared" si="25"/>
        <v>101.16140323783816</v>
      </c>
      <c r="U122" s="35">
        <f t="shared" si="25"/>
        <v>99.565548772022893</v>
      </c>
      <c r="V122" s="35">
        <f t="shared" si="25"/>
        <v>99.737666129429925</v>
      </c>
      <c r="W122" s="35">
        <f t="shared" si="25"/>
        <v>164.62860443311993</v>
      </c>
      <c r="X122" s="27"/>
      <c r="Y122" s="35">
        <f t="shared" ref="Y122:AC122" si="26">IF(Y116="-","-",SUM(Y111:Y121))</f>
        <v>168.96708637270208</v>
      </c>
      <c r="Z122" s="35" t="str">
        <f t="shared" si="26"/>
        <v>-</v>
      </c>
      <c r="AA122" s="35" t="str">
        <f t="shared" si="26"/>
        <v>-</v>
      </c>
      <c r="AB122" s="35" t="str">
        <f t="shared" si="26"/>
        <v>-</v>
      </c>
      <c r="AC122" s="35" t="str">
        <f t="shared" si="26"/>
        <v>-</v>
      </c>
      <c r="AD122" s="25"/>
    </row>
    <row r="123" spans="1:30" s="26" customFormat="1" ht="11.25" x14ac:dyDescent="0.15">
      <c r="A123" s="207"/>
      <c r="B123" s="120" t="s">
        <v>244</v>
      </c>
      <c r="C123" s="120" t="s">
        <v>180</v>
      </c>
      <c r="D123" s="122" t="s">
        <v>135</v>
      </c>
      <c r="E123" s="119"/>
      <c r="F123" s="27"/>
      <c r="G123" s="117" t="s">
        <v>249</v>
      </c>
      <c r="H123" s="117" t="s">
        <v>249</v>
      </c>
      <c r="I123" s="117" t="s">
        <v>249</v>
      </c>
      <c r="J123" s="117" t="s">
        <v>249</v>
      </c>
      <c r="K123" s="117" t="s">
        <v>249</v>
      </c>
      <c r="L123" s="117" t="s">
        <v>249</v>
      </c>
      <c r="M123" s="117" t="s">
        <v>249</v>
      </c>
      <c r="N123" s="117" t="s">
        <v>249</v>
      </c>
      <c r="O123" s="27"/>
      <c r="P123" s="117" t="s">
        <v>249</v>
      </c>
      <c r="Q123" s="117" t="s">
        <v>249</v>
      </c>
      <c r="R123" s="117" t="s">
        <v>249</v>
      </c>
      <c r="S123" s="117" t="s">
        <v>249</v>
      </c>
      <c r="T123" s="117" t="s">
        <v>249</v>
      </c>
      <c r="U123" s="117" t="s">
        <v>249</v>
      </c>
      <c r="V123" s="117" t="s">
        <v>249</v>
      </c>
      <c r="W123" s="117" t="s">
        <v>249</v>
      </c>
      <c r="X123" s="27"/>
      <c r="Y123" s="117" t="s">
        <v>249</v>
      </c>
      <c r="Z123" s="117" t="s">
        <v>249</v>
      </c>
      <c r="AA123" s="117" t="s">
        <v>249</v>
      </c>
      <c r="AB123" s="117" t="s">
        <v>249</v>
      </c>
      <c r="AC123" s="117" t="s">
        <v>249</v>
      </c>
      <c r="AD123" s="25"/>
    </row>
    <row r="124" spans="1:30" s="26" customFormat="1" ht="11.25" x14ac:dyDescent="0.15">
      <c r="A124" s="207"/>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x14ac:dyDescent="0.15">
      <c r="A125" s="207"/>
      <c r="B125" s="120" t="s">
        <v>245</v>
      </c>
      <c r="C125" s="120" t="s">
        <v>182</v>
      </c>
      <c r="D125" s="122" t="s">
        <v>135</v>
      </c>
      <c r="E125" s="119"/>
      <c r="F125" s="27"/>
      <c r="G125" s="117" t="str">
        <f>IF('3c AA'!J106="-","-",'3c AA'!J106)</f>
        <v>-</v>
      </c>
      <c r="H125" s="117" t="str">
        <f>IF('3c AA'!K106="-","-",'3c AA'!K106)</f>
        <v>-</v>
      </c>
      <c r="I125" s="117" t="str">
        <f>IF('3c AA'!L106="-","-",'3c AA'!L106)</f>
        <v>-</v>
      </c>
      <c r="J125" s="117" t="str">
        <f>IF('3c AA'!M106="-","-",'3c AA'!M106)</f>
        <v>-</v>
      </c>
      <c r="K125" s="117" t="str">
        <f>IF('3c AA'!N106="-","-",'3c AA'!N106)</f>
        <v>-</v>
      </c>
      <c r="L125" s="117" t="str">
        <f>IF('3c AA'!O106="-","-",'3c AA'!O106)</f>
        <v>-</v>
      </c>
      <c r="M125" s="117" t="str">
        <f>IF('3c AA'!P106="-","-",'3c AA'!P106)</f>
        <v>-</v>
      </c>
      <c r="N125" s="117" t="str">
        <f>IF('3c AA'!Q106="-","-",'3c AA'!Q106)</f>
        <v>-</v>
      </c>
      <c r="O125" s="27"/>
      <c r="P125" s="117" t="str">
        <f>IF('3c AA'!S106="-","-",'3c AA'!S106)</f>
        <v>-</v>
      </c>
      <c r="Q125" s="117" t="str">
        <f>IF('3c AA'!T106="-","-",'3c AA'!T106)</f>
        <v>-</v>
      </c>
      <c r="R125" s="117" t="str">
        <f>IF('3c AA'!U106="-","-",'3c AA'!U106)</f>
        <v>-</v>
      </c>
      <c r="S125" s="117" t="str">
        <f>IF('3c AA'!V106="-","-",'3c AA'!V106)</f>
        <v>-</v>
      </c>
      <c r="T125" s="117">
        <f>IF('3c AA'!W106="-","-",'3c AA'!W106)</f>
        <v>0</v>
      </c>
      <c r="U125" s="117">
        <f>IF('3c AA'!X106="-","-",'3c AA'!X106)</f>
        <v>1.4870742269298105</v>
      </c>
      <c r="V125" s="117">
        <f>IF('3c AA'!Y106="-","-",'3c AA'!Y106)</f>
        <v>0.70457099735818829</v>
      </c>
      <c r="W125" s="117" t="str">
        <f>IF('3c AA'!Z106="-","-",'3c AA'!Z106)</f>
        <v>-</v>
      </c>
      <c r="X125" s="27"/>
      <c r="Y125" s="117">
        <f>IF('3c AA'!AB106="-","-",'3c AA'!AB106)</f>
        <v>0</v>
      </c>
      <c r="Z125" s="117" t="str">
        <f>IF('3c AA'!AC106="-","-",'3c AA'!AC106)</f>
        <v>-</v>
      </c>
      <c r="AA125" s="117" t="str">
        <f>IF('3c AA'!AD106="-","-",'3c AA'!AD106)</f>
        <v>-</v>
      </c>
      <c r="AB125" s="117" t="str">
        <f>IF('3c AA'!AE106="-","-",'3c AA'!AE106)</f>
        <v>-</v>
      </c>
      <c r="AC125" s="117" t="str">
        <f>IF('3c AA'!AF106="-","-",'3c AA'!AF106)</f>
        <v>-</v>
      </c>
      <c r="AD125" s="25"/>
    </row>
    <row r="126" spans="1:30" s="26" customFormat="1" ht="11.25" customHeight="1" x14ac:dyDescent="0.15">
      <c r="A126" s="207"/>
      <c r="B126" s="120" t="s">
        <v>246</v>
      </c>
      <c r="C126" s="120" t="s">
        <v>183</v>
      </c>
      <c r="D126" s="122" t="s">
        <v>135</v>
      </c>
      <c r="E126" s="119"/>
      <c r="F126" s="27"/>
      <c r="G126" s="117">
        <f>IF('3d PC'!G15="-","-",'3d PC'!G61)</f>
        <v>6.5567588596821027</v>
      </c>
      <c r="H126" s="117">
        <f>IF('3d PC'!H15="-","-",'3d PC'!H61)</f>
        <v>6.5567588596821027</v>
      </c>
      <c r="I126" s="117">
        <f>IF('3d PC'!I15="-","-",'3d PC'!I61)</f>
        <v>6.6197359495950758</v>
      </c>
      <c r="J126" s="117">
        <f>IF('3d PC'!J15="-","-",'3d PC'!J61)</f>
        <v>6.6197359495950758</v>
      </c>
      <c r="K126" s="117">
        <f>IF('3d PC'!K15="-","-",'3d PC'!K61)</f>
        <v>6.6995028867368616</v>
      </c>
      <c r="L126" s="117">
        <f>IF('3d PC'!L15="-","-",'3d PC'!L61)</f>
        <v>6.6995028867368616</v>
      </c>
      <c r="M126" s="117">
        <f>IF('3d PC'!M15="-","-",'3d PC'!M61)</f>
        <v>7.1131218301273513</v>
      </c>
      <c r="N126" s="117">
        <f>IF('3d PC'!N15="-","-",'3d PC'!N61)</f>
        <v>7.1131218301273513</v>
      </c>
      <c r="O126" s="27"/>
      <c r="P126" s="117">
        <f>'3d PC'!P61</f>
        <v>7.1131218301273513</v>
      </c>
      <c r="Q126" s="117">
        <f>'3d PC'!Q61</f>
        <v>7.2804579515147188</v>
      </c>
      <c r="R126" s="117">
        <f>'3d PC'!R61</f>
        <v>7.1935840895118579</v>
      </c>
      <c r="S126" s="117">
        <f>'3d PC'!S61</f>
        <v>7.3593999937099728</v>
      </c>
      <c r="T126" s="117">
        <f>'3d PC'!T61</f>
        <v>7.0492243060839304</v>
      </c>
      <c r="U126" s="117">
        <f>'3d PC'!U61</f>
        <v>7.1089669218364691</v>
      </c>
      <c r="V126" s="117">
        <f>'3d PC'!V61</f>
        <v>6.9829560851947949</v>
      </c>
      <c r="W126" s="117">
        <f>'3d PC'!W61</f>
        <v>9.6262235975887975</v>
      </c>
      <c r="X126" s="27"/>
      <c r="Y126" s="117">
        <f>'3d PC'!Y61</f>
        <v>9.9504863797742438</v>
      </c>
      <c r="Z126" s="117" t="str">
        <f>'3d PC'!Z61</f>
        <v>-</v>
      </c>
      <c r="AA126" s="117" t="str">
        <f>'3d PC'!AA61</f>
        <v>-</v>
      </c>
      <c r="AB126" s="117" t="str">
        <f>'3d PC'!AB61</f>
        <v>-</v>
      </c>
      <c r="AC126" s="117" t="str">
        <f>'3d PC'!AC61</f>
        <v>-</v>
      </c>
      <c r="AD126" s="25"/>
    </row>
    <row r="127" spans="1:30" s="26" customFormat="1" ht="11.25" customHeight="1" x14ac:dyDescent="0.15">
      <c r="A127" s="207"/>
      <c r="B127" s="120" t="s">
        <v>247</v>
      </c>
      <c r="C127" s="120" t="s">
        <v>184</v>
      </c>
      <c r="D127" s="122" t="s">
        <v>135</v>
      </c>
      <c r="E127" s="119"/>
      <c r="F127" s="27"/>
      <c r="G127" s="117">
        <f>IF('3e NC-Elec'!H52="-","-",'3e NC-Elec'!H52)</f>
        <v>14.490500000000003</v>
      </c>
      <c r="H127" s="117">
        <f>IF('3e NC-Elec'!I52="-","-",'3e NC-Elec'!I52)</f>
        <v>14.490500000000003</v>
      </c>
      <c r="I127" s="117">
        <f>IF('3e NC-Elec'!J52="-","-",'3e NC-Elec'!J52)</f>
        <v>20.293999999999997</v>
      </c>
      <c r="J127" s="117">
        <f>IF('3e NC-Elec'!K52="-","-",'3e NC-Elec'!K52)</f>
        <v>20.293999999999997</v>
      </c>
      <c r="K127" s="117">
        <f>IF('3e NC-Elec'!L52="-","-",'3e NC-Elec'!L52)</f>
        <v>16.206000000000003</v>
      </c>
      <c r="L127" s="117">
        <f>IF('3e NC-Elec'!M52="-","-",'3e NC-Elec'!M52)</f>
        <v>16.206000000000003</v>
      </c>
      <c r="M127" s="117">
        <f>IF('3e NC-Elec'!N52="-","-",'3e NC-Elec'!N52)</f>
        <v>16.716999999999999</v>
      </c>
      <c r="N127" s="117">
        <f>IF('3e NC-Elec'!O52="-","-",'3e NC-Elec'!O52)</f>
        <v>16.716999999999999</v>
      </c>
      <c r="O127" s="27"/>
      <c r="P127" s="117">
        <f>'3e NC-Elec'!Q52</f>
        <v>16.716999999999999</v>
      </c>
      <c r="Q127" s="117">
        <f>'3e NC-Elec'!R52</f>
        <v>15.9505</v>
      </c>
      <c r="R127" s="117">
        <f>'3e NC-Elec'!S52</f>
        <v>15.9505</v>
      </c>
      <c r="S127" s="117">
        <f>'3e NC-Elec'!T52</f>
        <v>16.023499999999999</v>
      </c>
      <c r="T127" s="117">
        <f>'3e NC-Elec'!U52</f>
        <v>16.023499999999999</v>
      </c>
      <c r="U127" s="117">
        <f>'3e NC-Elec'!V52</f>
        <v>17.373999999999999</v>
      </c>
      <c r="V127" s="117">
        <f>'3e NC-Elec'!W52</f>
        <v>17.373999999999999</v>
      </c>
      <c r="W127" s="117">
        <f>'3e NC-Elec'!X52</f>
        <v>93.950999999999979</v>
      </c>
      <c r="X127" s="27"/>
      <c r="Y127" s="117">
        <f>'3e NC-Elec'!Z52</f>
        <v>93.950999999999979</v>
      </c>
      <c r="Z127" s="117" t="str">
        <f>'3e NC-Elec'!AA52</f>
        <v>-</v>
      </c>
      <c r="AA127" s="117" t="str">
        <f>'3e NC-Elec'!AB52</f>
        <v>-</v>
      </c>
      <c r="AB127" s="117" t="str">
        <f>'3e NC-Elec'!AC52</f>
        <v>-</v>
      </c>
      <c r="AC127" s="117" t="str">
        <f>'3e NC-Elec'!AD52</f>
        <v>-</v>
      </c>
      <c r="AD127" s="25"/>
    </row>
    <row r="128" spans="1:30" s="26" customFormat="1" ht="12.6" customHeight="1" x14ac:dyDescent="0.15">
      <c r="A128" s="207"/>
      <c r="B128" s="120" t="s">
        <v>248</v>
      </c>
      <c r="C128" s="120" t="s">
        <v>185</v>
      </c>
      <c r="D128" s="122" t="s">
        <v>135</v>
      </c>
      <c r="E128" s="119"/>
      <c r="F128" s="27"/>
      <c r="G128" s="117">
        <f>IF('3g CPIH'!C$17="-","-",'3h OC '!$E$9*('3g CPIH'!C$17/'3g CPIH'!$G$17))</f>
        <v>39.034507632093934</v>
      </c>
      <c r="H128" s="117">
        <f>IF('3g CPIH'!D$17="-","-",'3h OC '!$E$9*('3g CPIH'!D$17/'3g CPIH'!$G$17))</f>
        <v>39.112654794520544</v>
      </c>
      <c r="I128" s="117">
        <f>IF('3g CPIH'!E$17="-","-",'3h OC '!$E$9*('3g CPIH'!E$17/'3g CPIH'!$G$17))</f>
        <v>39.229875538160471</v>
      </c>
      <c r="J128" s="117">
        <f>IF('3g CPIH'!F$17="-","-",'3h OC '!$E$9*('3g CPIH'!F$17/'3g CPIH'!$G$17))</f>
        <v>39.464317025440316</v>
      </c>
      <c r="K128" s="117">
        <f>IF('3g CPIH'!G$17="-","-",'3h OC '!$E$9*('3g CPIH'!G$17/'3g CPIH'!$G$17))</f>
        <v>39.933199999999999</v>
      </c>
      <c r="L128" s="117">
        <f>IF('3g CPIH'!H$17="-","-",'3h OC '!$E$9*('3g CPIH'!H$17/'3g CPIH'!$G$17))</f>
        <v>40.441156555772999</v>
      </c>
      <c r="M128" s="117">
        <f>IF('3g CPIH'!I$17="-","-",'3h OC '!$E$9*('3g CPIH'!I$17/'3g CPIH'!$G$17))</f>
        <v>41.027260273972601</v>
      </c>
      <c r="N128" s="117">
        <f>IF('3g CPIH'!J$17="-","-",'3h OC '!$E$9*('3g CPIH'!J$17/'3g CPIH'!$G$17))</f>
        <v>41.378922504892373</v>
      </c>
      <c r="O128" s="27"/>
      <c r="P128" s="117">
        <f>IF('3g CPIH'!L$17="-","-",'3h OC '!$E$9*('3g CPIH'!L$17/'3g CPIH'!$G$17))</f>
        <v>41.378922504892373</v>
      </c>
      <c r="Q128" s="117">
        <f>IF('3g CPIH'!M$17="-","-",'3h OC '!$E$9*('3g CPIH'!M$17/'3g CPIH'!$G$17))</f>
        <v>41.847805479452056</v>
      </c>
      <c r="R128" s="117">
        <f>IF('3g CPIH'!N$17="-","-",'3h OC '!$E$9*('3g CPIH'!N$17/'3g CPIH'!$G$17))</f>
        <v>42.160394129158512</v>
      </c>
      <c r="S128" s="117">
        <f>IF('3g CPIH'!O$17="-","-",'3h OC '!$E$9*('3g CPIH'!O$17/'3g CPIH'!$G$17))</f>
        <v>42.394835616438357</v>
      </c>
      <c r="T128" s="117">
        <f>IF('3g CPIH'!P$17="-","-",'3h OC '!$E$9*('3g CPIH'!P$17/'3g CPIH'!$G$17))</f>
        <v>42.512056360078276</v>
      </c>
      <c r="U128" s="117">
        <f>IF('3g CPIH'!Q$17="-","-",'3h OC '!$E$9*('3g CPIH'!Q$17/'3g CPIH'!$G$17))</f>
        <v>42.746497847358121</v>
      </c>
      <c r="V128" s="117">
        <f>IF('3g CPIH'!R$17="-","-",'3h OC '!$E$9*('3g CPIH'!R$17/'3g CPIH'!$G$17))</f>
        <v>43.527969471624267</v>
      </c>
      <c r="W128" s="117">
        <f>IF('3g CPIH'!S$17="-","-",'3h OC '!$E$9*('3g CPIH'!S$17/'3g CPIH'!$G$17))</f>
        <v>44.817397651663406</v>
      </c>
      <c r="X128" s="27"/>
      <c r="Y128" s="117">
        <f>IF('3g CPIH'!U$17="-","-",'3h OC '!$E$9*('3g CPIH'!U$17/'3g CPIH'!$G$17))</f>
        <v>47.083665362035227</v>
      </c>
      <c r="Z128" s="117" t="str">
        <f>IF('3g CPIH'!V$17="-","-",'3h OC '!$E$9*('3g CPIH'!V$17/'3g CPIH'!$G$17))</f>
        <v>-</v>
      </c>
      <c r="AA128" s="117" t="str">
        <f>IF('3g CPIH'!W$17="-","-",'3h OC '!$E$9*('3g CPIH'!W$17/'3g CPIH'!$G$17))</f>
        <v>-</v>
      </c>
      <c r="AB128" s="117" t="str">
        <f>IF('3g CPIH'!X$17="-","-",'3h OC '!$E$9*('3g CPIH'!X$17/'3g CPIH'!$G$17))</f>
        <v>-</v>
      </c>
      <c r="AC128" s="117" t="str">
        <f>IF('3g CPIH'!Y$17="-","-",'3h OC '!$E$9*('3g CPIH'!Y$17/'3g CPIH'!$G$17))</f>
        <v>-</v>
      </c>
      <c r="AD128" s="25"/>
    </row>
    <row r="129" spans="1:30" s="26" customFormat="1" ht="11.25" customHeight="1" x14ac:dyDescent="0.15">
      <c r="A129" s="207"/>
      <c r="B129" s="120" t="s">
        <v>248</v>
      </c>
      <c r="C129" s="120" t="s">
        <v>186</v>
      </c>
      <c r="D129" s="122" t="s">
        <v>135</v>
      </c>
      <c r="E129" s="119"/>
      <c r="F129" s="27"/>
      <c r="G129" s="117" t="s">
        <v>249</v>
      </c>
      <c r="H129" s="117" t="s">
        <v>249</v>
      </c>
      <c r="I129" s="117" t="s">
        <v>249</v>
      </c>
      <c r="J129" s="117" t="s">
        <v>249</v>
      </c>
      <c r="K129" s="117">
        <f>IF('3i SMNCC'!G$50="-","-",'3i SMNCC'!G$62)</f>
        <v>0</v>
      </c>
      <c r="L129" s="117">
        <f>IF('3i SMNCC'!H$50="-","-",'3i SMNCC'!H$62)</f>
        <v>-0.1310662676190151</v>
      </c>
      <c r="M129" s="117">
        <f>IF('3i SMNCC'!I$50="-","-",'3i SMNCC'!I$62)</f>
        <v>1.6490220555819262</v>
      </c>
      <c r="N129" s="117">
        <f>IF('3i SMNCC'!J$50="-","-",'3i SMNCC'!J$62)</f>
        <v>7.9249822078168837</v>
      </c>
      <c r="O129" s="27"/>
      <c r="P129" s="117">
        <f>IF('3i SMNCC'!L$50="-","-",'3i SMNCC'!L$62)</f>
        <v>7.9249822078168837</v>
      </c>
      <c r="Q129" s="117">
        <f>IF('3i SMNCC'!M$50="-","-",'3i SMNCC'!M$62)</f>
        <v>9.5945159615724194</v>
      </c>
      <c r="R129" s="117">
        <f>IF('3i SMNCC'!N$50="-","-",'3i SMNCC'!N$62)</f>
        <v>9.6655312765157912</v>
      </c>
      <c r="S129" s="117">
        <f>IF('3i SMNCC'!O$50="-","-",'3i SMNCC'!O$62)</f>
        <v>11.448655558303892</v>
      </c>
      <c r="T129" s="117">
        <f>IF('3i SMNCC'!P$50="-","-",'3i SMNCC'!P$62)</f>
        <v>11.63045810995356</v>
      </c>
      <c r="U129" s="117">
        <f>IF('3i SMNCC'!Q$50="-","-",'3i SMNCC'!Q$62)</f>
        <v>11.375413031411084</v>
      </c>
      <c r="V129" s="117">
        <f>IF('3i SMNCC'!R$50="-","-",'3i SMNCC'!R$62)</f>
        <v>11.405483218834176</v>
      </c>
      <c r="W129" s="117">
        <f>IF('3i SMNCC'!S$50="-","-",'3i SMNCC'!S$62)</f>
        <v>10.452988037960662</v>
      </c>
      <c r="X129" s="27"/>
      <c r="Y129" s="117">
        <f>IF('3i SMNCC'!U$50="-","-",'3i SMNCC'!U$62)</f>
        <v>11.090106502704794</v>
      </c>
      <c r="Z129" s="117" t="str">
        <f>IF('3i SMNCC'!V$50="-","-",'3i SMNCC'!V$62)</f>
        <v>-</v>
      </c>
      <c r="AA129" s="117" t="str">
        <f>IF('3i SMNCC'!W$50="-","-",'3i SMNCC'!W$62)</f>
        <v>-</v>
      </c>
      <c r="AB129" s="117" t="str">
        <f>IF('3i SMNCC'!X$50="-","-",'3i SMNCC'!X$62)</f>
        <v>-</v>
      </c>
      <c r="AC129" s="117" t="str">
        <f>IF('3i SMNCC'!Y$50="-","-",'3i SMNCC'!Y$62)</f>
        <v>-</v>
      </c>
      <c r="AD129" s="25"/>
    </row>
    <row r="130" spans="1:30" s="26" customFormat="1" ht="11.25" customHeight="1" x14ac:dyDescent="0.15">
      <c r="A130" s="207"/>
      <c r="B130" s="120" t="s">
        <v>248</v>
      </c>
      <c r="C130" s="120" t="s">
        <v>187</v>
      </c>
      <c r="D130" s="122" t="s">
        <v>135</v>
      </c>
      <c r="E130" s="119"/>
      <c r="F130" s="27"/>
      <c r="G130" s="117">
        <f>IF('3g CPIH'!C$17="-","-",'3j PAAC PAP'!$G$13*('3g CPIH'!C$17/'3g CPIH'!$G$17))</f>
        <v>13.436452250489236</v>
      </c>
      <c r="H130" s="117">
        <f>IF('3g CPIH'!D$17="-","-",'3j PAAC PAP'!$G$13*('3g CPIH'!D$17/'3g CPIH'!$G$17))</f>
        <v>13.463352054794518</v>
      </c>
      <c r="I130" s="117">
        <f>IF('3g CPIH'!E$17="-","-",'3j PAAC PAP'!$G$13*('3g CPIH'!E$17/'3g CPIH'!$G$17))</f>
        <v>13.503701761252445</v>
      </c>
      <c r="J130" s="117">
        <f>IF('3g CPIH'!F$17="-","-",'3j PAAC PAP'!$G$13*('3g CPIH'!F$17/'3g CPIH'!$G$17))</f>
        <v>13.584401174168297</v>
      </c>
      <c r="K130" s="117">
        <f>IF('3g CPIH'!G$17="-","-",'3j PAAC PAP'!$G$13*('3g CPIH'!G$17/'3g CPIH'!$G$17))</f>
        <v>13.745799999999999</v>
      </c>
      <c r="L130" s="117">
        <f>IF('3g CPIH'!H$17="-","-",'3j PAAC PAP'!$G$13*('3g CPIH'!H$17/'3g CPIH'!$G$17))</f>
        <v>13.920648727984345</v>
      </c>
      <c r="M130" s="117">
        <f>IF('3g CPIH'!I$17="-","-",'3j PAAC PAP'!$G$13*('3g CPIH'!I$17/'3g CPIH'!$G$17))</f>
        <v>14.122397260273971</v>
      </c>
      <c r="N130" s="117">
        <f>IF('3g CPIH'!J$17="-","-",'3j PAAC PAP'!$G$13*('3g CPIH'!J$17/'3g CPIH'!$G$17))</f>
        <v>14.24344637964775</v>
      </c>
      <c r="O130" s="27"/>
      <c r="P130" s="117">
        <f>IF('3g CPIH'!L$17="-","-",'3j PAAC PAP'!$G$13*('3g CPIH'!L$17/'3g CPIH'!$G$17))</f>
        <v>14.24344637964775</v>
      </c>
      <c r="Q130" s="117">
        <f>IF('3g CPIH'!M$17="-","-",'3j PAAC PAP'!$G$13*('3g CPIH'!M$17/'3g CPIH'!$G$17))</f>
        <v>14.40484520547945</v>
      </c>
      <c r="R130" s="117">
        <f>IF('3g CPIH'!N$17="-","-",'3j PAAC PAP'!$G$13*('3g CPIH'!N$17/'3g CPIH'!$G$17))</f>
        <v>14.512444422700586</v>
      </c>
      <c r="S130" s="117">
        <f>IF('3g CPIH'!O$17="-","-",'3j PAAC PAP'!$G$13*('3g CPIH'!O$17/'3g CPIH'!$G$17))</f>
        <v>14.593143835616438</v>
      </c>
      <c r="T130" s="117">
        <f>IF('3g CPIH'!P$17="-","-",'3j PAAC PAP'!$G$13*('3g CPIH'!P$17/'3g CPIH'!$G$17))</f>
        <v>14.633493542074362</v>
      </c>
      <c r="U130" s="117">
        <f>IF('3g CPIH'!Q$17="-","-",'3j PAAC PAP'!$G$13*('3g CPIH'!Q$17/'3g CPIH'!$G$17))</f>
        <v>14.714192954990214</v>
      </c>
      <c r="V130" s="117">
        <f>IF('3g CPIH'!R$17="-","-",'3j PAAC PAP'!$G$13*('3g CPIH'!R$17/'3g CPIH'!$G$17))</f>
        <v>14.983190998043053</v>
      </c>
      <c r="W130" s="117">
        <f>IF('3g CPIH'!S$17="-","-",'3j PAAC PAP'!$G$13*('3g CPIH'!S$17/'3g CPIH'!$G$17))</f>
        <v>15.427037769080234</v>
      </c>
      <c r="X130" s="27"/>
      <c r="Y130" s="117">
        <f>IF('3g CPIH'!U$17="-","-",'3j PAAC PAP'!$G$13*('3g CPIH'!U$17/'3g CPIH'!$G$17))</f>
        <v>16.207132093933463</v>
      </c>
      <c r="Z130" s="117" t="str">
        <f>IF('3g CPIH'!V$17="-","-",'3j PAAC PAP'!$G$13*('3g CPIH'!V$17/'3g CPIH'!$G$17))</f>
        <v>-</v>
      </c>
      <c r="AA130" s="117" t="str">
        <f>IF('3g CPIH'!W$17="-","-",'3j PAAC PAP'!$G$13*('3g CPIH'!W$17/'3g CPIH'!$G$17))</f>
        <v>-</v>
      </c>
      <c r="AB130" s="117" t="str">
        <f>IF('3g CPIH'!X$17="-","-",'3j PAAC PAP'!$G$13*('3g CPIH'!X$17/'3g CPIH'!$G$17))</f>
        <v>-</v>
      </c>
      <c r="AC130" s="117" t="str">
        <f>IF('3g CPIH'!Y$17="-","-",'3j PAAC PAP'!$G$13*('3g CPIH'!Y$17/'3g CPIH'!$G$17))</f>
        <v>-</v>
      </c>
      <c r="AD130" s="25"/>
    </row>
    <row r="131" spans="1:30" s="26" customFormat="1" ht="11.25" customHeight="1" x14ac:dyDescent="0.15">
      <c r="A131" s="207"/>
      <c r="B131" s="120" t="s">
        <v>248</v>
      </c>
      <c r="C131" s="120" t="s">
        <v>188</v>
      </c>
      <c r="D131" s="122" t="s">
        <v>135</v>
      </c>
      <c r="E131" s="119"/>
      <c r="F131" s="27"/>
      <c r="G131" s="117">
        <f>IF(G126="-","-",SUM(G123:G129)*'3j PAAC PAP'!$G$31)</f>
        <v>3.4789746069397993</v>
      </c>
      <c r="H131" s="117">
        <f>IF(H126="-","-",SUM(H123:H129)*'3j PAAC PAP'!$G$31)</f>
        <v>3.4834996402329503</v>
      </c>
      <c r="I131" s="117">
        <f>IF(I126="-","-",SUM(I123:I129)*'3j PAAC PAP'!$G$31)</f>
        <v>3.8299796795869971</v>
      </c>
      <c r="J131" s="117">
        <f>IF(J126="-","-",SUM(J123:J129)*'3j PAAC PAP'!$G$31)</f>
        <v>3.8435547794664489</v>
      </c>
      <c r="K131" s="117">
        <f>IF(K126="-","-",SUM(K123:K129)*'3j PAAC PAP'!$G$31)</f>
        <v>3.6386122519536115</v>
      </c>
      <c r="L131" s="117">
        <f>IF(L126="-","-",SUM(L123:L129)*'3j PAAC PAP'!$G$31)</f>
        <v>3.6604357071988796</v>
      </c>
      <c r="M131" s="117">
        <f>IF(M126="-","-",SUM(M123:M129)*'3j PAAC PAP'!$G$31)</f>
        <v>3.8509868264622193</v>
      </c>
      <c r="N131" s="117">
        <f>IF(N126="-","-",SUM(N123:N129)*'3j PAAC PAP'!$G$31)</f>
        <v>4.2347526729364109</v>
      </c>
      <c r="O131" s="27"/>
      <c r="P131" s="117">
        <f>IF(P126="-","-",SUM(P123:P129)*'3j PAAC PAP'!$G$31)</f>
        <v>4.2347526729364109</v>
      </c>
      <c r="Q131" s="117">
        <f>IF(Q126="-","-",SUM(Q123:Q129)*'3j PAAC PAP'!$G$31)</f>
        <v>4.3238815699455895</v>
      </c>
      <c r="R131" s="117">
        <f>IF(R126="-","-",SUM(R123:R129)*'3j PAAC PAP'!$G$31)</f>
        <v>4.3410634298092594</v>
      </c>
      <c r="S131" s="117">
        <f>IF(S126="-","-",SUM(S123:S129)*'3j PAAC PAP'!$G$31)</f>
        <v>4.4717169542180573</v>
      </c>
      <c r="T131" s="117">
        <f>IF(T126="-","-",SUM(T123:T129)*'3j PAAC PAP'!$G$31)</f>
        <v>4.4710711860922077</v>
      </c>
      <c r="U131" s="117">
        <f>IF(U126="-","-",SUM(U123:U129)*'3j PAAC PAP'!$G$31)</f>
        <v>4.6376443902024143</v>
      </c>
      <c r="V131" s="117">
        <f>IF(V126="-","-",SUM(V123:V129)*'3j PAAC PAP'!$G$31)</f>
        <v>4.6320293087764535</v>
      </c>
      <c r="W131" s="117">
        <f>IF(W126="-","-",SUM(W123:W129)*'3j PAAC PAP'!$G$31)</f>
        <v>9.1979119681667729</v>
      </c>
      <c r="X131" s="27"/>
      <c r="Y131" s="117">
        <f>IF(Y126="-","-",SUM(Y123:Y129)*'3j PAAC PAP'!$G$31)</f>
        <v>9.3848057533903528</v>
      </c>
      <c r="Z131" s="117" t="str">
        <f>IF(Z126="-","-",SUM(Z123:Z129)*'3j PAAC PAP'!$G$31)</f>
        <v>-</v>
      </c>
      <c r="AA131" s="117" t="str">
        <f>IF(AA126="-","-",SUM(AA123:AA129)*'3j PAAC PAP'!$G$31)</f>
        <v>-</v>
      </c>
      <c r="AB131" s="117" t="str">
        <f>IF(AB126="-","-",SUM(AB123:AB129)*'3j PAAC PAP'!$G$31)</f>
        <v>-</v>
      </c>
      <c r="AC131" s="117" t="str">
        <f>IF(AC126="-","-",SUM(AC123:AC129)*'3j PAAC PAP'!$G$31)</f>
        <v>-</v>
      </c>
      <c r="AD131" s="25"/>
    </row>
    <row r="132" spans="1:30" s="26" customFormat="1" ht="11.25" x14ac:dyDescent="0.15">
      <c r="A132" s="207"/>
      <c r="B132" s="120" t="s">
        <v>189</v>
      </c>
      <c r="C132" s="120" t="s">
        <v>250</v>
      </c>
      <c r="D132" s="122" t="s">
        <v>135</v>
      </c>
      <c r="E132" s="119"/>
      <c r="F132" s="27"/>
      <c r="G132" s="117">
        <f>IF(G126="-","-",SUM(G123:G131)*'3k EBIT'!$E$9)</f>
        <v>1.4912816407874039</v>
      </c>
      <c r="H132" s="117">
        <f>IF(H126="-","-",SUM(H123:H131)*'3k EBIT'!$E$9)</f>
        <v>1.4934038312838889</v>
      </c>
      <c r="I132" s="117">
        <f>IF(I126="-","-",SUM(I123:I131)*'3k EBIT'!$E$9)</f>
        <v>1.6167882094410277</v>
      </c>
      <c r="J132" s="117">
        <f>IF(J126="-","-",SUM(J123:J131)*'3k EBIT'!$E$9)</f>
        <v>1.6231547809304829</v>
      </c>
      <c r="K132" s="117">
        <f>IF(K126="-","-",SUM(K123:K131)*'3k EBIT'!$E$9)</f>
        <v>1.5537612940061574</v>
      </c>
      <c r="L132" s="117">
        <f>IF(L126="-","-",SUM(L123:L131)*'3k EBIT'!$E$9)</f>
        <v>1.5648700519519148</v>
      </c>
      <c r="M132" s="117">
        <f>IF(M126="-","-",SUM(M123:M131)*'3k EBIT'!$E$9)</f>
        <v>1.6362045387566251</v>
      </c>
      <c r="N132" s="117">
        <f>IF(N126="-","-",SUM(N123:N131)*'3k EBIT'!$E$9)</f>
        <v>1.7743455853321095</v>
      </c>
      <c r="O132" s="27"/>
      <c r="P132" s="117">
        <f>IF(P126="-","-",SUM(P123:P131)*'3k EBIT'!$E$9)</f>
        <v>1.7743455853321095</v>
      </c>
      <c r="Q132" s="117">
        <f>IF(Q126="-","-",SUM(Q123:Q131)*'3k EBIT'!$E$9)</f>
        <v>1.8090100554611312</v>
      </c>
      <c r="R132" s="117">
        <f>IF(R126="-","-",SUM(R123:R131)*'3k EBIT'!$E$9)</f>
        <v>1.8171738839901761</v>
      </c>
      <c r="S132" s="117">
        <f>IF(S126="-","-",SUM(S123:S131)*'3k EBIT'!$E$9)</f>
        <v>1.864968967928097</v>
      </c>
      <c r="T132" s="117">
        <f>IF(T126="-","-",SUM(T123:T131)*'3k EBIT'!$E$9)</f>
        <v>1.8655219542709403</v>
      </c>
      <c r="U132" s="117">
        <f>IF(U126="-","-",SUM(U123:U131)*'3k EBIT'!$E$9)</f>
        <v>1.9260273125709979</v>
      </c>
      <c r="V132" s="117">
        <f>IF(V126="-","-",SUM(V123:V131)*'3k EBIT'!$E$9)</f>
        <v>1.9292503551461655</v>
      </c>
      <c r="W132" s="117">
        <f>IF(W126="-","-",SUM(W123:W131)*'3k EBIT'!$E$9)</f>
        <v>3.5534965231857392</v>
      </c>
      <c r="X132" s="27"/>
      <c r="Y132" s="117">
        <f>IF(Y126="-","-",SUM(Y123:Y131)*'3k EBIT'!$E$9)</f>
        <v>3.6347382539067201</v>
      </c>
      <c r="Z132" s="117" t="str">
        <f>IF(Z126="-","-",SUM(Z123:Z131)*'3k EBIT'!$E$9)</f>
        <v>-</v>
      </c>
      <c r="AA132" s="117" t="str">
        <f>IF(AA126="-","-",SUM(AA123:AA131)*'3k EBIT'!$E$9)</f>
        <v>-</v>
      </c>
      <c r="AB132" s="117" t="str">
        <f>IF(AB126="-","-",SUM(AB123:AB131)*'3k EBIT'!$E$9)</f>
        <v>-</v>
      </c>
      <c r="AC132" s="117" t="str">
        <f>IF(AC126="-","-",SUM(AC123:AC131)*'3k EBIT'!$E$9)</f>
        <v>-</v>
      </c>
      <c r="AD132" s="25"/>
    </row>
    <row r="133" spans="1:30" s="26" customFormat="1" ht="11.25" x14ac:dyDescent="0.15">
      <c r="A133" s="207"/>
      <c r="B133" s="120" t="s">
        <v>251</v>
      </c>
      <c r="C133" s="156" t="s">
        <v>252</v>
      </c>
      <c r="D133" s="122" t="s">
        <v>135</v>
      </c>
      <c r="E133" s="118"/>
      <c r="F133" s="27"/>
      <c r="G133" s="117">
        <f>IF(G128="-","-",SUM(G123:G126,G128:G132)*'3l HAP'!$E$10)</f>
        <v>0.9369943518284799</v>
      </c>
      <c r="H133" s="117">
        <f>IF(H128="-","-",SUM(H123:H126,H128:H132)*'3l HAP'!$E$10)</f>
        <v>0.93862966647190549</v>
      </c>
      <c r="I133" s="117">
        <f>IF(I128="-","-",SUM(I123:I126,I128:I132)*'3l HAP'!$E$10)</f>
        <v>0.94873798794198538</v>
      </c>
      <c r="J133" s="117">
        <f>IF(J128="-","-",SUM(J123:J126,J128:J132)*'3l HAP'!$E$10)</f>
        <v>0.9536439318722626</v>
      </c>
      <c r="K133" s="117">
        <f>IF(K128="-","-",SUM(K123:K126,K128:K132)*'3l HAP'!$E$10)</f>
        <v>0.96002320185111123</v>
      </c>
      <c r="L133" s="117">
        <f>IF(L128="-","-",SUM(L123:L126,L128:L132)*'3l HAP'!$E$10)</f>
        <v>0.96858337331972233</v>
      </c>
      <c r="M133" s="117">
        <f>IF(M128="-","-",SUM(M123:M126,M128:M132)*'3l HAP'!$E$10)</f>
        <v>1.0160706533677428</v>
      </c>
      <c r="N133" s="117">
        <f>IF(N128="-","-",SUM(N123:N126,N128:N132)*'3l HAP'!$E$10)</f>
        <v>1.1225191916574029</v>
      </c>
      <c r="O133" s="27"/>
      <c r="P133" s="117">
        <f>IF(P128="-","-",SUM(P123:P126,P128:P132)*'3l HAP'!$E$10)</f>
        <v>1.1225191916574029</v>
      </c>
      <c r="Q133" s="117">
        <f>IF(Q128="-","-",SUM(Q123:Q126,Q128:Q132)*'3l HAP'!$E$10)</f>
        <v>1.1604532180271705</v>
      </c>
      <c r="R133" s="117">
        <f>IF(R128="-","-",SUM(R123:R126,R128:R132)*'3l HAP'!$E$10)</f>
        <v>1.1667440898231174</v>
      </c>
      <c r="S133" s="117">
        <f>IF(S128="-","-",SUM(S123:S126,S128:S132)*'3l HAP'!$E$10)</f>
        <v>1.202505167080711</v>
      </c>
      <c r="T133" s="117">
        <f>IF(T128="-","-",SUM(T123:T126,T128:T132)*'3l HAP'!$E$10)</f>
        <v>1.2029312865386785</v>
      </c>
      <c r="U133" s="117">
        <f>IF(U128="-","-",SUM(U123:U126,U128:U132)*'3l HAP'!$E$10)</f>
        <v>1.2297827520894642</v>
      </c>
      <c r="V133" s="117">
        <f>IF(V128="-","-",SUM(V123:V126,V128:V132)*'3l HAP'!$E$10)</f>
        <v>1.2322663598184997</v>
      </c>
      <c r="W133" s="117">
        <f>IF(W128="-","-",SUM(W123:W126,W128:W132)*'3l HAP'!$E$10)</f>
        <v>1.3627118882730795</v>
      </c>
      <c r="X133" s="27"/>
      <c r="Y133" s="117">
        <f>IF(Y128="-","-",SUM(Y123:Y126,Y128:Y132)*'3l HAP'!$E$10)</f>
        <v>1.4253150297560497</v>
      </c>
      <c r="Z133" s="117" t="str">
        <f>IF(Z128="-","-",SUM(Z123:Z126,Z128:Z132)*'3l HAP'!$E$10)</f>
        <v>-</v>
      </c>
      <c r="AA133" s="117" t="str">
        <f>IF(AA128="-","-",SUM(AA123:AA126,AA128:AA132)*'3l HAP'!$E$10)</f>
        <v>-</v>
      </c>
      <c r="AB133" s="117" t="str">
        <f>IF(AB128="-","-",SUM(AB123:AB126,AB128:AB132)*'3l HAP'!$E$10)</f>
        <v>-</v>
      </c>
      <c r="AC133" s="117" t="str">
        <f>IF(AC128="-","-",SUM(AC123:AC126,AC128:AC132)*'3l HAP'!$E$10)</f>
        <v>-</v>
      </c>
      <c r="AD133" s="25"/>
    </row>
    <row r="134" spans="1:30" s="26" customFormat="1" ht="11.25" x14ac:dyDescent="0.15">
      <c r="A134" s="207"/>
      <c r="B134" s="120" t="s">
        <v>253</v>
      </c>
      <c r="C134" s="120" t="str">
        <f>B134&amp;"_"&amp;D134</f>
        <v>Total_South Wales</v>
      </c>
      <c r="D134" s="122" t="s">
        <v>135</v>
      </c>
      <c r="E134" s="119"/>
      <c r="F134" s="27"/>
      <c r="G134" s="117">
        <f t="shared" ref="G134:N134" si="27">IF(G128="-","-",SUM(G123:G133))</f>
        <v>79.425469341820957</v>
      </c>
      <c r="H134" s="117">
        <f t="shared" si="27"/>
        <v>79.538798846985912</v>
      </c>
      <c r="I134" s="117">
        <f t="shared" si="27"/>
        <v>86.042819125977999</v>
      </c>
      <c r="J134" s="117">
        <f t="shared" si="27"/>
        <v>86.382807641472866</v>
      </c>
      <c r="K134" s="117">
        <f t="shared" si="27"/>
        <v>82.736899634547754</v>
      </c>
      <c r="L134" s="117">
        <f t="shared" si="27"/>
        <v>83.330131035345715</v>
      </c>
      <c r="M134" s="117">
        <f t="shared" si="27"/>
        <v>87.132063438542446</v>
      </c>
      <c r="N134" s="117">
        <f t="shared" si="27"/>
        <v>94.509090372410284</v>
      </c>
      <c r="O134" s="27"/>
      <c r="P134" s="117">
        <f t="shared" ref="P134:W134" si="28">IF(P128="-","-",SUM(P123:P133))</f>
        <v>94.509090372410284</v>
      </c>
      <c r="Q134" s="117">
        <f t="shared" si="28"/>
        <v>96.371469441452533</v>
      </c>
      <c r="R134" s="117">
        <f t="shared" si="28"/>
        <v>96.807435321509288</v>
      </c>
      <c r="S134" s="117">
        <f t="shared" si="28"/>
        <v>99.358726093295516</v>
      </c>
      <c r="T134" s="117">
        <f t="shared" si="28"/>
        <v>99.388256745091951</v>
      </c>
      <c r="U134" s="117">
        <f t="shared" si="28"/>
        <v>102.59959943738856</v>
      </c>
      <c r="V134" s="117">
        <f t="shared" si="28"/>
        <v>102.77171679479559</v>
      </c>
      <c r="W134" s="117">
        <f t="shared" si="28"/>
        <v>188.38876743591871</v>
      </c>
      <c r="X134" s="27"/>
      <c r="Y134" s="117">
        <f t="shared" ref="Y134:AC134" si="29">IF(Y128="-","-",SUM(Y123:Y133))</f>
        <v>192.72724937550089</v>
      </c>
      <c r="Z134" s="117" t="str">
        <f t="shared" si="29"/>
        <v>-</v>
      </c>
      <c r="AA134" s="117" t="str">
        <f t="shared" si="29"/>
        <v>-</v>
      </c>
      <c r="AB134" s="117" t="str">
        <f t="shared" si="29"/>
        <v>-</v>
      </c>
      <c r="AC134" s="117" t="str">
        <f t="shared" si="29"/>
        <v>-</v>
      </c>
      <c r="AD134" s="25"/>
    </row>
    <row r="135" spans="1:30" s="26" customFormat="1" ht="11.25" x14ac:dyDescent="0.15">
      <c r="A135" s="207"/>
      <c r="B135" s="123" t="s">
        <v>244</v>
      </c>
      <c r="C135" s="123" t="s">
        <v>180</v>
      </c>
      <c r="D135" s="121" t="s">
        <v>134</v>
      </c>
      <c r="E135" s="75"/>
      <c r="F135" s="27"/>
      <c r="G135" s="35" t="s">
        <v>249</v>
      </c>
      <c r="H135" s="35" t="s">
        <v>249</v>
      </c>
      <c r="I135" s="35" t="s">
        <v>249</v>
      </c>
      <c r="J135" s="35" t="s">
        <v>249</v>
      </c>
      <c r="K135" s="35" t="s">
        <v>249</v>
      </c>
      <c r="L135" s="35" t="s">
        <v>249</v>
      </c>
      <c r="M135" s="35" t="s">
        <v>249</v>
      </c>
      <c r="N135" s="35" t="s">
        <v>249</v>
      </c>
      <c r="O135" s="27"/>
      <c r="P135" s="35" t="s">
        <v>249</v>
      </c>
      <c r="Q135" s="35" t="s">
        <v>249</v>
      </c>
      <c r="R135" s="35" t="s">
        <v>249</v>
      </c>
      <c r="S135" s="35" t="s">
        <v>249</v>
      </c>
      <c r="T135" s="35" t="s">
        <v>249</v>
      </c>
      <c r="U135" s="35" t="s">
        <v>249</v>
      </c>
      <c r="V135" s="35" t="s">
        <v>249</v>
      </c>
      <c r="W135" s="35" t="s">
        <v>249</v>
      </c>
      <c r="X135" s="27"/>
      <c r="Y135" s="35" t="s">
        <v>249</v>
      </c>
      <c r="Z135" s="35" t="s">
        <v>249</v>
      </c>
      <c r="AA135" s="35" t="s">
        <v>249</v>
      </c>
      <c r="AB135" s="35" t="s">
        <v>249</v>
      </c>
      <c r="AC135" s="35" t="s">
        <v>249</v>
      </c>
      <c r="AD135" s="25"/>
    </row>
    <row r="136" spans="1:30" s="26" customFormat="1" ht="11.25" customHeight="1" x14ac:dyDescent="0.15">
      <c r="A136" s="207"/>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x14ac:dyDescent="0.15">
      <c r="A137" s="207"/>
      <c r="B137" s="123" t="s">
        <v>245</v>
      </c>
      <c r="C137" s="123" t="s">
        <v>182</v>
      </c>
      <c r="D137" s="121" t="s">
        <v>134</v>
      </c>
      <c r="E137" s="75"/>
      <c r="F137" s="27"/>
      <c r="G137" s="35" t="str">
        <f>IF('3c AA'!J107="-","-",'3c AA'!J107)</f>
        <v>-</v>
      </c>
      <c r="H137" s="35" t="str">
        <f>IF('3c AA'!K107="-","-",'3c AA'!K107)</f>
        <v>-</v>
      </c>
      <c r="I137" s="35" t="str">
        <f>IF('3c AA'!L107="-","-",'3c AA'!L107)</f>
        <v>-</v>
      </c>
      <c r="J137" s="35" t="str">
        <f>IF('3c AA'!M107="-","-",'3c AA'!M107)</f>
        <v>-</v>
      </c>
      <c r="K137" s="35" t="str">
        <f>IF('3c AA'!N107="-","-",'3c AA'!N107)</f>
        <v>-</v>
      </c>
      <c r="L137" s="35" t="str">
        <f>IF('3c AA'!O107="-","-",'3c AA'!O107)</f>
        <v>-</v>
      </c>
      <c r="M137" s="35" t="str">
        <f>IF('3c AA'!P107="-","-",'3c AA'!P107)</f>
        <v>-</v>
      </c>
      <c r="N137" s="35" t="str">
        <f>IF('3c AA'!Q107="-","-",'3c AA'!Q107)</f>
        <v>-</v>
      </c>
      <c r="O137" s="27"/>
      <c r="P137" s="35" t="str">
        <f>IF('3c AA'!S107="-","-",'3c AA'!S107)</f>
        <v>-</v>
      </c>
      <c r="Q137" s="35" t="str">
        <f>IF('3c AA'!T107="-","-",'3c AA'!T107)</f>
        <v>-</v>
      </c>
      <c r="R137" s="35" t="str">
        <f>IF('3c AA'!U107="-","-",'3c AA'!U107)</f>
        <v>-</v>
      </c>
      <c r="S137" s="35" t="str">
        <f>IF('3c AA'!V107="-","-",'3c AA'!V107)</f>
        <v>-</v>
      </c>
      <c r="T137" s="35">
        <f>IF('3c AA'!W107="-","-",'3c AA'!W107)</f>
        <v>0</v>
      </c>
      <c r="U137" s="35">
        <f>IF('3c AA'!X107="-","-",'3c AA'!X107)</f>
        <v>1.4870742269298105</v>
      </c>
      <c r="V137" s="35">
        <f>IF('3c AA'!Y107="-","-",'3c AA'!Y107)</f>
        <v>0.70457099735818829</v>
      </c>
      <c r="W137" s="35" t="str">
        <f>IF('3c AA'!Z107="-","-",'3c AA'!Z107)</f>
        <v>-</v>
      </c>
      <c r="X137" s="27"/>
      <c r="Y137" s="35">
        <f>IF('3c AA'!AB107="-","-",'3c AA'!AB107)</f>
        <v>0</v>
      </c>
      <c r="Z137" s="35" t="str">
        <f>IF('3c AA'!AC107="-","-",'3c AA'!AC107)</f>
        <v>-</v>
      </c>
      <c r="AA137" s="35" t="str">
        <f>IF('3c AA'!AD107="-","-",'3c AA'!AD107)</f>
        <v>-</v>
      </c>
      <c r="AB137" s="35" t="str">
        <f>IF('3c AA'!AE107="-","-",'3c AA'!AE107)</f>
        <v>-</v>
      </c>
      <c r="AC137" s="35" t="str">
        <f>IF('3c AA'!AF107="-","-",'3c AA'!AF107)</f>
        <v>-</v>
      </c>
      <c r="AD137" s="25"/>
    </row>
    <row r="138" spans="1:30" s="26" customFormat="1" ht="11.25" customHeight="1" x14ac:dyDescent="0.15">
      <c r="A138" s="207"/>
      <c r="B138" s="123" t="s">
        <v>246</v>
      </c>
      <c r="C138" s="123" t="s">
        <v>183</v>
      </c>
      <c r="D138" s="121" t="s">
        <v>134</v>
      </c>
      <c r="E138" s="75"/>
      <c r="F138" s="27"/>
      <c r="G138" s="35">
        <f>IF('3d PC'!G15="-","-",'3d PC'!G61)</f>
        <v>6.5567588596821027</v>
      </c>
      <c r="H138" s="35">
        <f>IF('3d PC'!H15="-","-",'3d PC'!H61)</f>
        <v>6.5567588596821027</v>
      </c>
      <c r="I138" s="35">
        <f>IF('3d PC'!I15="-","-",'3d PC'!I61)</f>
        <v>6.6197359495950758</v>
      </c>
      <c r="J138" s="35">
        <f>IF('3d PC'!J15="-","-",'3d PC'!J61)</f>
        <v>6.6197359495950758</v>
      </c>
      <c r="K138" s="35">
        <f>IF('3d PC'!K15="-","-",'3d PC'!K61)</f>
        <v>6.6995028867368616</v>
      </c>
      <c r="L138" s="35">
        <f>IF('3d PC'!L15="-","-",'3d PC'!L61)</f>
        <v>6.6995028867368616</v>
      </c>
      <c r="M138" s="35">
        <f>IF('3d PC'!M15="-","-",'3d PC'!M61)</f>
        <v>7.1131218301273513</v>
      </c>
      <c r="N138" s="35">
        <f>IF('3d PC'!N15="-","-",'3d PC'!N61)</f>
        <v>7.1131218301273513</v>
      </c>
      <c r="O138" s="27"/>
      <c r="P138" s="35">
        <f>'3d PC'!P61</f>
        <v>7.1131218301273513</v>
      </c>
      <c r="Q138" s="35">
        <f>'3d PC'!Q61</f>
        <v>7.2804579515147188</v>
      </c>
      <c r="R138" s="35">
        <f>'3d PC'!R61</f>
        <v>7.1935840895118579</v>
      </c>
      <c r="S138" s="35">
        <f>'3d PC'!S61</f>
        <v>7.3593999937099728</v>
      </c>
      <c r="T138" s="35">
        <f>'3d PC'!T61</f>
        <v>7.0492243060839304</v>
      </c>
      <c r="U138" s="35">
        <f>'3d PC'!U61</f>
        <v>7.1089669218364691</v>
      </c>
      <c r="V138" s="35">
        <f>'3d PC'!V61</f>
        <v>6.9829560851947949</v>
      </c>
      <c r="W138" s="35">
        <f>'3d PC'!W61</f>
        <v>9.6262235975887975</v>
      </c>
      <c r="X138" s="27"/>
      <c r="Y138" s="35">
        <f>'3d PC'!Y61</f>
        <v>9.9504863797742438</v>
      </c>
      <c r="Z138" s="35" t="str">
        <f>'3d PC'!Z61</f>
        <v>-</v>
      </c>
      <c r="AA138" s="35" t="str">
        <f>'3d PC'!AA61</f>
        <v>-</v>
      </c>
      <c r="AB138" s="35" t="str">
        <f>'3d PC'!AB61</f>
        <v>-</v>
      </c>
      <c r="AC138" s="35" t="str">
        <f>'3d PC'!AC61</f>
        <v>-</v>
      </c>
      <c r="AD138" s="25"/>
    </row>
    <row r="139" spans="1:30" s="26" customFormat="1" ht="11.25" customHeight="1" x14ac:dyDescent="0.15">
      <c r="A139" s="207"/>
      <c r="B139" s="123" t="s">
        <v>247</v>
      </c>
      <c r="C139" s="123" t="s">
        <v>184</v>
      </c>
      <c r="D139" s="121" t="s">
        <v>134</v>
      </c>
      <c r="E139" s="75"/>
      <c r="F139" s="27"/>
      <c r="G139" s="35">
        <f>IF('3e NC-Elec'!H53="-","-",'3e NC-Elec'!H53)</f>
        <v>16.643999999999998</v>
      </c>
      <c r="H139" s="35">
        <f>IF('3e NC-Elec'!I53="-","-",'3e NC-Elec'!I53)</f>
        <v>16.643999999999998</v>
      </c>
      <c r="I139" s="35">
        <f>IF('3e NC-Elec'!J53="-","-",'3e NC-Elec'!J53)</f>
        <v>22.191999999999997</v>
      </c>
      <c r="J139" s="35">
        <f>IF('3e NC-Elec'!K53="-","-",'3e NC-Elec'!K53)</f>
        <v>22.191999999999997</v>
      </c>
      <c r="K139" s="35">
        <f>IF('3e NC-Elec'!L53="-","-",'3e NC-Elec'!L53)</f>
        <v>17.009</v>
      </c>
      <c r="L139" s="35">
        <f>IF('3e NC-Elec'!M53="-","-",'3e NC-Elec'!M53)</f>
        <v>17.009</v>
      </c>
      <c r="M139" s="35">
        <f>IF('3e NC-Elec'!N53="-","-",'3e NC-Elec'!N53)</f>
        <v>19.162500000000001</v>
      </c>
      <c r="N139" s="35">
        <f>IF('3e NC-Elec'!O53="-","-",'3e NC-Elec'!O53)</f>
        <v>19.162500000000001</v>
      </c>
      <c r="O139" s="27"/>
      <c r="P139" s="35">
        <f>'3e NC-Elec'!Q53</f>
        <v>19.162500000000001</v>
      </c>
      <c r="Q139" s="35">
        <f>'3e NC-Elec'!R53</f>
        <v>18.614999999999998</v>
      </c>
      <c r="R139" s="35">
        <f>'3e NC-Elec'!S53</f>
        <v>18.614999999999998</v>
      </c>
      <c r="S139" s="35">
        <f>'3e NC-Elec'!T53</f>
        <v>17.957999999999998</v>
      </c>
      <c r="T139" s="35">
        <f>'3e NC-Elec'!U53</f>
        <v>17.957999999999998</v>
      </c>
      <c r="U139" s="35">
        <f>'3e NC-Elec'!V53</f>
        <v>20.074999999999999</v>
      </c>
      <c r="V139" s="35">
        <f>'3e NC-Elec'!W53</f>
        <v>20.074999999999999</v>
      </c>
      <c r="W139" s="35">
        <f>'3e NC-Elec'!X53</f>
        <v>105.7405</v>
      </c>
      <c r="X139" s="27"/>
      <c r="Y139" s="35">
        <f>'3e NC-Elec'!Z53</f>
        <v>105.7405</v>
      </c>
      <c r="Z139" s="35" t="str">
        <f>'3e NC-Elec'!AA53</f>
        <v>-</v>
      </c>
      <c r="AA139" s="35" t="str">
        <f>'3e NC-Elec'!AB53</f>
        <v>-</v>
      </c>
      <c r="AB139" s="35" t="str">
        <f>'3e NC-Elec'!AC53</f>
        <v>-</v>
      </c>
      <c r="AC139" s="35" t="str">
        <f>'3e NC-Elec'!AD53</f>
        <v>-</v>
      </c>
      <c r="AD139" s="25"/>
    </row>
    <row r="140" spans="1:30" s="26" customFormat="1" ht="11.25" customHeight="1" x14ac:dyDescent="0.15">
      <c r="A140" s="207"/>
      <c r="B140" s="123" t="s">
        <v>248</v>
      </c>
      <c r="C140" s="123" t="s">
        <v>185</v>
      </c>
      <c r="D140" s="121" t="s">
        <v>134</v>
      </c>
      <c r="E140" s="75"/>
      <c r="F140" s="27"/>
      <c r="G140" s="35">
        <f>IF('3g CPIH'!C$17="-","-",'3h OC '!$E$9*('3g CPIH'!C$17/'3g CPIH'!$G$17))</f>
        <v>39.034507632093934</v>
      </c>
      <c r="H140" s="35">
        <f>IF('3g CPIH'!D$17="-","-",'3h OC '!$E$9*('3g CPIH'!D$17/'3g CPIH'!$G$17))</f>
        <v>39.112654794520544</v>
      </c>
      <c r="I140" s="35">
        <f>IF('3g CPIH'!E$17="-","-",'3h OC '!$E$9*('3g CPIH'!E$17/'3g CPIH'!$G$17))</f>
        <v>39.229875538160471</v>
      </c>
      <c r="J140" s="35">
        <f>IF('3g CPIH'!F$17="-","-",'3h OC '!$E$9*('3g CPIH'!F$17/'3g CPIH'!$G$17))</f>
        <v>39.464317025440316</v>
      </c>
      <c r="K140" s="35">
        <f>IF('3g CPIH'!G$17="-","-",'3h OC '!$E$9*('3g CPIH'!G$17/'3g CPIH'!$G$17))</f>
        <v>39.933199999999999</v>
      </c>
      <c r="L140" s="35">
        <f>IF('3g CPIH'!H$17="-","-",'3h OC '!$E$9*('3g CPIH'!H$17/'3g CPIH'!$G$17))</f>
        <v>40.441156555772999</v>
      </c>
      <c r="M140" s="35">
        <f>IF('3g CPIH'!I$17="-","-",'3h OC '!$E$9*('3g CPIH'!I$17/'3g CPIH'!$G$17))</f>
        <v>41.027260273972601</v>
      </c>
      <c r="N140" s="35">
        <f>IF('3g CPIH'!J$17="-","-",'3h OC '!$E$9*('3g CPIH'!J$17/'3g CPIH'!$G$17))</f>
        <v>41.378922504892373</v>
      </c>
      <c r="O140" s="27"/>
      <c r="P140" s="35">
        <f>IF('3g CPIH'!L$17="-","-",'3h OC '!$E$9*('3g CPIH'!L$17/'3g CPIH'!$G$17))</f>
        <v>41.378922504892373</v>
      </c>
      <c r="Q140" s="35">
        <f>IF('3g CPIH'!M$17="-","-",'3h OC '!$E$9*('3g CPIH'!M$17/'3g CPIH'!$G$17))</f>
        <v>41.847805479452056</v>
      </c>
      <c r="R140" s="35">
        <f>IF('3g CPIH'!N$17="-","-",'3h OC '!$E$9*('3g CPIH'!N$17/'3g CPIH'!$G$17))</f>
        <v>42.160394129158512</v>
      </c>
      <c r="S140" s="35">
        <f>IF('3g CPIH'!O$17="-","-",'3h OC '!$E$9*('3g CPIH'!O$17/'3g CPIH'!$G$17))</f>
        <v>42.394835616438357</v>
      </c>
      <c r="T140" s="35">
        <f>IF('3g CPIH'!P$17="-","-",'3h OC '!$E$9*('3g CPIH'!P$17/'3g CPIH'!$G$17))</f>
        <v>42.512056360078276</v>
      </c>
      <c r="U140" s="35">
        <f>IF('3g CPIH'!Q$17="-","-",'3h OC '!$E$9*('3g CPIH'!Q$17/'3g CPIH'!$G$17))</f>
        <v>42.746497847358121</v>
      </c>
      <c r="V140" s="35">
        <f>IF('3g CPIH'!R$17="-","-",'3h OC '!$E$9*('3g CPIH'!R$17/'3g CPIH'!$G$17))</f>
        <v>43.527969471624267</v>
      </c>
      <c r="W140" s="35">
        <f>IF('3g CPIH'!S$17="-","-",'3h OC '!$E$9*('3g CPIH'!S$17/'3g CPIH'!$G$17))</f>
        <v>44.817397651663406</v>
      </c>
      <c r="X140" s="27"/>
      <c r="Y140" s="35">
        <f>IF('3g CPIH'!U$17="-","-",'3h OC '!$E$9*('3g CPIH'!U$17/'3g CPIH'!$G$17))</f>
        <v>47.083665362035227</v>
      </c>
      <c r="Z140" s="35" t="str">
        <f>IF('3g CPIH'!V$17="-","-",'3h OC '!$E$9*('3g CPIH'!V$17/'3g CPIH'!$G$17))</f>
        <v>-</v>
      </c>
      <c r="AA140" s="35" t="str">
        <f>IF('3g CPIH'!W$17="-","-",'3h OC '!$E$9*('3g CPIH'!W$17/'3g CPIH'!$G$17))</f>
        <v>-</v>
      </c>
      <c r="AB140" s="35" t="str">
        <f>IF('3g CPIH'!X$17="-","-",'3h OC '!$E$9*('3g CPIH'!X$17/'3g CPIH'!$G$17))</f>
        <v>-</v>
      </c>
      <c r="AC140" s="35" t="str">
        <f>IF('3g CPIH'!Y$17="-","-",'3h OC '!$E$9*('3g CPIH'!Y$17/'3g CPIH'!$G$17))</f>
        <v>-</v>
      </c>
      <c r="AD140" s="25"/>
    </row>
    <row r="141" spans="1:30" s="26" customFormat="1" ht="11.25" customHeight="1" x14ac:dyDescent="0.15">
      <c r="A141" s="207"/>
      <c r="B141" s="123" t="s">
        <v>248</v>
      </c>
      <c r="C141" s="123" t="s">
        <v>186</v>
      </c>
      <c r="D141" s="121" t="s">
        <v>134</v>
      </c>
      <c r="E141" s="75"/>
      <c r="F141" s="27"/>
      <c r="G141" s="35" t="s">
        <v>249</v>
      </c>
      <c r="H141" s="35" t="s">
        <v>249</v>
      </c>
      <c r="I141" s="35" t="s">
        <v>249</v>
      </c>
      <c r="J141" s="35" t="s">
        <v>249</v>
      </c>
      <c r="K141" s="35">
        <f>IF('3i SMNCC'!G$50="-","-",'3i SMNCC'!G$62)</f>
        <v>0</v>
      </c>
      <c r="L141" s="35">
        <f>IF('3i SMNCC'!H$50="-","-",'3i SMNCC'!H$62)</f>
        <v>-0.1310662676190151</v>
      </c>
      <c r="M141" s="35">
        <f>IF('3i SMNCC'!I$50="-","-",'3i SMNCC'!I$62)</f>
        <v>1.6490220555819262</v>
      </c>
      <c r="N141" s="35">
        <f>IF('3i SMNCC'!J$50="-","-",'3i SMNCC'!J$62)</f>
        <v>7.9249822078168837</v>
      </c>
      <c r="O141" s="27"/>
      <c r="P141" s="35">
        <f>IF('3i SMNCC'!L$50="-","-",'3i SMNCC'!L$62)</f>
        <v>7.9249822078168837</v>
      </c>
      <c r="Q141" s="35">
        <f>IF('3i SMNCC'!M$50="-","-",'3i SMNCC'!M$62)</f>
        <v>9.5945159615724194</v>
      </c>
      <c r="R141" s="35">
        <f>IF('3i SMNCC'!N$50="-","-",'3i SMNCC'!N$62)</f>
        <v>9.6655312765157912</v>
      </c>
      <c r="S141" s="35">
        <f>IF('3i SMNCC'!O$50="-","-",'3i SMNCC'!O$62)</f>
        <v>11.448655558303892</v>
      </c>
      <c r="T141" s="35">
        <f>IF('3i SMNCC'!P$50="-","-",'3i SMNCC'!P$62)</f>
        <v>11.63045810995356</v>
      </c>
      <c r="U141" s="35">
        <f>IF('3i SMNCC'!Q$50="-","-",'3i SMNCC'!Q$62)</f>
        <v>11.375413031411084</v>
      </c>
      <c r="V141" s="35">
        <f>IF('3i SMNCC'!R$50="-","-",'3i SMNCC'!R$62)</f>
        <v>11.405483218834176</v>
      </c>
      <c r="W141" s="35">
        <f>IF('3i SMNCC'!S$50="-","-",'3i SMNCC'!S$62)</f>
        <v>10.452988037960662</v>
      </c>
      <c r="X141" s="27"/>
      <c r="Y141" s="35">
        <f>IF('3i SMNCC'!U$50="-","-",'3i SMNCC'!U$62)</f>
        <v>11.090106502704794</v>
      </c>
      <c r="Z141" s="35" t="str">
        <f>IF('3i SMNCC'!V$50="-","-",'3i SMNCC'!V$62)</f>
        <v>-</v>
      </c>
      <c r="AA141" s="35" t="str">
        <f>IF('3i SMNCC'!W$50="-","-",'3i SMNCC'!W$62)</f>
        <v>-</v>
      </c>
      <c r="AB141" s="35" t="str">
        <f>IF('3i SMNCC'!X$50="-","-",'3i SMNCC'!X$62)</f>
        <v>-</v>
      </c>
      <c r="AC141" s="35" t="str">
        <f>IF('3i SMNCC'!Y$50="-","-",'3i SMNCC'!Y$62)</f>
        <v>-</v>
      </c>
      <c r="AD141" s="25"/>
    </row>
    <row r="142" spans="1:30" s="26" customFormat="1" ht="12.6" customHeight="1" x14ac:dyDescent="0.15">
      <c r="A142" s="207"/>
      <c r="B142" s="123" t="s">
        <v>248</v>
      </c>
      <c r="C142" s="123" t="s">
        <v>187</v>
      </c>
      <c r="D142" s="121" t="s">
        <v>134</v>
      </c>
      <c r="E142" s="75"/>
      <c r="F142" s="27"/>
      <c r="G142" s="35">
        <f>IF('3g CPIH'!C$17="-","-",'3j PAAC PAP'!$G$13*('3g CPIH'!C$17/'3g CPIH'!$G$17))</f>
        <v>13.436452250489236</v>
      </c>
      <c r="H142" s="35">
        <f>IF('3g CPIH'!D$17="-","-",'3j PAAC PAP'!$G$13*('3g CPIH'!D$17/'3g CPIH'!$G$17))</f>
        <v>13.463352054794518</v>
      </c>
      <c r="I142" s="35">
        <f>IF('3g CPIH'!E$17="-","-",'3j PAAC PAP'!$G$13*('3g CPIH'!E$17/'3g CPIH'!$G$17))</f>
        <v>13.503701761252445</v>
      </c>
      <c r="J142" s="35">
        <f>IF('3g CPIH'!F$17="-","-",'3j PAAC PAP'!$G$13*('3g CPIH'!F$17/'3g CPIH'!$G$17))</f>
        <v>13.584401174168297</v>
      </c>
      <c r="K142" s="35">
        <f>IF('3g CPIH'!G$17="-","-",'3j PAAC PAP'!$G$13*('3g CPIH'!G$17/'3g CPIH'!$G$17))</f>
        <v>13.745799999999999</v>
      </c>
      <c r="L142" s="35">
        <f>IF('3g CPIH'!H$17="-","-",'3j PAAC PAP'!$G$13*('3g CPIH'!H$17/'3g CPIH'!$G$17))</f>
        <v>13.920648727984345</v>
      </c>
      <c r="M142" s="35">
        <f>IF('3g CPIH'!I$17="-","-",'3j PAAC PAP'!$G$13*('3g CPIH'!I$17/'3g CPIH'!$G$17))</f>
        <v>14.122397260273971</v>
      </c>
      <c r="N142" s="35">
        <f>IF('3g CPIH'!J$17="-","-",'3j PAAC PAP'!$G$13*('3g CPIH'!J$17/'3g CPIH'!$G$17))</f>
        <v>14.24344637964775</v>
      </c>
      <c r="O142" s="27"/>
      <c r="P142" s="35">
        <f>IF('3g CPIH'!L$17="-","-",'3j PAAC PAP'!$G$13*('3g CPIH'!L$17/'3g CPIH'!$G$17))</f>
        <v>14.24344637964775</v>
      </c>
      <c r="Q142" s="35">
        <f>IF('3g CPIH'!M$17="-","-",'3j PAAC PAP'!$G$13*('3g CPIH'!M$17/'3g CPIH'!$G$17))</f>
        <v>14.40484520547945</v>
      </c>
      <c r="R142" s="35">
        <f>IF('3g CPIH'!N$17="-","-",'3j PAAC PAP'!$G$13*('3g CPIH'!N$17/'3g CPIH'!$G$17))</f>
        <v>14.512444422700586</v>
      </c>
      <c r="S142" s="35">
        <f>IF('3g CPIH'!O$17="-","-",'3j PAAC PAP'!$G$13*('3g CPIH'!O$17/'3g CPIH'!$G$17))</f>
        <v>14.593143835616438</v>
      </c>
      <c r="T142" s="35">
        <f>IF('3g CPIH'!P$17="-","-",'3j PAAC PAP'!$G$13*('3g CPIH'!P$17/'3g CPIH'!$G$17))</f>
        <v>14.633493542074362</v>
      </c>
      <c r="U142" s="35">
        <f>IF('3g CPIH'!Q$17="-","-",'3j PAAC PAP'!$G$13*('3g CPIH'!Q$17/'3g CPIH'!$G$17))</f>
        <v>14.714192954990214</v>
      </c>
      <c r="V142" s="35">
        <f>IF('3g CPIH'!R$17="-","-",'3j PAAC PAP'!$G$13*('3g CPIH'!R$17/'3g CPIH'!$G$17))</f>
        <v>14.983190998043053</v>
      </c>
      <c r="W142" s="35">
        <f>IF('3g CPIH'!S$17="-","-",'3j PAAC PAP'!$G$13*('3g CPIH'!S$17/'3g CPIH'!$G$17))</f>
        <v>15.427037769080234</v>
      </c>
      <c r="X142" s="27"/>
      <c r="Y142" s="35">
        <f>IF('3g CPIH'!U$17="-","-",'3j PAAC PAP'!$G$13*('3g CPIH'!U$17/'3g CPIH'!$G$17))</f>
        <v>16.207132093933463</v>
      </c>
      <c r="Z142" s="35" t="str">
        <f>IF('3g CPIH'!V$17="-","-",'3j PAAC PAP'!$G$13*('3g CPIH'!V$17/'3g CPIH'!$G$17))</f>
        <v>-</v>
      </c>
      <c r="AA142" s="35" t="str">
        <f>IF('3g CPIH'!W$17="-","-",'3j PAAC PAP'!$G$13*('3g CPIH'!W$17/'3g CPIH'!$G$17))</f>
        <v>-</v>
      </c>
      <c r="AB142" s="35" t="str">
        <f>IF('3g CPIH'!X$17="-","-",'3j PAAC PAP'!$G$13*('3g CPIH'!X$17/'3g CPIH'!$G$17))</f>
        <v>-</v>
      </c>
      <c r="AC142" s="35" t="str">
        <f>IF('3g CPIH'!Y$17="-","-",'3j PAAC PAP'!$G$13*('3g CPIH'!Y$17/'3g CPIH'!$G$17))</f>
        <v>-</v>
      </c>
      <c r="AD142" s="25"/>
    </row>
    <row r="143" spans="1:30" s="26" customFormat="1" ht="11.25" customHeight="1" x14ac:dyDescent="0.15">
      <c r="A143" s="207"/>
      <c r="B143" s="123" t="s">
        <v>248</v>
      </c>
      <c r="C143" s="123" t="s">
        <v>188</v>
      </c>
      <c r="D143" s="121" t="s">
        <v>134</v>
      </c>
      <c r="E143" s="75"/>
      <c r="F143" s="27"/>
      <c r="G143" s="35">
        <f>IF(G138="-","-",SUM(G135:G141)*'3j PAAC PAP'!$G$31)</f>
        <v>3.6036708709397991</v>
      </c>
      <c r="H143" s="35">
        <f>IF(H138="-","-",SUM(H135:H141)*'3j PAAC PAP'!$G$31)</f>
        <v>3.6081959042329501</v>
      </c>
      <c r="I143" s="35">
        <f>IF(I138="-","-",SUM(I135:I141)*'3j PAAC PAP'!$G$31)</f>
        <v>3.9398814715869968</v>
      </c>
      <c r="J143" s="35">
        <f>IF(J138="-","-",SUM(J135:J141)*'3j PAAC PAP'!$G$31)</f>
        <v>3.9534565714664485</v>
      </c>
      <c r="K143" s="35">
        <f>IF(K138="-","-",SUM(K135:K141)*'3j PAAC PAP'!$G$31)</f>
        <v>3.6851091639536113</v>
      </c>
      <c r="L143" s="35">
        <f>IF(L138="-","-",SUM(L135:L141)*'3j PAAC PAP'!$G$31)</f>
        <v>3.706932619198879</v>
      </c>
      <c r="M143" s="35">
        <f>IF(M138="-","-",SUM(M135:M141)*'3j PAAC PAP'!$G$31)</f>
        <v>3.9925910584622191</v>
      </c>
      <c r="N143" s="35">
        <f>IF(N138="-","-",SUM(N135:N141)*'3j PAAC PAP'!$G$31)</f>
        <v>4.3763569049364106</v>
      </c>
      <c r="O143" s="27"/>
      <c r="P143" s="35">
        <f>IF(P138="-","-",SUM(P135:P141)*'3j PAAC PAP'!$G$31)</f>
        <v>4.3763569049364106</v>
      </c>
      <c r="Q143" s="35">
        <f>IF(Q138="-","-",SUM(Q135:Q141)*'3j PAAC PAP'!$G$31)</f>
        <v>4.4781667779455896</v>
      </c>
      <c r="R143" s="35">
        <f>IF(R138="-","-",SUM(R135:R141)*'3j PAAC PAP'!$G$31)</f>
        <v>4.4953486378092595</v>
      </c>
      <c r="S143" s="35">
        <f>IF(S138="-","-",SUM(S135:S141)*'3j PAAC PAP'!$G$31)</f>
        <v>4.5837322422180575</v>
      </c>
      <c r="T143" s="35">
        <f>IF(T138="-","-",SUM(T135:T141)*'3j PAAC PAP'!$G$31)</f>
        <v>4.583086474092207</v>
      </c>
      <c r="U143" s="35">
        <f>IF(U138="-","-",SUM(U135:U141)*'3j PAAC PAP'!$G$31)</f>
        <v>4.7940430942024141</v>
      </c>
      <c r="V143" s="35">
        <f>IF(V138="-","-",SUM(V135:V141)*'3j PAAC PAP'!$G$31)</f>
        <v>4.7884280127764534</v>
      </c>
      <c r="W143" s="35">
        <f>IF(W138="-","-",SUM(W135:W141)*'3j PAAC PAP'!$G$31)</f>
        <v>9.8805711761667734</v>
      </c>
      <c r="X143" s="27"/>
      <c r="Y143" s="35">
        <f>IF(Y138="-","-",SUM(Y135:Y141)*'3j PAAC PAP'!$G$31)</f>
        <v>10.067464961390353</v>
      </c>
      <c r="Z143" s="35" t="str">
        <f>IF(Z138="-","-",SUM(Z135:Z141)*'3j PAAC PAP'!$G$31)</f>
        <v>-</v>
      </c>
      <c r="AA143" s="35" t="str">
        <f>IF(AA138="-","-",SUM(AA135:AA141)*'3j PAAC PAP'!$G$31)</f>
        <v>-</v>
      </c>
      <c r="AB143" s="35" t="str">
        <f>IF(AB138="-","-",SUM(AB135:AB141)*'3j PAAC PAP'!$G$31)</f>
        <v>-</v>
      </c>
      <c r="AC143" s="35" t="str">
        <f>IF(AC138="-","-",SUM(AC135:AC141)*'3j PAAC PAP'!$G$31)</f>
        <v>-</v>
      </c>
      <c r="AD143" s="25"/>
    </row>
    <row r="144" spans="1:30" s="26" customFormat="1" ht="11.25" x14ac:dyDescent="0.15">
      <c r="A144" s="207"/>
      <c r="B144" s="123" t="s">
        <v>189</v>
      </c>
      <c r="C144" s="123" t="s">
        <v>250</v>
      </c>
      <c r="D144" s="121" t="s">
        <v>134</v>
      </c>
      <c r="E144" s="75"/>
      <c r="F144" s="27"/>
      <c r="G144" s="35">
        <f>IF(G138="-","-",SUM(G135:G143)*'3k EBIT'!$E$9)</f>
        <v>1.5354057460285557</v>
      </c>
      <c r="H144" s="35">
        <f>IF(H138="-","-",SUM(H135:H143)*'3k EBIT'!$E$9)</f>
        <v>1.5375279365250407</v>
      </c>
      <c r="I144" s="35">
        <f>IF(I138="-","-",SUM(I135:I143)*'3k EBIT'!$E$9)</f>
        <v>1.6556772513484836</v>
      </c>
      <c r="J144" s="35">
        <f>IF(J138="-","-",SUM(J135:J143)*'3k EBIT'!$E$9)</f>
        <v>1.6620438228379388</v>
      </c>
      <c r="K144" s="35">
        <f>IF(K138="-","-",SUM(K135:K143)*'3k EBIT'!$E$9)</f>
        <v>1.5702143501977732</v>
      </c>
      <c r="L144" s="35">
        <f>IF(L138="-","-",SUM(L135:L143)*'3k EBIT'!$E$9)</f>
        <v>1.5813231081435304</v>
      </c>
      <c r="M144" s="35">
        <f>IF(M138="-","-",SUM(M135:M143)*'3k EBIT'!$E$9)</f>
        <v>1.6863115735220011</v>
      </c>
      <c r="N144" s="35">
        <f>IF(N138="-","-",SUM(N135:N143)*'3k EBIT'!$E$9)</f>
        <v>1.8244526200974853</v>
      </c>
      <c r="O144" s="27"/>
      <c r="P144" s="35">
        <f>IF(P138="-","-",SUM(P135:P143)*'3k EBIT'!$E$9)</f>
        <v>1.8244526200974853</v>
      </c>
      <c r="Q144" s="35">
        <f>IF(Q138="-","-",SUM(Q135:Q143)*'3k EBIT'!$E$9)</f>
        <v>1.8636042873696754</v>
      </c>
      <c r="R144" s="35">
        <f>IF(R138="-","-",SUM(R135:R143)*'3k EBIT'!$E$9)</f>
        <v>1.8717681158987203</v>
      </c>
      <c r="S144" s="35">
        <f>IF(S138="-","-",SUM(S135:S143)*'3k EBIT'!$E$9)</f>
        <v>1.9046058760260813</v>
      </c>
      <c r="T144" s="35">
        <f>IF(T138="-","-",SUM(T135:T143)*'3k EBIT'!$E$9)</f>
        <v>1.9051588623689244</v>
      </c>
      <c r="U144" s="35">
        <f>IF(U138="-","-",SUM(U135:U143)*'3k EBIT'!$E$9)</f>
        <v>1.9813694106700697</v>
      </c>
      <c r="V144" s="35">
        <f>IF(V138="-","-",SUM(V135:V143)*'3k EBIT'!$E$9)</f>
        <v>1.9845924532452375</v>
      </c>
      <c r="W144" s="35">
        <f>IF(W138="-","-",SUM(W135:W143)*'3k EBIT'!$E$9)</f>
        <v>3.7950573027262831</v>
      </c>
      <c r="X144" s="27"/>
      <c r="Y144" s="35">
        <f>IF(Y138="-","-",SUM(Y135:Y143)*'3k EBIT'!$E$9)</f>
        <v>3.876299033447264</v>
      </c>
      <c r="Z144" s="35" t="str">
        <f>IF(Z138="-","-",SUM(Z135:Z143)*'3k EBIT'!$E$9)</f>
        <v>-</v>
      </c>
      <c r="AA144" s="35" t="str">
        <f>IF(AA138="-","-",SUM(AA135:AA143)*'3k EBIT'!$E$9)</f>
        <v>-</v>
      </c>
      <c r="AB144" s="35" t="str">
        <f>IF(AB138="-","-",SUM(AB135:AB143)*'3k EBIT'!$E$9)</f>
        <v>-</v>
      </c>
      <c r="AC144" s="35" t="str">
        <f>IF(AC138="-","-",SUM(AC135:AC143)*'3k EBIT'!$E$9)</f>
        <v>-</v>
      </c>
      <c r="AD144" s="25"/>
    </row>
    <row r="145" spans="1:30" s="26" customFormat="1" ht="11.25" x14ac:dyDescent="0.15">
      <c r="A145" s="207"/>
      <c r="B145" s="123" t="s">
        <v>251</v>
      </c>
      <c r="C145" s="158" t="s">
        <v>252</v>
      </c>
      <c r="D145" s="121" t="s">
        <v>134</v>
      </c>
      <c r="E145" s="116"/>
      <c r="F145" s="27"/>
      <c r="G145" s="35">
        <f>IF(G140="-","-",SUM(G135:G138,G140:G144)*'3l HAP'!$E$10)</f>
        <v>0.9394660508545396</v>
      </c>
      <c r="H145" s="35">
        <f>IF(H140="-","-",SUM(H135:H138,H140:H144)*'3l HAP'!$E$10)</f>
        <v>0.9411013654979653</v>
      </c>
      <c r="I145" s="35">
        <f>IF(I140="-","-",SUM(I135:I138,I140:I144)*'3l HAP'!$E$10)</f>
        <v>0.95091643454122421</v>
      </c>
      <c r="J145" s="35">
        <f>IF(J140="-","-",SUM(J135:J138,J140:J144)*'3l HAP'!$E$10)</f>
        <v>0.95582237847150164</v>
      </c>
      <c r="K145" s="35">
        <f>IF(K140="-","-",SUM(K135:K138,K140:K144)*'3l HAP'!$E$10)</f>
        <v>0.96094485233540472</v>
      </c>
      <c r="L145" s="35">
        <f>IF(L140="-","-",SUM(L135:L138,L140:L144)*'3l HAP'!$E$10)</f>
        <v>0.96950502380401582</v>
      </c>
      <c r="M145" s="35">
        <f>IF(M140="-","-",SUM(M135:M138,M140:M144)*'3l HAP'!$E$10)</f>
        <v>1.0188774980244546</v>
      </c>
      <c r="N145" s="35">
        <f>IF(N140="-","-",SUM(N135:N138,N140:N144)*'3l HAP'!$E$10)</f>
        <v>1.1253260363141149</v>
      </c>
      <c r="O145" s="27"/>
      <c r="P145" s="35">
        <f>IF(P140="-","-",SUM(P135:P138,P140:P144)*'3l HAP'!$E$10)</f>
        <v>1.1253260363141149</v>
      </c>
      <c r="Q145" s="35">
        <f>IF(Q140="-","-",SUM(Q135:Q138,Q140:Q144)*'3l HAP'!$E$10)</f>
        <v>1.1635114219068718</v>
      </c>
      <c r="R145" s="35">
        <f>IF(R140="-","-",SUM(R135:R138,R140:R144)*'3l HAP'!$E$10)</f>
        <v>1.1698022937028183</v>
      </c>
      <c r="S145" s="35">
        <f>IF(S140="-","-",SUM(S135:S138,S140:S144)*'3l HAP'!$E$10)</f>
        <v>1.2047255068837817</v>
      </c>
      <c r="T145" s="35">
        <f>IF(T140="-","-",SUM(T135:T138,T140:T144)*'3l HAP'!$E$10)</f>
        <v>1.2051516263417492</v>
      </c>
      <c r="U145" s="35">
        <f>IF(U140="-","-",SUM(U135:U138,U140:U144)*'3l HAP'!$E$10)</f>
        <v>1.2328828491729966</v>
      </c>
      <c r="V145" s="35">
        <f>IF(V140="-","-",SUM(V135:V138,V140:V144)*'3l HAP'!$E$10)</f>
        <v>1.2353664569020322</v>
      </c>
      <c r="W145" s="35">
        <f>IF(W140="-","-",SUM(W135:W138,W140:W144)*'3l HAP'!$E$10)</f>
        <v>1.3762433931106604</v>
      </c>
      <c r="X145" s="27"/>
      <c r="Y145" s="35">
        <f>IF(Y140="-","-",SUM(Y135:Y138,Y140:Y144)*'3l HAP'!$E$10)</f>
        <v>1.4388465345936308</v>
      </c>
      <c r="Z145" s="35" t="str">
        <f>IF(Z140="-","-",SUM(Z135:Z138,Z140:Z144)*'3l HAP'!$E$10)</f>
        <v>-</v>
      </c>
      <c r="AA145" s="35" t="str">
        <f>IF(AA140="-","-",SUM(AA135:AA138,AA140:AA144)*'3l HAP'!$E$10)</f>
        <v>-</v>
      </c>
      <c r="AB145" s="35" t="str">
        <f>IF(AB140="-","-",SUM(AB135:AB138,AB140:AB144)*'3l HAP'!$E$10)</f>
        <v>-</v>
      </c>
      <c r="AC145" s="35" t="str">
        <f>IF(AC140="-","-",SUM(AC135:AC138,AC140:AC144)*'3l HAP'!$E$10)</f>
        <v>-</v>
      </c>
      <c r="AD145" s="25"/>
    </row>
    <row r="146" spans="1:30" s="26" customFormat="1" ht="11.25" x14ac:dyDescent="0.15">
      <c r="A146" s="207"/>
      <c r="B146" s="123" t="s">
        <v>253</v>
      </c>
      <c r="C146" s="123" t="str">
        <f>B146&amp;"_"&amp;D146</f>
        <v>Total_Southern Western</v>
      </c>
      <c r="D146" s="121" t="s">
        <v>134</v>
      </c>
      <c r="E146" s="75"/>
      <c r="F146" s="27"/>
      <c r="G146" s="35">
        <f t="shared" ref="G146:N146" si="30">IF(G140="-","-",SUM(G135:G145))</f>
        <v>81.750261410088157</v>
      </c>
      <c r="H146" s="35">
        <f t="shared" si="30"/>
        <v>81.863590915253113</v>
      </c>
      <c r="I146" s="35">
        <f t="shared" si="30"/>
        <v>88.091788406484696</v>
      </c>
      <c r="J146" s="35">
        <f t="shared" si="30"/>
        <v>88.431776921979562</v>
      </c>
      <c r="K146" s="35">
        <f t="shared" si="30"/>
        <v>83.603771253223655</v>
      </c>
      <c r="L146" s="35">
        <f t="shared" si="30"/>
        <v>84.197002654021617</v>
      </c>
      <c r="M146" s="35">
        <f t="shared" si="30"/>
        <v>89.772081549964525</v>
      </c>
      <c r="N146" s="35">
        <f t="shared" si="30"/>
        <v>97.149108483832379</v>
      </c>
      <c r="O146" s="27"/>
      <c r="P146" s="35">
        <f t="shared" ref="P146:W146" si="31">IF(P140="-","-",SUM(P135:P145))</f>
        <v>97.149108483832379</v>
      </c>
      <c r="Q146" s="35">
        <f t="shared" si="31"/>
        <v>99.247907085240797</v>
      </c>
      <c r="R146" s="35">
        <f t="shared" si="31"/>
        <v>99.683872965297539</v>
      </c>
      <c r="S146" s="35">
        <f t="shared" si="31"/>
        <v>101.44709862919659</v>
      </c>
      <c r="T146" s="35">
        <f t="shared" si="31"/>
        <v>101.47662928099301</v>
      </c>
      <c r="U146" s="35">
        <f t="shared" si="31"/>
        <v>105.51544033657116</v>
      </c>
      <c r="V146" s="35">
        <f t="shared" si="31"/>
        <v>105.68755769397821</v>
      </c>
      <c r="W146" s="35">
        <f t="shared" si="31"/>
        <v>201.11601892829682</v>
      </c>
      <c r="X146" s="27"/>
      <c r="Y146" s="35">
        <f t="shared" ref="Y146:AC146" si="32">IF(Y140="-","-",SUM(Y135:Y145))</f>
        <v>205.45450086787898</v>
      </c>
      <c r="Z146" s="35" t="str">
        <f t="shared" si="32"/>
        <v>-</v>
      </c>
      <c r="AA146" s="35" t="str">
        <f t="shared" si="32"/>
        <v>-</v>
      </c>
      <c r="AB146" s="35" t="str">
        <f t="shared" si="32"/>
        <v>-</v>
      </c>
      <c r="AC146" s="35" t="str">
        <f t="shared" si="32"/>
        <v>-</v>
      </c>
      <c r="AD146" s="25"/>
    </row>
    <row r="147" spans="1:30" s="26" customFormat="1" ht="11.25" customHeight="1" x14ac:dyDescent="0.15">
      <c r="A147" s="207"/>
      <c r="B147" s="120" t="s">
        <v>244</v>
      </c>
      <c r="C147" s="120" t="s">
        <v>180</v>
      </c>
      <c r="D147" s="122" t="s">
        <v>124</v>
      </c>
      <c r="E147" s="119"/>
      <c r="F147" s="27"/>
      <c r="G147" s="117" t="s">
        <v>249</v>
      </c>
      <c r="H147" s="117" t="s">
        <v>249</v>
      </c>
      <c r="I147" s="117" t="s">
        <v>249</v>
      </c>
      <c r="J147" s="117" t="s">
        <v>249</v>
      </c>
      <c r="K147" s="117" t="s">
        <v>249</v>
      </c>
      <c r="L147" s="117" t="s">
        <v>249</v>
      </c>
      <c r="M147" s="117" t="s">
        <v>249</v>
      </c>
      <c r="N147" s="117" t="s">
        <v>249</v>
      </c>
      <c r="O147" s="27"/>
      <c r="P147" s="117" t="s">
        <v>249</v>
      </c>
      <c r="Q147" s="117" t="s">
        <v>249</v>
      </c>
      <c r="R147" s="117" t="s">
        <v>249</v>
      </c>
      <c r="S147" s="117" t="s">
        <v>249</v>
      </c>
      <c r="T147" s="117" t="s">
        <v>249</v>
      </c>
      <c r="U147" s="117" t="s">
        <v>249</v>
      </c>
      <c r="V147" s="117" t="s">
        <v>249</v>
      </c>
      <c r="W147" s="117" t="s">
        <v>249</v>
      </c>
      <c r="X147" s="27"/>
      <c r="Y147" s="117" t="s">
        <v>249</v>
      </c>
      <c r="Z147" s="117" t="s">
        <v>249</v>
      </c>
      <c r="AA147" s="117" t="s">
        <v>249</v>
      </c>
      <c r="AB147" s="117" t="s">
        <v>249</v>
      </c>
      <c r="AC147" s="117" t="s">
        <v>249</v>
      </c>
      <c r="AD147" s="25"/>
    </row>
    <row r="148" spans="1:30" s="26" customFormat="1" ht="11.25" customHeight="1" x14ac:dyDescent="0.15">
      <c r="A148" s="207"/>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x14ac:dyDescent="0.15">
      <c r="A149" s="207"/>
      <c r="B149" s="120" t="s">
        <v>245</v>
      </c>
      <c r="C149" s="120" t="s">
        <v>182</v>
      </c>
      <c r="D149" s="122" t="s">
        <v>124</v>
      </c>
      <c r="E149" s="119"/>
      <c r="F149" s="27"/>
      <c r="G149" s="117" t="str">
        <f>IF('3c AA'!J108="-","-",'3c AA'!J108)</f>
        <v>-</v>
      </c>
      <c r="H149" s="117" t="str">
        <f>IF('3c AA'!K108="-","-",'3c AA'!K108)</f>
        <v>-</v>
      </c>
      <c r="I149" s="117" t="str">
        <f>IF('3c AA'!L108="-","-",'3c AA'!L108)</f>
        <v>-</v>
      </c>
      <c r="J149" s="117" t="str">
        <f>IF('3c AA'!M108="-","-",'3c AA'!M108)</f>
        <v>-</v>
      </c>
      <c r="K149" s="117" t="str">
        <f>IF('3c AA'!N108="-","-",'3c AA'!N108)</f>
        <v>-</v>
      </c>
      <c r="L149" s="117" t="str">
        <f>IF('3c AA'!O108="-","-",'3c AA'!O108)</f>
        <v>-</v>
      </c>
      <c r="M149" s="117" t="str">
        <f>IF('3c AA'!P108="-","-",'3c AA'!P108)</f>
        <v>-</v>
      </c>
      <c r="N149" s="117" t="str">
        <f>IF('3c AA'!Q108="-","-",'3c AA'!Q108)</f>
        <v>-</v>
      </c>
      <c r="O149" s="27"/>
      <c r="P149" s="117" t="str">
        <f>IF('3c AA'!S108="-","-",'3c AA'!S108)</f>
        <v>-</v>
      </c>
      <c r="Q149" s="117" t="str">
        <f>IF('3c AA'!T108="-","-",'3c AA'!T108)</f>
        <v>-</v>
      </c>
      <c r="R149" s="117" t="str">
        <f>IF('3c AA'!U108="-","-",'3c AA'!U108)</f>
        <v>-</v>
      </c>
      <c r="S149" s="117" t="str">
        <f>IF('3c AA'!V108="-","-",'3c AA'!V108)</f>
        <v>-</v>
      </c>
      <c r="T149" s="117">
        <f>IF('3c AA'!W108="-","-",'3c AA'!W108)</f>
        <v>0</v>
      </c>
      <c r="U149" s="117">
        <f>IF('3c AA'!X108="-","-",'3c AA'!X108)</f>
        <v>1.4870742269298105</v>
      </c>
      <c r="V149" s="117">
        <f>IF('3c AA'!Y108="-","-",'3c AA'!Y108)</f>
        <v>0.70457099735818829</v>
      </c>
      <c r="W149" s="117" t="str">
        <f>IF('3c AA'!Z108="-","-",'3c AA'!Z108)</f>
        <v>-</v>
      </c>
      <c r="X149" s="27"/>
      <c r="Y149" s="117">
        <f>IF('3c AA'!AB108="-","-",'3c AA'!AB108)</f>
        <v>0</v>
      </c>
      <c r="Z149" s="117" t="str">
        <f>IF('3c AA'!AC108="-","-",'3c AA'!AC108)</f>
        <v>-</v>
      </c>
      <c r="AA149" s="117" t="str">
        <f>IF('3c AA'!AD108="-","-",'3c AA'!AD108)</f>
        <v>-</v>
      </c>
      <c r="AB149" s="117" t="str">
        <f>IF('3c AA'!AE108="-","-",'3c AA'!AE108)</f>
        <v>-</v>
      </c>
      <c r="AC149" s="117" t="str">
        <f>IF('3c AA'!AF108="-","-",'3c AA'!AF108)</f>
        <v>-</v>
      </c>
      <c r="AD149" s="25"/>
    </row>
    <row r="150" spans="1:30" s="26" customFormat="1" ht="11.25" customHeight="1" x14ac:dyDescent="0.15">
      <c r="A150" s="207"/>
      <c r="B150" s="120" t="s">
        <v>246</v>
      </c>
      <c r="C150" s="120" t="s">
        <v>183</v>
      </c>
      <c r="D150" s="122" t="s">
        <v>124</v>
      </c>
      <c r="E150" s="119"/>
      <c r="F150" s="27"/>
      <c r="G150" s="117">
        <f>IF('3d PC'!G15="-","-",'3d PC'!G61)</f>
        <v>6.5567588596821027</v>
      </c>
      <c r="H150" s="117">
        <f>IF('3d PC'!H15="-","-",'3d PC'!H61)</f>
        <v>6.5567588596821027</v>
      </c>
      <c r="I150" s="117">
        <f>IF('3d PC'!I15="-","-",'3d PC'!I61)</f>
        <v>6.6197359495950758</v>
      </c>
      <c r="J150" s="117">
        <f>IF('3d PC'!J15="-","-",'3d PC'!J61)</f>
        <v>6.6197359495950758</v>
      </c>
      <c r="K150" s="117">
        <f>IF('3d PC'!K15="-","-",'3d PC'!K61)</f>
        <v>6.6995028867368616</v>
      </c>
      <c r="L150" s="117">
        <f>IF('3d PC'!L15="-","-",'3d PC'!L61)</f>
        <v>6.6995028867368616</v>
      </c>
      <c r="M150" s="117">
        <f>IF('3d PC'!M15="-","-",'3d PC'!M61)</f>
        <v>7.1131218301273513</v>
      </c>
      <c r="N150" s="117">
        <f>IF('3d PC'!N15="-","-",'3d PC'!N61)</f>
        <v>7.1131218301273513</v>
      </c>
      <c r="O150" s="27"/>
      <c r="P150" s="117">
        <f>'3d PC'!P61</f>
        <v>7.1131218301273513</v>
      </c>
      <c r="Q150" s="117">
        <f>'3d PC'!Q61</f>
        <v>7.2804579515147188</v>
      </c>
      <c r="R150" s="117">
        <f>'3d PC'!R61</f>
        <v>7.1935840895118579</v>
      </c>
      <c r="S150" s="117">
        <f>'3d PC'!S61</f>
        <v>7.3593999937099728</v>
      </c>
      <c r="T150" s="117">
        <f>'3d PC'!T61</f>
        <v>7.0492243060839304</v>
      </c>
      <c r="U150" s="117">
        <f>'3d PC'!U61</f>
        <v>7.1089669218364691</v>
      </c>
      <c r="V150" s="117">
        <f>'3d PC'!V61</f>
        <v>6.9829560851947949</v>
      </c>
      <c r="W150" s="117">
        <f>'3d PC'!W61</f>
        <v>9.6262235975887975</v>
      </c>
      <c r="X150" s="27"/>
      <c r="Y150" s="117">
        <f>'3d PC'!Y61</f>
        <v>9.9504863797742438</v>
      </c>
      <c r="Z150" s="117" t="str">
        <f>'3d PC'!Z61</f>
        <v>-</v>
      </c>
      <c r="AA150" s="117" t="str">
        <f>'3d PC'!AA61</f>
        <v>-</v>
      </c>
      <c r="AB150" s="117" t="str">
        <f>'3d PC'!AB61</f>
        <v>-</v>
      </c>
      <c r="AC150" s="117" t="str">
        <f>'3d PC'!AC61</f>
        <v>-</v>
      </c>
      <c r="AD150" s="25"/>
    </row>
    <row r="151" spans="1:30" s="26" customFormat="1" ht="11.25" customHeight="1" x14ac:dyDescent="0.15">
      <c r="A151" s="207"/>
      <c r="B151" s="120" t="s">
        <v>247</v>
      </c>
      <c r="C151" s="120" t="s">
        <v>184</v>
      </c>
      <c r="D151" s="122" t="s">
        <v>124</v>
      </c>
      <c r="E151" s="119"/>
      <c r="F151" s="27"/>
      <c r="G151" s="117">
        <f>IF('3e NC-Elec'!H54="-","-",'3e NC-Elec'!H54)</f>
        <v>28.031999999999996</v>
      </c>
      <c r="H151" s="117">
        <f>IF('3e NC-Elec'!I54="-","-",'3e NC-Elec'!I54)</f>
        <v>28.031999999999996</v>
      </c>
      <c r="I151" s="117">
        <f>IF('3e NC-Elec'!J54="-","-",'3e NC-Elec'!J54)</f>
        <v>19.381499999999999</v>
      </c>
      <c r="J151" s="117">
        <f>IF('3e NC-Elec'!K54="-","-",'3e NC-Elec'!K54)</f>
        <v>19.381499999999999</v>
      </c>
      <c r="K151" s="117">
        <f>IF('3e NC-Elec'!L54="-","-",'3e NC-Elec'!L54)</f>
        <v>18.651500000000002</v>
      </c>
      <c r="L151" s="117">
        <f>IF('3e NC-Elec'!M54="-","-",'3e NC-Elec'!M54)</f>
        <v>18.651500000000002</v>
      </c>
      <c r="M151" s="117">
        <f>IF('3e NC-Elec'!N54="-","-",'3e NC-Elec'!N54)</f>
        <v>18.906999999999996</v>
      </c>
      <c r="N151" s="117">
        <f>IF('3e NC-Elec'!O54="-","-",'3e NC-Elec'!O54)</f>
        <v>18.906999999999996</v>
      </c>
      <c r="O151" s="27"/>
      <c r="P151" s="117">
        <f>'3e NC-Elec'!Q54</f>
        <v>18.906999999999996</v>
      </c>
      <c r="Q151" s="117">
        <f>'3e NC-Elec'!R54</f>
        <v>21.097000000000001</v>
      </c>
      <c r="R151" s="117">
        <f>'3e NC-Elec'!S54</f>
        <v>21.097000000000001</v>
      </c>
      <c r="S151" s="117">
        <f>'3e NC-Elec'!T54</f>
        <v>24.856499999999997</v>
      </c>
      <c r="T151" s="117">
        <f>'3e NC-Elec'!U54</f>
        <v>24.856499999999997</v>
      </c>
      <c r="U151" s="117">
        <f>'3e NC-Elec'!V54</f>
        <v>24.016999999999999</v>
      </c>
      <c r="V151" s="117">
        <f>'3e NC-Elec'!W54</f>
        <v>24.016999999999999</v>
      </c>
      <c r="W151" s="117">
        <f>'3e NC-Elec'!X54</f>
        <v>95.228499999999997</v>
      </c>
      <c r="X151" s="27"/>
      <c r="Y151" s="117">
        <f>'3e NC-Elec'!Z54</f>
        <v>95.228499999999997</v>
      </c>
      <c r="Z151" s="117" t="str">
        <f>'3e NC-Elec'!AA54</f>
        <v>-</v>
      </c>
      <c r="AA151" s="117" t="str">
        <f>'3e NC-Elec'!AB54</f>
        <v>-</v>
      </c>
      <c r="AB151" s="117" t="str">
        <f>'3e NC-Elec'!AC54</f>
        <v>-</v>
      </c>
      <c r="AC151" s="117" t="str">
        <f>'3e NC-Elec'!AD54</f>
        <v>-</v>
      </c>
      <c r="AD151" s="25"/>
    </row>
    <row r="152" spans="1:30" s="26" customFormat="1" ht="11.25" customHeight="1" x14ac:dyDescent="0.15">
      <c r="A152" s="207"/>
      <c r="B152" s="120" t="s">
        <v>248</v>
      </c>
      <c r="C152" s="120" t="s">
        <v>185</v>
      </c>
      <c r="D152" s="122" t="s">
        <v>124</v>
      </c>
      <c r="E152" s="119"/>
      <c r="F152" s="27"/>
      <c r="G152" s="117">
        <f>IF('3g CPIH'!C$17="-","-",'3h OC '!$E$9*('3g CPIH'!C$17/'3g CPIH'!$G$17))</f>
        <v>39.034507632093934</v>
      </c>
      <c r="H152" s="117">
        <f>IF('3g CPIH'!D$17="-","-",'3h OC '!$E$9*('3g CPIH'!D$17/'3g CPIH'!$G$17))</f>
        <v>39.112654794520544</v>
      </c>
      <c r="I152" s="117">
        <f>IF('3g CPIH'!E$17="-","-",'3h OC '!$E$9*('3g CPIH'!E$17/'3g CPIH'!$G$17))</f>
        <v>39.229875538160471</v>
      </c>
      <c r="J152" s="117">
        <f>IF('3g CPIH'!F$17="-","-",'3h OC '!$E$9*('3g CPIH'!F$17/'3g CPIH'!$G$17))</f>
        <v>39.464317025440316</v>
      </c>
      <c r="K152" s="117">
        <f>IF('3g CPIH'!G$17="-","-",'3h OC '!$E$9*('3g CPIH'!G$17/'3g CPIH'!$G$17))</f>
        <v>39.933199999999999</v>
      </c>
      <c r="L152" s="117">
        <f>IF('3g CPIH'!H$17="-","-",'3h OC '!$E$9*('3g CPIH'!H$17/'3g CPIH'!$G$17))</f>
        <v>40.441156555772999</v>
      </c>
      <c r="M152" s="117">
        <f>IF('3g CPIH'!I$17="-","-",'3h OC '!$E$9*('3g CPIH'!I$17/'3g CPIH'!$G$17))</f>
        <v>41.027260273972601</v>
      </c>
      <c r="N152" s="117">
        <f>IF('3g CPIH'!J$17="-","-",'3h OC '!$E$9*('3g CPIH'!J$17/'3g CPIH'!$G$17))</f>
        <v>41.378922504892373</v>
      </c>
      <c r="O152" s="27"/>
      <c r="P152" s="117">
        <f>IF('3g CPIH'!L$17="-","-",'3h OC '!$E$9*('3g CPIH'!L$17/'3g CPIH'!$G$17))</f>
        <v>41.378922504892373</v>
      </c>
      <c r="Q152" s="117">
        <f>IF('3g CPIH'!M$17="-","-",'3h OC '!$E$9*('3g CPIH'!M$17/'3g CPIH'!$G$17))</f>
        <v>41.847805479452056</v>
      </c>
      <c r="R152" s="117">
        <f>IF('3g CPIH'!N$17="-","-",'3h OC '!$E$9*('3g CPIH'!N$17/'3g CPIH'!$G$17))</f>
        <v>42.160394129158512</v>
      </c>
      <c r="S152" s="117">
        <f>IF('3g CPIH'!O$17="-","-",'3h OC '!$E$9*('3g CPIH'!O$17/'3g CPIH'!$G$17))</f>
        <v>42.394835616438357</v>
      </c>
      <c r="T152" s="117">
        <f>IF('3g CPIH'!P$17="-","-",'3h OC '!$E$9*('3g CPIH'!P$17/'3g CPIH'!$G$17))</f>
        <v>42.512056360078276</v>
      </c>
      <c r="U152" s="117">
        <f>IF('3g CPIH'!Q$17="-","-",'3h OC '!$E$9*('3g CPIH'!Q$17/'3g CPIH'!$G$17))</f>
        <v>42.746497847358121</v>
      </c>
      <c r="V152" s="117">
        <f>IF('3g CPIH'!R$17="-","-",'3h OC '!$E$9*('3g CPIH'!R$17/'3g CPIH'!$G$17))</f>
        <v>43.527969471624267</v>
      </c>
      <c r="W152" s="117">
        <f>IF('3g CPIH'!S$17="-","-",'3h OC '!$E$9*('3g CPIH'!S$17/'3g CPIH'!$G$17))</f>
        <v>44.817397651663406</v>
      </c>
      <c r="X152" s="27"/>
      <c r="Y152" s="117">
        <f>IF('3g CPIH'!U$17="-","-",'3h OC '!$E$9*('3g CPIH'!U$17/'3g CPIH'!$G$17))</f>
        <v>47.083665362035227</v>
      </c>
      <c r="Z152" s="117" t="str">
        <f>IF('3g CPIH'!V$17="-","-",'3h OC '!$E$9*('3g CPIH'!V$17/'3g CPIH'!$G$17))</f>
        <v>-</v>
      </c>
      <c r="AA152" s="117" t="str">
        <f>IF('3g CPIH'!W$17="-","-",'3h OC '!$E$9*('3g CPIH'!W$17/'3g CPIH'!$G$17))</f>
        <v>-</v>
      </c>
      <c r="AB152" s="117" t="str">
        <f>IF('3g CPIH'!X$17="-","-",'3h OC '!$E$9*('3g CPIH'!X$17/'3g CPIH'!$G$17))</f>
        <v>-</v>
      </c>
      <c r="AC152" s="117" t="str">
        <f>IF('3g CPIH'!Y$17="-","-",'3h OC '!$E$9*('3g CPIH'!Y$17/'3g CPIH'!$G$17))</f>
        <v>-</v>
      </c>
      <c r="AD152" s="25"/>
    </row>
    <row r="153" spans="1:30" s="26" customFormat="1" ht="11.25" customHeight="1" x14ac:dyDescent="0.15">
      <c r="A153" s="207"/>
      <c r="B153" s="120" t="s">
        <v>248</v>
      </c>
      <c r="C153" s="120" t="s">
        <v>186</v>
      </c>
      <c r="D153" s="122" t="s">
        <v>124</v>
      </c>
      <c r="E153" s="119"/>
      <c r="F153" s="27"/>
      <c r="G153" s="117" t="s">
        <v>249</v>
      </c>
      <c r="H153" s="117" t="s">
        <v>249</v>
      </c>
      <c r="I153" s="117" t="s">
        <v>249</v>
      </c>
      <c r="J153" s="117" t="s">
        <v>249</v>
      </c>
      <c r="K153" s="117">
        <f>IF('3i SMNCC'!G$50="-","-",'3i SMNCC'!G$62)</f>
        <v>0</v>
      </c>
      <c r="L153" s="117">
        <f>IF('3i SMNCC'!H$50="-","-",'3i SMNCC'!H$62)</f>
        <v>-0.1310662676190151</v>
      </c>
      <c r="M153" s="117">
        <f>IF('3i SMNCC'!I$50="-","-",'3i SMNCC'!I$62)</f>
        <v>1.6490220555819262</v>
      </c>
      <c r="N153" s="117">
        <f>IF('3i SMNCC'!J$50="-","-",'3i SMNCC'!J$62)</f>
        <v>7.9249822078168837</v>
      </c>
      <c r="O153" s="27"/>
      <c r="P153" s="117">
        <f>IF('3i SMNCC'!L$50="-","-",'3i SMNCC'!L$62)</f>
        <v>7.9249822078168837</v>
      </c>
      <c r="Q153" s="117">
        <f>IF('3i SMNCC'!M$50="-","-",'3i SMNCC'!M$62)</f>
        <v>9.5945159615724194</v>
      </c>
      <c r="R153" s="117">
        <f>IF('3i SMNCC'!N$50="-","-",'3i SMNCC'!N$62)</f>
        <v>9.6655312765157912</v>
      </c>
      <c r="S153" s="117">
        <f>IF('3i SMNCC'!O$50="-","-",'3i SMNCC'!O$62)</f>
        <v>11.448655558303892</v>
      </c>
      <c r="T153" s="117">
        <f>IF('3i SMNCC'!P$50="-","-",'3i SMNCC'!P$62)</f>
        <v>11.63045810995356</v>
      </c>
      <c r="U153" s="117">
        <f>IF('3i SMNCC'!Q$50="-","-",'3i SMNCC'!Q$62)</f>
        <v>11.375413031411084</v>
      </c>
      <c r="V153" s="117">
        <f>IF('3i SMNCC'!R$50="-","-",'3i SMNCC'!R$62)</f>
        <v>11.405483218834176</v>
      </c>
      <c r="W153" s="117">
        <f>IF('3i SMNCC'!S$50="-","-",'3i SMNCC'!S$62)</f>
        <v>10.452988037960662</v>
      </c>
      <c r="X153" s="27"/>
      <c r="Y153" s="117">
        <f>IF('3i SMNCC'!U$50="-","-",'3i SMNCC'!U$62)</f>
        <v>11.090106502704794</v>
      </c>
      <c r="Z153" s="117" t="str">
        <f>IF('3i SMNCC'!V$50="-","-",'3i SMNCC'!V$62)</f>
        <v>-</v>
      </c>
      <c r="AA153" s="117" t="str">
        <f>IF('3i SMNCC'!W$50="-","-",'3i SMNCC'!W$62)</f>
        <v>-</v>
      </c>
      <c r="AB153" s="117" t="str">
        <f>IF('3i SMNCC'!X$50="-","-",'3i SMNCC'!X$62)</f>
        <v>-</v>
      </c>
      <c r="AC153" s="117" t="str">
        <f>IF('3i SMNCC'!Y$50="-","-",'3i SMNCC'!Y$62)</f>
        <v>-</v>
      </c>
      <c r="AD153" s="25"/>
    </row>
    <row r="154" spans="1:30" s="26" customFormat="1" ht="11.25" customHeight="1" x14ac:dyDescent="0.15">
      <c r="A154" s="207"/>
      <c r="B154" s="120" t="s">
        <v>248</v>
      </c>
      <c r="C154" s="120" t="s">
        <v>187</v>
      </c>
      <c r="D154" s="122" t="s">
        <v>124</v>
      </c>
      <c r="E154" s="119"/>
      <c r="F154" s="27"/>
      <c r="G154" s="117">
        <f>IF('3g CPIH'!C$17="-","-",'3j PAAC PAP'!$G$13*('3g CPIH'!C$17/'3g CPIH'!$G$17))</f>
        <v>13.436452250489236</v>
      </c>
      <c r="H154" s="117">
        <f>IF('3g CPIH'!D$17="-","-",'3j PAAC PAP'!$G$13*('3g CPIH'!D$17/'3g CPIH'!$G$17))</f>
        <v>13.463352054794518</v>
      </c>
      <c r="I154" s="117">
        <f>IF('3g CPIH'!E$17="-","-",'3j PAAC PAP'!$G$13*('3g CPIH'!E$17/'3g CPIH'!$G$17))</f>
        <v>13.503701761252445</v>
      </c>
      <c r="J154" s="117">
        <f>IF('3g CPIH'!F$17="-","-",'3j PAAC PAP'!$G$13*('3g CPIH'!F$17/'3g CPIH'!$G$17))</f>
        <v>13.584401174168297</v>
      </c>
      <c r="K154" s="117">
        <f>IF('3g CPIH'!G$17="-","-",'3j PAAC PAP'!$G$13*('3g CPIH'!G$17/'3g CPIH'!$G$17))</f>
        <v>13.745799999999999</v>
      </c>
      <c r="L154" s="117">
        <f>IF('3g CPIH'!H$17="-","-",'3j PAAC PAP'!$G$13*('3g CPIH'!H$17/'3g CPIH'!$G$17))</f>
        <v>13.920648727984345</v>
      </c>
      <c r="M154" s="117">
        <f>IF('3g CPIH'!I$17="-","-",'3j PAAC PAP'!$G$13*('3g CPIH'!I$17/'3g CPIH'!$G$17))</f>
        <v>14.122397260273971</v>
      </c>
      <c r="N154" s="117">
        <f>IF('3g CPIH'!J$17="-","-",'3j PAAC PAP'!$G$13*('3g CPIH'!J$17/'3g CPIH'!$G$17))</f>
        <v>14.24344637964775</v>
      </c>
      <c r="O154" s="27"/>
      <c r="P154" s="117">
        <f>IF('3g CPIH'!L$17="-","-",'3j PAAC PAP'!$G$13*('3g CPIH'!L$17/'3g CPIH'!$G$17))</f>
        <v>14.24344637964775</v>
      </c>
      <c r="Q154" s="117">
        <f>IF('3g CPIH'!M$17="-","-",'3j PAAC PAP'!$G$13*('3g CPIH'!M$17/'3g CPIH'!$G$17))</f>
        <v>14.40484520547945</v>
      </c>
      <c r="R154" s="117">
        <f>IF('3g CPIH'!N$17="-","-",'3j PAAC PAP'!$G$13*('3g CPIH'!N$17/'3g CPIH'!$G$17))</f>
        <v>14.512444422700586</v>
      </c>
      <c r="S154" s="117">
        <f>IF('3g CPIH'!O$17="-","-",'3j PAAC PAP'!$G$13*('3g CPIH'!O$17/'3g CPIH'!$G$17))</f>
        <v>14.593143835616438</v>
      </c>
      <c r="T154" s="117">
        <f>IF('3g CPIH'!P$17="-","-",'3j PAAC PAP'!$G$13*('3g CPIH'!P$17/'3g CPIH'!$G$17))</f>
        <v>14.633493542074362</v>
      </c>
      <c r="U154" s="117">
        <f>IF('3g CPIH'!Q$17="-","-",'3j PAAC PAP'!$G$13*('3g CPIH'!Q$17/'3g CPIH'!$G$17))</f>
        <v>14.714192954990214</v>
      </c>
      <c r="V154" s="117">
        <f>IF('3g CPIH'!R$17="-","-",'3j PAAC PAP'!$G$13*('3g CPIH'!R$17/'3g CPIH'!$G$17))</f>
        <v>14.983190998043053</v>
      </c>
      <c r="W154" s="117">
        <f>IF('3g CPIH'!S$17="-","-",'3j PAAC PAP'!$G$13*('3g CPIH'!S$17/'3g CPIH'!$G$17))</f>
        <v>15.427037769080234</v>
      </c>
      <c r="X154" s="27"/>
      <c r="Y154" s="117">
        <f>IF('3g CPIH'!U$17="-","-",'3j PAAC PAP'!$G$13*('3g CPIH'!U$17/'3g CPIH'!$G$17))</f>
        <v>16.207132093933463</v>
      </c>
      <c r="Z154" s="117" t="str">
        <f>IF('3g CPIH'!V$17="-","-",'3j PAAC PAP'!$G$13*('3g CPIH'!V$17/'3g CPIH'!$G$17))</f>
        <v>-</v>
      </c>
      <c r="AA154" s="117" t="str">
        <f>IF('3g CPIH'!W$17="-","-",'3j PAAC PAP'!$G$13*('3g CPIH'!W$17/'3g CPIH'!$G$17))</f>
        <v>-</v>
      </c>
      <c r="AB154" s="117" t="str">
        <f>IF('3g CPIH'!X$17="-","-",'3j PAAC PAP'!$G$13*('3g CPIH'!X$17/'3g CPIH'!$G$17))</f>
        <v>-</v>
      </c>
      <c r="AC154" s="117" t="str">
        <f>IF('3g CPIH'!Y$17="-","-",'3j PAAC PAP'!$G$13*('3g CPIH'!Y$17/'3g CPIH'!$G$17))</f>
        <v>-</v>
      </c>
      <c r="AD154" s="25"/>
    </row>
    <row r="155" spans="1:30" s="26" customFormat="1" ht="11.25" x14ac:dyDescent="0.15">
      <c r="A155" s="207"/>
      <c r="B155" s="120" t="s">
        <v>248</v>
      </c>
      <c r="C155" s="120" t="s">
        <v>188</v>
      </c>
      <c r="D155" s="122" t="s">
        <v>124</v>
      </c>
      <c r="E155" s="119"/>
      <c r="F155" s="27"/>
      <c r="G155" s="117">
        <f>IF(G150="-","-",SUM(G147:G153)*'3j PAAC PAP'!$G$31)</f>
        <v>4.263081622939799</v>
      </c>
      <c r="H155" s="117">
        <f>IF(H150="-","-",SUM(H147:H153)*'3j PAAC PAP'!$G$31)</f>
        <v>4.2676066562329495</v>
      </c>
      <c r="I155" s="117">
        <f>IF(I150="-","-",SUM(I147:I153)*'3j PAAC PAP'!$G$31)</f>
        <v>3.7771422795869967</v>
      </c>
      <c r="J155" s="117">
        <f>IF(J150="-","-",SUM(J147:J153)*'3j PAAC PAP'!$G$31)</f>
        <v>3.7907173794664493</v>
      </c>
      <c r="K155" s="117">
        <f>IF(K150="-","-",SUM(K147:K153)*'3j PAAC PAP'!$G$31)</f>
        <v>3.7802164839536112</v>
      </c>
      <c r="L155" s="117">
        <f>IF(L150="-","-",SUM(L147:L153)*'3j PAAC PAP'!$G$31)</f>
        <v>3.8020399391988797</v>
      </c>
      <c r="M155" s="117">
        <f>IF(M150="-","-",SUM(M147:M153)*'3j PAAC PAP'!$G$31)</f>
        <v>3.9777965864622193</v>
      </c>
      <c r="N155" s="117">
        <f>IF(N150="-","-",SUM(N147:N153)*'3j PAAC PAP'!$G$31)</f>
        <v>4.3615624329364104</v>
      </c>
      <c r="O155" s="27"/>
      <c r="P155" s="117">
        <f>IF(P150="-","-",SUM(P147:P153)*'3j PAAC PAP'!$G$31)</f>
        <v>4.3615624329364104</v>
      </c>
      <c r="Q155" s="117">
        <f>IF(Q150="-","-",SUM(Q147:Q153)*'3j PAAC PAP'!$G$31)</f>
        <v>4.62188450594559</v>
      </c>
      <c r="R155" s="117">
        <f>IF(R150="-","-",SUM(R147:R153)*'3j PAAC PAP'!$G$31)</f>
        <v>4.639066365809259</v>
      </c>
      <c r="S155" s="117">
        <f>IF(S150="-","-",SUM(S147:S153)*'3j PAAC PAP'!$G$31)</f>
        <v>4.9831829862180577</v>
      </c>
      <c r="T155" s="117">
        <f>IF(T150="-","-",SUM(T147:T153)*'3j PAAC PAP'!$G$31)</f>
        <v>4.9825372180922072</v>
      </c>
      <c r="U155" s="117">
        <f>IF(U150="-","-",SUM(U147:U153)*'3j PAAC PAP'!$G$31)</f>
        <v>5.0223006622024142</v>
      </c>
      <c r="V155" s="117">
        <f>IF(V150="-","-",SUM(V147:V153)*'3j PAAC PAP'!$G$31)</f>
        <v>5.0166855807764534</v>
      </c>
      <c r="W155" s="117">
        <f>IF(W150="-","-",SUM(W147:W153)*'3j PAAC PAP'!$G$31)</f>
        <v>9.2718843281667738</v>
      </c>
      <c r="X155" s="27"/>
      <c r="Y155" s="117">
        <f>IF(Y150="-","-",SUM(Y147:Y153)*'3j PAAC PAP'!$G$31)</f>
        <v>9.4587781133903537</v>
      </c>
      <c r="Z155" s="117" t="str">
        <f>IF(Z150="-","-",SUM(Z147:Z153)*'3j PAAC PAP'!$G$31)</f>
        <v>-</v>
      </c>
      <c r="AA155" s="117" t="str">
        <f>IF(AA150="-","-",SUM(AA147:AA153)*'3j PAAC PAP'!$G$31)</f>
        <v>-</v>
      </c>
      <c r="AB155" s="117" t="str">
        <f>IF(AB150="-","-",SUM(AB147:AB153)*'3j PAAC PAP'!$G$31)</f>
        <v>-</v>
      </c>
      <c r="AC155" s="117" t="str">
        <f>IF(AC150="-","-",SUM(AC147:AC153)*'3j PAAC PAP'!$G$31)</f>
        <v>-</v>
      </c>
      <c r="AD155" s="25"/>
    </row>
    <row r="156" spans="1:30" s="26" customFormat="1" ht="11.25" x14ac:dyDescent="0.15">
      <c r="A156" s="207"/>
      <c r="B156" s="120" t="s">
        <v>189</v>
      </c>
      <c r="C156" s="120" t="s">
        <v>250</v>
      </c>
      <c r="D156" s="122" t="s">
        <v>124</v>
      </c>
      <c r="E156" s="161"/>
      <c r="F156" s="27"/>
      <c r="G156" s="117">
        <f>IF(G150="-","-",SUM(G147:G155)*'3k EBIT'!$E$9)</f>
        <v>1.7687399974732918</v>
      </c>
      <c r="H156" s="117">
        <f>IF(H150="-","-",SUM(H147:H155)*'3k EBIT'!$E$9)</f>
        <v>1.7708621879697763</v>
      </c>
      <c r="I156" s="117">
        <f>IF(I150="-","-",SUM(I147:I155)*'3k EBIT'!$E$9)</f>
        <v>1.5980915546778276</v>
      </c>
      <c r="J156" s="117">
        <f>IF(J150="-","-",SUM(J147:J155)*'3k EBIT'!$E$9)</f>
        <v>1.604458126167283</v>
      </c>
      <c r="K156" s="117">
        <f>IF(K150="-","-",SUM(K147:K155)*'3k EBIT'!$E$9)</f>
        <v>1.6038683287715332</v>
      </c>
      <c r="L156" s="117">
        <f>IF(L150="-","-",SUM(L147:L155)*'3k EBIT'!$E$9)</f>
        <v>1.6149770867172906</v>
      </c>
      <c r="M156" s="117">
        <f>IF(M150="-","-",SUM(M147:M155)*'3k EBIT'!$E$9)</f>
        <v>1.6810765101883052</v>
      </c>
      <c r="N156" s="117">
        <f>IF(N150="-","-",SUM(N147:N155)*'3k EBIT'!$E$9)</f>
        <v>1.8192175567637894</v>
      </c>
      <c r="O156" s="27"/>
      <c r="P156" s="117">
        <f>IF(P150="-","-",SUM(P147:P155)*'3k EBIT'!$E$9)</f>
        <v>1.8192175567637894</v>
      </c>
      <c r="Q156" s="117">
        <f>IF(Q150="-","-",SUM(Q147:Q155)*'3k EBIT'!$E$9)</f>
        <v>1.9144591883255793</v>
      </c>
      <c r="R156" s="117">
        <f>IF(R150="-","-",SUM(R147:R155)*'3k EBIT'!$E$9)</f>
        <v>1.9226230168546241</v>
      </c>
      <c r="S156" s="117">
        <f>IF(S150="-","-",SUM(S147:S155)*'3k EBIT'!$E$9)</f>
        <v>2.0459525860358729</v>
      </c>
      <c r="T156" s="117">
        <f>IF(T150="-","-",SUM(T147:T155)*'3k EBIT'!$E$9)</f>
        <v>2.0465055723787162</v>
      </c>
      <c r="U156" s="117">
        <f>IF(U150="-","-",SUM(U147:U155)*'3k EBIT'!$E$9)</f>
        <v>2.0621389592470938</v>
      </c>
      <c r="V156" s="117">
        <f>IF(V150="-","-",SUM(V147:V155)*'3k EBIT'!$E$9)</f>
        <v>2.0653620018222614</v>
      </c>
      <c r="W156" s="117">
        <f>IF(W150="-","-",SUM(W147:W155)*'3k EBIT'!$E$9)</f>
        <v>3.5796718398542189</v>
      </c>
      <c r="X156" s="27"/>
      <c r="Y156" s="117">
        <f>IF(Y150="-","-",SUM(Y147:Y155)*'3k EBIT'!$E$9)</f>
        <v>3.6609135705752003</v>
      </c>
      <c r="Z156" s="117" t="str">
        <f>IF(Z150="-","-",SUM(Z147:Z155)*'3k EBIT'!$E$9)</f>
        <v>-</v>
      </c>
      <c r="AA156" s="117" t="str">
        <f>IF(AA150="-","-",SUM(AA147:AA155)*'3k EBIT'!$E$9)</f>
        <v>-</v>
      </c>
      <c r="AB156" s="117" t="str">
        <f>IF(AB150="-","-",SUM(AB147:AB155)*'3k EBIT'!$E$9)</f>
        <v>-</v>
      </c>
      <c r="AC156" s="117" t="str">
        <f>IF(AC150="-","-",SUM(AC147:AC155)*'3k EBIT'!$E$9)</f>
        <v>-</v>
      </c>
      <c r="AD156" s="25"/>
    </row>
    <row r="157" spans="1:30" s="26" customFormat="1" ht="11.25" x14ac:dyDescent="0.15">
      <c r="A157" s="207"/>
      <c r="B157" s="120" t="s">
        <v>251</v>
      </c>
      <c r="C157" s="156" t="s">
        <v>252</v>
      </c>
      <c r="D157" s="122" t="s">
        <v>124</v>
      </c>
      <c r="E157" s="122"/>
      <c r="F157" s="27"/>
      <c r="G157" s="117">
        <f>IF(G152="-","-",SUM(G147:G150,G152:G156)*'3l HAP'!$E$10)</f>
        <v>0.95253673044997411</v>
      </c>
      <c r="H157" s="117">
        <f>IF(H152="-","-",SUM(H147:H150,H152:H156)*'3l HAP'!$E$10)</f>
        <v>0.95417204509339959</v>
      </c>
      <c r="I157" s="117">
        <f>IF(I152="-","-",SUM(I147:I150,I152:I156)*'3l HAP'!$E$10)</f>
        <v>0.94769065784619722</v>
      </c>
      <c r="J157" s="117">
        <f>IF(J152="-","-",SUM(J147:J150,J152:J156)*'3l HAP'!$E$10)</f>
        <v>0.95259660177647476</v>
      </c>
      <c r="K157" s="117">
        <f>IF(K152="-","-",SUM(K147:K150,K152:K156)*'3l HAP'!$E$10)</f>
        <v>0.96283004650782311</v>
      </c>
      <c r="L157" s="117">
        <f>IF(L152="-","-",SUM(L147:L150,L152:L156)*'3l HAP'!$E$10)</f>
        <v>0.97139021797643432</v>
      </c>
      <c r="M157" s="117">
        <f>IF(M152="-","-",SUM(M147:M150,M152:M156)*'3l HAP'!$E$10)</f>
        <v>1.0185842455976339</v>
      </c>
      <c r="N157" s="117">
        <f>IF(N152="-","-",SUM(N147:N150,N152:N156)*'3l HAP'!$E$10)</f>
        <v>1.125032783887294</v>
      </c>
      <c r="O157" s="27"/>
      <c r="P157" s="117">
        <f>IF(P152="-","-",SUM(P147:P150,P152:P156)*'3l HAP'!$E$10)</f>
        <v>1.125032783887294</v>
      </c>
      <c r="Q157" s="117">
        <f>IF(Q152="-","-",SUM(Q147:Q150,Q152:Q156)*'3l HAP'!$E$10)</f>
        <v>1.1663601597674151</v>
      </c>
      <c r="R157" s="117">
        <f>IF(R152="-","-",SUM(R147:R150,R152:R156)*'3l HAP'!$E$10)</f>
        <v>1.1726510315633618</v>
      </c>
      <c r="S157" s="117">
        <f>IF(S152="-","-",SUM(S147:S150,S152:S156)*'3l HAP'!$E$10)</f>
        <v>1.2126433224079387</v>
      </c>
      <c r="T157" s="117">
        <f>IF(T152="-","-",SUM(T147:T150,T152:T156)*'3l HAP'!$E$10)</f>
        <v>1.2130694418659065</v>
      </c>
      <c r="U157" s="117">
        <f>IF(U152="-","-",SUM(U147:U150,U152:U156)*'3l HAP'!$E$10)</f>
        <v>1.237407315186801</v>
      </c>
      <c r="V157" s="117">
        <f>IF(V152="-","-",SUM(V147:V150,V152:V156)*'3l HAP'!$E$10)</f>
        <v>1.2398909229158366</v>
      </c>
      <c r="W157" s="117">
        <f>IF(W152="-","-",SUM(W147:W150,W152:W156)*'3l HAP'!$E$10)</f>
        <v>1.3641781504071826</v>
      </c>
      <c r="X157" s="27"/>
      <c r="Y157" s="117">
        <f>IF(Y152="-","-",SUM(Y147:Y150,Y152:Y156)*'3l HAP'!$E$10)</f>
        <v>1.426781291890153</v>
      </c>
      <c r="Z157" s="117" t="str">
        <f>IF(Z152="-","-",SUM(Z147:Z150,Z152:Z156)*'3l HAP'!$E$10)</f>
        <v>-</v>
      </c>
      <c r="AA157" s="117" t="str">
        <f>IF(AA152="-","-",SUM(AA147:AA150,AA152:AA156)*'3l HAP'!$E$10)</f>
        <v>-</v>
      </c>
      <c r="AB157" s="117" t="str">
        <f>IF(AB152="-","-",SUM(AB147:AB150,AB152:AB156)*'3l HAP'!$E$10)</f>
        <v>-</v>
      </c>
      <c r="AC157" s="117" t="str">
        <f>IF(AC152="-","-",SUM(AC147:AC150,AC152:AC156)*'3l HAP'!$E$10)</f>
        <v>-</v>
      </c>
      <c r="AD157" s="25"/>
    </row>
    <row r="158" spans="1:30" s="26" customFormat="1" ht="11.25" customHeight="1" x14ac:dyDescent="0.15">
      <c r="A158" s="207"/>
      <c r="B158" s="120" t="s">
        <v>253</v>
      </c>
      <c r="C158" s="120" t="str">
        <f>B158&amp;"_"&amp;D158</f>
        <v>Total_Yorkshire</v>
      </c>
      <c r="D158" s="122" t="s">
        <v>124</v>
      </c>
      <c r="E158" s="161"/>
      <c r="F158" s="27"/>
      <c r="G158" s="117">
        <f t="shared" ref="G158:N158" si="33">IF(G152="-","-",SUM(G147:G157))</f>
        <v>94.044077093128337</v>
      </c>
      <c r="H158" s="117">
        <f t="shared" si="33"/>
        <v>94.157406598293278</v>
      </c>
      <c r="I158" s="117">
        <f t="shared" si="33"/>
        <v>85.057737741118999</v>
      </c>
      <c r="J158" s="117">
        <f t="shared" si="33"/>
        <v>85.397726256613893</v>
      </c>
      <c r="K158" s="117">
        <f t="shared" si="33"/>
        <v>85.376917745969834</v>
      </c>
      <c r="L158" s="117">
        <f t="shared" si="33"/>
        <v>85.970149146767795</v>
      </c>
      <c r="M158" s="117">
        <f t="shared" si="33"/>
        <v>89.496258762204008</v>
      </c>
      <c r="N158" s="117">
        <f t="shared" si="33"/>
        <v>96.873285696071846</v>
      </c>
      <c r="O158" s="27"/>
      <c r="P158" s="117">
        <f t="shared" ref="P158:W158" si="34">IF(P152="-","-",SUM(P147:P157))</f>
        <v>96.873285696071846</v>
      </c>
      <c r="Q158" s="117">
        <f t="shared" si="34"/>
        <v>101.92732845205724</v>
      </c>
      <c r="R158" s="117">
        <f t="shared" si="34"/>
        <v>102.36329433211399</v>
      </c>
      <c r="S158" s="117">
        <f t="shared" si="34"/>
        <v>108.89431389873052</v>
      </c>
      <c r="T158" s="117">
        <f t="shared" si="34"/>
        <v>108.92384455052697</v>
      </c>
      <c r="U158" s="117">
        <f t="shared" si="34"/>
        <v>109.770991919162</v>
      </c>
      <c r="V158" s="117">
        <f t="shared" si="34"/>
        <v>109.94310927656903</v>
      </c>
      <c r="W158" s="117">
        <f t="shared" si="34"/>
        <v>189.7678813747213</v>
      </c>
      <c r="X158" s="27"/>
      <c r="Y158" s="117">
        <f t="shared" ref="Y158:AC158" si="35">IF(Y152="-","-",SUM(Y147:Y157))</f>
        <v>194.10636331430345</v>
      </c>
      <c r="Z158" s="117" t="str">
        <f t="shared" si="35"/>
        <v>-</v>
      </c>
      <c r="AA158" s="117" t="str">
        <f t="shared" si="35"/>
        <v>-</v>
      </c>
      <c r="AB158" s="117" t="str">
        <f t="shared" si="35"/>
        <v>-</v>
      </c>
      <c r="AC158" s="117" t="str">
        <f t="shared" si="35"/>
        <v>-</v>
      </c>
      <c r="AD158" s="25"/>
    </row>
    <row r="159" spans="1:30" s="26" customFormat="1" ht="11.25" customHeight="1" x14ac:dyDescent="0.15">
      <c r="A159" s="207"/>
      <c r="B159" s="123" t="s">
        <v>244</v>
      </c>
      <c r="C159" s="123" t="s">
        <v>180</v>
      </c>
      <c r="D159" s="121" t="s">
        <v>127</v>
      </c>
      <c r="E159" s="160"/>
      <c r="F159" s="27"/>
      <c r="G159" s="35" t="s">
        <v>249</v>
      </c>
      <c r="H159" s="35" t="s">
        <v>249</v>
      </c>
      <c r="I159" s="35" t="s">
        <v>249</v>
      </c>
      <c r="J159" s="35" t="s">
        <v>249</v>
      </c>
      <c r="K159" s="35" t="s">
        <v>249</v>
      </c>
      <c r="L159" s="35" t="s">
        <v>249</v>
      </c>
      <c r="M159" s="35" t="s">
        <v>249</v>
      </c>
      <c r="N159" s="35" t="s">
        <v>249</v>
      </c>
      <c r="O159" s="27"/>
      <c r="P159" s="35" t="s">
        <v>249</v>
      </c>
      <c r="Q159" s="35" t="s">
        <v>249</v>
      </c>
      <c r="R159" s="35" t="s">
        <v>249</v>
      </c>
      <c r="S159" s="35" t="s">
        <v>249</v>
      </c>
      <c r="T159" s="35" t="s">
        <v>249</v>
      </c>
      <c r="U159" s="35" t="s">
        <v>249</v>
      </c>
      <c r="V159" s="35" t="s">
        <v>249</v>
      </c>
      <c r="W159" s="35" t="s">
        <v>249</v>
      </c>
      <c r="X159" s="27"/>
      <c r="Y159" s="35" t="s">
        <v>249</v>
      </c>
      <c r="Z159" s="35" t="s">
        <v>249</v>
      </c>
      <c r="AA159" s="35" t="s">
        <v>249</v>
      </c>
      <c r="AB159" s="35" t="s">
        <v>249</v>
      </c>
      <c r="AC159" s="35" t="s">
        <v>249</v>
      </c>
      <c r="AD159" s="25"/>
    </row>
    <row r="160" spans="1:30" s="26" customFormat="1" ht="11.25" customHeight="1" x14ac:dyDescent="0.15">
      <c r="A160" s="207"/>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x14ac:dyDescent="0.15">
      <c r="A161" s="207"/>
      <c r="B161" s="123" t="s">
        <v>245</v>
      </c>
      <c r="C161" s="123" t="s">
        <v>182</v>
      </c>
      <c r="D161" s="121" t="s">
        <v>127</v>
      </c>
      <c r="E161" s="160"/>
      <c r="F161" s="27"/>
      <c r="G161" s="35" t="str">
        <f>IF('3c AA'!J109="-","-",'3c AA'!J109)</f>
        <v>-</v>
      </c>
      <c r="H161" s="35" t="str">
        <f>IF('3c AA'!K109="-","-",'3c AA'!K109)</f>
        <v>-</v>
      </c>
      <c r="I161" s="35" t="str">
        <f>IF('3c AA'!L109="-","-",'3c AA'!L109)</f>
        <v>-</v>
      </c>
      <c r="J161" s="35" t="str">
        <f>IF('3c AA'!M109="-","-",'3c AA'!M109)</f>
        <v>-</v>
      </c>
      <c r="K161" s="35" t="str">
        <f>IF('3c AA'!N109="-","-",'3c AA'!N109)</f>
        <v>-</v>
      </c>
      <c r="L161" s="35" t="str">
        <f>IF('3c AA'!O109="-","-",'3c AA'!O109)</f>
        <v>-</v>
      </c>
      <c r="M161" s="35" t="str">
        <f>IF('3c AA'!P109="-","-",'3c AA'!P109)</f>
        <v>-</v>
      </c>
      <c r="N161" s="35" t="str">
        <f>IF('3c AA'!Q109="-","-",'3c AA'!Q109)</f>
        <v>-</v>
      </c>
      <c r="O161" s="27"/>
      <c r="P161" s="35" t="str">
        <f>IF('3c AA'!S109="-","-",'3c AA'!S109)</f>
        <v>-</v>
      </c>
      <c r="Q161" s="35" t="str">
        <f>IF('3c AA'!T109="-","-",'3c AA'!T109)</f>
        <v>-</v>
      </c>
      <c r="R161" s="35" t="str">
        <f>IF('3c AA'!U109="-","-",'3c AA'!U109)</f>
        <v>-</v>
      </c>
      <c r="S161" s="35" t="str">
        <f>IF('3c AA'!V109="-","-",'3c AA'!V109)</f>
        <v>-</v>
      </c>
      <c r="T161" s="35">
        <f>IF('3c AA'!W109="-","-",'3c AA'!W109)</f>
        <v>0</v>
      </c>
      <c r="U161" s="35">
        <f>IF('3c AA'!X109="-","-",'3c AA'!X109)</f>
        <v>1.4870742269298105</v>
      </c>
      <c r="V161" s="35">
        <f>IF('3c AA'!Y109="-","-",'3c AA'!Y109)</f>
        <v>0.70457099735818829</v>
      </c>
      <c r="W161" s="35" t="str">
        <f>IF('3c AA'!Z109="-","-",'3c AA'!Z109)</f>
        <v>-</v>
      </c>
      <c r="X161" s="27"/>
      <c r="Y161" s="35">
        <f>IF('3c AA'!AB109="-","-",'3c AA'!AB109)</f>
        <v>0</v>
      </c>
      <c r="Z161" s="35" t="str">
        <f>IF('3c AA'!AC109="-","-",'3c AA'!AC109)</f>
        <v>-</v>
      </c>
      <c r="AA161" s="35" t="str">
        <f>IF('3c AA'!AD109="-","-",'3c AA'!AD109)</f>
        <v>-</v>
      </c>
      <c r="AB161" s="35" t="str">
        <f>IF('3c AA'!AE109="-","-",'3c AA'!AE109)</f>
        <v>-</v>
      </c>
      <c r="AC161" s="35" t="str">
        <f>IF('3c AA'!AF109="-","-",'3c AA'!AF109)</f>
        <v>-</v>
      </c>
      <c r="AD161" s="25"/>
    </row>
    <row r="162" spans="1:30" s="26" customFormat="1" ht="11.25" customHeight="1" x14ac:dyDescent="0.15">
      <c r="A162" s="207"/>
      <c r="B162" s="123" t="s">
        <v>246</v>
      </c>
      <c r="C162" s="123" t="s">
        <v>183</v>
      </c>
      <c r="D162" s="121" t="s">
        <v>127</v>
      </c>
      <c r="E162" s="160"/>
      <c r="F162" s="27"/>
      <c r="G162" s="35">
        <f>IF('3d PC'!G15="-","-",'3d PC'!G61)</f>
        <v>6.5567588596821027</v>
      </c>
      <c r="H162" s="35">
        <f>IF('3d PC'!H15="-","-",'3d PC'!H61)</f>
        <v>6.5567588596821027</v>
      </c>
      <c r="I162" s="35">
        <f>IF('3d PC'!I15="-","-",'3d PC'!I61)</f>
        <v>6.6197359495950758</v>
      </c>
      <c r="J162" s="35">
        <f>IF('3d PC'!J15="-","-",'3d PC'!J61)</f>
        <v>6.6197359495950758</v>
      </c>
      <c r="K162" s="35">
        <f>IF('3d PC'!K15="-","-",'3d PC'!K61)</f>
        <v>6.6995028867368616</v>
      </c>
      <c r="L162" s="35">
        <f>IF('3d PC'!L15="-","-",'3d PC'!L61)</f>
        <v>6.6995028867368616</v>
      </c>
      <c r="M162" s="35">
        <f>IF('3d PC'!M15="-","-",'3d PC'!M61)</f>
        <v>7.1131218301273513</v>
      </c>
      <c r="N162" s="35">
        <f>IF('3d PC'!N15="-","-",'3d PC'!N61)</f>
        <v>7.1131218301273513</v>
      </c>
      <c r="O162" s="27"/>
      <c r="P162" s="35">
        <f>'3d PC'!P61</f>
        <v>7.1131218301273513</v>
      </c>
      <c r="Q162" s="35">
        <f>'3d PC'!Q61</f>
        <v>7.2804579515147188</v>
      </c>
      <c r="R162" s="35">
        <f>'3d PC'!R61</f>
        <v>7.1935840895118579</v>
      </c>
      <c r="S162" s="35">
        <f>'3d PC'!S61</f>
        <v>7.3593999937099728</v>
      </c>
      <c r="T162" s="35">
        <f>'3d PC'!T61</f>
        <v>7.0492243060839304</v>
      </c>
      <c r="U162" s="35">
        <f>'3d PC'!U61</f>
        <v>7.1089669218364691</v>
      </c>
      <c r="V162" s="35">
        <f>'3d PC'!V61</f>
        <v>6.9829560851947949</v>
      </c>
      <c r="W162" s="35">
        <f>'3d PC'!W61</f>
        <v>9.6262235975887975</v>
      </c>
      <c r="X162" s="27"/>
      <c r="Y162" s="35">
        <f>'3d PC'!Y61</f>
        <v>9.9504863797742438</v>
      </c>
      <c r="Z162" s="35" t="str">
        <f>'3d PC'!Z61</f>
        <v>-</v>
      </c>
      <c r="AA162" s="35" t="str">
        <f>'3d PC'!AA61</f>
        <v>-</v>
      </c>
      <c r="AB162" s="35" t="str">
        <f>'3d PC'!AB61</f>
        <v>-</v>
      </c>
      <c r="AC162" s="35" t="str">
        <f>'3d PC'!AC61</f>
        <v>-</v>
      </c>
      <c r="AD162" s="25"/>
    </row>
    <row r="163" spans="1:30" s="26" customFormat="1" ht="11.25" customHeight="1" x14ac:dyDescent="0.15">
      <c r="A163" s="207"/>
      <c r="B163" s="123" t="s">
        <v>247</v>
      </c>
      <c r="C163" s="123" t="s">
        <v>184</v>
      </c>
      <c r="D163" s="121" t="s">
        <v>127</v>
      </c>
      <c r="E163" s="160"/>
      <c r="F163" s="27"/>
      <c r="G163" s="35">
        <f>IF('3e NC-Elec'!H55="-","-",'3e NC-Elec'!H55)</f>
        <v>18.2135</v>
      </c>
      <c r="H163" s="35">
        <f>IF('3e NC-Elec'!I55="-","-",'3e NC-Elec'!I55)</f>
        <v>18.2135</v>
      </c>
      <c r="I163" s="35">
        <f>IF('3e NC-Elec'!J55="-","-",'3e NC-Elec'!J55)</f>
        <v>18.140499999999999</v>
      </c>
      <c r="J163" s="35">
        <f>IF('3e NC-Elec'!K55="-","-",'3e NC-Elec'!K55)</f>
        <v>18.140499999999999</v>
      </c>
      <c r="K163" s="35">
        <f>IF('3e NC-Elec'!L55="-","-",'3e NC-Elec'!L55)</f>
        <v>18.797500000000003</v>
      </c>
      <c r="L163" s="35">
        <f>IF('3e NC-Elec'!M55="-","-",'3e NC-Elec'!M55)</f>
        <v>18.797500000000003</v>
      </c>
      <c r="M163" s="35">
        <f>IF('3e NC-Elec'!N55="-","-",'3e NC-Elec'!N55)</f>
        <v>18.614999999999998</v>
      </c>
      <c r="N163" s="35">
        <f>IF('3e NC-Elec'!O55="-","-",'3e NC-Elec'!O55)</f>
        <v>18.614999999999998</v>
      </c>
      <c r="O163" s="27"/>
      <c r="P163" s="35">
        <f>'3e NC-Elec'!Q55</f>
        <v>18.614999999999998</v>
      </c>
      <c r="Q163" s="35">
        <f>'3e NC-Elec'!R55</f>
        <v>16.8995</v>
      </c>
      <c r="R163" s="35">
        <f>'3e NC-Elec'!S55</f>
        <v>16.8995</v>
      </c>
      <c r="S163" s="35">
        <f>'3e NC-Elec'!T55</f>
        <v>15.768000000000002</v>
      </c>
      <c r="T163" s="35">
        <f>'3e NC-Elec'!U55</f>
        <v>15.768000000000002</v>
      </c>
      <c r="U163" s="35">
        <f>'3e NC-Elec'!V55</f>
        <v>17.373999999999999</v>
      </c>
      <c r="V163" s="35">
        <f>'3e NC-Elec'!W55</f>
        <v>17.373999999999999</v>
      </c>
      <c r="W163" s="35">
        <f>'3e NC-Elec'!X55</f>
        <v>99.024499999999989</v>
      </c>
      <c r="X163" s="27"/>
      <c r="Y163" s="35">
        <f>'3e NC-Elec'!Z55</f>
        <v>99.024499999999989</v>
      </c>
      <c r="Z163" s="35" t="str">
        <f>'3e NC-Elec'!AA55</f>
        <v>-</v>
      </c>
      <c r="AA163" s="35" t="str">
        <f>'3e NC-Elec'!AB55</f>
        <v>-</v>
      </c>
      <c r="AB163" s="35" t="str">
        <f>'3e NC-Elec'!AC55</f>
        <v>-</v>
      </c>
      <c r="AC163" s="35" t="str">
        <f>'3e NC-Elec'!AD55</f>
        <v>-</v>
      </c>
      <c r="AD163" s="25"/>
    </row>
    <row r="164" spans="1:30" s="26" customFormat="1" ht="11.25" customHeight="1" x14ac:dyDescent="0.15">
      <c r="A164" s="207"/>
      <c r="B164" s="123" t="s">
        <v>248</v>
      </c>
      <c r="C164" s="123" t="s">
        <v>185</v>
      </c>
      <c r="D164" s="121" t="s">
        <v>127</v>
      </c>
      <c r="E164" s="160"/>
      <c r="F164" s="27"/>
      <c r="G164" s="35">
        <f>IF('3g CPIH'!C$17="-","-",'3h OC '!$E$9*('3g CPIH'!C$17/'3g CPIH'!$G$17))</f>
        <v>39.034507632093934</v>
      </c>
      <c r="H164" s="35">
        <f>IF('3g CPIH'!D$17="-","-",'3h OC '!$E$9*('3g CPIH'!D$17/'3g CPIH'!$G$17))</f>
        <v>39.112654794520544</v>
      </c>
      <c r="I164" s="35">
        <f>IF('3g CPIH'!E$17="-","-",'3h OC '!$E$9*('3g CPIH'!E$17/'3g CPIH'!$G$17))</f>
        <v>39.229875538160471</v>
      </c>
      <c r="J164" s="35">
        <f>IF('3g CPIH'!F$17="-","-",'3h OC '!$E$9*('3g CPIH'!F$17/'3g CPIH'!$G$17))</f>
        <v>39.464317025440316</v>
      </c>
      <c r="K164" s="35">
        <f>IF('3g CPIH'!G$17="-","-",'3h OC '!$E$9*('3g CPIH'!G$17/'3g CPIH'!$G$17))</f>
        <v>39.933199999999999</v>
      </c>
      <c r="L164" s="35">
        <f>IF('3g CPIH'!H$17="-","-",'3h OC '!$E$9*('3g CPIH'!H$17/'3g CPIH'!$G$17))</f>
        <v>40.441156555772999</v>
      </c>
      <c r="M164" s="35">
        <f>IF('3g CPIH'!I$17="-","-",'3h OC '!$E$9*('3g CPIH'!I$17/'3g CPIH'!$G$17))</f>
        <v>41.027260273972601</v>
      </c>
      <c r="N164" s="35">
        <f>IF('3g CPIH'!J$17="-","-",'3h OC '!$E$9*('3g CPIH'!J$17/'3g CPIH'!$G$17))</f>
        <v>41.378922504892373</v>
      </c>
      <c r="O164" s="27"/>
      <c r="P164" s="35">
        <f>IF('3g CPIH'!L$17="-","-",'3h OC '!$E$9*('3g CPIH'!L$17/'3g CPIH'!$G$17))</f>
        <v>41.378922504892373</v>
      </c>
      <c r="Q164" s="35">
        <f>IF('3g CPIH'!M$17="-","-",'3h OC '!$E$9*('3g CPIH'!M$17/'3g CPIH'!$G$17))</f>
        <v>41.847805479452056</v>
      </c>
      <c r="R164" s="35">
        <f>IF('3g CPIH'!N$17="-","-",'3h OC '!$E$9*('3g CPIH'!N$17/'3g CPIH'!$G$17))</f>
        <v>42.160394129158512</v>
      </c>
      <c r="S164" s="35">
        <f>IF('3g CPIH'!O$17="-","-",'3h OC '!$E$9*('3g CPIH'!O$17/'3g CPIH'!$G$17))</f>
        <v>42.394835616438357</v>
      </c>
      <c r="T164" s="35">
        <f>IF('3g CPIH'!P$17="-","-",'3h OC '!$E$9*('3g CPIH'!P$17/'3g CPIH'!$G$17))</f>
        <v>42.512056360078276</v>
      </c>
      <c r="U164" s="35">
        <f>IF('3g CPIH'!Q$17="-","-",'3h OC '!$E$9*('3g CPIH'!Q$17/'3g CPIH'!$G$17))</f>
        <v>42.746497847358121</v>
      </c>
      <c r="V164" s="35">
        <f>IF('3g CPIH'!R$17="-","-",'3h OC '!$E$9*('3g CPIH'!R$17/'3g CPIH'!$G$17))</f>
        <v>43.527969471624267</v>
      </c>
      <c r="W164" s="35">
        <f>IF('3g CPIH'!S$17="-","-",'3h OC '!$E$9*('3g CPIH'!S$17/'3g CPIH'!$G$17))</f>
        <v>44.817397651663406</v>
      </c>
      <c r="X164" s="27"/>
      <c r="Y164" s="35">
        <f>IF('3g CPIH'!U$17="-","-",'3h OC '!$E$9*('3g CPIH'!U$17/'3g CPIH'!$G$17))</f>
        <v>47.083665362035227</v>
      </c>
      <c r="Z164" s="35" t="str">
        <f>IF('3g CPIH'!V$17="-","-",'3h OC '!$E$9*('3g CPIH'!V$17/'3g CPIH'!$G$17))</f>
        <v>-</v>
      </c>
      <c r="AA164" s="35" t="str">
        <f>IF('3g CPIH'!W$17="-","-",'3h OC '!$E$9*('3g CPIH'!W$17/'3g CPIH'!$G$17))</f>
        <v>-</v>
      </c>
      <c r="AB164" s="35" t="str">
        <f>IF('3g CPIH'!X$17="-","-",'3h OC '!$E$9*('3g CPIH'!X$17/'3g CPIH'!$G$17))</f>
        <v>-</v>
      </c>
      <c r="AC164" s="35" t="str">
        <f>IF('3g CPIH'!Y$17="-","-",'3h OC '!$E$9*('3g CPIH'!Y$17/'3g CPIH'!$G$17))</f>
        <v>-</v>
      </c>
      <c r="AD164" s="25"/>
    </row>
    <row r="165" spans="1:30" s="26" customFormat="1" ht="11.25" customHeight="1" x14ac:dyDescent="0.15">
      <c r="A165" s="207"/>
      <c r="B165" s="123" t="s">
        <v>248</v>
      </c>
      <c r="C165" s="123" t="s">
        <v>186</v>
      </c>
      <c r="D165" s="121" t="s">
        <v>127</v>
      </c>
      <c r="E165" s="160"/>
      <c r="F165" s="27"/>
      <c r="G165" s="35" t="s">
        <v>249</v>
      </c>
      <c r="H165" s="35" t="s">
        <v>249</v>
      </c>
      <c r="I165" s="35" t="s">
        <v>249</v>
      </c>
      <c r="J165" s="35" t="s">
        <v>249</v>
      </c>
      <c r="K165" s="35">
        <f>IF('3i SMNCC'!G$50="-","-",'3i SMNCC'!G$62)</f>
        <v>0</v>
      </c>
      <c r="L165" s="35">
        <f>IF('3i SMNCC'!H$50="-","-",'3i SMNCC'!H$62)</f>
        <v>-0.1310662676190151</v>
      </c>
      <c r="M165" s="35">
        <f>IF('3i SMNCC'!I$50="-","-",'3i SMNCC'!I$62)</f>
        <v>1.6490220555819262</v>
      </c>
      <c r="N165" s="35">
        <f>IF('3i SMNCC'!J$50="-","-",'3i SMNCC'!J$62)</f>
        <v>7.9249822078168837</v>
      </c>
      <c r="O165" s="27"/>
      <c r="P165" s="35">
        <f>IF('3i SMNCC'!L$50="-","-",'3i SMNCC'!L$62)</f>
        <v>7.9249822078168837</v>
      </c>
      <c r="Q165" s="35">
        <f>IF('3i SMNCC'!M$50="-","-",'3i SMNCC'!M$62)</f>
        <v>9.5945159615724194</v>
      </c>
      <c r="R165" s="35">
        <f>IF('3i SMNCC'!N$50="-","-",'3i SMNCC'!N$62)</f>
        <v>9.6655312765157912</v>
      </c>
      <c r="S165" s="35">
        <f>IF('3i SMNCC'!O$50="-","-",'3i SMNCC'!O$62)</f>
        <v>11.448655558303892</v>
      </c>
      <c r="T165" s="35">
        <f>IF('3i SMNCC'!P$50="-","-",'3i SMNCC'!P$62)</f>
        <v>11.63045810995356</v>
      </c>
      <c r="U165" s="35">
        <f>IF('3i SMNCC'!Q$50="-","-",'3i SMNCC'!Q$62)</f>
        <v>11.375413031411084</v>
      </c>
      <c r="V165" s="35">
        <f>IF('3i SMNCC'!R$50="-","-",'3i SMNCC'!R$62)</f>
        <v>11.405483218834176</v>
      </c>
      <c r="W165" s="35">
        <f>IF('3i SMNCC'!S$50="-","-",'3i SMNCC'!S$62)</f>
        <v>10.452988037960662</v>
      </c>
      <c r="X165" s="27"/>
      <c r="Y165" s="35">
        <f>IF('3i SMNCC'!U$50="-","-",'3i SMNCC'!U$62)</f>
        <v>11.090106502704794</v>
      </c>
      <c r="Z165" s="35" t="str">
        <f>IF('3i SMNCC'!V$50="-","-",'3i SMNCC'!V$62)</f>
        <v>-</v>
      </c>
      <c r="AA165" s="35" t="str">
        <f>IF('3i SMNCC'!W$50="-","-",'3i SMNCC'!W$62)</f>
        <v>-</v>
      </c>
      <c r="AB165" s="35" t="str">
        <f>IF('3i SMNCC'!X$50="-","-",'3i SMNCC'!X$62)</f>
        <v>-</v>
      </c>
      <c r="AC165" s="35" t="str">
        <f>IF('3i SMNCC'!Y$50="-","-",'3i SMNCC'!Y$62)</f>
        <v>-</v>
      </c>
      <c r="AD165" s="25"/>
    </row>
    <row r="166" spans="1:30" s="26" customFormat="1" ht="11.25" x14ac:dyDescent="0.15">
      <c r="A166" s="207"/>
      <c r="B166" s="123" t="s">
        <v>248</v>
      </c>
      <c r="C166" s="123" t="s">
        <v>187</v>
      </c>
      <c r="D166" s="121" t="s">
        <v>127</v>
      </c>
      <c r="E166" s="160"/>
      <c r="F166" s="27"/>
      <c r="G166" s="35">
        <f>IF('3g CPIH'!C$17="-","-",'3j PAAC PAP'!$G$13*('3g CPIH'!C$17/'3g CPIH'!$G$17))</f>
        <v>13.436452250489236</v>
      </c>
      <c r="H166" s="35">
        <f>IF('3g CPIH'!D$17="-","-",'3j PAAC PAP'!$G$13*('3g CPIH'!D$17/'3g CPIH'!$G$17))</f>
        <v>13.463352054794518</v>
      </c>
      <c r="I166" s="35">
        <f>IF('3g CPIH'!E$17="-","-",'3j PAAC PAP'!$G$13*('3g CPIH'!E$17/'3g CPIH'!$G$17))</f>
        <v>13.503701761252445</v>
      </c>
      <c r="J166" s="35">
        <f>IF('3g CPIH'!F$17="-","-",'3j PAAC PAP'!$G$13*('3g CPIH'!F$17/'3g CPIH'!$G$17))</f>
        <v>13.584401174168297</v>
      </c>
      <c r="K166" s="35">
        <f>IF('3g CPIH'!G$17="-","-",'3j PAAC PAP'!$G$13*('3g CPIH'!G$17/'3g CPIH'!$G$17))</f>
        <v>13.745799999999999</v>
      </c>
      <c r="L166" s="35">
        <f>IF('3g CPIH'!H$17="-","-",'3j PAAC PAP'!$G$13*('3g CPIH'!H$17/'3g CPIH'!$G$17))</f>
        <v>13.920648727984345</v>
      </c>
      <c r="M166" s="35">
        <f>IF('3g CPIH'!I$17="-","-",'3j PAAC PAP'!$G$13*('3g CPIH'!I$17/'3g CPIH'!$G$17))</f>
        <v>14.122397260273971</v>
      </c>
      <c r="N166" s="35">
        <f>IF('3g CPIH'!J$17="-","-",'3j PAAC PAP'!$G$13*('3g CPIH'!J$17/'3g CPIH'!$G$17))</f>
        <v>14.24344637964775</v>
      </c>
      <c r="O166" s="27"/>
      <c r="P166" s="35">
        <f>IF('3g CPIH'!L$17="-","-",'3j PAAC PAP'!$G$13*('3g CPIH'!L$17/'3g CPIH'!$G$17))</f>
        <v>14.24344637964775</v>
      </c>
      <c r="Q166" s="35">
        <f>IF('3g CPIH'!M$17="-","-",'3j PAAC PAP'!$G$13*('3g CPIH'!M$17/'3g CPIH'!$G$17))</f>
        <v>14.40484520547945</v>
      </c>
      <c r="R166" s="35">
        <f>IF('3g CPIH'!N$17="-","-",'3j PAAC PAP'!$G$13*('3g CPIH'!N$17/'3g CPIH'!$G$17))</f>
        <v>14.512444422700586</v>
      </c>
      <c r="S166" s="35">
        <f>IF('3g CPIH'!O$17="-","-",'3j PAAC PAP'!$G$13*('3g CPIH'!O$17/'3g CPIH'!$G$17))</f>
        <v>14.593143835616438</v>
      </c>
      <c r="T166" s="35">
        <f>IF('3g CPIH'!P$17="-","-",'3j PAAC PAP'!$G$13*('3g CPIH'!P$17/'3g CPIH'!$G$17))</f>
        <v>14.633493542074362</v>
      </c>
      <c r="U166" s="35">
        <f>IF('3g CPIH'!Q$17="-","-",'3j PAAC PAP'!$G$13*('3g CPIH'!Q$17/'3g CPIH'!$G$17))</f>
        <v>14.714192954990214</v>
      </c>
      <c r="V166" s="35">
        <f>IF('3g CPIH'!R$17="-","-",'3j PAAC PAP'!$G$13*('3g CPIH'!R$17/'3g CPIH'!$G$17))</f>
        <v>14.983190998043053</v>
      </c>
      <c r="W166" s="35">
        <f>IF('3g CPIH'!S$17="-","-",'3j PAAC PAP'!$G$13*('3g CPIH'!S$17/'3g CPIH'!$G$17))</f>
        <v>15.427037769080234</v>
      </c>
      <c r="X166" s="27"/>
      <c r="Y166" s="35">
        <f>IF('3g CPIH'!U$17="-","-",'3j PAAC PAP'!$G$13*('3g CPIH'!U$17/'3g CPIH'!$G$17))</f>
        <v>16.207132093933463</v>
      </c>
      <c r="Z166" s="35" t="str">
        <f>IF('3g CPIH'!V$17="-","-",'3j PAAC PAP'!$G$13*('3g CPIH'!V$17/'3g CPIH'!$G$17))</f>
        <v>-</v>
      </c>
      <c r="AA166" s="35" t="str">
        <f>IF('3g CPIH'!W$17="-","-",'3j PAAC PAP'!$G$13*('3g CPIH'!W$17/'3g CPIH'!$G$17))</f>
        <v>-</v>
      </c>
      <c r="AB166" s="35" t="str">
        <f>IF('3g CPIH'!X$17="-","-",'3j PAAC PAP'!$G$13*('3g CPIH'!X$17/'3g CPIH'!$G$17))</f>
        <v>-</v>
      </c>
      <c r="AC166" s="35" t="str">
        <f>IF('3g CPIH'!Y$17="-","-",'3j PAAC PAP'!$G$13*('3g CPIH'!Y$17/'3g CPIH'!$G$17))</f>
        <v>-</v>
      </c>
      <c r="AD166" s="25"/>
    </row>
    <row r="167" spans="1:30" s="26" customFormat="1" ht="11.25" x14ac:dyDescent="0.15">
      <c r="A167" s="207"/>
      <c r="B167" s="123" t="s">
        <v>248</v>
      </c>
      <c r="C167" s="123" t="s">
        <v>188</v>
      </c>
      <c r="D167" s="121" t="s">
        <v>127</v>
      </c>
      <c r="E167" s="160"/>
      <c r="F167" s="27"/>
      <c r="G167" s="35">
        <f>IF(G162="-","-",SUM(G159:G165)*'3j PAAC PAP'!$G$31)</f>
        <v>3.6945511989397994</v>
      </c>
      <c r="H167" s="35">
        <f>IF(H162="-","-",SUM(H159:H165)*'3j PAAC PAP'!$G$31)</f>
        <v>3.69907623223295</v>
      </c>
      <c r="I167" s="35">
        <f>IF(I162="-","-",SUM(I159:I165)*'3j PAAC PAP'!$G$31)</f>
        <v>3.7052834155869965</v>
      </c>
      <c r="J167" s="35">
        <f>IF(J162="-","-",SUM(J159:J165)*'3j PAAC PAP'!$G$31)</f>
        <v>3.7188585154664491</v>
      </c>
      <c r="K167" s="35">
        <f>IF(K162="-","-",SUM(K159:K165)*'3j PAAC PAP'!$G$31)</f>
        <v>3.7886704679536112</v>
      </c>
      <c r="L167" s="35">
        <f>IF(L162="-","-",SUM(L159:L165)*'3j PAAC PAP'!$G$31)</f>
        <v>3.8104939231988788</v>
      </c>
      <c r="M167" s="35">
        <f>IF(M162="-","-",SUM(M159:M165)*'3j PAAC PAP'!$G$31)</f>
        <v>3.960888618462219</v>
      </c>
      <c r="N167" s="35">
        <f>IF(N162="-","-",SUM(N159:N165)*'3j PAAC PAP'!$G$31)</f>
        <v>4.3446544649364105</v>
      </c>
      <c r="O167" s="27"/>
      <c r="P167" s="35">
        <f>IF(P162="-","-",SUM(P159:P165)*'3j PAAC PAP'!$G$31)</f>
        <v>4.3446544649364105</v>
      </c>
      <c r="Q167" s="35">
        <f>IF(Q162="-","-",SUM(Q159:Q165)*'3j PAAC PAP'!$G$31)</f>
        <v>4.3788324659455888</v>
      </c>
      <c r="R167" s="35">
        <f>IF(R162="-","-",SUM(R159:R165)*'3j PAAC PAP'!$G$31)</f>
        <v>4.3960143258092588</v>
      </c>
      <c r="S167" s="35">
        <f>IF(S162="-","-",SUM(S159:S165)*'3j PAAC PAP'!$G$31)</f>
        <v>4.4569224822180571</v>
      </c>
      <c r="T167" s="35">
        <f>IF(T162="-","-",SUM(T159:T165)*'3j PAAC PAP'!$G$31)</f>
        <v>4.4562767140922075</v>
      </c>
      <c r="U167" s="35">
        <f>IF(U162="-","-",SUM(U159:U165)*'3j PAAC PAP'!$G$31)</f>
        <v>4.6376443902024143</v>
      </c>
      <c r="V167" s="35">
        <f>IF(V162="-","-",SUM(V159:V165)*'3j PAAC PAP'!$G$31)</f>
        <v>4.6320293087764535</v>
      </c>
      <c r="W167" s="35">
        <f>IF(W162="-","-",SUM(W159:W165)*'3j PAAC PAP'!$G$31)</f>
        <v>9.491687912166773</v>
      </c>
      <c r="X167" s="27"/>
      <c r="Y167" s="35">
        <f>IF(Y162="-","-",SUM(Y159:Y165)*'3j PAAC PAP'!$G$31)</f>
        <v>9.6785816973903529</v>
      </c>
      <c r="Z167" s="35" t="str">
        <f>IF(Z162="-","-",SUM(Z159:Z165)*'3j PAAC PAP'!$G$31)</f>
        <v>-</v>
      </c>
      <c r="AA167" s="35" t="str">
        <f>IF(AA162="-","-",SUM(AA159:AA165)*'3j PAAC PAP'!$G$31)</f>
        <v>-</v>
      </c>
      <c r="AB167" s="35" t="str">
        <f>IF(AB162="-","-",SUM(AB159:AB165)*'3j PAAC PAP'!$G$31)</f>
        <v>-</v>
      </c>
      <c r="AC167" s="35" t="str">
        <f>IF(AC162="-","-",SUM(AC159:AC165)*'3j PAAC PAP'!$G$31)</f>
        <v>-</v>
      </c>
      <c r="AD167" s="25"/>
    </row>
    <row r="168" spans="1:30" s="26" customFormat="1" ht="11.25" x14ac:dyDescent="0.15">
      <c r="A168" s="207"/>
      <c r="B168" s="123" t="s">
        <v>189</v>
      </c>
      <c r="C168" s="123" t="s">
        <v>250</v>
      </c>
      <c r="D168" s="121" t="s">
        <v>127</v>
      </c>
      <c r="E168" s="160"/>
      <c r="F168" s="27"/>
      <c r="G168" s="35">
        <f>IF(G162="-","-",SUM(G159:G167)*'3k EBIT'!$E$9)</f>
        <v>1.5675639922212601</v>
      </c>
      <c r="H168" s="35">
        <f>IF(H162="-","-",SUM(H159:H167)*'3k EBIT'!$E$9)</f>
        <v>1.5696861827177448</v>
      </c>
      <c r="I168" s="35">
        <f>IF(I162="-","-",SUM(I159:I167)*'3k EBIT'!$E$9)</f>
        <v>1.5726641041998755</v>
      </c>
      <c r="J168" s="35">
        <f>IF(J162="-","-",SUM(J159:J167)*'3k EBIT'!$E$9)</f>
        <v>1.5790306756893311</v>
      </c>
      <c r="K168" s="35">
        <f>IF(K162="-","-",SUM(K159:K167)*'3k EBIT'!$E$9)</f>
        <v>1.6068597935336451</v>
      </c>
      <c r="L168" s="35">
        <f>IF(L162="-","-",SUM(L159:L167)*'3k EBIT'!$E$9)</f>
        <v>1.6179685514794022</v>
      </c>
      <c r="M168" s="35">
        <f>IF(M162="-","-",SUM(M159:M167)*'3k EBIT'!$E$9)</f>
        <v>1.675093580664081</v>
      </c>
      <c r="N168" s="35">
        <f>IF(N162="-","-",SUM(N159:N167)*'3k EBIT'!$E$9)</f>
        <v>1.8132346272395654</v>
      </c>
      <c r="O168" s="27"/>
      <c r="P168" s="35">
        <f>IF(P162="-","-",SUM(P159:P167)*'3k EBIT'!$E$9)</f>
        <v>1.8132346272395654</v>
      </c>
      <c r="Q168" s="35">
        <f>IF(Q162="-","-",SUM(Q159:Q167)*'3k EBIT'!$E$9)</f>
        <v>1.828454576414859</v>
      </c>
      <c r="R168" s="35">
        <f>IF(R162="-","-",SUM(R159:R167)*'3k EBIT'!$E$9)</f>
        <v>1.8366184049439043</v>
      </c>
      <c r="S168" s="35">
        <f>IF(S162="-","-",SUM(S159:S167)*'3k EBIT'!$E$9)</f>
        <v>1.8597339045944015</v>
      </c>
      <c r="T168" s="35">
        <f>IF(T162="-","-",SUM(T159:T167)*'3k EBIT'!$E$9)</f>
        <v>1.8602868909372445</v>
      </c>
      <c r="U168" s="35">
        <f>IF(U162="-","-",SUM(U159:U167)*'3k EBIT'!$E$9)</f>
        <v>1.9260273125709979</v>
      </c>
      <c r="V168" s="35">
        <f>IF(V162="-","-",SUM(V159:V167)*'3k EBIT'!$E$9)</f>
        <v>1.9292503551461655</v>
      </c>
      <c r="W168" s="35">
        <f>IF(W162="-","-",SUM(W159:W167)*'3k EBIT'!$E$9)</f>
        <v>3.6574499236691311</v>
      </c>
      <c r="X168" s="27"/>
      <c r="Y168" s="35">
        <f>IF(Y162="-","-",SUM(Y159:Y167)*'3k EBIT'!$E$9)</f>
        <v>3.7386916543901116</v>
      </c>
      <c r="Z168" s="35" t="str">
        <f>IF(Z162="-","-",SUM(Z159:Z167)*'3k EBIT'!$E$9)</f>
        <v>-</v>
      </c>
      <c r="AA168" s="35" t="str">
        <f>IF(AA162="-","-",SUM(AA159:AA167)*'3k EBIT'!$E$9)</f>
        <v>-</v>
      </c>
      <c r="AB168" s="35" t="str">
        <f>IF(AB162="-","-",SUM(AB159:AB167)*'3k EBIT'!$E$9)</f>
        <v>-</v>
      </c>
      <c r="AC168" s="35" t="str">
        <f>IF(AC162="-","-",SUM(AC159:AC167)*'3k EBIT'!$E$9)</f>
        <v>-</v>
      </c>
      <c r="AD168" s="25"/>
    </row>
    <row r="169" spans="1:30" s="26" customFormat="1" ht="11.25" customHeight="1" x14ac:dyDescent="0.15">
      <c r="A169" s="207"/>
      <c r="B169" s="123" t="s">
        <v>251</v>
      </c>
      <c r="C169" s="124" t="s">
        <v>252</v>
      </c>
      <c r="D169" s="121" t="s">
        <v>127</v>
      </c>
      <c r="E169" s="116"/>
      <c r="F169" s="27"/>
      <c r="G169" s="35">
        <f>IF(G164="-","-",SUM(G159:G162,G164:G168)*'3l HAP'!$E$10)</f>
        <v>0.94126745861929495</v>
      </c>
      <c r="H169" s="35">
        <f>IF(H164="-","-",SUM(H159:H162,H164:H168)*'3l HAP'!$E$10)</f>
        <v>0.94290277326272054</v>
      </c>
      <c r="I169" s="35">
        <f>IF(I164="-","-",SUM(I159:I162,I164:I168)*'3l HAP'!$E$10)</f>
        <v>0.94626628891592546</v>
      </c>
      <c r="J169" s="35">
        <f>IF(J164="-","-",SUM(J159:J162,J164:J168)*'3l HAP'!$E$10)</f>
        <v>0.951172232846203</v>
      </c>
      <c r="K169" s="35">
        <f>IF(K164="-","-",SUM(K159:K162,K164:K168)*'3l HAP'!$E$10)</f>
        <v>0.96299761932314909</v>
      </c>
      <c r="L169" s="35">
        <f>IF(L164="-","-",SUM(L159:L162,L164:L168)*'3l HAP'!$E$10)</f>
        <v>0.97155779079176041</v>
      </c>
      <c r="M169" s="35">
        <f>IF(M164="-","-",SUM(M159:M162,M164:M168)*'3l HAP'!$E$10)</f>
        <v>1.0182490999669818</v>
      </c>
      <c r="N169" s="35">
        <f>IF(N164="-","-",SUM(N159:N162,N164:N168)*'3l HAP'!$E$10)</f>
        <v>1.124697638256642</v>
      </c>
      <c r="O169" s="27"/>
      <c r="P169" s="35">
        <f>IF(P164="-","-",SUM(P159:P162,P164:P168)*'3l HAP'!$E$10)</f>
        <v>1.124697638256642</v>
      </c>
      <c r="Q169" s="35">
        <f>IF(Q164="-","-",SUM(Q159:Q162,Q164:Q168)*'3l HAP'!$E$10)</f>
        <v>1.1615424413267903</v>
      </c>
      <c r="R169" s="35">
        <f>IF(R164="-","-",SUM(R159:R162,R164:R168)*'3l HAP'!$E$10)</f>
        <v>1.167833313122737</v>
      </c>
      <c r="S169" s="35">
        <f>IF(S164="-","-",SUM(S159:S162,S164:S168)*'3l HAP'!$E$10)</f>
        <v>1.2022119146538905</v>
      </c>
      <c r="T169" s="35">
        <f>IF(T164="-","-",SUM(T159:T162,T164:T168)*'3l HAP'!$E$10)</f>
        <v>1.2026380341118579</v>
      </c>
      <c r="U169" s="35">
        <f>IF(U164="-","-",SUM(U159:U162,U164:U168)*'3l HAP'!$E$10)</f>
        <v>1.2297827520894642</v>
      </c>
      <c r="V169" s="35">
        <f>IF(V164="-","-",SUM(V159:V162,V164:V168)*'3l HAP'!$E$10)</f>
        <v>1.2322663598184997</v>
      </c>
      <c r="W169" s="35">
        <f>IF(W164="-","-",SUM(W159:W162,W164:W168)*'3l HAP'!$E$10)</f>
        <v>1.3685350436056607</v>
      </c>
      <c r="X169" s="27"/>
      <c r="Y169" s="35">
        <f>IF(Y164="-","-",SUM(Y159:Y162,Y164:Y168)*'3l HAP'!$E$10)</f>
        <v>1.4311381850886311</v>
      </c>
      <c r="Z169" s="35" t="str">
        <f>IF(Z164="-","-",SUM(Z159:Z162,Z164:Z168)*'3l HAP'!$E$10)</f>
        <v>-</v>
      </c>
      <c r="AA169" s="35" t="str">
        <f>IF(AA164="-","-",SUM(AA159:AA162,AA164:AA168)*'3l HAP'!$E$10)</f>
        <v>-</v>
      </c>
      <c r="AB169" s="35" t="str">
        <f>IF(AB164="-","-",SUM(AB159:AB162,AB164:AB168)*'3l HAP'!$E$10)</f>
        <v>-</v>
      </c>
      <c r="AC169" s="35" t="str">
        <f>IF(AC164="-","-",SUM(AC159:AC162,AC164:AC168)*'3l HAP'!$E$10)</f>
        <v>-</v>
      </c>
      <c r="AD169" s="25"/>
    </row>
    <row r="170" spans="1:30" s="26" customFormat="1" ht="11.25" customHeight="1" x14ac:dyDescent="0.15">
      <c r="A170" s="207"/>
      <c r="B170" s="123" t="s">
        <v>253</v>
      </c>
      <c r="C170" s="159" t="str">
        <f>B170&amp;"_"&amp;D170</f>
        <v>Total_Southern Scotland</v>
      </c>
      <c r="D170" s="121" t="s">
        <v>127</v>
      </c>
      <c r="E170" s="75"/>
      <c r="F170" s="27"/>
      <c r="G170" s="35">
        <f t="shared" ref="G170:N170" si="36">IF(G164="-","-",SUM(G159:G169))</f>
        <v>83.444601392045641</v>
      </c>
      <c r="H170" s="35">
        <f t="shared" si="36"/>
        <v>83.557930897210582</v>
      </c>
      <c r="I170" s="35">
        <f t="shared" si="36"/>
        <v>83.718027057710771</v>
      </c>
      <c r="J170" s="35">
        <f t="shared" si="36"/>
        <v>84.058015573205665</v>
      </c>
      <c r="K170" s="35">
        <f t="shared" si="36"/>
        <v>85.534530767547267</v>
      </c>
      <c r="L170" s="35">
        <f t="shared" si="36"/>
        <v>86.127762168345228</v>
      </c>
      <c r="M170" s="35">
        <f t="shared" si="36"/>
        <v>89.181032719049128</v>
      </c>
      <c r="N170" s="35">
        <f t="shared" si="36"/>
        <v>96.558059652916981</v>
      </c>
      <c r="O170" s="27"/>
      <c r="P170" s="35">
        <f t="shared" ref="P170:W170" si="37">IF(P164="-","-",SUM(P159:P169))</f>
        <v>96.558059652916981</v>
      </c>
      <c r="Q170" s="35">
        <f t="shared" si="37"/>
        <v>97.395954081705867</v>
      </c>
      <c r="R170" s="35">
        <f t="shared" si="37"/>
        <v>97.831919961762651</v>
      </c>
      <c r="S170" s="35">
        <f t="shared" si="37"/>
        <v>99.082903305535027</v>
      </c>
      <c r="T170" s="35">
        <f t="shared" si="37"/>
        <v>99.112433957331447</v>
      </c>
      <c r="U170" s="35">
        <f t="shared" si="37"/>
        <v>102.59959943738856</v>
      </c>
      <c r="V170" s="35">
        <f t="shared" si="37"/>
        <v>102.77171679479559</v>
      </c>
      <c r="W170" s="35">
        <f t="shared" si="37"/>
        <v>193.86581993573466</v>
      </c>
      <c r="X170" s="27"/>
      <c r="Y170" s="35">
        <f t="shared" ref="Y170:AC170" si="38">IF(Y164="-","-",SUM(Y159:Y169))</f>
        <v>198.20430187531682</v>
      </c>
      <c r="Z170" s="35" t="str">
        <f t="shared" si="38"/>
        <v>-</v>
      </c>
      <c r="AA170" s="35" t="str">
        <f t="shared" si="38"/>
        <v>-</v>
      </c>
      <c r="AB170" s="35" t="str">
        <f t="shared" si="38"/>
        <v>-</v>
      </c>
      <c r="AC170" s="35" t="str">
        <f t="shared" si="38"/>
        <v>-</v>
      </c>
      <c r="AD170" s="25"/>
    </row>
    <row r="171" spans="1:30" s="26" customFormat="1" ht="11.25" customHeight="1" x14ac:dyDescent="0.15">
      <c r="A171" s="207"/>
      <c r="B171" s="120" t="s">
        <v>244</v>
      </c>
      <c r="C171" s="157" t="s">
        <v>180</v>
      </c>
      <c r="D171" s="122" t="s">
        <v>125</v>
      </c>
      <c r="E171" s="119"/>
      <c r="F171" s="27"/>
      <c r="G171" s="117" t="s">
        <v>249</v>
      </c>
      <c r="H171" s="117" t="s">
        <v>249</v>
      </c>
      <c r="I171" s="117" t="s">
        <v>249</v>
      </c>
      <c r="J171" s="117" t="s">
        <v>249</v>
      </c>
      <c r="K171" s="117" t="s">
        <v>249</v>
      </c>
      <c r="L171" s="117" t="s">
        <v>249</v>
      </c>
      <c r="M171" s="117" t="s">
        <v>249</v>
      </c>
      <c r="N171" s="117" t="s">
        <v>249</v>
      </c>
      <c r="O171" s="27"/>
      <c r="P171" s="117" t="s">
        <v>249</v>
      </c>
      <c r="Q171" s="117" t="s">
        <v>249</v>
      </c>
      <c r="R171" s="117" t="s">
        <v>249</v>
      </c>
      <c r="S171" s="117" t="s">
        <v>249</v>
      </c>
      <c r="T171" s="117" t="s">
        <v>249</v>
      </c>
      <c r="U171" s="117" t="s">
        <v>249</v>
      </c>
      <c r="V171" s="117" t="s">
        <v>249</v>
      </c>
      <c r="W171" s="117" t="s">
        <v>249</v>
      </c>
      <c r="X171" s="27"/>
      <c r="Y171" s="117" t="s">
        <v>249</v>
      </c>
      <c r="Z171" s="117" t="s">
        <v>249</v>
      </c>
      <c r="AA171" s="117" t="s">
        <v>249</v>
      </c>
      <c r="AB171" s="117" t="s">
        <v>249</v>
      </c>
      <c r="AC171" s="117" t="s">
        <v>249</v>
      </c>
      <c r="AD171" s="25"/>
    </row>
    <row r="172" spans="1:30" s="26" customFormat="1" ht="11.25" customHeight="1" x14ac:dyDescent="0.15">
      <c r="A172" s="207"/>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x14ac:dyDescent="0.15">
      <c r="A173" s="207"/>
      <c r="B173" s="120" t="s">
        <v>245</v>
      </c>
      <c r="C173" s="157" t="s">
        <v>182</v>
      </c>
      <c r="D173" s="122" t="s">
        <v>125</v>
      </c>
      <c r="E173" s="119"/>
      <c r="F173" s="27"/>
      <c r="G173" s="117" t="str">
        <f>IF('3c AA'!J110="-","-",'3c AA'!J110)</f>
        <v>-</v>
      </c>
      <c r="H173" s="117" t="str">
        <f>IF('3c AA'!K110="-","-",'3c AA'!K110)</f>
        <v>-</v>
      </c>
      <c r="I173" s="117" t="str">
        <f>IF('3c AA'!L110="-","-",'3c AA'!L110)</f>
        <v>-</v>
      </c>
      <c r="J173" s="117" t="str">
        <f>IF('3c AA'!M110="-","-",'3c AA'!M110)</f>
        <v>-</v>
      </c>
      <c r="K173" s="117" t="str">
        <f>IF('3c AA'!N110="-","-",'3c AA'!N110)</f>
        <v>-</v>
      </c>
      <c r="L173" s="117" t="str">
        <f>IF('3c AA'!O110="-","-",'3c AA'!O110)</f>
        <v>-</v>
      </c>
      <c r="M173" s="117" t="str">
        <f>IF('3c AA'!P110="-","-",'3c AA'!P110)</f>
        <v>-</v>
      </c>
      <c r="N173" s="117" t="str">
        <f>IF('3c AA'!Q110="-","-",'3c AA'!Q110)</f>
        <v>-</v>
      </c>
      <c r="O173" s="27"/>
      <c r="P173" s="117" t="str">
        <f>IF('3c AA'!S110="-","-",'3c AA'!S110)</f>
        <v>-</v>
      </c>
      <c r="Q173" s="117" t="str">
        <f>IF('3c AA'!T110="-","-",'3c AA'!T110)</f>
        <v>-</v>
      </c>
      <c r="R173" s="117" t="str">
        <f>IF('3c AA'!U110="-","-",'3c AA'!U110)</f>
        <v>-</v>
      </c>
      <c r="S173" s="117" t="str">
        <f>IF('3c AA'!V110="-","-",'3c AA'!V110)</f>
        <v>-</v>
      </c>
      <c r="T173" s="117">
        <f>IF('3c AA'!W110="-","-",'3c AA'!W110)</f>
        <v>0</v>
      </c>
      <c r="U173" s="117">
        <f>IF('3c AA'!X110="-","-",'3c AA'!X110)</f>
        <v>1.4870742269298105</v>
      </c>
      <c r="V173" s="117">
        <f>IF('3c AA'!Y110="-","-",'3c AA'!Y110)</f>
        <v>0.70457099735818829</v>
      </c>
      <c r="W173" s="117" t="str">
        <f>IF('3c AA'!Z110="-","-",'3c AA'!Z110)</f>
        <v>-</v>
      </c>
      <c r="X173" s="27"/>
      <c r="Y173" s="117">
        <f>IF('3c AA'!AB110="-","-",'3c AA'!AB110)</f>
        <v>0</v>
      </c>
      <c r="Z173" s="117" t="str">
        <f>IF('3c AA'!AC110="-","-",'3c AA'!AC110)</f>
        <v>-</v>
      </c>
      <c r="AA173" s="117" t="str">
        <f>IF('3c AA'!AD110="-","-",'3c AA'!AD110)</f>
        <v>-</v>
      </c>
      <c r="AB173" s="117" t="str">
        <f>IF('3c AA'!AE110="-","-",'3c AA'!AE110)</f>
        <v>-</v>
      </c>
      <c r="AC173" s="117" t="str">
        <f>IF('3c AA'!AF110="-","-",'3c AA'!AF110)</f>
        <v>-</v>
      </c>
      <c r="AD173" s="25"/>
    </row>
    <row r="174" spans="1:30" s="26" customFormat="1" ht="11.25" customHeight="1" x14ac:dyDescent="0.15">
      <c r="A174" s="207"/>
      <c r="B174" s="120" t="s">
        <v>246</v>
      </c>
      <c r="C174" s="157" t="s">
        <v>183</v>
      </c>
      <c r="D174" s="122" t="s">
        <v>125</v>
      </c>
      <c r="E174" s="119"/>
      <c r="F174" s="27"/>
      <c r="G174" s="117">
        <f>IF('3d PC'!G15="-","-",'3d PC'!G61)</f>
        <v>6.5567588596821027</v>
      </c>
      <c r="H174" s="117">
        <f>IF('3d PC'!H15="-","-",'3d PC'!H61)</f>
        <v>6.5567588596821027</v>
      </c>
      <c r="I174" s="117">
        <f>IF('3d PC'!I15="-","-",'3d PC'!I61)</f>
        <v>6.6197359495950758</v>
      </c>
      <c r="J174" s="117">
        <f>IF('3d PC'!J15="-","-",'3d PC'!J61)</f>
        <v>6.6197359495950758</v>
      </c>
      <c r="K174" s="117">
        <f>IF('3d PC'!K15="-","-",'3d PC'!K61)</f>
        <v>6.6995028867368616</v>
      </c>
      <c r="L174" s="117">
        <f>IF('3d PC'!L15="-","-",'3d PC'!L61)</f>
        <v>6.6995028867368616</v>
      </c>
      <c r="M174" s="117">
        <f>IF('3d PC'!M15="-","-",'3d PC'!M61)</f>
        <v>7.1131218301273513</v>
      </c>
      <c r="N174" s="117">
        <f>IF('3d PC'!N15="-","-",'3d PC'!N61)</f>
        <v>7.1131218301273513</v>
      </c>
      <c r="O174" s="27"/>
      <c r="P174" s="117">
        <f>'3d PC'!P61</f>
        <v>7.1131218301273513</v>
      </c>
      <c r="Q174" s="117">
        <f>'3d PC'!Q61</f>
        <v>7.2804579515147188</v>
      </c>
      <c r="R174" s="117">
        <f>'3d PC'!R61</f>
        <v>7.1935840895118579</v>
      </c>
      <c r="S174" s="117">
        <f>'3d PC'!S61</f>
        <v>7.3593999937099728</v>
      </c>
      <c r="T174" s="117">
        <f>'3d PC'!T61</f>
        <v>7.0492243060839304</v>
      </c>
      <c r="U174" s="117">
        <f>'3d PC'!U61</f>
        <v>7.1089669218364691</v>
      </c>
      <c r="V174" s="117">
        <f>'3d PC'!V61</f>
        <v>6.9829560851947949</v>
      </c>
      <c r="W174" s="117">
        <f>'3d PC'!W61</f>
        <v>9.6262235975887975</v>
      </c>
      <c r="X174" s="27"/>
      <c r="Y174" s="117">
        <f>'3d PC'!Y61</f>
        <v>9.9504863797742438</v>
      </c>
      <c r="Z174" s="117" t="str">
        <f>'3d PC'!Z61</f>
        <v>-</v>
      </c>
      <c r="AA174" s="117" t="str">
        <f>'3d PC'!AA61</f>
        <v>-</v>
      </c>
      <c r="AB174" s="117" t="str">
        <f>'3d PC'!AB61</f>
        <v>-</v>
      </c>
      <c r="AC174" s="117" t="str">
        <f>'3d PC'!AC61</f>
        <v>-</v>
      </c>
      <c r="AD174" s="25"/>
    </row>
    <row r="175" spans="1:30" s="26" customFormat="1" ht="11.25" customHeight="1" x14ac:dyDescent="0.15">
      <c r="A175" s="207"/>
      <c r="B175" s="120" t="s">
        <v>247</v>
      </c>
      <c r="C175" s="157" t="s">
        <v>184</v>
      </c>
      <c r="D175" s="122" t="s">
        <v>125</v>
      </c>
      <c r="E175" s="119"/>
      <c r="F175" s="27"/>
      <c r="G175" s="117">
        <f>IF('3e NC-Elec'!H56="-","-",'3e NC-Elec'!H56)</f>
        <v>27.776500000000002</v>
      </c>
      <c r="H175" s="117">
        <f>IF('3e NC-Elec'!I56="-","-",'3e NC-Elec'!I56)</f>
        <v>27.776500000000002</v>
      </c>
      <c r="I175" s="117">
        <f>IF('3e NC-Elec'!J56="-","-",'3e NC-Elec'!J56)</f>
        <v>25.732500000000002</v>
      </c>
      <c r="J175" s="117">
        <f>IF('3e NC-Elec'!K56="-","-",'3e NC-Elec'!K56)</f>
        <v>25.732500000000002</v>
      </c>
      <c r="K175" s="117">
        <f>IF('3e NC-Elec'!L56="-","-",'3e NC-Elec'!L56)</f>
        <v>29.784000000000002</v>
      </c>
      <c r="L175" s="117">
        <f>IF('3e NC-Elec'!M56="-","-",'3e NC-Elec'!M56)</f>
        <v>29.784000000000002</v>
      </c>
      <c r="M175" s="117">
        <f>IF('3e NC-Elec'!N56="-","-",'3e NC-Elec'!N56)</f>
        <v>29.272999999999996</v>
      </c>
      <c r="N175" s="117">
        <f>IF('3e NC-Elec'!O56="-","-",'3e NC-Elec'!O56)</f>
        <v>29.272999999999996</v>
      </c>
      <c r="O175" s="27"/>
      <c r="P175" s="117">
        <f>'3e NC-Elec'!Q56</f>
        <v>29.272999999999996</v>
      </c>
      <c r="Q175" s="117">
        <f>'3e NC-Elec'!R56</f>
        <v>24.381999999999998</v>
      </c>
      <c r="R175" s="117">
        <f>'3e NC-Elec'!S56</f>
        <v>24.381999999999998</v>
      </c>
      <c r="S175" s="117">
        <f>'3e NC-Elec'!T56</f>
        <v>24.527999999999999</v>
      </c>
      <c r="T175" s="117">
        <f>'3e NC-Elec'!U56</f>
        <v>24.527999999999999</v>
      </c>
      <c r="U175" s="117">
        <f>'3e NC-Elec'!V56</f>
        <v>25.951499999999999</v>
      </c>
      <c r="V175" s="117">
        <f>'3e NC-Elec'!W56</f>
        <v>25.951499999999999</v>
      </c>
      <c r="W175" s="117">
        <f>'3e NC-Elec'!X56</f>
        <v>100.41150000000002</v>
      </c>
      <c r="X175" s="27"/>
      <c r="Y175" s="117">
        <f>'3e NC-Elec'!Z56</f>
        <v>100.41150000000002</v>
      </c>
      <c r="Z175" s="117" t="str">
        <f>'3e NC-Elec'!AA56</f>
        <v>-</v>
      </c>
      <c r="AA175" s="117" t="str">
        <f>'3e NC-Elec'!AB56</f>
        <v>-</v>
      </c>
      <c r="AB175" s="117" t="str">
        <f>'3e NC-Elec'!AC56</f>
        <v>-</v>
      </c>
      <c r="AC175" s="117" t="str">
        <f>'3e NC-Elec'!AD56</f>
        <v>-</v>
      </c>
      <c r="AD175" s="25"/>
    </row>
    <row r="176" spans="1:30" s="26" customFormat="1" ht="11.25" customHeight="1" x14ac:dyDescent="0.15">
      <c r="A176" s="207"/>
      <c r="B176" s="120" t="s">
        <v>248</v>
      </c>
      <c r="C176" s="157" t="s">
        <v>185</v>
      </c>
      <c r="D176" s="122" t="s">
        <v>125</v>
      </c>
      <c r="E176" s="119"/>
      <c r="F176" s="27"/>
      <c r="G176" s="117">
        <f>IF('3g CPIH'!C$17="-","-",'3h OC '!$E$9*('3g CPIH'!C$17/'3g CPIH'!$G$17))</f>
        <v>39.034507632093934</v>
      </c>
      <c r="H176" s="117">
        <f>IF('3g CPIH'!D$17="-","-",'3h OC '!$E$9*('3g CPIH'!D$17/'3g CPIH'!$G$17))</f>
        <v>39.112654794520544</v>
      </c>
      <c r="I176" s="117">
        <f>IF('3g CPIH'!E$17="-","-",'3h OC '!$E$9*('3g CPIH'!E$17/'3g CPIH'!$G$17))</f>
        <v>39.229875538160471</v>
      </c>
      <c r="J176" s="117">
        <f>IF('3g CPIH'!F$17="-","-",'3h OC '!$E$9*('3g CPIH'!F$17/'3g CPIH'!$G$17))</f>
        <v>39.464317025440316</v>
      </c>
      <c r="K176" s="117">
        <f>IF('3g CPIH'!G$17="-","-",'3h OC '!$E$9*('3g CPIH'!G$17/'3g CPIH'!$G$17))</f>
        <v>39.933199999999999</v>
      </c>
      <c r="L176" s="117">
        <f>IF('3g CPIH'!H$17="-","-",'3h OC '!$E$9*('3g CPIH'!H$17/'3g CPIH'!$G$17))</f>
        <v>40.441156555772999</v>
      </c>
      <c r="M176" s="117">
        <f>IF('3g CPIH'!I$17="-","-",'3h OC '!$E$9*('3g CPIH'!I$17/'3g CPIH'!$G$17))</f>
        <v>41.027260273972601</v>
      </c>
      <c r="N176" s="117">
        <f>IF('3g CPIH'!J$17="-","-",'3h OC '!$E$9*('3g CPIH'!J$17/'3g CPIH'!$G$17))</f>
        <v>41.378922504892373</v>
      </c>
      <c r="O176" s="27"/>
      <c r="P176" s="117">
        <f>IF('3g CPIH'!L$17="-","-",'3h OC '!$E$9*('3g CPIH'!L$17/'3g CPIH'!$G$17))</f>
        <v>41.378922504892373</v>
      </c>
      <c r="Q176" s="117">
        <f>IF('3g CPIH'!M$17="-","-",'3h OC '!$E$9*('3g CPIH'!M$17/'3g CPIH'!$G$17))</f>
        <v>41.847805479452056</v>
      </c>
      <c r="R176" s="117">
        <f>IF('3g CPIH'!N$17="-","-",'3h OC '!$E$9*('3g CPIH'!N$17/'3g CPIH'!$G$17))</f>
        <v>42.160394129158512</v>
      </c>
      <c r="S176" s="117">
        <f>IF('3g CPIH'!O$17="-","-",'3h OC '!$E$9*('3g CPIH'!O$17/'3g CPIH'!$G$17))</f>
        <v>42.394835616438357</v>
      </c>
      <c r="T176" s="117">
        <f>IF('3g CPIH'!P$17="-","-",'3h OC '!$E$9*('3g CPIH'!P$17/'3g CPIH'!$G$17))</f>
        <v>42.512056360078276</v>
      </c>
      <c r="U176" s="117">
        <f>IF('3g CPIH'!Q$17="-","-",'3h OC '!$E$9*('3g CPIH'!Q$17/'3g CPIH'!$G$17))</f>
        <v>42.746497847358121</v>
      </c>
      <c r="V176" s="117">
        <f>IF('3g CPIH'!R$17="-","-",'3h OC '!$E$9*('3g CPIH'!R$17/'3g CPIH'!$G$17))</f>
        <v>43.527969471624267</v>
      </c>
      <c r="W176" s="117">
        <f>IF('3g CPIH'!S$17="-","-",'3h OC '!$E$9*('3g CPIH'!S$17/'3g CPIH'!$G$17))</f>
        <v>44.817397651663406</v>
      </c>
      <c r="X176" s="27"/>
      <c r="Y176" s="117">
        <f>IF('3g CPIH'!U$17="-","-",'3h OC '!$E$9*('3g CPIH'!U$17/'3g CPIH'!$G$17))</f>
        <v>47.083665362035227</v>
      </c>
      <c r="Z176" s="117" t="str">
        <f>IF('3g CPIH'!V$17="-","-",'3h OC '!$E$9*('3g CPIH'!V$17/'3g CPIH'!$G$17))</f>
        <v>-</v>
      </c>
      <c r="AA176" s="117" t="str">
        <f>IF('3g CPIH'!W$17="-","-",'3h OC '!$E$9*('3g CPIH'!W$17/'3g CPIH'!$G$17))</f>
        <v>-</v>
      </c>
      <c r="AB176" s="117" t="str">
        <f>IF('3g CPIH'!X$17="-","-",'3h OC '!$E$9*('3g CPIH'!X$17/'3g CPIH'!$G$17))</f>
        <v>-</v>
      </c>
      <c r="AC176" s="117" t="str">
        <f>IF('3g CPIH'!Y$17="-","-",'3h OC '!$E$9*('3g CPIH'!Y$17/'3g CPIH'!$G$17))</f>
        <v>-</v>
      </c>
      <c r="AD176" s="25"/>
    </row>
    <row r="177" spans="1:30" s="26" customFormat="1" ht="11.25" customHeight="1" x14ac:dyDescent="0.15">
      <c r="A177" s="207"/>
      <c r="B177" s="120" t="s">
        <v>248</v>
      </c>
      <c r="C177" s="157" t="s">
        <v>186</v>
      </c>
      <c r="D177" s="122" t="s">
        <v>125</v>
      </c>
      <c r="E177" s="119"/>
      <c r="F177" s="27"/>
      <c r="G177" s="117" t="s">
        <v>249</v>
      </c>
      <c r="H177" s="117" t="s">
        <v>249</v>
      </c>
      <c r="I177" s="117" t="s">
        <v>249</v>
      </c>
      <c r="J177" s="117" t="s">
        <v>249</v>
      </c>
      <c r="K177" s="117">
        <f>IF('3i SMNCC'!G$50="-","-",'3i SMNCC'!G$62)</f>
        <v>0</v>
      </c>
      <c r="L177" s="117">
        <f>IF('3i SMNCC'!H$50="-","-",'3i SMNCC'!H$62)</f>
        <v>-0.1310662676190151</v>
      </c>
      <c r="M177" s="117">
        <f>IF('3i SMNCC'!I$50="-","-",'3i SMNCC'!I$62)</f>
        <v>1.6490220555819262</v>
      </c>
      <c r="N177" s="117">
        <f>IF('3i SMNCC'!J$50="-","-",'3i SMNCC'!J$62)</f>
        <v>7.9249822078168837</v>
      </c>
      <c r="O177" s="27"/>
      <c r="P177" s="117">
        <f>IF('3i SMNCC'!L$50="-","-",'3i SMNCC'!L$62)</f>
        <v>7.9249822078168837</v>
      </c>
      <c r="Q177" s="117">
        <f>IF('3i SMNCC'!M$50="-","-",'3i SMNCC'!M$62)</f>
        <v>9.5945159615724194</v>
      </c>
      <c r="R177" s="117">
        <f>IF('3i SMNCC'!N$50="-","-",'3i SMNCC'!N$62)</f>
        <v>9.6655312765157912</v>
      </c>
      <c r="S177" s="117">
        <f>IF('3i SMNCC'!O$50="-","-",'3i SMNCC'!O$62)</f>
        <v>11.448655558303892</v>
      </c>
      <c r="T177" s="117">
        <f>IF('3i SMNCC'!P$50="-","-",'3i SMNCC'!P$62)</f>
        <v>11.63045810995356</v>
      </c>
      <c r="U177" s="117">
        <f>IF('3i SMNCC'!Q$50="-","-",'3i SMNCC'!Q$62)</f>
        <v>11.375413031411084</v>
      </c>
      <c r="V177" s="117">
        <f>IF('3i SMNCC'!R$50="-","-",'3i SMNCC'!R$62)</f>
        <v>11.405483218834176</v>
      </c>
      <c r="W177" s="117">
        <f>IF('3i SMNCC'!S$50="-","-",'3i SMNCC'!S$62)</f>
        <v>10.452988037960662</v>
      </c>
      <c r="X177" s="27"/>
      <c r="Y177" s="117">
        <f>IF('3i SMNCC'!U$50="-","-",'3i SMNCC'!U$62)</f>
        <v>11.090106502704794</v>
      </c>
      <c r="Z177" s="117" t="str">
        <f>IF('3i SMNCC'!V$50="-","-",'3i SMNCC'!V$62)</f>
        <v>-</v>
      </c>
      <c r="AA177" s="117" t="str">
        <f>IF('3i SMNCC'!W$50="-","-",'3i SMNCC'!W$62)</f>
        <v>-</v>
      </c>
      <c r="AB177" s="117" t="str">
        <f>IF('3i SMNCC'!X$50="-","-",'3i SMNCC'!X$62)</f>
        <v>-</v>
      </c>
      <c r="AC177" s="117" t="str">
        <f>IF('3i SMNCC'!Y$50="-","-",'3i SMNCC'!Y$62)</f>
        <v>-</v>
      </c>
      <c r="AD177" s="25"/>
    </row>
    <row r="178" spans="1:30" s="26" customFormat="1" ht="12.6" customHeight="1" x14ac:dyDescent="0.15">
      <c r="A178" s="207"/>
      <c r="B178" s="120" t="s">
        <v>248</v>
      </c>
      <c r="C178" s="157" t="s">
        <v>187</v>
      </c>
      <c r="D178" s="122" t="s">
        <v>125</v>
      </c>
      <c r="E178" s="119"/>
      <c r="F178" s="27"/>
      <c r="G178" s="117">
        <f>IF('3g CPIH'!C$17="-","-",'3j PAAC PAP'!$G$13*('3g CPIH'!C$17/'3g CPIH'!$G$17))</f>
        <v>13.436452250489236</v>
      </c>
      <c r="H178" s="117">
        <f>IF('3g CPIH'!D$17="-","-",'3j PAAC PAP'!$G$13*('3g CPIH'!D$17/'3g CPIH'!$G$17))</f>
        <v>13.463352054794518</v>
      </c>
      <c r="I178" s="117">
        <f>IF('3g CPIH'!E$17="-","-",'3j PAAC PAP'!$G$13*('3g CPIH'!E$17/'3g CPIH'!$G$17))</f>
        <v>13.503701761252445</v>
      </c>
      <c r="J178" s="117">
        <f>IF('3g CPIH'!F$17="-","-",'3j PAAC PAP'!$G$13*('3g CPIH'!F$17/'3g CPIH'!$G$17))</f>
        <v>13.584401174168297</v>
      </c>
      <c r="K178" s="117">
        <f>IF('3g CPIH'!G$17="-","-",'3j PAAC PAP'!$G$13*('3g CPIH'!G$17/'3g CPIH'!$G$17))</f>
        <v>13.745799999999999</v>
      </c>
      <c r="L178" s="117">
        <f>IF('3g CPIH'!H$17="-","-",'3j PAAC PAP'!$G$13*('3g CPIH'!H$17/'3g CPIH'!$G$17))</f>
        <v>13.920648727984345</v>
      </c>
      <c r="M178" s="117">
        <f>IF('3g CPIH'!I$17="-","-",'3j PAAC PAP'!$G$13*('3g CPIH'!I$17/'3g CPIH'!$G$17))</f>
        <v>14.122397260273971</v>
      </c>
      <c r="N178" s="117">
        <f>IF('3g CPIH'!J$17="-","-",'3j PAAC PAP'!$G$13*('3g CPIH'!J$17/'3g CPIH'!$G$17))</f>
        <v>14.24344637964775</v>
      </c>
      <c r="O178" s="27"/>
      <c r="P178" s="117">
        <f>IF('3g CPIH'!L$17="-","-",'3j PAAC PAP'!$G$13*('3g CPIH'!L$17/'3g CPIH'!$G$17))</f>
        <v>14.24344637964775</v>
      </c>
      <c r="Q178" s="117">
        <f>IF('3g CPIH'!M$17="-","-",'3j PAAC PAP'!$G$13*('3g CPIH'!M$17/'3g CPIH'!$G$17))</f>
        <v>14.40484520547945</v>
      </c>
      <c r="R178" s="117">
        <f>IF('3g CPIH'!N$17="-","-",'3j PAAC PAP'!$G$13*('3g CPIH'!N$17/'3g CPIH'!$G$17))</f>
        <v>14.512444422700586</v>
      </c>
      <c r="S178" s="117">
        <f>IF('3g CPIH'!O$17="-","-",'3j PAAC PAP'!$G$13*('3g CPIH'!O$17/'3g CPIH'!$G$17))</f>
        <v>14.593143835616438</v>
      </c>
      <c r="T178" s="117">
        <f>IF('3g CPIH'!P$17="-","-",'3j PAAC PAP'!$G$13*('3g CPIH'!P$17/'3g CPIH'!$G$17))</f>
        <v>14.633493542074362</v>
      </c>
      <c r="U178" s="117">
        <f>IF('3g CPIH'!Q$17="-","-",'3j PAAC PAP'!$G$13*('3g CPIH'!Q$17/'3g CPIH'!$G$17))</f>
        <v>14.714192954990214</v>
      </c>
      <c r="V178" s="117">
        <f>IF('3g CPIH'!R$17="-","-",'3j PAAC PAP'!$G$13*('3g CPIH'!R$17/'3g CPIH'!$G$17))</f>
        <v>14.983190998043053</v>
      </c>
      <c r="W178" s="117">
        <f>IF('3g CPIH'!S$17="-","-",'3j PAAC PAP'!$G$13*('3g CPIH'!S$17/'3g CPIH'!$G$17))</f>
        <v>15.427037769080234</v>
      </c>
      <c r="X178" s="27"/>
      <c r="Y178" s="117">
        <f>IF('3g CPIH'!U$17="-","-",'3j PAAC PAP'!$G$13*('3g CPIH'!U$17/'3g CPIH'!$G$17))</f>
        <v>16.207132093933463</v>
      </c>
      <c r="Z178" s="117" t="str">
        <f>IF('3g CPIH'!V$17="-","-",'3j PAAC PAP'!$G$13*('3g CPIH'!V$17/'3g CPIH'!$G$17))</f>
        <v>-</v>
      </c>
      <c r="AA178" s="117" t="str">
        <f>IF('3g CPIH'!W$17="-","-",'3j PAAC PAP'!$G$13*('3g CPIH'!W$17/'3g CPIH'!$G$17))</f>
        <v>-</v>
      </c>
      <c r="AB178" s="117" t="str">
        <f>IF('3g CPIH'!X$17="-","-",'3j PAAC PAP'!$G$13*('3g CPIH'!X$17/'3g CPIH'!$G$17))</f>
        <v>-</v>
      </c>
      <c r="AC178" s="117" t="str">
        <f>IF('3g CPIH'!Y$17="-","-",'3j PAAC PAP'!$G$13*('3g CPIH'!Y$17/'3g CPIH'!$G$17))</f>
        <v>-</v>
      </c>
      <c r="AD178" s="25"/>
    </row>
    <row r="179" spans="1:30" s="26" customFormat="1" ht="11.25" customHeight="1" x14ac:dyDescent="0.15">
      <c r="A179" s="207"/>
      <c r="B179" s="120" t="s">
        <v>248</v>
      </c>
      <c r="C179" s="120" t="s">
        <v>188</v>
      </c>
      <c r="D179" s="122" t="s">
        <v>125</v>
      </c>
      <c r="E179" s="119"/>
      <c r="F179" s="27"/>
      <c r="G179" s="117">
        <f>IF(G174="-","-",SUM(G171:G177)*'3j PAAC PAP'!$G$31)</f>
        <v>4.2482871509397997</v>
      </c>
      <c r="H179" s="117">
        <f>IF(H174="-","-",SUM(H171:H177)*'3j PAAC PAP'!$G$31)</f>
        <v>4.2528121842329503</v>
      </c>
      <c r="I179" s="117">
        <f>IF(I174="-","-",SUM(I171:I177)*'3j PAAC PAP'!$G$31)</f>
        <v>4.1448905835869976</v>
      </c>
      <c r="J179" s="117">
        <f>IF(J174="-","-",SUM(J171:J177)*'3j PAAC PAP'!$G$31)</f>
        <v>4.1584656834664493</v>
      </c>
      <c r="K179" s="117">
        <f>IF(K174="-","-",SUM(K171:K177)*'3j PAAC PAP'!$G$31)</f>
        <v>4.4248327639536109</v>
      </c>
      <c r="L179" s="117">
        <f>IF(L174="-","-",SUM(L171:L177)*'3j PAAC PAP'!$G$31)</f>
        <v>4.4466562191988794</v>
      </c>
      <c r="M179" s="117">
        <f>IF(M174="-","-",SUM(M171:M177)*'3j PAAC PAP'!$G$31)</f>
        <v>4.5780294504622194</v>
      </c>
      <c r="N179" s="117">
        <f>IF(N174="-","-",SUM(N171:N177)*'3j PAAC PAP'!$G$31)</f>
        <v>4.961795296936411</v>
      </c>
      <c r="O179" s="27"/>
      <c r="P179" s="117">
        <f>IF(P174="-","-",SUM(P171:P177)*'3j PAAC PAP'!$G$31)</f>
        <v>4.961795296936411</v>
      </c>
      <c r="Q179" s="117">
        <f>IF(Q174="-","-",SUM(Q171:Q177)*'3j PAAC PAP'!$G$31)</f>
        <v>4.8120991459455897</v>
      </c>
      <c r="R179" s="117">
        <f>IF(R174="-","-",SUM(R171:R177)*'3j PAAC PAP'!$G$31)</f>
        <v>4.8292810058092597</v>
      </c>
      <c r="S179" s="117">
        <f>IF(S174="-","-",SUM(S171:S177)*'3j PAAC PAP'!$G$31)</f>
        <v>4.9641615222180571</v>
      </c>
      <c r="T179" s="117">
        <f>IF(T174="-","-",SUM(T171:T177)*'3j PAAC PAP'!$G$31)</f>
        <v>4.9635157540922075</v>
      </c>
      <c r="U179" s="117">
        <f>IF(U174="-","-",SUM(U171:U177)*'3j PAAC PAP'!$G$31)</f>
        <v>5.1343159502024145</v>
      </c>
      <c r="V179" s="117">
        <f>IF(V174="-","-",SUM(V171:V177)*'3j PAAC PAP'!$G$31)</f>
        <v>5.1287008687764528</v>
      </c>
      <c r="W179" s="117">
        <f>IF(W174="-","-",SUM(W171:W177)*'3j PAAC PAP'!$G$31)</f>
        <v>9.5720007601667749</v>
      </c>
      <c r="X179" s="27"/>
      <c r="Y179" s="117">
        <f>IF(Y174="-","-",SUM(Y171:Y177)*'3j PAAC PAP'!$G$31)</f>
        <v>9.7588945453903548</v>
      </c>
      <c r="Z179" s="117" t="str">
        <f>IF(Z174="-","-",SUM(Z171:Z177)*'3j PAAC PAP'!$G$31)</f>
        <v>-</v>
      </c>
      <c r="AA179" s="117" t="str">
        <f>IF(AA174="-","-",SUM(AA171:AA177)*'3j PAAC PAP'!$G$31)</f>
        <v>-</v>
      </c>
      <c r="AB179" s="117" t="str">
        <f>IF(AB174="-","-",SUM(AB171:AB177)*'3j PAAC PAP'!$G$31)</f>
        <v>-</v>
      </c>
      <c r="AC179" s="117" t="str">
        <f>IF(AC174="-","-",SUM(AC171:AC177)*'3j PAAC PAP'!$G$31)</f>
        <v>-</v>
      </c>
      <c r="AD179" s="25"/>
    </row>
    <row r="180" spans="1:30" x14ac:dyDescent="0.2">
      <c r="A180" s="207"/>
      <c r="B180" s="120" t="s">
        <v>189</v>
      </c>
      <c r="C180" s="157" t="s">
        <v>250</v>
      </c>
      <c r="D180" s="122" t="s">
        <v>125</v>
      </c>
      <c r="E180" s="119"/>
      <c r="F180" s="27"/>
      <c r="G180" s="117">
        <f>IF(G174="-","-",SUM(G171:G179)*'3k EBIT'!$E$9)</f>
        <v>1.7635049341395959</v>
      </c>
      <c r="H180" s="117">
        <f>IF(H174="-","-",SUM(H171:H179)*'3k EBIT'!$E$9)</f>
        <v>1.7656271246360808</v>
      </c>
      <c r="I180" s="117">
        <f>IF(I174="-","-",SUM(I171:I179)*'3k EBIT'!$E$9)</f>
        <v>1.7282202718296999</v>
      </c>
      <c r="J180" s="117">
        <f>IF(J174="-","-",SUM(J171:J179)*'3k EBIT'!$E$9)</f>
        <v>1.7345868433191551</v>
      </c>
      <c r="K180" s="117">
        <f>IF(K174="-","-",SUM(K171:K179)*'3k EBIT'!$E$9)</f>
        <v>1.8319675168825731</v>
      </c>
      <c r="L180" s="117">
        <f>IF(L174="-","-",SUM(L171:L179)*'3k EBIT'!$E$9)</f>
        <v>1.8430762748283307</v>
      </c>
      <c r="M180" s="117">
        <f>IF(M174="-","-",SUM(M171:M179)*'3k EBIT'!$E$9)</f>
        <v>1.8934705082982572</v>
      </c>
      <c r="N180" s="117">
        <f>IF(N174="-","-",SUM(N171:N179)*'3k EBIT'!$E$9)</f>
        <v>2.0316115548737415</v>
      </c>
      <c r="O180" s="27"/>
      <c r="P180" s="117">
        <f>IF(P174="-","-",SUM(P171:P179)*'3k EBIT'!$E$9)</f>
        <v>2.0316115548737415</v>
      </c>
      <c r="Q180" s="117">
        <f>IF(Q174="-","-",SUM(Q171:Q179)*'3k EBIT'!$E$9)</f>
        <v>1.9817671454730994</v>
      </c>
      <c r="R180" s="117">
        <f>IF(R174="-","-",SUM(R171:R179)*'3k EBIT'!$E$9)</f>
        <v>1.9899309740021442</v>
      </c>
      <c r="S180" s="117">
        <f>IF(S174="-","-",SUM(S171:S179)*'3k EBIT'!$E$9)</f>
        <v>2.0392217903211214</v>
      </c>
      <c r="T180" s="117">
        <f>IF(T174="-","-",SUM(T171:T179)*'3k EBIT'!$E$9)</f>
        <v>2.0397747766639647</v>
      </c>
      <c r="U180" s="117">
        <f>IF(U174="-","-",SUM(U171:U179)*'3k EBIT'!$E$9)</f>
        <v>2.1017758673450779</v>
      </c>
      <c r="V180" s="117">
        <f>IF(V174="-","-",SUM(V171:V179)*'3k EBIT'!$E$9)</f>
        <v>2.1049989099202455</v>
      </c>
      <c r="W180" s="117">
        <f>IF(W174="-","-",SUM(W171:W179)*'3k EBIT'!$E$9)</f>
        <v>3.6858688389091956</v>
      </c>
      <c r="X180" s="27"/>
      <c r="Y180" s="117">
        <f>IF(Y174="-","-",SUM(Y171:Y179)*'3k EBIT'!$E$9)</f>
        <v>3.7671105696301761</v>
      </c>
      <c r="Z180" s="117" t="str">
        <f>IF(Z174="-","-",SUM(Z171:Z179)*'3k EBIT'!$E$9)</f>
        <v>-</v>
      </c>
      <c r="AA180" s="117" t="str">
        <f>IF(AA174="-","-",SUM(AA171:AA179)*'3k EBIT'!$E$9)</f>
        <v>-</v>
      </c>
      <c r="AB180" s="117" t="str">
        <f>IF(AB174="-","-",SUM(AB171:AB179)*'3k EBIT'!$E$9)</f>
        <v>-</v>
      </c>
      <c r="AC180" s="117" t="str">
        <f>IF(AC174="-","-",SUM(AC171:AC179)*'3k EBIT'!$E$9)</f>
        <v>-</v>
      </c>
    </row>
    <row r="181" spans="1:30" x14ac:dyDescent="0.2">
      <c r="A181" s="207"/>
      <c r="B181" s="120" t="s">
        <v>251</v>
      </c>
      <c r="C181" s="155" t="s">
        <v>252</v>
      </c>
      <c r="D181" s="122" t="s">
        <v>125</v>
      </c>
      <c r="E181" s="118"/>
      <c r="F181" s="27"/>
      <c r="G181" s="117">
        <f>IF(G176="-","-",SUM(G171:G174,G176:G180)*'3l HAP'!$E$10)</f>
        <v>0.95224347802315334</v>
      </c>
      <c r="H181" s="117">
        <f>IF(H176="-","-",SUM(H171:H174,H176:H180)*'3l HAP'!$E$10)</f>
        <v>0.95387879266657905</v>
      </c>
      <c r="I181" s="117">
        <f>IF(I176="-","-",SUM(I171:I174,I176:I180)*'3l HAP'!$E$10)</f>
        <v>0.95498007531288187</v>
      </c>
      <c r="J181" s="117">
        <f>IF(J176="-","-",SUM(J171:J174,J176:J180)*'3l HAP'!$E$10)</f>
        <v>0.95988601924315919</v>
      </c>
      <c r="K181" s="117">
        <f>IF(K176="-","-",SUM(K171:K174,K176:K180)*'3l HAP'!$E$10)</f>
        <v>0.97560747367643685</v>
      </c>
      <c r="L181" s="117">
        <f>IF(L176="-","-",SUM(L171:L174,L176:L180)*'3l HAP'!$E$10)</f>
        <v>0.98416764514504806</v>
      </c>
      <c r="M181" s="117">
        <f>IF(M176="-","-",SUM(M171:M174,M176:M180)*'3l HAP'!$E$10)</f>
        <v>1.0304819154857856</v>
      </c>
      <c r="N181" s="117">
        <f>IF(N176="-","-",SUM(N171:N174,N176:N180)*'3l HAP'!$E$10)</f>
        <v>1.1369304537754461</v>
      </c>
      <c r="O181" s="27"/>
      <c r="P181" s="117">
        <f>IF(P176="-","-",SUM(P171:P174,P176:P180)*'3l HAP'!$E$10)</f>
        <v>1.1369304537754461</v>
      </c>
      <c r="Q181" s="117">
        <f>IF(Q176="-","-",SUM(Q171:Q174,Q176:Q180)*'3l HAP'!$E$10)</f>
        <v>1.1701305481122519</v>
      </c>
      <c r="R181" s="117">
        <f>IF(R176="-","-",SUM(R171:R174,R176:R180)*'3l HAP'!$E$10)</f>
        <v>1.1764214199081988</v>
      </c>
      <c r="S181" s="117">
        <f>IF(S176="-","-",SUM(S171:S174,S176:S180)*'3l HAP'!$E$10)</f>
        <v>1.2122662835734554</v>
      </c>
      <c r="T181" s="117">
        <f>IF(T176="-","-",SUM(T171:T174,T176:T180)*'3l HAP'!$E$10)</f>
        <v>1.2126924030314228</v>
      </c>
      <c r="U181" s="117">
        <f>IF(U176="-","-",SUM(U171:U174,U176:U180)*'3l HAP'!$E$10)</f>
        <v>1.2396276549898717</v>
      </c>
      <c r="V181" s="117">
        <f>IF(V176="-","-",SUM(V171:V174,V176:V180)*'3l HAP'!$E$10)</f>
        <v>1.2421112627189068</v>
      </c>
      <c r="W181" s="117">
        <f>IF(W176="-","-",SUM(W171:W174,W176:W180)*'3l HAP'!$E$10)</f>
        <v>1.3701269853512585</v>
      </c>
      <c r="X181" s="27"/>
      <c r="Y181" s="117">
        <f>IF(Y176="-","-",SUM(Y171:Y174,Y176:Y180)*'3l HAP'!$E$10)</f>
        <v>1.4327301268342287</v>
      </c>
      <c r="Z181" s="117" t="str">
        <f>IF(Z176="-","-",SUM(Z171:Z174,Z176:Z180)*'3l HAP'!$E$10)</f>
        <v>-</v>
      </c>
      <c r="AA181" s="117" t="str">
        <f>IF(AA176="-","-",SUM(AA171:AA174,AA176:AA180)*'3l HAP'!$E$10)</f>
        <v>-</v>
      </c>
      <c r="AB181" s="117" t="str">
        <f>IF(AB176="-","-",SUM(AB171:AB174,AB176:AB180)*'3l HAP'!$E$10)</f>
        <v>-</v>
      </c>
      <c r="AC181" s="117" t="str">
        <f>IF(AC176="-","-",SUM(AC171:AC174,AC176:AC180)*'3l HAP'!$E$10)</f>
        <v>-</v>
      </c>
    </row>
    <row r="182" spans="1:30" x14ac:dyDescent="0.2">
      <c r="A182" s="207"/>
      <c r="B182" s="120" t="s">
        <v>253</v>
      </c>
      <c r="C182" s="157" t="str">
        <f>B182&amp;"_"&amp;D182</f>
        <v>Total_Northern Scotland</v>
      </c>
      <c r="D182" s="122" t="s">
        <v>125</v>
      </c>
      <c r="E182" s="119"/>
      <c r="F182" s="27"/>
      <c r="G182" s="117">
        <f t="shared" ref="G182:N182" si="39">IF(G176="-","-",SUM(G171:G181))</f>
        <v>93.768254305367819</v>
      </c>
      <c r="H182" s="117">
        <f t="shared" si="39"/>
        <v>93.881583810532788</v>
      </c>
      <c r="I182" s="117">
        <f t="shared" si="39"/>
        <v>91.913904179737571</v>
      </c>
      <c r="J182" s="117">
        <f t="shared" si="39"/>
        <v>92.253892695232437</v>
      </c>
      <c r="K182" s="117">
        <f t="shared" si="39"/>
        <v>97.394910641249481</v>
      </c>
      <c r="L182" s="117">
        <f t="shared" si="39"/>
        <v>97.988142042047457</v>
      </c>
      <c r="M182" s="117">
        <f t="shared" si="39"/>
        <v>100.6867832942021</v>
      </c>
      <c r="N182" s="117">
        <f t="shared" si="39"/>
        <v>108.06381022806997</v>
      </c>
      <c r="O182" s="27"/>
      <c r="P182" s="117">
        <f t="shared" ref="P182:W182" si="40">IF(P176="-","-",SUM(P171:P181))</f>
        <v>108.06381022806997</v>
      </c>
      <c r="Q182" s="117">
        <f t="shared" si="40"/>
        <v>105.4736214375496</v>
      </c>
      <c r="R182" s="117">
        <f t="shared" si="40"/>
        <v>105.90958731760635</v>
      </c>
      <c r="S182" s="117">
        <f t="shared" si="40"/>
        <v>108.5396846001813</v>
      </c>
      <c r="T182" s="117">
        <f t="shared" si="40"/>
        <v>108.56921525197774</v>
      </c>
      <c r="U182" s="117">
        <f t="shared" si="40"/>
        <v>111.85936445506307</v>
      </c>
      <c r="V182" s="117">
        <f t="shared" si="40"/>
        <v>112.03148181247008</v>
      </c>
      <c r="W182" s="117">
        <f t="shared" si="40"/>
        <v>195.36314364072035</v>
      </c>
      <c r="X182" s="27"/>
      <c r="Y182" s="117">
        <f t="shared" ref="Y182:AC182" si="41">IF(Y176="-","-",SUM(Y171:Y181))</f>
        <v>199.7016255803025</v>
      </c>
      <c r="Z182" s="117" t="str">
        <f t="shared" si="41"/>
        <v>-</v>
      </c>
      <c r="AA182" s="117" t="str">
        <f t="shared" si="41"/>
        <v>-</v>
      </c>
      <c r="AB182" s="117" t="str">
        <f t="shared" si="41"/>
        <v>-</v>
      </c>
      <c r="AC182" s="117" t="str">
        <f t="shared" si="41"/>
        <v>-</v>
      </c>
    </row>
    <row r="183" spans="1:30" s="26" customFormat="1" ht="11.25" x14ac:dyDescent="0.15">
      <c r="A183" s="207"/>
      <c r="B183" s="123" t="s">
        <v>244</v>
      </c>
      <c r="C183" s="123" t="s">
        <v>180</v>
      </c>
      <c r="D183" s="121" t="s">
        <v>136</v>
      </c>
      <c r="E183" s="75"/>
      <c r="F183" s="27"/>
      <c r="G183" s="35" t="str">
        <f t="shared" ref="G183:V185" si="42">IF(G15="-","-",AVERAGE(G15,G27,G39,G51,G63,G75,G87,G99,G111,G123,G135,G147,G159,G171))</f>
        <v>-</v>
      </c>
      <c r="H183" s="35" t="str">
        <f t="shared" si="42"/>
        <v>-</v>
      </c>
      <c r="I183" s="35" t="str">
        <f t="shared" si="42"/>
        <v>-</v>
      </c>
      <c r="J183" s="35" t="str">
        <f t="shared" si="42"/>
        <v>-</v>
      </c>
      <c r="K183" s="35" t="str">
        <f t="shared" si="42"/>
        <v>-</v>
      </c>
      <c r="L183" s="35" t="str">
        <f t="shared" si="42"/>
        <v>-</v>
      </c>
      <c r="M183" s="35" t="str">
        <f t="shared" si="42"/>
        <v>-</v>
      </c>
      <c r="N183" s="35" t="str">
        <f t="shared" si="42"/>
        <v>-</v>
      </c>
      <c r="O183" s="27"/>
      <c r="P183" s="35" t="str">
        <f t="shared" ref="P183:W183" si="43">IF(P15="-","-",AVERAGE(P15,P27,P39,P51,P63,P75,P87,P99,P111,P123,P135,P147,P159,P171))</f>
        <v>-</v>
      </c>
      <c r="Q183" s="35" t="str">
        <f t="shared" si="43"/>
        <v>-</v>
      </c>
      <c r="R183" s="35" t="str">
        <f t="shared" si="43"/>
        <v>-</v>
      </c>
      <c r="S183" s="35" t="str">
        <f t="shared" si="43"/>
        <v>-</v>
      </c>
      <c r="T183" s="35" t="str">
        <f t="shared" si="43"/>
        <v>-</v>
      </c>
      <c r="U183" s="35" t="str">
        <f t="shared" si="43"/>
        <v>-</v>
      </c>
      <c r="V183" s="35" t="str">
        <f t="shared" si="43"/>
        <v>-</v>
      </c>
      <c r="W183" s="35" t="str">
        <f t="shared" si="43"/>
        <v>-</v>
      </c>
      <c r="X183" s="27"/>
      <c r="Y183" s="35" t="str">
        <f t="shared" ref="Y183:AC183" si="44">IF(Y15="-","-",AVERAGE(Y15,Y27,Y39,Y51,Y63,Y75,Y87,Y99,Y111,Y123,Y135,Y147,Y159,Y171))</f>
        <v>-</v>
      </c>
      <c r="Z183" s="35" t="str">
        <f t="shared" si="44"/>
        <v>-</v>
      </c>
      <c r="AA183" s="35" t="str">
        <f t="shared" si="44"/>
        <v>-</v>
      </c>
      <c r="AB183" s="35" t="str">
        <f t="shared" si="44"/>
        <v>-</v>
      </c>
      <c r="AC183" s="35" t="str">
        <f t="shared" si="44"/>
        <v>-</v>
      </c>
      <c r="AD183" s="25"/>
    </row>
    <row r="184" spans="1:30" s="26" customFormat="1" ht="11.25" x14ac:dyDescent="0.15">
      <c r="A184" s="207"/>
      <c r="B184" s="123" t="s">
        <v>244</v>
      </c>
      <c r="C184" s="123" t="s">
        <v>181</v>
      </c>
      <c r="D184" s="121" t="s">
        <v>136</v>
      </c>
      <c r="E184" s="75"/>
      <c r="F184" s="27"/>
      <c r="G184" s="35" t="str">
        <f t="shared" si="42"/>
        <v>-</v>
      </c>
      <c r="H184" s="35" t="str">
        <f t="shared" si="42"/>
        <v>-</v>
      </c>
      <c r="I184" s="35" t="str">
        <f t="shared" si="42"/>
        <v>-</v>
      </c>
      <c r="J184" s="35" t="str">
        <f t="shared" si="42"/>
        <v>-</v>
      </c>
      <c r="K184" s="35" t="str">
        <f t="shared" si="42"/>
        <v>-</v>
      </c>
      <c r="L184" s="35" t="str">
        <f t="shared" si="42"/>
        <v>-</v>
      </c>
      <c r="M184" s="35" t="str">
        <f t="shared" si="42"/>
        <v>-</v>
      </c>
      <c r="N184" s="35" t="str">
        <f t="shared" si="42"/>
        <v>-</v>
      </c>
      <c r="O184" s="27"/>
      <c r="P184" s="35" t="str">
        <f t="shared" ref="P184:W185" si="45">IF(P16="-","-",AVERAGE(P16,P28,P40,P52,P64,P76,P88,P100,P112,P124,P136,P148,P160,P172))</f>
        <v>-</v>
      </c>
      <c r="Q184" s="35" t="str">
        <f t="shared" si="45"/>
        <v>-</v>
      </c>
      <c r="R184" s="35" t="str">
        <f t="shared" si="45"/>
        <v>-</v>
      </c>
      <c r="S184" s="35" t="str">
        <f t="shared" si="45"/>
        <v>-</v>
      </c>
      <c r="T184" s="35" t="str">
        <f t="shared" si="45"/>
        <v>-</v>
      </c>
      <c r="U184" s="35" t="str">
        <f t="shared" si="45"/>
        <v>-</v>
      </c>
      <c r="V184" s="35" t="str">
        <f t="shared" si="45"/>
        <v>-</v>
      </c>
      <c r="W184" s="35" t="str">
        <f t="shared" si="45"/>
        <v>-</v>
      </c>
      <c r="X184" s="27"/>
      <c r="Y184" s="35" t="str">
        <f t="shared" ref="Y184:AC184" si="46">IF(Y16="-","-",AVERAGE(Y16,Y28,Y40,Y52,Y64,Y76,Y88,Y100,Y112,Y124,Y136,Y148,Y160,Y172))</f>
        <v>-</v>
      </c>
      <c r="Z184" s="35" t="str">
        <f t="shared" si="46"/>
        <v>-</v>
      </c>
      <c r="AA184" s="35" t="str">
        <f t="shared" si="46"/>
        <v>-</v>
      </c>
      <c r="AB184" s="35" t="str">
        <f t="shared" si="46"/>
        <v>-</v>
      </c>
      <c r="AC184" s="35" t="str">
        <f t="shared" si="46"/>
        <v>-</v>
      </c>
      <c r="AD184" s="25"/>
    </row>
    <row r="185" spans="1:30" s="26" customFormat="1" ht="11.25" x14ac:dyDescent="0.1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0</v>
      </c>
      <c r="U185" s="35">
        <f t="shared" si="42"/>
        <v>1.4870742269298101</v>
      </c>
      <c r="V185" s="35">
        <f t="shared" si="42"/>
        <v>0.70457099735818818</v>
      </c>
      <c r="W185" s="35" t="str">
        <f t="shared" si="45"/>
        <v>-</v>
      </c>
      <c r="X185" s="27"/>
      <c r="Y185" s="35">
        <f t="shared" ref="Y185:AC185" si="47">IF(Y17="-","-",AVERAGE(Y17,Y29,Y41,Y53,Y65,Y77,Y89,Y101,Y113,Y125,Y137,Y149,Y161,Y173))</f>
        <v>0</v>
      </c>
      <c r="Z185" s="35" t="str">
        <f t="shared" si="47"/>
        <v>-</v>
      </c>
      <c r="AA185" s="35" t="str">
        <f t="shared" si="47"/>
        <v>-</v>
      </c>
      <c r="AB185" s="35" t="str">
        <f t="shared" si="47"/>
        <v>-</v>
      </c>
      <c r="AC185" s="35" t="str">
        <f t="shared" si="47"/>
        <v>-</v>
      </c>
      <c r="AD185" s="25"/>
    </row>
    <row r="186" spans="1:30" s="26" customFormat="1" ht="11.25" x14ac:dyDescent="0.15">
      <c r="A186" s="207"/>
      <c r="B186" s="123" t="s">
        <v>246</v>
      </c>
      <c r="C186" s="123" t="s">
        <v>183</v>
      </c>
      <c r="D186" s="121" t="s">
        <v>136</v>
      </c>
      <c r="E186" s="75"/>
      <c r="F186" s="27"/>
      <c r="G186" s="35">
        <f t="shared" ref="G186:N194" si="48">IF(G18="-","-",AVERAGE(G18,G30,G42,G54,G66,G78,G90,G102,G114,G126,G138,G150,G162,G174))</f>
        <v>6.5567588596821045</v>
      </c>
      <c r="H186" s="35">
        <f t="shared" si="48"/>
        <v>6.5567588596821045</v>
      </c>
      <c r="I186" s="35">
        <f t="shared" si="48"/>
        <v>6.6197359495950776</v>
      </c>
      <c r="J186" s="35">
        <f t="shared" si="48"/>
        <v>6.6197359495950776</v>
      </c>
      <c r="K186" s="35">
        <f t="shared" si="48"/>
        <v>6.6995028867368616</v>
      </c>
      <c r="L186" s="35">
        <f t="shared" si="48"/>
        <v>6.6995028867368616</v>
      </c>
      <c r="M186" s="35">
        <f t="shared" si="48"/>
        <v>7.113121830127354</v>
      </c>
      <c r="N186" s="35">
        <f t="shared" si="48"/>
        <v>7.113121830127354</v>
      </c>
      <c r="O186" s="27"/>
      <c r="P186" s="35">
        <f t="shared" ref="P186:W186" si="49">IF(P18="-","-",AVERAGE(P18,P30,P42,P54,P66,P78,P90,P102,P114,P126,P138,P150,P162,P174))</f>
        <v>7.113121830127354</v>
      </c>
      <c r="Q186" s="35">
        <f t="shared" si="49"/>
        <v>7.2804579515147188</v>
      </c>
      <c r="R186" s="35">
        <f t="shared" si="49"/>
        <v>7.1935840895118579</v>
      </c>
      <c r="S186" s="35">
        <f t="shared" si="49"/>
        <v>7.3593999937099719</v>
      </c>
      <c r="T186" s="35">
        <f t="shared" si="49"/>
        <v>7.0492243060839295</v>
      </c>
      <c r="U186" s="35">
        <f t="shared" si="49"/>
        <v>7.1089669218364691</v>
      </c>
      <c r="V186" s="35">
        <f t="shared" si="49"/>
        <v>6.9829560851947958</v>
      </c>
      <c r="W186" s="35">
        <f t="shared" si="49"/>
        <v>9.626223597588794</v>
      </c>
      <c r="X186" s="27"/>
      <c r="Y186" s="35">
        <f t="shared" ref="Y186:AC186" si="50">IF(Y18="-","-",AVERAGE(Y18,Y30,Y42,Y54,Y66,Y78,Y90,Y102,Y114,Y126,Y138,Y150,Y162,Y174))</f>
        <v>9.9504863797742455</v>
      </c>
      <c r="Z186" s="35" t="str">
        <f t="shared" si="50"/>
        <v>-</v>
      </c>
      <c r="AA186" s="35" t="str">
        <f t="shared" si="50"/>
        <v>-</v>
      </c>
      <c r="AB186" s="35" t="str">
        <f t="shared" si="50"/>
        <v>-</v>
      </c>
      <c r="AC186" s="35" t="str">
        <f t="shared" si="50"/>
        <v>-</v>
      </c>
      <c r="AD186" s="25"/>
    </row>
    <row r="187" spans="1:30" s="26" customFormat="1" ht="11.25" x14ac:dyDescent="0.15">
      <c r="A187" s="207"/>
      <c r="B187" s="123" t="s">
        <v>247</v>
      </c>
      <c r="C187" s="123" t="s">
        <v>184</v>
      </c>
      <c r="D187" s="121" t="s">
        <v>136</v>
      </c>
      <c r="E187" s="75"/>
      <c r="F187" s="27"/>
      <c r="G187" s="35">
        <f t="shared" si="48"/>
        <v>18.601964285714285</v>
      </c>
      <c r="H187" s="35">
        <f t="shared" si="48"/>
        <v>18.601964285714285</v>
      </c>
      <c r="I187" s="35">
        <f t="shared" si="48"/>
        <v>18.844950000000004</v>
      </c>
      <c r="J187" s="35">
        <f t="shared" si="48"/>
        <v>18.844950000000004</v>
      </c>
      <c r="K187" s="35">
        <f t="shared" si="48"/>
        <v>16.43282142857143</v>
      </c>
      <c r="L187" s="35">
        <f t="shared" si="48"/>
        <v>16.43282142857143</v>
      </c>
      <c r="M187" s="35">
        <f t="shared" si="48"/>
        <v>16.727428571428572</v>
      </c>
      <c r="N187" s="35">
        <f t="shared" si="48"/>
        <v>16.727428571428572</v>
      </c>
      <c r="O187" s="27"/>
      <c r="P187" s="35">
        <f t="shared" ref="P187:W187" si="51">IF(P19="-","-",AVERAGE(P19,P31,P43,P55,P67,P79,P91,P103,P115,P127,P139,P151,P163,P175))</f>
        <v>16.727428571428572</v>
      </c>
      <c r="Q187" s="35">
        <f t="shared" si="51"/>
        <v>16.54232142857143</v>
      </c>
      <c r="R187" s="35">
        <f t="shared" si="51"/>
        <v>16.54232142857143</v>
      </c>
      <c r="S187" s="35">
        <f t="shared" si="51"/>
        <v>17.267107142857146</v>
      </c>
      <c r="T187" s="35">
        <f t="shared" si="51"/>
        <v>17.267107142857146</v>
      </c>
      <c r="U187" s="35">
        <f t="shared" si="51"/>
        <v>17.41310714285714</v>
      </c>
      <c r="V187" s="35">
        <f t="shared" si="51"/>
        <v>17.41310714285714</v>
      </c>
      <c r="W187" s="35">
        <f t="shared" si="51"/>
        <v>84.411464285714274</v>
      </c>
      <c r="X187" s="27"/>
      <c r="Y187" s="35">
        <f t="shared" ref="Y187:AC187" si="52">IF(Y19="-","-",AVERAGE(Y19,Y31,Y43,Y55,Y67,Y79,Y91,Y103,Y115,Y127,Y139,Y151,Y163,Y175))</f>
        <v>84.411464285714274</v>
      </c>
      <c r="Z187" s="35" t="str">
        <f t="shared" si="52"/>
        <v>-</v>
      </c>
      <c r="AA187" s="35" t="str">
        <f t="shared" si="52"/>
        <v>-</v>
      </c>
      <c r="AB187" s="35" t="str">
        <f t="shared" si="52"/>
        <v>-</v>
      </c>
      <c r="AC187" s="35" t="str">
        <f t="shared" si="52"/>
        <v>-</v>
      </c>
      <c r="AD187" s="25"/>
    </row>
    <row r="188" spans="1:30" s="26" customFormat="1" ht="11.25" x14ac:dyDescent="0.15">
      <c r="A188" s="207"/>
      <c r="B188" s="123" t="s">
        <v>248</v>
      </c>
      <c r="C188" s="123" t="s">
        <v>185</v>
      </c>
      <c r="D188" s="121" t="s">
        <v>136</v>
      </c>
      <c r="E188" s="75"/>
      <c r="F188" s="27"/>
      <c r="G188" s="35">
        <f t="shared" si="48"/>
        <v>39.034507632093941</v>
      </c>
      <c r="H188" s="35">
        <f t="shared" si="48"/>
        <v>39.112654794520544</v>
      </c>
      <c r="I188" s="35">
        <f t="shared" si="48"/>
        <v>39.229875538160464</v>
      </c>
      <c r="J188" s="35">
        <f t="shared" si="48"/>
        <v>39.464317025440316</v>
      </c>
      <c r="K188" s="35">
        <f t="shared" si="48"/>
        <v>39.933199999999992</v>
      </c>
      <c r="L188" s="35">
        <f t="shared" si="48"/>
        <v>40.441156555772992</v>
      </c>
      <c r="M188" s="35">
        <f t="shared" si="48"/>
        <v>41.027260273972608</v>
      </c>
      <c r="N188" s="35">
        <f t="shared" si="48"/>
        <v>41.37892250489238</v>
      </c>
      <c r="O188" s="27"/>
      <c r="P188" s="35">
        <f t="shared" ref="P188:W188" si="53">IF(P20="-","-",AVERAGE(P20,P32,P44,P56,P68,P80,P92,P104,P116,P128,P140,P152,P164,P176))</f>
        <v>41.37892250489238</v>
      </c>
      <c r="Q188" s="35">
        <f t="shared" si="53"/>
        <v>41.847805479452056</v>
      </c>
      <c r="R188" s="35">
        <f t="shared" si="53"/>
        <v>42.160394129158519</v>
      </c>
      <c r="S188" s="35">
        <f t="shared" si="53"/>
        <v>42.39483561643835</v>
      </c>
      <c r="T188" s="35">
        <f t="shared" si="53"/>
        <v>42.51205636007829</v>
      </c>
      <c r="U188" s="35">
        <f t="shared" si="53"/>
        <v>42.746497847358121</v>
      </c>
      <c r="V188" s="35">
        <f t="shared" si="53"/>
        <v>43.527969471624267</v>
      </c>
      <c r="W188" s="35">
        <f t="shared" si="53"/>
        <v>44.817397651663399</v>
      </c>
      <c r="X188" s="27"/>
      <c r="Y188" s="35">
        <f t="shared" ref="Y188:AC188" si="54">IF(Y20="-","-",AVERAGE(Y20,Y32,Y44,Y56,Y68,Y80,Y92,Y104,Y116,Y128,Y140,Y152,Y164,Y176))</f>
        <v>47.083665362035234</v>
      </c>
      <c r="Z188" s="35" t="str">
        <f t="shared" si="54"/>
        <v>-</v>
      </c>
      <c r="AA188" s="35" t="str">
        <f t="shared" si="54"/>
        <v>-</v>
      </c>
      <c r="AB188" s="35" t="str">
        <f t="shared" si="54"/>
        <v>-</v>
      </c>
      <c r="AC188" s="35" t="str">
        <f t="shared" si="54"/>
        <v>-</v>
      </c>
      <c r="AD188" s="25"/>
    </row>
    <row r="189" spans="1:30" s="26" customFormat="1" ht="11.25" x14ac:dyDescent="0.15">
      <c r="A189" s="207"/>
      <c r="B189" s="123" t="s">
        <v>248</v>
      </c>
      <c r="C189" s="123" t="s">
        <v>186</v>
      </c>
      <c r="D189" s="121" t="s">
        <v>136</v>
      </c>
      <c r="E189" s="75"/>
      <c r="F189" s="27"/>
      <c r="G189" s="35" t="str">
        <f t="shared" si="48"/>
        <v>-</v>
      </c>
      <c r="H189" s="35" t="str">
        <f t="shared" si="48"/>
        <v>-</v>
      </c>
      <c r="I189" s="35" t="str">
        <f t="shared" si="48"/>
        <v>-</v>
      </c>
      <c r="J189" s="35" t="str">
        <f t="shared" si="48"/>
        <v>-</v>
      </c>
      <c r="K189" s="35">
        <f t="shared" si="48"/>
        <v>0</v>
      </c>
      <c r="L189" s="35">
        <f t="shared" si="48"/>
        <v>-0.1310662676190151</v>
      </c>
      <c r="M189" s="35">
        <f t="shared" si="48"/>
        <v>1.6490220555819268</v>
      </c>
      <c r="N189" s="35">
        <f t="shared" si="48"/>
        <v>7.9249822078168828</v>
      </c>
      <c r="O189" s="27"/>
      <c r="P189" s="35">
        <f t="shared" ref="P189:W189" si="55">IF(P21="-","-",AVERAGE(P21,P33,P45,P57,P69,P81,P93,P105,P117,P129,P141,P153,P165,P177))</f>
        <v>7.9249822078168828</v>
      </c>
      <c r="Q189" s="35">
        <f t="shared" si="55"/>
        <v>9.5945159615724229</v>
      </c>
      <c r="R189" s="35">
        <f t="shared" si="55"/>
        <v>9.6655312765157912</v>
      </c>
      <c r="S189" s="35">
        <f t="shared" si="55"/>
        <v>11.448655558303896</v>
      </c>
      <c r="T189" s="35">
        <f t="shared" si="55"/>
        <v>11.630458109953564</v>
      </c>
      <c r="U189" s="35">
        <f t="shared" si="55"/>
        <v>11.375413031411084</v>
      </c>
      <c r="V189" s="35">
        <f t="shared" si="55"/>
        <v>11.405483218834176</v>
      </c>
      <c r="W189" s="35">
        <f t="shared" si="55"/>
        <v>10.452988037960663</v>
      </c>
      <c r="X189" s="27"/>
      <c r="Y189" s="35">
        <f t="shared" ref="Y189:AC189" si="56">IF(Y21="-","-",AVERAGE(Y21,Y33,Y45,Y57,Y69,Y81,Y93,Y105,Y117,Y129,Y141,Y153,Y165,Y177))</f>
        <v>11.090106502704797</v>
      </c>
      <c r="Z189" s="35" t="str">
        <f t="shared" si="56"/>
        <v>-</v>
      </c>
      <c r="AA189" s="35" t="str">
        <f t="shared" si="56"/>
        <v>-</v>
      </c>
      <c r="AB189" s="35" t="str">
        <f t="shared" si="56"/>
        <v>-</v>
      </c>
      <c r="AC189" s="35" t="str">
        <f t="shared" si="56"/>
        <v>-</v>
      </c>
      <c r="AD189" s="25"/>
    </row>
    <row r="190" spans="1:30" s="26" customFormat="1" ht="11.25" x14ac:dyDescent="0.15">
      <c r="A190" s="207"/>
      <c r="B190" s="123" t="s">
        <v>248</v>
      </c>
      <c r="C190" s="123" t="s">
        <v>187</v>
      </c>
      <c r="D190" s="121" t="s">
        <v>136</v>
      </c>
      <c r="E190" s="75"/>
      <c r="F190" s="27"/>
      <c r="G190" s="35">
        <f t="shared" si="48"/>
        <v>13.436452250489234</v>
      </c>
      <c r="H190" s="35">
        <f t="shared" si="48"/>
        <v>13.463352054794514</v>
      </c>
      <c r="I190" s="35">
        <f t="shared" si="48"/>
        <v>13.503701761252445</v>
      </c>
      <c r="J190" s="35">
        <f t="shared" si="48"/>
        <v>13.584401174168297</v>
      </c>
      <c r="K190" s="35">
        <f t="shared" si="48"/>
        <v>13.745800000000001</v>
      </c>
      <c r="L190" s="35">
        <f t="shared" si="48"/>
        <v>13.920648727984345</v>
      </c>
      <c r="M190" s="35">
        <f t="shared" si="48"/>
        <v>14.122397260273971</v>
      </c>
      <c r="N190" s="35">
        <f t="shared" si="48"/>
        <v>14.243446379647756</v>
      </c>
      <c r="O190" s="27"/>
      <c r="P190" s="35">
        <f t="shared" ref="P190:W190" si="57">IF(P22="-","-",AVERAGE(P22,P34,P46,P58,P70,P82,P94,P106,P118,P130,P142,P154,P166,P178))</f>
        <v>14.243446379647756</v>
      </c>
      <c r="Q190" s="35">
        <f t="shared" si="57"/>
        <v>14.404845205479452</v>
      </c>
      <c r="R190" s="35">
        <f t="shared" si="57"/>
        <v>14.512444422700584</v>
      </c>
      <c r="S190" s="35">
        <f t="shared" si="57"/>
        <v>14.593143835616443</v>
      </c>
      <c r="T190" s="35">
        <f t="shared" si="57"/>
        <v>14.633493542074357</v>
      </c>
      <c r="U190" s="35">
        <f t="shared" si="57"/>
        <v>14.714192954990212</v>
      </c>
      <c r="V190" s="35">
        <f t="shared" si="57"/>
        <v>14.983190998043055</v>
      </c>
      <c r="W190" s="35">
        <f t="shared" si="57"/>
        <v>15.427037769080238</v>
      </c>
      <c r="X190" s="27"/>
      <c r="Y190" s="35">
        <f t="shared" ref="Y190:AC190" si="58">IF(Y22="-","-",AVERAGE(Y22,Y34,Y46,Y58,Y70,Y82,Y94,Y106,Y118,Y130,Y142,Y154,Y166,Y178))</f>
        <v>16.207132093933463</v>
      </c>
      <c r="Z190" s="35" t="str">
        <f t="shared" si="58"/>
        <v>-</v>
      </c>
      <c r="AA190" s="35" t="str">
        <f t="shared" si="58"/>
        <v>-</v>
      </c>
      <c r="AB190" s="35" t="str">
        <f t="shared" si="58"/>
        <v>-</v>
      </c>
      <c r="AC190" s="35" t="str">
        <f t="shared" si="58"/>
        <v>-</v>
      </c>
      <c r="AD190" s="25"/>
    </row>
    <row r="191" spans="1:30" s="26" customFormat="1" ht="11.25" x14ac:dyDescent="0.15">
      <c r="A191" s="207"/>
      <c r="B191" s="123" t="s">
        <v>248</v>
      </c>
      <c r="C191" s="123" t="s">
        <v>188</v>
      </c>
      <c r="D191" s="121" t="s">
        <v>136</v>
      </c>
      <c r="E191" s="75"/>
      <c r="F191" s="27"/>
      <c r="G191" s="35">
        <f t="shared" si="48"/>
        <v>3.7170448349398</v>
      </c>
      <c r="H191" s="35">
        <f t="shared" si="48"/>
        <v>3.7215698682329497</v>
      </c>
      <c r="I191" s="35">
        <f t="shared" si="48"/>
        <v>3.7460738883869977</v>
      </c>
      <c r="J191" s="35">
        <f t="shared" si="48"/>
        <v>3.7596489882664494</v>
      </c>
      <c r="K191" s="35">
        <f t="shared" si="48"/>
        <v>3.6517461199536108</v>
      </c>
      <c r="L191" s="35">
        <f t="shared" si="48"/>
        <v>3.6735695751988793</v>
      </c>
      <c r="M191" s="35">
        <f t="shared" si="48"/>
        <v>3.8515906824622195</v>
      </c>
      <c r="N191" s="35">
        <f t="shared" si="48"/>
        <v>4.2353565289364106</v>
      </c>
      <c r="O191" s="27"/>
      <c r="P191" s="35">
        <f t="shared" ref="P191:W191" si="59">IF(P23="-","-",AVERAGE(P23,P35,P47,P59,P71,P83,P95,P107,P119,P131,P143,P155,P167,P179))</f>
        <v>4.2353565289364106</v>
      </c>
      <c r="Q191" s="35">
        <f t="shared" si="59"/>
        <v>4.3581503979455896</v>
      </c>
      <c r="R191" s="35">
        <f t="shared" si="59"/>
        <v>4.3753322578092595</v>
      </c>
      <c r="S191" s="35">
        <f t="shared" si="59"/>
        <v>4.5437267822180569</v>
      </c>
      <c r="T191" s="35">
        <f t="shared" si="59"/>
        <v>4.5430810140922073</v>
      </c>
      <c r="U191" s="35">
        <f t="shared" si="59"/>
        <v>4.6399088502024153</v>
      </c>
      <c r="V191" s="35">
        <f t="shared" si="59"/>
        <v>4.6342937687764527</v>
      </c>
      <c r="W191" s="35">
        <f t="shared" si="59"/>
        <v>8.6455346921667751</v>
      </c>
      <c r="X191" s="27"/>
      <c r="Y191" s="35">
        <f t="shared" ref="Y191:AC191" si="60">IF(Y23="-","-",AVERAGE(Y23,Y35,Y47,Y59,Y71,Y83,Y95,Y107,Y119,Y131,Y143,Y155,Y167,Y179))</f>
        <v>8.832428477390355</v>
      </c>
      <c r="Z191" s="35" t="str">
        <f t="shared" si="60"/>
        <v>-</v>
      </c>
      <c r="AA191" s="35" t="str">
        <f t="shared" si="60"/>
        <v>-</v>
      </c>
      <c r="AB191" s="35" t="str">
        <f t="shared" si="60"/>
        <v>-</v>
      </c>
      <c r="AC191" s="35" t="str">
        <f t="shared" si="60"/>
        <v>-</v>
      </c>
      <c r="AD191" s="25"/>
    </row>
    <row r="192" spans="1:30" s="26" customFormat="1" ht="11.25" x14ac:dyDescent="0.15">
      <c r="A192" s="207"/>
      <c r="B192" s="123" t="s">
        <v>189</v>
      </c>
      <c r="C192" s="123" t="s">
        <v>250</v>
      </c>
      <c r="D192" s="121" t="s">
        <v>136</v>
      </c>
      <c r="E192" s="75"/>
      <c r="F192" s="27"/>
      <c r="G192" s="35">
        <f t="shared" si="48"/>
        <v>1.5755234252490224</v>
      </c>
      <c r="H192" s="35">
        <f t="shared" si="48"/>
        <v>1.5776456157455068</v>
      </c>
      <c r="I192" s="35">
        <f t="shared" si="48"/>
        <v>1.587097921677066</v>
      </c>
      <c r="J192" s="35">
        <f t="shared" si="48"/>
        <v>1.5934644931665218</v>
      </c>
      <c r="K192" s="35">
        <f t="shared" si="48"/>
        <v>1.5584087481901527</v>
      </c>
      <c r="L192" s="35">
        <f t="shared" si="48"/>
        <v>1.5695175061359099</v>
      </c>
      <c r="M192" s="35">
        <f t="shared" si="48"/>
        <v>1.6364182148110618</v>
      </c>
      <c r="N192" s="35">
        <f t="shared" si="48"/>
        <v>1.774559261386546</v>
      </c>
      <c r="O192" s="27"/>
      <c r="P192" s="35">
        <f t="shared" ref="P192:W192" si="61">IF(P24="-","-",AVERAGE(P24,P36,P48,P60,P72,P84,P96,P108,P120,P132,P144,P156,P168,P180))</f>
        <v>1.774559261386546</v>
      </c>
      <c r="Q192" s="35">
        <f t="shared" si="61"/>
        <v>1.8211361715504066</v>
      </c>
      <c r="R192" s="35">
        <f t="shared" si="61"/>
        <v>1.8293000000794521</v>
      </c>
      <c r="S192" s="35">
        <f t="shared" si="61"/>
        <v>1.8904498374196581</v>
      </c>
      <c r="T192" s="35">
        <f t="shared" si="61"/>
        <v>1.8910028237625016</v>
      </c>
      <c r="U192" s="35">
        <f t="shared" si="61"/>
        <v>1.9268285977751352</v>
      </c>
      <c r="V192" s="35">
        <f t="shared" si="61"/>
        <v>1.9300516403503027</v>
      </c>
      <c r="W192" s="35">
        <f t="shared" si="61"/>
        <v>3.3580363523898855</v>
      </c>
      <c r="X192" s="27"/>
      <c r="Y192" s="35">
        <f t="shared" ref="Y192:AC192" si="62">IF(Y24="-","-",AVERAGE(Y24,Y36,Y48,Y60,Y72,Y84,Y96,Y108,Y120,Y132,Y144,Y156,Y168,Y180))</f>
        <v>3.439278083110866</v>
      </c>
      <c r="Z192" s="35" t="str">
        <f t="shared" si="62"/>
        <v>-</v>
      </c>
      <c r="AA192" s="35" t="str">
        <f t="shared" si="62"/>
        <v>-</v>
      </c>
      <c r="AB192" s="35" t="str">
        <f t="shared" si="62"/>
        <v>-</v>
      </c>
      <c r="AC192" s="35" t="str">
        <f t="shared" si="62"/>
        <v>-</v>
      </c>
      <c r="AD192" s="25"/>
    </row>
    <row r="193" spans="1:30" s="26" customFormat="1" ht="11.25" x14ac:dyDescent="0.15">
      <c r="A193" s="207"/>
      <c r="B193" s="123" t="s">
        <v>251</v>
      </c>
      <c r="C193" s="123" t="s">
        <v>252</v>
      </c>
      <c r="D193" s="121" t="s">
        <v>136</v>
      </c>
      <c r="E193" s="75"/>
      <c r="F193" s="27"/>
      <c r="G193" s="35">
        <f t="shared" si="48"/>
        <v>0.94171332200293045</v>
      </c>
      <c r="H193" s="35">
        <f t="shared" si="48"/>
        <v>0.94334863664635604</v>
      </c>
      <c r="I193" s="35">
        <f t="shared" si="48"/>
        <v>0.94707482774987384</v>
      </c>
      <c r="J193" s="35">
        <f t="shared" si="48"/>
        <v>0.95198077168015127</v>
      </c>
      <c r="K193" s="35">
        <f t="shared" si="48"/>
        <v>0.9602835381892072</v>
      </c>
      <c r="L193" s="35">
        <f t="shared" si="48"/>
        <v>0.9688437096578183</v>
      </c>
      <c r="M193" s="35">
        <f t="shared" si="48"/>
        <v>1.0160826228545514</v>
      </c>
      <c r="N193" s="35">
        <f t="shared" si="48"/>
        <v>1.1225311611442117</v>
      </c>
      <c r="O193" s="27"/>
      <c r="P193" s="35">
        <f t="shared" ref="P193:W193" si="63">IF(P25="-","-",AVERAGE(P25,P37,P49,P61,P73,P85,P97,P109,P121,P133,P145,P157,P169,P181))</f>
        <v>1.1225311611442117</v>
      </c>
      <c r="Q193" s="35">
        <f t="shared" si="63"/>
        <v>1.1611324864035819</v>
      </c>
      <c r="R193" s="35">
        <f t="shared" si="63"/>
        <v>1.1674233581995286</v>
      </c>
      <c r="S193" s="35">
        <f t="shared" si="63"/>
        <v>1.2039325283826847</v>
      </c>
      <c r="T193" s="35">
        <f t="shared" si="63"/>
        <v>1.2043586478406527</v>
      </c>
      <c r="U193" s="35">
        <f t="shared" si="63"/>
        <v>1.2298276376649981</v>
      </c>
      <c r="V193" s="35">
        <f t="shared" si="63"/>
        <v>1.2323112453940335</v>
      </c>
      <c r="W193" s="35">
        <f t="shared" si="63"/>
        <v>1.3517628002145414</v>
      </c>
      <c r="X193" s="27"/>
      <c r="Y193" s="35">
        <f t="shared" ref="Y193:AC193" si="64">IF(Y25="-","-",AVERAGE(Y25,Y37,Y49,Y61,Y73,Y85,Y97,Y109,Y121,Y133,Y145,Y157,Y169,Y181))</f>
        <v>1.4143659416975116</v>
      </c>
      <c r="Z193" s="35" t="str">
        <f t="shared" si="64"/>
        <v>-</v>
      </c>
      <c r="AA193" s="35" t="str">
        <f t="shared" si="64"/>
        <v>-</v>
      </c>
      <c r="AB193" s="35" t="str">
        <f t="shared" si="64"/>
        <v>-</v>
      </c>
      <c r="AC193" s="35" t="str">
        <f t="shared" si="64"/>
        <v>-</v>
      </c>
      <c r="AD193" s="25"/>
    </row>
    <row r="194" spans="1:30" s="26" customFormat="1" ht="11.25" x14ac:dyDescent="0.15">
      <c r="A194" s="207"/>
      <c r="B194" s="123" t="s">
        <v>253</v>
      </c>
      <c r="C194" s="123" t="str">
        <f>B194&amp;"_"&amp;D194</f>
        <v>Total_GB average</v>
      </c>
      <c r="D194" s="116" t="s">
        <v>136</v>
      </c>
      <c r="E194" s="75"/>
      <c r="F194" s="27"/>
      <c r="G194" s="35">
        <f t="shared" si="48"/>
        <v>83.863964610171323</v>
      </c>
      <c r="H194" s="35">
        <f t="shared" si="48"/>
        <v>83.977294115336264</v>
      </c>
      <c r="I194" s="35">
        <f t="shared" si="48"/>
        <v>84.478509886821939</v>
      </c>
      <c r="J194" s="35">
        <f t="shared" si="48"/>
        <v>84.818498402316791</v>
      </c>
      <c r="K194" s="35">
        <f t="shared" si="48"/>
        <v>82.98176272164126</v>
      </c>
      <c r="L194" s="35">
        <f t="shared" si="48"/>
        <v>83.574994122439222</v>
      </c>
      <c r="M194" s="35">
        <f t="shared" si="48"/>
        <v>87.143321511512255</v>
      </c>
      <c r="N194" s="35">
        <f t="shared" si="48"/>
        <v>94.520348445380094</v>
      </c>
      <c r="O194" s="27"/>
      <c r="P194" s="35">
        <f t="shared" ref="P194:W194" si="65">IF(P26="-","-",AVERAGE(P26,P38,P50,P62,P74,P86,P98,P110,P122,P134,P146,P158,P170,P182))</f>
        <v>94.520348445380094</v>
      </c>
      <c r="Q194" s="35">
        <f t="shared" si="65"/>
        <v>97.010365082489656</v>
      </c>
      <c r="R194" s="35">
        <f t="shared" si="65"/>
        <v>97.446330962546412</v>
      </c>
      <c r="S194" s="35">
        <f t="shared" si="65"/>
        <v>100.70125129494622</v>
      </c>
      <c r="T194" s="35">
        <f t="shared" si="65"/>
        <v>100.73078194674262</v>
      </c>
      <c r="U194" s="35">
        <f t="shared" si="65"/>
        <v>102.64181721102538</v>
      </c>
      <c r="V194" s="35">
        <f t="shared" si="65"/>
        <v>102.8139345684324</v>
      </c>
      <c r="W194" s="35">
        <f t="shared" si="65"/>
        <v>178.0904451867786</v>
      </c>
      <c r="X194" s="27"/>
      <c r="Y194" s="35">
        <f t="shared" ref="Y194:AC194" si="66">IF(Y26="-","-",AVERAGE(Y26,Y38,Y50,Y62,Y74,Y86,Y98,Y110,Y122,Y134,Y146,Y158,Y170,Y182))</f>
        <v>182.42892712636078</v>
      </c>
      <c r="Z194" s="35" t="str">
        <f t="shared" si="66"/>
        <v>-</v>
      </c>
      <c r="AA194" s="35" t="str">
        <f t="shared" si="66"/>
        <v>-</v>
      </c>
      <c r="AB194" s="35" t="str">
        <f t="shared" si="66"/>
        <v>-</v>
      </c>
      <c r="AC194" s="35" t="str">
        <f t="shared" si="66"/>
        <v>-</v>
      </c>
      <c r="AD194" s="25"/>
    </row>
    <row r="195" spans="1:30" x14ac:dyDescent="0.2"/>
    <row r="196" spans="1:30" x14ac:dyDescent="0.2"/>
    <row r="197" spans="1:30" x14ac:dyDescent="0.2"/>
    <row r="198" spans="1:30" x14ac:dyDescent="0.2"/>
    <row r="199" spans="1:30" x14ac:dyDescent="0.2"/>
    <row r="200" spans="1:30" x14ac:dyDescent="0.2"/>
    <row r="201" spans="1:30" x14ac:dyDescent="0.2"/>
    <row r="202" spans="1:30" x14ac:dyDescent="0.2"/>
    <row r="203" spans="1:30" x14ac:dyDescent="0.2"/>
    <row r="204" spans="1:30" x14ac:dyDescent="0.2"/>
    <row r="205" spans="1:30" x14ac:dyDescent="0.2"/>
    <row r="206" spans="1:30" x14ac:dyDescent="0.2"/>
    <row r="207" spans="1:30" x14ac:dyDescent="0.2"/>
    <row r="208" spans="1:3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sheetData>
  <sortState xmlns:xlrd2="http://schemas.microsoft.com/office/spreadsheetml/2017/richdata2" ref="A15:AD182">
    <sortCondition ref="A15:A182"/>
  </sortState>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9" tint="0.79998168889431442"/>
    <pageSetUpPr autoPageBreaks="0"/>
  </sheetPr>
  <dimension ref="A1:AD459"/>
  <sheetViews>
    <sheetView zoomScaleNormal="100" workbookViewId="0"/>
  </sheetViews>
  <sheetFormatPr defaultColWidth="0" defaultRowHeight="14.25" zeroHeight="1" x14ac:dyDescent="0.2"/>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x14ac:dyDescent="0.2">
      <c r="A1" s="205"/>
    </row>
    <row r="2" spans="1:30" s="64" customFormat="1" ht="18.600000000000001" customHeight="1" x14ac:dyDescent="0.25">
      <c r="A2" s="205"/>
      <c r="B2" s="24" t="s">
        <v>194</v>
      </c>
      <c r="C2" s="24"/>
      <c r="D2" s="24"/>
    </row>
    <row r="3" spans="1:30" s="64" customFormat="1" ht="24.6" customHeight="1" x14ac:dyDescent="0.2">
      <c r="A3" s="205"/>
      <c r="B3" s="433" t="s">
        <v>195</v>
      </c>
      <c r="C3" s="433"/>
      <c r="D3" s="433"/>
      <c r="E3" s="433"/>
      <c r="F3" s="433"/>
      <c r="G3" s="433"/>
      <c r="H3" s="433"/>
      <c r="I3" s="66"/>
      <c r="J3" s="66"/>
      <c r="K3" s="66"/>
      <c r="L3" s="66"/>
      <c r="M3" s="66"/>
      <c r="N3" s="66"/>
      <c r="O3" s="66"/>
      <c r="P3" s="66"/>
      <c r="Q3" s="66"/>
      <c r="X3" s="66"/>
    </row>
    <row r="4" spans="1:30" s="64" customFormat="1" ht="16.350000000000001" customHeight="1" x14ac:dyDescent="0.2">
      <c r="A4" s="205"/>
      <c r="B4" s="140"/>
      <c r="C4" s="140"/>
      <c r="D4" s="140"/>
      <c r="E4" s="140"/>
      <c r="F4" s="65"/>
      <c r="G4" s="65"/>
      <c r="I4" s="66"/>
      <c r="J4" s="66"/>
      <c r="K4" s="66"/>
      <c r="L4" s="66"/>
      <c r="M4" s="66"/>
      <c r="N4" s="66"/>
      <c r="O4" s="66"/>
      <c r="P4" s="66"/>
      <c r="Q4" s="66"/>
      <c r="X4" s="66"/>
    </row>
    <row r="5" spans="1:30" ht="16.350000000000001" customHeight="1" x14ac:dyDescent="0.2">
      <c r="B5" s="69"/>
      <c r="C5" s="69"/>
      <c r="D5" s="69"/>
      <c r="E5" s="69"/>
      <c r="F5" s="69"/>
      <c r="G5" s="69"/>
      <c r="I5" s="70"/>
      <c r="J5" s="70"/>
      <c r="K5" s="70"/>
      <c r="L5" s="70"/>
      <c r="M5" s="70"/>
      <c r="N5" s="70"/>
      <c r="O5" s="70"/>
      <c r="P5" s="70"/>
      <c r="Q5" s="70"/>
      <c r="X5" s="70"/>
    </row>
    <row r="6" spans="1:30" ht="23.25" x14ac:dyDescent="0.2">
      <c r="B6" s="72" t="s">
        <v>196</v>
      </c>
      <c r="C6" s="74" t="s">
        <v>255</v>
      </c>
      <c r="D6" s="69"/>
      <c r="E6" s="69"/>
      <c r="F6" s="69"/>
      <c r="G6" s="69"/>
      <c r="I6" s="70"/>
      <c r="J6" s="70"/>
      <c r="K6" s="70"/>
      <c r="L6" s="70"/>
      <c r="M6" s="70"/>
      <c r="N6" s="70"/>
      <c r="O6" s="70"/>
      <c r="P6" s="70"/>
      <c r="Q6" s="70"/>
      <c r="X6" s="70"/>
    </row>
    <row r="7" spans="1:30" ht="14.85" customHeight="1" x14ac:dyDescent="0.2">
      <c r="B7" s="72" t="s">
        <v>198</v>
      </c>
      <c r="C7" s="74" t="s">
        <v>117</v>
      </c>
      <c r="D7" s="69"/>
      <c r="E7" s="69"/>
      <c r="F7" s="69"/>
      <c r="G7" s="69"/>
      <c r="I7" s="70"/>
      <c r="J7" s="70"/>
      <c r="K7" s="70"/>
      <c r="L7" s="70"/>
      <c r="M7" s="70"/>
      <c r="N7" s="70"/>
      <c r="O7" s="70"/>
      <c r="P7" s="70"/>
      <c r="Q7" s="70"/>
      <c r="X7" s="70"/>
    </row>
    <row r="8" spans="1:30" ht="12.6" customHeight="1" x14ac:dyDescent="0.2">
      <c r="B8" s="73" t="s">
        <v>200</v>
      </c>
      <c r="C8" s="75" t="s">
        <v>111</v>
      </c>
    </row>
    <row r="9" spans="1:30" s="25" customFormat="1" ht="11.25" x14ac:dyDescent="0.15">
      <c r="A9" s="207"/>
    </row>
    <row r="10" spans="1:30" s="26" customFormat="1" ht="11.25" customHeight="1" x14ac:dyDescent="0.15">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x14ac:dyDescent="0.15">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x14ac:dyDescent="0.15">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x14ac:dyDescent="0.15">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x14ac:dyDescent="0.15">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x14ac:dyDescent="0.15">
      <c r="A15" s="207"/>
      <c r="B15" s="123" t="s">
        <v>244</v>
      </c>
      <c r="C15" s="123" t="s">
        <v>180</v>
      </c>
      <c r="D15" s="116" t="s">
        <v>131</v>
      </c>
      <c r="E15" s="75"/>
      <c r="F15" s="27"/>
      <c r="G15" s="35" t="s">
        <v>249</v>
      </c>
      <c r="H15" s="35" t="s">
        <v>249</v>
      </c>
      <c r="I15" s="35" t="s">
        <v>249</v>
      </c>
      <c r="J15" s="35" t="s">
        <v>249</v>
      </c>
      <c r="K15" s="35" t="s">
        <v>249</v>
      </c>
      <c r="L15" s="35" t="s">
        <v>249</v>
      </c>
      <c r="M15" s="35" t="s">
        <v>249</v>
      </c>
      <c r="N15" s="35" t="s">
        <v>249</v>
      </c>
      <c r="O15" s="27"/>
      <c r="P15" s="35" t="s">
        <v>249</v>
      </c>
      <c r="Q15" s="35" t="s">
        <v>249</v>
      </c>
      <c r="R15" s="35" t="s">
        <v>249</v>
      </c>
      <c r="S15" s="35" t="s">
        <v>249</v>
      </c>
      <c r="T15" s="35" t="s">
        <v>249</v>
      </c>
      <c r="U15" s="35" t="s">
        <v>249</v>
      </c>
      <c r="V15" s="35" t="s">
        <v>249</v>
      </c>
      <c r="W15" s="35" t="s">
        <v>249</v>
      </c>
      <c r="X15" s="27"/>
      <c r="Y15" s="35" t="s">
        <v>249</v>
      </c>
      <c r="Z15" s="35" t="s">
        <v>249</v>
      </c>
      <c r="AA15" s="35" t="s">
        <v>249</v>
      </c>
      <c r="AB15" s="35" t="s">
        <v>249</v>
      </c>
      <c r="AC15" s="35" t="s">
        <v>249</v>
      </c>
      <c r="AD15" s="25"/>
    </row>
    <row r="16" spans="1:30" s="26" customFormat="1" ht="11.25" customHeight="1" x14ac:dyDescent="0.15">
      <c r="A16" s="207"/>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x14ac:dyDescent="0.15">
      <c r="A17" s="207"/>
      <c r="B17" s="123" t="s">
        <v>245</v>
      </c>
      <c r="C17" s="123" t="s">
        <v>182</v>
      </c>
      <c r="D17" s="116" t="s">
        <v>131</v>
      </c>
      <c r="E17" s="75"/>
      <c r="F17" s="27"/>
      <c r="G17" s="35" t="str">
        <f>IF('3c AA'!J125="-","-",'3c AA'!J125)</f>
        <v>-</v>
      </c>
      <c r="H17" s="35" t="str">
        <f>IF('3c AA'!K125="-","-",'3c AA'!K125)</f>
        <v>-</v>
      </c>
      <c r="I17" s="35" t="str">
        <f>IF('3c AA'!L125="-","-",'3c AA'!L125)</f>
        <v>-</v>
      </c>
      <c r="J17" s="35" t="str">
        <f>IF('3c AA'!M125="-","-",'3c AA'!M125)</f>
        <v>-</v>
      </c>
      <c r="K17" s="35" t="str">
        <f>IF('3c AA'!N125="-","-",'3c AA'!N125)</f>
        <v>-</v>
      </c>
      <c r="L17" s="35" t="str">
        <f>IF('3c AA'!O125="-","-",'3c AA'!O125)</f>
        <v>-</v>
      </c>
      <c r="M17" s="35" t="str">
        <f>IF('3c AA'!P125="-","-",'3c AA'!P125)</f>
        <v>-</v>
      </c>
      <c r="N17" s="35" t="str">
        <f>IF('3c AA'!Q125="-","-",'3c AA'!Q125)</f>
        <v>-</v>
      </c>
      <c r="O17" s="27"/>
      <c r="P17" s="35" t="str">
        <f>IF('3c AA'!S125="-","-",'3c AA'!S125)</f>
        <v>-</v>
      </c>
      <c r="Q17" s="35" t="str">
        <f>IF('3c AA'!T125="-","-",'3c AA'!T125)</f>
        <v>-</v>
      </c>
      <c r="R17" s="35" t="str">
        <f>IF('3c AA'!U125="-","-",'3c AA'!U125)</f>
        <v>-</v>
      </c>
      <c r="S17" s="35" t="str">
        <f>IF('3c AA'!V125="-","-",'3c AA'!V125)</f>
        <v>-</v>
      </c>
      <c r="T17" s="35">
        <f>IF('3c AA'!W125="-","-",'3c AA'!W125)</f>
        <v>0</v>
      </c>
      <c r="U17" s="35">
        <f>IF('3c AA'!X125="-","-",'3c AA'!X125)</f>
        <v>1.4870742269298105</v>
      </c>
      <c r="V17" s="35">
        <f>IF('3c AA'!Y125="-","-",'3c AA'!Y125)</f>
        <v>0.70457099735818829</v>
      </c>
      <c r="W17" s="35" t="str">
        <f>IF('3c AA'!Z125="-","-",'3c AA'!Z125)</f>
        <v>-</v>
      </c>
      <c r="X17" s="27"/>
      <c r="Y17" s="35">
        <f>IF('3c AA'!AB125="-","-",'3c AA'!AB125)</f>
        <v>0</v>
      </c>
      <c r="Z17" s="35" t="str">
        <f>IF('3c AA'!AC125="-","-",'3c AA'!AC125)</f>
        <v>-</v>
      </c>
      <c r="AA17" s="35" t="str">
        <f>IF('3c AA'!AD125="-","-",'3c AA'!AD125)</f>
        <v>-</v>
      </c>
      <c r="AB17" s="35" t="str">
        <f>IF('3c AA'!AE125="-","-",'3c AA'!AE125)</f>
        <v>-</v>
      </c>
      <c r="AC17" s="35" t="str">
        <f>IF('3c AA'!AF125="-","-",'3c AA'!AF125)</f>
        <v>-</v>
      </c>
      <c r="AD17" s="25"/>
    </row>
    <row r="18" spans="1:30" s="26" customFormat="1" ht="11.25" customHeight="1" x14ac:dyDescent="0.15">
      <c r="A18" s="207"/>
      <c r="B18" s="123" t="s">
        <v>246</v>
      </c>
      <c r="C18" s="123" t="s">
        <v>183</v>
      </c>
      <c r="D18" s="116" t="s">
        <v>131</v>
      </c>
      <c r="E18" s="75"/>
      <c r="F18" s="27"/>
      <c r="G18" s="35">
        <f>IF('3d PC'!G15="","",'3d PC'!G61)</f>
        <v>6.5567588596821027</v>
      </c>
      <c r="H18" s="35">
        <f>IF('3d PC'!H15="","",'3d PC'!H61)</f>
        <v>6.5567588596821027</v>
      </c>
      <c r="I18" s="35">
        <f>IF('3d PC'!I15="","",'3d PC'!I61)</f>
        <v>6.6197359495950758</v>
      </c>
      <c r="J18" s="35">
        <f>IF('3d PC'!J15="","",'3d PC'!J61)</f>
        <v>6.6197359495950758</v>
      </c>
      <c r="K18" s="35">
        <f>IF('3d PC'!K15="","",'3d PC'!K61)</f>
        <v>6.6995028867368616</v>
      </c>
      <c r="L18" s="35">
        <f>IF('3d PC'!L15="","",'3d PC'!L61)</f>
        <v>6.6995028867368616</v>
      </c>
      <c r="M18" s="35">
        <f>IF('3d PC'!M15="","",'3d PC'!M61)</f>
        <v>7.1131218301273513</v>
      </c>
      <c r="N18" s="35">
        <f>IF('3d PC'!N15="","",'3d PC'!N61)</f>
        <v>7.1131218301273513</v>
      </c>
      <c r="O18" s="27"/>
      <c r="P18" s="35">
        <f>'3d PC'!P61</f>
        <v>7.1131218301273513</v>
      </c>
      <c r="Q18" s="35">
        <f>'3d PC'!Q61</f>
        <v>7.2804579515147188</v>
      </c>
      <c r="R18" s="35">
        <f>'3d PC'!R61</f>
        <v>7.1935840895118579</v>
      </c>
      <c r="S18" s="35">
        <f>'3d PC'!S61</f>
        <v>7.3593999937099728</v>
      </c>
      <c r="T18" s="35">
        <f>'3d PC'!T61</f>
        <v>7.0492243060839304</v>
      </c>
      <c r="U18" s="35">
        <f>'3d PC'!U61</f>
        <v>7.1089669218364691</v>
      </c>
      <c r="V18" s="35">
        <f>'3d PC'!V61</f>
        <v>6.9829560851947949</v>
      </c>
      <c r="W18" s="35">
        <f>'3d PC'!W61</f>
        <v>9.6262235975887975</v>
      </c>
      <c r="X18" s="27"/>
      <c r="Y18" s="35">
        <f>'3d PC'!Y61</f>
        <v>9.9504863797742438</v>
      </c>
      <c r="Z18" s="35" t="str">
        <f>'3d PC'!Z61</f>
        <v>-</v>
      </c>
      <c r="AA18" s="35" t="str">
        <f>'3d PC'!AA61</f>
        <v>-</v>
      </c>
      <c r="AB18" s="35" t="str">
        <f>'3d PC'!AB61</f>
        <v>-</v>
      </c>
      <c r="AC18" s="35" t="str">
        <f>'3d PC'!AC61</f>
        <v>-</v>
      </c>
      <c r="AD18" s="25"/>
    </row>
    <row r="19" spans="1:30" s="26" customFormat="1" ht="11.25" customHeight="1" x14ac:dyDescent="0.15">
      <c r="A19" s="207"/>
      <c r="B19" s="123" t="s">
        <v>247</v>
      </c>
      <c r="C19" s="123" t="s">
        <v>184</v>
      </c>
      <c r="D19" s="116" t="s">
        <v>131</v>
      </c>
      <c r="E19" s="75"/>
      <c r="F19" s="27"/>
      <c r="G19" s="35">
        <f>IF('3e NC-Elec'!H43="-","-",'3e NC-Elec'!H43)</f>
        <v>17.118500000000001</v>
      </c>
      <c r="H19" s="35">
        <f>IF('3e NC-Elec'!I43="-","-",'3e NC-Elec'!I43)</f>
        <v>17.118500000000001</v>
      </c>
      <c r="I19" s="35">
        <f>IF('3e NC-Elec'!J43="-","-",'3e NC-Elec'!J43)</f>
        <v>16.753499999999999</v>
      </c>
      <c r="J19" s="35">
        <f>IF('3e NC-Elec'!K43="-","-",'3e NC-Elec'!K43)</f>
        <v>16.753499999999999</v>
      </c>
      <c r="K19" s="35">
        <f>IF('3e NC-Elec'!L43="-","-",'3e NC-Elec'!L43)</f>
        <v>17.118500000000001</v>
      </c>
      <c r="L19" s="35">
        <f>IF('3e NC-Elec'!M43="-","-",'3e NC-Elec'!M43)</f>
        <v>17.118500000000001</v>
      </c>
      <c r="M19" s="35">
        <f>IF('3e NC-Elec'!N43="-","-",'3e NC-Elec'!N43)</f>
        <v>16.169499999999999</v>
      </c>
      <c r="N19" s="35">
        <f>IF('3e NC-Elec'!O43="-","-",'3e NC-Elec'!O43)</f>
        <v>16.169499999999999</v>
      </c>
      <c r="O19" s="27"/>
      <c r="P19" s="35">
        <f>'3e NC-Elec'!Q43</f>
        <v>16.169499999999999</v>
      </c>
      <c r="Q19" s="35">
        <f>'3e NC-Elec'!R43</f>
        <v>17.775500000000001</v>
      </c>
      <c r="R19" s="35">
        <f>'3e NC-Elec'!S43</f>
        <v>17.775500000000001</v>
      </c>
      <c r="S19" s="35">
        <f>'3e NC-Elec'!T43</f>
        <v>17.666</v>
      </c>
      <c r="T19" s="35">
        <f>'3e NC-Elec'!U43</f>
        <v>17.666</v>
      </c>
      <c r="U19" s="35">
        <f>'3e NC-Elec'!V43</f>
        <v>14.490500000000003</v>
      </c>
      <c r="V19" s="35">
        <f>'3e NC-Elec'!W43</f>
        <v>14.490500000000003</v>
      </c>
      <c r="W19" s="35">
        <f>'3e NC-Elec'!X43</f>
        <v>59.2395</v>
      </c>
      <c r="X19" s="27"/>
      <c r="Y19" s="35">
        <f>'3e NC-Elec'!Z43</f>
        <v>59.2395</v>
      </c>
      <c r="Z19" s="35" t="str">
        <f>'3e NC-Elec'!AA43</f>
        <v>-</v>
      </c>
      <c r="AA19" s="35" t="str">
        <f>'3e NC-Elec'!AB43</f>
        <v>-</v>
      </c>
      <c r="AB19" s="35" t="str">
        <f>'3e NC-Elec'!AC43</f>
        <v>-</v>
      </c>
      <c r="AC19" s="35" t="str">
        <f>'3e NC-Elec'!AD43</f>
        <v>-</v>
      </c>
      <c r="AD19" s="25"/>
    </row>
    <row r="20" spans="1:30" s="26" customFormat="1" ht="11.25" customHeight="1" x14ac:dyDescent="0.15">
      <c r="A20" s="207"/>
      <c r="B20" s="123" t="s">
        <v>248</v>
      </c>
      <c r="C20" s="123" t="s">
        <v>185</v>
      </c>
      <c r="D20" s="116" t="s">
        <v>131</v>
      </c>
      <c r="E20" s="75"/>
      <c r="F20" s="27"/>
      <c r="G20" s="35">
        <f>IF('3g CPIH'!C$17="-","-",'3h OC '!$E$9*('3g CPIH'!C$17/'3g CPIH'!$G$17))</f>
        <v>39.034507632093934</v>
      </c>
      <c r="H20" s="35">
        <f>IF('3g CPIH'!D$17="-","-",'3h OC '!$E$9*('3g CPIH'!D$17/'3g CPIH'!$G$17))</f>
        <v>39.112654794520544</v>
      </c>
      <c r="I20" s="35">
        <f>IF('3g CPIH'!E$17="-","-",'3h OC '!$E$9*('3g CPIH'!E$17/'3g CPIH'!$G$17))</f>
        <v>39.229875538160471</v>
      </c>
      <c r="J20" s="35">
        <f>IF('3g CPIH'!F$17="-","-",'3h OC '!$E$9*('3g CPIH'!F$17/'3g CPIH'!$G$17))</f>
        <v>39.464317025440316</v>
      </c>
      <c r="K20" s="35">
        <f>IF('3g CPIH'!G$17="-","-",'3h OC '!$E$9*('3g CPIH'!G$17/'3g CPIH'!$G$17))</f>
        <v>39.933199999999999</v>
      </c>
      <c r="L20" s="35">
        <f>IF('3g CPIH'!H$17="-","-",'3h OC '!$E$9*('3g CPIH'!H$17/'3g CPIH'!$G$17))</f>
        <v>40.441156555772999</v>
      </c>
      <c r="M20" s="35">
        <f>IF('3g CPIH'!I$17="-","-",'3h OC '!$E$9*('3g CPIH'!I$17/'3g CPIH'!$G$17))</f>
        <v>41.027260273972601</v>
      </c>
      <c r="N20" s="35">
        <f>IF('3g CPIH'!J$17="-","-",'3h OC '!$E$9*('3g CPIH'!J$17/'3g CPIH'!$G$17))</f>
        <v>41.378922504892373</v>
      </c>
      <c r="O20" s="27"/>
      <c r="P20" s="35">
        <f>IF('3g CPIH'!L$17="-","-",'3h OC '!$E$9*('3g CPIH'!L$17/'3g CPIH'!$G$17))</f>
        <v>41.378922504892373</v>
      </c>
      <c r="Q20" s="35">
        <f>IF('3g CPIH'!M$17="-","-",'3h OC '!$E$9*('3g CPIH'!M$17/'3g CPIH'!$G$17))</f>
        <v>41.847805479452056</v>
      </c>
      <c r="R20" s="35">
        <f>IF('3g CPIH'!N$17="-","-",'3h OC '!$E$9*('3g CPIH'!N$17/'3g CPIH'!$G$17))</f>
        <v>42.160394129158512</v>
      </c>
      <c r="S20" s="35">
        <f>IF('3g CPIH'!O$17="-","-",'3h OC '!$E$9*('3g CPIH'!O$17/'3g CPIH'!$G$17))</f>
        <v>42.394835616438357</v>
      </c>
      <c r="T20" s="35">
        <f>IF('3g CPIH'!P$17="-","-",'3h OC '!$E$9*('3g CPIH'!P$17/'3g CPIH'!$G$17))</f>
        <v>42.512056360078276</v>
      </c>
      <c r="U20" s="35">
        <f>IF('3g CPIH'!Q$17="-","-",'3h OC '!$E$9*('3g CPIH'!Q$17/'3g CPIH'!$G$17))</f>
        <v>42.746497847358121</v>
      </c>
      <c r="V20" s="35">
        <f>IF('3g CPIH'!R$17="-","-",'3h OC '!$E$9*('3g CPIH'!R$17/'3g CPIH'!$G$17))</f>
        <v>43.527969471624267</v>
      </c>
      <c r="W20" s="35">
        <f>IF('3g CPIH'!S$17="-","-",'3h OC '!$E$9*('3g CPIH'!S$17/'3g CPIH'!$G$17))</f>
        <v>44.817397651663406</v>
      </c>
      <c r="X20" s="27"/>
      <c r="Y20" s="35">
        <f>IF('3g CPIH'!U$17="-","-",'3h OC '!$E$9*('3g CPIH'!U$17/'3g CPIH'!$G$17))</f>
        <v>47.083665362035227</v>
      </c>
      <c r="Z20" s="35" t="str">
        <f>IF('3g CPIH'!V$17="-","-",'3h OC '!$E$9*('3g CPIH'!V$17/'3g CPIH'!$G$17))</f>
        <v>-</v>
      </c>
      <c r="AA20" s="35" t="str">
        <f>IF('3g CPIH'!W$17="-","-",'3h OC '!$E$9*('3g CPIH'!W$17/'3g CPIH'!$G$17))</f>
        <v>-</v>
      </c>
      <c r="AB20" s="35" t="str">
        <f>IF('3g CPIH'!X$17="-","-",'3h OC '!$E$9*('3g CPIH'!X$17/'3g CPIH'!$G$17))</f>
        <v>-</v>
      </c>
      <c r="AC20" s="35" t="str">
        <f>IF('3g CPIH'!Y$17="-","-",'3h OC '!$E$9*('3g CPIH'!Y$17/'3g CPIH'!$G$17))</f>
        <v>-</v>
      </c>
      <c r="AD20" s="25"/>
    </row>
    <row r="21" spans="1:30" s="26" customFormat="1" ht="11.25" customHeight="1" x14ac:dyDescent="0.15">
      <c r="A21" s="207"/>
      <c r="B21" s="123" t="s">
        <v>248</v>
      </c>
      <c r="C21" s="123" t="s">
        <v>186</v>
      </c>
      <c r="D21" s="116" t="s">
        <v>131</v>
      </c>
      <c r="E21" s="75"/>
      <c r="F21" s="27"/>
      <c r="G21" s="35" t="s">
        <v>249</v>
      </c>
      <c r="H21" s="35" t="s">
        <v>249</v>
      </c>
      <c r="I21" s="35" t="s">
        <v>249</v>
      </c>
      <c r="J21" s="35" t="s">
        <v>249</v>
      </c>
      <c r="K21" s="35">
        <f>IF('3i SMNCC'!G$50="-","-",'3i SMNCC'!G$62)</f>
        <v>0</v>
      </c>
      <c r="L21" s="35">
        <f>IF('3i SMNCC'!H$50="-","-",'3i SMNCC'!H$62)</f>
        <v>-0.1310662676190151</v>
      </c>
      <c r="M21" s="35">
        <f>IF('3i SMNCC'!I$50="-","-",'3i SMNCC'!I$62)</f>
        <v>1.6490220555819262</v>
      </c>
      <c r="N21" s="35">
        <f>IF('3i SMNCC'!J$50="-","-",'3i SMNCC'!J$62)</f>
        <v>7.9249822078168837</v>
      </c>
      <c r="O21" s="27"/>
      <c r="P21" s="35">
        <f>IF('3i SMNCC'!L$50="-","-",'3i SMNCC'!L$62)</f>
        <v>7.9249822078168837</v>
      </c>
      <c r="Q21" s="35">
        <f>IF('3i SMNCC'!M$50="-","-",'3i SMNCC'!M$62)</f>
        <v>9.5945159615724194</v>
      </c>
      <c r="R21" s="35">
        <f>IF('3i SMNCC'!N$50="-","-",'3i SMNCC'!N$62)</f>
        <v>9.6655312765157912</v>
      </c>
      <c r="S21" s="35">
        <f>IF('3i SMNCC'!O$50="-","-",'3i SMNCC'!O$62)</f>
        <v>11.448655558303892</v>
      </c>
      <c r="T21" s="35">
        <f>IF('3i SMNCC'!P$50="-","-",'3i SMNCC'!P$62)</f>
        <v>11.63045810995356</v>
      </c>
      <c r="U21" s="35">
        <f>IF('3i SMNCC'!Q$50="-","-",'3i SMNCC'!Q$62)</f>
        <v>11.375413031411084</v>
      </c>
      <c r="V21" s="35">
        <f>IF('3i SMNCC'!R$50="-","-",'3i SMNCC'!R$62)</f>
        <v>11.405483218834176</v>
      </c>
      <c r="W21" s="35">
        <f>IF('3i SMNCC'!S$50="-","-",'3i SMNCC'!S$62)</f>
        <v>10.452988037960662</v>
      </c>
      <c r="X21" s="27"/>
      <c r="Y21" s="35">
        <f>IF('3i SMNCC'!U$50="-","-",'3i SMNCC'!U$62)</f>
        <v>11.090106502704794</v>
      </c>
      <c r="Z21" s="35" t="str">
        <f>IF('3i SMNCC'!V$50="-","-",'3i SMNCC'!V$62)</f>
        <v>-</v>
      </c>
      <c r="AA21" s="35" t="str">
        <f>IF('3i SMNCC'!W$50="-","-",'3i SMNCC'!W$62)</f>
        <v>-</v>
      </c>
      <c r="AB21" s="35" t="str">
        <f>IF('3i SMNCC'!X$50="-","-",'3i SMNCC'!X$62)</f>
        <v>-</v>
      </c>
      <c r="AC21" s="35" t="str">
        <f>IF('3i SMNCC'!Y$50="-","-",'3i SMNCC'!Y$62)</f>
        <v>-</v>
      </c>
      <c r="AD21" s="25"/>
    </row>
    <row r="22" spans="1:30" s="26" customFormat="1" ht="11.25" customHeight="1" x14ac:dyDescent="0.15">
      <c r="A22" s="207"/>
      <c r="B22" s="123" t="s">
        <v>248</v>
      </c>
      <c r="C22" s="123" t="s">
        <v>187</v>
      </c>
      <c r="D22" s="116" t="s">
        <v>131</v>
      </c>
      <c r="E22" s="75"/>
      <c r="F22" s="27"/>
      <c r="G22" s="35">
        <f>IF('3g CPIH'!C$17="-","-",'3j PAAC PAP'!$G$15*('3g CPIH'!C$17/'3g CPIH'!$G$17))</f>
        <v>3.3460635029354204</v>
      </c>
      <c r="H22" s="35">
        <f>IF('3g CPIH'!D$17="-","-",'3j PAAC PAP'!$G$15*('3g CPIH'!D$17/'3g CPIH'!$G$17))</f>
        <v>3.3527623287671227</v>
      </c>
      <c r="I22" s="35">
        <f>IF('3g CPIH'!E$17="-","-",'3j PAAC PAP'!$G$15*('3g CPIH'!E$17/'3g CPIH'!$G$17))</f>
        <v>3.3628105675146771</v>
      </c>
      <c r="J22" s="35">
        <f>IF('3g CPIH'!F$17="-","-",'3j PAAC PAP'!$G$15*('3g CPIH'!F$17/'3g CPIH'!$G$17))</f>
        <v>3.3829070450097847</v>
      </c>
      <c r="K22" s="35">
        <f>IF('3g CPIH'!G$17="-","-",'3j PAAC PAP'!$G$15*('3g CPIH'!G$17/'3g CPIH'!$G$17))</f>
        <v>3.4230999999999998</v>
      </c>
      <c r="L22" s="35">
        <f>IF('3g CPIH'!H$17="-","-",'3j PAAC PAP'!$G$15*('3g CPIH'!H$17/'3g CPIH'!$G$17))</f>
        <v>3.4666423679060667</v>
      </c>
      <c r="M22" s="35">
        <f>IF('3g CPIH'!I$17="-","-",'3j PAAC PAP'!$G$15*('3g CPIH'!I$17/'3g CPIH'!$G$17))</f>
        <v>3.516883561643835</v>
      </c>
      <c r="N22" s="35">
        <f>IF('3g CPIH'!J$17="-","-",'3j PAAC PAP'!$G$15*('3g CPIH'!J$17/'3g CPIH'!$G$17))</f>
        <v>3.547028277886497</v>
      </c>
      <c r="O22" s="27"/>
      <c r="P22" s="35">
        <f>IF('3g CPIH'!L$17="-","-",'3j PAAC PAP'!$G$15*('3g CPIH'!L$17/'3g CPIH'!$G$17))</f>
        <v>3.547028277886497</v>
      </c>
      <c r="Q22" s="35">
        <f>IF('3g CPIH'!M$17="-","-",'3j PAAC PAP'!$G$15*('3g CPIH'!M$17/'3g CPIH'!$G$17))</f>
        <v>3.5872212328767121</v>
      </c>
      <c r="R22" s="35">
        <f>IF('3g CPIH'!N$17="-","-",'3j PAAC PAP'!$G$15*('3g CPIH'!N$17/'3g CPIH'!$G$17))</f>
        <v>3.6140165362035224</v>
      </c>
      <c r="S22" s="35">
        <f>IF('3g CPIH'!O$17="-","-",'3j PAAC PAP'!$G$15*('3g CPIH'!O$17/'3g CPIH'!$G$17))</f>
        <v>3.6341130136986299</v>
      </c>
      <c r="T22" s="35">
        <f>IF('3g CPIH'!P$17="-","-",'3j PAAC PAP'!$G$15*('3g CPIH'!P$17/'3g CPIH'!$G$17))</f>
        <v>3.6441612524461835</v>
      </c>
      <c r="U22" s="35">
        <f>IF('3g CPIH'!Q$17="-","-",'3j PAAC PAP'!$G$15*('3g CPIH'!Q$17/'3g CPIH'!$G$17))</f>
        <v>3.6642577299412915</v>
      </c>
      <c r="V22" s="35">
        <f>IF('3g CPIH'!R$17="-","-",'3j PAAC PAP'!$G$15*('3g CPIH'!R$17/'3g CPIH'!$G$17))</f>
        <v>3.7312459882583173</v>
      </c>
      <c r="W22" s="35">
        <f>IF('3g CPIH'!S$17="-","-",'3j PAAC PAP'!$G$15*('3g CPIH'!S$17/'3g CPIH'!$G$17))</f>
        <v>3.8417766144814092</v>
      </c>
      <c r="X22" s="27"/>
      <c r="Y22" s="35">
        <f>IF('3g CPIH'!U$17="-","-",'3j PAAC PAP'!$G$15*('3g CPIH'!U$17/'3g CPIH'!$G$17))</f>
        <v>4.0360425636007822</v>
      </c>
      <c r="Z22" s="35" t="str">
        <f>IF('3g CPIH'!V$17="-","-",'3j PAAC PAP'!$G$15*('3g CPIH'!V$17/'3g CPIH'!$G$17))</f>
        <v>-</v>
      </c>
      <c r="AA22" s="35" t="str">
        <f>IF('3g CPIH'!W$17="-","-",'3j PAAC PAP'!$G$15*('3g CPIH'!W$17/'3g CPIH'!$G$17))</f>
        <v>-</v>
      </c>
      <c r="AB22" s="35" t="str">
        <f>IF('3g CPIH'!X$17="-","-",'3j PAAC PAP'!$G$15*('3g CPIH'!X$17/'3g CPIH'!$G$17))</f>
        <v>-</v>
      </c>
      <c r="AC22" s="35" t="str">
        <f>IF('3g CPIH'!Y$17="-","-",'3j PAAC PAP'!$G$15*('3g CPIH'!Y$17/'3g CPIH'!$G$17))</f>
        <v>-</v>
      </c>
      <c r="AD22" s="25"/>
    </row>
    <row r="23" spans="1:30" s="26" customFormat="1" ht="11.25" x14ac:dyDescent="0.15">
      <c r="A23" s="207"/>
      <c r="B23" s="123" t="s">
        <v>248</v>
      </c>
      <c r="C23" s="123" t="s">
        <v>188</v>
      </c>
      <c r="D23" s="116" t="s">
        <v>131</v>
      </c>
      <c r="E23" s="75"/>
      <c r="F23" s="27"/>
      <c r="G23" s="35">
        <f>IF(G18="-","-",SUM(G15:G21)*'3j PAAC PAP'!$G$33)</f>
        <v>0.30012894242964011</v>
      </c>
      <c r="H23" s="35">
        <f>IF(H18="-","-",SUM(H15:H21)*'3j PAAC PAP'!$G$33)</f>
        <v>0.3005029547490139</v>
      </c>
      <c r="I23" s="35">
        <f>IF(I18="-","-",SUM(I15:I21)*'3j PAAC PAP'!$G$33)</f>
        <v>0.29961849158039805</v>
      </c>
      <c r="J23" s="35">
        <f>IF(J18="-","-",SUM(J15:J21)*'3j PAAC PAP'!$G$33)</f>
        <v>0.3007405285385194</v>
      </c>
      <c r="K23" s="35">
        <f>IF(K18="-","-",SUM(K15:K21)*'3j PAAC PAP'!$G$33)</f>
        <v>0.30511325701592262</v>
      </c>
      <c r="L23" s="35">
        <f>IF(L18="-","-",SUM(L15:L21)*'3j PAAC PAP'!$G$33)</f>
        <v>0.30691705393502755</v>
      </c>
      <c r="M23" s="35">
        <f>IF(M18="-","-",SUM(M15:M21)*'3j PAAC PAP'!$G$33)</f>
        <v>0.31567931530823751</v>
      </c>
      <c r="N23" s="35">
        <f>IF(N18="-","-",SUM(N15:N21)*'3j PAAC PAP'!$G$33)</f>
        <v>0.34739911603401602</v>
      </c>
      <c r="O23" s="27"/>
      <c r="P23" s="35">
        <f>IF(P18="-","-",SUM(P15:P21)*'3j PAAC PAP'!$G$33)</f>
        <v>0.34739911603401602</v>
      </c>
      <c r="Q23" s="35">
        <f>IF(Q18="-","-",SUM(Q15:Q21)*'3j PAAC PAP'!$G$33)</f>
        <v>0.3661207651726926</v>
      </c>
      <c r="R23" s="35">
        <f>IF(R18="-","-",SUM(R15:R21)*'3j PAAC PAP'!$G$33)</f>
        <v>0.367540915443961</v>
      </c>
      <c r="S23" s="35">
        <f>IF(S18="-","-",SUM(S15:S21)*'3j PAAC PAP'!$G$33)</f>
        <v>0.37746651313221236</v>
      </c>
      <c r="T23" s="35">
        <f>IF(T18="-","-",SUM(T15:T21)*'3j PAAC PAP'!$G$33)</f>
        <v>0.37741313778249014</v>
      </c>
      <c r="U23" s="35">
        <f>IF(U18="-","-",SUM(U15:U21)*'3j PAAC PAP'!$G$33)</f>
        <v>0.36951965140378484</v>
      </c>
      <c r="V23" s="35">
        <f>IF(V18="-","-",SUM(V15:V21)*'3j PAAC PAP'!$G$33)</f>
        <v>0.36905554219363279</v>
      </c>
      <c r="W23" s="35">
        <f>IF(W18="-","-",SUM(W15:W21)*'3j PAAC PAP'!$G$33)</f>
        <v>0.59411541904860077</v>
      </c>
      <c r="X23" s="27"/>
      <c r="Y23" s="35">
        <f>IF(Y18="-","-",SUM(Y15:Y21)*'3j PAAC PAP'!$G$33)</f>
        <v>0.60956294695824531</v>
      </c>
      <c r="Z23" s="35" t="str">
        <f>IF(Z18="-","-",SUM(Z15:Z21)*'3j PAAC PAP'!$G$33)</f>
        <v>-</v>
      </c>
      <c r="AA23" s="35" t="str">
        <f>IF(AA18="-","-",SUM(AA15:AA21)*'3j PAAC PAP'!$G$33)</f>
        <v>-</v>
      </c>
      <c r="AB23" s="35" t="str">
        <f>IF(AB18="-","-",SUM(AB15:AB21)*'3j PAAC PAP'!$G$33)</f>
        <v>-</v>
      </c>
      <c r="AC23" s="35" t="str">
        <f>IF(AC18="-","-",SUM(AC15:AC21)*'3j PAAC PAP'!$G$33)</f>
        <v>-</v>
      </c>
      <c r="AD23" s="25"/>
    </row>
    <row r="24" spans="1:30" s="26" customFormat="1" ht="11.25" x14ac:dyDescent="0.15">
      <c r="A24" s="207"/>
      <c r="B24" s="123" t="s">
        <v>189</v>
      </c>
      <c r="C24" s="123" t="s">
        <v>250</v>
      </c>
      <c r="D24" s="116" t="s">
        <v>131</v>
      </c>
      <c r="E24" s="75"/>
      <c r="F24" s="27"/>
      <c r="G24" s="35">
        <f>IF(G18="-","-",SUM(G15:G23)*'3k EBIT'!$E$9)</f>
        <v>1.2851822126945487</v>
      </c>
      <c r="H24" s="35">
        <f>IF(H18="-","-",SUM(H15:H23)*'3k EBIT'!$E$9)</f>
        <v>1.2868327536657371</v>
      </c>
      <c r="I24" s="35">
        <f>IF(I18="-","-",SUM(I15:I23)*'3k EBIT'!$E$9)</f>
        <v>1.2834309893114026</v>
      </c>
      <c r="J24" s="35">
        <f>IF(J18="-","-",SUM(J15:J23)*'3k EBIT'!$E$9)</f>
        <v>1.2883826122249693</v>
      </c>
      <c r="K24" s="35">
        <f>IF(K18="-","-",SUM(K15:K23)*'3k EBIT'!$E$9)</f>
        <v>1.3069413318722038</v>
      </c>
      <c r="L24" s="35">
        <f>IF(L18="-","-",SUM(L15:L23)*'3k EBIT'!$E$9)</f>
        <v>1.3151192074935039</v>
      </c>
      <c r="M24" s="35">
        <f>IF(M18="-","-",SUM(M15:M23)*'3k EBIT'!$E$9)</f>
        <v>1.3517211335655264</v>
      </c>
      <c r="N24" s="35">
        <f>IF(N18="-","-",SUM(N15:N23)*'3k EBIT'!$E$9)</f>
        <v>1.4812831158471118</v>
      </c>
      <c r="O24" s="27"/>
      <c r="P24" s="35">
        <f>IF(P18="-","-",SUM(P15:P23)*'3k EBIT'!$E$9)</f>
        <v>1.4812831158471118</v>
      </c>
      <c r="Q24" s="35">
        <f>IF(Q18="-","-",SUM(Q15:Q23)*'3k EBIT'!$E$9)</f>
        <v>1.5581870030929199</v>
      </c>
      <c r="R24" s="35">
        <f>IF(R18="-","-",SUM(R15:R23)*'3k EBIT'!$E$9)</f>
        <v>1.5644805486262743</v>
      </c>
      <c r="S24" s="35">
        <f>IF(S18="-","-",SUM(S15:S23)*'3k EBIT'!$E$9)</f>
        <v>1.6052289564262423</v>
      </c>
      <c r="T24" s="35">
        <f>IF(T18="-","-",SUM(T15:T23)*'3k EBIT'!$E$9)</f>
        <v>1.6052065374057596</v>
      </c>
      <c r="U24" s="35">
        <f>IF(U18="-","-",SUM(U15:U23)*'3k EBIT'!$E$9)</f>
        <v>1.573499499191199</v>
      </c>
      <c r="V24" s="35">
        <f>IF(V18="-","-",SUM(V15:V23)*'3k EBIT'!$E$9)</f>
        <v>1.572909780285479</v>
      </c>
      <c r="W24" s="35">
        <f>IF(W18="-","-",SUM(W15:W23)*'3k EBIT'!$E$9)</f>
        <v>2.4901825215801474</v>
      </c>
      <c r="X24" s="27"/>
      <c r="Y24" s="35">
        <f>IF(Y18="-","-",SUM(Y15:Y23)*'3k EBIT'!$E$9)</f>
        <v>2.5567573572082591</v>
      </c>
      <c r="Z24" s="35" t="str">
        <f>IF(Z18="-","-",SUM(Z15:Z23)*'3k EBIT'!$E$9)</f>
        <v>-</v>
      </c>
      <c r="AA24" s="35" t="str">
        <f>IF(AA18="-","-",SUM(AA15:AA23)*'3k EBIT'!$E$9)</f>
        <v>-</v>
      </c>
      <c r="AB24" s="35" t="str">
        <f>IF(AB18="-","-",SUM(AB15:AB23)*'3k EBIT'!$E$9)</f>
        <v>-</v>
      </c>
      <c r="AC24" s="35" t="str">
        <f>IF(AC18="-","-",SUM(AC15:AC23)*'3k EBIT'!$E$9)</f>
        <v>-</v>
      </c>
      <c r="AD24" s="25"/>
    </row>
    <row r="25" spans="1:30" s="26" customFormat="1" ht="11.25" x14ac:dyDescent="0.15">
      <c r="A25" s="207"/>
      <c r="B25" s="123" t="s">
        <v>251</v>
      </c>
      <c r="C25" s="158" t="s">
        <v>252</v>
      </c>
      <c r="D25" s="116" t="s">
        <v>131</v>
      </c>
      <c r="E25" s="116"/>
      <c r="F25" s="27"/>
      <c r="G25" s="35">
        <f>IF(G20="-","-",SUM(G15:G18,G20:G24)*'3l HAP'!$E$10)</f>
        <v>0.73970198907474372</v>
      </c>
      <c r="H25" s="35">
        <f>IF(H20="-","-",SUM(H15:H18,H20:H24)*'3l HAP'!$E$10)</f>
        <v>0.74097386067356075</v>
      </c>
      <c r="I25" s="35">
        <f>IF(I20="-","-",SUM(I15:I18,I20:I24)*'3l HAP'!$E$10)</f>
        <v>0.74369649876094823</v>
      </c>
      <c r="J25" s="35">
        <f>IF(J20="-","-",SUM(J15:J18,J20:J24)*'3l HAP'!$E$10)</f>
        <v>0.74751211355739966</v>
      </c>
      <c r="K25" s="35">
        <f>IF(K20="-","-",SUM(K15:K18,K20:K24)*'3l HAP'!$E$10)</f>
        <v>0.75646910130062539</v>
      </c>
      <c r="L25" s="35">
        <f>IF(L20="-","-",SUM(L15:L18,L20:L24)*'3l HAP'!$E$10)</f>
        <v>0.76277079748566479</v>
      </c>
      <c r="M25" s="35">
        <f>IF(M20="-","-",SUM(M15:M18,M20:M24)*'3l HAP'!$E$10)</f>
        <v>0.80486976849989056</v>
      </c>
      <c r="N25" s="35">
        <f>IF(N20="-","-",SUM(N15:N18,N20:N24)*'3l HAP'!$E$10)</f>
        <v>0.90470746318717865</v>
      </c>
      <c r="O25" s="27"/>
      <c r="P25" s="35">
        <f>IF(P20="-","-",SUM(P15:P18,P20:P24)*'3l HAP'!$E$10)</f>
        <v>0.90470746318717865</v>
      </c>
      <c r="Q25" s="35">
        <f>IF(Q20="-","-",SUM(Q15:Q18,Q20:Q24)*'3l HAP'!$E$10)</f>
        <v>0.94045450919189122</v>
      </c>
      <c r="R25" s="35">
        <f>IF(R20="-","-",SUM(R15:R18,R20:R24)*'3l HAP'!$E$10)</f>
        <v>0.94530418088102874</v>
      </c>
      <c r="S25" s="35">
        <f>IF(S20="-","-",SUM(S15:S18,S20:S24)*'3l HAP'!$E$10)</f>
        <v>0.97830722260067604</v>
      </c>
      <c r="T25" s="35">
        <f>IF(T20="-","-",SUM(T15:T18,T20:T24)*'3l HAP'!$E$10)</f>
        <v>0.97828994698260685</v>
      </c>
      <c r="U25" s="35">
        <f>IF(U20="-","-",SUM(U15:U18,U20:U24)*'3l HAP'!$E$10)</f>
        <v>1.0003496764430788</v>
      </c>
      <c r="V25" s="35">
        <f>IF(V20="-","-",SUM(V15:V18,V20:V24)*'3l HAP'!$E$10)</f>
        <v>0.99989525165716719</v>
      </c>
      <c r="W25" s="35">
        <f>IF(W20="-","-",SUM(W15:W18,W20:W24)*'3l HAP'!$E$10)</f>
        <v>1.0515559141354514</v>
      </c>
      <c r="X25" s="27"/>
      <c r="Y25" s="35">
        <f>IF(Y20="-","-",SUM(Y15:Y18,Y20:Y24)*'3l HAP'!$E$10)</f>
        <v>1.1028570597049143</v>
      </c>
      <c r="Z25" s="35" t="str">
        <f>IF(Z20="-","-",SUM(Z15:Z18,Z20:Z24)*'3l HAP'!$E$10)</f>
        <v>-</v>
      </c>
      <c r="AA25" s="35" t="str">
        <f>IF(AA20="-","-",SUM(AA15:AA18,AA20:AA24)*'3l HAP'!$E$10)</f>
        <v>-</v>
      </c>
      <c r="AB25" s="35" t="str">
        <f>IF(AB20="-","-",SUM(AB15:AB18,AB20:AB24)*'3l HAP'!$E$10)</f>
        <v>-</v>
      </c>
      <c r="AC25" s="35" t="str">
        <f>IF(AC20="-","-",SUM(AC15:AC18,AC20:AC24)*'3l HAP'!$E$10)</f>
        <v>-</v>
      </c>
      <c r="AD25" s="25"/>
    </row>
    <row r="26" spans="1:30" s="26" customFormat="1" ht="11.25" customHeight="1" x14ac:dyDescent="0.15">
      <c r="A26" s="207"/>
      <c r="B26" s="123" t="s">
        <v>253</v>
      </c>
      <c r="C26" s="123" t="str">
        <f>B26&amp;"_"&amp;D26</f>
        <v>Total_Eastern</v>
      </c>
      <c r="D26" s="116" t="s">
        <v>131</v>
      </c>
      <c r="E26" s="75"/>
      <c r="F26" s="27"/>
      <c r="G26" s="35">
        <f>IF(G20="-","-",SUM(G15:G25))</f>
        <v>68.380843138910393</v>
      </c>
      <c r="H26" s="35">
        <f t="shared" ref="H26:N26" si="0">IF(H20="-","-",SUM(H15:H25))</f>
        <v>68.468985552058072</v>
      </c>
      <c r="I26" s="35">
        <f t="shared" si="0"/>
        <v>68.292668034922968</v>
      </c>
      <c r="J26" s="35">
        <f t="shared" si="0"/>
        <v>68.557095274366077</v>
      </c>
      <c r="K26" s="35">
        <f t="shared" si="0"/>
        <v>69.54282657692562</v>
      </c>
      <c r="L26" s="35">
        <f t="shared" si="0"/>
        <v>69.979542601711103</v>
      </c>
      <c r="M26" s="35">
        <f t="shared" si="0"/>
        <v>71.948057938699364</v>
      </c>
      <c r="N26" s="35">
        <f t="shared" si="0"/>
        <v>78.866944515791403</v>
      </c>
      <c r="O26" s="27"/>
      <c r="P26" s="35">
        <f t="shared" ref="P26:W26" si="1">IF(P20="-","-",SUM(P15:P25))</f>
        <v>78.866944515791403</v>
      </c>
      <c r="Q26" s="35">
        <f t="shared" si="1"/>
        <v>82.950262902873419</v>
      </c>
      <c r="R26" s="35">
        <f t="shared" si="1"/>
        <v>83.286351676340956</v>
      </c>
      <c r="S26" s="35">
        <f t="shared" si="1"/>
        <v>85.464006874309987</v>
      </c>
      <c r="T26" s="35">
        <f t="shared" si="1"/>
        <v>85.462809650732837</v>
      </c>
      <c r="U26" s="35">
        <f t="shared" si="1"/>
        <v>83.816078584514855</v>
      </c>
      <c r="V26" s="35">
        <f t="shared" si="1"/>
        <v>83.784586335406047</v>
      </c>
      <c r="W26" s="35">
        <f t="shared" si="1"/>
        <v>132.11373975645847</v>
      </c>
      <c r="X26" s="27"/>
      <c r="Y26" s="35">
        <f t="shared" ref="Y26:AC26" si="2">IF(Y20="-","-",SUM(Y15:Y25))</f>
        <v>135.66897817198645</v>
      </c>
      <c r="Z26" s="35" t="str">
        <f t="shared" si="2"/>
        <v>-</v>
      </c>
      <c r="AA26" s="35" t="str">
        <f t="shared" si="2"/>
        <v>-</v>
      </c>
      <c r="AB26" s="35" t="str">
        <f t="shared" si="2"/>
        <v>-</v>
      </c>
      <c r="AC26" s="35" t="str">
        <f t="shared" si="2"/>
        <v>-</v>
      </c>
      <c r="AD26" s="25"/>
    </row>
    <row r="27" spans="1:30" s="26" customFormat="1" ht="11.25" customHeight="1" x14ac:dyDescent="0.15">
      <c r="A27" s="207"/>
      <c r="B27" s="120" t="s">
        <v>244</v>
      </c>
      <c r="C27" s="120" t="s">
        <v>180</v>
      </c>
      <c r="D27" s="118" t="s">
        <v>132</v>
      </c>
      <c r="E27" s="119"/>
      <c r="F27" s="27"/>
      <c r="G27" s="117" t="s">
        <v>249</v>
      </c>
      <c r="H27" s="117" t="s">
        <v>249</v>
      </c>
      <c r="I27" s="117" t="s">
        <v>249</v>
      </c>
      <c r="J27" s="117" t="s">
        <v>249</v>
      </c>
      <c r="K27" s="117" t="s">
        <v>249</v>
      </c>
      <c r="L27" s="117" t="s">
        <v>249</v>
      </c>
      <c r="M27" s="117" t="s">
        <v>249</v>
      </c>
      <c r="N27" s="117" t="s">
        <v>249</v>
      </c>
      <c r="O27" s="27"/>
      <c r="P27" s="117" t="s">
        <v>249</v>
      </c>
      <c r="Q27" s="117" t="s">
        <v>249</v>
      </c>
      <c r="R27" s="117" t="s">
        <v>249</v>
      </c>
      <c r="S27" s="117" t="s">
        <v>249</v>
      </c>
      <c r="T27" s="117" t="s">
        <v>249</v>
      </c>
      <c r="U27" s="117" t="s">
        <v>249</v>
      </c>
      <c r="V27" s="117" t="s">
        <v>249</v>
      </c>
      <c r="W27" s="117" t="s">
        <v>249</v>
      </c>
      <c r="X27" s="27"/>
      <c r="Y27" s="117" t="s">
        <v>249</v>
      </c>
      <c r="Z27" s="117" t="s">
        <v>249</v>
      </c>
      <c r="AA27" s="117" t="s">
        <v>249</v>
      </c>
      <c r="AB27" s="117" t="s">
        <v>249</v>
      </c>
      <c r="AC27" s="117" t="s">
        <v>249</v>
      </c>
      <c r="AD27" s="25"/>
    </row>
    <row r="28" spans="1:30" s="26" customFormat="1" ht="11.25" customHeight="1" x14ac:dyDescent="0.15">
      <c r="A28" s="207"/>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x14ac:dyDescent="0.15">
      <c r="A29" s="207"/>
      <c r="B29" s="120" t="s">
        <v>245</v>
      </c>
      <c r="C29" s="120" t="s">
        <v>182</v>
      </c>
      <c r="D29" s="118" t="s">
        <v>132</v>
      </c>
      <c r="E29" s="119"/>
      <c r="F29" s="27"/>
      <c r="G29" s="117" t="str">
        <f>IF('3c AA'!J126="-","-",'3c AA'!J126)</f>
        <v>-</v>
      </c>
      <c r="H29" s="117" t="str">
        <f>IF('3c AA'!K126="-","-",'3c AA'!K126)</f>
        <v>-</v>
      </c>
      <c r="I29" s="117" t="str">
        <f>IF('3c AA'!L126="-","-",'3c AA'!L126)</f>
        <v>-</v>
      </c>
      <c r="J29" s="117" t="str">
        <f>IF('3c AA'!M126="-","-",'3c AA'!M126)</f>
        <v>-</v>
      </c>
      <c r="K29" s="117" t="str">
        <f>IF('3c AA'!N126="-","-",'3c AA'!N126)</f>
        <v>-</v>
      </c>
      <c r="L29" s="117" t="str">
        <f>IF('3c AA'!O126="-","-",'3c AA'!O126)</f>
        <v>-</v>
      </c>
      <c r="M29" s="117" t="str">
        <f>IF('3c AA'!P126="-","-",'3c AA'!P126)</f>
        <v>-</v>
      </c>
      <c r="N29" s="117" t="str">
        <f>IF('3c AA'!Q126="-","-",'3c AA'!Q126)</f>
        <v>-</v>
      </c>
      <c r="O29" s="27"/>
      <c r="P29" s="117" t="str">
        <f>IF('3c AA'!S126="-","-",'3c AA'!S126)</f>
        <v>-</v>
      </c>
      <c r="Q29" s="117" t="str">
        <f>IF('3c AA'!T126="-","-",'3c AA'!T126)</f>
        <v>-</v>
      </c>
      <c r="R29" s="117" t="str">
        <f>IF('3c AA'!U126="-","-",'3c AA'!U126)</f>
        <v>-</v>
      </c>
      <c r="S29" s="117" t="str">
        <f>IF('3c AA'!V126="-","-",'3c AA'!V126)</f>
        <v>-</v>
      </c>
      <c r="T29" s="117">
        <f>IF('3c AA'!W126="-","-",'3c AA'!W126)</f>
        <v>0</v>
      </c>
      <c r="U29" s="117">
        <f>IF('3c AA'!X126="-","-",'3c AA'!X126)</f>
        <v>1.4870742269298105</v>
      </c>
      <c r="V29" s="117">
        <f>IF('3c AA'!Y126="-","-",'3c AA'!Y126)</f>
        <v>0.70457099735818829</v>
      </c>
      <c r="W29" s="117" t="str">
        <f>IF('3c AA'!Z126="-","-",'3c AA'!Z126)</f>
        <v>-</v>
      </c>
      <c r="X29" s="27"/>
      <c r="Y29" s="117">
        <f>IF('3c AA'!AB126="-","-",'3c AA'!AB126)</f>
        <v>0</v>
      </c>
      <c r="Z29" s="117" t="str">
        <f>IF('3c AA'!AC126="-","-",'3c AA'!AC126)</f>
        <v>-</v>
      </c>
      <c r="AA29" s="117" t="str">
        <f>IF('3c AA'!AD126="-","-",'3c AA'!AD126)</f>
        <v>-</v>
      </c>
      <c r="AB29" s="117" t="str">
        <f>IF('3c AA'!AE126="-","-",'3c AA'!AE126)</f>
        <v>-</v>
      </c>
      <c r="AC29" s="117" t="str">
        <f>IF('3c AA'!AF126="-","-",'3c AA'!AF126)</f>
        <v>-</v>
      </c>
      <c r="AD29" s="25"/>
    </row>
    <row r="30" spans="1:30" s="26" customFormat="1" ht="12.6" customHeight="1" x14ac:dyDescent="0.15">
      <c r="A30" s="207"/>
      <c r="B30" s="120" t="s">
        <v>246</v>
      </c>
      <c r="C30" s="120" t="s">
        <v>183</v>
      </c>
      <c r="D30" s="118" t="s">
        <v>132</v>
      </c>
      <c r="E30" s="119"/>
      <c r="F30" s="27"/>
      <c r="G30" s="117">
        <f>IF('3d PC'!G15="-","-",'3d PC'!G61)</f>
        <v>6.5567588596821027</v>
      </c>
      <c r="H30" s="117">
        <f>IF('3d PC'!H15="-","-",'3d PC'!H61)</f>
        <v>6.5567588596821027</v>
      </c>
      <c r="I30" s="117">
        <f>IF('3d PC'!I15="-","-",'3d PC'!I61)</f>
        <v>6.6197359495950758</v>
      </c>
      <c r="J30" s="117">
        <f>IF('3d PC'!J15="-","-",'3d PC'!J61)</f>
        <v>6.6197359495950758</v>
      </c>
      <c r="K30" s="117">
        <f>IF('3d PC'!K15="-","-",'3d PC'!K61)</f>
        <v>6.6995028867368616</v>
      </c>
      <c r="L30" s="117">
        <f>IF('3d PC'!L15="-","-",'3d PC'!L61)</f>
        <v>6.6995028867368616</v>
      </c>
      <c r="M30" s="117">
        <f>IF('3d PC'!M15="-","-",'3d PC'!M61)</f>
        <v>7.1131218301273513</v>
      </c>
      <c r="N30" s="117">
        <f>IF('3d PC'!N15="-","-",'3d PC'!N61)</f>
        <v>7.1131218301273513</v>
      </c>
      <c r="O30" s="27"/>
      <c r="P30" s="117">
        <f>'3d PC'!P61</f>
        <v>7.1131218301273513</v>
      </c>
      <c r="Q30" s="117">
        <f>'3d PC'!Q61</f>
        <v>7.2804579515147188</v>
      </c>
      <c r="R30" s="117">
        <f>'3d PC'!R61</f>
        <v>7.1935840895118579</v>
      </c>
      <c r="S30" s="117">
        <f>'3d PC'!S61</f>
        <v>7.3593999937099728</v>
      </c>
      <c r="T30" s="117">
        <f>'3d PC'!T61</f>
        <v>7.0492243060839304</v>
      </c>
      <c r="U30" s="117">
        <f>'3d PC'!U61</f>
        <v>7.1089669218364691</v>
      </c>
      <c r="V30" s="117">
        <f>'3d PC'!V61</f>
        <v>6.9829560851947949</v>
      </c>
      <c r="W30" s="117">
        <f>'3d PC'!W61</f>
        <v>9.6262235975887975</v>
      </c>
      <c r="X30" s="27"/>
      <c r="Y30" s="117">
        <f>'3d PC'!Y61</f>
        <v>9.9504863797742438</v>
      </c>
      <c r="Z30" s="117" t="str">
        <f>'3d PC'!Z61</f>
        <v>-</v>
      </c>
      <c r="AA30" s="117" t="str">
        <f>'3d PC'!AA61</f>
        <v>-</v>
      </c>
      <c r="AB30" s="117" t="str">
        <f>'3d PC'!AB61</f>
        <v>-</v>
      </c>
      <c r="AC30" s="117" t="str">
        <f>'3d PC'!AC61</f>
        <v>-</v>
      </c>
      <c r="AD30" s="25"/>
    </row>
    <row r="31" spans="1:30" s="26" customFormat="1" ht="11.25" customHeight="1" x14ac:dyDescent="0.15">
      <c r="A31" s="207"/>
      <c r="B31" s="120" t="s">
        <v>247</v>
      </c>
      <c r="C31" s="120" t="s">
        <v>184</v>
      </c>
      <c r="D31" s="118" t="s">
        <v>132</v>
      </c>
      <c r="E31" s="119"/>
      <c r="F31" s="27"/>
      <c r="G31" s="117">
        <f>IF('3e NC-Elec'!H44="-","-",'3e NC-Elec'!H44)</f>
        <v>9.5265000000000004</v>
      </c>
      <c r="H31" s="117">
        <f>IF('3e NC-Elec'!I44="-","-",'3e NC-Elec'!I44)</f>
        <v>9.5265000000000004</v>
      </c>
      <c r="I31" s="117">
        <f>IF('3e NC-Elec'!J44="-","-",'3e NC-Elec'!J44)</f>
        <v>16.352</v>
      </c>
      <c r="J31" s="117">
        <f>IF('3e NC-Elec'!K44="-","-",'3e NC-Elec'!K44)</f>
        <v>16.352</v>
      </c>
      <c r="K31" s="117">
        <f>IF('3e NC-Elec'!L44="-","-",'3e NC-Elec'!L44)</f>
        <v>11.388</v>
      </c>
      <c r="L31" s="117">
        <f>IF('3e NC-Elec'!M44="-","-",'3e NC-Elec'!M44)</f>
        <v>11.388</v>
      </c>
      <c r="M31" s="117">
        <f>IF('3e NC-Elec'!N44="-","-",'3e NC-Elec'!N44)</f>
        <v>12.0815</v>
      </c>
      <c r="N31" s="117">
        <f>IF('3e NC-Elec'!O44="-","-",'3e NC-Elec'!O44)</f>
        <v>12.0815</v>
      </c>
      <c r="O31" s="27"/>
      <c r="P31" s="117">
        <f>'3e NC-Elec'!Q44</f>
        <v>12.0815</v>
      </c>
      <c r="Q31" s="117">
        <f>'3e NC-Elec'!R44</f>
        <v>11.351499999999998</v>
      </c>
      <c r="R31" s="117">
        <f>'3e NC-Elec'!S44</f>
        <v>11.351499999999998</v>
      </c>
      <c r="S31" s="117">
        <f>'3e NC-Elec'!T44</f>
        <v>12.227499999999999</v>
      </c>
      <c r="T31" s="117">
        <f>'3e NC-Elec'!U44</f>
        <v>12.227499999999999</v>
      </c>
      <c r="U31" s="117">
        <f>'3e NC-Elec'!V44</f>
        <v>13.651000000000002</v>
      </c>
      <c r="V31" s="117">
        <f>'3e NC-Elec'!W44</f>
        <v>13.651000000000002</v>
      </c>
      <c r="W31" s="117">
        <f>'3e NC-Elec'!X44</f>
        <v>82.416999999999987</v>
      </c>
      <c r="X31" s="27"/>
      <c r="Y31" s="117">
        <f>'3e NC-Elec'!Z44</f>
        <v>82.416999999999987</v>
      </c>
      <c r="Z31" s="117" t="str">
        <f>'3e NC-Elec'!AA44</f>
        <v>-</v>
      </c>
      <c r="AA31" s="117" t="str">
        <f>'3e NC-Elec'!AB44</f>
        <v>-</v>
      </c>
      <c r="AB31" s="117" t="str">
        <f>'3e NC-Elec'!AC44</f>
        <v>-</v>
      </c>
      <c r="AC31" s="117" t="str">
        <f>'3e NC-Elec'!AD44</f>
        <v>-</v>
      </c>
      <c r="AD31" s="25"/>
    </row>
    <row r="32" spans="1:30" s="26" customFormat="1" ht="11.25" customHeight="1" x14ac:dyDescent="0.15">
      <c r="A32" s="207"/>
      <c r="B32" s="120" t="s">
        <v>248</v>
      </c>
      <c r="C32" s="120" t="s">
        <v>185</v>
      </c>
      <c r="D32" s="118" t="s">
        <v>132</v>
      </c>
      <c r="E32" s="119"/>
      <c r="F32" s="27"/>
      <c r="G32" s="117">
        <f>IF('3g CPIH'!C$17="-","-",'3h OC '!$E$9*('3g CPIH'!C$17/'3g CPIH'!$G$17))</f>
        <v>39.034507632093934</v>
      </c>
      <c r="H32" s="117">
        <f>IF('3g CPIH'!D$17="-","-",'3h OC '!$E$9*('3g CPIH'!D$17/'3g CPIH'!$G$17))</f>
        <v>39.112654794520544</v>
      </c>
      <c r="I32" s="117">
        <f>IF('3g CPIH'!E$17="-","-",'3h OC '!$E$9*('3g CPIH'!E$17/'3g CPIH'!$G$17))</f>
        <v>39.229875538160471</v>
      </c>
      <c r="J32" s="117">
        <f>IF('3g CPIH'!F$17="-","-",'3h OC '!$E$9*('3g CPIH'!F$17/'3g CPIH'!$G$17))</f>
        <v>39.464317025440316</v>
      </c>
      <c r="K32" s="117">
        <f>IF('3g CPIH'!G$17="-","-",'3h OC '!$E$9*('3g CPIH'!G$17/'3g CPIH'!$G$17))</f>
        <v>39.933199999999999</v>
      </c>
      <c r="L32" s="117">
        <f>IF('3g CPIH'!H$17="-","-",'3h OC '!$E$9*('3g CPIH'!H$17/'3g CPIH'!$G$17))</f>
        <v>40.441156555772999</v>
      </c>
      <c r="M32" s="117">
        <f>IF('3g CPIH'!I$17="-","-",'3h OC '!$E$9*('3g CPIH'!I$17/'3g CPIH'!$G$17))</f>
        <v>41.027260273972601</v>
      </c>
      <c r="N32" s="117">
        <f>IF('3g CPIH'!J$17="-","-",'3h OC '!$E$9*('3g CPIH'!J$17/'3g CPIH'!$G$17))</f>
        <v>41.378922504892373</v>
      </c>
      <c r="O32" s="27"/>
      <c r="P32" s="117">
        <f>IF('3g CPIH'!L$17="-","-",'3h OC '!$E$9*('3g CPIH'!L$17/'3g CPIH'!$G$17))</f>
        <v>41.378922504892373</v>
      </c>
      <c r="Q32" s="117">
        <f>IF('3g CPIH'!M$17="-","-",'3h OC '!$E$9*('3g CPIH'!M$17/'3g CPIH'!$G$17))</f>
        <v>41.847805479452056</v>
      </c>
      <c r="R32" s="117">
        <f>IF('3g CPIH'!N$17="-","-",'3h OC '!$E$9*('3g CPIH'!N$17/'3g CPIH'!$G$17))</f>
        <v>42.160394129158512</v>
      </c>
      <c r="S32" s="117">
        <f>IF('3g CPIH'!O$17="-","-",'3h OC '!$E$9*('3g CPIH'!O$17/'3g CPIH'!$G$17))</f>
        <v>42.394835616438357</v>
      </c>
      <c r="T32" s="117">
        <f>IF('3g CPIH'!P$17="-","-",'3h OC '!$E$9*('3g CPIH'!P$17/'3g CPIH'!$G$17))</f>
        <v>42.512056360078276</v>
      </c>
      <c r="U32" s="117">
        <f>IF('3g CPIH'!Q$17="-","-",'3h OC '!$E$9*('3g CPIH'!Q$17/'3g CPIH'!$G$17))</f>
        <v>42.746497847358121</v>
      </c>
      <c r="V32" s="117">
        <f>IF('3g CPIH'!R$17="-","-",'3h OC '!$E$9*('3g CPIH'!R$17/'3g CPIH'!$G$17))</f>
        <v>43.527969471624267</v>
      </c>
      <c r="W32" s="117">
        <f>IF('3g CPIH'!S$17="-","-",'3h OC '!$E$9*('3g CPIH'!S$17/'3g CPIH'!$G$17))</f>
        <v>44.817397651663406</v>
      </c>
      <c r="X32" s="27"/>
      <c r="Y32" s="117">
        <f>IF('3g CPIH'!U$17="-","-",'3h OC '!$E$9*('3g CPIH'!U$17/'3g CPIH'!$G$17))</f>
        <v>47.083665362035227</v>
      </c>
      <c r="Z32" s="117" t="str">
        <f>IF('3g CPIH'!V$17="-","-",'3h OC '!$E$9*('3g CPIH'!V$17/'3g CPIH'!$G$17))</f>
        <v>-</v>
      </c>
      <c r="AA32" s="117" t="str">
        <f>IF('3g CPIH'!W$17="-","-",'3h OC '!$E$9*('3g CPIH'!W$17/'3g CPIH'!$G$17))</f>
        <v>-</v>
      </c>
      <c r="AB32" s="117" t="str">
        <f>IF('3g CPIH'!X$17="-","-",'3h OC '!$E$9*('3g CPIH'!X$17/'3g CPIH'!$G$17))</f>
        <v>-</v>
      </c>
      <c r="AC32" s="117" t="str">
        <f>IF('3g CPIH'!Y$17="-","-",'3h OC '!$E$9*('3g CPIH'!Y$17/'3g CPIH'!$G$17))</f>
        <v>-</v>
      </c>
      <c r="AD32" s="25"/>
    </row>
    <row r="33" spans="1:30" s="26" customFormat="1" ht="11.25" customHeight="1" x14ac:dyDescent="0.15">
      <c r="A33" s="207"/>
      <c r="B33" s="120" t="s">
        <v>248</v>
      </c>
      <c r="C33" s="120" t="s">
        <v>186</v>
      </c>
      <c r="D33" s="118" t="s">
        <v>132</v>
      </c>
      <c r="E33" s="119"/>
      <c r="F33" s="27"/>
      <c r="G33" s="117" t="s">
        <v>249</v>
      </c>
      <c r="H33" s="117" t="s">
        <v>249</v>
      </c>
      <c r="I33" s="117" t="s">
        <v>249</v>
      </c>
      <c r="J33" s="117" t="s">
        <v>249</v>
      </c>
      <c r="K33" s="117">
        <f>IF('3i SMNCC'!G$50="-","-",'3i SMNCC'!G$62)</f>
        <v>0</v>
      </c>
      <c r="L33" s="117">
        <f>IF('3i SMNCC'!H$50="-","-",'3i SMNCC'!H$62)</f>
        <v>-0.1310662676190151</v>
      </c>
      <c r="M33" s="117">
        <f>IF('3i SMNCC'!I$50="-","-",'3i SMNCC'!I$62)</f>
        <v>1.6490220555819262</v>
      </c>
      <c r="N33" s="117">
        <f>IF('3i SMNCC'!J$50="-","-",'3i SMNCC'!J$62)</f>
        <v>7.9249822078168837</v>
      </c>
      <c r="O33" s="27"/>
      <c r="P33" s="117">
        <f>IF('3i SMNCC'!L$50="-","-",'3i SMNCC'!L$62)</f>
        <v>7.9249822078168837</v>
      </c>
      <c r="Q33" s="117">
        <f>IF('3i SMNCC'!M$50="-","-",'3i SMNCC'!M$62)</f>
        <v>9.5945159615724194</v>
      </c>
      <c r="R33" s="117">
        <f>IF('3i SMNCC'!N$50="-","-",'3i SMNCC'!N$62)</f>
        <v>9.6655312765157912</v>
      </c>
      <c r="S33" s="117">
        <f>IF('3i SMNCC'!O$50="-","-",'3i SMNCC'!O$62)</f>
        <v>11.448655558303892</v>
      </c>
      <c r="T33" s="117">
        <f>IF('3i SMNCC'!P$50="-","-",'3i SMNCC'!P$62)</f>
        <v>11.63045810995356</v>
      </c>
      <c r="U33" s="117">
        <f>IF('3i SMNCC'!Q$50="-","-",'3i SMNCC'!Q$62)</f>
        <v>11.375413031411084</v>
      </c>
      <c r="V33" s="117">
        <f>IF('3i SMNCC'!R$50="-","-",'3i SMNCC'!R$62)</f>
        <v>11.405483218834176</v>
      </c>
      <c r="W33" s="117">
        <f>IF('3i SMNCC'!S$50="-","-",'3i SMNCC'!S$62)</f>
        <v>10.452988037960662</v>
      </c>
      <c r="X33" s="27"/>
      <c r="Y33" s="117">
        <f>IF('3i SMNCC'!U$50="-","-",'3i SMNCC'!U$62)</f>
        <v>11.090106502704794</v>
      </c>
      <c r="Z33" s="117" t="str">
        <f>IF('3i SMNCC'!V$50="-","-",'3i SMNCC'!V$62)</f>
        <v>-</v>
      </c>
      <c r="AA33" s="117" t="str">
        <f>IF('3i SMNCC'!W$50="-","-",'3i SMNCC'!W$62)</f>
        <v>-</v>
      </c>
      <c r="AB33" s="117" t="str">
        <f>IF('3i SMNCC'!X$50="-","-",'3i SMNCC'!X$62)</f>
        <v>-</v>
      </c>
      <c r="AC33" s="117" t="str">
        <f>IF('3i SMNCC'!Y$50="-","-",'3i SMNCC'!Y$62)</f>
        <v>-</v>
      </c>
      <c r="AD33" s="25"/>
    </row>
    <row r="34" spans="1:30" s="26" customFormat="1" ht="11.25" x14ac:dyDescent="0.15">
      <c r="A34" s="207"/>
      <c r="B34" s="120" t="s">
        <v>248</v>
      </c>
      <c r="C34" s="120" t="s">
        <v>187</v>
      </c>
      <c r="D34" s="118" t="s">
        <v>132</v>
      </c>
      <c r="E34" s="119"/>
      <c r="F34" s="27"/>
      <c r="G34" s="117">
        <f>IF('3g CPIH'!C$17="-","-",'3j PAAC PAP'!$G$15*('3g CPIH'!C$17/'3g CPIH'!$G$17))</f>
        <v>3.3460635029354204</v>
      </c>
      <c r="H34" s="117">
        <f>IF('3g CPIH'!D$17="-","-",'3j PAAC PAP'!$G$15*('3g CPIH'!D$17/'3g CPIH'!$G$17))</f>
        <v>3.3527623287671227</v>
      </c>
      <c r="I34" s="117">
        <f>IF('3g CPIH'!E$17="-","-",'3j PAAC PAP'!$G$15*('3g CPIH'!E$17/'3g CPIH'!$G$17))</f>
        <v>3.3628105675146771</v>
      </c>
      <c r="J34" s="117">
        <f>IF('3g CPIH'!F$17="-","-",'3j PAAC PAP'!$G$15*('3g CPIH'!F$17/'3g CPIH'!$G$17))</f>
        <v>3.3829070450097847</v>
      </c>
      <c r="K34" s="117">
        <f>IF('3g CPIH'!G$17="-","-",'3j PAAC PAP'!$G$15*('3g CPIH'!G$17/'3g CPIH'!$G$17))</f>
        <v>3.4230999999999998</v>
      </c>
      <c r="L34" s="117">
        <f>IF('3g CPIH'!H$17="-","-",'3j PAAC PAP'!$G$15*('3g CPIH'!H$17/'3g CPIH'!$G$17))</f>
        <v>3.4666423679060667</v>
      </c>
      <c r="M34" s="117">
        <f>IF('3g CPIH'!I$17="-","-",'3j PAAC PAP'!$G$15*('3g CPIH'!I$17/'3g CPIH'!$G$17))</f>
        <v>3.516883561643835</v>
      </c>
      <c r="N34" s="117">
        <f>IF('3g CPIH'!J$17="-","-",'3j PAAC PAP'!$G$15*('3g CPIH'!J$17/'3g CPIH'!$G$17))</f>
        <v>3.547028277886497</v>
      </c>
      <c r="O34" s="27"/>
      <c r="P34" s="117">
        <f>IF('3g CPIH'!L$17="-","-",'3j PAAC PAP'!$G$15*('3g CPIH'!L$17/'3g CPIH'!$G$17))</f>
        <v>3.547028277886497</v>
      </c>
      <c r="Q34" s="117">
        <f>IF('3g CPIH'!M$17="-","-",'3j PAAC PAP'!$G$15*('3g CPIH'!M$17/'3g CPIH'!$G$17))</f>
        <v>3.5872212328767121</v>
      </c>
      <c r="R34" s="117">
        <f>IF('3g CPIH'!N$17="-","-",'3j PAAC PAP'!$G$15*('3g CPIH'!N$17/'3g CPIH'!$G$17))</f>
        <v>3.6140165362035224</v>
      </c>
      <c r="S34" s="117">
        <f>IF('3g CPIH'!O$17="-","-",'3j PAAC PAP'!$G$15*('3g CPIH'!O$17/'3g CPIH'!$G$17))</f>
        <v>3.6341130136986299</v>
      </c>
      <c r="T34" s="117">
        <f>IF('3g CPIH'!P$17="-","-",'3j PAAC PAP'!$G$15*('3g CPIH'!P$17/'3g CPIH'!$G$17))</f>
        <v>3.6441612524461835</v>
      </c>
      <c r="U34" s="117">
        <f>IF('3g CPIH'!Q$17="-","-",'3j PAAC PAP'!$G$15*('3g CPIH'!Q$17/'3g CPIH'!$G$17))</f>
        <v>3.6642577299412915</v>
      </c>
      <c r="V34" s="117">
        <f>IF('3g CPIH'!R$17="-","-",'3j PAAC PAP'!$G$15*('3g CPIH'!R$17/'3g CPIH'!$G$17))</f>
        <v>3.7312459882583173</v>
      </c>
      <c r="W34" s="117">
        <f>IF('3g CPIH'!S$17="-","-",'3j PAAC PAP'!$G$15*('3g CPIH'!S$17/'3g CPIH'!$G$17))</f>
        <v>3.8417766144814092</v>
      </c>
      <c r="X34" s="27"/>
      <c r="Y34" s="117">
        <f>IF('3g CPIH'!U$17="-","-",'3j PAAC PAP'!$G$15*('3g CPIH'!U$17/'3g CPIH'!$G$17))</f>
        <v>4.0360425636007822</v>
      </c>
      <c r="Z34" s="117" t="str">
        <f>IF('3g CPIH'!V$17="-","-",'3j PAAC PAP'!$G$15*('3g CPIH'!V$17/'3g CPIH'!$G$17))</f>
        <v>-</v>
      </c>
      <c r="AA34" s="117" t="str">
        <f>IF('3g CPIH'!W$17="-","-",'3j PAAC PAP'!$G$15*('3g CPIH'!W$17/'3g CPIH'!$G$17))</f>
        <v>-</v>
      </c>
      <c r="AB34" s="117" t="str">
        <f>IF('3g CPIH'!X$17="-","-",'3j PAAC PAP'!$G$15*('3g CPIH'!X$17/'3g CPIH'!$G$17))</f>
        <v>-</v>
      </c>
      <c r="AC34" s="117" t="str">
        <f>IF('3g CPIH'!Y$17="-","-",'3j PAAC PAP'!$G$15*('3g CPIH'!Y$17/'3g CPIH'!$G$17))</f>
        <v>-</v>
      </c>
      <c r="AD34" s="25"/>
    </row>
    <row r="35" spans="1:30" s="26" customFormat="1" ht="11.25" x14ac:dyDescent="0.15">
      <c r="A35" s="207"/>
      <c r="B35" s="120" t="s">
        <v>248</v>
      </c>
      <c r="C35" s="120" t="s">
        <v>188</v>
      </c>
      <c r="D35" s="118" t="s">
        <v>132</v>
      </c>
      <c r="E35" s="119"/>
      <c r="F35" s="27"/>
      <c r="G35" s="117">
        <f>IF(G30="-","-",SUM(G27:G33)*'3j PAAC PAP'!$G$33)</f>
        <v>0.26379363042964016</v>
      </c>
      <c r="H35" s="117">
        <f>IF(H30="-","-",SUM(H27:H33)*'3j PAAC PAP'!$G$33)</f>
        <v>0.26416764274901389</v>
      </c>
      <c r="I35" s="117">
        <f>IF(I30="-","-",SUM(I27:I33)*'3j PAAC PAP'!$G$33)</f>
        <v>0.29769691258039804</v>
      </c>
      <c r="J35" s="117">
        <f>IF(J30="-","-",SUM(J27:J33)*'3j PAAC PAP'!$G$33)</f>
        <v>0.2988189495385194</v>
      </c>
      <c r="K35" s="117">
        <f>IF(K30="-","-",SUM(K27:K33)*'3j PAAC PAP'!$G$33)</f>
        <v>0.27768708401592263</v>
      </c>
      <c r="L35" s="117">
        <f>IF(L30="-","-",SUM(L27:L33)*'3j PAAC PAP'!$G$33)</f>
        <v>0.27949088093502761</v>
      </c>
      <c r="M35" s="117">
        <f>IF(M30="-","-",SUM(M27:M33)*'3j PAAC PAP'!$G$33)</f>
        <v>0.29611414730823749</v>
      </c>
      <c r="N35" s="117">
        <f>IF(N30="-","-",SUM(N27:N33)*'3j PAAC PAP'!$G$33)</f>
        <v>0.32783394803401605</v>
      </c>
      <c r="O35" s="27"/>
      <c r="P35" s="117">
        <f>IF(P30="-","-",SUM(P27:P33)*'3j PAAC PAP'!$G$33)</f>
        <v>0.32783394803401605</v>
      </c>
      <c r="Q35" s="117">
        <f>IF(Q30="-","-",SUM(Q27:Q33)*'3j PAAC PAP'!$G$33)</f>
        <v>0.33537550117269255</v>
      </c>
      <c r="R35" s="117">
        <f>IF(R30="-","-",SUM(R27:R33)*'3j PAAC PAP'!$G$33)</f>
        <v>0.33679565144396095</v>
      </c>
      <c r="S35" s="117">
        <f>IF(S30="-","-",SUM(S27:S33)*'3j PAAC PAP'!$G$33)</f>
        <v>0.35143785213221235</v>
      </c>
      <c r="T35" s="117">
        <f>IF(T30="-","-",SUM(T27:T33)*'3j PAAC PAP'!$G$33)</f>
        <v>0.35138447678249007</v>
      </c>
      <c r="U35" s="117">
        <f>IF(U30="-","-",SUM(U27:U33)*'3j PAAC PAP'!$G$33)</f>
        <v>0.36550180440378488</v>
      </c>
      <c r="V35" s="117">
        <f>IF(V30="-","-",SUM(V27:V33)*'3j PAAC PAP'!$G$33)</f>
        <v>0.36503769519363272</v>
      </c>
      <c r="W35" s="117">
        <f>IF(W30="-","-",SUM(W27:W33)*'3j PAAC PAP'!$G$33)</f>
        <v>0.70504293404860086</v>
      </c>
      <c r="X35" s="27"/>
      <c r="Y35" s="117">
        <f>IF(Y30="-","-",SUM(Y27:Y33)*'3j PAAC PAP'!$G$33)</f>
        <v>0.72049046195824529</v>
      </c>
      <c r="Z35" s="117" t="str">
        <f>IF(Z30="-","-",SUM(Z27:Z33)*'3j PAAC PAP'!$G$33)</f>
        <v>-</v>
      </c>
      <c r="AA35" s="117" t="str">
        <f>IF(AA30="-","-",SUM(AA27:AA33)*'3j PAAC PAP'!$G$33)</f>
        <v>-</v>
      </c>
      <c r="AB35" s="117" t="str">
        <f>IF(AB30="-","-",SUM(AB27:AB33)*'3j PAAC PAP'!$G$33)</f>
        <v>-</v>
      </c>
      <c r="AC35" s="117" t="str">
        <f>IF(AC30="-","-",SUM(AC27:AC33)*'3j PAAC PAP'!$G$33)</f>
        <v>-</v>
      </c>
      <c r="AD35" s="25"/>
    </row>
    <row r="36" spans="1:30" s="26" customFormat="1" ht="11.25" x14ac:dyDescent="0.15">
      <c r="A36" s="207"/>
      <c r="B36" s="120" t="s">
        <v>189</v>
      </c>
      <c r="C36" s="120" t="s">
        <v>250</v>
      </c>
      <c r="D36" s="118" t="s">
        <v>132</v>
      </c>
      <c r="E36" s="119"/>
      <c r="F36" s="27"/>
      <c r="G36" s="117">
        <f>IF(G30="-","-",SUM(G27:G35)*'3k EBIT'!$E$9)</f>
        <v>1.1374366143717327</v>
      </c>
      <c r="H36" s="117">
        <f>IF(H30="-","-",SUM(H27:H35)*'3k EBIT'!$E$9)</f>
        <v>1.1390871553429214</v>
      </c>
      <c r="I36" s="117">
        <f>IF(I30="-","-",SUM(I27:I35)*'3k EBIT'!$E$9)</f>
        <v>1.2756175201693305</v>
      </c>
      <c r="J36" s="117">
        <f>IF(J30="-","-",SUM(J27:J35)*'3k EBIT'!$E$9)</f>
        <v>1.2805691430828969</v>
      </c>
      <c r="K36" s="117">
        <f>IF(K30="-","-",SUM(K27:K35)*'3k EBIT'!$E$9)</f>
        <v>1.1954218177535398</v>
      </c>
      <c r="L36" s="117">
        <f>IF(L30="-","-",SUM(L27:L35)*'3k EBIT'!$E$9)</f>
        <v>1.2035996933748403</v>
      </c>
      <c r="M36" s="117">
        <f>IF(M30="-","-",SUM(M27:M35)*'3k EBIT'!$E$9)</f>
        <v>1.272165811391702</v>
      </c>
      <c r="N36" s="117">
        <f>IF(N30="-","-",SUM(N27:N35)*'3k EBIT'!$E$9)</f>
        <v>1.4017277936732879</v>
      </c>
      <c r="O36" s="27"/>
      <c r="P36" s="117">
        <f>IF(P30="-","-",SUM(P27:P35)*'3k EBIT'!$E$9)</f>
        <v>1.4017277936732879</v>
      </c>
      <c r="Q36" s="117">
        <f>IF(Q30="-","-",SUM(Q27:Q35)*'3k EBIT'!$E$9)</f>
        <v>1.4331714968197677</v>
      </c>
      <c r="R36" s="117">
        <f>IF(R30="-","-",SUM(R27:R35)*'3k EBIT'!$E$9)</f>
        <v>1.4394650423531219</v>
      </c>
      <c r="S36" s="117">
        <f>IF(S30="-","-",SUM(S27:S35)*'3k EBIT'!$E$9)</f>
        <v>1.4993919653199941</v>
      </c>
      <c r="T36" s="117">
        <f>IF(T30="-","-",SUM(T27:T35)*'3k EBIT'!$E$9)</f>
        <v>1.4993695462995109</v>
      </c>
      <c r="U36" s="117">
        <f>IF(U30="-","-",SUM(U27:U35)*'3k EBIT'!$E$9)</f>
        <v>1.557162245530503</v>
      </c>
      <c r="V36" s="117">
        <f>IF(V30="-","-",SUM(V27:V35)*'3k EBIT'!$E$9)</f>
        <v>1.5565725266247827</v>
      </c>
      <c r="W36" s="117">
        <f>IF(W30="-","-",SUM(W27:W35)*'3k EBIT'!$E$9)</f>
        <v>2.9412327856906679</v>
      </c>
      <c r="X36" s="27"/>
      <c r="Y36" s="117">
        <f>IF(Y30="-","-",SUM(Y27:Y35)*'3k EBIT'!$E$9)</f>
        <v>3.0078076213187792</v>
      </c>
      <c r="Z36" s="117" t="str">
        <f>IF(Z30="-","-",SUM(Z27:Z35)*'3k EBIT'!$E$9)</f>
        <v>-</v>
      </c>
      <c r="AA36" s="117" t="str">
        <f>IF(AA30="-","-",SUM(AA27:AA35)*'3k EBIT'!$E$9)</f>
        <v>-</v>
      </c>
      <c r="AB36" s="117" t="str">
        <f>IF(AB30="-","-",SUM(AB27:AB35)*'3k EBIT'!$E$9)</f>
        <v>-</v>
      </c>
      <c r="AC36" s="117" t="str">
        <f>IF(AC30="-","-",SUM(AC27:AC35)*'3k EBIT'!$E$9)</f>
        <v>-</v>
      </c>
      <c r="AD36" s="25"/>
    </row>
    <row r="37" spans="1:30" s="26" customFormat="1" ht="11.25" customHeight="1" x14ac:dyDescent="0.15">
      <c r="A37" s="207"/>
      <c r="B37" s="120" t="s">
        <v>251</v>
      </c>
      <c r="C37" s="156" t="s">
        <v>252</v>
      </c>
      <c r="D37" s="118" t="s">
        <v>132</v>
      </c>
      <c r="E37" s="118"/>
      <c r="F37" s="27"/>
      <c r="G37" s="117">
        <f>IF(G32="-","-",SUM(G27:G30,G32:G36)*'3l HAP'!$E$10)</f>
        <v>0.73700686046670727</v>
      </c>
      <c r="H37" s="117">
        <f>IF(H32="-","-",SUM(H27:H30,H32:H36)*'3l HAP'!$E$10)</f>
        <v>0.73827873206552441</v>
      </c>
      <c r="I37" s="117">
        <f>IF(I32="-","-",SUM(I27:I30,I32:I36)*'3l HAP'!$E$10)</f>
        <v>0.74355396792110018</v>
      </c>
      <c r="J37" s="117">
        <f>IF(J32="-","-",SUM(J27:J30,J32:J36)*'3l HAP'!$E$10)</f>
        <v>0.74736958271755161</v>
      </c>
      <c r="K37" s="117">
        <f>IF(K32="-","-",SUM(K27:K30,K32:K36)*'3l HAP'!$E$10)</f>
        <v>0.754434797495521</v>
      </c>
      <c r="L37" s="117">
        <f>IF(L32="-","-",SUM(L27:L30,L32:L36)*'3l HAP'!$E$10)</f>
        <v>0.7607364936805604</v>
      </c>
      <c r="M37" s="117">
        <f>IF(M32="-","-",SUM(M27:M30,M32:M36)*'3l HAP'!$E$10)</f>
        <v>0.80341854540325564</v>
      </c>
      <c r="N37" s="117">
        <f>IF(N32="-","-",SUM(N27:N30,N32:N36)*'3l HAP'!$E$10)</f>
        <v>0.90325624009054362</v>
      </c>
      <c r="O37" s="27"/>
      <c r="P37" s="117">
        <f>IF(P32="-","-",SUM(P27:P30,P32:P36)*'3l HAP'!$E$10)</f>
        <v>0.90325624009054362</v>
      </c>
      <c r="Q37" s="117">
        <f>IF(Q32="-","-",SUM(Q27:Q30,Q32:Q36)*'3l HAP'!$E$10)</f>
        <v>0.93817401575432191</v>
      </c>
      <c r="R37" s="117">
        <f>IF(R32="-","-",SUM(R27:R30,R32:R36)*'3l HAP'!$E$10)</f>
        <v>0.94302368744345955</v>
      </c>
      <c r="S37" s="117">
        <f>IF(S32="-","-",SUM(S27:S30,S32:S36)*'3l HAP'!$E$10)</f>
        <v>0.9763765775881883</v>
      </c>
      <c r="T37" s="117">
        <f>IF(T32="-","-",SUM(T27:T30,T32:T36)*'3l HAP'!$E$10)</f>
        <v>0.97635930197011889</v>
      </c>
      <c r="U37" s="117">
        <f>IF(U32="-","-",SUM(U27:U30,U32:U36)*'3l HAP'!$E$10)</f>
        <v>1.0000516574143057</v>
      </c>
      <c r="V37" s="117">
        <f>IF(V32="-","-",SUM(V27:V30,V32:V36)*'3l HAP'!$E$10)</f>
        <v>0.99959723262839373</v>
      </c>
      <c r="W37" s="117">
        <f>IF(W32="-","-",SUM(W27:W30,W32:W36)*'3l HAP'!$E$10)</f>
        <v>1.0597838307994085</v>
      </c>
      <c r="X37" s="27"/>
      <c r="Y37" s="117">
        <f>IF(Y32="-","-",SUM(Y27:Y30,Y32:Y36)*'3l HAP'!$E$10)</f>
        <v>1.1110849763688715</v>
      </c>
      <c r="Z37" s="117" t="str">
        <f>IF(Z32="-","-",SUM(Z27:Z30,Z32:Z36)*'3l HAP'!$E$10)</f>
        <v>-</v>
      </c>
      <c r="AA37" s="117" t="str">
        <f>IF(AA32="-","-",SUM(AA27:AA30,AA32:AA36)*'3l HAP'!$E$10)</f>
        <v>-</v>
      </c>
      <c r="AB37" s="117" t="str">
        <f>IF(AB32="-","-",SUM(AB27:AB30,AB32:AB36)*'3l HAP'!$E$10)</f>
        <v>-</v>
      </c>
      <c r="AC37" s="117" t="str">
        <f>IF(AC32="-","-",SUM(AC27:AC30,AC32:AC36)*'3l HAP'!$E$10)</f>
        <v>-</v>
      </c>
      <c r="AD37" s="25"/>
    </row>
    <row r="38" spans="1:30" s="26" customFormat="1" ht="11.25" customHeight="1" x14ac:dyDescent="0.15">
      <c r="A38" s="207"/>
      <c r="B38" s="120" t="s">
        <v>253</v>
      </c>
      <c r="C38" s="120" t="str">
        <f>B38&amp;"_"&amp;D38</f>
        <v>Total_East Midlands</v>
      </c>
      <c r="D38" s="118" t="s">
        <v>132</v>
      </c>
      <c r="E38" s="119"/>
      <c r="F38" s="27"/>
      <c r="G38" s="117">
        <f t="shared" ref="G38:N38" si="3">IF(G32="-","-",SUM(G27:G37))</f>
        <v>60.602067099979536</v>
      </c>
      <c r="H38" s="117">
        <f t="shared" si="3"/>
        <v>60.690209513127229</v>
      </c>
      <c r="I38" s="117">
        <f t="shared" si="3"/>
        <v>67.881290455941041</v>
      </c>
      <c r="J38" s="117">
        <f t="shared" si="3"/>
        <v>68.14571769538415</v>
      </c>
      <c r="K38" s="117">
        <f t="shared" si="3"/>
        <v>63.671346586001839</v>
      </c>
      <c r="L38" s="117">
        <f t="shared" si="3"/>
        <v>64.108062610787343</v>
      </c>
      <c r="M38" s="117">
        <f t="shared" si="3"/>
        <v>67.759486225428901</v>
      </c>
      <c r="N38" s="117">
        <f t="shared" si="3"/>
        <v>74.678372802520954</v>
      </c>
      <c r="O38" s="27"/>
      <c r="P38" s="117">
        <f t="shared" ref="P38:W38" si="4">IF(P32="-","-",SUM(P27:P37))</f>
        <v>74.678372802520954</v>
      </c>
      <c r="Q38" s="117">
        <f t="shared" si="4"/>
        <v>76.368221639162684</v>
      </c>
      <c r="R38" s="117">
        <f t="shared" si="4"/>
        <v>76.704310412630221</v>
      </c>
      <c r="S38" s="117">
        <f t="shared" si="4"/>
        <v>79.891710577191233</v>
      </c>
      <c r="T38" s="117">
        <f t="shared" si="4"/>
        <v>79.890513353614054</v>
      </c>
      <c r="U38" s="117">
        <f t="shared" si="4"/>
        <v>82.955925464825384</v>
      </c>
      <c r="V38" s="117">
        <f t="shared" si="4"/>
        <v>82.924433215716547</v>
      </c>
      <c r="W38" s="117">
        <f t="shared" si="4"/>
        <v>155.86144545223294</v>
      </c>
      <c r="X38" s="27"/>
      <c r="Y38" s="117">
        <f t="shared" ref="Y38:AC38" si="5">IF(Y32="-","-",SUM(Y27:Y37))</f>
        <v>159.41668386776092</v>
      </c>
      <c r="Z38" s="117" t="str">
        <f t="shared" si="5"/>
        <v>-</v>
      </c>
      <c r="AA38" s="117" t="str">
        <f t="shared" si="5"/>
        <v>-</v>
      </c>
      <c r="AB38" s="117" t="str">
        <f t="shared" si="5"/>
        <v>-</v>
      </c>
      <c r="AC38" s="117" t="str">
        <f t="shared" si="5"/>
        <v>-</v>
      </c>
      <c r="AD38" s="25"/>
    </row>
    <row r="39" spans="1:30" s="26" customFormat="1" ht="11.25" customHeight="1" x14ac:dyDescent="0.15">
      <c r="A39" s="207"/>
      <c r="B39" s="123" t="s">
        <v>244</v>
      </c>
      <c r="C39" s="123" t="s">
        <v>180</v>
      </c>
      <c r="D39" s="116" t="s">
        <v>129</v>
      </c>
      <c r="E39" s="75"/>
      <c r="F39" s="27"/>
      <c r="G39" s="35" t="s">
        <v>249</v>
      </c>
      <c r="H39" s="35" t="s">
        <v>249</v>
      </c>
      <c r="I39" s="35" t="s">
        <v>249</v>
      </c>
      <c r="J39" s="35" t="s">
        <v>249</v>
      </c>
      <c r="K39" s="35" t="s">
        <v>249</v>
      </c>
      <c r="L39" s="35" t="s">
        <v>249</v>
      </c>
      <c r="M39" s="35" t="s">
        <v>249</v>
      </c>
      <c r="N39" s="35" t="s">
        <v>249</v>
      </c>
      <c r="O39" s="27"/>
      <c r="P39" s="35" t="s">
        <v>249</v>
      </c>
      <c r="Q39" s="35" t="s">
        <v>249</v>
      </c>
      <c r="R39" s="35" t="s">
        <v>249</v>
      </c>
      <c r="S39" s="35" t="s">
        <v>249</v>
      </c>
      <c r="T39" s="35" t="s">
        <v>249</v>
      </c>
      <c r="U39" s="35" t="s">
        <v>249</v>
      </c>
      <c r="V39" s="35" t="s">
        <v>249</v>
      </c>
      <c r="W39" s="35" t="s">
        <v>249</v>
      </c>
      <c r="X39" s="27"/>
      <c r="Y39" s="35" t="s">
        <v>249</v>
      </c>
      <c r="Z39" s="35" t="s">
        <v>249</v>
      </c>
      <c r="AA39" s="35" t="s">
        <v>249</v>
      </c>
      <c r="AB39" s="35" t="s">
        <v>249</v>
      </c>
      <c r="AC39" s="35" t="s">
        <v>249</v>
      </c>
      <c r="AD39" s="25"/>
    </row>
    <row r="40" spans="1:30" s="26" customFormat="1" ht="11.25" customHeight="1" x14ac:dyDescent="0.15">
      <c r="A40" s="207"/>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x14ac:dyDescent="0.15">
      <c r="A41" s="207"/>
      <c r="B41" s="123" t="s">
        <v>245</v>
      </c>
      <c r="C41" s="123" t="s">
        <v>182</v>
      </c>
      <c r="D41" s="116" t="s">
        <v>129</v>
      </c>
      <c r="E41" s="75"/>
      <c r="F41" s="27"/>
      <c r="G41" s="35" t="str">
        <f>IF('3c AA'!J127="-","-",'3c AA'!J127)</f>
        <v>-</v>
      </c>
      <c r="H41" s="35" t="str">
        <f>IF('3c AA'!K127="-","-",'3c AA'!K127)</f>
        <v>-</v>
      </c>
      <c r="I41" s="35" t="str">
        <f>IF('3c AA'!L127="-","-",'3c AA'!L127)</f>
        <v>-</v>
      </c>
      <c r="J41" s="35" t="str">
        <f>IF('3c AA'!M127="-","-",'3c AA'!M127)</f>
        <v>-</v>
      </c>
      <c r="K41" s="35" t="str">
        <f>IF('3c AA'!N127="-","-",'3c AA'!N127)</f>
        <v>-</v>
      </c>
      <c r="L41" s="35" t="str">
        <f>IF('3c AA'!O127="-","-",'3c AA'!O127)</f>
        <v>-</v>
      </c>
      <c r="M41" s="35" t="str">
        <f>IF('3c AA'!P127="-","-",'3c AA'!P127)</f>
        <v>-</v>
      </c>
      <c r="N41" s="35" t="str">
        <f>IF('3c AA'!Q127="-","-",'3c AA'!Q127)</f>
        <v>-</v>
      </c>
      <c r="O41" s="27"/>
      <c r="P41" s="35" t="str">
        <f>IF('3c AA'!S127="-","-",'3c AA'!S127)</f>
        <v>-</v>
      </c>
      <c r="Q41" s="35" t="str">
        <f>IF('3c AA'!T127="-","-",'3c AA'!T127)</f>
        <v>-</v>
      </c>
      <c r="R41" s="35" t="str">
        <f>IF('3c AA'!U127="-","-",'3c AA'!U127)</f>
        <v>-</v>
      </c>
      <c r="S41" s="35" t="str">
        <f>IF('3c AA'!V127="-","-",'3c AA'!V127)</f>
        <v>-</v>
      </c>
      <c r="T41" s="35">
        <f>IF('3c AA'!W127="-","-",'3c AA'!W127)</f>
        <v>0</v>
      </c>
      <c r="U41" s="35">
        <f>IF('3c AA'!X127="-","-",'3c AA'!X127)</f>
        <v>1.4870742269298105</v>
      </c>
      <c r="V41" s="35">
        <f>IF('3c AA'!Y127="-","-",'3c AA'!Y127)</f>
        <v>0.70457099735818829</v>
      </c>
      <c r="W41" s="35" t="str">
        <f>IF('3c AA'!Z127="-","-",'3c AA'!Z127)</f>
        <v>-</v>
      </c>
      <c r="X41" s="27"/>
      <c r="Y41" s="35">
        <f>IF('3c AA'!AB127="-","-",'3c AA'!AB127)</f>
        <v>0</v>
      </c>
      <c r="Z41" s="35" t="str">
        <f>IF('3c AA'!AC127="-","-",'3c AA'!AC127)</f>
        <v>-</v>
      </c>
      <c r="AA41" s="35" t="str">
        <f>IF('3c AA'!AD127="-","-",'3c AA'!AD127)</f>
        <v>-</v>
      </c>
      <c r="AB41" s="35" t="str">
        <f>IF('3c AA'!AE127="-","-",'3c AA'!AE127)</f>
        <v>-</v>
      </c>
      <c r="AC41" s="35" t="str">
        <f>IF('3c AA'!AF127="-","-",'3c AA'!AF127)</f>
        <v>-</v>
      </c>
      <c r="AD41" s="25"/>
    </row>
    <row r="42" spans="1:30" s="26" customFormat="1" ht="11.25" customHeight="1" x14ac:dyDescent="0.15">
      <c r="A42" s="207"/>
      <c r="B42" s="123" t="s">
        <v>246</v>
      </c>
      <c r="C42" s="123" t="s">
        <v>183</v>
      </c>
      <c r="D42" s="116" t="s">
        <v>129</v>
      </c>
      <c r="E42" s="75"/>
      <c r="F42" s="27"/>
      <c r="G42" s="35">
        <f>IF('3d PC'!G15="-","-",'3d PC'!G61)</f>
        <v>6.5567588596821027</v>
      </c>
      <c r="H42" s="35">
        <f>IF('3d PC'!H15="-","-",'3d PC'!H61)</f>
        <v>6.5567588596821027</v>
      </c>
      <c r="I42" s="35">
        <f>IF('3d PC'!I15="-","-",'3d PC'!I61)</f>
        <v>6.6197359495950758</v>
      </c>
      <c r="J42" s="35">
        <f>IF('3d PC'!J15="-","-",'3d PC'!J61)</f>
        <v>6.6197359495950758</v>
      </c>
      <c r="K42" s="35">
        <f>IF('3d PC'!K15="-","-",'3d PC'!K61)</f>
        <v>6.6995028867368616</v>
      </c>
      <c r="L42" s="35">
        <f>IF('3d PC'!L15="-","-",'3d PC'!L61)</f>
        <v>6.6995028867368616</v>
      </c>
      <c r="M42" s="35">
        <f>IF('3d PC'!M15="-","-",'3d PC'!M61)</f>
        <v>7.1131218301273513</v>
      </c>
      <c r="N42" s="35">
        <f>IF('3d PC'!N15="-","-",'3d PC'!N61)</f>
        <v>7.1131218301273513</v>
      </c>
      <c r="O42" s="27"/>
      <c r="P42" s="35">
        <f>'3d PC'!P61</f>
        <v>7.1131218301273513</v>
      </c>
      <c r="Q42" s="35">
        <f>'3d PC'!Q61</f>
        <v>7.2804579515147188</v>
      </c>
      <c r="R42" s="35">
        <f>'3d PC'!R61</f>
        <v>7.1935840895118579</v>
      </c>
      <c r="S42" s="35">
        <f>'3d PC'!S61</f>
        <v>7.3593999937099728</v>
      </c>
      <c r="T42" s="35">
        <f>'3d PC'!T61</f>
        <v>7.0492243060839304</v>
      </c>
      <c r="U42" s="35">
        <f>'3d PC'!U61</f>
        <v>7.1089669218364691</v>
      </c>
      <c r="V42" s="35">
        <f>'3d PC'!V61</f>
        <v>6.9829560851947949</v>
      </c>
      <c r="W42" s="35">
        <f>'3d PC'!W61</f>
        <v>9.6262235975887975</v>
      </c>
      <c r="X42" s="27"/>
      <c r="Y42" s="35">
        <f>'3d PC'!Y61</f>
        <v>9.9504863797742438</v>
      </c>
      <c r="Z42" s="35" t="str">
        <f>'3d PC'!Z61</f>
        <v>-</v>
      </c>
      <c r="AA42" s="35" t="str">
        <f>'3d PC'!AA61</f>
        <v>-</v>
      </c>
      <c r="AB42" s="35" t="str">
        <f>'3d PC'!AB61</f>
        <v>-</v>
      </c>
      <c r="AC42" s="35" t="str">
        <f>'3d PC'!AC61</f>
        <v>-</v>
      </c>
      <c r="AD42" s="25"/>
    </row>
    <row r="43" spans="1:30" s="26" customFormat="1" ht="11.25" customHeight="1" x14ac:dyDescent="0.15">
      <c r="A43" s="207"/>
      <c r="B43" s="123" t="s">
        <v>247</v>
      </c>
      <c r="C43" s="123" t="s">
        <v>184</v>
      </c>
      <c r="D43" s="116" t="s">
        <v>129</v>
      </c>
      <c r="E43" s="75"/>
      <c r="F43" s="27"/>
      <c r="G43" s="35">
        <f>IF('3e NC-Elec'!H45="-","-",'3e NC-Elec'!H45)</f>
        <v>16.096500000000002</v>
      </c>
      <c r="H43" s="35">
        <f>IF('3e NC-Elec'!I45="-","-",'3e NC-Elec'!I45)</f>
        <v>16.096500000000002</v>
      </c>
      <c r="I43" s="35">
        <f>IF('3e NC-Elec'!J45="-","-",'3e NC-Elec'!J45)</f>
        <v>23.7469</v>
      </c>
      <c r="J43" s="35">
        <f>IF('3e NC-Elec'!K45="-","-",'3e NC-Elec'!K45)</f>
        <v>23.7469</v>
      </c>
      <c r="K43" s="35">
        <f>IF('3e NC-Elec'!L45="-","-",'3e NC-Elec'!L45)</f>
        <v>14.855500000000001</v>
      </c>
      <c r="L43" s="35">
        <f>IF('3e NC-Elec'!M45="-","-",'3e NC-Elec'!M45)</f>
        <v>14.855500000000001</v>
      </c>
      <c r="M43" s="35">
        <f>IF('3e NC-Elec'!N45="-","-",'3e NC-Elec'!N45)</f>
        <v>15.439500000000001</v>
      </c>
      <c r="N43" s="35">
        <f>IF('3e NC-Elec'!O45="-","-",'3e NC-Elec'!O45)</f>
        <v>15.439500000000001</v>
      </c>
      <c r="O43" s="27"/>
      <c r="P43" s="35">
        <f>'3e NC-Elec'!Q45</f>
        <v>15.439500000000001</v>
      </c>
      <c r="Q43" s="35">
        <f>'3e NC-Elec'!R45</f>
        <v>14.892000000000001</v>
      </c>
      <c r="R43" s="35">
        <f>'3e NC-Elec'!S45</f>
        <v>14.892000000000001</v>
      </c>
      <c r="S43" s="35">
        <f>'3e NC-Elec'!T45</f>
        <v>15.0015</v>
      </c>
      <c r="T43" s="35">
        <f>'3e NC-Elec'!U45</f>
        <v>15.0015</v>
      </c>
      <c r="U43" s="35">
        <f>'3e NC-Elec'!V45</f>
        <v>12.0815</v>
      </c>
      <c r="V43" s="35">
        <f>'3e NC-Elec'!W45</f>
        <v>12.0815</v>
      </c>
      <c r="W43" s="35">
        <f>'3e NC-Elec'!X45</f>
        <v>39.638999999999996</v>
      </c>
      <c r="X43" s="27"/>
      <c r="Y43" s="35">
        <f>'3e NC-Elec'!Z45</f>
        <v>39.638999999999996</v>
      </c>
      <c r="Z43" s="35" t="str">
        <f>'3e NC-Elec'!AA45</f>
        <v>-</v>
      </c>
      <c r="AA43" s="35" t="str">
        <f>'3e NC-Elec'!AB45</f>
        <v>-</v>
      </c>
      <c r="AB43" s="35" t="str">
        <f>'3e NC-Elec'!AC45</f>
        <v>-</v>
      </c>
      <c r="AC43" s="35" t="str">
        <f>'3e NC-Elec'!AD45</f>
        <v>-</v>
      </c>
      <c r="AD43" s="25"/>
    </row>
    <row r="44" spans="1:30" s="26" customFormat="1" ht="12.6" customHeight="1" x14ac:dyDescent="0.15">
      <c r="A44" s="207"/>
      <c r="B44" s="123" t="s">
        <v>248</v>
      </c>
      <c r="C44" s="123" t="s">
        <v>185</v>
      </c>
      <c r="D44" s="116" t="s">
        <v>129</v>
      </c>
      <c r="E44" s="75"/>
      <c r="F44" s="27"/>
      <c r="G44" s="35">
        <f>IF('3g CPIH'!C$17="-","-",'3h OC '!$E$9*('3g CPIH'!C$17/'3g CPIH'!$G$17))</f>
        <v>39.034507632093934</v>
      </c>
      <c r="H44" s="35">
        <f>IF('3g CPIH'!D$17="-","-",'3h OC '!$E$9*('3g CPIH'!D$17/'3g CPIH'!$G$17))</f>
        <v>39.112654794520544</v>
      </c>
      <c r="I44" s="35">
        <f>IF('3g CPIH'!E$17="-","-",'3h OC '!$E$9*('3g CPIH'!E$17/'3g CPIH'!$G$17))</f>
        <v>39.229875538160471</v>
      </c>
      <c r="J44" s="35">
        <f>IF('3g CPIH'!F$17="-","-",'3h OC '!$E$9*('3g CPIH'!F$17/'3g CPIH'!$G$17))</f>
        <v>39.464317025440316</v>
      </c>
      <c r="K44" s="35">
        <f>IF('3g CPIH'!G$17="-","-",'3h OC '!$E$9*('3g CPIH'!G$17/'3g CPIH'!$G$17))</f>
        <v>39.933199999999999</v>
      </c>
      <c r="L44" s="35">
        <f>IF('3g CPIH'!H$17="-","-",'3h OC '!$E$9*('3g CPIH'!H$17/'3g CPIH'!$G$17))</f>
        <v>40.441156555772999</v>
      </c>
      <c r="M44" s="35">
        <f>IF('3g CPIH'!I$17="-","-",'3h OC '!$E$9*('3g CPIH'!I$17/'3g CPIH'!$G$17))</f>
        <v>41.027260273972601</v>
      </c>
      <c r="N44" s="35">
        <f>IF('3g CPIH'!J$17="-","-",'3h OC '!$E$9*('3g CPIH'!J$17/'3g CPIH'!$G$17))</f>
        <v>41.378922504892373</v>
      </c>
      <c r="O44" s="27"/>
      <c r="P44" s="35">
        <f>IF('3g CPIH'!L$17="-","-",'3h OC '!$E$9*('3g CPIH'!L$17/'3g CPIH'!$G$17))</f>
        <v>41.378922504892373</v>
      </c>
      <c r="Q44" s="35">
        <f>IF('3g CPIH'!M$17="-","-",'3h OC '!$E$9*('3g CPIH'!M$17/'3g CPIH'!$G$17))</f>
        <v>41.847805479452056</v>
      </c>
      <c r="R44" s="35">
        <f>IF('3g CPIH'!N$17="-","-",'3h OC '!$E$9*('3g CPIH'!N$17/'3g CPIH'!$G$17))</f>
        <v>42.160394129158512</v>
      </c>
      <c r="S44" s="35">
        <f>IF('3g CPIH'!O$17="-","-",'3h OC '!$E$9*('3g CPIH'!O$17/'3g CPIH'!$G$17))</f>
        <v>42.394835616438357</v>
      </c>
      <c r="T44" s="35">
        <f>IF('3g CPIH'!P$17="-","-",'3h OC '!$E$9*('3g CPIH'!P$17/'3g CPIH'!$G$17))</f>
        <v>42.512056360078276</v>
      </c>
      <c r="U44" s="35">
        <f>IF('3g CPIH'!Q$17="-","-",'3h OC '!$E$9*('3g CPIH'!Q$17/'3g CPIH'!$G$17))</f>
        <v>42.746497847358121</v>
      </c>
      <c r="V44" s="35">
        <f>IF('3g CPIH'!R$17="-","-",'3h OC '!$E$9*('3g CPIH'!R$17/'3g CPIH'!$G$17))</f>
        <v>43.527969471624267</v>
      </c>
      <c r="W44" s="35">
        <f>IF('3g CPIH'!S$17="-","-",'3h OC '!$E$9*('3g CPIH'!S$17/'3g CPIH'!$G$17))</f>
        <v>44.817397651663406</v>
      </c>
      <c r="X44" s="27"/>
      <c r="Y44" s="35">
        <f>IF('3g CPIH'!U$17="-","-",'3h OC '!$E$9*('3g CPIH'!U$17/'3g CPIH'!$G$17))</f>
        <v>47.083665362035227</v>
      </c>
      <c r="Z44" s="35" t="str">
        <f>IF('3g CPIH'!V$17="-","-",'3h OC '!$E$9*('3g CPIH'!V$17/'3g CPIH'!$G$17))</f>
        <v>-</v>
      </c>
      <c r="AA44" s="35" t="str">
        <f>IF('3g CPIH'!W$17="-","-",'3h OC '!$E$9*('3g CPIH'!W$17/'3g CPIH'!$G$17))</f>
        <v>-</v>
      </c>
      <c r="AB44" s="35" t="str">
        <f>IF('3g CPIH'!X$17="-","-",'3h OC '!$E$9*('3g CPIH'!X$17/'3g CPIH'!$G$17))</f>
        <v>-</v>
      </c>
      <c r="AC44" s="35" t="str">
        <f>IF('3g CPIH'!Y$17="-","-",'3h OC '!$E$9*('3g CPIH'!Y$17/'3g CPIH'!$G$17))</f>
        <v>-</v>
      </c>
      <c r="AD44" s="25"/>
    </row>
    <row r="45" spans="1:30" s="26" customFormat="1" ht="11.25" x14ac:dyDescent="0.15">
      <c r="A45" s="207"/>
      <c r="B45" s="123" t="s">
        <v>248</v>
      </c>
      <c r="C45" s="123" t="s">
        <v>186</v>
      </c>
      <c r="D45" s="116" t="s">
        <v>129</v>
      </c>
      <c r="E45" s="75"/>
      <c r="F45" s="27"/>
      <c r="G45" s="35" t="s">
        <v>249</v>
      </c>
      <c r="H45" s="35" t="s">
        <v>249</v>
      </c>
      <c r="I45" s="35" t="s">
        <v>249</v>
      </c>
      <c r="J45" s="35" t="s">
        <v>249</v>
      </c>
      <c r="K45" s="35">
        <f>IF('3i SMNCC'!G$50="-","-",'3i SMNCC'!G$62)</f>
        <v>0</v>
      </c>
      <c r="L45" s="35">
        <f>IF('3i SMNCC'!H$50="-","-",'3i SMNCC'!H$62)</f>
        <v>-0.1310662676190151</v>
      </c>
      <c r="M45" s="35">
        <f>IF('3i SMNCC'!I$50="-","-",'3i SMNCC'!I$62)</f>
        <v>1.6490220555819262</v>
      </c>
      <c r="N45" s="35">
        <f>IF('3i SMNCC'!J$50="-","-",'3i SMNCC'!J$62)</f>
        <v>7.9249822078168837</v>
      </c>
      <c r="O45" s="27"/>
      <c r="P45" s="35">
        <f>IF('3i SMNCC'!L$50="-","-",'3i SMNCC'!L$62)</f>
        <v>7.9249822078168837</v>
      </c>
      <c r="Q45" s="35">
        <f>IF('3i SMNCC'!M$50="-","-",'3i SMNCC'!M$62)</f>
        <v>9.5945159615724194</v>
      </c>
      <c r="R45" s="35">
        <f>IF('3i SMNCC'!N$50="-","-",'3i SMNCC'!N$62)</f>
        <v>9.6655312765157912</v>
      </c>
      <c r="S45" s="35">
        <f>IF('3i SMNCC'!O$50="-","-",'3i SMNCC'!O$62)</f>
        <v>11.448655558303892</v>
      </c>
      <c r="T45" s="35">
        <f>IF('3i SMNCC'!P$50="-","-",'3i SMNCC'!P$62)</f>
        <v>11.63045810995356</v>
      </c>
      <c r="U45" s="35">
        <f>IF('3i SMNCC'!Q$50="-","-",'3i SMNCC'!Q$62)</f>
        <v>11.375413031411084</v>
      </c>
      <c r="V45" s="35">
        <f>IF('3i SMNCC'!R$50="-","-",'3i SMNCC'!R$62)</f>
        <v>11.405483218834176</v>
      </c>
      <c r="W45" s="35">
        <f>IF('3i SMNCC'!S$50="-","-",'3i SMNCC'!S$62)</f>
        <v>10.452988037960662</v>
      </c>
      <c r="X45" s="27"/>
      <c r="Y45" s="35">
        <f>IF('3i SMNCC'!U$50="-","-",'3i SMNCC'!U$62)</f>
        <v>11.090106502704794</v>
      </c>
      <c r="Z45" s="35" t="str">
        <f>IF('3i SMNCC'!V$50="-","-",'3i SMNCC'!V$62)</f>
        <v>-</v>
      </c>
      <c r="AA45" s="35" t="str">
        <f>IF('3i SMNCC'!W$50="-","-",'3i SMNCC'!W$62)</f>
        <v>-</v>
      </c>
      <c r="AB45" s="35" t="str">
        <f>IF('3i SMNCC'!X$50="-","-",'3i SMNCC'!X$62)</f>
        <v>-</v>
      </c>
      <c r="AC45" s="35" t="str">
        <f>IF('3i SMNCC'!Y$50="-","-",'3i SMNCC'!Y$62)</f>
        <v>-</v>
      </c>
      <c r="AD45" s="25"/>
    </row>
    <row r="46" spans="1:30" s="26" customFormat="1" ht="11.25" x14ac:dyDescent="0.15">
      <c r="A46" s="207"/>
      <c r="B46" s="123" t="s">
        <v>248</v>
      </c>
      <c r="C46" s="123" t="s">
        <v>187</v>
      </c>
      <c r="D46" s="116" t="s">
        <v>129</v>
      </c>
      <c r="E46" s="75"/>
      <c r="F46" s="27"/>
      <c r="G46" s="35">
        <f>IF('3g CPIH'!C$17="-","-",'3j PAAC PAP'!$G$15*('3g CPIH'!C$17/'3g CPIH'!$G$17))</f>
        <v>3.3460635029354204</v>
      </c>
      <c r="H46" s="35">
        <f>IF('3g CPIH'!D$17="-","-",'3j PAAC PAP'!$G$15*('3g CPIH'!D$17/'3g CPIH'!$G$17))</f>
        <v>3.3527623287671227</v>
      </c>
      <c r="I46" s="35">
        <f>IF('3g CPIH'!E$17="-","-",'3j PAAC PAP'!$G$15*('3g CPIH'!E$17/'3g CPIH'!$G$17))</f>
        <v>3.3628105675146771</v>
      </c>
      <c r="J46" s="35">
        <f>IF('3g CPIH'!F$17="-","-",'3j PAAC PAP'!$G$15*('3g CPIH'!F$17/'3g CPIH'!$G$17))</f>
        <v>3.3829070450097847</v>
      </c>
      <c r="K46" s="35">
        <f>IF('3g CPIH'!G$17="-","-",'3j PAAC PAP'!$G$15*('3g CPIH'!G$17/'3g CPIH'!$G$17))</f>
        <v>3.4230999999999998</v>
      </c>
      <c r="L46" s="35">
        <f>IF('3g CPIH'!H$17="-","-",'3j PAAC PAP'!$G$15*('3g CPIH'!H$17/'3g CPIH'!$G$17))</f>
        <v>3.4666423679060667</v>
      </c>
      <c r="M46" s="35">
        <f>IF('3g CPIH'!I$17="-","-",'3j PAAC PAP'!$G$15*('3g CPIH'!I$17/'3g CPIH'!$G$17))</f>
        <v>3.516883561643835</v>
      </c>
      <c r="N46" s="35">
        <f>IF('3g CPIH'!J$17="-","-",'3j PAAC PAP'!$G$15*('3g CPIH'!J$17/'3g CPIH'!$G$17))</f>
        <v>3.547028277886497</v>
      </c>
      <c r="O46" s="27"/>
      <c r="P46" s="35">
        <f>IF('3g CPIH'!L$17="-","-",'3j PAAC PAP'!$G$15*('3g CPIH'!L$17/'3g CPIH'!$G$17))</f>
        <v>3.547028277886497</v>
      </c>
      <c r="Q46" s="35">
        <f>IF('3g CPIH'!M$17="-","-",'3j PAAC PAP'!$G$15*('3g CPIH'!M$17/'3g CPIH'!$G$17))</f>
        <v>3.5872212328767121</v>
      </c>
      <c r="R46" s="35">
        <f>IF('3g CPIH'!N$17="-","-",'3j PAAC PAP'!$G$15*('3g CPIH'!N$17/'3g CPIH'!$G$17))</f>
        <v>3.6140165362035224</v>
      </c>
      <c r="S46" s="35">
        <f>IF('3g CPIH'!O$17="-","-",'3j PAAC PAP'!$G$15*('3g CPIH'!O$17/'3g CPIH'!$G$17))</f>
        <v>3.6341130136986299</v>
      </c>
      <c r="T46" s="35">
        <f>IF('3g CPIH'!P$17="-","-",'3j PAAC PAP'!$G$15*('3g CPIH'!P$17/'3g CPIH'!$G$17))</f>
        <v>3.6441612524461835</v>
      </c>
      <c r="U46" s="35">
        <f>IF('3g CPIH'!Q$17="-","-",'3j PAAC PAP'!$G$15*('3g CPIH'!Q$17/'3g CPIH'!$G$17))</f>
        <v>3.6642577299412915</v>
      </c>
      <c r="V46" s="35">
        <f>IF('3g CPIH'!R$17="-","-",'3j PAAC PAP'!$G$15*('3g CPIH'!R$17/'3g CPIH'!$G$17))</f>
        <v>3.7312459882583173</v>
      </c>
      <c r="W46" s="35">
        <f>IF('3g CPIH'!S$17="-","-",'3j PAAC PAP'!$G$15*('3g CPIH'!S$17/'3g CPIH'!$G$17))</f>
        <v>3.8417766144814092</v>
      </c>
      <c r="X46" s="27"/>
      <c r="Y46" s="35">
        <f>IF('3g CPIH'!U$17="-","-",'3j PAAC PAP'!$G$15*('3g CPIH'!U$17/'3g CPIH'!$G$17))</f>
        <v>4.0360425636007822</v>
      </c>
      <c r="Z46" s="35" t="str">
        <f>IF('3g CPIH'!V$17="-","-",'3j PAAC PAP'!$G$15*('3g CPIH'!V$17/'3g CPIH'!$G$17))</f>
        <v>-</v>
      </c>
      <c r="AA46" s="35" t="str">
        <f>IF('3g CPIH'!W$17="-","-",'3j PAAC PAP'!$G$15*('3g CPIH'!W$17/'3g CPIH'!$G$17))</f>
        <v>-</v>
      </c>
      <c r="AB46" s="35" t="str">
        <f>IF('3g CPIH'!X$17="-","-",'3j PAAC PAP'!$G$15*('3g CPIH'!X$17/'3g CPIH'!$G$17))</f>
        <v>-</v>
      </c>
      <c r="AC46" s="35" t="str">
        <f>IF('3g CPIH'!Y$17="-","-",'3j PAAC PAP'!$G$15*('3g CPIH'!Y$17/'3g CPIH'!$G$17))</f>
        <v>-</v>
      </c>
      <c r="AD46" s="25"/>
    </row>
    <row r="47" spans="1:30" s="26" customFormat="1" ht="11.25" x14ac:dyDescent="0.15">
      <c r="A47" s="207"/>
      <c r="B47" s="123" t="s">
        <v>248</v>
      </c>
      <c r="C47" s="123" t="s">
        <v>188</v>
      </c>
      <c r="D47" s="116" t="s">
        <v>129</v>
      </c>
      <c r="E47" s="75"/>
      <c r="F47" s="27"/>
      <c r="G47" s="35">
        <f>IF(G42="-","-",SUM(G39:G45)*'3j PAAC PAP'!$G$33)</f>
        <v>0.29523765042964012</v>
      </c>
      <c r="H47" s="35">
        <f>IF(H42="-","-",SUM(H39:H45)*'3j PAAC PAP'!$G$33)</f>
        <v>0.2956116627490139</v>
      </c>
      <c r="I47" s="35">
        <f>IF(I42="-","-",SUM(I39:I45)*'3j PAAC PAP'!$G$33)</f>
        <v>0.33308890398039809</v>
      </c>
      <c r="J47" s="35">
        <f>IF(J42="-","-",SUM(J39:J45)*'3j PAAC PAP'!$G$33)</f>
        <v>0.33421094093851939</v>
      </c>
      <c r="K47" s="35">
        <f>IF(K42="-","-",SUM(K39:K45)*'3j PAAC PAP'!$G$33)</f>
        <v>0.29428253901592261</v>
      </c>
      <c r="L47" s="35">
        <f>IF(L42="-","-",SUM(L39:L45)*'3j PAAC PAP'!$G$33)</f>
        <v>0.29608633593502764</v>
      </c>
      <c r="M47" s="35">
        <f>IF(M42="-","-",SUM(M39:M45)*'3j PAAC PAP'!$G$33)</f>
        <v>0.31218553530823745</v>
      </c>
      <c r="N47" s="35">
        <f>IF(N42="-","-",SUM(N39:N45)*'3j PAAC PAP'!$G$33)</f>
        <v>0.34390533603401602</v>
      </c>
      <c r="O47" s="27"/>
      <c r="P47" s="35">
        <f>IF(P42="-","-",SUM(P39:P45)*'3j PAAC PAP'!$G$33)</f>
        <v>0.34390533603401602</v>
      </c>
      <c r="Q47" s="35">
        <f>IF(Q42="-","-",SUM(Q39:Q45)*'3j PAAC PAP'!$G$33)</f>
        <v>0.3523203341726926</v>
      </c>
      <c r="R47" s="35">
        <f>IF(R42="-","-",SUM(R39:R45)*'3j PAAC PAP'!$G$33)</f>
        <v>0.353740484443961</v>
      </c>
      <c r="S47" s="35">
        <f>IF(S42="-","-",SUM(S39:S45)*'3j PAAC PAP'!$G$33)</f>
        <v>0.36471421613221233</v>
      </c>
      <c r="T47" s="35">
        <f>IF(T42="-","-",SUM(T39:T45)*'3j PAAC PAP'!$G$33)</f>
        <v>0.36466084078249011</v>
      </c>
      <c r="U47" s="35">
        <f>IF(U42="-","-",SUM(U39:U45)*'3j PAAC PAP'!$G$33)</f>
        <v>0.35799017740378486</v>
      </c>
      <c r="V47" s="35">
        <f>IF(V42="-","-",SUM(V39:V45)*'3j PAAC PAP'!$G$33)</f>
        <v>0.35752606819363275</v>
      </c>
      <c r="W47" s="35">
        <f>IF(W42="-","-",SUM(W39:W45)*'3j PAAC PAP'!$G$33)</f>
        <v>0.50030742604860079</v>
      </c>
      <c r="X47" s="27"/>
      <c r="Y47" s="35">
        <f>IF(Y42="-","-",SUM(Y39:Y45)*'3j PAAC PAP'!$G$33)</f>
        <v>0.51575495395824533</v>
      </c>
      <c r="Z47" s="35" t="str">
        <f>IF(Z42="-","-",SUM(Z39:Z45)*'3j PAAC PAP'!$G$33)</f>
        <v>-</v>
      </c>
      <c r="AA47" s="35" t="str">
        <f>IF(AA42="-","-",SUM(AA39:AA45)*'3j PAAC PAP'!$G$33)</f>
        <v>-</v>
      </c>
      <c r="AB47" s="35" t="str">
        <f>IF(AB42="-","-",SUM(AB39:AB45)*'3j PAAC PAP'!$G$33)</f>
        <v>-</v>
      </c>
      <c r="AC47" s="35" t="str">
        <f>IF(AC42="-","-",SUM(AC39:AC45)*'3j PAAC PAP'!$G$33)</f>
        <v>-</v>
      </c>
      <c r="AD47" s="25"/>
    </row>
    <row r="48" spans="1:30" s="26" customFormat="1" ht="11.25" customHeight="1" x14ac:dyDescent="0.15">
      <c r="A48" s="207"/>
      <c r="B48" s="123" t="s">
        <v>189</v>
      </c>
      <c r="C48" s="123" t="s">
        <v>250</v>
      </c>
      <c r="D48" s="121" t="s">
        <v>129</v>
      </c>
      <c r="E48" s="75"/>
      <c r="F48" s="27"/>
      <c r="G48" s="35">
        <f>IF(G42="-","-",SUM(G39:G47)*'3k EBIT'!$E$9)</f>
        <v>1.2652933821510928</v>
      </c>
      <c r="H48" s="35">
        <f>IF(H42="-","-",SUM(H39:H47)*'3k EBIT'!$E$9)</f>
        <v>1.2669439231222814</v>
      </c>
      <c r="I48" s="35">
        <f>IF(I42="-","-",SUM(I39:I47)*'3k EBIT'!$E$9)</f>
        <v>1.419527415458766</v>
      </c>
      <c r="J48" s="35">
        <f>IF(J42="-","-",SUM(J39:J47)*'3k EBIT'!$E$9)</f>
        <v>1.4244790383723323</v>
      </c>
      <c r="K48" s="35">
        <f>IF(K42="-","-",SUM(K39:K47)*'3k EBIT'!$E$9)</f>
        <v>1.26290177852598</v>
      </c>
      <c r="L48" s="35">
        <f>IF(L42="-","-",SUM(L39:L47)*'3k EBIT'!$E$9)</f>
        <v>1.2710796541472804</v>
      </c>
      <c r="M48" s="35">
        <f>IF(M42="-","-",SUM(M39:M47)*'3k EBIT'!$E$9)</f>
        <v>1.3375148260344862</v>
      </c>
      <c r="N48" s="35">
        <f>IF(N42="-","-",SUM(N39:N47)*'3k EBIT'!$E$9)</f>
        <v>1.4670768083160717</v>
      </c>
      <c r="O48" s="27"/>
      <c r="P48" s="35">
        <f>IF(P42="-","-",SUM(P39:P47)*'3k EBIT'!$E$9)</f>
        <v>1.4670768083160717</v>
      </c>
      <c r="Q48" s="35">
        <f>IF(Q42="-","-",SUM(Q39:Q47)*'3k EBIT'!$E$9)</f>
        <v>1.5020720883453118</v>
      </c>
      <c r="R48" s="35">
        <f>IF(R42="-","-",SUM(R39:R47)*'3k EBIT'!$E$9)</f>
        <v>1.5083656338786662</v>
      </c>
      <c r="S48" s="35">
        <f>IF(S42="-","-",SUM(S39:S47)*'3k EBIT'!$E$9)</f>
        <v>1.5533759339379463</v>
      </c>
      <c r="T48" s="35">
        <f>IF(T42="-","-",SUM(T39:T47)*'3k EBIT'!$E$9)</f>
        <v>1.5533535149174633</v>
      </c>
      <c r="U48" s="35">
        <f>IF(U42="-","-",SUM(U39:U47)*'3k EBIT'!$E$9)</f>
        <v>1.5266186843387666</v>
      </c>
      <c r="V48" s="35">
        <f>IF(V42="-","-",SUM(V39:V47)*'3k EBIT'!$E$9)</f>
        <v>1.526028965433047</v>
      </c>
      <c r="W48" s="35">
        <f>IF(W42="-","-",SUM(W39:W47)*'3k EBIT'!$E$9)</f>
        <v>2.1087431643717238</v>
      </c>
      <c r="X48" s="27"/>
      <c r="Y48" s="35">
        <f>IF(Y42="-","-",SUM(Y39:Y47)*'3k EBIT'!$E$9)</f>
        <v>2.175317999999836</v>
      </c>
      <c r="Z48" s="35" t="str">
        <f>IF(Z42="-","-",SUM(Z39:Z47)*'3k EBIT'!$E$9)</f>
        <v>-</v>
      </c>
      <c r="AA48" s="35" t="str">
        <f>IF(AA42="-","-",SUM(AA39:AA47)*'3k EBIT'!$E$9)</f>
        <v>-</v>
      </c>
      <c r="AB48" s="35" t="str">
        <f>IF(AB42="-","-",SUM(AB39:AB47)*'3k EBIT'!$E$9)</f>
        <v>-</v>
      </c>
      <c r="AC48" s="35" t="str">
        <f>IF(AC42="-","-",SUM(AC39:AC47)*'3k EBIT'!$E$9)</f>
        <v>-</v>
      </c>
      <c r="AD48" s="25"/>
    </row>
    <row r="49" spans="1:30" s="26" customFormat="1" ht="11.25" customHeight="1" x14ac:dyDescent="0.15">
      <c r="A49" s="207"/>
      <c r="B49" s="123" t="s">
        <v>251</v>
      </c>
      <c r="C49" s="158" t="s">
        <v>252</v>
      </c>
      <c r="D49" s="121" t="s">
        <v>129</v>
      </c>
      <c r="E49" s="116"/>
      <c r="F49" s="27"/>
      <c r="G49" s="35">
        <f>IF(G44="-","-",SUM(G39:G42,G44:G48)*'3l HAP'!$E$10)</f>
        <v>0.73933918330058501</v>
      </c>
      <c r="H49" s="35">
        <f>IF(H44="-","-",SUM(H39:H42,H44:H48)*'3l HAP'!$E$10)</f>
        <v>0.74061105489940204</v>
      </c>
      <c r="I49" s="35">
        <f>IF(I44="-","-",SUM(I39:I42,I44:I48)*'3l HAP'!$E$10)</f>
        <v>0.74617912684412013</v>
      </c>
      <c r="J49" s="35">
        <f>IF(J44="-","-",SUM(J39:J42,J44:J48)*'3l HAP'!$E$10)</f>
        <v>0.74999474164057156</v>
      </c>
      <c r="K49" s="35">
        <f>IF(K44="-","-",SUM(K39:K42,K44:K48)*'3l HAP'!$E$10)</f>
        <v>0.75566574565784528</v>
      </c>
      <c r="L49" s="35">
        <f>IF(L44="-","-",SUM(L39:L42,L44:L48)*'3l HAP'!$E$10)</f>
        <v>0.76196744184288467</v>
      </c>
      <c r="M49" s="35">
        <f>IF(M44="-","-",SUM(M39:M42,M44:M48)*'3l HAP'!$E$10)</f>
        <v>0.80461062151834861</v>
      </c>
      <c r="N49" s="35">
        <f>IF(N44="-","-",SUM(N39:N42,N44:N48)*'3l HAP'!$E$10)</f>
        <v>0.90444831620563659</v>
      </c>
      <c r="O49" s="27"/>
      <c r="P49" s="35">
        <f>IF(P44="-","-",SUM(P39:P42,P44:P48)*'3l HAP'!$E$10)</f>
        <v>0.90444831620563659</v>
      </c>
      <c r="Q49" s="35">
        <f>IF(Q44="-","-",SUM(Q39:Q42,Q44:Q48)*'3l HAP'!$E$10)</f>
        <v>0.93943087861480035</v>
      </c>
      <c r="R49" s="35">
        <f>IF(R44="-","-",SUM(R39:R42,R44:R48)*'3l HAP'!$E$10)</f>
        <v>0.94428055030393787</v>
      </c>
      <c r="S49" s="35">
        <f>IF(S44="-","-",SUM(S39:S42,S44:S48)*'3l HAP'!$E$10)</f>
        <v>0.97736133611804776</v>
      </c>
      <c r="T49" s="35">
        <f>IF(T44="-","-",SUM(T39:T42,T44:T48)*'3l HAP'!$E$10)</f>
        <v>0.97734406049997846</v>
      </c>
      <c r="U49" s="35">
        <f>IF(U44="-","-",SUM(U39:U42,U44:U48)*'3l HAP'!$E$10)</f>
        <v>0.99949449140399027</v>
      </c>
      <c r="V49" s="35">
        <f>IF(V44="-","-",SUM(V39:V42,V44:V48)*'3l HAP'!$E$10)</f>
        <v>0.99904006661807854</v>
      </c>
      <c r="W49" s="35">
        <f>IF(W44="-","-",SUM(W39:W42,W44:W48)*'3l HAP'!$E$10)</f>
        <v>1.04459781768105</v>
      </c>
      <c r="X49" s="27"/>
      <c r="Y49" s="35">
        <f>IF(Y44="-","-",SUM(Y39:Y42,Y44:Y48)*'3l HAP'!$E$10)</f>
        <v>1.0958989632505127</v>
      </c>
      <c r="Z49" s="35" t="str">
        <f>IF(Z44="-","-",SUM(Z39:Z42,Z44:Z48)*'3l HAP'!$E$10)</f>
        <v>-</v>
      </c>
      <c r="AA49" s="35" t="str">
        <f>IF(AA44="-","-",SUM(AA39:AA42,AA44:AA48)*'3l HAP'!$E$10)</f>
        <v>-</v>
      </c>
      <c r="AB49" s="35" t="str">
        <f>IF(AB44="-","-",SUM(AB39:AB42,AB44:AB48)*'3l HAP'!$E$10)</f>
        <v>-</v>
      </c>
      <c r="AC49" s="35" t="str">
        <f>IF(AC44="-","-",SUM(AC39:AC42,AC44:AC48)*'3l HAP'!$E$10)</f>
        <v>-</v>
      </c>
      <c r="AD49" s="25"/>
    </row>
    <row r="50" spans="1:30" s="26" customFormat="1" ht="11.25" customHeight="1" x14ac:dyDescent="0.15">
      <c r="A50" s="207"/>
      <c r="B50" s="123" t="s">
        <v>253</v>
      </c>
      <c r="C50" s="123" t="str">
        <f>B50&amp;"_"&amp;D50</f>
        <v>Total_London</v>
      </c>
      <c r="D50" s="121" t="s">
        <v>129</v>
      </c>
      <c r="E50" s="75"/>
      <c r="F50" s="27"/>
      <c r="G50" s="35">
        <f t="shared" ref="G50:N50" si="6">IF(G44="-","-",SUM(G39:G49))</f>
        <v>67.333700210592781</v>
      </c>
      <c r="H50" s="35">
        <f t="shared" si="6"/>
        <v>67.421842623740474</v>
      </c>
      <c r="I50" s="35">
        <f t="shared" si="6"/>
        <v>75.458117501553502</v>
      </c>
      <c r="J50" s="35">
        <f t="shared" si="6"/>
        <v>75.722544740996597</v>
      </c>
      <c r="K50" s="35">
        <f t="shared" si="6"/>
        <v>67.224152949936624</v>
      </c>
      <c r="L50" s="35">
        <f t="shared" si="6"/>
        <v>67.660868974722121</v>
      </c>
      <c r="M50" s="35">
        <f t="shared" si="6"/>
        <v>71.200098704186786</v>
      </c>
      <c r="N50" s="35">
        <f t="shared" si="6"/>
        <v>78.11898528127881</v>
      </c>
      <c r="O50" s="27"/>
      <c r="P50" s="35">
        <f t="shared" ref="P50:W50" si="7">IF(P44="-","-",SUM(P39:P49))</f>
        <v>78.11898528127881</v>
      </c>
      <c r="Q50" s="35">
        <f t="shared" si="7"/>
        <v>79.995823926548709</v>
      </c>
      <c r="R50" s="35">
        <f t="shared" si="7"/>
        <v>80.331912700016261</v>
      </c>
      <c r="S50" s="35">
        <f t="shared" si="7"/>
        <v>82.73395566833905</v>
      </c>
      <c r="T50" s="35">
        <f t="shared" si="7"/>
        <v>82.732758444761885</v>
      </c>
      <c r="U50" s="35">
        <f t="shared" si="7"/>
        <v>81.347813110623321</v>
      </c>
      <c r="V50" s="35">
        <f t="shared" si="7"/>
        <v>81.316320861514512</v>
      </c>
      <c r="W50" s="35">
        <f t="shared" si="7"/>
        <v>112.03103430979564</v>
      </c>
      <c r="X50" s="27"/>
      <c r="Y50" s="35">
        <f t="shared" ref="Y50:AC50" si="8">IF(Y44="-","-",SUM(Y39:Y49))</f>
        <v>115.58627272532367</v>
      </c>
      <c r="Z50" s="35" t="str">
        <f t="shared" si="8"/>
        <v>-</v>
      </c>
      <c r="AA50" s="35" t="str">
        <f t="shared" si="8"/>
        <v>-</v>
      </c>
      <c r="AB50" s="35" t="str">
        <f t="shared" si="8"/>
        <v>-</v>
      </c>
      <c r="AC50" s="35" t="str">
        <f t="shared" si="8"/>
        <v>-</v>
      </c>
      <c r="AD50" s="25"/>
    </row>
    <row r="51" spans="1:30" s="26" customFormat="1" ht="11.25" customHeight="1" x14ac:dyDescent="0.15">
      <c r="A51" s="207"/>
      <c r="B51" s="120" t="s">
        <v>244</v>
      </c>
      <c r="C51" s="120" t="s">
        <v>180</v>
      </c>
      <c r="D51" s="122" t="s">
        <v>128</v>
      </c>
      <c r="E51" s="119"/>
      <c r="F51" s="27"/>
      <c r="G51" s="117" t="s">
        <v>249</v>
      </c>
      <c r="H51" s="117" t="s">
        <v>249</v>
      </c>
      <c r="I51" s="117" t="s">
        <v>249</v>
      </c>
      <c r="J51" s="117" t="s">
        <v>249</v>
      </c>
      <c r="K51" s="117" t="s">
        <v>249</v>
      </c>
      <c r="L51" s="117" t="s">
        <v>249</v>
      </c>
      <c r="M51" s="117" t="s">
        <v>249</v>
      </c>
      <c r="N51" s="117" t="s">
        <v>249</v>
      </c>
      <c r="O51" s="27"/>
      <c r="P51" s="117" t="s">
        <v>249</v>
      </c>
      <c r="Q51" s="117" t="s">
        <v>249</v>
      </c>
      <c r="R51" s="117" t="s">
        <v>249</v>
      </c>
      <c r="S51" s="117" t="s">
        <v>249</v>
      </c>
      <c r="T51" s="117" t="s">
        <v>249</v>
      </c>
      <c r="U51" s="117" t="s">
        <v>249</v>
      </c>
      <c r="V51" s="117" t="s">
        <v>249</v>
      </c>
      <c r="W51" s="117" t="s">
        <v>249</v>
      </c>
      <c r="X51" s="27"/>
      <c r="Y51" s="117" t="s">
        <v>249</v>
      </c>
      <c r="Z51" s="117" t="s">
        <v>249</v>
      </c>
      <c r="AA51" s="117" t="s">
        <v>249</v>
      </c>
      <c r="AB51" s="117" t="s">
        <v>249</v>
      </c>
      <c r="AC51" s="117" t="s">
        <v>249</v>
      </c>
      <c r="AD51" s="25"/>
    </row>
    <row r="52" spans="1:30" s="26" customFormat="1" ht="11.25" customHeight="1" x14ac:dyDescent="0.15">
      <c r="A52" s="207"/>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x14ac:dyDescent="0.15">
      <c r="A53" s="207"/>
      <c r="B53" s="120" t="s">
        <v>245</v>
      </c>
      <c r="C53" s="120" t="s">
        <v>182</v>
      </c>
      <c r="D53" s="122" t="s">
        <v>128</v>
      </c>
      <c r="E53" s="119"/>
      <c r="F53" s="27"/>
      <c r="G53" s="117" t="str">
        <f>IF('3c AA'!J128="-","-",'3c AA'!J128)</f>
        <v>-</v>
      </c>
      <c r="H53" s="117" t="str">
        <f>IF('3c AA'!K128="-","-",'3c AA'!K128)</f>
        <v>-</v>
      </c>
      <c r="I53" s="117" t="str">
        <f>IF('3c AA'!L128="-","-",'3c AA'!L128)</f>
        <v>-</v>
      </c>
      <c r="J53" s="117" t="str">
        <f>IF('3c AA'!M128="-","-",'3c AA'!M128)</f>
        <v>-</v>
      </c>
      <c r="K53" s="117" t="str">
        <f>IF('3c AA'!N128="-","-",'3c AA'!N128)</f>
        <v>-</v>
      </c>
      <c r="L53" s="117" t="str">
        <f>IF('3c AA'!O128="-","-",'3c AA'!O128)</f>
        <v>-</v>
      </c>
      <c r="M53" s="117" t="str">
        <f>IF('3c AA'!P128="-","-",'3c AA'!P128)</f>
        <v>-</v>
      </c>
      <c r="N53" s="117" t="str">
        <f>IF('3c AA'!Q128="-","-",'3c AA'!Q128)</f>
        <v>-</v>
      </c>
      <c r="O53" s="27"/>
      <c r="P53" s="117" t="str">
        <f>IF('3c AA'!S128="-","-",'3c AA'!S128)</f>
        <v>-</v>
      </c>
      <c r="Q53" s="117" t="str">
        <f>IF('3c AA'!T128="-","-",'3c AA'!T128)</f>
        <v>-</v>
      </c>
      <c r="R53" s="117" t="str">
        <f>IF('3c AA'!U128="-","-",'3c AA'!U128)</f>
        <v>-</v>
      </c>
      <c r="S53" s="117" t="str">
        <f>IF('3c AA'!V128="-","-",'3c AA'!V128)</f>
        <v>-</v>
      </c>
      <c r="T53" s="117">
        <f>IF('3c AA'!W128="-","-",'3c AA'!W128)</f>
        <v>0</v>
      </c>
      <c r="U53" s="117">
        <f>IF('3c AA'!X128="-","-",'3c AA'!X128)</f>
        <v>1.4870742269298105</v>
      </c>
      <c r="V53" s="117">
        <f>IF('3c AA'!Y128="-","-",'3c AA'!Y128)</f>
        <v>0.70457099735818829</v>
      </c>
      <c r="W53" s="117" t="str">
        <f>IF('3c AA'!Z128="-","-",'3c AA'!Z128)</f>
        <v>-</v>
      </c>
      <c r="X53" s="27"/>
      <c r="Y53" s="117">
        <f>IF('3c AA'!AB128="-","-",'3c AA'!AB128)</f>
        <v>0</v>
      </c>
      <c r="Z53" s="117" t="str">
        <f>IF('3c AA'!AC128="-","-",'3c AA'!AC128)</f>
        <v>-</v>
      </c>
      <c r="AA53" s="117" t="str">
        <f>IF('3c AA'!AD128="-","-",'3c AA'!AD128)</f>
        <v>-</v>
      </c>
      <c r="AB53" s="117" t="str">
        <f>IF('3c AA'!AE128="-","-",'3c AA'!AE128)</f>
        <v>-</v>
      </c>
      <c r="AC53" s="117" t="str">
        <f>IF('3c AA'!AF128="-","-",'3c AA'!AF128)</f>
        <v>-</v>
      </c>
      <c r="AD53" s="25"/>
    </row>
    <row r="54" spans="1:30" s="26" customFormat="1" ht="11.25" customHeight="1" x14ac:dyDescent="0.15">
      <c r="A54" s="207"/>
      <c r="B54" s="120" t="s">
        <v>246</v>
      </c>
      <c r="C54" s="120" t="s">
        <v>183</v>
      </c>
      <c r="D54" s="122" t="s">
        <v>128</v>
      </c>
      <c r="E54" s="119"/>
      <c r="F54" s="27"/>
      <c r="G54" s="117">
        <f>IF('3d PC'!G15="-","-",'3d PC'!G61)</f>
        <v>6.5567588596821027</v>
      </c>
      <c r="H54" s="117">
        <f>IF('3d PC'!H15="-","-",'3d PC'!H61)</f>
        <v>6.5567588596821027</v>
      </c>
      <c r="I54" s="117">
        <f>IF('3d PC'!I15="-","-",'3d PC'!I61)</f>
        <v>6.6197359495950758</v>
      </c>
      <c r="J54" s="117">
        <f>IF('3d PC'!J15="-","-",'3d PC'!J61)</f>
        <v>6.6197359495950758</v>
      </c>
      <c r="K54" s="117">
        <f>IF('3d PC'!K15="-","-",'3d PC'!K61)</f>
        <v>6.6995028867368616</v>
      </c>
      <c r="L54" s="117">
        <f>IF('3d PC'!L15="-","-",'3d PC'!L61)</f>
        <v>6.6995028867368616</v>
      </c>
      <c r="M54" s="117">
        <f>IF('3d PC'!M15="-","-",'3d PC'!M61)</f>
        <v>7.1131218301273513</v>
      </c>
      <c r="N54" s="117">
        <f>IF('3d PC'!N15="-","-",'3d PC'!N61)</f>
        <v>7.1131218301273513</v>
      </c>
      <c r="O54" s="27"/>
      <c r="P54" s="117">
        <f>'3d PC'!P61</f>
        <v>7.1131218301273513</v>
      </c>
      <c r="Q54" s="117">
        <f>'3d PC'!Q61</f>
        <v>7.2804579515147188</v>
      </c>
      <c r="R54" s="117">
        <f>'3d PC'!R61</f>
        <v>7.1935840895118579</v>
      </c>
      <c r="S54" s="117">
        <f>'3d PC'!S61</f>
        <v>7.3593999937099728</v>
      </c>
      <c r="T54" s="117">
        <f>'3d PC'!T61</f>
        <v>7.0492243060839304</v>
      </c>
      <c r="U54" s="117">
        <f>'3d PC'!U61</f>
        <v>7.1089669218364691</v>
      </c>
      <c r="V54" s="117">
        <f>'3d PC'!V61</f>
        <v>6.9829560851947949</v>
      </c>
      <c r="W54" s="117">
        <f>'3d PC'!W61</f>
        <v>9.6262235975887975</v>
      </c>
      <c r="X54" s="27"/>
      <c r="Y54" s="117">
        <f>'3d PC'!Y61</f>
        <v>9.9504863797742438</v>
      </c>
      <c r="Z54" s="117" t="str">
        <f>'3d PC'!Z61</f>
        <v>-</v>
      </c>
      <c r="AA54" s="117" t="str">
        <f>'3d PC'!AA61</f>
        <v>-</v>
      </c>
      <c r="AB54" s="117" t="str">
        <f>'3d PC'!AB61</f>
        <v>-</v>
      </c>
      <c r="AC54" s="117" t="str">
        <f>'3d PC'!AC61</f>
        <v>-</v>
      </c>
      <c r="AD54" s="25"/>
    </row>
    <row r="55" spans="1:30" s="26" customFormat="1" ht="11.25" customHeight="1" x14ac:dyDescent="0.15">
      <c r="A55" s="207"/>
      <c r="B55" s="120" t="s">
        <v>247</v>
      </c>
      <c r="C55" s="120" t="s">
        <v>184</v>
      </c>
      <c r="D55" s="122" t="s">
        <v>128</v>
      </c>
      <c r="E55" s="119"/>
      <c r="F55" s="27"/>
      <c r="G55" s="117">
        <f>IF('3e NC-Elec'!H46="-","-",'3e NC-Elec'!H46)</f>
        <v>19.308499999999999</v>
      </c>
      <c r="H55" s="117">
        <f>IF('3e NC-Elec'!I46="-","-",'3e NC-Elec'!I46)</f>
        <v>19.308499999999999</v>
      </c>
      <c r="I55" s="117">
        <f>IF('3e NC-Elec'!J46="-","-",'3e NC-Elec'!J46)</f>
        <v>14.818999999999999</v>
      </c>
      <c r="J55" s="117">
        <f>IF('3e NC-Elec'!K46="-","-",'3e NC-Elec'!K46)</f>
        <v>14.818999999999999</v>
      </c>
      <c r="K55" s="117">
        <f>IF('3e NC-Elec'!L46="-","-",'3e NC-Elec'!L46)</f>
        <v>15.184000000000001</v>
      </c>
      <c r="L55" s="117">
        <f>IF('3e NC-Elec'!M46="-","-",'3e NC-Elec'!M46)</f>
        <v>15.184000000000001</v>
      </c>
      <c r="M55" s="117">
        <f>IF('3e NC-Elec'!N46="-","-",'3e NC-Elec'!N46)</f>
        <v>13.468499999999999</v>
      </c>
      <c r="N55" s="117">
        <f>IF('3e NC-Elec'!O46="-","-",'3e NC-Elec'!O46)</f>
        <v>13.468499999999999</v>
      </c>
      <c r="O55" s="27"/>
      <c r="P55" s="117">
        <f>'3e NC-Elec'!Q46</f>
        <v>13.468499999999999</v>
      </c>
      <c r="Q55" s="117">
        <f>'3e NC-Elec'!R46</f>
        <v>13.432</v>
      </c>
      <c r="R55" s="117">
        <f>'3e NC-Elec'!S46</f>
        <v>13.432</v>
      </c>
      <c r="S55" s="117">
        <f>'3e NC-Elec'!T46</f>
        <v>11.351499999999998</v>
      </c>
      <c r="T55" s="117">
        <f>'3e NC-Elec'!U46</f>
        <v>11.351499999999998</v>
      </c>
      <c r="U55" s="117">
        <f>'3e NC-Elec'!V46</f>
        <v>12.738500000000002</v>
      </c>
      <c r="V55" s="117">
        <f>'3e NC-Elec'!W46</f>
        <v>12.738500000000002</v>
      </c>
      <c r="W55" s="117">
        <f>'3e NC-Elec'!X46</f>
        <v>92.016499999999994</v>
      </c>
      <c r="X55" s="27"/>
      <c r="Y55" s="117">
        <f>'3e NC-Elec'!Z46</f>
        <v>92.016499999999994</v>
      </c>
      <c r="Z55" s="117" t="str">
        <f>'3e NC-Elec'!AA46</f>
        <v>-</v>
      </c>
      <c r="AA55" s="117" t="str">
        <f>'3e NC-Elec'!AB46</f>
        <v>-</v>
      </c>
      <c r="AB55" s="117" t="str">
        <f>'3e NC-Elec'!AC46</f>
        <v>-</v>
      </c>
      <c r="AC55" s="117" t="str">
        <f>'3e NC-Elec'!AD46</f>
        <v>-</v>
      </c>
      <c r="AD55" s="25"/>
    </row>
    <row r="56" spans="1:30" s="26" customFormat="1" ht="11.25" x14ac:dyDescent="0.15">
      <c r="A56" s="207"/>
      <c r="B56" s="120" t="s">
        <v>248</v>
      </c>
      <c r="C56" s="120" t="s">
        <v>185</v>
      </c>
      <c r="D56" s="122" t="s">
        <v>128</v>
      </c>
      <c r="E56" s="119"/>
      <c r="F56" s="27"/>
      <c r="G56" s="117">
        <f>IF('3g CPIH'!C$17="-","-",'3h OC '!$E$9*('3g CPIH'!C$17/'3g CPIH'!$G$17))</f>
        <v>39.034507632093934</v>
      </c>
      <c r="H56" s="117">
        <f>IF('3g CPIH'!D$17="-","-",'3h OC '!$E$9*('3g CPIH'!D$17/'3g CPIH'!$G$17))</f>
        <v>39.112654794520544</v>
      </c>
      <c r="I56" s="117">
        <f>IF('3g CPIH'!E$17="-","-",'3h OC '!$E$9*('3g CPIH'!E$17/'3g CPIH'!$G$17))</f>
        <v>39.229875538160471</v>
      </c>
      <c r="J56" s="117">
        <f>IF('3g CPIH'!F$17="-","-",'3h OC '!$E$9*('3g CPIH'!F$17/'3g CPIH'!$G$17))</f>
        <v>39.464317025440316</v>
      </c>
      <c r="K56" s="117">
        <f>IF('3g CPIH'!G$17="-","-",'3h OC '!$E$9*('3g CPIH'!G$17/'3g CPIH'!$G$17))</f>
        <v>39.933199999999999</v>
      </c>
      <c r="L56" s="117">
        <f>IF('3g CPIH'!H$17="-","-",'3h OC '!$E$9*('3g CPIH'!H$17/'3g CPIH'!$G$17))</f>
        <v>40.441156555772999</v>
      </c>
      <c r="M56" s="117">
        <f>IF('3g CPIH'!I$17="-","-",'3h OC '!$E$9*('3g CPIH'!I$17/'3g CPIH'!$G$17))</f>
        <v>41.027260273972601</v>
      </c>
      <c r="N56" s="117">
        <f>IF('3g CPIH'!J$17="-","-",'3h OC '!$E$9*('3g CPIH'!J$17/'3g CPIH'!$G$17))</f>
        <v>41.378922504892373</v>
      </c>
      <c r="O56" s="27"/>
      <c r="P56" s="117">
        <f>IF('3g CPIH'!L$17="-","-",'3h OC '!$E$9*('3g CPIH'!L$17/'3g CPIH'!$G$17))</f>
        <v>41.378922504892373</v>
      </c>
      <c r="Q56" s="117">
        <f>IF('3g CPIH'!M$17="-","-",'3h OC '!$E$9*('3g CPIH'!M$17/'3g CPIH'!$G$17))</f>
        <v>41.847805479452056</v>
      </c>
      <c r="R56" s="117">
        <f>IF('3g CPIH'!N$17="-","-",'3h OC '!$E$9*('3g CPIH'!N$17/'3g CPIH'!$G$17))</f>
        <v>42.160394129158512</v>
      </c>
      <c r="S56" s="117">
        <f>IF('3g CPIH'!O$17="-","-",'3h OC '!$E$9*('3g CPIH'!O$17/'3g CPIH'!$G$17))</f>
        <v>42.394835616438357</v>
      </c>
      <c r="T56" s="117">
        <f>IF('3g CPIH'!P$17="-","-",'3h OC '!$E$9*('3g CPIH'!P$17/'3g CPIH'!$G$17))</f>
        <v>42.512056360078276</v>
      </c>
      <c r="U56" s="117">
        <f>IF('3g CPIH'!Q$17="-","-",'3h OC '!$E$9*('3g CPIH'!Q$17/'3g CPIH'!$G$17))</f>
        <v>42.746497847358121</v>
      </c>
      <c r="V56" s="117">
        <f>IF('3g CPIH'!R$17="-","-",'3h OC '!$E$9*('3g CPIH'!R$17/'3g CPIH'!$G$17))</f>
        <v>43.527969471624267</v>
      </c>
      <c r="W56" s="117">
        <f>IF('3g CPIH'!S$17="-","-",'3h OC '!$E$9*('3g CPIH'!S$17/'3g CPIH'!$G$17))</f>
        <v>44.817397651663406</v>
      </c>
      <c r="X56" s="27"/>
      <c r="Y56" s="117">
        <f>IF('3g CPIH'!U$17="-","-",'3h OC '!$E$9*('3g CPIH'!U$17/'3g CPIH'!$G$17))</f>
        <v>47.083665362035227</v>
      </c>
      <c r="Z56" s="117" t="str">
        <f>IF('3g CPIH'!V$17="-","-",'3h OC '!$E$9*('3g CPIH'!V$17/'3g CPIH'!$G$17))</f>
        <v>-</v>
      </c>
      <c r="AA56" s="117" t="str">
        <f>IF('3g CPIH'!W$17="-","-",'3h OC '!$E$9*('3g CPIH'!W$17/'3g CPIH'!$G$17))</f>
        <v>-</v>
      </c>
      <c r="AB56" s="117" t="str">
        <f>IF('3g CPIH'!X$17="-","-",'3h OC '!$E$9*('3g CPIH'!X$17/'3g CPIH'!$G$17))</f>
        <v>-</v>
      </c>
      <c r="AC56" s="117" t="str">
        <f>IF('3g CPIH'!Y$17="-","-",'3h OC '!$E$9*('3g CPIH'!Y$17/'3g CPIH'!$G$17))</f>
        <v>-</v>
      </c>
      <c r="AD56" s="25"/>
    </row>
    <row r="57" spans="1:30" s="26" customFormat="1" ht="11.25" x14ac:dyDescent="0.15">
      <c r="A57" s="207"/>
      <c r="B57" s="120" t="s">
        <v>248</v>
      </c>
      <c r="C57" s="120" t="s">
        <v>186</v>
      </c>
      <c r="D57" s="122" t="s">
        <v>128</v>
      </c>
      <c r="E57" s="119"/>
      <c r="F57" s="27"/>
      <c r="G57" s="117" t="s">
        <v>249</v>
      </c>
      <c r="H57" s="117" t="s">
        <v>249</v>
      </c>
      <c r="I57" s="117" t="s">
        <v>249</v>
      </c>
      <c r="J57" s="117" t="s">
        <v>249</v>
      </c>
      <c r="K57" s="117">
        <f>IF('3i SMNCC'!G$50="-","-",'3i SMNCC'!G$62)</f>
        <v>0</v>
      </c>
      <c r="L57" s="117">
        <f>IF('3i SMNCC'!H$50="-","-",'3i SMNCC'!H$62)</f>
        <v>-0.1310662676190151</v>
      </c>
      <c r="M57" s="117">
        <f>IF('3i SMNCC'!I$50="-","-",'3i SMNCC'!I$62)</f>
        <v>1.6490220555819262</v>
      </c>
      <c r="N57" s="117">
        <f>IF('3i SMNCC'!J$50="-","-",'3i SMNCC'!J$62)</f>
        <v>7.9249822078168837</v>
      </c>
      <c r="O57" s="27"/>
      <c r="P57" s="117">
        <f>IF('3i SMNCC'!L$50="-","-",'3i SMNCC'!L$62)</f>
        <v>7.9249822078168837</v>
      </c>
      <c r="Q57" s="117">
        <f>IF('3i SMNCC'!M$50="-","-",'3i SMNCC'!M$62)</f>
        <v>9.5945159615724194</v>
      </c>
      <c r="R57" s="117">
        <f>IF('3i SMNCC'!N$50="-","-",'3i SMNCC'!N$62)</f>
        <v>9.6655312765157912</v>
      </c>
      <c r="S57" s="117">
        <f>IF('3i SMNCC'!O$50="-","-",'3i SMNCC'!O$62)</f>
        <v>11.448655558303892</v>
      </c>
      <c r="T57" s="117">
        <f>IF('3i SMNCC'!P$50="-","-",'3i SMNCC'!P$62)</f>
        <v>11.63045810995356</v>
      </c>
      <c r="U57" s="117">
        <f>IF('3i SMNCC'!Q$50="-","-",'3i SMNCC'!Q$62)</f>
        <v>11.375413031411084</v>
      </c>
      <c r="V57" s="117">
        <f>IF('3i SMNCC'!R$50="-","-",'3i SMNCC'!R$62)</f>
        <v>11.405483218834176</v>
      </c>
      <c r="W57" s="117">
        <f>IF('3i SMNCC'!S$50="-","-",'3i SMNCC'!S$62)</f>
        <v>10.452988037960662</v>
      </c>
      <c r="X57" s="27"/>
      <c r="Y57" s="117">
        <f>IF('3i SMNCC'!U$50="-","-",'3i SMNCC'!U$62)</f>
        <v>11.090106502704794</v>
      </c>
      <c r="Z57" s="117" t="str">
        <f>IF('3i SMNCC'!V$50="-","-",'3i SMNCC'!V$62)</f>
        <v>-</v>
      </c>
      <c r="AA57" s="117" t="str">
        <f>IF('3i SMNCC'!W$50="-","-",'3i SMNCC'!W$62)</f>
        <v>-</v>
      </c>
      <c r="AB57" s="117" t="str">
        <f>IF('3i SMNCC'!X$50="-","-",'3i SMNCC'!X$62)</f>
        <v>-</v>
      </c>
      <c r="AC57" s="117" t="str">
        <f>IF('3i SMNCC'!Y$50="-","-",'3i SMNCC'!Y$62)</f>
        <v>-</v>
      </c>
      <c r="AD57" s="25"/>
    </row>
    <row r="58" spans="1:30" s="26" customFormat="1" ht="12.6" customHeight="1" x14ac:dyDescent="0.15">
      <c r="A58" s="207"/>
      <c r="B58" s="120" t="s">
        <v>248</v>
      </c>
      <c r="C58" s="120" t="s">
        <v>187</v>
      </c>
      <c r="D58" s="122" t="s">
        <v>128</v>
      </c>
      <c r="E58" s="119"/>
      <c r="F58" s="27"/>
      <c r="G58" s="117">
        <f>IF('3g CPIH'!C$17="-","-",'3j PAAC PAP'!$G$15*('3g CPIH'!C$17/'3g CPIH'!$G$17))</f>
        <v>3.3460635029354204</v>
      </c>
      <c r="H58" s="117">
        <f>IF('3g CPIH'!D$17="-","-",'3j PAAC PAP'!$G$15*('3g CPIH'!D$17/'3g CPIH'!$G$17))</f>
        <v>3.3527623287671227</v>
      </c>
      <c r="I58" s="117">
        <f>IF('3g CPIH'!E$17="-","-",'3j PAAC PAP'!$G$15*('3g CPIH'!E$17/'3g CPIH'!$G$17))</f>
        <v>3.3628105675146771</v>
      </c>
      <c r="J58" s="117">
        <f>IF('3g CPIH'!F$17="-","-",'3j PAAC PAP'!$G$15*('3g CPIH'!F$17/'3g CPIH'!$G$17))</f>
        <v>3.3829070450097847</v>
      </c>
      <c r="K58" s="117">
        <f>IF('3g CPIH'!G$17="-","-",'3j PAAC PAP'!$G$15*('3g CPIH'!G$17/'3g CPIH'!$G$17))</f>
        <v>3.4230999999999998</v>
      </c>
      <c r="L58" s="117">
        <f>IF('3g CPIH'!H$17="-","-",'3j PAAC PAP'!$G$15*('3g CPIH'!H$17/'3g CPIH'!$G$17))</f>
        <v>3.4666423679060667</v>
      </c>
      <c r="M58" s="117">
        <f>IF('3g CPIH'!I$17="-","-",'3j PAAC PAP'!$G$15*('3g CPIH'!I$17/'3g CPIH'!$G$17))</f>
        <v>3.516883561643835</v>
      </c>
      <c r="N58" s="117">
        <f>IF('3g CPIH'!J$17="-","-",'3j PAAC PAP'!$G$15*('3g CPIH'!J$17/'3g CPIH'!$G$17))</f>
        <v>3.547028277886497</v>
      </c>
      <c r="O58" s="27"/>
      <c r="P58" s="117">
        <f>IF('3g CPIH'!L$17="-","-",'3j PAAC PAP'!$G$15*('3g CPIH'!L$17/'3g CPIH'!$G$17))</f>
        <v>3.547028277886497</v>
      </c>
      <c r="Q58" s="117">
        <f>IF('3g CPIH'!M$17="-","-",'3j PAAC PAP'!$G$15*('3g CPIH'!M$17/'3g CPIH'!$G$17))</f>
        <v>3.5872212328767121</v>
      </c>
      <c r="R58" s="117">
        <f>IF('3g CPIH'!N$17="-","-",'3j PAAC PAP'!$G$15*('3g CPIH'!N$17/'3g CPIH'!$G$17))</f>
        <v>3.6140165362035224</v>
      </c>
      <c r="S58" s="117">
        <f>IF('3g CPIH'!O$17="-","-",'3j PAAC PAP'!$G$15*('3g CPIH'!O$17/'3g CPIH'!$G$17))</f>
        <v>3.6341130136986299</v>
      </c>
      <c r="T58" s="117">
        <f>IF('3g CPIH'!P$17="-","-",'3j PAAC PAP'!$G$15*('3g CPIH'!P$17/'3g CPIH'!$G$17))</f>
        <v>3.6441612524461835</v>
      </c>
      <c r="U58" s="117">
        <f>IF('3g CPIH'!Q$17="-","-",'3j PAAC PAP'!$G$15*('3g CPIH'!Q$17/'3g CPIH'!$G$17))</f>
        <v>3.6642577299412915</v>
      </c>
      <c r="V58" s="117">
        <f>IF('3g CPIH'!R$17="-","-",'3j PAAC PAP'!$G$15*('3g CPIH'!R$17/'3g CPIH'!$G$17))</f>
        <v>3.7312459882583173</v>
      </c>
      <c r="W58" s="117">
        <f>IF('3g CPIH'!S$17="-","-",'3j PAAC PAP'!$G$15*('3g CPIH'!S$17/'3g CPIH'!$G$17))</f>
        <v>3.8417766144814092</v>
      </c>
      <c r="X58" s="27"/>
      <c r="Y58" s="117">
        <f>IF('3g CPIH'!U$17="-","-",'3j PAAC PAP'!$G$15*('3g CPIH'!U$17/'3g CPIH'!$G$17))</f>
        <v>4.0360425636007822</v>
      </c>
      <c r="Z58" s="117" t="str">
        <f>IF('3g CPIH'!V$17="-","-",'3j PAAC PAP'!$G$15*('3g CPIH'!V$17/'3g CPIH'!$G$17))</f>
        <v>-</v>
      </c>
      <c r="AA58" s="117" t="str">
        <f>IF('3g CPIH'!W$17="-","-",'3j PAAC PAP'!$G$15*('3g CPIH'!W$17/'3g CPIH'!$G$17))</f>
        <v>-</v>
      </c>
      <c r="AB58" s="117" t="str">
        <f>IF('3g CPIH'!X$17="-","-",'3j PAAC PAP'!$G$15*('3g CPIH'!X$17/'3g CPIH'!$G$17))</f>
        <v>-</v>
      </c>
      <c r="AC58" s="117" t="str">
        <f>IF('3g CPIH'!Y$17="-","-",'3j PAAC PAP'!$G$15*('3g CPIH'!Y$17/'3g CPIH'!$G$17))</f>
        <v>-</v>
      </c>
      <c r="AD58" s="25"/>
    </row>
    <row r="59" spans="1:30" s="26" customFormat="1" ht="11.25" x14ac:dyDescent="0.15">
      <c r="A59" s="207"/>
      <c r="B59" s="120" t="s">
        <v>248</v>
      </c>
      <c r="C59" s="120" t="s">
        <v>188</v>
      </c>
      <c r="D59" s="122" t="s">
        <v>128</v>
      </c>
      <c r="E59" s="119"/>
      <c r="F59" s="27"/>
      <c r="G59" s="117">
        <f>IF(G54="-","-",SUM(G51:G57)*'3j PAAC PAP'!$G$33)</f>
        <v>0.31061028242964012</v>
      </c>
      <c r="H59" s="117">
        <f>IF(H54="-","-",SUM(H51:H57)*'3j PAAC PAP'!$G$33)</f>
        <v>0.31098429474901385</v>
      </c>
      <c r="I59" s="117">
        <f>IF(I54="-","-",SUM(I51:I57)*'3j PAAC PAP'!$G$33)</f>
        <v>0.29035997458039803</v>
      </c>
      <c r="J59" s="117">
        <f>IF(J54="-","-",SUM(J51:J57)*'3j PAAC PAP'!$G$33)</f>
        <v>0.29148201153851944</v>
      </c>
      <c r="K59" s="117">
        <f>IF(K54="-","-",SUM(K51:K57)*'3j PAAC PAP'!$G$33)</f>
        <v>0.29585474001592266</v>
      </c>
      <c r="L59" s="117">
        <f>IF(L54="-","-",SUM(L51:L57)*'3j PAAC PAP'!$G$33)</f>
        <v>0.29765853693502764</v>
      </c>
      <c r="M59" s="117">
        <f>IF(M54="-","-",SUM(M51:M57)*'3j PAAC PAP'!$G$33)</f>
        <v>0.30275232930823748</v>
      </c>
      <c r="N59" s="117">
        <f>IF(N54="-","-",SUM(N51:N57)*'3j PAAC PAP'!$G$33)</f>
        <v>0.33447213003401599</v>
      </c>
      <c r="O59" s="27"/>
      <c r="P59" s="117">
        <f>IF(P54="-","-",SUM(P51:P57)*'3j PAAC PAP'!$G$33)</f>
        <v>0.33447213003401599</v>
      </c>
      <c r="Q59" s="117">
        <f>IF(Q54="-","-",SUM(Q51:Q57)*'3j PAAC PAP'!$G$33)</f>
        <v>0.34533277417269254</v>
      </c>
      <c r="R59" s="117">
        <f>IF(R54="-","-",SUM(R51:R57)*'3j PAAC PAP'!$G$33)</f>
        <v>0.346752924443961</v>
      </c>
      <c r="S59" s="117">
        <f>IF(S54="-","-",SUM(S51:S57)*'3j PAAC PAP'!$G$33)</f>
        <v>0.34724531613221238</v>
      </c>
      <c r="T59" s="117">
        <f>IF(T54="-","-",SUM(T51:T57)*'3j PAAC PAP'!$G$33)</f>
        <v>0.3471919407824901</v>
      </c>
      <c r="U59" s="117">
        <f>IF(U54="-","-",SUM(U51:U57)*'3j PAAC PAP'!$G$33)</f>
        <v>0.36113457940378491</v>
      </c>
      <c r="V59" s="117">
        <f>IF(V54="-","-",SUM(V51:V57)*'3j PAAC PAP'!$G$33)</f>
        <v>0.36067047019363274</v>
      </c>
      <c r="W59" s="117">
        <f>IF(W54="-","-",SUM(W51:W57)*'3j PAAC PAP'!$G$33)</f>
        <v>0.75098614104860084</v>
      </c>
      <c r="X59" s="27"/>
      <c r="Y59" s="117">
        <f>IF(Y54="-","-",SUM(Y51:Y57)*'3j PAAC PAP'!$G$33)</f>
        <v>0.76643366895824538</v>
      </c>
      <c r="Z59" s="117" t="str">
        <f>IF(Z54="-","-",SUM(Z51:Z57)*'3j PAAC PAP'!$G$33)</f>
        <v>-</v>
      </c>
      <c r="AA59" s="117" t="str">
        <f>IF(AA54="-","-",SUM(AA51:AA57)*'3j PAAC PAP'!$G$33)</f>
        <v>-</v>
      </c>
      <c r="AB59" s="117" t="str">
        <f>IF(AB54="-","-",SUM(AB51:AB57)*'3j PAAC PAP'!$G$33)</f>
        <v>-</v>
      </c>
      <c r="AC59" s="117" t="str">
        <f>IF(AC54="-","-",SUM(AC51:AC57)*'3j PAAC PAP'!$G$33)</f>
        <v>-</v>
      </c>
      <c r="AD59" s="25"/>
    </row>
    <row r="60" spans="1:30" s="26" customFormat="1" ht="11.25" customHeight="1" x14ac:dyDescent="0.15">
      <c r="A60" s="207"/>
      <c r="B60" s="120" t="s">
        <v>189</v>
      </c>
      <c r="C60" s="120" t="s">
        <v>250</v>
      </c>
      <c r="D60" s="122" t="s">
        <v>128</v>
      </c>
      <c r="E60" s="119"/>
      <c r="F60" s="27"/>
      <c r="G60" s="117">
        <f>IF(G54="-","-",SUM(G51:G59)*'3k EBIT'!$E$9)</f>
        <v>1.3278011352876686</v>
      </c>
      <c r="H60" s="117">
        <f>IF(H54="-","-",SUM(H51:H59)*'3k EBIT'!$E$9)</f>
        <v>1.3294516762588575</v>
      </c>
      <c r="I60" s="117">
        <f>IF(I54="-","-",SUM(I51:I59)*'3k EBIT'!$E$9)</f>
        <v>1.2457842743541465</v>
      </c>
      <c r="J60" s="117">
        <f>IF(J54="-","-",SUM(J51:J59)*'3k EBIT'!$E$9)</f>
        <v>1.2507358972677132</v>
      </c>
      <c r="K60" s="117">
        <f>IF(K54="-","-",SUM(K51:K59)*'3k EBIT'!$E$9)</f>
        <v>1.2692946169149482</v>
      </c>
      <c r="L60" s="117">
        <f>IF(L54="-","-",SUM(L51:L59)*'3k EBIT'!$E$9)</f>
        <v>1.2774724925362482</v>
      </c>
      <c r="M60" s="117">
        <f>IF(M54="-","-",SUM(M51:M59)*'3k EBIT'!$E$9)</f>
        <v>1.2991577957006781</v>
      </c>
      <c r="N60" s="117">
        <f>IF(N54="-","-",SUM(N51:N59)*'3k EBIT'!$E$9)</f>
        <v>1.4287197779822638</v>
      </c>
      <c r="O60" s="27"/>
      <c r="P60" s="117">
        <f>IF(P54="-","-",SUM(P51:P59)*'3k EBIT'!$E$9)</f>
        <v>1.4287197779822638</v>
      </c>
      <c r="Q60" s="117">
        <f>IF(Q54="-","-",SUM(Q51:Q59)*'3k EBIT'!$E$9)</f>
        <v>1.4736594732832318</v>
      </c>
      <c r="R60" s="117">
        <f>IF(R54="-","-",SUM(R51:R59)*'3k EBIT'!$E$9)</f>
        <v>1.4799530188165859</v>
      </c>
      <c r="S60" s="117">
        <f>IF(S54="-","-",SUM(S51:S59)*'3k EBIT'!$E$9)</f>
        <v>1.4823443962827465</v>
      </c>
      <c r="T60" s="117">
        <f>IF(T54="-","-",SUM(T51:T59)*'3k EBIT'!$E$9)</f>
        <v>1.4823219772622633</v>
      </c>
      <c r="U60" s="117">
        <f>IF(U54="-","-",SUM(U51:U59)*'3k EBIT'!$E$9)</f>
        <v>1.539404361116703</v>
      </c>
      <c r="V60" s="117">
        <f>IF(V54="-","-",SUM(V51:V59)*'3k EBIT'!$E$9)</f>
        <v>1.538814642210983</v>
      </c>
      <c r="W60" s="117">
        <f>IF(W54="-","-",SUM(W51:W59)*'3k EBIT'!$E$9)</f>
        <v>3.1280457297238442</v>
      </c>
      <c r="X60" s="27"/>
      <c r="Y60" s="117">
        <f>IF(Y54="-","-",SUM(Y51:Y59)*'3k EBIT'!$E$9)</f>
        <v>3.1946205653519559</v>
      </c>
      <c r="Z60" s="117" t="str">
        <f>IF(Z54="-","-",SUM(Z51:Z59)*'3k EBIT'!$E$9)</f>
        <v>-</v>
      </c>
      <c r="AA60" s="117" t="str">
        <f>IF(AA54="-","-",SUM(AA51:AA59)*'3k EBIT'!$E$9)</f>
        <v>-</v>
      </c>
      <c r="AB60" s="117" t="str">
        <f>IF(AB54="-","-",SUM(AB51:AB59)*'3k EBIT'!$E$9)</f>
        <v>-</v>
      </c>
      <c r="AC60" s="117" t="str">
        <f>IF(AC54="-","-",SUM(AC51:AC59)*'3k EBIT'!$E$9)</f>
        <v>-</v>
      </c>
      <c r="AD60" s="25"/>
    </row>
    <row r="61" spans="1:30" s="26" customFormat="1" ht="11.25" customHeight="1" x14ac:dyDescent="0.15">
      <c r="A61" s="207"/>
      <c r="B61" s="120" t="s">
        <v>251</v>
      </c>
      <c r="C61" s="156" t="s">
        <v>252</v>
      </c>
      <c r="D61" s="122" t="s">
        <v>128</v>
      </c>
      <c r="E61" s="118"/>
      <c r="F61" s="27"/>
      <c r="G61" s="117">
        <f>IF(G56="-","-",SUM(G51:G54,G56:G60)*'3l HAP'!$E$10)</f>
        <v>0.74047943001936967</v>
      </c>
      <c r="H61" s="117">
        <f>IF(H56="-","-",SUM(H51:H54,H56:H60)*'3l HAP'!$E$10)</f>
        <v>0.74175130161818659</v>
      </c>
      <c r="I61" s="117">
        <f>IF(I56="-","-",SUM(I51:I54,I56:I60)*'3l HAP'!$E$10)</f>
        <v>0.7430097592598619</v>
      </c>
      <c r="J61" s="117">
        <f>IF(J56="-","-",SUM(J51:J54,J56:J60)*'3l HAP'!$E$10)</f>
        <v>0.74682537405631355</v>
      </c>
      <c r="K61" s="117">
        <f>IF(K56="-","-",SUM(K51:K54,K56:K60)*'3l HAP'!$E$10)</f>
        <v>0.75578236179953917</v>
      </c>
      <c r="L61" s="117">
        <f>IF(L56="-","-",SUM(L51:L54,L56:L60)*'3l HAP'!$E$10)</f>
        <v>0.76208405798457846</v>
      </c>
      <c r="M61" s="117">
        <f>IF(M56="-","-",SUM(M51:M54,M56:M60)*'3l HAP'!$E$10)</f>
        <v>0.80391092466818526</v>
      </c>
      <c r="N61" s="117">
        <f>IF(N56="-","-",SUM(N51:N54,N56:N60)*'3l HAP'!$E$10)</f>
        <v>0.90374861935547335</v>
      </c>
      <c r="O61" s="27"/>
      <c r="P61" s="117">
        <f>IF(P56="-","-",SUM(P51:P54,P56:P60)*'3l HAP'!$E$10)</f>
        <v>0.90374861935547335</v>
      </c>
      <c r="Q61" s="117">
        <f>IF(Q56="-","-",SUM(Q51:Q54,Q56:Q60)*'3l HAP'!$E$10)</f>
        <v>0.93891258465171645</v>
      </c>
      <c r="R61" s="117">
        <f>IF(R56="-","-",SUM(R51:R54,R56:R60)*'3l HAP'!$E$10)</f>
        <v>0.94376225634085398</v>
      </c>
      <c r="S61" s="117">
        <f>IF(S56="-","-",SUM(S51:S54,S56:S60)*'3l HAP'!$E$10)</f>
        <v>0.97606560121033792</v>
      </c>
      <c r="T61" s="117">
        <f>IF(T56="-","-",SUM(T51:T54,T56:T60)*'3l HAP'!$E$10)</f>
        <v>0.97604832559226873</v>
      </c>
      <c r="U61" s="117">
        <f>IF(U56="-","-",SUM(U51:U54,U56:U60)*'3l HAP'!$E$10)</f>
        <v>0.99972772368737806</v>
      </c>
      <c r="V61" s="117">
        <f>IF(V56="-","-",SUM(V51:V54,V56:V60)*'3l HAP'!$E$10)</f>
        <v>0.99927329890146643</v>
      </c>
      <c r="W61" s="117">
        <f>IF(W56="-","-",SUM(W51:W54,W56:W60)*'3l HAP'!$E$10)</f>
        <v>1.0631916136066852</v>
      </c>
      <c r="X61" s="27"/>
      <c r="Y61" s="117">
        <f>IF(Y56="-","-",SUM(Y51:Y54,Y56:Y60)*'3l HAP'!$E$10)</f>
        <v>1.114492759176148</v>
      </c>
      <c r="Z61" s="117" t="str">
        <f>IF(Z56="-","-",SUM(Z51:Z54,Z56:Z60)*'3l HAP'!$E$10)</f>
        <v>-</v>
      </c>
      <c r="AA61" s="117" t="str">
        <f>IF(AA56="-","-",SUM(AA51:AA54,AA56:AA60)*'3l HAP'!$E$10)</f>
        <v>-</v>
      </c>
      <c r="AB61" s="117" t="str">
        <f>IF(AB56="-","-",SUM(AB51:AB54,AB56:AB60)*'3l HAP'!$E$10)</f>
        <v>-</v>
      </c>
      <c r="AC61" s="117" t="str">
        <f>IF(AC56="-","-",SUM(AC51:AC54,AC56:AC60)*'3l HAP'!$E$10)</f>
        <v>-</v>
      </c>
      <c r="AD61" s="25"/>
    </row>
    <row r="62" spans="1:30" s="26" customFormat="1" ht="11.25" customHeight="1" x14ac:dyDescent="0.15">
      <c r="A62" s="207"/>
      <c r="B62" s="120" t="s">
        <v>253</v>
      </c>
      <c r="C62" s="120" t="str">
        <f>B62&amp;"_"&amp;D62</f>
        <v>Total_N Wales and Mersey</v>
      </c>
      <c r="D62" s="122" t="s">
        <v>128</v>
      </c>
      <c r="E62" s="119"/>
      <c r="F62" s="27"/>
      <c r="G62" s="117">
        <f t="shared" ref="G62:N62" si="9">IF(G56="-","-",SUM(G51:G61))</f>
        <v>70.624720842448127</v>
      </c>
      <c r="H62" s="117">
        <f t="shared" si="9"/>
        <v>70.712863255595821</v>
      </c>
      <c r="I62" s="117">
        <f t="shared" si="9"/>
        <v>66.310576063464623</v>
      </c>
      <c r="J62" s="117">
        <f t="shared" si="9"/>
        <v>66.575003302907731</v>
      </c>
      <c r="K62" s="117">
        <f t="shared" si="9"/>
        <v>67.560734605467275</v>
      </c>
      <c r="L62" s="117">
        <f t="shared" si="9"/>
        <v>67.997450630252771</v>
      </c>
      <c r="M62" s="117">
        <f t="shared" si="9"/>
        <v>69.180608771002809</v>
      </c>
      <c r="N62" s="117">
        <f t="shared" si="9"/>
        <v>76.099495348094848</v>
      </c>
      <c r="O62" s="27"/>
      <c r="P62" s="117">
        <f t="shared" ref="P62:W62" si="10">IF(P56="-","-",SUM(P51:P61))</f>
        <v>76.099495348094848</v>
      </c>
      <c r="Q62" s="117">
        <f t="shared" si="10"/>
        <v>78.499905457523539</v>
      </c>
      <c r="R62" s="117">
        <f t="shared" si="10"/>
        <v>78.835994230991091</v>
      </c>
      <c r="S62" s="117">
        <f t="shared" si="10"/>
        <v>78.994159495776145</v>
      </c>
      <c r="T62" s="117">
        <f t="shared" si="10"/>
        <v>78.99296227219898</v>
      </c>
      <c r="U62" s="117">
        <f t="shared" si="10"/>
        <v>82.020976421684651</v>
      </c>
      <c r="V62" s="117">
        <f t="shared" si="10"/>
        <v>81.989484172575843</v>
      </c>
      <c r="W62" s="117">
        <f t="shared" si="10"/>
        <v>165.69710938607341</v>
      </c>
      <c r="X62" s="27"/>
      <c r="Y62" s="117">
        <f t="shared" ref="Y62:AC62" si="11">IF(Y56="-","-",SUM(Y51:Y61))</f>
        <v>169.25234780160142</v>
      </c>
      <c r="Z62" s="117" t="str">
        <f t="shared" si="11"/>
        <v>-</v>
      </c>
      <c r="AA62" s="117" t="str">
        <f t="shared" si="11"/>
        <v>-</v>
      </c>
      <c r="AB62" s="117" t="str">
        <f t="shared" si="11"/>
        <v>-</v>
      </c>
      <c r="AC62" s="117" t="str">
        <f t="shared" si="11"/>
        <v>-</v>
      </c>
      <c r="AD62" s="25"/>
    </row>
    <row r="63" spans="1:30" s="26" customFormat="1" ht="11.25" customHeight="1" x14ac:dyDescent="0.15">
      <c r="A63" s="207"/>
      <c r="B63" s="123" t="s">
        <v>244</v>
      </c>
      <c r="C63" s="123" t="s">
        <v>180</v>
      </c>
      <c r="D63" s="121" t="s">
        <v>133</v>
      </c>
      <c r="E63" s="75"/>
      <c r="F63" s="27"/>
      <c r="G63" s="35" t="s">
        <v>249</v>
      </c>
      <c r="H63" s="35" t="s">
        <v>249</v>
      </c>
      <c r="I63" s="35" t="s">
        <v>249</v>
      </c>
      <c r="J63" s="35" t="s">
        <v>249</v>
      </c>
      <c r="K63" s="35" t="s">
        <v>249</v>
      </c>
      <c r="L63" s="35" t="s">
        <v>249</v>
      </c>
      <c r="M63" s="35" t="s">
        <v>249</v>
      </c>
      <c r="N63" s="35" t="s">
        <v>249</v>
      </c>
      <c r="O63" s="27"/>
      <c r="P63" s="35" t="s">
        <v>249</v>
      </c>
      <c r="Q63" s="35" t="s">
        <v>249</v>
      </c>
      <c r="R63" s="35" t="s">
        <v>249</v>
      </c>
      <c r="S63" s="35" t="s">
        <v>249</v>
      </c>
      <c r="T63" s="35" t="s">
        <v>249</v>
      </c>
      <c r="U63" s="35" t="s">
        <v>249</v>
      </c>
      <c r="V63" s="35" t="s">
        <v>249</v>
      </c>
      <c r="W63" s="35" t="s">
        <v>249</v>
      </c>
      <c r="X63" s="27"/>
      <c r="Y63" s="35" t="s">
        <v>249</v>
      </c>
      <c r="Z63" s="35" t="s">
        <v>249</v>
      </c>
      <c r="AA63" s="35" t="s">
        <v>249</v>
      </c>
      <c r="AB63" s="35" t="s">
        <v>249</v>
      </c>
      <c r="AC63" s="35" t="s">
        <v>249</v>
      </c>
      <c r="AD63" s="25"/>
    </row>
    <row r="64" spans="1:30" s="26" customFormat="1" ht="11.25" customHeight="1" x14ac:dyDescent="0.15">
      <c r="A64" s="207"/>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x14ac:dyDescent="0.15">
      <c r="A65" s="207"/>
      <c r="B65" s="123" t="s">
        <v>245</v>
      </c>
      <c r="C65" s="123" t="s">
        <v>182</v>
      </c>
      <c r="D65" s="121" t="s">
        <v>133</v>
      </c>
      <c r="E65" s="75"/>
      <c r="F65" s="27"/>
      <c r="G65" s="35" t="str">
        <f>IF('3c AA'!J129="-","-",'3c AA'!J129)</f>
        <v>-</v>
      </c>
      <c r="H65" s="35" t="str">
        <f>IF('3c AA'!K129="-","-",'3c AA'!K129)</f>
        <v>-</v>
      </c>
      <c r="I65" s="35" t="str">
        <f>IF('3c AA'!L129="-","-",'3c AA'!L129)</f>
        <v>-</v>
      </c>
      <c r="J65" s="35" t="str">
        <f>IF('3c AA'!M129="-","-",'3c AA'!M129)</f>
        <v>-</v>
      </c>
      <c r="K65" s="35" t="str">
        <f>IF('3c AA'!N129="-","-",'3c AA'!N129)</f>
        <v>-</v>
      </c>
      <c r="L65" s="35" t="str">
        <f>IF('3c AA'!O129="-","-",'3c AA'!O129)</f>
        <v>-</v>
      </c>
      <c r="M65" s="35" t="str">
        <f>IF('3c AA'!P129="-","-",'3c AA'!P129)</f>
        <v>-</v>
      </c>
      <c r="N65" s="35" t="str">
        <f>IF('3c AA'!Q129="-","-",'3c AA'!Q129)</f>
        <v>-</v>
      </c>
      <c r="O65" s="27"/>
      <c r="P65" s="35" t="str">
        <f>IF('3c AA'!S129="-","-",'3c AA'!S129)</f>
        <v>-</v>
      </c>
      <c r="Q65" s="35" t="str">
        <f>IF('3c AA'!T129="-","-",'3c AA'!T129)</f>
        <v>-</v>
      </c>
      <c r="R65" s="35" t="str">
        <f>IF('3c AA'!U129="-","-",'3c AA'!U129)</f>
        <v>-</v>
      </c>
      <c r="S65" s="35" t="str">
        <f>IF('3c AA'!V129="-","-",'3c AA'!V129)</f>
        <v>-</v>
      </c>
      <c r="T65" s="35">
        <f>IF('3c AA'!W129="-","-",'3c AA'!W129)</f>
        <v>0</v>
      </c>
      <c r="U65" s="35">
        <f>IF('3c AA'!X129="-","-",'3c AA'!X129)</f>
        <v>1.4870742269298105</v>
      </c>
      <c r="V65" s="35">
        <f>IF('3c AA'!Y129="-","-",'3c AA'!Y129)</f>
        <v>0.70457099735818829</v>
      </c>
      <c r="W65" s="35" t="str">
        <f>IF('3c AA'!Z129="-","-",'3c AA'!Z129)</f>
        <v>-</v>
      </c>
      <c r="X65" s="27"/>
      <c r="Y65" s="35">
        <f>IF('3c AA'!AB129="-","-",'3c AA'!AB129)</f>
        <v>0</v>
      </c>
      <c r="Z65" s="35" t="str">
        <f>IF('3c AA'!AC129="-","-",'3c AA'!AC129)</f>
        <v>-</v>
      </c>
      <c r="AA65" s="35" t="str">
        <f>IF('3c AA'!AD129="-","-",'3c AA'!AD129)</f>
        <v>-</v>
      </c>
      <c r="AB65" s="35" t="str">
        <f>IF('3c AA'!AE129="-","-",'3c AA'!AE129)</f>
        <v>-</v>
      </c>
      <c r="AC65" s="35" t="str">
        <f>IF('3c AA'!AF129="-","-",'3c AA'!AF129)</f>
        <v>-</v>
      </c>
      <c r="AD65" s="25"/>
    </row>
    <row r="66" spans="1:30" s="26" customFormat="1" ht="11.25" customHeight="1" x14ac:dyDescent="0.15">
      <c r="A66" s="207"/>
      <c r="B66" s="123" t="s">
        <v>246</v>
      </c>
      <c r="C66" s="123" t="s">
        <v>183</v>
      </c>
      <c r="D66" s="121" t="s">
        <v>133</v>
      </c>
      <c r="E66" s="75"/>
      <c r="F66" s="27"/>
      <c r="G66" s="35">
        <f>IF('3d PC'!G15="-","-",'3d PC'!G61)</f>
        <v>6.5567588596821027</v>
      </c>
      <c r="H66" s="35">
        <f>IF('3d PC'!H15="-","-",'3d PC'!H61)</f>
        <v>6.5567588596821027</v>
      </c>
      <c r="I66" s="35">
        <f>IF('3d PC'!I15="-","-",'3d PC'!I61)</f>
        <v>6.6197359495950758</v>
      </c>
      <c r="J66" s="35">
        <f>IF('3d PC'!J15="-","-",'3d PC'!J61)</f>
        <v>6.6197359495950758</v>
      </c>
      <c r="K66" s="35">
        <f>IF('3d PC'!K15="-","-",'3d PC'!K61)</f>
        <v>6.6995028867368616</v>
      </c>
      <c r="L66" s="35">
        <f>IF('3d PC'!L15="-","-",'3d PC'!L61)</f>
        <v>6.6995028867368616</v>
      </c>
      <c r="M66" s="35">
        <f>IF('3d PC'!M15="-","-",'3d PC'!M61)</f>
        <v>7.1131218301273513</v>
      </c>
      <c r="N66" s="35">
        <f>IF('3d PC'!N15="-","-",'3d PC'!N61)</f>
        <v>7.1131218301273513</v>
      </c>
      <c r="O66" s="27"/>
      <c r="P66" s="35">
        <f>'3d PC'!P61</f>
        <v>7.1131218301273513</v>
      </c>
      <c r="Q66" s="35">
        <f>'3d PC'!Q61</f>
        <v>7.2804579515147188</v>
      </c>
      <c r="R66" s="35">
        <f>'3d PC'!R61</f>
        <v>7.1935840895118579</v>
      </c>
      <c r="S66" s="35">
        <f>'3d PC'!S61</f>
        <v>7.3593999937099728</v>
      </c>
      <c r="T66" s="35">
        <f>'3d PC'!T61</f>
        <v>7.0492243060839304</v>
      </c>
      <c r="U66" s="35">
        <f>'3d PC'!U61</f>
        <v>7.1089669218364691</v>
      </c>
      <c r="V66" s="35">
        <f>'3d PC'!V61</f>
        <v>6.9829560851947949</v>
      </c>
      <c r="W66" s="35">
        <f>'3d PC'!W61</f>
        <v>9.6262235975887975</v>
      </c>
      <c r="X66" s="27"/>
      <c r="Y66" s="35">
        <f>'3d PC'!Y61</f>
        <v>9.9504863797742438</v>
      </c>
      <c r="Z66" s="35" t="str">
        <f>'3d PC'!Z61</f>
        <v>-</v>
      </c>
      <c r="AA66" s="35" t="str">
        <f>'3d PC'!AA61</f>
        <v>-</v>
      </c>
      <c r="AB66" s="35" t="str">
        <f>'3d PC'!AB61</f>
        <v>-</v>
      </c>
      <c r="AC66" s="35" t="str">
        <f>'3d PC'!AC61</f>
        <v>-</v>
      </c>
      <c r="AD66" s="25"/>
    </row>
    <row r="67" spans="1:30" s="26" customFormat="1" ht="11.25" x14ac:dyDescent="0.15">
      <c r="A67" s="207"/>
      <c r="B67" s="123" t="s">
        <v>247</v>
      </c>
      <c r="C67" s="123" t="s">
        <v>184</v>
      </c>
      <c r="D67" s="121" t="s">
        <v>133</v>
      </c>
      <c r="E67" s="75"/>
      <c r="F67" s="27"/>
      <c r="G67" s="35">
        <f>IF('3e NC-Elec'!H47="-","-",'3e NC-Elec'!H47)</f>
        <v>12.555999999999999</v>
      </c>
      <c r="H67" s="35">
        <f>IF('3e NC-Elec'!I47="-","-",'3e NC-Elec'!I47)</f>
        <v>12.555999999999999</v>
      </c>
      <c r="I67" s="35">
        <f>IF('3e NC-Elec'!J47="-","-",'3e NC-Elec'!J47)</f>
        <v>19.491</v>
      </c>
      <c r="J67" s="35">
        <f>IF('3e NC-Elec'!K47="-","-",'3e NC-Elec'!K47)</f>
        <v>19.491</v>
      </c>
      <c r="K67" s="35">
        <f>IF('3e NC-Elec'!L47="-","-",'3e NC-Elec'!L47)</f>
        <v>14.234999999999999</v>
      </c>
      <c r="L67" s="35">
        <f>IF('3e NC-Elec'!M47="-","-",'3e NC-Elec'!M47)</f>
        <v>14.234999999999999</v>
      </c>
      <c r="M67" s="35">
        <f>IF('3e NC-Elec'!N47="-","-",'3e NC-Elec'!N47)</f>
        <v>15.658499999999998</v>
      </c>
      <c r="N67" s="35">
        <f>IF('3e NC-Elec'!O47="-","-",'3e NC-Elec'!O47)</f>
        <v>15.658499999999998</v>
      </c>
      <c r="O67" s="27"/>
      <c r="P67" s="35">
        <f>'3e NC-Elec'!Q47</f>
        <v>15.658499999999998</v>
      </c>
      <c r="Q67" s="35">
        <f>'3e NC-Elec'!R47</f>
        <v>15.402999999999999</v>
      </c>
      <c r="R67" s="35">
        <f>'3e NC-Elec'!S47</f>
        <v>15.402999999999999</v>
      </c>
      <c r="S67" s="35">
        <f>'3e NC-Elec'!T47</f>
        <v>17.155000000000001</v>
      </c>
      <c r="T67" s="35">
        <f>'3e NC-Elec'!U47</f>
        <v>17.155000000000001</v>
      </c>
      <c r="U67" s="35">
        <f>'3e NC-Elec'!V47</f>
        <v>18.140499999999999</v>
      </c>
      <c r="V67" s="35">
        <f>'3e NC-Elec'!W47</f>
        <v>18.140499999999999</v>
      </c>
      <c r="W67" s="35">
        <f>'3e NC-Elec'!X47</f>
        <v>93.877999999999986</v>
      </c>
      <c r="X67" s="27"/>
      <c r="Y67" s="35">
        <f>'3e NC-Elec'!Z47</f>
        <v>93.877999999999986</v>
      </c>
      <c r="Z67" s="35" t="str">
        <f>'3e NC-Elec'!AA47</f>
        <v>-</v>
      </c>
      <c r="AA67" s="35" t="str">
        <f>'3e NC-Elec'!AB47</f>
        <v>-</v>
      </c>
      <c r="AB67" s="35" t="str">
        <f>'3e NC-Elec'!AC47</f>
        <v>-</v>
      </c>
      <c r="AC67" s="35" t="str">
        <f>'3e NC-Elec'!AD47</f>
        <v>-</v>
      </c>
      <c r="AD67" s="25"/>
    </row>
    <row r="68" spans="1:30" s="26" customFormat="1" ht="11.25" x14ac:dyDescent="0.15">
      <c r="A68" s="207"/>
      <c r="B68" s="123" t="s">
        <v>248</v>
      </c>
      <c r="C68" s="123" t="s">
        <v>185</v>
      </c>
      <c r="D68" s="121" t="s">
        <v>133</v>
      </c>
      <c r="E68" s="75"/>
      <c r="F68" s="27"/>
      <c r="G68" s="35">
        <f>IF('3g CPIH'!C$17="-","-",'3h OC '!$E$9*('3g CPIH'!C$17/'3g CPIH'!$G$17))</f>
        <v>39.034507632093934</v>
      </c>
      <c r="H68" s="35">
        <f>IF('3g CPIH'!D$17="-","-",'3h OC '!$E$9*('3g CPIH'!D$17/'3g CPIH'!$G$17))</f>
        <v>39.112654794520544</v>
      </c>
      <c r="I68" s="35">
        <f>IF('3g CPIH'!E$17="-","-",'3h OC '!$E$9*('3g CPIH'!E$17/'3g CPIH'!$G$17))</f>
        <v>39.229875538160471</v>
      </c>
      <c r="J68" s="35">
        <f>IF('3g CPIH'!F$17="-","-",'3h OC '!$E$9*('3g CPIH'!F$17/'3g CPIH'!$G$17))</f>
        <v>39.464317025440316</v>
      </c>
      <c r="K68" s="35">
        <f>IF('3g CPIH'!G$17="-","-",'3h OC '!$E$9*('3g CPIH'!G$17/'3g CPIH'!$G$17))</f>
        <v>39.933199999999999</v>
      </c>
      <c r="L68" s="35">
        <f>IF('3g CPIH'!H$17="-","-",'3h OC '!$E$9*('3g CPIH'!H$17/'3g CPIH'!$G$17))</f>
        <v>40.441156555772999</v>
      </c>
      <c r="M68" s="35">
        <f>IF('3g CPIH'!I$17="-","-",'3h OC '!$E$9*('3g CPIH'!I$17/'3g CPIH'!$G$17))</f>
        <v>41.027260273972601</v>
      </c>
      <c r="N68" s="35">
        <f>IF('3g CPIH'!J$17="-","-",'3h OC '!$E$9*('3g CPIH'!J$17/'3g CPIH'!$G$17))</f>
        <v>41.378922504892373</v>
      </c>
      <c r="O68" s="27"/>
      <c r="P68" s="35">
        <f>IF('3g CPIH'!L$17="-","-",'3h OC '!$E$9*('3g CPIH'!L$17/'3g CPIH'!$G$17))</f>
        <v>41.378922504892373</v>
      </c>
      <c r="Q68" s="35">
        <f>IF('3g CPIH'!M$17="-","-",'3h OC '!$E$9*('3g CPIH'!M$17/'3g CPIH'!$G$17))</f>
        <v>41.847805479452056</v>
      </c>
      <c r="R68" s="35">
        <f>IF('3g CPIH'!N$17="-","-",'3h OC '!$E$9*('3g CPIH'!N$17/'3g CPIH'!$G$17))</f>
        <v>42.160394129158512</v>
      </c>
      <c r="S68" s="35">
        <f>IF('3g CPIH'!O$17="-","-",'3h OC '!$E$9*('3g CPIH'!O$17/'3g CPIH'!$G$17))</f>
        <v>42.394835616438357</v>
      </c>
      <c r="T68" s="35">
        <f>IF('3g CPIH'!P$17="-","-",'3h OC '!$E$9*('3g CPIH'!P$17/'3g CPIH'!$G$17))</f>
        <v>42.512056360078276</v>
      </c>
      <c r="U68" s="35">
        <f>IF('3g CPIH'!Q$17="-","-",'3h OC '!$E$9*('3g CPIH'!Q$17/'3g CPIH'!$G$17))</f>
        <v>42.746497847358121</v>
      </c>
      <c r="V68" s="35">
        <f>IF('3g CPIH'!R$17="-","-",'3h OC '!$E$9*('3g CPIH'!R$17/'3g CPIH'!$G$17))</f>
        <v>43.527969471624267</v>
      </c>
      <c r="W68" s="35">
        <f>IF('3g CPIH'!S$17="-","-",'3h OC '!$E$9*('3g CPIH'!S$17/'3g CPIH'!$G$17))</f>
        <v>44.817397651663406</v>
      </c>
      <c r="X68" s="27"/>
      <c r="Y68" s="35">
        <f>IF('3g CPIH'!U$17="-","-",'3h OC '!$E$9*('3g CPIH'!U$17/'3g CPIH'!$G$17))</f>
        <v>47.083665362035227</v>
      </c>
      <c r="Z68" s="35" t="str">
        <f>IF('3g CPIH'!V$17="-","-",'3h OC '!$E$9*('3g CPIH'!V$17/'3g CPIH'!$G$17))</f>
        <v>-</v>
      </c>
      <c r="AA68" s="35" t="str">
        <f>IF('3g CPIH'!W$17="-","-",'3h OC '!$E$9*('3g CPIH'!W$17/'3g CPIH'!$G$17))</f>
        <v>-</v>
      </c>
      <c r="AB68" s="35" t="str">
        <f>IF('3g CPIH'!X$17="-","-",'3h OC '!$E$9*('3g CPIH'!X$17/'3g CPIH'!$G$17))</f>
        <v>-</v>
      </c>
      <c r="AC68" s="35" t="str">
        <f>IF('3g CPIH'!Y$17="-","-",'3h OC '!$E$9*('3g CPIH'!Y$17/'3g CPIH'!$G$17))</f>
        <v>-</v>
      </c>
      <c r="AD68" s="25"/>
    </row>
    <row r="69" spans="1:30" s="26" customFormat="1" ht="11.25" x14ac:dyDescent="0.15">
      <c r="A69" s="207"/>
      <c r="B69" s="123" t="s">
        <v>248</v>
      </c>
      <c r="C69" s="123" t="s">
        <v>186</v>
      </c>
      <c r="D69" s="121" t="s">
        <v>133</v>
      </c>
      <c r="E69" s="75"/>
      <c r="F69" s="27"/>
      <c r="G69" s="35" t="s">
        <v>249</v>
      </c>
      <c r="H69" s="35" t="s">
        <v>249</v>
      </c>
      <c r="I69" s="35" t="s">
        <v>249</v>
      </c>
      <c r="J69" s="35" t="s">
        <v>249</v>
      </c>
      <c r="K69" s="35">
        <f>IF('3i SMNCC'!G$50="-","-",'3i SMNCC'!G$62)</f>
        <v>0</v>
      </c>
      <c r="L69" s="35">
        <f>IF('3i SMNCC'!H$50="-","-",'3i SMNCC'!H$62)</f>
        <v>-0.1310662676190151</v>
      </c>
      <c r="M69" s="35">
        <f>IF('3i SMNCC'!I$50="-","-",'3i SMNCC'!I$62)</f>
        <v>1.6490220555819262</v>
      </c>
      <c r="N69" s="35">
        <f>IF('3i SMNCC'!J$50="-","-",'3i SMNCC'!J$62)</f>
        <v>7.9249822078168837</v>
      </c>
      <c r="O69" s="27"/>
      <c r="P69" s="35">
        <f>IF('3i SMNCC'!L$50="-","-",'3i SMNCC'!L$62)</f>
        <v>7.9249822078168837</v>
      </c>
      <c r="Q69" s="35">
        <f>IF('3i SMNCC'!M$50="-","-",'3i SMNCC'!M$62)</f>
        <v>9.5945159615724194</v>
      </c>
      <c r="R69" s="35">
        <f>IF('3i SMNCC'!N$50="-","-",'3i SMNCC'!N$62)</f>
        <v>9.6655312765157912</v>
      </c>
      <c r="S69" s="35">
        <f>IF('3i SMNCC'!O$50="-","-",'3i SMNCC'!O$62)</f>
        <v>11.448655558303892</v>
      </c>
      <c r="T69" s="35">
        <f>IF('3i SMNCC'!P$50="-","-",'3i SMNCC'!P$62)</f>
        <v>11.63045810995356</v>
      </c>
      <c r="U69" s="35">
        <f>IF('3i SMNCC'!Q$50="-","-",'3i SMNCC'!Q$62)</f>
        <v>11.375413031411084</v>
      </c>
      <c r="V69" s="35">
        <f>IF('3i SMNCC'!R$50="-","-",'3i SMNCC'!R$62)</f>
        <v>11.405483218834176</v>
      </c>
      <c r="W69" s="35">
        <f>IF('3i SMNCC'!S$50="-","-",'3i SMNCC'!S$62)</f>
        <v>10.452988037960662</v>
      </c>
      <c r="X69" s="27"/>
      <c r="Y69" s="35">
        <f>IF('3i SMNCC'!U$50="-","-",'3i SMNCC'!U$62)</f>
        <v>11.090106502704794</v>
      </c>
      <c r="Z69" s="35" t="str">
        <f>IF('3i SMNCC'!V$50="-","-",'3i SMNCC'!V$62)</f>
        <v>-</v>
      </c>
      <c r="AA69" s="35" t="str">
        <f>IF('3i SMNCC'!W$50="-","-",'3i SMNCC'!W$62)</f>
        <v>-</v>
      </c>
      <c r="AB69" s="35" t="str">
        <f>IF('3i SMNCC'!X$50="-","-",'3i SMNCC'!X$62)</f>
        <v>-</v>
      </c>
      <c r="AC69" s="35" t="str">
        <f>IF('3i SMNCC'!Y$50="-","-",'3i SMNCC'!Y$62)</f>
        <v>-</v>
      </c>
      <c r="AD69" s="25"/>
    </row>
    <row r="70" spans="1:30" s="26" customFormat="1" ht="11.25" x14ac:dyDescent="0.15">
      <c r="A70" s="207"/>
      <c r="B70" s="123" t="s">
        <v>248</v>
      </c>
      <c r="C70" s="123" t="s">
        <v>187</v>
      </c>
      <c r="D70" s="121" t="s">
        <v>133</v>
      </c>
      <c r="E70" s="75"/>
      <c r="F70" s="27"/>
      <c r="G70" s="35">
        <f>IF('3g CPIH'!C$17="-","-",'3j PAAC PAP'!$G$15*('3g CPIH'!C$17/'3g CPIH'!$G$17))</f>
        <v>3.3460635029354204</v>
      </c>
      <c r="H70" s="35">
        <f>IF('3g CPIH'!D$17="-","-",'3j PAAC PAP'!$G$15*('3g CPIH'!D$17/'3g CPIH'!$G$17))</f>
        <v>3.3527623287671227</v>
      </c>
      <c r="I70" s="35">
        <f>IF('3g CPIH'!E$17="-","-",'3j PAAC PAP'!$G$15*('3g CPIH'!E$17/'3g CPIH'!$G$17))</f>
        <v>3.3628105675146771</v>
      </c>
      <c r="J70" s="35">
        <f>IF('3g CPIH'!F$17="-","-",'3j PAAC PAP'!$G$15*('3g CPIH'!F$17/'3g CPIH'!$G$17))</f>
        <v>3.3829070450097847</v>
      </c>
      <c r="K70" s="35">
        <f>IF('3g CPIH'!G$17="-","-",'3j PAAC PAP'!$G$15*('3g CPIH'!G$17/'3g CPIH'!$G$17))</f>
        <v>3.4230999999999998</v>
      </c>
      <c r="L70" s="35">
        <f>IF('3g CPIH'!H$17="-","-",'3j PAAC PAP'!$G$15*('3g CPIH'!H$17/'3g CPIH'!$G$17))</f>
        <v>3.4666423679060667</v>
      </c>
      <c r="M70" s="35">
        <f>IF('3g CPIH'!I$17="-","-",'3j PAAC PAP'!$G$15*('3g CPIH'!I$17/'3g CPIH'!$G$17))</f>
        <v>3.516883561643835</v>
      </c>
      <c r="N70" s="35">
        <f>IF('3g CPIH'!J$17="-","-",'3j PAAC PAP'!$G$15*('3g CPIH'!J$17/'3g CPIH'!$G$17))</f>
        <v>3.547028277886497</v>
      </c>
      <c r="O70" s="27"/>
      <c r="P70" s="35">
        <f>IF('3g CPIH'!L$17="-","-",'3j PAAC PAP'!$G$15*('3g CPIH'!L$17/'3g CPIH'!$G$17))</f>
        <v>3.547028277886497</v>
      </c>
      <c r="Q70" s="35">
        <f>IF('3g CPIH'!M$17="-","-",'3j PAAC PAP'!$G$15*('3g CPIH'!M$17/'3g CPIH'!$G$17))</f>
        <v>3.5872212328767121</v>
      </c>
      <c r="R70" s="35">
        <f>IF('3g CPIH'!N$17="-","-",'3j PAAC PAP'!$G$15*('3g CPIH'!N$17/'3g CPIH'!$G$17))</f>
        <v>3.6140165362035224</v>
      </c>
      <c r="S70" s="35">
        <f>IF('3g CPIH'!O$17="-","-",'3j PAAC PAP'!$G$15*('3g CPIH'!O$17/'3g CPIH'!$G$17))</f>
        <v>3.6341130136986299</v>
      </c>
      <c r="T70" s="35">
        <f>IF('3g CPIH'!P$17="-","-",'3j PAAC PAP'!$G$15*('3g CPIH'!P$17/'3g CPIH'!$G$17))</f>
        <v>3.6441612524461835</v>
      </c>
      <c r="U70" s="35">
        <f>IF('3g CPIH'!Q$17="-","-",'3j PAAC PAP'!$G$15*('3g CPIH'!Q$17/'3g CPIH'!$G$17))</f>
        <v>3.6642577299412915</v>
      </c>
      <c r="V70" s="35">
        <f>IF('3g CPIH'!R$17="-","-",'3j PAAC PAP'!$G$15*('3g CPIH'!R$17/'3g CPIH'!$G$17))</f>
        <v>3.7312459882583173</v>
      </c>
      <c r="W70" s="35">
        <f>IF('3g CPIH'!S$17="-","-",'3j PAAC PAP'!$G$15*('3g CPIH'!S$17/'3g CPIH'!$G$17))</f>
        <v>3.8417766144814092</v>
      </c>
      <c r="X70" s="27"/>
      <c r="Y70" s="35">
        <f>IF('3g CPIH'!U$17="-","-",'3j PAAC PAP'!$G$15*('3g CPIH'!U$17/'3g CPIH'!$G$17))</f>
        <v>4.0360425636007822</v>
      </c>
      <c r="Z70" s="35" t="str">
        <f>IF('3g CPIH'!V$17="-","-",'3j PAAC PAP'!$G$15*('3g CPIH'!V$17/'3g CPIH'!$G$17))</f>
        <v>-</v>
      </c>
      <c r="AA70" s="35" t="str">
        <f>IF('3g CPIH'!W$17="-","-",'3j PAAC PAP'!$G$15*('3g CPIH'!W$17/'3g CPIH'!$G$17))</f>
        <v>-</v>
      </c>
      <c r="AB70" s="35" t="str">
        <f>IF('3g CPIH'!X$17="-","-",'3j PAAC PAP'!$G$15*('3g CPIH'!X$17/'3g CPIH'!$G$17))</f>
        <v>-</v>
      </c>
      <c r="AC70" s="35" t="str">
        <f>IF('3g CPIH'!Y$17="-","-",'3j PAAC PAP'!$G$15*('3g CPIH'!Y$17/'3g CPIH'!$G$17))</f>
        <v>-</v>
      </c>
      <c r="AD70" s="25"/>
    </row>
    <row r="71" spans="1:30" s="26" customFormat="1" ht="11.25" customHeight="1" x14ac:dyDescent="0.15">
      <c r="A71" s="207"/>
      <c r="B71" s="123" t="s">
        <v>248</v>
      </c>
      <c r="C71" s="123" t="s">
        <v>188</v>
      </c>
      <c r="D71" s="121" t="s">
        <v>133</v>
      </c>
      <c r="E71" s="75"/>
      <c r="F71" s="27"/>
      <c r="G71" s="35">
        <f>IF(G66="-","-",SUM(G63:G69)*'3j PAAC PAP'!$G$33)</f>
        <v>0.27829281742964013</v>
      </c>
      <c r="H71" s="35">
        <f>IF(H66="-","-",SUM(H63:H69)*'3j PAAC PAP'!$G$33)</f>
        <v>0.27866682974901391</v>
      </c>
      <c r="I71" s="35">
        <f>IF(I66="-","-",SUM(I63:I69)*'3j PAAC PAP'!$G$33)</f>
        <v>0.31272016658039808</v>
      </c>
      <c r="J71" s="35">
        <f>IF(J66="-","-",SUM(J63:J69)*'3j PAAC PAP'!$G$33)</f>
        <v>0.31384220353851938</v>
      </c>
      <c r="K71" s="35">
        <f>IF(K66="-","-",SUM(K63:K69)*'3j PAAC PAP'!$G$33)</f>
        <v>0.29131282601592268</v>
      </c>
      <c r="L71" s="35">
        <f>IF(L66="-","-",SUM(L63:L69)*'3j PAAC PAP'!$G$33)</f>
        <v>0.2931166229350276</v>
      </c>
      <c r="M71" s="35">
        <f>IF(M66="-","-",SUM(M63:M69)*'3j PAAC PAP'!$G$33)</f>
        <v>0.31323366930823754</v>
      </c>
      <c r="N71" s="35">
        <f>IF(N66="-","-",SUM(N63:N69)*'3j PAAC PAP'!$G$33)</f>
        <v>0.34495347003401605</v>
      </c>
      <c r="O71" s="27"/>
      <c r="P71" s="35">
        <f>IF(P66="-","-",SUM(P63:P69)*'3j PAAC PAP'!$G$33)</f>
        <v>0.34495347003401605</v>
      </c>
      <c r="Q71" s="35">
        <f>IF(Q66="-","-",SUM(Q63:Q69)*'3j PAAC PAP'!$G$33)</f>
        <v>0.35476598017269256</v>
      </c>
      <c r="R71" s="35">
        <f>IF(R66="-","-",SUM(R63:R69)*'3j PAAC PAP'!$G$33)</f>
        <v>0.35618613044396097</v>
      </c>
      <c r="S71" s="35">
        <f>IF(S66="-","-",SUM(S63:S69)*'3j PAAC PAP'!$G$33)</f>
        <v>0.37502086713221239</v>
      </c>
      <c r="T71" s="35">
        <f>IF(T66="-","-",SUM(T63:T69)*'3j PAAC PAP'!$G$33)</f>
        <v>0.37496749178249011</v>
      </c>
      <c r="U71" s="35">
        <f>IF(U66="-","-",SUM(U63:U69)*'3j PAAC PAP'!$G$33)</f>
        <v>0.38698855140378491</v>
      </c>
      <c r="V71" s="35">
        <f>IF(V66="-","-",SUM(V63:V69)*'3j PAAC PAP'!$G$33)</f>
        <v>0.38652444219363274</v>
      </c>
      <c r="W71" s="35">
        <f>IF(W66="-","-",SUM(W63:W69)*'3j PAAC PAP'!$G$33)</f>
        <v>0.75989528004860074</v>
      </c>
      <c r="X71" s="27"/>
      <c r="Y71" s="35">
        <f>IF(Y66="-","-",SUM(Y63:Y69)*'3j PAAC PAP'!$G$33)</f>
        <v>0.77534280795824528</v>
      </c>
      <c r="Z71" s="35" t="str">
        <f>IF(Z66="-","-",SUM(Z63:Z69)*'3j PAAC PAP'!$G$33)</f>
        <v>-</v>
      </c>
      <c r="AA71" s="35" t="str">
        <f>IF(AA66="-","-",SUM(AA63:AA69)*'3j PAAC PAP'!$G$33)</f>
        <v>-</v>
      </c>
      <c r="AB71" s="35" t="str">
        <f>IF(AB66="-","-",SUM(AB63:AB69)*'3j PAAC PAP'!$G$33)</f>
        <v>-</v>
      </c>
      <c r="AC71" s="35" t="str">
        <f>IF(AC66="-","-",SUM(AC63:AC69)*'3j PAAC PAP'!$G$33)</f>
        <v>-</v>
      </c>
      <c r="AD71" s="25"/>
    </row>
    <row r="72" spans="1:30" s="26" customFormat="1" ht="11.25" customHeight="1" x14ac:dyDescent="0.15">
      <c r="A72" s="207"/>
      <c r="B72" s="123" t="s">
        <v>189</v>
      </c>
      <c r="C72" s="123" t="s">
        <v>250</v>
      </c>
      <c r="D72" s="121" t="s">
        <v>133</v>
      </c>
      <c r="E72" s="75"/>
      <c r="F72" s="27"/>
      <c r="G72" s="35">
        <f>IF(G66="-","-",SUM(G63:G71)*'3k EBIT'!$E$9)</f>
        <v>1.1963927906255487</v>
      </c>
      <c r="H72" s="35">
        <f>IF(H66="-","-",SUM(H63:H71)*'3k EBIT'!$E$9)</f>
        <v>1.1980433315967374</v>
      </c>
      <c r="I72" s="35">
        <f>IF(I66="-","-",SUM(I63:I71)*'3k EBIT'!$E$9)</f>
        <v>1.3367046425528029</v>
      </c>
      <c r="J72" s="35">
        <f>IF(J66="-","-",SUM(J63:J71)*'3k EBIT'!$E$9)</f>
        <v>1.3416562654663688</v>
      </c>
      <c r="K72" s="35">
        <f>IF(K66="-","-",SUM(K63:K71)*'3k EBIT'!$E$9)</f>
        <v>1.2508264171245962</v>
      </c>
      <c r="L72" s="35">
        <f>IF(L66="-","-",SUM(L63:L71)*'3k EBIT'!$E$9)</f>
        <v>1.2590042927458962</v>
      </c>
      <c r="M72" s="35">
        <f>IF(M66="-","-",SUM(M63:M71)*'3k EBIT'!$E$9)</f>
        <v>1.3417767182937983</v>
      </c>
      <c r="N72" s="35">
        <f>IF(N66="-","-",SUM(N63:N71)*'3k EBIT'!$E$9)</f>
        <v>1.471338700575384</v>
      </c>
      <c r="O72" s="27"/>
      <c r="P72" s="35">
        <f>IF(P66="-","-",SUM(P63:P71)*'3k EBIT'!$E$9)</f>
        <v>1.471338700575384</v>
      </c>
      <c r="Q72" s="35">
        <f>IF(Q66="-","-",SUM(Q63:Q71)*'3k EBIT'!$E$9)</f>
        <v>1.5120165036170397</v>
      </c>
      <c r="R72" s="35">
        <f>IF(R66="-","-",SUM(R63:R71)*'3k EBIT'!$E$9)</f>
        <v>1.518310049150394</v>
      </c>
      <c r="S72" s="35">
        <f>IF(S66="-","-",SUM(S63:S71)*'3k EBIT'!$E$9)</f>
        <v>1.5952845411545142</v>
      </c>
      <c r="T72" s="35">
        <f>IF(T66="-","-",SUM(T63:T71)*'3k EBIT'!$E$9)</f>
        <v>1.5952621221340311</v>
      </c>
      <c r="U72" s="35">
        <f>IF(U66="-","-",SUM(U63:U71)*'3k EBIT'!$E$9)</f>
        <v>1.644531036846399</v>
      </c>
      <c r="V72" s="35">
        <f>IF(V66="-","-",SUM(V63:V71)*'3k EBIT'!$E$9)</f>
        <v>1.6439413179406788</v>
      </c>
      <c r="W72" s="35">
        <f>IF(W66="-","-",SUM(W63:W71)*'3k EBIT'!$E$9)</f>
        <v>3.1642718139279955</v>
      </c>
      <c r="X72" s="27"/>
      <c r="Y72" s="35">
        <f>IF(Y66="-","-",SUM(Y63:Y71)*'3k EBIT'!$E$9)</f>
        <v>3.2308466495561072</v>
      </c>
      <c r="Z72" s="35" t="str">
        <f>IF(Z66="-","-",SUM(Z63:Z71)*'3k EBIT'!$E$9)</f>
        <v>-</v>
      </c>
      <c r="AA72" s="35" t="str">
        <f>IF(AA66="-","-",SUM(AA63:AA71)*'3k EBIT'!$E$9)</f>
        <v>-</v>
      </c>
      <c r="AB72" s="35" t="str">
        <f>IF(AB66="-","-",SUM(AB63:AB71)*'3k EBIT'!$E$9)</f>
        <v>-</v>
      </c>
      <c r="AC72" s="35" t="str">
        <f>IF(AC66="-","-",SUM(AC63:AC71)*'3k EBIT'!$E$9)</f>
        <v>-</v>
      </c>
      <c r="AD72" s="25"/>
    </row>
    <row r="73" spans="1:30" s="26" customFormat="1" ht="11.25" customHeight="1" x14ac:dyDescent="0.15">
      <c r="A73" s="207"/>
      <c r="B73" s="123" t="s">
        <v>251</v>
      </c>
      <c r="C73" s="158" t="s">
        <v>252</v>
      </c>
      <c r="D73" s="121" t="s">
        <v>133</v>
      </c>
      <c r="E73" s="116"/>
      <c r="F73" s="27"/>
      <c r="G73" s="35">
        <f>IF(G68="-","-",SUM(G63:G66,G68:G72)*'3l HAP'!$E$10)</f>
        <v>0.73808232044010647</v>
      </c>
      <c r="H73" s="35">
        <f>IF(H68="-","-",SUM(H63:H66,H68:H72)*'3l HAP'!$E$10)</f>
        <v>0.7393541920389235</v>
      </c>
      <c r="I73" s="35">
        <f>IF(I68="-","-",SUM(I63:I66,I68:I72)*'3l HAP'!$E$10)</f>
        <v>0.74466829994173056</v>
      </c>
      <c r="J73" s="35">
        <f>IF(J68="-","-",SUM(J63:J66,J68:J72)*'3l HAP'!$E$10)</f>
        <v>0.74848391473818199</v>
      </c>
      <c r="K73" s="35">
        <f>IF(K68="-","-",SUM(K63:K66,K68:K72)*'3l HAP'!$E$10)</f>
        <v>0.75544547072353474</v>
      </c>
      <c r="L73" s="35">
        <f>IF(L68="-","-",SUM(L63:L66,L68:L72)*'3l HAP'!$E$10)</f>
        <v>0.76174716690857414</v>
      </c>
      <c r="M73" s="35">
        <f>IF(M68="-","-",SUM(M63:M66,M68:M72)*'3l HAP'!$E$10)</f>
        <v>0.80468836561281121</v>
      </c>
      <c r="N73" s="35">
        <f>IF(N68="-","-",SUM(N63:N66,N68:N72)*'3l HAP'!$E$10)</f>
        <v>0.90452606030009919</v>
      </c>
      <c r="O73" s="27"/>
      <c r="P73" s="35">
        <f>IF(P68="-","-",SUM(P63:P66,P68:P72)*'3l HAP'!$E$10)</f>
        <v>0.90452606030009919</v>
      </c>
      <c r="Q73" s="35">
        <f>IF(Q68="-","-",SUM(Q63:Q66,Q68:Q72)*'3l HAP'!$E$10)</f>
        <v>0.93961228150187981</v>
      </c>
      <c r="R73" s="35">
        <f>IF(R68="-","-",SUM(R63:R66,R68:R72)*'3l HAP'!$E$10)</f>
        <v>0.94446195319101722</v>
      </c>
      <c r="S73" s="35">
        <f>IF(S68="-","-",SUM(S63:S66,S68:S72)*'3l HAP'!$E$10)</f>
        <v>0.97812581971359647</v>
      </c>
      <c r="T73" s="35">
        <f>IF(T68="-","-",SUM(T63:T66,T68:T72)*'3l HAP'!$E$10)</f>
        <v>0.97810854409552717</v>
      </c>
      <c r="U73" s="35">
        <f>IF(U68="-","-",SUM(U63:U66,U68:U72)*'3l HAP'!$E$10)</f>
        <v>1.0016454113507887</v>
      </c>
      <c r="V73" s="35">
        <f>IF(V68="-","-",SUM(V63:V66,V68:V72)*'3l HAP'!$E$10)</f>
        <v>1.0011909865648767</v>
      </c>
      <c r="W73" s="35">
        <f>IF(W68="-","-",SUM(W63:W66,W68:W72)*'3l HAP'!$E$10)</f>
        <v>1.0638524384096171</v>
      </c>
      <c r="X73" s="27"/>
      <c r="Y73" s="35">
        <f>IF(Y68="-","-",SUM(Y63:Y66,Y68:Y72)*'3l HAP'!$E$10)</f>
        <v>1.11515358397908</v>
      </c>
      <c r="Z73" s="35" t="str">
        <f>IF(Z68="-","-",SUM(Z63:Z66,Z68:Z72)*'3l HAP'!$E$10)</f>
        <v>-</v>
      </c>
      <c r="AA73" s="35" t="str">
        <f>IF(AA68="-","-",SUM(AA63:AA66,AA68:AA72)*'3l HAP'!$E$10)</f>
        <v>-</v>
      </c>
      <c r="AB73" s="35" t="str">
        <f>IF(AB68="-","-",SUM(AB63:AB66,AB68:AB72)*'3l HAP'!$E$10)</f>
        <v>-</v>
      </c>
      <c r="AC73" s="35" t="str">
        <f>IF(AC68="-","-",SUM(AC63:AC66,AC68:AC72)*'3l HAP'!$E$10)</f>
        <v>-</v>
      </c>
      <c r="AD73" s="25"/>
    </row>
    <row r="74" spans="1:30" s="26" customFormat="1" ht="11.25" customHeight="1" x14ac:dyDescent="0.15">
      <c r="A74" s="207"/>
      <c r="B74" s="123" t="s">
        <v>253</v>
      </c>
      <c r="C74" s="123" t="str">
        <f>B74&amp;"_"&amp;D74</f>
        <v>Total_Midlands</v>
      </c>
      <c r="D74" s="121" t="s">
        <v>133</v>
      </c>
      <c r="E74" s="75"/>
      <c r="F74" s="27"/>
      <c r="G74" s="35">
        <f t="shared" ref="G74:N74" si="12">IF(G68="-","-",SUM(G63:G73))</f>
        <v>63.706097923206755</v>
      </c>
      <c r="H74" s="35">
        <f t="shared" si="12"/>
        <v>63.794240336354441</v>
      </c>
      <c r="I74" s="35">
        <f t="shared" si="12"/>
        <v>71.097515164345168</v>
      </c>
      <c r="J74" s="35">
        <f t="shared" si="12"/>
        <v>71.361942403788248</v>
      </c>
      <c r="K74" s="35">
        <f t="shared" si="12"/>
        <v>66.588387600600925</v>
      </c>
      <c r="L74" s="35">
        <f t="shared" si="12"/>
        <v>67.025103625386421</v>
      </c>
      <c r="M74" s="35">
        <f t="shared" si="12"/>
        <v>71.424486474540558</v>
      </c>
      <c r="N74" s="35">
        <f t="shared" si="12"/>
        <v>78.343373051632611</v>
      </c>
      <c r="O74" s="27"/>
      <c r="P74" s="35">
        <f t="shared" ref="P74:W74" si="13">IF(P68="-","-",SUM(P63:P73))</f>
        <v>78.343373051632611</v>
      </c>
      <c r="Q74" s="35">
        <f t="shared" si="13"/>
        <v>80.519395390707501</v>
      </c>
      <c r="R74" s="35">
        <f t="shared" si="13"/>
        <v>80.855484164175067</v>
      </c>
      <c r="S74" s="35">
        <f t="shared" si="13"/>
        <v>84.940435410151167</v>
      </c>
      <c r="T74" s="35">
        <f t="shared" si="13"/>
        <v>84.939238186574002</v>
      </c>
      <c r="U74" s="35">
        <f t="shared" si="13"/>
        <v>87.555874757077774</v>
      </c>
      <c r="V74" s="35">
        <f t="shared" si="13"/>
        <v>87.524382507968937</v>
      </c>
      <c r="W74" s="35">
        <f t="shared" si="13"/>
        <v>167.60440543408046</v>
      </c>
      <c r="X74" s="27"/>
      <c r="Y74" s="35">
        <f t="shared" ref="Y74:AC74" si="14">IF(Y68="-","-",SUM(Y63:Y73))</f>
        <v>171.15964384960847</v>
      </c>
      <c r="Z74" s="35" t="str">
        <f t="shared" si="14"/>
        <v>-</v>
      </c>
      <c r="AA74" s="35" t="str">
        <f t="shared" si="14"/>
        <v>-</v>
      </c>
      <c r="AB74" s="35" t="str">
        <f t="shared" si="14"/>
        <v>-</v>
      </c>
      <c r="AC74" s="35" t="str">
        <f t="shared" si="14"/>
        <v>-</v>
      </c>
      <c r="AD74" s="25"/>
    </row>
    <row r="75" spans="1:30" s="26" customFormat="1" ht="11.25" customHeight="1" x14ac:dyDescent="0.15">
      <c r="A75" s="207"/>
      <c r="B75" s="120" t="s">
        <v>244</v>
      </c>
      <c r="C75" s="120" t="s">
        <v>180</v>
      </c>
      <c r="D75" s="122" t="s">
        <v>123</v>
      </c>
      <c r="E75" s="119"/>
      <c r="F75" s="27"/>
      <c r="G75" s="117" t="s">
        <v>249</v>
      </c>
      <c r="H75" s="117" t="s">
        <v>249</v>
      </c>
      <c r="I75" s="117" t="s">
        <v>249</v>
      </c>
      <c r="J75" s="117" t="s">
        <v>249</v>
      </c>
      <c r="K75" s="117" t="s">
        <v>249</v>
      </c>
      <c r="L75" s="117" t="s">
        <v>249</v>
      </c>
      <c r="M75" s="117" t="s">
        <v>249</v>
      </c>
      <c r="N75" s="117" t="s">
        <v>249</v>
      </c>
      <c r="O75" s="27"/>
      <c r="P75" s="117" t="s">
        <v>249</v>
      </c>
      <c r="Q75" s="117" t="s">
        <v>249</v>
      </c>
      <c r="R75" s="117" t="s">
        <v>249</v>
      </c>
      <c r="S75" s="117" t="s">
        <v>249</v>
      </c>
      <c r="T75" s="117" t="s">
        <v>249</v>
      </c>
      <c r="U75" s="117" t="s">
        <v>249</v>
      </c>
      <c r="V75" s="117" t="s">
        <v>249</v>
      </c>
      <c r="W75" s="117" t="s">
        <v>249</v>
      </c>
      <c r="X75" s="27"/>
      <c r="Y75" s="117" t="s">
        <v>249</v>
      </c>
      <c r="Z75" s="117" t="s">
        <v>249</v>
      </c>
      <c r="AA75" s="117" t="s">
        <v>249</v>
      </c>
      <c r="AB75" s="117" t="s">
        <v>249</v>
      </c>
      <c r="AC75" s="117" t="s">
        <v>249</v>
      </c>
      <c r="AD75" s="25"/>
    </row>
    <row r="76" spans="1:30" s="26" customFormat="1" ht="11.25" customHeight="1" x14ac:dyDescent="0.15">
      <c r="A76" s="207"/>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x14ac:dyDescent="0.15">
      <c r="A77" s="207"/>
      <c r="B77" s="120" t="s">
        <v>245</v>
      </c>
      <c r="C77" s="120" t="s">
        <v>182</v>
      </c>
      <c r="D77" s="122" t="s">
        <v>123</v>
      </c>
      <c r="E77" s="119"/>
      <c r="F77" s="27"/>
      <c r="G77" s="117" t="str">
        <f>IF('3c AA'!J130="-","-",'3c AA'!J130)</f>
        <v>-</v>
      </c>
      <c r="H77" s="117" t="str">
        <f>IF('3c AA'!K130="-","-",'3c AA'!K130)</f>
        <v>-</v>
      </c>
      <c r="I77" s="117" t="str">
        <f>IF('3c AA'!L130="-","-",'3c AA'!L130)</f>
        <v>-</v>
      </c>
      <c r="J77" s="117" t="str">
        <f>IF('3c AA'!M130="-","-",'3c AA'!M130)</f>
        <v>-</v>
      </c>
      <c r="K77" s="117" t="str">
        <f>IF('3c AA'!N130="-","-",'3c AA'!N130)</f>
        <v>-</v>
      </c>
      <c r="L77" s="117" t="str">
        <f>IF('3c AA'!O130="-","-",'3c AA'!O130)</f>
        <v>-</v>
      </c>
      <c r="M77" s="117" t="str">
        <f>IF('3c AA'!P130="-","-",'3c AA'!P130)</f>
        <v>-</v>
      </c>
      <c r="N77" s="117" t="str">
        <f>IF('3c AA'!Q130="-","-",'3c AA'!Q130)</f>
        <v>-</v>
      </c>
      <c r="O77" s="27"/>
      <c r="P77" s="117" t="str">
        <f>IF('3c AA'!S130="-","-",'3c AA'!S130)</f>
        <v>-</v>
      </c>
      <c r="Q77" s="117" t="str">
        <f>IF('3c AA'!T130="-","-",'3c AA'!T130)</f>
        <v>-</v>
      </c>
      <c r="R77" s="117" t="str">
        <f>IF('3c AA'!U130="-","-",'3c AA'!U130)</f>
        <v>-</v>
      </c>
      <c r="S77" s="117" t="str">
        <f>IF('3c AA'!V130="-","-",'3c AA'!V130)</f>
        <v>-</v>
      </c>
      <c r="T77" s="117">
        <f>IF('3c AA'!W130="-","-",'3c AA'!W130)</f>
        <v>0</v>
      </c>
      <c r="U77" s="117">
        <f>IF('3c AA'!X130="-","-",'3c AA'!X130)</f>
        <v>1.4870742269298105</v>
      </c>
      <c r="V77" s="117">
        <f>IF('3c AA'!Y130="-","-",'3c AA'!Y130)</f>
        <v>0.70457099735818829</v>
      </c>
      <c r="W77" s="117" t="str">
        <f>IF('3c AA'!Z130="-","-",'3c AA'!Z130)</f>
        <v>-</v>
      </c>
      <c r="X77" s="27"/>
      <c r="Y77" s="117">
        <f>IF('3c AA'!AB130="-","-",'3c AA'!AB130)</f>
        <v>0</v>
      </c>
      <c r="Z77" s="117" t="str">
        <f>IF('3c AA'!AC130="-","-",'3c AA'!AC130)</f>
        <v>-</v>
      </c>
      <c r="AA77" s="117" t="str">
        <f>IF('3c AA'!AD130="-","-",'3c AA'!AD130)</f>
        <v>-</v>
      </c>
      <c r="AB77" s="117" t="str">
        <f>IF('3c AA'!AE130="-","-",'3c AA'!AE130)</f>
        <v>-</v>
      </c>
      <c r="AC77" s="117" t="str">
        <f>IF('3c AA'!AF130="-","-",'3c AA'!AF130)</f>
        <v>-</v>
      </c>
      <c r="AD77" s="25"/>
    </row>
    <row r="78" spans="1:30" s="26" customFormat="1" ht="11.25" x14ac:dyDescent="0.15">
      <c r="A78" s="207"/>
      <c r="B78" s="120" t="s">
        <v>246</v>
      </c>
      <c r="C78" s="120" t="s">
        <v>183</v>
      </c>
      <c r="D78" s="122" t="s">
        <v>123</v>
      </c>
      <c r="E78" s="119"/>
      <c r="F78" s="27"/>
      <c r="G78" s="117">
        <f>IF('3d PC'!G15="-","-",'3d PC'!G61)</f>
        <v>6.5567588596821027</v>
      </c>
      <c r="H78" s="117">
        <f>IF('3d PC'!H15="-","-",'3d PC'!H61)</f>
        <v>6.5567588596821027</v>
      </c>
      <c r="I78" s="117">
        <f>IF('3d PC'!I15="-","-",'3d PC'!I61)</f>
        <v>6.6197359495950758</v>
      </c>
      <c r="J78" s="117">
        <f>IF('3d PC'!J15="-","-",'3d PC'!J61)</f>
        <v>6.6197359495950758</v>
      </c>
      <c r="K78" s="117">
        <f>IF('3d PC'!K15="-","-",'3d PC'!K61)</f>
        <v>6.6995028867368616</v>
      </c>
      <c r="L78" s="117">
        <f>IF('3d PC'!L15="-","-",'3d PC'!L61)</f>
        <v>6.6995028867368616</v>
      </c>
      <c r="M78" s="117">
        <f>IF('3d PC'!M15="-","-",'3d PC'!M61)</f>
        <v>7.1131218301273513</v>
      </c>
      <c r="N78" s="117">
        <f>IF('3d PC'!N15="-","-",'3d PC'!N61)</f>
        <v>7.1131218301273513</v>
      </c>
      <c r="O78" s="27"/>
      <c r="P78" s="117">
        <f>'3d PC'!P61</f>
        <v>7.1131218301273513</v>
      </c>
      <c r="Q78" s="117">
        <f>'3d PC'!Q61</f>
        <v>7.2804579515147188</v>
      </c>
      <c r="R78" s="117">
        <f>'3d PC'!R61</f>
        <v>7.1935840895118579</v>
      </c>
      <c r="S78" s="117">
        <f>'3d PC'!S61</f>
        <v>7.3593999937099728</v>
      </c>
      <c r="T78" s="117">
        <f>'3d PC'!T61</f>
        <v>7.0492243060839304</v>
      </c>
      <c r="U78" s="117">
        <f>'3d PC'!U61</f>
        <v>7.1089669218364691</v>
      </c>
      <c r="V78" s="117">
        <f>'3d PC'!V61</f>
        <v>6.9829560851947949</v>
      </c>
      <c r="W78" s="117">
        <f>'3d PC'!W61</f>
        <v>9.6262235975887975</v>
      </c>
      <c r="X78" s="27"/>
      <c r="Y78" s="117">
        <f>'3d PC'!Y61</f>
        <v>9.9504863797742438</v>
      </c>
      <c r="Z78" s="117" t="str">
        <f>'3d PC'!Z61</f>
        <v>-</v>
      </c>
      <c r="AA78" s="117" t="str">
        <f>'3d PC'!AA61</f>
        <v>-</v>
      </c>
      <c r="AB78" s="117" t="str">
        <f>'3d PC'!AB61</f>
        <v>-</v>
      </c>
      <c r="AC78" s="117" t="str">
        <f>'3d PC'!AC61</f>
        <v>-</v>
      </c>
      <c r="AD78" s="25"/>
    </row>
    <row r="79" spans="1:30" s="26" customFormat="1" ht="11.25" x14ac:dyDescent="0.15">
      <c r="A79" s="207"/>
      <c r="B79" s="120" t="s">
        <v>247</v>
      </c>
      <c r="C79" s="120" t="s">
        <v>184</v>
      </c>
      <c r="D79" s="122" t="s">
        <v>123</v>
      </c>
      <c r="E79" s="119"/>
      <c r="F79" s="27"/>
      <c r="G79" s="117">
        <f>IF('3e NC-Elec'!H48="-","-",'3e NC-Elec'!H48)</f>
        <v>34.5655</v>
      </c>
      <c r="H79" s="117">
        <f>IF('3e NC-Elec'!I48="-","-",'3e NC-Elec'!I48)</f>
        <v>34.5655</v>
      </c>
      <c r="I79" s="117">
        <f>IF('3e NC-Elec'!J48="-","-",'3e NC-Elec'!J48)</f>
        <v>19.564</v>
      </c>
      <c r="J79" s="117">
        <f>IF('3e NC-Elec'!K48="-","-",'3e NC-Elec'!K48)</f>
        <v>19.564</v>
      </c>
      <c r="K79" s="117">
        <f>IF('3e NC-Elec'!L48="-","-",'3e NC-Elec'!L48)</f>
        <v>17.848499999999998</v>
      </c>
      <c r="L79" s="117">
        <f>IF('3e NC-Elec'!M48="-","-",'3e NC-Elec'!M48)</f>
        <v>17.848499999999998</v>
      </c>
      <c r="M79" s="117">
        <f>IF('3e NC-Elec'!N48="-","-",'3e NC-Elec'!N48)</f>
        <v>19.637</v>
      </c>
      <c r="N79" s="117">
        <f>IF('3e NC-Elec'!O48="-","-",'3e NC-Elec'!O48)</f>
        <v>19.637</v>
      </c>
      <c r="O79" s="27"/>
      <c r="P79" s="117">
        <f>'3e NC-Elec'!Q48</f>
        <v>19.637</v>
      </c>
      <c r="Q79" s="117">
        <f>'3e NC-Elec'!R48</f>
        <v>20.330500000000001</v>
      </c>
      <c r="R79" s="117">
        <f>'3e NC-Elec'!S48</f>
        <v>20.330500000000001</v>
      </c>
      <c r="S79" s="117">
        <f>'3e NC-Elec'!T48</f>
        <v>24.418500000000005</v>
      </c>
      <c r="T79" s="117">
        <f>'3e NC-Elec'!U48</f>
        <v>24.418500000000005</v>
      </c>
      <c r="U79" s="117">
        <f>'3e NC-Elec'!V48</f>
        <v>22.776</v>
      </c>
      <c r="V79" s="117">
        <f>'3e NC-Elec'!W48</f>
        <v>22.776</v>
      </c>
      <c r="W79" s="117">
        <f>'3e NC-Elec'!X48</f>
        <v>96.542500000000004</v>
      </c>
      <c r="X79" s="27"/>
      <c r="Y79" s="117">
        <f>'3e NC-Elec'!Z48</f>
        <v>96.542500000000004</v>
      </c>
      <c r="Z79" s="117" t="str">
        <f>'3e NC-Elec'!AA48</f>
        <v>-</v>
      </c>
      <c r="AA79" s="117" t="str">
        <f>'3e NC-Elec'!AB48</f>
        <v>-</v>
      </c>
      <c r="AB79" s="117" t="str">
        <f>'3e NC-Elec'!AC48</f>
        <v>-</v>
      </c>
      <c r="AC79" s="117" t="str">
        <f>'3e NC-Elec'!AD48</f>
        <v>-</v>
      </c>
      <c r="AD79" s="25"/>
    </row>
    <row r="80" spans="1:30" s="26" customFormat="1" ht="11.25" x14ac:dyDescent="0.15">
      <c r="A80" s="207"/>
      <c r="B80" s="120" t="s">
        <v>248</v>
      </c>
      <c r="C80" s="120" t="s">
        <v>185</v>
      </c>
      <c r="D80" s="122" t="s">
        <v>123</v>
      </c>
      <c r="E80" s="119"/>
      <c r="F80" s="27"/>
      <c r="G80" s="117">
        <f>IF('3g CPIH'!C$17="-","-",'3h OC '!$E$9*('3g CPIH'!C$17/'3g CPIH'!$G$17))</f>
        <v>39.034507632093934</v>
      </c>
      <c r="H80" s="117">
        <f>IF('3g CPIH'!D$17="-","-",'3h OC '!$E$9*('3g CPIH'!D$17/'3g CPIH'!$G$17))</f>
        <v>39.112654794520544</v>
      </c>
      <c r="I80" s="117">
        <f>IF('3g CPIH'!E$17="-","-",'3h OC '!$E$9*('3g CPIH'!E$17/'3g CPIH'!$G$17))</f>
        <v>39.229875538160471</v>
      </c>
      <c r="J80" s="117">
        <f>IF('3g CPIH'!F$17="-","-",'3h OC '!$E$9*('3g CPIH'!F$17/'3g CPIH'!$G$17))</f>
        <v>39.464317025440316</v>
      </c>
      <c r="K80" s="117">
        <f>IF('3g CPIH'!G$17="-","-",'3h OC '!$E$9*('3g CPIH'!G$17/'3g CPIH'!$G$17))</f>
        <v>39.933199999999999</v>
      </c>
      <c r="L80" s="117">
        <f>IF('3g CPIH'!H$17="-","-",'3h OC '!$E$9*('3g CPIH'!H$17/'3g CPIH'!$G$17))</f>
        <v>40.441156555772999</v>
      </c>
      <c r="M80" s="117">
        <f>IF('3g CPIH'!I$17="-","-",'3h OC '!$E$9*('3g CPIH'!I$17/'3g CPIH'!$G$17))</f>
        <v>41.027260273972601</v>
      </c>
      <c r="N80" s="117">
        <f>IF('3g CPIH'!J$17="-","-",'3h OC '!$E$9*('3g CPIH'!J$17/'3g CPIH'!$G$17))</f>
        <v>41.378922504892373</v>
      </c>
      <c r="O80" s="27"/>
      <c r="P80" s="117">
        <f>IF('3g CPIH'!L$17="-","-",'3h OC '!$E$9*('3g CPIH'!L$17/'3g CPIH'!$G$17))</f>
        <v>41.378922504892373</v>
      </c>
      <c r="Q80" s="117">
        <f>IF('3g CPIH'!M$17="-","-",'3h OC '!$E$9*('3g CPIH'!M$17/'3g CPIH'!$G$17))</f>
        <v>41.847805479452056</v>
      </c>
      <c r="R80" s="117">
        <f>IF('3g CPIH'!N$17="-","-",'3h OC '!$E$9*('3g CPIH'!N$17/'3g CPIH'!$G$17))</f>
        <v>42.160394129158512</v>
      </c>
      <c r="S80" s="117">
        <f>IF('3g CPIH'!O$17="-","-",'3h OC '!$E$9*('3g CPIH'!O$17/'3g CPIH'!$G$17))</f>
        <v>42.394835616438357</v>
      </c>
      <c r="T80" s="117">
        <f>IF('3g CPIH'!P$17="-","-",'3h OC '!$E$9*('3g CPIH'!P$17/'3g CPIH'!$G$17))</f>
        <v>42.512056360078276</v>
      </c>
      <c r="U80" s="117">
        <f>IF('3g CPIH'!Q$17="-","-",'3h OC '!$E$9*('3g CPIH'!Q$17/'3g CPIH'!$G$17))</f>
        <v>42.746497847358121</v>
      </c>
      <c r="V80" s="117">
        <f>IF('3g CPIH'!R$17="-","-",'3h OC '!$E$9*('3g CPIH'!R$17/'3g CPIH'!$G$17))</f>
        <v>43.527969471624267</v>
      </c>
      <c r="W80" s="117">
        <f>IF('3g CPIH'!S$17="-","-",'3h OC '!$E$9*('3g CPIH'!S$17/'3g CPIH'!$G$17))</f>
        <v>44.817397651663406</v>
      </c>
      <c r="X80" s="27"/>
      <c r="Y80" s="117">
        <f>IF('3g CPIH'!U$17="-","-",'3h OC '!$E$9*('3g CPIH'!U$17/'3g CPIH'!$G$17))</f>
        <v>47.083665362035227</v>
      </c>
      <c r="Z80" s="117" t="str">
        <f>IF('3g CPIH'!V$17="-","-",'3h OC '!$E$9*('3g CPIH'!V$17/'3g CPIH'!$G$17))</f>
        <v>-</v>
      </c>
      <c r="AA80" s="117" t="str">
        <f>IF('3g CPIH'!W$17="-","-",'3h OC '!$E$9*('3g CPIH'!W$17/'3g CPIH'!$G$17))</f>
        <v>-</v>
      </c>
      <c r="AB80" s="117" t="str">
        <f>IF('3g CPIH'!X$17="-","-",'3h OC '!$E$9*('3g CPIH'!X$17/'3g CPIH'!$G$17))</f>
        <v>-</v>
      </c>
      <c r="AC80" s="117" t="str">
        <f>IF('3g CPIH'!Y$17="-","-",'3h OC '!$E$9*('3g CPIH'!Y$17/'3g CPIH'!$G$17))</f>
        <v>-</v>
      </c>
      <c r="AD80" s="25"/>
    </row>
    <row r="81" spans="1:30" s="26" customFormat="1" ht="11.25" x14ac:dyDescent="0.15">
      <c r="A81" s="207"/>
      <c r="B81" s="120" t="s">
        <v>248</v>
      </c>
      <c r="C81" s="120" t="s">
        <v>186</v>
      </c>
      <c r="D81" s="122" t="s">
        <v>123</v>
      </c>
      <c r="E81" s="119"/>
      <c r="F81" s="27"/>
      <c r="G81" s="117" t="s">
        <v>249</v>
      </c>
      <c r="H81" s="117" t="s">
        <v>249</v>
      </c>
      <c r="I81" s="117" t="s">
        <v>249</v>
      </c>
      <c r="J81" s="117" t="s">
        <v>249</v>
      </c>
      <c r="K81" s="117">
        <f>IF('3i SMNCC'!G$50="-","-",'3i SMNCC'!G$62)</f>
        <v>0</v>
      </c>
      <c r="L81" s="117">
        <f>IF('3i SMNCC'!H$50="-","-",'3i SMNCC'!H$62)</f>
        <v>-0.1310662676190151</v>
      </c>
      <c r="M81" s="117">
        <f>IF('3i SMNCC'!I$50="-","-",'3i SMNCC'!I$62)</f>
        <v>1.6490220555819262</v>
      </c>
      <c r="N81" s="117">
        <f>IF('3i SMNCC'!J$50="-","-",'3i SMNCC'!J$62)</f>
        <v>7.9249822078168837</v>
      </c>
      <c r="O81" s="27"/>
      <c r="P81" s="117">
        <f>IF('3i SMNCC'!L$50="-","-",'3i SMNCC'!L$62)</f>
        <v>7.9249822078168837</v>
      </c>
      <c r="Q81" s="117">
        <f>IF('3i SMNCC'!M$50="-","-",'3i SMNCC'!M$62)</f>
        <v>9.5945159615724194</v>
      </c>
      <c r="R81" s="117">
        <f>IF('3i SMNCC'!N$50="-","-",'3i SMNCC'!N$62)</f>
        <v>9.6655312765157912</v>
      </c>
      <c r="S81" s="117">
        <f>IF('3i SMNCC'!O$50="-","-",'3i SMNCC'!O$62)</f>
        <v>11.448655558303892</v>
      </c>
      <c r="T81" s="117">
        <f>IF('3i SMNCC'!P$50="-","-",'3i SMNCC'!P$62)</f>
        <v>11.63045810995356</v>
      </c>
      <c r="U81" s="117">
        <f>IF('3i SMNCC'!Q$50="-","-",'3i SMNCC'!Q$62)</f>
        <v>11.375413031411084</v>
      </c>
      <c r="V81" s="117">
        <f>IF('3i SMNCC'!R$50="-","-",'3i SMNCC'!R$62)</f>
        <v>11.405483218834176</v>
      </c>
      <c r="W81" s="117">
        <f>IF('3i SMNCC'!S$50="-","-",'3i SMNCC'!S$62)</f>
        <v>10.452988037960662</v>
      </c>
      <c r="X81" s="27"/>
      <c r="Y81" s="117">
        <f>IF('3i SMNCC'!U$50="-","-",'3i SMNCC'!U$62)</f>
        <v>11.090106502704794</v>
      </c>
      <c r="Z81" s="117" t="str">
        <f>IF('3i SMNCC'!V$50="-","-",'3i SMNCC'!V$62)</f>
        <v>-</v>
      </c>
      <c r="AA81" s="117" t="str">
        <f>IF('3i SMNCC'!W$50="-","-",'3i SMNCC'!W$62)</f>
        <v>-</v>
      </c>
      <c r="AB81" s="117" t="str">
        <f>IF('3i SMNCC'!X$50="-","-",'3i SMNCC'!X$62)</f>
        <v>-</v>
      </c>
      <c r="AC81" s="117" t="str">
        <f>IF('3i SMNCC'!Y$50="-","-",'3i SMNCC'!Y$62)</f>
        <v>-</v>
      </c>
      <c r="AD81" s="25"/>
    </row>
    <row r="82" spans="1:30" s="26" customFormat="1" ht="11.25" customHeight="1" x14ac:dyDescent="0.15">
      <c r="A82" s="207"/>
      <c r="B82" s="120" t="s">
        <v>248</v>
      </c>
      <c r="C82" s="120" t="s">
        <v>187</v>
      </c>
      <c r="D82" s="122" t="s">
        <v>123</v>
      </c>
      <c r="E82" s="119"/>
      <c r="F82" s="27"/>
      <c r="G82" s="117">
        <f>IF('3g CPIH'!C$17="-","-",'3j PAAC PAP'!$G$15*('3g CPIH'!C$17/'3g CPIH'!$G$17))</f>
        <v>3.3460635029354204</v>
      </c>
      <c r="H82" s="117">
        <f>IF('3g CPIH'!D$17="-","-",'3j PAAC PAP'!$G$15*('3g CPIH'!D$17/'3g CPIH'!$G$17))</f>
        <v>3.3527623287671227</v>
      </c>
      <c r="I82" s="117">
        <f>IF('3g CPIH'!E$17="-","-",'3j PAAC PAP'!$G$15*('3g CPIH'!E$17/'3g CPIH'!$G$17))</f>
        <v>3.3628105675146771</v>
      </c>
      <c r="J82" s="117">
        <f>IF('3g CPIH'!F$17="-","-",'3j PAAC PAP'!$G$15*('3g CPIH'!F$17/'3g CPIH'!$G$17))</f>
        <v>3.3829070450097847</v>
      </c>
      <c r="K82" s="117">
        <f>IF('3g CPIH'!G$17="-","-",'3j PAAC PAP'!$G$15*('3g CPIH'!G$17/'3g CPIH'!$G$17))</f>
        <v>3.4230999999999998</v>
      </c>
      <c r="L82" s="117">
        <f>IF('3g CPIH'!H$17="-","-",'3j PAAC PAP'!$G$15*('3g CPIH'!H$17/'3g CPIH'!$G$17))</f>
        <v>3.4666423679060667</v>
      </c>
      <c r="M82" s="117">
        <f>IF('3g CPIH'!I$17="-","-",'3j PAAC PAP'!$G$15*('3g CPIH'!I$17/'3g CPIH'!$G$17))</f>
        <v>3.516883561643835</v>
      </c>
      <c r="N82" s="117">
        <f>IF('3g CPIH'!J$17="-","-",'3j PAAC PAP'!$G$15*('3g CPIH'!J$17/'3g CPIH'!$G$17))</f>
        <v>3.547028277886497</v>
      </c>
      <c r="O82" s="27"/>
      <c r="P82" s="117">
        <f>IF('3g CPIH'!L$17="-","-",'3j PAAC PAP'!$G$15*('3g CPIH'!L$17/'3g CPIH'!$G$17))</f>
        <v>3.547028277886497</v>
      </c>
      <c r="Q82" s="117">
        <f>IF('3g CPIH'!M$17="-","-",'3j PAAC PAP'!$G$15*('3g CPIH'!M$17/'3g CPIH'!$G$17))</f>
        <v>3.5872212328767121</v>
      </c>
      <c r="R82" s="117">
        <f>IF('3g CPIH'!N$17="-","-",'3j PAAC PAP'!$G$15*('3g CPIH'!N$17/'3g CPIH'!$G$17))</f>
        <v>3.6140165362035224</v>
      </c>
      <c r="S82" s="117">
        <f>IF('3g CPIH'!O$17="-","-",'3j PAAC PAP'!$G$15*('3g CPIH'!O$17/'3g CPIH'!$G$17))</f>
        <v>3.6341130136986299</v>
      </c>
      <c r="T82" s="117">
        <f>IF('3g CPIH'!P$17="-","-",'3j PAAC PAP'!$G$15*('3g CPIH'!P$17/'3g CPIH'!$G$17))</f>
        <v>3.6441612524461835</v>
      </c>
      <c r="U82" s="117">
        <f>IF('3g CPIH'!Q$17="-","-",'3j PAAC PAP'!$G$15*('3g CPIH'!Q$17/'3g CPIH'!$G$17))</f>
        <v>3.6642577299412915</v>
      </c>
      <c r="V82" s="117">
        <f>IF('3g CPIH'!R$17="-","-",'3j PAAC PAP'!$G$15*('3g CPIH'!R$17/'3g CPIH'!$G$17))</f>
        <v>3.7312459882583173</v>
      </c>
      <c r="W82" s="117">
        <f>IF('3g CPIH'!S$17="-","-",'3j PAAC PAP'!$G$15*('3g CPIH'!S$17/'3g CPIH'!$G$17))</f>
        <v>3.8417766144814092</v>
      </c>
      <c r="X82" s="27"/>
      <c r="Y82" s="117">
        <f>IF('3g CPIH'!U$17="-","-",'3j PAAC PAP'!$G$15*('3g CPIH'!U$17/'3g CPIH'!$G$17))</f>
        <v>4.0360425636007822</v>
      </c>
      <c r="Z82" s="117" t="str">
        <f>IF('3g CPIH'!V$17="-","-",'3j PAAC PAP'!$G$15*('3g CPIH'!V$17/'3g CPIH'!$G$17))</f>
        <v>-</v>
      </c>
      <c r="AA82" s="117" t="str">
        <f>IF('3g CPIH'!W$17="-","-",'3j PAAC PAP'!$G$15*('3g CPIH'!W$17/'3g CPIH'!$G$17))</f>
        <v>-</v>
      </c>
      <c r="AB82" s="117" t="str">
        <f>IF('3g CPIH'!X$17="-","-",'3j PAAC PAP'!$G$15*('3g CPIH'!X$17/'3g CPIH'!$G$17))</f>
        <v>-</v>
      </c>
      <c r="AC82" s="117" t="str">
        <f>IF('3g CPIH'!Y$17="-","-",'3j PAAC PAP'!$G$15*('3g CPIH'!Y$17/'3g CPIH'!$G$17))</f>
        <v>-</v>
      </c>
      <c r="AD82" s="25"/>
    </row>
    <row r="83" spans="1:30" s="26" customFormat="1" ht="11.25" customHeight="1" x14ac:dyDescent="0.15">
      <c r="A83" s="207"/>
      <c r="B83" s="120" t="s">
        <v>248</v>
      </c>
      <c r="C83" s="120" t="s">
        <v>188</v>
      </c>
      <c r="D83" s="122" t="s">
        <v>123</v>
      </c>
      <c r="E83" s="119"/>
      <c r="F83" s="27"/>
      <c r="G83" s="117">
        <f>IF(G78="-","-",SUM(G75:G81)*'3j PAAC PAP'!$G$33)</f>
        <v>0.38363028442964014</v>
      </c>
      <c r="H83" s="117">
        <f>IF(H78="-","-",SUM(H75:H81)*'3j PAAC PAP'!$G$33)</f>
        <v>0.38400429674901387</v>
      </c>
      <c r="I83" s="117">
        <f>IF(I78="-","-",SUM(I75:I81)*'3j PAAC PAP'!$G$33)</f>
        <v>0.31306954458039804</v>
      </c>
      <c r="J83" s="117">
        <f>IF(J78="-","-",SUM(J75:J81)*'3j PAAC PAP'!$G$33)</f>
        <v>0.31419158153851945</v>
      </c>
      <c r="K83" s="117">
        <f>IF(K78="-","-",SUM(K75:K81)*'3j PAAC PAP'!$G$33)</f>
        <v>0.30860703701592268</v>
      </c>
      <c r="L83" s="117">
        <f>IF(L78="-","-",SUM(L75:L81)*'3j PAAC PAP'!$G$33)</f>
        <v>0.31041083393502761</v>
      </c>
      <c r="M83" s="117">
        <f>IF(M78="-","-",SUM(M75:M81)*'3j PAAC PAP'!$G$33)</f>
        <v>0.33227477030823749</v>
      </c>
      <c r="N83" s="117">
        <f>IF(N78="-","-",SUM(N75:N81)*'3j PAAC PAP'!$G$33)</f>
        <v>0.36399457103401606</v>
      </c>
      <c r="O83" s="27"/>
      <c r="P83" s="117">
        <f>IF(P78="-","-",SUM(P75:P81)*'3j PAAC PAP'!$G$33)</f>
        <v>0.36399457103401606</v>
      </c>
      <c r="Q83" s="117">
        <f>IF(Q78="-","-",SUM(Q75:Q81)*'3j PAAC PAP'!$G$33)</f>
        <v>0.3783489951726926</v>
      </c>
      <c r="R83" s="117">
        <f>IF(R78="-","-",SUM(R75:R81)*'3j PAAC PAP'!$G$33)</f>
        <v>0.37976914544396095</v>
      </c>
      <c r="S83" s="117">
        <f>IF(S78="-","-",SUM(S75:S81)*'3j PAAC PAP'!$G$33)</f>
        <v>0.4097839781322124</v>
      </c>
      <c r="T83" s="117">
        <f>IF(T78="-","-",SUM(T75:T81)*'3j PAAC PAP'!$G$33)</f>
        <v>0.40973060278249013</v>
      </c>
      <c r="U83" s="117">
        <f>IF(U78="-","-",SUM(U75:U81)*'3j PAAC PAP'!$G$33)</f>
        <v>0.40917405440378485</v>
      </c>
      <c r="V83" s="117">
        <f>IF(V78="-","-",SUM(V75:V81)*'3j PAAC PAP'!$G$33)</f>
        <v>0.40870994519363268</v>
      </c>
      <c r="W83" s="117">
        <f>IF(W78="-","-",SUM(W75:W81)*'3j PAAC PAP'!$G$33)</f>
        <v>0.77264757704860088</v>
      </c>
      <c r="X83" s="27"/>
      <c r="Y83" s="117">
        <f>IF(Y78="-","-",SUM(Y75:Y81)*'3j PAAC PAP'!$G$33)</f>
        <v>0.78809510495824542</v>
      </c>
      <c r="Z83" s="117" t="str">
        <f>IF(Z78="-","-",SUM(Z75:Z81)*'3j PAAC PAP'!$G$33)</f>
        <v>-</v>
      </c>
      <c r="AA83" s="117" t="str">
        <f>IF(AA78="-","-",SUM(AA75:AA81)*'3j PAAC PAP'!$G$33)</f>
        <v>-</v>
      </c>
      <c r="AB83" s="117" t="str">
        <f>IF(AB78="-","-",SUM(AB75:AB81)*'3j PAAC PAP'!$G$33)</f>
        <v>-</v>
      </c>
      <c r="AC83" s="117" t="str">
        <f>IF(AC78="-","-",SUM(AC75:AC81)*'3j PAAC PAP'!$G$33)</f>
        <v>-</v>
      </c>
      <c r="AD83" s="25"/>
    </row>
    <row r="84" spans="1:30" s="26" customFormat="1" ht="11.25" customHeight="1" x14ac:dyDescent="0.15">
      <c r="A84" s="207"/>
      <c r="B84" s="120" t="s">
        <v>189</v>
      </c>
      <c r="C84" s="120" t="s">
        <v>250</v>
      </c>
      <c r="D84" s="122" t="s">
        <v>123</v>
      </c>
      <c r="E84" s="119"/>
      <c r="F84" s="27"/>
      <c r="G84" s="117">
        <f>IF(G78="-","-",SUM(G75:G83)*'3k EBIT'!$E$9)</f>
        <v>1.624712962686405</v>
      </c>
      <c r="H84" s="117">
        <f>IF(H78="-","-",SUM(H75:H83)*'3k EBIT'!$E$9)</f>
        <v>1.6263635036575934</v>
      </c>
      <c r="I84" s="117">
        <f>IF(I78="-","-",SUM(I75:I83)*'3k EBIT'!$E$9)</f>
        <v>1.3381252733059068</v>
      </c>
      <c r="J84" s="117">
        <f>IF(J78="-","-",SUM(J75:J83)*'3k EBIT'!$E$9)</f>
        <v>1.3430768962194732</v>
      </c>
      <c r="K84" s="117">
        <f>IF(K78="-","-",SUM(K75:K83)*'3k EBIT'!$E$9)</f>
        <v>1.321147639403244</v>
      </c>
      <c r="L84" s="117">
        <f>IF(L78="-","-",SUM(L75:L83)*'3k EBIT'!$E$9)</f>
        <v>1.329325515024544</v>
      </c>
      <c r="M84" s="117">
        <f>IF(M78="-","-",SUM(M75:M83)*'3k EBIT'!$E$9)</f>
        <v>1.4192010943379663</v>
      </c>
      <c r="N84" s="117">
        <f>IF(N78="-","-",SUM(N75:N83)*'3k EBIT'!$E$9)</f>
        <v>1.5487630766195519</v>
      </c>
      <c r="O84" s="27"/>
      <c r="P84" s="117">
        <f>IF(P78="-","-",SUM(P75:P83)*'3k EBIT'!$E$9)</f>
        <v>1.5487630766195519</v>
      </c>
      <c r="Q84" s="117">
        <f>IF(Q78="-","-",SUM(Q75:Q83)*'3k EBIT'!$E$9)</f>
        <v>1.60790907945156</v>
      </c>
      <c r="R84" s="117">
        <f>IF(R78="-","-",SUM(R75:R83)*'3k EBIT'!$E$9)</f>
        <v>1.614202624984914</v>
      </c>
      <c r="S84" s="117">
        <f>IF(S78="-","-",SUM(S75:S83)*'3k EBIT'!$E$9)</f>
        <v>1.7366373010883625</v>
      </c>
      <c r="T84" s="117">
        <f>IF(T78="-","-",SUM(T75:T83)*'3k EBIT'!$E$9)</f>
        <v>1.7366148820678793</v>
      </c>
      <c r="U84" s="117">
        <f>IF(U78="-","-",SUM(U75:U83)*'3k EBIT'!$E$9)</f>
        <v>1.7347410896685029</v>
      </c>
      <c r="V84" s="117">
        <f>IF(V78="-","-",SUM(V75:V83)*'3k EBIT'!$E$9)</f>
        <v>1.7341513707627827</v>
      </c>
      <c r="W84" s="117">
        <f>IF(W78="-","-",SUM(W75:W83)*'3k EBIT'!$E$9)</f>
        <v>3.216124836416292</v>
      </c>
      <c r="X84" s="27"/>
      <c r="Y84" s="117">
        <f>IF(Y78="-","-",SUM(Y75:Y83)*'3k EBIT'!$E$9)</f>
        <v>3.2826996720444037</v>
      </c>
      <c r="Z84" s="117" t="str">
        <f>IF(Z78="-","-",SUM(Z75:Z83)*'3k EBIT'!$E$9)</f>
        <v>-</v>
      </c>
      <c r="AA84" s="117" t="str">
        <f>IF(AA78="-","-",SUM(AA75:AA83)*'3k EBIT'!$E$9)</f>
        <v>-</v>
      </c>
      <c r="AB84" s="117" t="str">
        <f>IF(AB78="-","-",SUM(AB75:AB83)*'3k EBIT'!$E$9)</f>
        <v>-</v>
      </c>
      <c r="AC84" s="117" t="str">
        <f>IF(AC78="-","-",SUM(AC75:AC83)*'3k EBIT'!$E$9)</f>
        <v>-</v>
      </c>
      <c r="AD84" s="25"/>
    </row>
    <row r="85" spans="1:30" s="26" customFormat="1" ht="12.6" customHeight="1" x14ac:dyDescent="0.15">
      <c r="A85" s="207"/>
      <c r="B85" s="120" t="s">
        <v>251</v>
      </c>
      <c r="C85" s="156" t="s">
        <v>252</v>
      </c>
      <c r="D85" s="122" t="s">
        <v>123</v>
      </c>
      <c r="E85" s="118"/>
      <c r="F85" s="27"/>
      <c r="G85" s="117">
        <f>IF(G80="-","-",SUM(G75:G78,G80:G84)*'3l HAP'!$E$10)</f>
        <v>0.7458956019335965</v>
      </c>
      <c r="H85" s="117">
        <f>IF(H80="-","-",SUM(H75:H78,H80:H84)*'3l HAP'!$E$10)</f>
        <v>0.74716747353241353</v>
      </c>
      <c r="I85" s="117">
        <f>IF(I80="-","-",SUM(I75:I78,I80:I84)*'3l HAP'!$E$10)</f>
        <v>0.74469421463988472</v>
      </c>
      <c r="J85" s="117">
        <f>IF(J80="-","-",SUM(J75:J78,J80:J84)*'3l HAP'!$E$10)</f>
        <v>0.74850982943633615</v>
      </c>
      <c r="K85" s="117">
        <f>IF(K80="-","-",SUM(K75:K78,K80:K84)*'3l HAP'!$E$10)</f>
        <v>0.75672824828216734</v>
      </c>
      <c r="L85" s="117">
        <f>IF(L80="-","-",SUM(L75:L78,L80:L84)*'3l HAP'!$E$10)</f>
        <v>0.76302994446720673</v>
      </c>
      <c r="M85" s="117">
        <f>IF(M80="-","-",SUM(M75:M78,M80:M84)*'3l HAP'!$E$10)</f>
        <v>0.80610071666221483</v>
      </c>
      <c r="N85" s="117">
        <f>IF(N80="-","-",SUM(N75:N78,N80:N84)*'3l HAP'!$E$10)</f>
        <v>0.90593841134950281</v>
      </c>
      <c r="O85" s="27"/>
      <c r="P85" s="117">
        <f>IF(P80="-","-",SUM(P75:P78,P80:P84)*'3l HAP'!$E$10)</f>
        <v>0.90593841134950281</v>
      </c>
      <c r="Q85" s="117">
        <f>IF(Q80="-","-",SUM(Q75:Q78,Q80:Q84)*'3l HAP'!$E$10)</f>
        <v>0.94136152362728809</v>
      </c>
      <c r="R85" s="117">
        <f>IF(R80="-","-",SUM(R75:R78,R80:R84)*'3l HAP'!$E$10)</f>
        <v>0.9462111953164255</v>
      </c>
      <c r="S85" s="117">
        <f>IF(S80="-","-",SUM(S75:S78,S80:S84)*'3l HAP'!$E$10)</f>
        <v>0.98070433217993902</v>
      </c>
      <c r="T85" s="117">
        <f>IF(T80="-","-",SUM(T75:T78,T80:T84)*'3l HAP'!$E$10)</f>
        <v>0.98068705656186983</v>
      </c>
      <c r="U85" s="117">
        <f>IF(U80="-","-",SUM(U75:U78,U80:U84)*'3l HAP'!$E$10)</f>
        <v>1.0032909946835802</v>
      </c>
      <c r="V85" s="117">
        <f>IF(V80="-","-",SUM(V75:V78,V80:V84)*'3l HAP'!$E$10)</f>
        <v>1.0028365698976685</v>
      </c>
      <c r="W85" s="117">
        <f>IF(W80="-","-",SUM(W75:W78,W80:W84)*'3l HAP'!$E$10)</f>
        <v>1.0647983248922455</v>
      </c>
      <c r="X85" s="27"/>
      <c r="Y85" s="117">
        <f>IF(Y80="-","-",SUM(Y75:Y78,Y80:Y84)*'3l HAP'!$E$10)</f>
        <v>1.1160994704617082</v>
      </c>
      <c r="Z85" s="117" t="str">
        <f>IF(Z80="-","-",SUM(Z75:Z78,Z80:Z84)*'3l HAP'!$E$10)</f>
        <v>-</v>
      </c>
      <c r="AA85" s="117" t="str">
        <f>IF(AA80="-","-",SUM(AA75:AA78,AA80:AA84)*'3l HAP'!$E$10)</f>
        <v>-</v>
      </c>
      <c r="AB85" s="117" t="str">
        <f>IF(AB80="-","-",SUM(AB75:AB78,AB80:AB84)*'3l HAP'!$E$10)</f>
        <v>-</v>
      </c>
      <c r="AC85" s="117" t="str">
        <f>IF(AC80="-","-",SUM(AC75:AC78,AC80:AC84)*'3l HAP'!$E$10)</f>
        <v>-</v>
      </c>
      <c r="AD85" s="25"/>
    </row>
    <row r="86" spans="1:30" s="26" customFormat="1" ht="11.25" customHeight="1" x14ac:dyDescent="0.15">
      <c r="A86" s="207"/>
      <c r="B86" s="120" t="s">
        <v>253</v>
      </c>
      <c r="C86" s="120" t="str">
        <f>B86&amp;"_"&amp;D86</f>
        <v>Total_Northern</v>
      </c>
      <c r="D86" s="122" t="s">
        <v>123</v>
      </c>
      <c r="E86" s="119"/>
      <c r="F86" s="27"/>
      <c r="G86" s="117">
        <f t="shared" ref="G86:N86" si="15">IF(G80="-","-",SUM(G75:G85))</f>
        <v>86.257068843761104</v>
      </c>
      <c r="H86" s="117">
        <f t="shared" si="15"/>
        <v>86.345211256908783</v>
      </c>
      <c r="I86" s="117">
        <f t="shared" si="15"/>
        <v>71.172311087796402</v>
      </c>
      <c r="J86" s="117">
        <f t="shared" si="15"/>
        <v>71.43673832723951</v>
      </c>
      <c r="K86" s="117">
        <f t="shared" si="15"/>
        <v>70.290785811438212</v>
      </c>
      <c r="L86" s="117">
        <f t="shared" si="15"/>
        <v>70.727501836223681</v>
      </c>
      <c r="M86" s="117">
        <f t="shared" si="15"/>
        <v>75.500864302634128</v>
      </c>
      <c r="N86" s="117">
        <f t="shared" si="15"/>
        <v>82.419750879726166</v>
      </c>
      <c r="O86" s="27"/>
      <c r="P86" s="117">
        <f t="shared" ref="P86:W86" si="16">IF(P80="-","-",SUM(P75:P85))</f>
        <v>82.419750879726166</v>
      </c>
      <c r="Q86" s="117">
        <f t="shared" si="16"/>
        <v>85.568120223667449</v>
      </c>
      <c r="R86" s="117">
        <f t="shared" si="16"/>
        <v>85.904208997134972</v>
      </c>
      <c r="S86" s="117">
        <f t="shared" si="16"/>
        <v>92.382629793551374</v>
      </c>
      <c r="T86" s="117">
        <f t="shared" si="16"/>
        <v>92.381432569974208</v>
      </c>
      <c r="U86" s="117">
        <f t="shared" si="16"/>
        <v>92.30541589623266</v>
      </c>
      <c r="V86" s="117">
        <f t="shared" si="16"/>
        <v>92.273923647123837</v>
      </c>
      <c r="W86" s="117">
        <f t="shared" si="16"/>
        <v>170.33445664005143</v>
      </c>
      <c r="X86" s="27"/>
      <c r="Y86" s="117">
        <f t="shared" ref="Y86:AC86" si="17">IF(Y80="-","-",SUM(Y75:Y85))</f>
        <v>173.88969505557941</v>
      </c>
      <c r="Z86" s="117" t="str">
        <f t="shared" si="17"/>
        <v>-</v>
      </c>
      <c r="AA86" s="117" t="str">
        <f t="shared" si="17"/>
        <v>-</v>
      </c>
      <c r="AB86" s="117" t="str">
        <f t="shared" si="17"/>
        <v>-</v>
      </c>
      <c r="AC86" s="117" t="str">
        <f t="shared" si="17"/>
        <v>-</v>
      </c>
      <c r="AD86" s="25"/>
    </row>
    <row r="87" spans="1:30" s="26" customFormat="1" ht="11.25" customHeight="1" x14ac:dyDescent="0.15">
      <c r="A87" s="207"/>
      <c r="B87" s="123" t="s">
        <v>244</v>
      </c>
      <c r="C87" s="123" t="s">
        <v>180</v>
      </c>
      <c r="D87" s="121" t="s">
        <v>122</v>
      </c>
      <c r="E87" s="75"/>
      <c r="F87" s="27"/>
      <c r="G87" s="35" t="s">
        <v>249</v>
      </c>
      <c r="H87" s="35" t="s">
        <v>249</v>
      </c>
      <c r="I87" s="35" t="s">
        <v>249</v>
      </c>
      <c r="J87" s="35" t="s">
        <v>249</v>
      </c>
      <c r="K87" s="35" t="s">
        <v>249</v>
      </c>
      <c r="L87" s="35" t="s">
        <v>249</v>
      </c>
      <c r="M87" s="35" t="s">
        <v>249</v>
      </c>
      <c r="N87" s="35" t="s">
        <v>249</v>
      </c>
      <c r="O87" s="27"/>
      <c r="P87" s="35" t="s">
        <v>249</v>
      </c>
      <c r="Q87" s="35" t="s">
        <v>249</v>
      </c>
      <c r="R87" s="35" t="s">
        <v>249</v>
      </c>
      <c r="S87" s="35" t="s">
        <v>249</v>
      </c>
      <c r="T87" s="35" t="s">
        <v>249</v>
      </c>
      <c r="U87" s="35" t="s">
        <v>249</v>
      </c>
      <c r="V87" s="35" t="s">
        <v>249</v>
      </c>
      <c r="W87" s="35" t="s">
        <v>249</v>
      </c>
      <c r="X87" s="27"/>
      <c r="Y87" s="35" t="s">
        <v>249</v>
      </c>
      <c r="Z87" s="35" t="s">
        <v>249</v>
      </c>
      <c r="AA87" s="35" t="s">
        <v>249</v>
      </c>
      <c r="AB87" s="35" t="s">
        <v>249</v>
      </c>
      <c r="AC87" s="35" t="s">
        <v>249</v>
      </c>
      <c r="AD87" s="25"/>
    </row>
    <row r="88" spans="1:30" s="26" customFormat="1" ht="11.25" x14ac:dyDescent="0.15">
      <c r="A88" s="207"/>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x14ac:dyDescent="0.15">
      <c r="A89" s="207"/>
      <c r="B89" s="123" t="s">
        <v>245</v>
      </c>
      <c r="C89" s="123" t="s">
        <v>182</v>
      </c>
      <c r="D89" s="121" t="s">
        <v>122</v>
      </c>
      <c r="E89" s="75"/>
      <c r="F89" s="27"/>
      <c r="G89" s="35" t="str">
        <f>IF('3c AA'!J131="-","-",'3c AA'!J131)</f>
        <v>-</v>
      </c>
      <c r="H89" s="35" t="str">
        <f>IF('3c AA'!K131="-","-",'3c AA'!K131)</f>
        <v>-</v>
      </c>
      <c r="I89" s="35" t="str">
        <f>IF('3c AA'!L131="-","-",'3c AA'!L131)</f>
        <v>-</v>
      </c>
      <c r="J89" s="35" t="str">
        <f>IF('3c AA'!M131="-","-",'3c AA'!M131)</f>
        <v>-</v>
      </c>
      <c r="K89" s="35" t="str">
        <f>IF('3c AA'!N131="-","-",'3c AA'!N131)</f>
        <v>-</v>
      </c>
      <c r="L89" s="35" t="str">
        <f>IF('3c AA'!O131="-","-",'3c AA'!O131)</f>
        <v>-</v>
      </c>
      <c r="M89" s="35" t="str">
        <f>IF('3c AA'!P131="-","-",'3c AA'!P131)</f>
        <v>-</v>
      </c>
      <c r="N89" s="35" t="str">
        <f>IF('3c AA'!Q131="-","-",'3c AA'!Q131)</f>
        <v>-</v>
      </c>
      <c r="O89" s="27"/>
      <c r="P89" s="35" t="str">
        <f>IF('3c AA'!S131="-","-",'3c AA'!S131)</f>
        <v>-</v>
      </c>
      <c r="Q89" s="35" t="str">
        <f>IF('3c AA'!T131="-","-",'3c AA'!T131)</f>
        <v>-</v>
      </c>
      <c r="R89" s="35" t="str">
        <f>IF('3c AA'!U131="-","-",'3c AA'!U131)</f>
        <v>-</v>
      </c>
      <c r="S89" s="35" t="str">
        <f>IF('3c AA'!V131="-","-",'3c AA'!V131)</f>
        <v>-</v>
      </c>
      <c r="T89" s="35">
        <f>IF('3c AA'!W131="-","-",'3c AA'!W131)</f>
        <v>0</v>
      </c>
      <c r="U89" s="35">
        <f>IF('3c AA'!X131="-","-",'3c AA'!X131)</f>
        <v>1.4870742269298105</v>
      </c>
      <c r="V89" s="35">
        <f>IF('3c AA'!Y131="-","-",'3c AA'!Y131)</f>
        <v>0.70457099735818829</v>
      </c>
      <c r="W89" s="35" t="str">
        <f>IF('3c AA'!Z131="-","-",'3c AA'!Z131)</f>
        <v>-</v>
      </c>
      <c r="X89" s="27"/>
      <c r="Y89" s="35">
        <f>IF('3c AA'!AB131="-","-",'3c AA'!AB131)</f>
        <v>0</v>
      </c>
      <c r="Z89" s="35" t="str">
        <f>IF('3c AA'!AC131="-","-",'3c AA'!AC131)</f>
        <v>-</v>
      </c>
      <c r="AA89" s="35" t="str">
        <f>IF('3c AA'!AD131="-","-",'3c AA'!AD131)</f>
        <v>-</v>
      </c>
      <c r="AB89" s="35" t="str">
        <f>IF('3c AA'!AE131="-","-",'3c AA'!AE131)</f>
        <v>-</v>
      </c>
      <c r="AC89" s="35" t="str">
        <f>IF('3c AA'!AF131="-","-",'3c AA'!AF131)</f>
        <v>-</v>
      </c>
      <c r="AD89" s="25"/>
    </row>
    <row r="90" spans="1:30" s="26" customFormat="1" ht="11.25" x14ac:dyDescent="0.15">
      <c r="A90" s="207"/>
      <c r="B90" s="123" t="s">
        <v>246</v>
      </c>
      <c r="C90" s="123" t="s">
        <v>183</v>
      </c>
      <c r="D90" s="121" t="s">
        <v>122</v>
      </c>
      <c r="E90" s="75"/>
      <c r="F90" s="27"/>
      <c r="G90" s="35">
        <f>IF('3d PC'!G15="-","-",'3d PC'!G61)</f>
        <v>6.5567588596821027</v>
      </c>
      <c r="H90" s="35">
        <f>IF('3d PC'!H15="-","-",'3d PC'!H61)</f>
        <v>6.5567588596821027</v>
      </c>
      <c r="I90" s="35">
        <f>IF('3d PC'!I15="-","-",'3d PC'!I61)</f>
        <v>6.6197359495950758</v>
      </c>
      <c r="J90" s="35">
        <f>IF('3d PC'!J15="-","-",'3d PC'!J61)</f>
        <v>6.6197359495950758</v>
      </c>
      <c r="K90" s="35">
        <f>IF('3d PC'!K15="-","-",'3d PC'!K61)</f>
        <v>6.6995028867368616</v>
      </c>
      <c r="L90" s="35">
        <f>IF('3d PC'!L15="-","-",'3d PC'!L61)</f>
        <v>6.6995028867368616</v>
      </c>
      <c r="M90" s="35">
        <f>IF('3d PC'!M15="-","-",'3d PC'!M61)</f>
        <v>7.1131218301273513</v>
      </c>
      <c r="N90" s="35">
        <f>IF('3d PC'!N15="-","-",'3d PC'!N61)</f>
        <v>7.1131218301273513</v>
      </c>
      <c r="O90" s="27"/>
      <c r="P90" s="35">
        <f>'3d PC'!P61</f>
        <v>7.1131218301273513</v>
      </c>
      <c r="Q90" s="35">
        <f>'3d PC'!Q61</f>
        <v>7.2804579515147188</v>
      </c>
      <c r="R90" s="35">
        <f>'3d PC'!R61</f>
        <v>7.1935840895118579</v>
      </c>
      <c r="S90" s="35">
        <f>'3d PC'!S61</f>
        <v>7.3593999937099728</v>
      </c>
      <c r="T90" s="35">
        <f>'3d PC'!T61</f>
        <v>7.0492243060839304</v>
      </c>
      <c r="U90" s="35">
        <f>'3d PC'!U61</f>
        <v>7.1089669218364691</v>
      </c>
      <c r="V90" s="35">
        <f>'3d PC'!V61</f>
        <v>6.9829560851947949</v>
      </c>
      <c r="W90" s="35">
        <f>'3d PC'!W61</f>
        <v>9.6262235975887975</v>
      </c>
      <c r="X90" s="27"/>
      <c r="Y90" s="35">
        <f>'3d PC'!Y61</f>
        <v>9.9504863797742438</v>
      </c>
      <c r="Z90" s="35" t="str">
        <f>'3d PC'!Z61</f>
        <v>-</v>
      </c>
      <c r="AA90" s="35" t="str">
        <f>'3d PC'!AA61</f>
        <v>-</v>
      </c>
      <c r="AB90" s="35" t="str">
        <f>'3d PC'!AB61</f>
        <v>-</v>
      </c>
      <c r="AC90" s="35" t="str">
        <f>'3d PC'!AC61</f>
        <v>-</v>
      </c>
      <c r="AD90" s="25"/>
    </row>
    <row r="91" spans="1:30" s="26" customFormat="1" ht="11.25" x14ac:dyDescent="0.15">
      <c r="A91" s="207"/>
      <c r="B91" s="123" t="s">
        <v>247</v>
      </c>
      <c r="C91" s="123" t="s">
        <v>184</v>
      </c>
      <c r="D91" s="121" t="s">
        <v>122</v>
      </c>
      <c r="E91" s="75"/>
      <c r="F91" s="27"/>
      <c r="G91" s="35">
        <f>IF('3e NC-Elec'!H49="-","-",'3e NC-Elec'!H49)</f>
        <v>17.227999999999998</v>
      </c>
      <c r="H91" s="35">
        <f>IF('3e NC-Elec'!I49="-","-",'3e NC-Elec'!I49)</f>
        <v>17.227999999999998</v>
      </c>
      <c r="I91" s="35">
        <f>IF('3e NC-Elec'!J49="-","-",'3e NC-Elec'!J49)</f>
        <v>11.753000000000002</v>
      </c>
      <c r="J91" s="35">
        <f>IF('3e NC-Elec'!K49="-","-",'3e NC-Elec'!K49)</f>
        <v>11.753000000000002</v>
      </c>
      <c r="K91" s="35">
        <f>IF('3e NC-Elec'!L49="-","-",'3e NC-Elec'!L49)</f>
        <v>11.4245</v>
      </c>
      <c r="L91" s="35">
        <f>IF('3e NC-Elec'!M49="-","-",'3e NC-Elec'!M49)</f>
        <v>11.4245</v>
      </c>
      <c r="M91" s="35">
        <f>IF('3e NC-Elec'!N49="-","-",'3e NC-Elec'!N49)</f>
        <v>12.0815</v>
      </c>
      <c r="N91" s="35">
        <f>IF('3e NC-Elec'!O49="-","-",'3e NC-Elec'!O49)</f>
        <v>12.0815</v>
      </c>
      <c r="O91" s="27"/>
      <c r="P91" s="35">
        <f>'3e NC-Elec'!Q49</f>
        <v>12.0815</v>
      </c>
      <c r="Q91" s="35">
        <f>'3e NC-Elec'!R49</f>
        <v>13.176499999999999</v>
      </c>
      <c r="R91" s="35">
        <f>'3e NC-Elec'!S49</f>
        <v>13.176499999999999</v>
      </c>
      <c r="S91" s="35">
        <f>'3e NC-Elec'!T49</f>
        <v>14.308</v>
      </c>
      <c r="T91" s="35">
        <f>'3e NC-Elec'!U49</f>
        <v>14.308</v>
      </c>
      <c r="U91" s="35">
        <f>'3e NC-Elec'!V49</f>
        <v>15.731499999999999</v>
      </c>
      <c r="V91" s="35">
        <f>'3e NC-Elec'!W49</f>
        <v>15.731499999999999</v>
      </c>
      <c r="W91" s="35">
        <f>'3e NC-Elec'!X49</f>
        <v>73.912499999999994</v>
      </c>
      <c r="X91" s="27"/>
      <c r="Y91" s="35">
        <f>'3e NC-Elec'!Z49</f>
        <v>73.912499999999994</v>
      </c>
      <c r="Z91" s="35" t="str">
        <f>'3e NC-Elec'!AA49</f>
        <v>-</v>
      </c>
      <c r="AA91" s="35" t="str">
        <f>'3e NC-Elec'!AB49</f>
        <v>-</v>
      </c>
      <c r="AB91" s="35" t="str">
        <f>'3e NC-Elec'!AC49</f>
        <v>-</v>
      </c>
      <c r="AC91" s="35" t="str">
        <f>'3e NC-Elec'!AD49</f>
        <v>-</v>
      </c>
      <c r="AD91" s="25"/>
    </row>
    <row r="92" spans="1:30" s="26" customFormat="1" ht="11.25" x14ac:dyDescent="0.15">
      <c r="A92" s="207"/>
      <c r="B92" s="123" t="s">
        <v>248</v>
      </c>
      <c r="C92" s="123" t="s">
        <v>185</v>
      </c>
      <c r="D92" s="121" t="s">
        <v>122</v>
      </c>
      <c r="E92" s="75"/>
      <c r="F92" s="27"/>
      <c r="G92" s="35">
        <f>IF('3g CPIH'!C$17="-","-",'3h OC '!$E$9*('3g CPIH'!C$17/'3g CPIH'!$G$17))</f>
        <v>39.034507632093934</v>
      </c>
      <c r="H92" s="35">
        <f>IF('3g CPIH'!D$17="-","-",'3h OC '!$E$9*('3g CPIH'!D$17/'3g CPIH'!$G$17))</f>
        <v>39.112654794520544</v>
      </c>
      <c r="I92" s="35">
        <f>IF('3g CPIH'!E$17="-","-",'3h OC '!$E$9*('3g CPIH'!E$17/'3g CPIH'!$G$17))</f>
        <v>39.229875538160471</v>
      </c>
      <c r="J92" s="35">
        <f>IF('3g CPIH'!F$17="-","-",'3h OC '!$E$9*('3g CPIH'!F$17/'3g CPIH'!$G$17))</f>
        <v>39.464317025440316</v>
      </c>
      <c r="K92" s="35">
        <f>IF('3g CPIH'!G$17="-","-",'3h OC '!$E$9*('3g CPIH'!G$17/'3g CPIH'!$G$17))</f>
        <v>39.933199999999999</v>
      </c>
      <c r="L92" s="35">
        <f>IF('3g CPIH'!H$17="-","-",'3h OC '!$E$9*('3g CPIH'!H$17/'3g CPIH'!$G$17))</f>
        <v>40.441156555772999</v>
      </c>
      <c r="M92" s="35">
        <f>IF('3g CPIH'!I$17="-","-",'3h OC '!$E$9*('3g CPIH'!I$17/'3g CPIH'!$G$17))</f>
        <v>41.027260273972601</v>
      </c>
      <c r="N92" s="35">
        <f>IF('3g CPIH'!J$17="-","-",'3h OC '!$E$9*('3g CPIH'!J$17/'3g CPIH'!$G$17))</f>
        <v>41.378922504892373</v>
      </c>
      <c r="O92" s="27"/>
      <c r="P92" s="35">
        <f>IF('3g CPIH'!L$17="-","-",'3h OC '!$E$9*('3g CPIH'!L$17/'3g CPIH'!$G$17))</f>
        <v>41.378922504892373</v>
      </c>
      <c r="Q92" s="35">
        <f>IF('3g CPIH'!M$17="-","-",'3h OC '!$E$9*('3g CPIH'!M$17/'3g CPIH'!$G$17))</f>
        <v>41.847805479452056</v>
      </c>
      <c r="R92" s="35">
        <f>IF('3g CPIH'!N$17="-","-",'3h OC '!$E$9*('3g CPIH'!N$17/'3g CPIH'!$G$17))</f>
        <v>42.160394129158512</v>
      </c>
      <c r="S92" s="35">
        <f>IF('3g CPIH'!O$17="-","-",'3h OC '!$E$9*('3g CPIH'!O$17/'3g CPIH'!$G$17))</f>
        <v>42.394835616438357</v>
      </c>
      <c r="T92" s="35">
        <f>IF('3g CPIH'!P$17="-","-",'3h OC '!$E$9*('3g CPIH'!P$17/'3g CPIH'!$G$17))</f>
        <v>42.512056360078276</v>
      </c>
      <c r="U92" s="35">
        <f>IF('3g CPIH'!Q$17="-","-",'3h OC '!$E$9*('3g CPIH'!Q$17/'3g CPIH'!$G$17))</f>
        <v>42.746497847358121</v>
      </c>
      <c r="V92" s="35">
        <f>IF('3g CPIH'!R$17="-","-",'3h OC '!$E$9*('3g CPIH'!R$17/'3g CPIH'!$G$17))</f>
        <v>43.527969471624267</v>
      </c>
      <c r="W92" s="35">
        <f>IF('3g CPIH'!S$17="-","-",'3h OC '!$E$9*('3g CPIH'!S$17/'3g CPIH'!$G$17))</f>
        <v>44.817397651663406</v>
      </c>
      <c r="X92" s="27"/>
      <c r="Y92" s="35">
        <f>IF('3g CPIH'!U$17="-","-",'3h OC '!$E$9*('3g CPIH'!U$17/'3g CPIH'!$G$17))</f>
        <v>47.083665362035227</v>
      </c>
      <c r="Z92" s="35" t="str">
        <f>IF('3g CPIH'!V$17="-","-",'3h OC '!$E$9*('3g CPIH'!V$17/'3g CPIH'!$G$17))</f>
        <v>-</v>
      </c>
      <c r="AA92" s="35" t="str">
        <f>IF('3g CPIH'!W$17="-","-",'3h OC '!$E$9*('3g CPIH'!W$17/'3g CPIH'!$G$17))</f>
        <v>-</v>
      </c>
      <c r="AB92" s="35" t="str">
        <f>IF('3g CPIH'!X$17="-","-",'3h OC '!$E$9*('3g CPIH'!X$17/'3g CPIH'!$G$17))</f>
        <v>-</v>
      </c>
      <c r="AC92" s="35" t="str">
        <f>IF('3g CPIH'!Y$17="-","-",'3h OC '!$E$9*('3g CPIH'!Y$17/'3g CPIH'!$G$17))</f>
        <v>-</v>
      </c>
      <c r="AD92" s="25"/>
    </row>
    <row r="93" spans="1:30" s="26" customFormat="1" ht="11.25" customHeight="1" x14ac:dyDescent="0.15">
      <c r="A93" s="207"/>
      <c r="B93" s="123" t="s">
        <v>248</v>
      </c>
      <c r="C93" s="123" t="s">
        <v>186</v>
      </c>
      <c r="D93" s="121" t="s">
        <v>122</v>
      </c>
      <c r="E93" s="75"/>
      <c r="F93" s="27"/>
      <c r="G93" s="35" t="s">
        <v>249</v>
      </c>
      <c r="H93" s="35" t="s">
        <v>249</v>
      </c>
      <c r="I93" s="35" t="s">
        <v>249</v>
      </c>
      <c r="J93" s="35" t="s">
        <v>249</v>
      </c>
      <c r="K93" s="35">
        <f>IF('3i SMNCC'!G$50="-","-",'3i SMNCC'!G$62)</f>
        <v>0</v>
      </c>
      <c r="L93" s="35">
        <f>IF('3i SMNCC'!H$50="-","-",'3i SMNCC'!H$62)</f>
        <v>-0.1310662676190151</v>
      </c>
      <c r="M93" s="35">
        <f>IF('3i SMNCC'!I$50="-","-",'3i SMNCC'!I$62)</f>
        <v>1.6490220555819262</v>
      </c>
      <c r="N93" s="35">
        <f>IF('3i SMNCC'!J$50="-","-",'3i SMNCC'!J$62)</f>
        <v>7.9249822078168837</v>
      </c>
      <c r="O93" s="27"/>
      <c r="P93" s="35">
        <f>IF('3i SMNCC'!L$50="-","-",'3i SMNCC'!L$62)</f>
        <v>7.9249822078168837</v>
      </c>
      <c r="Q93" s="35">
        <f>IF('3i SMNCC'!M$50="-","-",'3i SMNCC'!M$62)</f>
        <v>9.5945159615724194</v>
      </c>
      <c r="R93" s="35">
        <f>IF('3i SMNCC'!N$50="-","-",'3i SMNCC'!N$62)</f>
        <v>9.6655312765157912</v>
      </c>
      <c r="S93" s="35">
        <f>IF('3i SMNCC'!O$50="-","-",'3i SMNCC'!O$62)</f>
        <v>11.448655558303892</v>
      </c>
      <c r="T93" s="35">
        <f>IF('3i SMNCC'!P$50="-","-",'3i SMNCC'!P$62)</f>
        <v>11.63045810995356</v>
      </c>
      <c r="U93" s="35">
        <f>IF('3i SMNCC'!Q$50="-","-",'3i SMNCC'!Q$62)</f>
        <v>11.375413031411084</v>
      </c>
      <c r="V93" s="35">
        <f>IF('3i SMNCC'!R$50="-","-",'3i SMNCC'!R$62)</f>
        <v>11.405483218834176</v>
      </c>
      <c r="W93" s="35">
        <f>IF('3i SMNCC'!S$50="-","-",'3i SMNCC'!S$62)</f>
        <v>10.452988037960662</v>
      </c>
      <c r="X93" s="27"/>
      <c r="Y93" s="35">
        <f>IF('3i SMNCC'!U$50="-","-",'3i SMNCC'!U$62)</f>
        <v>11.090106502704794</v>
      </c>
      <c r="Z93" s="35" t="str">
        <f>IF('3i SMNCC'!V$50="-","-",'3i SMNCC'!V$62)</f>
        <v>-</v>
      </c>
      <c r="AA93" s="35" t="str">
        <f>IF('3i SMNCC'!W$50="-","-",'3i SMNCC'!W$62)</f>
        <v>-</v>
      </c>
      <c r="AB93" s="35" t="str">
        <f>IF('3i SMNCC'!X$50="-","-",'3i SMNCC'!X$62)</f>
        <v>-</v>
      </c>
      <c r="AC93" s="35" t="str">
        <f>IF('3i SMNCC'!Y$50="-","-",'3i SMNCC'!Y$62)</f>
        <v>-</v>
      </c>
      <c r="AD93" s="25"/>
    </row>
    <row r="94" spans="1:30" s="26" customFormat="1" ht="11.25" customHeight="1" x14ac:dyDescent="0.15">
      <c r="A94" s="207"/>
      <c r="B94" s="123" t="s">
        <v>248</v>
      </c>
      <c r="C94" s="123" t="s">
        <v>187</v>
      </c>
      <c r="D94" s="121" t="s">
        <v>122</v>
      </c>
      <c r="E94" s="75"/>
      <c r="F94" s="27"/>
      <c r="G94" s="35">
        <f>IF('3g CPIH'!C$17="-","-",'3j PAAC PAP'!$G$15*('3g CPIH'!C$17/'3g CPIH'!$G$17))</f>
        <v>3.3460635029354204</v>
      </c>
      <c r="H94" s="35">
        <f>IF('3g CPIH'!D$17="-","-",'3j PAAC PAP'!$G$15*('3g CPIH'!D$17/'3g CPIH'!$G$17))</f>
        <v>3.3527623287671227</v>
      </c>
      <c r="I94" s="35">
        <f>IF('3g CPIH'!E$17="-","-",'3j PAAC PAP'!$G$15*('3g CPIH'!E$17/'3g CPIH'!$G$17))</f>
        <v>3.3628105675146771</v>
      </c>
      <c r="J94" s="35">
        <f>IF('3g CPIH'!F$17="-","-",'3j PAAC PAP'!$G$15*('3g CPIH'!F$17/'3g CPIH'!$G$17))</f>
        <v>3.3829070450097847</v>
      </c>
      <c r="K94" s="35">
        <f>IF('3g CPIH'!G$17="-","-",'3j PAAC PAP'!$G$15*('3g CPIH'!G$17/'3g CPIH'!$G$17))</f>
        <v>3.4230999999999998</v>
      </c>
      <c r="L94" s="35">
        <f>IF('3g CPIH'!H$17="-","-",'3j PAAC PAP'!$G$15*('3g CPIH'!H$17/'3g CPIH'!$G$17))</f>
        <v>3.4666423679060667</v>
      </c>
      <c r="M94" s="35">
        <f>IF('3g CPIH'!I$17="-","-",'3j PAAC PAP'!$G$15*('3g CPIH'!I$17/'3g CPIH'!$G$17))</f>
        <v>3.516883561643835</v>
      </c>
      <c r="N94" s="35">
        <f>IF('3g CPIH'!J$17="-","-",'3j PAAC PAP'!$G$15*('3g CPIH'!J$17/'3g CPIH'!$G$17))</f>
        <v>3.547028277886497</v>
      </c>
      <c r="O94" s="27"/>
      <c r="P94" s="35">
        <f>IF('3g CPIH'!L$17="-","-",'3j PAAC PAP'!$G$15*('3g CPIH'!L$17/'3g CPIH'!$G$17))</f>
        <v>3.547028277886497</v>
      </c>
      <c r="Q94" s="35">
        <f>IF('3g CPIH'!M$17="-","-",'3j PAAC PAP'!$G$15*('3g CPIH'!M$17/'3g CPIH'!$G$17))</f>
        <v>3.5872212328767121</v>
      </c>
      <c r="R94" s="35">
        <f>IF('3g CPIH'!N$17="-","-",'3j PAAC PAP'!$G$15*('3g CPIH'!N$17/'3g CPIH'!$G$17))</f>
        <v>3.6140165362035224</v>
      </c>
      <c r="S94" s="35">
        <f>IF('3g CPIH'!O$17="-","-",'3j PAAC PAP'!$G$15*('3g CPIH'!O$17/'3g CPIH'!$G$17))</f>
        <v>3.6341130136986299</v>
      </c>
      <c r="T94" s="35">
        <f>IF('3g CPIH'!P$17="-","-",'3j PAAC PAP'!$G$15*('3g CPIH'!P$17/'3g CPIH'!$G$17))</f>
        <v>3.6441612524461835</v>
      </c>
      <c r="U94" s="35">
        <f>IF('3g CPIH'!Q$17="-","-",'3j PAAC PAP'!$G$15*('3g CPIH'!Q$17/'3g CPIH'!$G$17))</f>
        <v>3.6642577299412915</v>
      </c>
      <c r="V94" s="35">
        <f>IF('3g CPIH'!R$17="-","-",'3j PAAC PAP'!$G$15*('3g CPIH'!R$17/'3g CPIH'!$G$17))</f>
        <v>3.7312459882583173</v>
      </c>
      <c r="W94" s="35">
        <f>IF('3g CPIH'!S$17="-","-",'3j PAAC PAP'!$G$15*('3g CPIH'!S$17/'3g CPIH'!$G$17))</f>
        <v>3.8417766144814092</v>
      </c>
      <c r="X94" s="27"/>
      <c r="Y94" s="35">
        <f>IF('3g CPIH'!U$17="-","-",'3j PAAC PAP'!$G$15*('3g CPIH'!U$17/'3g CPIH'!$G$17))</f>
        <v>4.0360425636007822</v>
      </c>
      <c r="Z94" s="35" t="str">
        <f>IF('3g CPIH'!V$17="-","-",'3j PAAC PAP'!$G$15*('3g CPIH'!V$17/'3g CPIH'!$G$17))</f>
        <v>-</v>
      </c>
      <c r="AA94" s="35" t="str">
        <f>IF('3g CPIH'!W$17="-","-",'3j PAAC PAP'!$G$15*('3g CPIH'!W$17/'3g CPIH'!$G$17))</f>
        <v>-</v>
      </c>
      <c r="AB94" s="35" t="str">
        <f>IF('3g CPIH'!X$17="-","-",'3j PAAC PAP'!$G$15*('3g CPIH'!X$17/'3g CPIH'!$G$17))</f>
        <v>-</v>
      </c>
      <c r="AC94" s="35" t="str">
        <f>IF('3g CPIH'!Y$17="-","-",'3j PAAC PAP'!$G$15*('3g CPIH'!Y$17/'3g CPIH'!$G$17))</f>
        <v>-</v>
      </c>
      <c r="AD94" s="25"/>
    </row>
    <row r="95" spans="1:30" s="26" customFormat="1" ht="11.25" customHeight="1" x14ac:dyDescent="0.15">
      <c r="A95" s="207"/>
      <c r="B95" s="123" t="s">
        <v>248</v>
      </c>
      <c r="C95" s="123" t="s">
        <v>188</v>
      </c>
      <c r="D95" s="121" t="s">
        <v>122</v>
      </c>
      <c r="E95" s="75"/>
      <c r="F95" s="27"/>
      <c r="G95" s="35">
        <f>IF(G90="-","-",SUM(G87:G93)*'3j PAAC PAP'!$G$33)</f>
        <v>0.30065300942964013</v>
      </c>
      <c r="H95" s="35">
        <f>IF(H90="-","-",SUM(H87:H93)*'3j PAAC PAP'!$G$33)</f>
        <v>0.30102702174901386</v>
      </c>
      <c r="I95" s="35">
        <f>IF(I90="-","-",SUM(I87:I93)*'3j PAAC PAP'!$G$33)</f>
        <v>0.27568609858039811</v>
      </c>
      <c r="J95" s="35">
        <f>IF(J90="-","-",SUM(J87:J93)*'3j PAAC PAP'!$G$33)</f>
        <v>0.27680813553851941</v>
      </c>
      <c r="K95" s="35">
        <f>IF(K90="-","-",SUM(K87:K93)*'3j PAAC PAP'!$G$33)</f>
        <v>0.27786177301592263</v>
      </c>
      <c r="L95" s="35">
        <f>IF(L90="-","-",SUM(L87:L93)*'3j PAAC PAP'!$G$33)</f>
        <v>0.27966556993502761</v>
      </c>
      <c r="M95" s="35">
        <f>IF(M90="-","-",SUM(M87:M93)*'3j PAAC PAP'!$G$33)</f>
        <v>0.29611414730823749</v>
      </c>
      <c r="N95" s="35">
        <f>IF(N90="-","-",SUM(N87:N93)*'3j PAAC PAP'!$G$33)</f>
        <v>0.32783394803401605</v>
      </c>
      <c r="O95" s="27"/>
      <c r="P95" s="35">
        <f>IF(P90="-","-",SUM(P87:P93)*'3j PAAC PAP'!$G$33)</f>
        <v>0.32783394803401605</v>
      </c>
      <c r="Q95" s="35">
        <f>IF(Q90="-","-",SUM(Q87:Q93)*'3j PAAC PAP'!$G$33)</f>
        <v>0.34410995117269261</v>
      </c>
      <c r="R95" s="35">
        <f>IF(R90="-","-",SUM(R87:R93)*'3j PAAC PAP'!$G$33)</f>
        <v>0.34553010144396101</v>
      </c>
      <c r="S95" s="35">
        <f>IF(S90="-","-",SUM(S87:S93)*'3j PAAC PAP'!$G$33)</f>
        <v>0.36139512513221234</v>
      </c>
      <c r="T95" s="35">
        <f>IF(T90="-","-",SUM(T87:T93)*'3j PAAC PAP'!$G$33)</f>
        <v>0.36134174978249006</v>
      </c>
      <c r="U95" s="35">
        <f>IF(U90="-","-",SUM(U87:U93)*'3j PAAC PAP'!$G$33)</f>
        <v>0.37545907740378487</v>
      </c>
      <c r="V95" s="35">
        <f>IF(V90="-","-",SUM(V87:V93)*'3j PAAC PAP'!$G$33)</f>
        <v>0.37499496819363271</v>
      </c>
      <c r="W95" s="35">
        <f>IF(W90="-","-",SUM(W87:W93)*'3j PAAC PAP'!$G$33)</f>
        <v>0.66434039704860082</v>
      </c>
      <c r="X95" s="27"/>
      <c r="Y95" s="35">
        <f>IF(Y90="-","-",SUM(Y87:Y93)*'3j PAAC PAP'!$G$33)</f>
        <v>0.67978792495824525</v>
      </c>
      <c r="Z95" s="35" t="str">
        <f>IF(Z90="-","-",SUM(Z87:Z93)*'3j PAAC PAP'!$G$33)</f>
        <v>-</v>
      </c>
      <c r="AA95" s="35" t="str">
        <f>IF(AA90="-","-",SUM(AA87:AA93)*'3j PAAC PAP'!$G$33)</f>
        <v>-</v>
      </c>
      <c r="AB95" s="35" t="str">
        <f>IF(AB90="-","-",SUM(AB87:AB93)*'3j PAAC PAP'!$G$33)</f>
        <v>-</v>
      </c>
      <c r="AC95" s="35" t="str">
        <f>IF(AC90="-","-",SUM(AC87:AC93)*'3j PAAC PAP'!$G$33)</f>
        <v>-</v>
      </c>
      <c r="AD95" s="25"/>
    </row>
    <row r="96" spans="1:30" s="26" customFormat="1" ht="11.25" customHeight="1" x14ac:dyDescent="0.15">
      <c r="A96" s="207"/>
      <c r="B96" s="123" t="s">
        <v>189</v>
      </c>
      <c r="C96" s="123" t="s">
        <v>250</v>
      </c>
      <c r="D96" s="121" t="s">
        <v>122</v>
      </c>
      <c r="E96" s="75"/>
      <c r="F96" s="27"/>
      <c r="G96" s="35">
        <f>IF(G90="-","-",SUM(G87:G95)*'3k EBIT'!$E$9)</f>
        <v>1.2873131588242046</v>
      </c>
      <c r="H96" s="35">
        <f>IF(H90="-","-",SUM(H87:H95)*'3k EBIT'!$E$9)</f>
        <v>1.2889636997953933</v>
      </c>
      <c r="I96" s="35">
        <f>IF(I90="-","-",SUM(I87:I95)*'3k EBIT'!$E$9)</f>
        <v>1.186117782723779</v>
      </c>
      <c r="J96" s="35">
        <f>IF(J90="-","-",SUM(J87:J95)*'3k EBIT'!$E$9)</f>
        <v>1.191069405637345</v>
      </c>
      <c r="K96" s="35">
        <f>IF(K90="-","-",SUM(K87:K95)*'3k EBIT'!$E$9)</f>
        <v>1.1961321331300918</v>
      </c>
      <c r="L96" s="35">
        <f>IF(L90="-","-",SUM(L87:L95)*'3k EBIT'!$E$9)</f>
        <v>1.2043100087513923</v>
      </c>
      <c r="M96" s="35">
        <f>IF(M90="-","-",SUM(M87:M95)*'3k EBIT'!$E$9)</f>
        <v>1.272165811391702</v>
      </c>
      <c r="N96" s="35">
        <f>IF(N90="-","-",SUM(N87:N95)*'3k EBIT'!$E$9)</f>
        <v>1.4017277936732879</v>
      </c>
      <c r="O96" s="27"/>
      <c r="P96" s="35">
        <f>IF(P90="-","-",SUM(P87:P95)*'3k EBIT'!$E$9)</f>
        <v>1.4017277936732879</v>
      </c>
      <c r="Q96" s="35">
        <f>IF(Q90="-","-",SUM(Q87:Q95)*'3k EBIT'!$E$9)</f>
        <v>1.4686872656473682</v>
      </c>
      <c r="R96" s="35">
        <f>IF(R90="-","-",SUM(R87:R95)*'3k EBIT'!$E$9)</f>
        <v>1.4749808111807219</v>
      </c>
      <c r="S96" s="35">
        <f>IF(S90="-","-",SUM(S87:S95)*'3k EBIT'!$E$9)</f>
        <v>1.5398799417834583</v>
      </c>
      <c r="T96" s="35">
        <f>IF(T90="-","-",SUM(T87:T95)*'3k EBIT'!$E$9)</f>
        <v>1.5398575227629752</v>
      </c>
      <c r="U96" s="35">
        <f>IF(U90="-","-",SUM(U87:U95)*'3k EBIT'!$E$9)</f>
        <v>1.597650221993967</v>
      </c>
      <c r="V96" s="35">
        <f>IF(V90="-","-",SUM(V87:V95)*'3k EBIT'!$E$9)</f>
        <v>1.5970605030882468</v>
      </c>
      <c r="W96" s="35">
        <f>IF(W90="-","-",SUM(W87:W95)*'3k EBIT'!$E$9)</f>
        <v>2.7757293029540517</v>
      </c>
      <c r="X96" s="27"/>
      <c r="Y96" s="35">
        <f>IF(Y90="-","-",SUM(Y87:Y95)*'3k EBIT'!$E$9)</f>
        <v>2.8423041385821635</v>
      </c>
      <c r="Z96" s="35" t="str">
        <f>IF(Z90="-","-",SUM(Z87:Z95)*'3k EBIT'!$E$9)</f>
        <v>-</v>
      </c>
      <c r="AA96" s="35" t="str">
        <f>IF(AA90="-","-",SUM(AA87:AA95)*'3k EBIT'!$E$9)</f>
        <v>-</v>
      </c>
      <c r="AB96" s="35" t="str">
        <f>IF(AB90="-","-",SUM(AB87:AB95)*'3k EBIT'!$E$9)</f>
        <v>-</v>
      </c>
      <c r="AC96" s="35" t="str">
        <f>IF(AC90="-","-",SUM(AC87:AC95)*'3k EBIT'!$E$9)</f>
        <v>-</v>
      </c>
      <c r="AD96" s="25"/>
    </row>
    <row r="97" spans="1:30" s="26" customFormat="1" ht="11.25" customHeight="1" x14ac:dyDescent="0.15">
      <c r="A97" s="207"/>
      <c r="B97" s="123" t="s">
        <v>251</v>
      </c>
      <c r="C97" s="158" t="s">
        <v>252</v>
      </c>
      <c r="D97" s="121" t="s">
        <v>122</v>
      </c>
      <c r="E97" s="116"/>
      <c r="F97" s="27"/>
      <c r="G97" s="35">
        <f>IF(G92="-","-",SUM(G87:G90,G92:G96)*'3l HAP'!$E$10)</f>
        <v>0.73974086112197501</v>
      </c>
      <c r="H97" s="35">
        <f>IF(H92="-","-",SUM(H87:H90,H92:H96)*'3l HAP'!$E$10)</f>
        <v>0.74101273272079204</v>
      </c>
      <c r="I97" s="35">
        <f>IF(I92="-","-",SUM(I87:I90,I92:I96)*'3l HAP'!$E$10)</f>
        <v>0.74192134193738579</v>
      </c>
      <c r="J97" s="35">
        <f>IF(J92="-","-",SUM(J87:J90,J92:J96)*'3l HAP'!$E$10)</f>
        <v>0.74573695673383722</v>
      </c>
      <c r="K97" s="35">
        <f>IF(K92="-","-",SUM(K87:K90,K92:K96)*'3l HAP'!$E$10)</f>
        <v>0.75444775484459803</v>
      </c>
      <c r="L97" s="35">
        <f>IF(L92="-","-",SUM(L87:L90,L92:L96)*'3l HAP'!$E$10)</f>
        <v>0.76074945102963742</v>
      </c>
      <c r="M97" s="35">
        <f>IF(M92="-","-",SUM(M87:M90,M92:M96)*'3l HAP'!$E$10)</f>
        <v>0.80341854540325564</v>
      </c>
      <c r="N97" s="35">
        <f>IF(N92="-","-",SUM(N87:N90,N92:N96)*'3l HAP'!$E$10)</f>
        <v>0.90325624009054362</v>
      </c>
      <c r="O97" s="27"/>
      <c r="P97" s="35">
        <f>IF(P92="-","-",SUM(P87:P90,P92:P96)*'3l HAP'!$E$10)</f>
        <v>0.90325624009054362</v>
      </c>
      <c r="Q97" s="35">
        <f>IF(Q92="-","-",SUM(Q87:Q90,Q92:Q96)*'3l HAP'!$E$10)</f>
        <v>0.93882188320817683</v>
      </c>
      <c r="R97" s="35">
        <f>IF(R92="-","-",SUM(R87:R90,R92:R96)*'3l HAP'!$E$10)</f>
        <v>0.94367155489731447</v>
      </c>
      <c r="S97" s="35">
        <f>IF(S92="-","-",SUM(S87:S90,S92:S96)*'3l HAP'!$E$10)</f>
        <v>0.97711514648558295</v>
      </c>
      <c r="T97" s="35">
        <f>IF(T92="-","-",SUM(T87:T90,T92:T96)*'3l HAP'!$E$10)</f>
        <v>0.97709787086751376</v>
      </c>
      <c r="U97" s="35">
        <f>IF(U92="-","-",SUM(U87:U90,U92:U96)*'3l HAP'!$E$10)</f>
        <v>1.0007902263117003</v>
      </c>
      <c r="V97" s="35">
        <f>IF(V92="-","-",SUM(V87:V90,V92:V96)*'3l HAP'!$E$10)</f>
        <v>1.0003358015257884</v>
      </c>
      <c r="W97" s="35">
        <f>IF(W92="-","-",SUM(W87:W90,W92:W96)*'3l HAP'!$E$10)</f>
        <v>1.0567647684644446</v>
      </c>
      <c r="X97" s="27"/>
      <c r="Y97" s="35">
        <f>IF(Y92="-","-",SUM(Y87:Y90,Y92:Y96)*'3l HAP'!$E$10)</f>
        <v>1.1080659140339078</v>
      </c>
      <c r="Z97" s="35" t="str">
        <f>IF(Z92="-","-",SUM(Z87:Z90,Z92:Z96)*'3l HAP'!$E$10)</f>
        <v>-</v>
      </c>
      <c r="AA97" s="35" t="str">
        <f>IF(AA92="-","-",SUM(AA87:AA90,AA92:AA96)*'3l HAP'!$E$10)</f>
        <v>-</v>
      </c>
      <c r="AB97" s="35" t="str">
        <f>IF(AB92="-","-",SUM(AB87:AB90,AB92:AB96)*'3l HAP'!$E$10)</f>
        <v>-</v>
      </c>
      <c r="AC97" s="35" t="str">
        <f>IF(AC92="-","-",SUM(AC87:AC90,AC92:AC96)*'3l HAP'!$E$10)</f>
        <v>-</v>
      </c>
      <c r="AD97" s="25"/>
    </row>
    <row r="98" spans="1:30" s="26" customFormat="1" ht="11.25" customHeight="1" x14ac:dyDescent="0.15">
      <c r="A98" s="207"/>
      <c r="B98" s="123" t="s">
        <v>253</v>
      </c>
      <c r="C98" s="123" t="str">
        <f>B98&amp;"_"&amp;D98</f>
        <v>Total_North West</v>
      </c>
      <c r="D98" s="121" t="s">
        <v>122</v>
      </c>
      <c r="E98" s="75"/>
      <c r="F98" s="27"/>
      <c r="G98" s="35">
        <f t="shared" ref="G98:N98" si="18">IF(G92="-","-",SUM(G87:G97))</f>
        <v>68.493037024087272</v>
      </c>
      <c r="H98" s="35">
        <f t="shared" si="18"/>
        <v>68.581179437234951</v>
      </c>
      <c r="I98" s="35">
        <f t="shared" si="18"/>
        <v>63.169147278511794</v>
      </c>
      <c r="J98" s="35">
        <f t="shared" si="18"/>
        <v>63.433574517954874</v>
      </c>
      <c r="K98" s="35">
        <f t="shared" si="18"/>
        <v>63.70874454772747</v>
      </c>
      <c r="L98" s="35">
        <f t="shared" si="18"/>
        <v>64.145460572512974</v>
      </c>
      <c r="M98" s="35">
        <f t="shared" si="18"/>
        <v>67.759486225428901</v>
      </c>
      <c r="N98" s="35">
        <f t="shared" si="18"/>
        <v>74.678372802520954</v>
      </c>
      <c r="O98" s="27"/>
      <c r="P98" s="35">
        <f t="shared" ref="P98:W98" si="19">IF(P92="-","-",SUM(P87:P97))</f>
        <v>74.678372802520954</v>
      </c>
      <c r="Q98" s="35">
        <f t="shared" si="19"/>
        <v>78.23811972544415</v>
      </c>
      <c r="R98" s="35">
        <f t="shared" si="19"/>
        <v>78.574208498911688</v>
      </c>
      <c r="S98" s="35">
        <f t="shared" si="19"/>
        <v>82.023394395552103</v>
      </c>
      <c r="T98" s="35">
        <f t="shared" si="19"/>
        <v>82.022197171974923</v>
      </c>
      <c r="U98" s="35">
        <f t="shared" si="19"/>
        <v>85.087609283186254</v>
      </c>
      <c r="V98" s="35">
        <f t="shared" si="19"/>
        <v>85.056117034077417</v>
      </c>
      <c r="W98" s="35">
        <f t="shared" si="19"/>
        <v>147.14772037016135</v>
      </c>
      <c r="X98" s="27"/>
      <c r="Y98" s="35">
        <f t="shared" ref="Y98:AC98" si="20">IF(Y92="-","-",SUM(Y87:Y97))</f>
        <v>150.70295878568936</v>
      </c>
      <c r="Z98" s="35" t="str">
        <f t="shared" si="20"/>
        <v>-</v>
      </c>
      <c r="AA98" s="35" t="str">
        <f t="shared" si="20"/>
        <v>-</v>
      </c>
      <c r="AB98" s="35" t="str">
        <f t="shared" si="20"/>
        <v>-</v>
      </c>
      <c r="AC98" s="35" t="str">
        <f t="shared" si="20"/>
        <v>-</v>
      </c>
      <c r="AD98" s="25"/>
    </row>
    <row r="99" spans="1:30" s="26" customFormat="1" ht="12.6" customHeight="1" x14ac:dyDescent="0.15">
      <c r="A99" s="207"/>
      <c r="B99" s="120" t="s">
        <v>244</v>
      </c>
      <c r="C99" s="120" t="s">
        <v>180</v>
      </c>
      <c r="D99" s="122" t="s">
        <v>126</v>
      </c>
      <c r="E99" s="119"/>
      <c r="F99" s="27"/>
      <c r="G99" s="117" t="s">
        <v>249</v>
      </c>
      <c r="H99" s="117" t="s">
        <v>249</v>
      </c>
      <c r="I99" s="117" t="s">
        <v>249</v>
      </c>
      <c r="J99" s="117" t="s">
        <v>249</v>
      </c>
      <c r="K99" s="117" t="s">
        <v>249</v>
      </c>
      <c r="L99" s="117" t="s">
        <v>249</v>
      </c>
      <c r="M99" s="117" t="s">
        <v>249</v>
      </c>
      <c r="N99" s="117" t="s">
        <v>249</v>
      </c>
      <c r="O99" s="27"/>
      <c r="P99" s="117" t="s">
        <v>249</v>
      </c>
      <c r="Q99" s="117" t="s">
        <v>249</v>
      </c>
      <c r="R99" s="117" t="s">
        <v>249</v>
      </c>
      <c r="S99" s="117" t="s">
        <v>249</v>
      </c>
      <c r="T99" s="117" t="s">
        <v>249</v>
      </c>
      <c r="U99" s="117" t="s">
        <v>249</v>
      </c>
      <c r="V99" s="117" t="s">
        <v>249</v>
      </c>
      <c r="W99" s="117" t="s">
        <v>249</v>
      </c>
      <c r="X99" s="27"/>
      <c r="Y99" s="117" t="s">
        <v>249</v>
      </c>
      <c r="Z99" s="117" t="s">
        <v>249</v>
      </c>
      <c r="AA99" s="117" t="s">
        <v>249</v>
      </c>
      <c r="AB99" s="117" t="s">
        <v>249</v>
      </c>
      <c r="AC99" s="117" t="s">
        <v>249</v>
      </c>
      <c r="AD99" s="25"/>
    </row>
    <row r="100" spans="1:30" s="26" customFormat="1" ht="11.25" x14ac:dyDescent="0.15">
      <c r="A100" s="207"/>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x14ac:dyDescent="0.15">
      <c r="A101" s="207"/>
      <c r="B101" s="120" t="s">
        <v>245</v>
      </c>
      <c r="C101" s="120" t="s">
        <v>182</v>
      </c>
      <c r="D101" s="122" t="s">
        <v>126</v>
      </c>
      <c r="E101" s="119"/>
      <c r="F101" s="27"/>
      <c r="G101" s="117" t="str">
        <f>IF('3c AA'!J132="-","-",'3c AA'!J132)</f>
        <v>-</v>
      </c>
      <c r="H101" s="117" t="str">
        <f>IF('3c AA'!K132="-","-",'3c AA'!K132)</f>
        <v>-</v>
      </c>
      <c r="I101" s="117" t="str">
        <f>IF('3c AA'!L132="-","-",'3c AA'!L132)</f>
        <v>-</v>
      </c>
      <c r="J101" s="117" t="str">
        <f>IF('3c AA'!M132="-","-",'3c AA'!M132)</f>
        <v>-</v>
      </c>
      <c r="K101" s="117" t="str">
        <f>IF('3c AA'!N132="-","-",'3c AA'!N132)</f>
        <v>-</v>
      </c>
      <c r="L101" s="117" t="str">
        <f>IF('3c AA'!O132="-","-",'3c AA'!O132)</f>
        <v>-</v>
      </c>
      <c r="M101" s="117" t="str">
        <f>IF('3c AA'!P132="-","-",'3c AA'!P132)</f>
        <v>-</v>
      </c>
      <c r="N101" s="117" t="str">
        <f>IF('3c AA'!Q132="-","-",'3c AA'!Q132)</f>
        <v>-</v>
      </c>
      <c r="O101" s="27"/>
      <c r="P101" s="117" t="str">
        <f>IF('3c AA'!S132="-","-",'3c AA'!S132)</f>
        <v>-</v>
      </c>
      <c r="Q101" s="117" t="str">
        <f>IF('3c AA'!T132="-","-",'3c AA'!T132)</f>
        <v>-</v>
      </c>
      <c r="R101" s="117" t="str">
        <f>IF('3c AA'!U132="-","-",'3c AA'!U132)</f>
        <v>-</v>
      </c>
      <c r="S101" s="117" t="str">
        <f>IF('3c AA'!V132="-","-",'3c AA'!V132)</f>
        <v>-</v>
      </c>
      <c r="T101" s="117">
        <f>IF('3c AA'!W132="-","-",'3c AA'!W132)</f>
        <v>0</v>
      </c>
      <c r="U101" s="117">
        <f>IF('3c AA'!X132="-","-",'3c AA'!X132)</f>
        <v>1.4870742269298105</v>
      </c>
      <c r="V101" s="117">
        <f>IF('3c AA'!Y132="-","-",'3c AA'!Y132)</f>
        <v>0.70457099735818829</v>
      </c>
      <c r="W101" s="117" t="str">
        <f>IF('3c AA'!Z132="-","-",'3c AA'!Z132)</f>
        <v>-</v>
      </c>
      <c r="X101" s="27"/>
      <c r="Y101" s="117">
        <f>IF('3c AA'!AB132="-","-",'3c AA'!AB132)</f>
        <v>0</v>
      </c>
      <c r="Z101" s="117" t="str">
        <f>IF('3c AA'!AC132="-","-",'3c AA'!AC132)</f>
        <v>-</v>
      </c>
      <c r="AA101" s="117" t="str">
        <f>IF('3c AA'!AD132="-","-",'3c AA'!AD132)</f>
        <v>-</v>
      </c>
      <c r="AB101" s="117" t="str">
        <f>IF('3c AA'!AE132="-","-",'3c AA'!AE132)</f>
        <v>-</v>
      </c>
      <c r="AC101" s="117" t="str">
        <f>IF('3c AA'!AF132="-","-",'3c AA'!AF132)</f>
        <v>-</v>
      </c>
      <c r="AD101" s="25"/>
    </row>
    <row r="102" spans="1:30" s="26" customFormat="1" ht="11.25" x14ac:dyDescent="0.15">
      <c r="A102" s="207"/>
      <c r="B102" s="120" t="s">
        <v>246</v>
      </c>
      <c r="C102" s="120" t="s">
        <v>183</v>
      </c>
      <c r="D102" s="122" t="s">
        <v>126</v>
      </c>
      <c r="E102" s="119"/>
      <c r="F102" s="27"/>
      <c r="G102" s="117">
        <f>IF('3d PC'!G15="-","-",'3d PC'!G61)</f>
        <v>6.5567588596821027</v>
      </c>
      <c r="H102" s="117">
        <f>IF('3d PC'!H15="-","-",'3d PC'!H61)</f>
        <v>6.5567588596821027</v>
      </c>
      <c r="I102" s="117">
        <f>IF('3d PC'!I15="-","-",'3d PC'!I61)</f>
        <v>6.6197359495950758</v>
      </c>
      <c r="J102" s="117">
        <f>IF('3d PC'!J15="-","-",'3d PC'!J61)</f>
        <v>6.6197359495950758</v>
      </c>
      <c r="K102" s="117">
        <f>IF('3d PC'!K15="-","-",'3d PC'!K61)</f>
        <v>6.6995028867368616</v>
      </c>
      <c r="L102" s="117">
        <f>IF('3d PC'!L15="-","-",'3d PC'!L61)</f>
        <v>6.6995028867368616</v>
      </c>
      <c r="M102" s="117">
        <f>IF('3d PC'!M15="-","-",'3d PC'!M61)</f>
        <v>7.1131218301273513</v>
      </c>
      <c r="N102" s="117">
        <f>IF('3d PC'!N15="-","-",'3d PC'!N61)</f>
        <v>7.1131218301273513</v>
      </c>
      <c r="O102" s="27"/>
      <c r="P102" s="117">
        <f>'3d PC'!P61</f>
        <v>7.1131218301273513</v>
      </c>
      <c r="Q102" s="117">
        <f>'3d PC'!Q61</f>
        <v>7.2804579515147188</v>
      </c>
      <c r="R102" s="117">
        <f>'3d PC'!R61</f>
        <v>7.1935840895118579</v>
      </c>
      <c r="S102" s="117">
        <f>'3d PC'!S61</f>
        <v>7.3593999937099728</v>
      </c>
      <c r="T102" s="117">
        <f>'3d PC'!T61</f>
        <v>7.0492243060839304</v>
      </c>
      <c r="U102" s="117">
        <f>'3d PC'!U61</f>
        <v>7.1089669218364691</v>
      </c>
      <c r="V102" s="117">
        <f>'3d PC'!V61</f>
        <v>6.9829560851947949</v>
      </c>
      <c r="W102" s="117">
        <f>'3d PC'!W61</f>
        <v>9.6262235975887975</v>
      </c>
      <c r="X102" s="27"/>
      <c r="Y102" s="117">
        <f>'3d PC'!Y61</f>
        <v>9.9504863797742438</v>
      </c>
      <c r="Z102" s="117" t="str">
        <f>'3d PC'!Z61</f>
        <v>-</v>
      </c>
      <c r="AA102" s="117" t="str">
        <f>'3d PC'!AA61</f>
        <v>-</v>
      </c>
      <c r="AB102" s="117" t="str">
        <f>'3d PC'!AB61</f>
        <v>-</v>
      </c>
      <c r="AC102" s="117" t="str">
        <f>'3d PC'!AC61</f>
        <v>-</v>
      </c>
      <c r="AD102" s="25"/>
    </row>
    <row r="103" spans="1:30" s="26" customFormat="1" ht="11.25" x14ac:dyDescent="0.15">
      <c r="A103" s="207"/>
      <c r="B103" s="120" t="s">
        <v>247</v>
      </c>
      <c r="C103" s="120" t="s">
        <v>184</v>
      </c>
      <c r="D103" s="122" t="s">
        <v>126</v>
      </c>
      <c r="E103" s="119"/>
      <c r="F103" s="27"/>
      <c r="G103" s="117">
        <f>IF('3e NC-Elec'!H50="-","-",'3e NC-Elec'!H50)</f>
        <v>11.753000000000002</v>
      </c>
      <c r="H103" s="117">
        <f>IF('3e NC-Elec'!I50="-","-",'3e NC-Elec'!I50)</f>
        <v>11.753000000000002</v>
      </c>
      <c r="I103" s="117">
        <f>IF('3e NC-Elec'!J50="-","-",'3e NC-Elec'!J50)</f>
        <v>10.621500000000001</v>
      </c>
      <c r="J103" s="117">
        <f>IF('3e NC-Elec'!K50="-","-",'3e NC-Elec'!K50)</f>
        <v>10.621500000000001</v>
      </c>
      <c r="K103" s="117">
        <f>IF('3e NC-Elec'!L50="-","-",'3e NC-Elec'!L50)</f>
        <v>11.095999999999998</v>
      </c>
      <c r="L103" s="117">
        <f>IF('3e NC-Elec'!M50="-","-",'3e NC-Elec'!M50)</f>
        <v>11.095999999999998</v>
      </c>
      <c r="M103" s="117">
        <f>IF('3e NC-Elec'!N50="-","-",'3e NC-Elec'!N50)</f>
        <v>10.804</v>
      </c>
      <c r="N103" s="117">
        <f>IF('3e NC-Elec'!O50="-","-",'3e NC-Elec'!O50)</f>
        <v>10.804</v>
      </c>
      <c r="O103" s="27"/>
      <c r="P103" s="117">
        <f>'3e NC-Elec'!Q50</f>
        <v>10.804</v>
      </c>
      <c r="Q103" s="117">
        <f>'3e NC-Elec'!R50</f>
        <v>11.315</v>
      </c>
      <c r="R103" s="117">
        <f>'3e NC-Elec'!S50</f>
        <v>11.315</v>
      </c>
      <c r="S103" s="117">
        <f>'3e NC-Elec'!T50</f>
        <v>12.811499999999999</v>
      </c>
      <c r="T103" s="117">
        <f>'3e NC-Elec'!U50</f>
        <v>12.811499999999999</v>
      </c>
      <c r="U103" s="117">
        <f>'3e NC-Elec'!V50</f>
        <v>14.818999999999999</v>
      </c>
      <c r="V103" s="117">
        <f>'3e NC-Elec'!W50</f>
        <v>14.818999999999999</v>
      </c>
      <c r="W103" s="117">
        <f>'3e NC-Elec'!X50</f>
        <v>77.817999999999998</v>
      </c>
      <c r="X103" s="27"/>
      <c r="Y103" s="117">
        <f>'3e NC-Elec'!Z50</f>
        <v>77.817999999999998</v>
      </c>
      <c r="Z103" s="117" t="str">
        <f>'3e NC-Elec'!AA50</f>
        <v>-</v>
      </c>
      <c r="AA103" s="117" t="str">
        <f>'3e NC-Elec'!AB50</f>
        <v>-</v>
      </c>
      <c r="AB103" s="117" t="str">
        <f>'3e NC-Elec'!AC50</f>
        <v>-</v>
      </c>
      <c r="AC103" s="117" t="str">
        <f>'3e NC-Elec'!AD50</f>
        <v>-</v>
      </c>
      <c r="AD103" s="25"/>
    </row>
    <row r="104" spans="1:30" s="26" customFormat="1" ht="11.25" customHeight="1" x14ac:dyDescent="0.15">
      <c r="A104" s="207"/>
      <c r="B104" s="120" t="s">
        <v>248</v>
      </c>
      <c r="C104" s="120" t="s">
        <v>185</v>
      </c>
      <c r="D104" s="122" t="s">
        <v>126</v>
      </c>
      <c r="E104" s="119"/>
      <c r="F104" s="27"/>
      <c r="G104" s="117">
        <f>IF('3g CPIH'!C$17="-","-",'3h OC '!$E$9*('3g CPIH'!C$17/'3g CPIH'!$G$17))</f>
        <v>39.034507632093934</v>
      </c>
      <c r="H104" s="117">
        <f>IF('3g CPIH'!D$17="-","-",'3h OC '!$E$9*('3g CPIH'!D$17/'3g CPIH'!$G$17))</f>
        <v>39.112654794520544</v>
      </c>
      <c r="I104" s="117">
        <f>IF('3g CPIH'!E$17="-","-",'3h OC '!$E$9*('3g CPIH'!E$17/'3g CPIH'!$G$17))</f>
        <v>39.229875538160471</v>
      </c>
      <c r="J104" s="117">
        <f>IF('3g CPIH'!F$17="-","-",'3h OC '!$E$9*('3g CPIH'!F$17/'3g CPIH'!$G$17))</f>
        <v>39.464317025440316</v>
      </c>
      <c r="K104" s="117">
        <f>IF('3g CPIH'!G$17="-","-",'3h OC '!$E$9*('3g CPIH'!G$17/'3g CPIH'!$G$17))</f>
        <v>39.933199999999999</v>
      </c>
      <c r="L104" s="117">
        <f>IF('3g CPIH'!H$17="-","-",'3h OC '!$E$9*('3g CPIH'!H$17/'3g CPIH'!$G$17))</f>
        <v>40.441156555772999</v>
      </c>
      <c r="M104" s="117">
        <f>IF('3g CPIH'!I$17="-","-",'3h OC '!$E$9*('3g CPIH'!I$17/'3g CPIH'!$G$17))</f>
        <v>41.027260273972601</v>
      </c>
      <c r="N104" s="117">
        <f>IF('3g CPIH'!J$17="-","-",'3h OC '!$E$9*('3g CPIH'!J$17/'3g CPIH'!$G$17))</f>
        <v>41.378922504892373</v>
      </c>
      <c r="O104" s="27"/>
      <c r="P104" s="117">
        <f>IF('3g CPIH'!L$17="-","-",'3h OC '!$E$9*('3g CPIH'!L$17/'3g CPIH'!$G$17))</f>
        <v>41.378922504892373</v>
      </c>
      <c r="Q104" s="117">
        <f>IF('3g CPIH'!M$17="-","-",'3h OC '!$E$9*('3g CPIH'!M$17/'3g CPIH'!$G$17))</f>
        <v>41.847805479452056</v>
      </c>
      <c r="R104" s="117">
        <f>IF('3g CPIH'!N$17="-","-",'3h OC '!$E$9*('3g CPIH'!N$17/'3g CPIH'!$G$17))</f>
        <v>42.160394129158512</v>
      </c>
      <c r="S104" s="117">
        <f>IF('3g CPIH'!O$17="-","-",'3h OC '!$E$9*('3g CPIH'!O$17/'3g CPIH'!$G$17))</f>
        <v>42.394835616438357</v>
      </c>
      <c r="T104" s="117">
        <f>IF('3g CPIH'!P$17="-","-",'3h OC '!$E$9*('3g CPIH'!P$17/'3g CPIH'!$G$17))</f>
        <v>42.512056360078276</v>
      </c>
      <c r="U104" s="117">
        <f>IF('3g CPIH'!Q$17="-","-",'3h OC '!$E$9*('3g CPIH'!Q$17/'3g CPIH'!$G$17))</f>
        <v>42.746497847358121</v>
      </c>
      <c r="V104" s="117">
        <f>IF('3g CPIH'!R$17="-","-",'3h OC '!$E$9*('3g CPIH'!R$17/'3g CPIH'!$G$17))</f>
        <v>43.527969471624267</v>
      </c>
      <c r="W104" s="117">
        <f>IF('3g CPIH'!S$17="-","-",'3h OC '!$E$9*('3g CPIH'!S$17/'3g CPIH'!$G$17))</f>
        <v>44.817397651663406</v>
      </c>
      <c r="X104" s="27"/>
      <c r="Y104" s="117">
        <f>IF('3g CPIH'!U$17="-","-",'3h OC '!$E$9*('3g CPIH'!U$17/'3g CPIH'!$G$17))</f>
        <v>47.083665362035227</v>
      </c>
      <c r="Z104" s="117" t="str">
        <f>IF('3g CPIH'!V$17="-","-",'3h OC '!$E$9*('3g CPIH'!V$17/'3g CPIH'!$G$17))</f>
        <v>-</v>
      </c>
      <c r="AA104" s="117" t="str">
        <f>IF('3g CPIH'!W$17="-","-",'3h OC '!$E$9*('3g CPIH'!W$17/'3g CPIH'!$G$17))</f>
        <v>-</v>
      </c>
      <c r="AB104" s="117" t="str">
        <f>IF('3g CPIH'!X$17="-","-",'3h OC '!$E$9*('3g CPIH'!X$17/'3g CPIH'!$G$17))</f>
        <v>-</v>
      </c>
      <c r="AC104" s="117" t="str">
        <f>IF('3g CPIH'!Y$17="-","-",'3h OC '!$E$9*('3g CPIH'!Y$17/'3g CPIH'!$G$17))</f>
        <v>-</v>
      </c>
      <c r="AD104" s="25"/>
    </row>
    <row r="105" spans="1:30" s="26" customFormat="1" ht="11.25" customHeight="1" x14ac:dyDescent="0.15">
      <c r="A105" s="207"/>
      <c r="B105" s="120" t="s">
        <v>248</v>
      </c>
      <c r="C105" s="120" t="s">
        <v>186</v>
      </c>
      <c r="D105" s="122" t="s">
        <v>126</v>
      </c>
      <c r="E105" s="119"/>
      <c r="F105" s="27"/>
      <c r="G105" s="117" t="s">
        <v>249</v>
      </c>
      <c r="H105" s="117" t="s">
        <v>249</v>
      </c>
      <c r="I105" s="117" t="s">
        <v>249</v>
      </c>
      <c r="J105" s="117" t="s">
        <v>249</v>
      </c>
      <c r="K105" s="117">
        <f>IF('3i SMNCC'!G$50="-","-",'3i SMNCC'!G$62)</f>
        <v>0</v>
      </c>
      <c r="L105" s="117">
        <f>IF('3i SMNCC'!H$50="-","-",'3i SMNCC'!H$62)</f>
        <v>-0.1310662676190151</v>
      </c>
      <c r="M105" s="117">
        <f>IF('3i SMNCC'!I$50="-","-",'3i SMNCC'!I$62)</f>
        <v>1.6490220555819262</v>
      </c>
      <c r="N105" s="117">
        <f>IF('3i SMNCC'!J$50="-","-",'3i SMNCC'!J$62)</f>
        <v>7.9249822078168837</v>
      </c>
      <c r="O105" s="27"/>
      <c r="P105" s="117">
        <f>IF('3i SMNCC'!L$50="-","-",'3i SMNCC'!L$62)</f>
        <v>7.9249822078168837</v>
      </c>
      <c r="Q105" s="117">
        <f>IF('3i SMNCC'!M$50="-","-",'3i SMNCC'!M$62)</f>
        <v>9.5945159615724194</v>
      </c>
      <c r="R105" s="117">
        <f>IF('3i SMNCC'!N$50="-","-",'3i SMNCC'!N$62)</f>
        <v>9.6655312765157912</v>
      </c>
      <c r="S105" s="117">
        <f>IF('3i SMNCC'!O$50="-","-",'3i SMNCC'!O$62)</f>
        <v>11.448655558303892</v>
      </c>
      <c r="T105" s="117">
        <f>IF('3i SMNCC'!P$50="-","-",'3i SMNCC'!P$62)</f>
        <v>11.63045810995356</v>
      </c>
      <c r="U105" s="117">
        <f>IF('3i SMNCC'!Q$50="-","-",'3i SMNCC'!Q$62)</f>
        <v>11.375413031411084</v>
      </c>
      <c r="V105" s="117">
        <f>IF('3i SMNCC'!R$50="-","-",'3i SMNCC'!R$62)</f>
        <v>11.405483218834176</v>
      </c>
      <c r="W105" s="117">
        <f>IF('3i SMNCC'!S$50="-","-",'3i SMNCC'!S$62)</f>
        <v>10.452988037960662</v>
      </c>
      <c r="X105" s="27"/>
      <c r="Y105" s="117">
        <f>IF('3i SMNCC'!U$50="-","-",'3i SMNCC'!U$62)</f>
        <v>11.090106502704794</v>
      </c>
      <c r="Z105" s="117" t="str">
        <f>IF('3i SMNCC'!V$50="-","-",'3i SMNCC'!V$62)</f>
        <v>-</v>
      </c>
      <c r="AA105" s="117" t="str">
        <f>IF('3i SMNCC'!W$50="-","-",'3i SMNCC'!W$62)</f>
        <v>-</v>
      </c>
      <c r="AB105" s="117" t="str">
        <f>IF('3i SMNCC'!X$50="-","-",'3i SMNCC'!X$62)</f>
        <v>-</v>
      </c>
      <c r="AC105" s="117" t="str">
        <f>IF('3i SMNCC'!Y$50="-","-",'3i SMNCC'!Y$62)</f>
        <v>-</v>
      </c>
      <c r="AD105" s="25"/>
    </row>
    <row r="106" spans="1:30" s="26" customFormat="1" ht="11.25" customHeight="1" x14ac:dyDescent="0.15">
      <c r="A106" s="207"/>
      <c r="B106" s="120" t="s">
        <v>248</v>
      </c>
      <c r="C106" s="120" t="s">
        <v>187</v>
      </c>
      <c r="D106" s="122" t="s">
        <v>126</v>
      </c>
      <c r="E106" s="119"/>
      <c r="F106" s="27"/>
      <c r="G106" s="117">
        <f>IF('3g CPIH'!C$17="-","-",'3j PAAC PAP'!$G$15*('3g CPIH'!C$17/'3g CPIH'!$G$17))</f>
        <v>3.3460635029354204</v>
      </c>
      <c r="H106" s="117">
        <f>IF('3g CPIH'!D$17="-","-",'3j PAAC PAP'!$G$15*('3g CPIH'!D$17/'3g CPIH'!$G$17))</f>
        <v>3.3527623287671227</v>
      </c>
      <c r="I106" s="117">
        <f>IF('3g CPIH'!E$17="-","-",'3j PAAC PAP'!$G$15*('3g CPIH'!E$17/'3g CPIH'!$G$17))</f>
        <v>3.3628105675146771</v>
      </c>
      <c r="J106" s="117">
        <f>IF('3g CPIH'!F$17="-","-",'3j PAAC PAP'!$G$15*('3g CPIH'!F$17/'3g CPIH'!$G$17))</f>
        <v>3.3829070450097847</v>
      </c>
      <c r="K106" s="117">
        <f>IF('3g CPIH'!G$17="-","-",'3j PAAC PAP'!$G$15*('3g CPIH'!G$17/'3g CPIH'!$G$17))</f>
        <v>3.4230999999999998</v>
      </c>
      <c r="L106" s="117">
        <f>IF('3g CPIH'!H$17="-","-",'3j PAAC PAP'!$G$15*('3g CPIH'!H$17/'3g CPIH'!$G$17))</f>
        <v>3.4666423679060667</v>
      </c>
      <c r="M106" s="117">
        <f>IF('3g CPIH'!I$17="-","-",'3j PAAC PAP'!$G$15*('3g CPIH'!I$17/'3g CPIH'!$G$17))</f>
        <v>3.516883561643835</v>
      </c>
      <c r="N106" s="117">
        <f>IF('3g CPIH'!J$17="-","-",'3j PAAC PAP'!$G$15*('3g CPIH'!J$17/'3g CPIH'!$G$17))</f>
        <v>3.547028277886497</v>
      </c>
      <c r="O106" s="27"/>
      <c r="P106" s="117">
        <f>IF('3g CPIH'!L$17="-","-",'3j PAAC PAP'!$G$15*('3g CPIH'!L$17/'3g CPIH'!$G$17))</f>
        <v>3.547028277886497</v>
      </c>
      <c r="Q106" s="117">
        <f>IF('3g CPIH'!M$17="-","-",'3j PAAC PAP'!$G$15*('3g CPIH'!M$17/'3g CPIH'!$G$17))</f>
        <v>3.5872212328767121</v>
      </c>
      <c r="R106" s="117">
        <f>IF('3g CPIH'!N$17="-","-",'3j PAAC PAP'!$G$15*('3g CPIH'!N$17/'3g CPIH'!$G$17))</f>
        <v>3.6140165362035224</v>
      </c>
      <c r="S106" s="117">
        <f>IF('3g CPIH'!O$17="-","-",'3j PAAC PAP'!$G$15*('3g CPIH'!O$17/'3g CPIH'!$G$17))</f>
        <v>3.6341130136986299</v>
      </c>
      <c r="T106" s="117">
        <f>IF('3g CPIH'!P$17="-","-",'3j PAAC PAP'!$G$15*('3g CPIH'!P$17/'3g CPIH'!$G$17))</f>
        <v>3.6441612524461835</v>
      </c>
      <c r="U106" s="117">
        <f>IF('3g CPIH'!Q$17="-","-",'3j PAAC PAP'!$G$15*('3g CPIH'!Q$17/'3g CPIH'!$G$17))</f>
        <v>3.6642577299412915</v>
      </c>
      <c r="V106" s="117">
        <f>IF('3g CPIH'!R$17="-","-",'3j PAAC PAP'!$G$15*('3g CPIH'!R$17/'3g CPIH'!$G$17))</f>
        <v>3.7312459882583173</v>
      </c>
      <c r="W106" s="117">
        <f>IF('3g CPIH'!S$17="-","-",'3j PAAC PAP'!$G$15*('3g CPIH'!S$17/'3g CPIH'!$G$17))</f>
        <v>3.8417766144814092</v>
      </c>
      <c r="X106" s="27"/>
      <c r="Y106" s="117">
        <f>IF('3g CPIH'!U$17="-","-",'3j PAAC PAP'!$G$15*('3g CPIH'!U$17/'3g CPIH'!$G$17))</f>
        <v>4.0360425636007822</v>
      </c>
      <c r="Z106" s="117" t="str">
        <f>IF('3g CPIH'!V$17="-","-",'3j PAAC PAP'!$G$15*('3g CPIH'!V$17/'3g CPIH'!$G$17))</f>
        <v>-</v>
      </c>
      <c r="AA106" s="117" t="str">
        <f>IF('3g CPIH'!W$17="-","-",'3j PAAC PAP'!$G$15*('3g CPIH'!W$17/'3g CPIH'!$G$17))</f>
        <v>-</v>
      </c>
      <c r="AB106" s="117" t="str">
        <f>IF('3g CPIH'!X$17="-","-",'3j PAAC PAP'!$G$15*('3g CPIH'!X$17/'3g CPIH'!$G$17))</f>
        <v>-</v>
      </c>
      <c r="AC106" s="117" t="str">
        <f>IF('3g CPIH'!Y$17="-","-",'3j PAAC PAP'!$G$15*('3g CPIH'!Y$17/'3g CPIH'!$G$17))</f>
        <v>-</v>
      </c>
      <c r="AD106" s="25"/>
    </row>
    <row r="107" spans="1:30" s="26" customFormat="1" ht="11.25" customHeight="1" x14ac:dyDescent="0.15">
      <c r="A107" s="207"/>
      <c r="B107" s="120" t="s">
        <v>248</v>
      </c>
      <c r="C107" s="120" t="s">
        <v>188</v>
      </c>
      <c r="D107" s="122" t="s">
        <v>126</v>
      </c>
      <c r="E107" s="119"/>
      <c r="F107" s="27"/>
      <c r="G107" s="117">
        <f>IF(G102="-","-",SUM(G99:G105)*'3j PAAC PAP'!$G$33)</f>
        <v>0.27444965942964017</v>
      </c>
      <c r="H107" s="117">
        <f>IF(H102="-","-",SUM(H99:H105)*'3j PAAC PAP'!$G$33)</f>
        <v>0.2748236717490139</v>
      </c>
      <c r="I107" s="117">
        <f>IF(I102="-","-",SUM(I99:I105)*'3j PAAC PAP'!$G$33)</f>
        <v>0.2702707395803981</v>
      </c>
      <c r="J107" s="117">
        <f>IF(J102="-","-",SUM(J99:J105)*'3j PAAC PAP'!$G$33)</f>
        <v>0.2713927765385194</v>
      </c>
      <c r="K107" s="117">
        <f>IF(K102="-","-",SUM(K99:K105)*'3j PAAC PAP'!$G$33)</f>
        <v>0.27628957201592258</v>
      </c>
      <c r="L107" s="117">
        <f>IF(L102="-","-",SUM(L99:L105)*'3j PAAC PAP'!$G$33)</f>
        <v>0.27809336893502762</v>
      </c>
      <c r="M107" s="117">
        <f>IF(M102="-","-",SUM(M99:M105)*'3j PAAC PAP'!$G$33)</f>
        <v>0.29000003230823745</v>
      </c>
      <c r="N107" s="117">
        <f>IF(N102="-","-",SUM(N99:N105)*'3j PAAC PAP'!$G$33)</f>
        <v>0.32171983303401602</v>
      </c>
      <c r="O107" s="27"/>
      <c r="P107" s="117">
        <f>IF(P102="-","-",SUM(P99:P105)*'3j PAAC PAP'!$G$33)</f>
        <v>0.32171983303401602</v>
      </c>
      <c r="Q107" s="117">
        <f>IF(Q102="-","-",SUM(Q99:Q105)*'3j PAAC PAP'!$G$33)</f>
        <v>0.3352008121726926</v>
      </c>
      <c r="R107" s="117">
        <f>IF(R102="-","-",SUM(R99:R105)*'3j PAAC PAP'!$G$33)</f>
        <v>0.33662096244396095</v>
      </c>
      <c r="S107" s="117">
        <f>IF(S102="-","-",SUM(S99:S105)*'3j PAAC PAP'!$G$33)</f>
        <v>0.35423287613221233</v>
      </c>
      <c r="T107" s="117">
        <f>IF(T102="-","-",SUM(T99:T105)*'3j PAAC PAP'!$G$33)</f>
        <v>0.35417950078249005</v>
      </c>
      <c r="U107" s="117">
        <f>IF(U102="-","-",SUM(U99:U105)*'3j PAAC PAP'!$G$33)</f>
        <v>0.37109185240378484</v>
      </c>
      <c r="V107" s="117">
        <f>IF(V102="-","-",SUM(V99:V105)*'3j PAAC PAP'!$G$33)</f>
        <v>0.37062774319363273</v>
      </c>
      <c r="W107" s="117">
        <f>IF(W102="-","-",SUM(W99:W105)*'3j PAAC PAP'!$G$33)</f>
        <v>0.68303212004860092</v>
      </c>
      <c r="X107" s="27"/>
      <c r="Y107" s="117">
        <f>IF(Y102="-","-",SUM(Y99:Y105)*'3j PAAC PAP'!$G$33)</f>
        <v>0.69847964795824535</v>
      </c>
      <c r="Z107" s="117" t="str">
        <f>IF(Z102="-","-",SUM(Z99:Z105)*'3j PAAC PAP'!$G$33)</f>
        <v>-</v>
      </c>
      <c r="AA107" s="117" t="str">
        <f>IF(AA102="-","-",SUM(AA99:AA105)*'3j PAAC PAP'!$G$33)</f>
        <v>-</v>
      </c>
      <c r="AB107" s="117" t="str">
        <f>IF(AB102="-","-",SUM(AB99:AB105)*'3j PAAC PAP'!$G$33)</f>
        <v>-</v>
      </c>
      <c r="AC107" s="117" t="str">
        <f>IF(AC102="-","-",SUM(AC99:AC105)*'3j PAAC PAP'!$G$33)</f>
        <v>-</v>
      </c>
      <c r="AD107" s="25"/>
    </row>
    <row r="108" spans="1:30" s="26" customFormat="1" ht="11.25" customHeight="1" x14ac:dyDescent="0.15">
      <c r="A108" s="207"/>
      <c r="B108" s="120" t="s">
        <v>189</v>
      </c>
      <c r="C108" s="120" t="s">
        <v>250</v>
      </c>
      <c r="D108" s="122" t="s">
        <v>126</v>
      </c>
      <c r="E108" s="119"/>
      <c r="F108" s="27"/>
      <c r="G108" s="117">
        <f>IF(G102="-","-",SUM(G99:G107)*'3k EBIT'!$E$9)</f>
        <v>1.1807658523414049</v>
      </c>
      <c r="H108" s="117">
        <f>IF(H102="-","-",SUM(H99:H107)*'3k EBIT'!$E$9)</f>
        <v>1.1824163933125933</v>
      </c>
      <c r="I108" s="117">
        <f>IF(I102="-","-",SUM(I99:I107)*'3k EBIT'!$E$9)</f>
        <v>1.1640980060506669</v>
      </c>
      <c r="J108" s="117">
        <f>IF(J102="-","-",SUM(J99:J107)*'3k EBIT'!$E$9)</f>
        <v>1.1690496289642329</v>
      </c>
      <c r="K108" s="117">
        <f>IF(K102="-","-",SUM(K99:K107)*'3k EBIT'!$E$9)</f>
        <v>1.1897392947411236</v>
      </c>
      <c r="L108" s="117">
        <f>IF(L102="-","-",SUM(L99:L107)*'3k EBIT'!$E$9)</f>
        <v>1.1979171703624243</v>
      </c>
      <c r="M108" s="117">
        <f>IF(M102="-","-",SUM(M99:M107)*'3k EBIT'!$E$9)</f>
        <v>1.2473047732123823</v>
      </c>
      <c r="N108" s="117">
        <f>IF(N102="-","-",SUM(N99:N107)*'3k EBIT'!$E$9)</f>
        <v>1.3768667554939678</v>
      </c>
      <c r="O108" s="27"/>
      <c r="P108" s="117">
        <f>IF(P102="-","-",SUM(P99:P107)*'3k EBIT'!$E$9)</f>
        <v>1.3768667554939678</v>
      </c>
      <c r="Q108" s="117">
        <f>IF(Q102="-","-",SUM(Q99:Q107)*'3k EBIT'!$E$9)</f>
        <v>1.4324611814432158</v>
      </c>
      <c r="R108" s="117">
        <f>IF(R102="-","-",SUM(R99:R107)*'3k EBIT'!$E$9)</f>
        <v>1.4387547269765699</v>
      </c>
      <c r="S108" s="117">
        <f>IF(S102="-","-",SUM(S99:S107)*'3k EBIT'!$E$9)</f>
        <v>1.5107570113448263</v>
      </c>
      <c r="T108" s="117">
        <f>IF(T102="-","-",SUM(T99:T107)*'3k EBIT'!$E$9)</f>
        <v>1.5107345923243432</v>
      </c>
      <c r="U108" s="117">
        <f>IF(U102="-","-",SUM(U99:U107)*'3k EBIT'!$E$9)</f>
        <v>1.5798923375801666</v>
      </c>
      <c r="V108" s="117">
        <f>IF(V102="-","-",SUM(V99:V107)*'3k EBIT'!$E$9)</f>
        <v>1.579302618674447</v>
      </c>
      <c r="W108" s="117">
        <f>IF(W102="-","-",SUM(W99:W107)*'3k EBIT'!$E$9)</f>
        <v>2.8517330482451162</v>
      </c>
      <c r="X108" s="27"/>
      <c r="Y108" s="117">
        <f>IF(Y102="-","-",SUM(Y99:Y107)*'3k EBIT'!$E$9)</f>
        <v>2.9183078838732275</v>
      </c>
      <c r="Z108" s="117" t="str">
        <f>IF(Z102="-","-",SUM(Z99:Z107)*'3k EBIT'!$E$9)</f>
        <v>-</v>
      </c>
      <c r="AA108" s="117" t="str">
        <f>IF(AA102="-","-",SUM(AA99:AA107)*'3k EBIT'!$E$9)</f>
        <v>-</v>
      </c>
      <c r="AB108" s="117" t="str">
        <f>IF(AB102="-","-",SUM(AB99:AB107)*'3k EBIT'!$E$9)</f>
        <v>-</v>
      </c>
      <c r="AC108" s="117" t="str">
        <f>IF(AC102="-","-",SUM(AC99:AC107)*'3k EBIT'!$E$9)</f>
        <v>-</v>
      </c>
      <c r="AD108" s="25"/>
    </row>
    <row r="109" spans="1:30" s="26" customFormat="1" ht="11.25" customHeight="1" x14ac:dyDescent="0.15">
      <c r="A109" s="207"/>
      <c r="B109" s="120" t="s">
        <v>251</v>
      </c>
      <c r="C109" s="156" t="s">
        <v>252</v>
      </c>
      <c r="D109" s="122" t="s">
        <v>126</v>
      </c>
      <c r="E109" s="118"/>
      <c r="F109" s="27"/>
      <c r="G109" s="117">
        <f>IF(G104="-","-",SUM(G99:G102,G104:G108)*'3l HAP'!$E$10)</f>
        <v>0.73779725876041036</v>
      </c>
      <c r="H109" s="117">
        <f>IF(H104="-","-",SUM(H99:H102,H104:H108)*'3l HAP'!$E$10)</f>
        <v>0.73906913035922739</v>
      </c>
      <c r="I109" s="117">
        <f>IF(I104="-","-",SUM(I99:I102,I104:I108)*'3l HAP'!$E$10)</f>
        <v>0.74151966411599568</v>
      </c>
      <c r="J109" s="117">
        <f>IF(J104="-","-",SUM(J99:J102,J104:J108)*'3l HAP'!$E$10)</f>
        <v>0.74533527891244722</v>
      </c>
      <c r="K109" s="117">
        <f>IF(K104="-","-",SUM(K99:K102,K104:K108)*'3l HAP'!$E$10)</f>
        <v>0.75433113870290414</v>
      </c>
      <c r="L109" s="117">
        <f>IF(L104="-","-",SUM(L99:L102,L104:L108)*'3l HAP'!$E$10)</f>
        <v>0.76063283488794353</v>
      </c>
      <c r="M109" s="117">
        <f>IF(M104="-","-",SUM(M99:M102,M104:M108)*'3l HAP'!$E$10)</f>
        <v>0.8029650381855572</v>
      </c>
      <c r="N109" s="117">
        <f>IF(N104="-","-",SUM(N99:N102,N104:N108)*'3l HAP'!$E$10)</f>
        <v>0.90280273287284529</v>
      </c>
      <c r="O109" s="27"/>
      <c r="P109" s="117">
        <f>IF(P104="-","-",SUM(P99:P102,P104:P108)*'3l HAP'!$E$10)</f>
        <v>0.90280273287284529</v>
      </c>
      <c r="Q109" s="117">
        <f>IF(Q104="-","-",SUM(Q99:Q102,Q104:Q108)*'3l HAP'!$E$10)</f>
        <v>0.93816105840524477</v>
      </c>
      <c r="R109" s="117">
        <f>IF(R104="-","-",SUM(R99:R102,R104:R108)*'3l HAP'!$E$10)</f>
        <v>0.94301073009438241</v>
      </c>
      <c r="S109" s="117">
        <f>IF(S104="-","-",SUM(S99:S102,S104:S108)*'3l HAP'!$E$10)</f>
        <v>0.97658389517342181</v>
      </c>
      <c r="T109" s="117">
        <f>IF(T104="-","-",SUM(T99:T102,T104:T108)*'3l HAP'!$E$10)</f>
        <v>0.97656661955535262</v>
      </c>
      <c r="U109" s="117">
        <f>IF(U104="-","-",SUM(U99:U102,U104:U108)*'3l HAP'!$E$10)</f>
        <v>1.0004662925847725</v>
      </c>
      <c r="V109" s="117">
        <f>IF(V104="-","-",SUM(V99:V102,V104:V108)*'3l HAP'!$E$10)</f>
        <v>1.000011867798861</v>
      </c>
      <c r="W109" s="117">
        <f>IF(W104="-","-",SUM(W99:W102,W104:W108)*'3l HAP'!$E$10)</f>
        <v>1.058151204815694</v>
      </c>
      <c r="X109" s="27"/>
      <c r="Y109" s="117">
        <f>IF(Y104="-","-",SUM(Y99:Y102,Y104:Y108)*'3l HAP'!$E$10)</f>
        <v>1.1094523503851572</v>
      </c>
      <c r="Z109" s="117" t="str">
        <f>IF(Z104="-","-",SUM(Z99:Z102,Z104:Z108)*'3l HAP'!$E$10)</f>
        <v>-</v>
      </c>
      <c r="AA109" s="117" t="str">
        <f>IF(AA104="-","-",SUM(AA99:AA102,AA104:AA108)*'3l HAP'!$E$10)</f>
        <v>-</v>
      </c>
      <c r="AB109" s="117" t="str">
        <f>IF(AB104="-","-",SUM(AB99:AB102,AB104:AB108)*'3l HAP'!$E$10)</f>
        <v>-</v>
      </c>
      <c r="AC109" s="117" t="str">
        <f>IF(AC104="-","-",SUM(AC99:AC102,AC104:AC108)*'3l HAP'!$E$10)</f>
        <v>-</v>
      </c>
      <c r="AD109" s="25"/>
    </row>
    <row r="110" spans="1:30" s="26" customFormat="1" ht="11.25" x14ac:dyDescent="0.15">
      <c r="A110" s="207"/>
      <c r="B110" s="120" t="s">
        <v>253</v>
      </c>
      <c r="C110" s="120" t="str">
        <f>B110&amp;"_"&amp;D110</f>
        <v>Total_Southern</v>
      </c>
      <c r="D110" s="122" t="s">
        <v>126</v>
      </c>
      <c r="E110" s="119"/>
      <c r="F110" s="27"/>
      <c r="G110" s="117">
        <f t="shared" ref="G110:N110" si="21">IF(G104="-","-",SUM(G99:G109))</f>
        <v>62.883342765242915</v>
      </c>
      <c r="H110" s="117">
        <f t="shared" si="21"/>
        <v>62.971485178390601</v>
      </c>
      <c r="I110" s="117">
        <f t="shared" si="21"/>
        <v>62.009810465017289</v>
      </c>
      <c r="J110" s="117">
        <f t="shared" si="21"/>
        <v>62.274237704460376</v>
      </c>
      <c r="K110" s="117">
        <f t="shared" si="21"/>
        <v>63.372162892196798</v>
      </c>
      <c r="L110" s="117">
        <f t="shared" si="21"/>
        <v>63.808878916982309</v>
      </c>
      <c r="M110" s="117">
        <f t="shared" si="21"/>
        <v>66.450557565031886</v>
      </c>
      <c r="N110" s="117">
        <f t="shared" si="21"/>
        <v>73.369444142123925</v>
      </c>
      <c r="O110" s="27"/>
      <c r="P110" s="117">
        <f t="shared" ref="P110:W110" si="22">IF(P104="-","-",SUM(P99:P109))</f>
        <v>73.369444142123925</v>
      </c>
      <c r="Q110" s="117">
        <f t="shared" si="22"/>
        <v>76.330823677437053</v>
      </c>
      <c r="R110" s="117">
        <f t="shared" si="22"/>
        <v>76.66691245090459</v>
      </c>
      <c r="S110" s="117">
        <f t="shared" si="22"/>
        <v>80.490077964801301</v>
      </c>
      <c r="T110" s="117">
        <f t="shared" si="22"/>
        <v>80.488880741224136</v>
      </c>
      <c r="U110" s="117">
        <f t="shared" si="22"/>
        <v>84.152660240045492</v>
      </c>
      <c r="V110" s="117">
        <f t="shared" si="22"/>
        <v>84.121167990936698</v>
      </c>
      <c r="W110" s="117">
        <f t="shared" si="22"/>
        <v>151.14930227480369</v>
      </c>
      <c r="X110" s="27"/>
      <c r="Y110" s="117">
        <f t="shared" ref="Y110:AC110" si="23">IF(Y104="-","-",SUM(Y99:Y109))</f>
        <v>154.7045406903317</v>
      </c>
      <c r="Z110" s="117" t="str">
        <f t="shared" si="23"/>
        <v>-</v>
      </c>
      <c r="AA110" s="117" t="str">
        <f t="shared" si="23"/>
        <v>-</v>
      </c>
      <c r="AB110" s="117" t="str">
        <f t="shared" si="23"/>
        <v>-</v>
      </c>
      <c r="AC110" s="117" t="str">
        <f t="shared" si="23"/>
        <v>-</v>
      </c>
      <c r="AD110" s="25"/>
    </row>
    <row r="111" spans="1:30" s="26" customFormat="1" ht="11.25" x14ac:dyDescent="0.15">
      <c r="A111" s="207"/>
      <c r="B111" s="123" t="s">
        <v>244</v>
      </c>
      <c r="C111" s="123" t="s">
        <v>180</v>
      </c>
      <c r="D111" s="121" t="s">
        <v>130</v>
      </c>
      <c r="E111" s="75"/>
      <c r="F111" s="27"/>
      <c r="G111" s="35" t="s">
        <v>249</v>
      </c>
      <c r="H111" s="35" t="s">
        <v>249</v>
      </c>
      <c r="I111" s="35" t="s">
        <v>249</v>
      </c>
      <c r="J111" s="35" t="s">
        <v>249</v>
      </c>
      <c r="K111" s="35" t="s">
        <v>249</v>
      </c>
      <c r="L111" s="35" t="s">
        <v>249</v>
      </c>
      <c r="M111" s="35" t="s">
        <v>249</v>
      </c>
      <c r="N111" s="35" t="s">
        <v>249</v>
      </c>
      <c r="O111" s="27"/>
      <c r="P111" s="35" t="s">
        <v>249</v>
      </c>
      <c r="Q111" s="35" t="s">
        <v>249</v>
      </c>
      <c r="R111" s="35" t="s">
        <v>249</v>
      </c>
      <c r="S111" s="35" t="s">
        <v>249</v>
      </c>
      <c r="T111" s="35" t="s">
        <v>249</v>
      </c>
      <c r="U111" s="35" t="s">
        <v>249</v>
      </c>
      <c r="V111" s="35" t="s">
        <v>249</v>
      </c>
      <c r="W111" s="35" t="s">
        <v>249</v>
      </c>
      <c r="X111" s="27"/>
      <c r="Y111" s="35" t="s">
        <v>249</v>
      </c>
      <c r="Z111" s="35" t="s">
        <v>249</v>
      </c>
      <c r="AA111" s="35" t="s">
        <v>249</v>
      </c>
      <c r="AB111" s="35" t="s">
        <v>249</v>
      </c>
      <c r="AC111" s="35" t="s">
        <v>249</v>
      </c>
      <c r="AD111" s="25"/>
    </row>
    <row r="112" spans="1:30" s="26" customFormat="1" ht="11.25" x14ac:dyDescent="0.15">
      <c r="A112" s="207"/>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x14ac:dyDescent="0.15">
      <c r="A113" s="207"/>
      <c r="B113" s="123" t="s">
        <v>245</v>
      </c>
      <c r="C113" s="123" t="s">
        <v>182</v>
      </c>
      <c r="D113" s="121" t="s">
        <v>130</v>
      </c>
      <c r="E113" s="75"/>
      <c r="F113" s="27"/>
      <c r="G113" s="35" t="str">
        <f>IF('3c AA'!J133="-","-",'3c AA'!J133)</f>
        <v>-</v>
      </c>
      <c r="H113" s="35" t="str">
        <f>IF('3c AA'!K133="-","-",'3c AA'!K133)</f>
        <v>-</v>
      </c>
      <c r="I113" s="35" t="str">
        <f>IF('3c AA'!L133="-","-",'3c AA'!L133)</f>
        <v>-</v>
      </c>
      <c r="J113" s="35" t="str">
        <f>IF('3c AA'!M133="-","-",'3c AA'!M133)</f>
        <v>-</v>
      </c>
      <c r="K113" s="35" t="str">
        <f>IF('3c AA'!N133="-","-",'3c AA'!N133)</f>
        <v>-</v>
      </c>
      <c r="L113" s="35" t="str">
        <f>IF('3c AA'!O133="-","-",'3c AA'!O133)</f>
        <v>-</v>
      </c>
      <c r="M113" s="35" t="str">
        <f>IF('3c AA'!P133="-","-",'3c AA'!P133)</f>
        <v>-</v>
      </c>
      <c r="N113" s="35" t="str">
        <f>IF('3c AA'!Q133="-","-",'3c AA'!Q133)</f>
        <v>-</v>
      </c>
      <c r="O113" s="27"/>
      <c r="P113" s="35" t="str">
        <f>IF('3c AA'!S133="-","-",'3c AA'!S133)</f>
        <v>-</v>
      </c>
      <c r="Q113" s="35" t="str">
        <f>IF('3c AA'!T133="-","-",'3c AA'!T133)</f>
        <v>-</v>
      </c>
      <c r="R113" s="35" t="str">
        <f>IF('3c AA'!U133="-","-",'3c AA'!U133)</f>
        <v>-</v>
      </c>
      <c r="S113" s="35" t="str">
        <f>IF('3c AA'!V133="-","-",'3c AA'!V133)</f>
        <v>-</v>
      </c>
      <c r="T113" s="35">
        <f>IF('3c AA'!W133="-","-",'3c AA'!W133)</f>
        <v>0</v>
      </c>
      <c r="U113" s="35">
        <f>IF('3c AA'!X133="-","-",'3c AA'!X133)</f>
        <v>1.4870742269298105</v>
      </c>
      <c r="V113" s="35">
        <f>IF('3c AA'!Y133="-","-",'3c AA'!Y133)</f>
        <v>0.70457099735818829</v>
      </c>
      <c r="W113" s="35" t="str">
        <f>IF('3c AA'!Z133="-","-",'3c AA'!Z133)</f>
        <v>-</v>
      </c>
      <c r="X113" s="27"/>
      <c r="Y113" s="35">
        <f>IF('3c AA'!AB133="-","-",'3c AA'!AB133)</f>
        <v>0</v>
      </c>
      <c r="Z113" s="35" t="str">
        <f>IF('3c AA'!AC133="-","-",'3c AA'!AC133)</f>
        <v>-</v>
      </c>
      <c r="AA113" s="35" t="str">
        <f>IF('3c AA'!AD133="-","-",'3c AA'!AD133)</f>
        <v>-</v>
      </c>
      <c r="AB113" s="35" t="str">
        <f>IF('3c AA'!AE133="-","-",'3c AA'!AE133)</f>
        <v>-</v>
      </c>
      <c r="AC113" s="35" t="str">
        <f>IF('3c AA'!AF133="-","-",'3c AA'!AF133)</f>
        <v>-</v>
      </c>
      <c r="AD113" s="25"/>
    </row>
    <row r="114" spans="1:30" s="26" customFormat="1" ht="12.6" customHeight="1" x14ac:dyDescent="0.15">
      <c r="A114" s="207"/>
      <c r="B114" s="123" t="s">
        <v>246</v>
      </c>
      <c r="C114" s="123" t="s">
        <v>183</v>
      </c>
      <c r="D114" s="121" t="s">
        <v>130</v>
      </c>
      <c r="E114" s="75"/>
      <c r="F114" s="27"/>
      <c r="G114" s="35">
        <f>IF('3d PC'!G15="-","-",'3d PC'!G61)</f>
        <v>6.5567588596821027</v>
      </c>
      <c r="H114" s="35">
        <f>IF('3d PC'!H15="-","-",'3d PC'!H61)</f>
        <v>6.5567588596821027</v>
      </c>
      <c r="I114" s="35">
        <f>IF('3d PC'!I15="-","-",'3d PC'!I61)</f>
        <v>6.6197359495950758</v>
      </c>
      <c r="J114" s="35">
        <f>IF('3d PC'!J15="-","-",'3d PC'!J61)</f>
        <v>6.6197359495950758</v>
      </c>
      <c r="K114" s="35">
        <f>IF('3d PC'!K15="-","-",'3d PC'!K61)</f>
        <v>6.6995028867368616</v>
      </c>
      <c r="L114" s="35">
        <f>IF('3d PC'!L15="-","-",'3d PC'!L61)</f>
        <v>6.6995028867368616</v>
      </c>
      <c r="M114" s="35">
        <f>IF('3d PC'!M15="-","-",'3d PC'!M61)</f>
        <v>7.1131218301273513</v>
      </c>
      <c r="N114" s="35">
        <f>IF('3d PC'!N15="-","-",'3d PC'!N61)</f>
        <v>7.1131218301273513</v>
      </c>
      <c r="O114" s="27"/>
      <c r="P114" s="35">
        <f>'3d PC'!P61</f>
        <v>7.1131218301273513</v>
      </c>
      <c r="Q114" s="35">
        <f>'3d PC'!Q61</f>
        <v>7.2804579515147188</v>
      </c>
      <c r="R114" s="35">
        <f>'3d PC'!R61</f>
        <v>7.1935840895118579</v>
      </c>
      <c r="S114" s="35">
        <f>'3d PC'!S61</f>
        <v>7.3593999937099728</v>
      </c>
      <c r="T114" s="35">
        <f>'3d PC'!T61</f>
        <v>7.0492243060839304</v>
      </c>
      <c r="U114" s="35">
        <f>'3d PC'!U61</f>
        <v>7.1089669218364691</v>
      </c>
      <c r="V114" s="35">
        <f>'3d PC'!V61</f>
        <v>6.9829560851947949</v>
      </c>
      <c r="W114" s="35">
        <f>'3d PC'!W61</f>
        <v>9.6262235975887975</v>
      </c>
      <c r="X114" s="27"/>
      <c r="Y114" s="35">
        <f>'3d PC'!Y61</f>
        <v>9.9504863797742438</v>
      </c>
      <c r="Z114" s="35" t="str">
        <f>'3d PC'!Z61</f>
        <v>-</v>
      </c>
      <c r="AA114" s="35" t="str">
        <f>'3d PC'!AA61</f>
        <v>-</v>
      </c>
      <c r="AB114" s="35" t="str">
        <f>'3d PC'!AB61</f>
        <v>-</v>
      </c>
      <c r="AC114" s="35" t="str">
        <f>'3d PC'!AC61</f>
        <v>-</v>
      </c>
      <c r="AD114" s="25"/>
    </row>
    <row r="115" spans="1:30" s="26" customFormat="1" ht="11.25" customHeight="1" x14ac:dyDescent="0.15">
      <c r="A115" s="207"/>
      <c r="B115" s="123" t="s">
        <v>247</v>
      </c>
      <c r="C115" s="123" t="s">
        <v>184</v>
      </c>
      <c r="D115" s="121" t="s">
        <v>130</v>
      </c>
      <c r="E115" s="75"/>
      <c r="F115" s="27"/>
      <c r="G115" s="35">
        <f>IF('3e NC-Elec'!H51="-","-",'3e NC-Elec'!H51)</f>
        <v>17.118500000000001</v>
      </c>
      <c r="H115" s="35">
        <f>IF('3e NC-Elec'!I51="-","-",'3e NC-Elec'!I51)</f>
        <v>17.118500000000001</v>
      </c>
      <c r="I115" s="35">
        <f>IF('3e NC-Elec'!J51="-","-",'3e NC-Elec'!J51)</f>
        <v>24.9879</v>
      </c>
      <c r="J115" s="35">
        <f>IF('3e NC-Elec'!K51="-","-",'3e NC-Elec'!K51)</f>
        <v>24.9879</v>
      </c>
      <c r="K115" s="35">
        <f>IF('3e NC-Elec'!L51="-","-",'3e NC-Elec'!L51)</f>
        <v>16.461499999999997</v>
      </c>
      <c r="L115" s="35">
        <f>IF('3e NC-Elec'!M51="-","-",'3e NC-Elec'!M51)</f>
        <v>16.461499999999997</v>
      </c>
      <c r="M115" s="35">
        <f>IF('3e NC-Elec'!N51="-","-",'3e NC-Elec'!N51)</f>
        <v>16.169499999999999</v>
      </c>
      <c r="N115" s="35">
        <f>IF('3e NC-Elec'!O51="-","-",'3e NC-Elec'!O51)</f>
        <v>16.169499999999999</v>
      </c>
      <c r="O115" s="27"/>
      <c r="P115" s="35">
        <f>'3e NC-Elec'!Q51</f>
        <v>16.169499999999999</v>
      </c>
      <c r="Q115" s="35">
        <f>'3e NC-Elec'!R51</f>
        <v>16.972500000000004</v>
      </c>
      <c r="R115" s="35">
        <f>'3e NC-Elec'!S51</f>
        <v>16.972500000000004</v>
      </c>
      <c r="S115" s="35">
        <f>'3e NC-Elec'!T51</f>
        <v>17.666</v>
      </c>
      <c r="T115" s="35">
        <f>'3e NC-Elec'!U51</f>
        <v>17.666</v>
      </c>
      <c r="U115" s="35">
        <f>'3e NC-Elec'!V51</f>
        <v>14.563500000000001</v>
      </c>
      <c r="V115" s="35">
        <f>'3e NC-Elec'!W51</f>
        <v>14.563500000000001</v>
      </c>
      <c r="W115" s="35">
        <f>'3e NC-Elec'!X51</f>
        <v>71.941500000000005</v>
      </c>
      <c r="X115" s="27"/>
      <c r="Y115" s="35">
        <f>'3e NC-Elec'!Z51</f>
        <v>71.941500000000005</v>
      </c>
      <c r="Z115" s="35" t="str">
        <f>'3e NC-Elec'!AA51</f>
        <v>-</v>
      </c>
      <c r="AA115" s="35" t="str">
        <f>'3e NC-Elec'!AB51</f>
        <v>-</v>
      </c>
      <c r="AB115" s="35" t="str">
        <f>'3e NC-Elec'!AC51</f>
        <v>-</v>
      </c>
      <c r="AC115" s="35" t="str">
        <f>'3e NC-Elec'!AD51</f>
        <v>-</v>
      </c>
      <c r="AD115" s="25"/>
    </row>
    <row r="116" spans="1:30" s="26" customFormat="1" ht="11.25" customHeight="1" x14ac:dyDescent="0.15">
      <c r="A116" s="207"/>
      <c r="B116" s="123" t="s">
        <v>248</v>
      </c>
      <c r="C116" s="123" t="s">
        <v>185</v>
      </c>
      <c r="D116" s="121" t="s">
        <v>130</v>
      </c>
      <c r="E116" s="75"/>
      <c r="F116" s="27"/>
      <c r="G116" s="35">
        <f>IF('3g CPIH'!C$17="-","-",'3h OC '!$E$9*('3g CPIH'!C$17/'3g CPIH'!$G$17))</f>
        <v>39.034507632093934</v>
      </c>
      <c r="H116" s="35">
        <f>IF('3g CPIH'!D$17="-","-",'3h OC '!$E$9*('3g CPIH'!D$17/'3g CPIH'!$G$17))</f>
        <v>39.112654794520544</v>
      </c>
      <c r="I116" s="35">
        <f>IF('3g CPIH'!E$17="-","-",'3h OC '!$E$9*('3g CPIH'!E$17/'3g CPIH'!$G$17))</f>
        <v>39.229875538160471</v>
      </c>
      <c r="J116" s="35">
        <f>IF('3g CPIH'!F$17="-","-",'3h OC '!$E$9*('3g CPIH'!F$17/'3g CPIH'!$G$17))</f>
        <v>39.464317025440316</v>
      </c>
      <c r="K116" s="35">
        <f>IF('3g CPIH'!G$17="-","-",'3h OC '!$E$9*('3g CPIH'!G$17/'3g CPIH'!$G$17))</f>
        <v>39.933199999999999</v>
      </c>
      <c r="L116" s="35">
        <f>IF('3g CPIH'!H$17="-","-",'3h OC '!$E$9*('3g CPIH'!H$17/'3g CPIH'!$G$17))</f>
        <v>40.441156555772999</v>
      </c>
      <c r="M116" s="35">
        <f>IF('3g CPIH'!I$17="-","-",'3h OC '!$E$9*('3g CPIH'!I$17/'3g CPIH'!$G$17))</f>
        <v>41.027260273972601</v>
      </c>
      <c r="N116" s="35">
        <f>IF('3g CPIH'!J$17="-","-",'3h OC '!$E$9*('3g CPIH'!J$17/'3g CPIH'!$G$17))</f>
        <v>41.378922504892373</v>
      </c>
      <c r="O116" s="27"/>
      <c r="P116" s="35">
        <f>IF('3g CPIH'!L$17="-","-",'3h OC '!$E$9*('3g CPIH'!L$17/'3g CPIH'!$G$17))</f>
        <v>41.378922504892373</v>
      </c>
      <c r="Q116" s="35">
        <f>IF('3g CPIH'!M$17="-","-",'3h OC '!$E$9*('3g CPIH'!M$17/'3g CPIH'!$G$17))</f>
        <v>41.847805479452056</v>
      </c>
      <c r="R116" s="35">
        <f>IF('3g CPIH'!N$17="-","-",'3h OC '!$E$9*('3g CPIH'!N$17/'3g CPIH'!$G$17))</f>
        <v>42.160394129158512</v>
      </c>
      <c r="S116" s="35">
        <f>IF('3g CPIH'!O$17="-","-",'3h OC '!$E$9*('3g CPIH'!O$17/'3g CPIH'!$G$17))</f>
        <v>42.394835616438357</v>
      </c>
      <c r="T116" s="35">
        <f>IF('3g CPIH'!P$17="-","-",'3h OC '!$E$9*('3g CPIH'!P$17/'3g CPIH'!$G$17))</f>
        <v>42.512056360078276</v>
      </c>
      <c r="U116" s="35">
        <f>IF('3g CPIH'!Q$17="-","-",'3h OC '!$E$9*('3g CPIH'!Q$17/'3g CPIH'!$G$17))</f>
        <v>42.746497847358121</v>
      </c>
      <c r="V116" s="35">
        <f>IF('3g CPIH'!R$17="-","-",'3h OC '!$E$9*('3g CPIH'!R$17/'3g CPIH'!$G$17))</f>
        <v>43.527969471624267</v>
      </c>
      <c r="W116" s="35">
        <f>IF('3g CPIH'!S$17="-","-",'3h OC '!$E$9*('3g CPIH'!S$17/'3g CPIH'!$G$17))</f>
        <v>44.817397651663406</v>
      </c>
      <c r="X116" s="27"/>
      <c r="Y116" s="35">
        <f>IF('3g CPIH'!U$17="-","-",'3h OC '!$E$9*('3g CPIH'!U$17/'3g CPIH'!$G$17))</f>
        <v>47.083665362035227</v>
      </c>
      <c r="Z116" s="35" t="str">
        <f>IF('3g CPIH'!V$17="-","-",'3h OC '!$E$9*('3g CPIH'!V$17/'3g CPIH'!$G$17))</f>
        <v>-</v>
      </c>
      <c r="AA116" s="35" t="str">
        <f>IF('3g CPIH'!W$17="-","-",'3h OC '!$E$9*('3g CPIH'!W$17/'3g CPIH'!$G$17))</f>
        <v>-</v>
      </c>
      <c r="AB116" s="35" t="str">
        <f>IF('3g CPIH'!X$17="-","-",'3h OC '!$E$9*('3g CPIH'!X$17/'3g CPIH'!$G$17))</f>
        <v>-</v>
      </c>
      <c r="AC116" s="35" t="str">
        <f>IF('3g CPIH'!Y$17="-","-",'3h OC '!$E$9*('3g CPIH'!Y$17/'3g CPIH'!$G$17))</f>
        <v>-</v>
      </c>
      <c r="AD116" s="25"/>
    </row>
    <row r="117" spans="1:30" s="26" customFormat="1" ht="11.25" customHeight="1" x14ac:dyDescent="0.15">
      <c r="A117" s="207"/>
      <c r="B117" s="123" t="s">
        <v>248</v>
      </c>
      <c r="C117" s="123" t="s">
        <v>186</v>
      </c>
      <c r="D117" s="121" t="s">
        <v>130</v>
      </c>
      <c r="E117" s="75"/>
      <c r="F117" s="27"/>
      <c r="G117" s="35" t="s">
        <v>249</v>
      </c>
      <c r="H117" s="35" t="s">
        <v>249</v>
      </c>
      <c r="I117" s="35" t="s">
        <v>249</v>
      </c>
      <c r="J117" s="35" t="s">
        <v>249</v>
      </c>
      <c r="K117" s="35">
        <f>IF('3i SMNCC'!G$50="-","-",'3i SMNCC'!G$62)</f>
        <v>0</v>
      </c>
      <c r="L117" s="35">
        <f>IF('3i SMNCC'!H$50="-","-",'3i SMNCC'!H$62)</f>
        <v>-0.1310662676190151</v>
      </c>
      <c r="M117" s="35">
        <f>IF('3i SMNCC'!I$50="-","-",'3i SMNCC'!I$62)</f>
        <v>1.6490220555819262</v>
      </c>
      <c r="N117" s="35">
        <f>IF('3i SMNCC'!J$50="-","-",'3i SMNCC'!J$62)</f>
        <v>7.9249822078168837</v>
      </c>
      <c r="O117" s="27"/>
      <c r="P117" s="35">
        <f>IF('3i SMNCC'!L$50="-","-",'3i SMNCC'!L$62)</f>
        <v>7.9249822078168837</v>
      </c>
      <c r="Q117" s="35">
        <f>IF('3i SMNCC'!M$50="-","-",'3i SMNCC'!M$62)</f>
        <v>9.5945159615724194</v>
      </c>
      <c r="R117" s="35">
        <f>IF('3i SMNCC'!N$50="-","-",'3i SMNCC'!N$62)</f>
        <v>9.6655312765157912</v>
      </c>
      <c r="S117" s="35">
        <f>IF('3i SMNCC'!O$50="-","-",'3i SMNCC'!O$62)</f>
        <v>11.448655558303892</v>
      </c>
      <c r="T117" s="35">
        <f>IF('3i SMNCC'!P$50="-","-",'3i SMNCC'!P$62)</f>
        <v>11.63045810995356</v>
      </c>
      <c r="U117" s="35">
        <f>IF('3i SMNCC'!Q$50="-","-",'3i SMNCC'!Q$62)</f>
        <v>11.375413031411084</v>
      </c>
      <c r="V117" s="35">
        <f>IF('3i SMNCC'!R$50="-","-",'3i SMNCC'!R$62)</f>
        <v>11.405483218834176</v>
      </c>
      <c r="W117" s="35">
        <f>IF('3i SMNCC'!S$50="-","-",'3i SMNCC'!S$62)</f>
        <v>10.452988037960662</v>
      </c>
      <c r="X117" s="27"/>
      <c r="Y117" s="35">
        <f>IF('3i SMNCC'!U$50="-","-",'3i SMNCC'!U$62)</f>
        <v>11.090106502704794</v>
      </c>
      <c r="Z117" s="35" t="str">
        <f>IF('3i SMNCC'!V$50="-","-",'3i SMNCC'!V$62)</f>
        <v>-</v>
      </c>
      <c r="AA117" s="35" t="str">
        <f>IF('3i SMNCC'!W$50="-","-",'3i SMNCC'!W$62)</f>
        <v>-</v>
      </c>
      <c r="AB117" s="35" t="str">
        <f>IF('3i SMNCC'!X$50="-","-",'3i SMNCC'!X$62)</f>
        <v>-</v>
      </c>
      <c r="AC117" s="35" t="str">
        <f>IF('3i SMNCC'!Y$50="-","-",'3i SMNCC'!Y$62)</f>
        <v>-</v>
      </c>
      <c r="AD117" s="25"/>
    </row>
    <row r="118" spans="1:30" s="26" customFormat="1" ht="11.25" customHeight="1" x14ac:dyDescent="0.15">
      <c r="A118" s="207"/>
      <c r="B118" s="123" t="s">
        <v>248</v>
      </c>
      <c r="C118" s="123" t="s">
        <v>187</v>
      </c>
      <c r="D118" s="121" t="s">
        <v>130</v>
      </c>
      <c r="E118" s="75"/>
      <c r="F118" s="27"/>
      <c r="G118" s="35">
        <f>IF('3g CPIH'!C$17="-","-",'3j PAAC PAP'!$G$15*('3g CPIH'!C$17/'3g CPIH'!$G$17))</f>
        <v>3.3460635029354204</v>
      </c>
      <c r="H118" s="35">
        <f>IF('3g CPIH'!D$17="-","-",'3j PAAC PAP'!$G$15*('3g CPIH'!D$17/'3g CPIH'!$G$17))</f>
        <v>3.3527623287671227</v>
      </c>
      <c r="I118" s="35">
        <f>IF('3g CPIH'!E$17="-","-",'3j PAAC PAP'!$G$15*('3g CPIH'!E$17/'3g CPIH'!$G$17))</f>
        <v>3.3628105675146771</v>
      </c>
      <c r="J118" s="35">
        <f>IF('3g CPIH'!F$17="-","-",'3j PAAC PAP'!$G$15*('3g CPIH'!F$17/'3g CPIH'!$G$17))</f>
        <v>3.3829070450097847</v>
      </c>
      <c r="K118" s="35">
        <f>IF('3g CPIH'!G$17="-","-",'3j PAAC PAP'!$G$15*('3g CPIH'!G$17/'3g CPIH'!$G$17))</f>
        <v>3.4230999999999998</v>
      </c>
      <c r="L118" s="35">
        <f>IF('3g CPIH'!H$17="-","-",'3j PAAC PAP'!$G$15*('3g CPIH'!H$17/'3g CPIH'!$G$17))</f>
        <v>3.4666423679060667</v>
      </c>
      <c r="M118" s="35">
        <f>IF('3g CPIH'!I$17="-","-",'3j PAAC PAP'!$G$15*('3g CPIH'!I$17/'3g CPIH'!$G$17))</f>
        <v>3.516883561643835</v>
      </c>
      <c r="N118" s="35">
        <f>IF('3g CPIH'!J$17="-","-",'3j PAAC PAP'!$G$15*('3g CPIH'!J$17/'3g CPIH'!$G$17))</f>
        <v>3.547028277886497</v>
      </c>
      <c r="O118" s="27"/>
      <c r="P118" s="35">
        <f>IF('3g CPIH'!L$17="-","-",'3j PAAC PAP'!$G$15*('3g CPIH'!L$17/'3g CPIH'!$G$17))</f>
        <v>3.547028277886497</v>
      </c>
      <c r="Q118" s="35">
        <f>IF('3g CPIH'!M$17="-","-",'3j PAAC PAP'!$G$15*('3g CPIH'!M$17/'3g CPIH'!$G$17))</f>
        <v>3.5872212328767121</v>
      </c>
      <c r="R118" s="35">
        <f>IF('3g CPIH'!N$17="-","-",'3j PAAC PAP'!$G$15*('3g CPIH'!N$17/'3g CPIH'!$G$17))</f>
        <v>3.6140165362035224</v>
      </c>
      <c r="S118" s="35">
        <f>IF('3g CPIH'!O$17="-","-",'3j PAAC PAP'!$G$15*('3g CPIH'!O$17/'3g CPIH'!$G$17))</f>
        <v>3.6341130136986299</v>
      </c>
      <c r="T118" s="35">
        <f>IF('3g CPIH'!P$17="-","-",'3j PAAC PAP'!$G$15*('3g CPIH'!P$17/'3g CPIH'!$G$17))</f>
        <v>3.6441612524461835</v>
      </c>
      <c r="U118" s="35">
        <f>IF('3g CPIH'!Q$17="-","-",'3j PAAC PAP'!$G$15*('3g CPIH'!Q$17/'3g CPIH'!$G$17))</f>
        <v>3.6642577299412915</v>
      </c>
      <c r="V118" s="35">
        <f>IF('3g CPIH'!R$17="-","-",'3j PAAC PAP'!$G$15*('3g CPIH'!R$17/'3g CPIH'!$G$17))</f>
        <v>3.7312459882583173</v>
      </c>
      <c r="W118" s="35">
        <f>IF('3g CPIH'!S$17="-","-",'3j PAAC PAP'!$G$15*('3g CPIH'!S$17/'3g CPIH'!$G$17))</f>
        <v>3.8417766144814092</v>
      </c>
      <c r="X118" s="27"/>
      <c r="Y118" s="35">
        <f>IF('3g CPIH'!U$17="-","-",'3j PAAC PAP'!$G$15*('3g CPIH'!U$17/'3g CPIH'!$G$17))</f>
        <v>4.0360425636007822</v>
      </c>
      <c r="Z118" s="35" t="str">
        <f>IF('3g CPIH'!V$17="-","-",'3j PAAC PAP'!$G$15*('3g CPIH'!V$17/'3g CPIH'!$G$17))</f>
        <v>-</v>
      </c>
      <c r="AA118" s="35" t="str">
        <f>IF('3g CPIH'!W$17="-","-",'3j PAAC PAP'!$G$15*('3g CPIH'!W$17/'3g CPIH'!$G$17))</f>
        <v>-</v>
      </c>
      <c r="AB118" s="35" t="str">
        <f>IF('3g CPIH'!X$17="-","-",'3j PAAC PAP'!$G$15*('3g CPIH'!X$17/'3g CPIH'!$G$17))</f>
        <v>-</v>
      </c>
      <c r="AC118" s="35" t="str">
        <f>IF('3g CPIH'!Y$17="-","-",'3j PAAC PAP'!$G$15*('3g CPIH'!Y$17/'3g CPIH'!$G$17))</f>
        <v>-</v>
      </c>
      <c r="AD118" s="25"/>
    </row>
    <row r="119" spans="1:30" s="26" customFormat="1" ht="11.25" customHeight="1" x14ac:dyDescent="0.15">
      <c r="A119" s="207"/>
      <c r="B119" s="123" t="s">
        <v>248</v>
      </c>
      <c r="C119" s="123" t="s">
        <v>188</v>
      </c>
      <c r="D119" s="121" t="s">
        <v>130</v>
      </c>
      <c r="E119" s="75"/>
      <c r="F119" s="27"/>
      <c r="G119" s="35">
        <f>IF(G114="-","-",SUM(G111:G117)*'3j PAAC PAP'!$G$33)</f>
        <v>0.30012894242964011</v>
      </c>
      <c r="H119" s="35">
        <f>IF(H114="-","-",SUM(H111:H117)*'3j PAAC PAP'!$G$33)</f>
        <v>0.3005029547490139</v>
      </c>
      <c r="I119" s="35">
        <f>IF(I114="-","-",SUM(I111:I117)*'3j PAAC PAP'!$G$33)</f>
        <v>0.33902832998039806</v>
      </c>
      <c r="J119" s="35">
        <f>IF(J114="-","-",SUM(J111:J117)*'3j PAAC PAP'!$G$33)</f>
        <v>0.34015036693851941</v>
      </c>
      <c r="K119" s="35">
        <f>IF(K114="-","-",SUM(K111:K117)*'3j PAAC PAP'!$G$33)</f>
        <v>0.30196885501592263</v>
      </c>
      <c r="L119" s="35">
        <f>IF(L114="-","-",SUM(L111:L117)*'3j PAAC PAP'!$G$33)</f>
        <v>0.30377265193502762</v>
      </c>
      <c r="M119" s="35">
        <f>IF(M114="-","-",SUM(M111:M117)*'3j PAAC PAP'!$G$33)</f>
        <v>0.31567931530823751</v>
      </c>
      <c r="N119" s="35">
        <f>IF(N114="-","-",SUM(N111:N117)*'3j PAAC PAP'!$G$33)</f>
        <v>0.34739911603401602</v>
      </c>
      <c r="O119" s="27"/>
      <c r="P119" s="35">
        <f>IF(P114="-","-",SUM(P111:P117)*'3j PAAC PAP'!$G$33)</f>
        <v>0.34739911603401602</v>
      </c>
      <c r="Q119" s="35">
        <f>IF(Q114="-","-",SUM(Q111:Q117)*'3j PAAC PAP'!$G$33)</f>
        <v>0.36227760717269258</v>
      </c>
      <c r="R119" s="35">
        <f>IF(R114="-","-",SUM(R111:R117)*'3j PAAC PAP'!$G$33)</f>
        <v>0.36369775744396104</v>
      </c>
      <c r="S119" s="35">
        <f>IF(S114="-","-",SUM(S111:S117)*'3j PAAC PAP'!$G$33)</f>
        <v>0.37746651313221236</v>
      </c>
      <c r="T119" s="35">
        <f>IF(T114="-","-",SUM(T111:T117)*'3j PAAC PAP'!$G$33)</f>
        <v>0.37741313778249014</v>
      </c>
      <c r="U119" s="35">
        <f>IF(U114="-","-",SUM(U111:U117)*'3j PAAC PAP'!$G$33)</f>
        <v>0.36986902940378491</v>
      </c>
      <c r="V119" s="35">
        <f>IF(V114="-","-",SUM(V111:V117)*'3j PAAC PAP'!$G$33)</f>
        <v>0.36940492019363275</v>
      </c>
      <c r="W119" s="35">
        <f>IF(W114="-","-",SUM(W111:W117)*'3j PAAC PAP'!$G$33)</f>
        <v>0.65490719104860096</v>
      </c>
      <c r="X119" s="27"/>
      <c r="Y119" s="35">
        <f>IF(Y114="-","-",SUM(Y111:Y117)*'3j PAAC PAP'!$G$33)</f>
        <v>0.67035471895824539</v>
      </c>
      <c r="Z119" s="35" t="str">
        <f>IF(Z114="-","-",SUM(Z111:Z117)*'3j PAAC PAP'!$G$33)</f>
        <v>-</v>
      </c>
      <c r="AA119" s="35" t="str">
        <f>IF(AA114="-","-",SUM(AA111:AA117)*'3j PAAC PAP'!$G$33)</f>
        <v>-</v>
      </c>
      <c r="AB119" s="35" t="str">
        <f>IF(AB114="-","-",SUM(AB111:AB117)*'3j PAAC PAP'!$G$33)</f>
        <v>-</v>
      </c>
      <c r="AC119" s="35" t="str">
        <f>IF(AC114="-","-",SUM(AC111:AC117)*'3j PAAC PAP'!$G$33)</f>
        <v>-</v>
      </c>
      <c r="AD119" s="25"/>
    </row>
    <row r="120" spans="1:30" s="26" customFormat="1" ht="11.25" customHeight="1" x14ac:dyDescent="0.15">
      <c r="A120" s="207"/>
      <c r="B120" s="123" t="s">
        <v>189</v>
      </c>
      <c r="C120" s="123" t="s">
        <v>250</v>
      </c>
      <c r="D120" s="121" t="s">
        <v>130</v>
      </c>
      <c r="E120" s="75"/>
      <c r="F120" s="27"/>
      <c r="G120" s="35">
        <f>IF(G114="-","-",SUM(G111:G119)*'3k EBIT'!$E$9)</f>
        <v>1.2851822126945487</v>
      </c>
      <c r="H120" s="35">
        <f>IF(H114="-","-",SUM(H111:H119)*'3k EBIT'!$E$9)</f>
        <v>1.2868327536657371</v>
      </c>
      <c r="I120" s="35">
        <f>IF(I114="-","-",SUM(I111:I119)*'3k EBIT'!$E$9)</f>
        <v>1.4436781382615338</v>
      </c>
      <c r="J120" s="35">
        <f>IF(J114="-","-",SUM(J111:J119)*'3k EBIT'!$E$9)</f>
        <v>1.4486297611751</v>
      </c>
      <c r="K120" s="35">
        <f>IF(K114="-","-",SUM(K111:K119)*'3k EBIT'!$E$9)</f>
        <v>1.2941556550942679</v>
      </c>
      <c r="L120" s="35">
        <f>IF(L114="-","-",SUM(L111:L119)*'3k EBIT'!$E$9)</f>
        <v>1.3023335307155683</v>
      </c>
      <c r="M120" s="35">
        <f>IF(M114="-","-",SUM(M111:M119)*'3k EBIT'!$E$9)</f>
        <v>1.3517211335655264</v>
      </c>
      <c r="N120" s="35">
        <f>IF(N114="-","-",SUM(N111:N119)*'3k EBIT'!$E$9)</f>
        <v>1.4812831158471118</v>
      </c>
      <c r="O120" s="27"/>
      <c r="P120" s="35">
        <f>IF(P114="-","-",SUM(P111:P119)*'3k EBIT'!$E$9)</f>
        <v>1.4812831158471118</v>
      </c>
      <c r="Q120" s="35">
        <f>IF(Q114="-","-",SUM(Q111:Q119)*'3k EBIT'!$E$9)</f>
        <v>1.5425600648087758</v>
      </c>
      <c r="R120" s="35">
        <f>IF(R114="-","-",SUM(R111:R119)*'3k EBIT'!$E$9)</f>
        <v>1.54885361034213</v>
      </c>
      <c r="S120" s="35">
        <f>IF(S114="-","-",SUM(S111:S119)*'3k EBIT'!$E$9)</f>
        <v>1.6052289564262423</v>
      </c>
      <c r="T120" s="35">
        <f>IF(T114="-","-",SUM(T111:T119)*'3k EBIT'!$E$9)</f>
        <v>1.6052065374057596</v>
      </c>
      <c r="U120" s="35">
        <f>IF(U114="-","-",SUM(U111:U119)*'3k EBIT'!$E$9)</f>
        <v>1.574920129944303</v>
      </c>
      <c r="V120" s="35">
        <f>IF(V114="-","-",SUM(V111:V119)*'3k EBIT'!$E$9)</f>
        <v>1.5743304110385827</v>
      </c>
      <c r="W120" s="35">
        <f>IF(W114="-","-",SUM(W111:W119)*'3k EBIT'!$E$9)</f>
        <v>2.7373722726202443</v>
      </c>
      <c r="X120" s="27"/>
      <c r="Y120" s="35">
        <f>IF(Y114="-","-",SUM(Y111:Y119)*'3k EBIT'!$E$9)</f>
        <v>2.8039471082483556</v>
      </c>
      <c r="Z120" s="35" t="str">
        <f>IF(Z114="-","-",SUM(Z111:Z119)*'3k EBIT'!$E$9)</f>
        <v>-</v>
      </c>
      <c r="AA120" s="35" t="str">
        <f>IF(AA114="-","-",SUM(AA111:AA119)*'3k EBIT'!$E$9)</f>
        <v>-</v>
      </c>
      <c r="AB120" s="35" t="str">
        <f>IF(AB114="-","-",SUM(AB111:AB119)*'3k EBIT'!$E$9)</f>
        <v>-</v>
      </c>
      <c r="AC120" s="35" t="str">
        <f>IF(AC114="-","-",SUM(AC111:AC119)*'3k EBIT'!$E$9)</f>
        <v>-</v>
      </c>
      <c r="AD120" s="25"/>
    </row>
    <row r="121" spans="1:30" s="26" customFormat="1" ht="11.25" x14ac:dyDescent="0.15">
      <c r="A121" s="207"/>
      <c r="B121" s="123" t="s">
        <v>251</v>
      </c>
      <c r="C121" s="158" t="s">
        <v>252</v>
      </c>
      <c r="D121" s="121" t="s">
        <v>130</v>
      </c>
      <c r="E121" s="116"/>
      <c r="F121" s="27"/>
      <c r="G121" s="35">
        <f>IF(G116="-","-",SUM(G111:G114,G116:G120)*'3l HAP'!$E$10)</f>
        <v>0.73970198907474372</v>
      </c>
      <c r="H121" s="35">
        <f>IF(H116="-","-",SUM(H111:H114,H116:H120)*'3l HAP'!$E$10)</f>
        <v>0.74097386067356075</v>
      </c>
      <c r="I121" s="35">
        <f>IF(I116="-","-",SUM(I111:I114,I116:I120)*'3l HAP'!$E$10)</f>
        <v>0.74661967671274143</v>
      </c>
      <c r="J121" s="35">
        <f>IF(J116="-","-",SUM(J111:J114,J116:J120)*'3l HAP'!$E$10)</f>
        <v>0.75043529150919286</v>
      </c>
      <c r="K121" s="35">
        <f>IF(K116="-","-",SUM(K111:K114,K116:K120)*'3l HAP'!$E$10)</f>
        <v>0.75623586901723749</v>
      </c>
      <c r="L121" s="35">
        <f>IF(L116="-","-",SUM(L111:L114,L116:L120)*'3l HAP'!$E$10)</f>
        <v>0.76253756520227689</v>
      </c>
      <c r="M121" s="35">
        <f>IF(M116="-","-",SUM(M111:M114,M116:M120)*'3l HAP'!$E$10)</f>
        <v>0.80486976849989056</v>
      </c>
      <c r="N121" s="35">
        <f>IF(N116="-","-",SUM(N111:N114,N116:N120)*'3l HAP'!$E$10)</f>
        <v>0.90470746318717865</v>
      </c>
      <c r="O121" s="27"/>
      <c r="P121" s="35">
        <f>IF(P116="-","-",SUM(P111:P114,P116:P120)*'3l HAP'!$E$10)</f>
        <v>0.90470746318717865</v>
      </c>
      <c r="Q121" s="35">
        <f>IF(Q116="-","-",SUM(Q111:Q114,Q116:Q120)*'3l HAP'!$E$10)</f>
        <v>0.940169447512195</v>
      </c>
      <c r="R121" s="35">
        <f>IF(R116="-","-",SUM(R111:R114,R116:R120)*'3l HAP'!$E$10)</f>
        <v>0.94501911920133241</v>
      </c>
      <c r="S121" s="35">
        <f>IF(S116="-","-",SUM(S111:S114,S116:S120)*'3l HAP'!$E$10)</f>
        <v>0.97830722260067604</v>
      </c>
      <c r="T121" s="35">
        <f>IF(T116="-","-",SUM(T111:T114,T116:T120)*'3l HAP'!$E$10)</f>
        <v>0.97828994698260685</v>
      </c>
      <c r="U121" s="35">
        <f>IF(U116="-","-",SUM(U111:U114,U116:U120)*'3l HAP'!$E$10)</f>
        <v>1.0003755911412331</v>
      </c>
      <c r="V121" s="35">
        <f>IF(V116="-","-",SUM(V111:V114,V116:V120)*'3l HAP'!$E$10)</f>
        <v>0.99992116635532124</v>
      </c>
      <c r="W121" s="35">
        <f>IF(W116="-","-",SUM(W111:W114,W116:W120)*'3l HAP'!$E$10)</f>
        <v>1.0560650716142814</v>
      </c>
      <c r="X121" s="27"/>
      <c r="Y121" s="35">
        <f>IF(Y116="-","-",SUM(Y111:Y114,Y116:Y120)*'3l HAP'!$E$10)</f>
        <v>1.1073662171837444</v>
      </c>
      <c r="Z121" s="35" t="str">
        <f>IF(Z116="-","-",SUM(Z111:Z114,Z116:Z120)*'3l HAP'!$E$10)</f>
        <v>-</v>
      </c>
      <c r="AA121" s="35" t="str">
        <f>IF(AA116="-","-",SUM(AA111:AA114,AA116:AA120)*'3l HAP'!$E$10)</f>
        <v>-</v>
      </c>
      <c r="AB121" s="35" t="str">
        <f>IF(AB116="-","-",SUM(AB111:AB114,AB116:AB120)*'3l HAP'!$E$10)</f>
        <v>-</v>
      </c>
      <c r="AC121" s="35" t="str">
        <f>IF(AC116="-","-",SUM(AC111:AC114,AC116:AC120)*'3l HAP'!$E$10)</f>
        <v>-</v>
      </c>
      <c r="AD121" s="25"/>
    </row>
    <row r="122" spans="1:30" s="26" customFormat="1" ht="11.25" x14ac:dyDescent="0.15">
      <c r="A122" s="207"/>
      <c r="B122" s="123" t="s">
        <v>253</v>
      </c>
      <c r="C122" s="123" t="str">
        <f>B122&amp;"_"&amp;D122</f>
        <v>Total_South East</v>
      </c>
      <c r="D122" s="121" t="s">
        <v>130</v>
      </c>
      <c r="E122" s="75"/>
      <c r="F122" s="27"/>
      <c r="G122" s="35">
        <f t="shared" ref="G122:N122" si="24">IF(G116="-","-",SUM(G111:G121))</f>
        <v>68.380843138910393</v>
      </c>
      <c r="H122" s="35">
        <f t="shared" si="24"/>
        <v>68.468985552058072</v>
      </c>
      <c r="I122" s="35">
        <f t="shared" si="24"/>
        <v>76.729648200224887</v>
      </c>
      <c r="J122" s="35">
        <f t="shared" si="24"/>
        <v>76.994075439667981</v>
      </c>
      <c r="K122" s="35">
        <f t="shared" si="24"/>
        <v>68.86966326586429</v>
      </c>
      <c r="L122" s="35">
        <f t="shared" si="24"/>
        <v>69.306379290649801</v>
      </c>
      <c r="M122" s="35">
        <f t="shared" si="24"/>
        <v>71.948057938699364</v>
      </c>
      <c r="N122" s="35">
        <f t="shared" si="24"/>
        <v>78.866944515791403</v>
      </c>
      <c r="O122" s="27"/>
      <c r="P122" s="35">
        <f t="shared" ref="P122:W122" si="25">IF(P116="-","-",SUM(P111:P121))</f>
        <v>78.866944515791403</v>
      </c>
      <c r="Q122" s="35">
        <f t="shared" si="25"/>
        <v>82.127507744909565</v>
      </c>
      <c r="R122" s="35">
        <f t="shared" si="25"/>
        <v>82.463596518377116</v>
      </c>
      <c r="S122" s="35">
        <f t="shared" si="25"/>
        <v>85.464006874309987</v>
      </c>
      <c r="T122" s="35">
        <f t="shared" si="25"/>
        <v>85.462809650732837</v>
      </c>
      <c r="U122" s="35">
        <f t="shared" si="25"/>
        <v>83.890874507966117</v>
      </c>
      <c r="V122" s="35">
        <f t="shared" si="25"/>
        <v>83.859382258857295</v>
      </c>
      <c r="W122" s="35">
        <f t="shared" si="25"/>
        <v>145.12823043697742</v>
      </c>
      <c r="X122" s="27"/>
      <c r="Y122" s="35">
        <f t="shared" ref="Y122:AC122" si="26">IF(Y116="-","-",SUM(Y111:Y121))</f>
        <v>148.6834688525054</v>
      </c>
      <c r="Z122" s="35" t="str">
        <f t="shared" si="26"/>
        <v>-</v>
      </c>
      <c r="AA122" s="35" t="str">
        <f t="shared" si="26"/>
        <v>-</v>
      </c>
      <c r="AB122" s="35" t="str">
        <f t="shared" si="26"/>
        <v>-</v>
      </c>
      <c r="AC122" s="35" t="str">
        <f t="shared" si="26"/>
        <v>-</v>
      </c>
      <c r="AD122" s="25"/>
    </row>
    <row r="123" spans="1:30" s="26" customFormat="1" ht="11.25" x14ac:dyDescent="0.15">
      <c r="A123" s="207"/>
      <c r="B123" s="120" t="s">
        <v>244</v>
      </c>
      <c r="C123" s="120" t="s">
        <v>180</v>
      </c>
      <c r="D123" s="122" t="s">
        <v>135</v>
      </c>
      <c r="E123" s="119"/>
      <c r="F123" s="27"/>
      <c r="G123" s="117" t="s">
        <v>249</v>
      </c>
      <c r="H123" s="117" t="s">
        <v>249</v>
      </c>
      <c r="I123" s="117" t="s">
        <v>249</v>
      </c>
      <c r="J123" s="117" t="s">
        <v>249</v>
      </c>
      <c r="K123" s="117" t="s">
        <v>249</v>
      </c>
      <c r="L123" s="117" t="s">
        <v>249</v>
      </c>
      <c r="M123" s="117" t="s">
        <v>249</v>
      </c>
      <c r="N123" s="117" t="s">
        <v>249</v>
      </c>
      <c r="O123" s="27"/>
      <c r="P123" s="117" t="s">
        <v>249</v>
      </c>
      <c r="Q123" s="117" t="s">
        <v>249</v>
      </c>
      <c r="R123" s="117" t="s">
        <v>249</v>
      </c>
      <c r="S123" s="117" t="s">
        <v>249</v>
      </c>
      <c r="T123" s="117" t="s">
        <v>249</v>
      </c>
      <c r="U123" s="117" t="s">
        <v>249</v>
      </c>
      <c r="V123" s="117" t="s">
        <v>249</v>
      </c>
      <c r="W123" s="117" t="s">
        <v>249</v>
      </c>
      <c r="X123" s="27"/>
      <c r="Y123" s="117" t="s">
        <v>249</v>
      </c>
      <c r="Z123" s="117" t="s">
        <v>249</v>
      </c>
      <c r="AA123" s="117" t="s">
        <v>249</v>
      </c>
      <c r="AB123" s="117" t="s">
        <v>249</v>
      </c>
      <c r="AC123" s="117" t="s">
        <v>249</v>
      </c>
      <c r="AD123" s="25"/>
    </row>
    <row r="124" spans="1:30" s="26" customFormat="1" ht="11.25" x14ac:dyDescent="0.15">
      <c r="A124" s="207"/>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x14ac:dyDescent="0.15">
      <c r="A125" s="207"/>
      <c r="B125" s="120" t="s">
        <v>245</v>
      </c>
      <c r="C125" s="120" t="s">
        <v>182</v>
      </c>
      <c r="D125" s="122" t="s">
        <v>135</v>
      </c>
      <c r="E125" s="119"/>
      <c r="F125" s="27"/>
      <c r="G125" s="117" t="str">
        <f>IF('3c AA'!J134="-","-",'3c AA'!J134)</f>
        <v>-</v>
      </c>
      <c r="H125" s="117" t="str">
        <f>IF('3c AA'!K134="-","-",'3c AA'!K134)</f>
        <v>-</v>
      </c>
      <c r="I125" s="117" t="str">
        <f>IF('3c AA'!L134="-","-",'3c AA'!L134)</f>
        <v>-</v>
      </c>
      <c r="J125" s="117" t="str">
        <f>IF('3c AA'!M134="-","-",'3c AA'!M134)</f>
        <v>-</v>
      </c>
      <c r="K125" s="117" t="str">
        <f>IF('3c AA'!N134="-","-",'3c AA'!N134)</f>
        <v>-</v>
      </c>
      <c r="L125" s="117" t="str">
        <f>IF('3c AA'!O134="-","-",'3c AA'!O134)</f>
        <v>-</v>
      </c>
      <c r="M125" s="117" t="str">
        <f>IF('3c AA'!P134="-","-",'3c AA'!P134)</f>
        <v>-</v>
      </c>
      <c r="N125" s="117" t="str">
        <f>IF('3c AA'!Q134="-","-",'3c AA'!Q134)</f>
        <v>-</v>
      </c>
      <c r="O125" s="27"/>
      <c r="P125" s="117" t="str">
        <f>IF('3c AA'!S134="-","-",'3c AA'!S134)</f>
        <v>-</v>
      </c>
      <c r="Q125" s="117" t="str">
        <f>IF('3c AA'!T134="-","-",'3c AA'!T134)</f>
        <v>-</v>
      </c>
      <c r="R125" s="117" t="str">
        <f>IF('3c AA'!U134="-","-",'3c AA'!U134)</f>
        <v>-</v>
      </c>
      <c r="S125" s="117" t="str">
        <f>IF('3c AA'!V134="-","-",'3c AA'!V134)</f>
        <v>-</v>
      </c>
      <c r="T125" s="117">
        <f>IF('3c AA'!W134="-","-",'3c AA'!W134)</f>
        <v>0</v>
      </c>
      <c r="U125" s="117">
        <f>IF('3c AA'!X134="-","-",'3c AA'!X134)</f>
        <v>1.4870742269298105</v>
      </c>
      <c r="V125" s="117">
        <f>IF('3c AA'!Y134="-","-",'3c AA'!Y134)</f>
        <v>0.70457099735818829</v>
      </c>
      <c r="W125" s="117" t="str">
        <f>IF('3c AA'!Z134="-","-",'3c AA'!Z134)</f>
        <v>-</v>
      </c>
      <c r="X125" s="27"/>
      <c r="Y125" s="117">
        <f>IF('3c AA'!AB134="-","-",'3c AA'!AB134)</f>
        <v>0</v>
      </c>
      <c r="Z125" s="117" t="str">
        <f>IF('3c AA'!AC134="-","-",'3c AA'!AC134)</f>
        <v>-</v>
      </c>
      <c r="AA125" s="117" t="str">
        <f>IF('3c AA'!AD134="-","-",'3c AA'!AD134)</f>
        <v>-</v>
      </c>
      <c r="AB125" s="117" t="str">
        <f>IF('3c AA'!AE134="-","-",'3c AA'!AE134)</f>
        <v>-</v>
      </c>
      <c r="AC125" s="117" t="str">
        <f>IF('3c AA'!AF134="-","-",'3c AA'!AF134)</f>
        <v>-</v>
      </c>
      <c r="AD125" s="25"/>
    </row>
    <row r="126" spans="1:30" s="26" customFormat="1" ht="11.25" customHeight="1" x14ac:dyDescent="0.15">
      <c r="A126" s="207"/>
      <c r="B126" s="120" t="s">
        <v>246</v>
      </c>
      <c r="C126" s="120" t="s">
        <v>183</v>
      </c>
      <c r="D126" s="122" t="s">
        <v>135</v>
      </c>
      <c r="E126" s="119"/>
      <c r="F126" s="27"/>
      <c r="G126" s="117">
        <f>IF('3d PC'!G15="-","-",'3d PC'!G61)</f>
        <v>6.5567588596821027</v>
      </c>
      <c r="H126" s="117">
        <f>IF('3d PC'!H15="-","-",'3d PC'!H61)</f>
        <v>6.5567588596821027</v>
      </c>
      <c r="I126" s="117">
        <f>IF('3d PC'!I15="-","-",'3d PC'!I61)</f>
        <v>6.6197359495950758</v>
      </c>
      <c r="J126" s="117">
        <f>IF('3d PC'!J15="-","-",'3d PC'!J61)</f>
        <v>6.6197359495950758</v>
      </c>
      <c r="K126" s="117">
        <f>IF('3d PC'!K15="-","-",'3d PC'!K61)</f>
        <v>6.6995028867368616</v>
      </c>
      <c r="L126" s="117">
        <f>IF('3d PC'!L15="-","-",'3d PC'!L61)</f>
        <v>6.6995028867368616</v>
      </c>
      <c r="M126" s="117">
        <f>IF('3d PC'!M15="-","-",'3d PC'!M61)</f>
        <v>7.1131218301273513</v>
      </c>
      <c r="N126" s="117">
        <f>IF('3d PC'!N15="-","-",'3d PC'!N61)</f>
        <v>7.1131218301273513</v>
      </c>
      <c r="O126" s="27"/>
      <c r="P126" s="117">
        <f>'3d PC'!P61</f>
        <v>7.1131218301273513</v>
      </c>
      <c r="Q126" s="117">
        <f>'3d PC'!Q61</f>
        <v>7.2804579515147188</v>
      </c>
      <c r="R126" s="117">
        <f>'3d PC'!R61</f>
        <v>7.1935840895118579</v>
      </c>
      <c r="S126" s="117">
        <f>'3d PC'!S61</f>
        <v>7.3593999937099728</v>
      </c>
      <c r="T126" s="117">
        <f>'3d PC'!T61</f>
        <v>7.0492243060839304</v>
      </c>
      <c r="U126" s="117">
        <f>'3d PC'!U61</f>
        <v>7.1089669218364691</v>
      </c>
      <c r="V126" s="117">
        <f>'3d PC'!V61</f>
        <v>6.9829560851947949</v>
      </c>
      <c r="W126" s="117">
        <f>'3d PC'!W61</f>
        <v>9.6262235975887975</v>
      </c>
      <c r="X126" s="27"/>
      <c r="Y126" s="117">
        <f>'3d PC'!Y61</f>
        <v>9.9504863797742438</v>
      </c>
      <c r="Z126" s="117" t="str">
        <f>'3d PC'!Z61</f>
        <v>-</v>
      </c>
      <c r="AA126" s="117" t="str">
        <f>'3d PC'!AA61</f>
        <v>-</v>
      </c>
      <c r="AB126" s="117" t="str">
        <f>'3d PC'!AB61</f>
        <v>-</v>
      </c>
      <c r="AC126" s="117" t="str">
        <f>'3d PC'!AC61</f>
        <v>-</v>
      </c>
      <c r="AD126" s="25"/>
    </row>
    <row r="127" spans="1:30" s="26" customFormat="1" ht="11.25" customHeight="1" x14ac:dyDescent="0.15">
      <c r="A127" s="207"/>
      <c r="B127" s="120" t="s">
        <v>247</v>
      </c>
      <c r="C127" s="120" t="s">
        <v>184</v>
      </c>
      <c r="D127" s="122" t="s">
        <v>135</v>
      </c>
      <c r="E127" s="119"/>
      <c r="F127" s="27"/>
      <c r="G127" s="117">
        <f>IF('3e NC-Elec'!H52="-","-",'3e NC-Elec'!H52)</f>
        <v>14.490500000000003</v>
      </c>
      <c r="H127" s="117">
        <f>IF('3e NC-Elec'!I52="-","-",'3e NC-Elec'!I52)</f>
        <v>14.490500000000003</v>
      </c>
      <c r="I127" s="117">
        <f>IF('3e NC-Elec'!J52="-","-",'3e NC-Elec'!J52)</f>
        <v>20.293999999999997</v>
      </c>
      <c r="J127" s="117">
        <f>IF('3e NC-Elec'!K52="-","-",'3e NC-Elec'!K52)</f>
        <v>20.293999999999997</v>
      </c>
      <c r="K127" s="117">
        <f>IF('3e NC-Elec'!L52="-","-",'3e NC-Elec'!L52)</f>
        <v>16.206000000000003</v>
      </c>
      <c r="L127" s="117">
        <f>IF('3e NC-Elec'!M52="-","-",'3e NC-Elec'!M52)</f>
        <v>16.206000000000003</v>
      </c>
      <c r="M127" s="117">
        <f>IF('3e NC-Elec'!N52="-","-",'3e NC-Elec'!N52)</f>
        <v>16.716999999999999</v>
      </c>
      <c r="N127" s="117">
        <f>IF('3e NC-Elec'!O52="-","-",'3e NC-Elec'!O52)</f>
        <v>16.716999999999999</v>
      </c>
      <c r="O127" s="27"/>
      <c r="P127" s="117">
        <f>'3e NC-Elec'!Q52</f>
        <v>16.716999999999999</v>
      </c>
      <c r="Q127" s="117">
        <f>'3e NC-Elec'!R52</f>
        <v>15.9505</v>
      </c>
      <c r="R127" s="117">
        <f>'3e NC-Elec'!S52</f>
        <v>15.9505</v>
      </c>
      <c r="S127" s="117">
        <f>'3e NC-Elec'!T52</f>
        <v>16.023499999999999</v>
      </c>
      <c r="T127" s="117">
        <f>'3e NC-Elec'!U52</f>
        <v>16.023499999999999</v>
      </c>
      <c r="U127" s="117">
        <f>'3e NC-Elec'!V52</f>
        <v>17.373999999999999</v>
      </c>
      <c r="V127" s="117">
        <f>'3e NC-Elec'!W52</f>
        <v>17.373999999999999</v>
      </c>
      <c r="W127" s="117">
        <f>'3e NC-Elec'!X52</f>
        <v>93.950999999999979</v>
      </c>
      <c r="X127" s="27"/>
      <c r="Y127" s="117">
        <f>'3e NC-Elec'!Z52</f>
        <v>93.950999999999979</v>
      </c>
      <c r="Z127" s="117" t="str">
        <f>'3e NC-Elec'!AA52</f>
        <v>-</v>
      </c>
      <c r="AA127" s="117" t="str">
        <f>'3e NC-Elec'!AB52</f>
        <v>-</v>
      </c>
      <c r="AB127" s="117" t="str">
        <f>'3e NC-Elec'!AC52</f>
        <v>-</v>
      </c>
      <c r="AC127" s="117" t="str">
        <f>'3e NC-Elec'!AD52</f>
        <v>-</v>
      </c>
      <c r="AD127" s="25"/>
    </row>
    <row r="128" spans="1:30" s="26" customFormat="1" ht="12.6" customHeight="1" x14ac:dyDescent="0.15">
      <c r="A128" s="207"/>
      <c r="B128" s="120" t="s">
        <v>248</v>
      </c>
      <c r="C128" s="120" t="s">
        <v>185</v>
      </c>
      <c r="D128" s="122" t="s">
        <v>135</v>
      </c>
      <c r="E128" s="119"/>
      <c r="F128" s="27"/>
      <c r="G128" s="117">
        <f>IF('3g CPIH'!C$17="-","-",'3h OC '!$E$9*('3g CPIH'!C$17/'3g CPIH'!$G$17))</f>
        <v>39.034507632093934</v>
      </c>
      <c r="H128" s="117">
        <f>IF('3g CPIH'!D$17="-","-",'3h OC '!$E$9*('3g CPIH'!D$17/'3g CPIH'!$G$17))</f>
        <v>39.112654794520544</v>
      </c>
      <c r="I128" s="117">
        <f>IF('3g CPIH'!E$17="-","-",'3h OC '!$E$9*('3g CPIH'!E$17/'3g CPIH'!$G$17))</f>
        <v>39.229875538160471</v>
      </c>
      <c r="J128" s="117">
        <f>IF('3g CPIH'!F$17="-","-",'3h OC '!$E$9*('3g CPIH'!F$17/'3g CPIH'!$G$17))</f>
        <v>39.464317025440316</v>
      </c>
      <c r="K128" s="117">
        <f>IF('3g CPIH'!G$17="-","-",'3h OC '!$E$9*('3g CPIH'!G$17/'3g CPIH'!$G$17))</f>
        <v>39.933199999999999</v>
      </c>
      <c r="L128" s="117">
        <f>IF('3g CPIH'!H$17="-","-",'3h OC '!$E$9*('3g CPIH'!H$17/'3g CPIH'!$G$17))</f>
        <v>40.441156555772999</v>
      </c>
      <c r="M128" s="117">
        <f>IF('3g CPIH'!I$17="-","-",'3h OC '!$E$9*('3g CPIH'!I$17/'3g CPIH'!$G$17))</f>
        <v>41.027260273972601</v>
      </c>
      <c r="N128" s="117">
        <f>IF('3g CPIH'!J$17="-","-",'3h OC '!$E$9*('3g CPIH'!J$17/'3g CPIH'!$G$17))</f>
        <v>41.378922504892373</v>
      </c>
      <c r="O128" s="27"/>
      <c r="P128" s="117">
        <f>IF('3g CPIH'!L$17="-","-",'3h OC '!$E$9*('3g CPIH'!L$17/'3g CPIH'!$G$17))</f>
        <v>41.378922504892373</v>
      </c>
      <c r="Q128" s="117">
        <f>IF('3g CPIH'!M$17="-","-",'3h OC '!$E$9*('3g CPIH'!M$17/'3g CPIH'!$G$17))</f>
        <v>41.847805479452056</v>
      </c>
      <c r="R128" s="117">
        <f>IF('3g CPIH'!N$17="-","-",'3h OC '!$E$9*('3g CPIH'!N$17/'3g CPIH'!$G$17))</f>
        <v>42.160394129158512</v>
      </c>
      <c r="S128" s="117">
        <f>IF('3g CPIH'!O$17="-","-",'3h OC '!$E$9*('3g CPIH'!O$17/'3g CPIH'!$G$17))</f>
        <v>42.394835616438357</v>
      </c>
      <c r="T128" s="117">
        <f>IF('3g CPIH'!P$17="-","-",'3h OC '!$E$9*('3g CPIH'!P$17/'3g CPIH'!$G$17))</f>
        <v>42.512056360078276</v>
      </c>
      <c r="U128" s="117">
        <f>IF('3g CPIH'!Q$17="-","-",'3h OC '!$E$9*('3g CPIH'!Q$17/'3g CPIH'!$G$17))</f>
        <v>42.746497847358121</v>
      </c>
      <c r="V128" s="117">
        <f>IF('3g CPIH'!R$17="-","-",'3h OC '!$E$9*('3g CPIH'!R$17/'3g CPIH'!$G$17))</f>
        <v>43.527969471624267</v>
      </c>
      <c r="W128" s="117">
        <f>IF('3g CPIH'!S$17="-","-",'3h OC '!$E$9*('3g CPIH'!S$17/'3g CPIH'!$G$17))</f>
        <v>44.817397651663406</v>
      </c>
      <c r="X128" s="27"/>
      <c r="Y128" s="117">
        <f>IF('3g CPIH'!U$17="-","-",'3h OC '!$E$9*('3g CPIH'!U$17/'3g CPIH'!$G$17))</f>
        <v>47.083665362035227</v>
      </c>
      <c r="Z128" s="117" t="str">
        <f>IF('3g CPIH'!V$17="-","-",'3h OC '!$E$9*('3g CPIH'!V$17/'3g CPIH'!$G$17))</f>
        <v>-</v>
      </c>
      <c r="AA128" s="117" t="str">
        <f>IF('3g CPIH'!W$17="-","-",'3h OC '!$E$9*('3g CPIH'!W$17/'3g CPIH'!$G$17))</f>
        <v>-</v>
      </c>
      <c r="AB128" s="117" t="str">
        <f>IF('3g CPIH'!X$17="-","-",'3h OC '!$E$9*('3g CPIH'!X$17/'3g CPIH'!$G$17))</f>
        <v>-</v>
      </c>
      <c r="AC128" s="117" t="str">
        <f>IF('3g CPIH'!Y$17="-","-",'3h OC '!$E$9*('3g CPIH'!Y$17/'3g CPIH'!$G$17))</f>
        <v>-</v>
      </c>
      <c r="AD128" s="25"/>
    </row>
    <row r="129" spans="1:30" s="26" customFormat="1" ht="11.25" customHeight="1" x14ac:dyDescent="0.15">
      <c r="A129" s="207"/>
      <c r="B129" s="120" t="s">
        <v>248</v>
      </c>
      <c r="C129" s="120" t="s">
        <v>186</v>
      </c>
      <c r="D129" s="122" t="s">
        <v>135</v>
      </c>
      <c r="E129" s="119"/>
      <c r="F129" s="27"/>
      <c r="G129" s="117" t="s">
        <v>249</v>
      </c>
      <c r="H129" s="117" t="s">
        <v>249</v>
      </c>
      <c r="I129" s="117" t="s">
        <v>249</v>
      </c>
      <c r="J129" s="117" t="s">
        <v>249</v>
      </c>
      <c r="K129" s="117">
        <f>IF('3i SMNCC'!G$50="-","-",'3i SMNCC'!G$62)</f>
        <v>0</v>
      </c>
      <c r="L129" s="117">
        <f>IF('3i SMNCC'!H$50="-","-",'3i SMNCC'!H$62)</f>
        <v>-0.1310662676190151</v>
      </c>
      <c r="M129" s="117">
        <f>IF('3i SMNCC'!I$50="-","-",'3i SMNCC'!I$62)</f>
        <v>1.6490220555819262</v>
      </c>
      <c r="N129" s="117">
        <f>IF('3i SMNCC'!J$50="-","-",'3i SMNCC'!J$62)</f>
        <v>7.9249822078168837</v>
      </c>
      <c r="O129" s="27"/>
      <c r="P129" s="117">
        <f>IF('3i SMNCC'!L$50="-","-",'3i SMNCC'!L$62)</f>
        <v>7.9249822078168837</v>
      </c>
      <c r="Q129" s="117">
        <f>IF('3i SMNCC'!M$50="-","-",'3i SMNCC'!M$62)</f>
        <v>9.5945159615724194</v>
      </c>
      <c r="R129" s="117">
        <f>IF('3i SMNCC'!N$50="-","-",'3i SMNCC'!N$62)</f>
        <v>9.6655312765157912</v>
      </c>
      <c r="S129" s="117">
        <f>IF('3i SMNCC'!O$50="-","-",'3i SMNCC'!O$62)</f>
        <v>11.448655558303892</v>
      </c>
      <c r="T129" s="117">
        <f>IF('3i SMNCC'!P$50="-","-",'3i SMNCC'!P$62)</f>
        <v>11.63045810995356</v>
      </c>
      <c r="U129" s="117">
        <f>IF('3i SMNCC'!Q$50="-","-",'3i SMNCC'!Q$62)</f>
        <v>11.375413031411084</v>
      </c>
      <c r="V129" s="117">
        <f>IF('3i SMNCC'!R$50="-","-",'3i SMNCC'!R$62)</f>
        <v>11.405483218834176</v>
      </c>
      <c r="W129" s="117">
        <f>IF('3i SMNCC'!S$50="-","-",'3i SMNCC'!S$62)</f>
        <v>10.452988037960662</v>
      </c>
      <c r="X129" s="27"/>
      <c r="Y129" s="117">
        <f>IF('3i SMNCC'!U$50="-","-",'3i SMNCC'!U$62)</f>
        <v>11.090106502704794</v>
      </c>
      <c r="Z129" s="117" t="str">
        <f>IF('3i SMNCC'!V$50="-","-",'3i SMNCC'!V$62)</f>
        <v>-</v>
      </c>
      <c r="AA129" s="117" t="str">
        <f>IF('3i SMNCC'!W$50="-","-",'3i SMNCC'!W$62)</f>
        <v>-</v>
      </c>
      <c r="AB129" s="117" t="str">
        <f>IF('3i SMNCC'!X$50="-","-",'3i SMNCC'!X$62)</f>
        <v>-</v>
      </c>
      <c r="AC129" s="117" t="str">
        <f>IF('3i SMNCC'!Y$50="-","-",'3i SMNCC'!Y$62)</f>
        <v>-</v>
      </c>
      <c r="AD129" s="25"/>
    </row>
    <row r="130" spans="1:30" s="26" customFormat="1" ht="11.25" customHeight="1" x14ac:dyDescent="0.15">
      <c r="A130" s="207"/>
      <c r="B130" s="120" t="s">
        <v>248</v>
      </c>
      <c r="C130" s="120" t="s">
        <v>187</v>
      </c>
      <c r="D130" s="122" t="s">
        <v>135</v>
      </c>
      <c r="E130" s="119"/>
      <c r="F130" s="27"/>
      <c r="G130" s="117">
        <f>IF('3g CPIH'!C$17="-","-",'3j PAAC PAP'!$G$15*('3g CPIH'!C$17/'3g CPIH'!$G$17))</f>
        <v>3.3460635029354204</v>
      </c>
      <c r="H130" s="117">
        <f>IF('3g CPIH'!D$17="-","-",'3j PAAC PAP'!$G$15*('3g CPIH'!D$17/'3g CPIH'!$G$17))</f>
        <v>3.3527623287671227</v>
      </c>
      <c r="I130" s="117">
        <f>IF('3g CPIH'!E$17="-","-",'3j PAAC PAP'!$G$15*('3g CPIH'!E$17/'3g CPIH'!$G$17))</f>
        <v>3.3628105675146771</v>
      </c>
      <c r="J130" s="117">
        <f>IF('3g CPIH'!F$17="-","-",'3j PAAC PAP'!$G$15*('3g CPIH'!F$17/'3g CPIH'!$G$17))</f>
        <v>3.3829070450097847</v>
      </c>
      <c r="K130" s="117">
        <f>IF('3g CPIH'!G$17="-","-",'3j PAAC PAP'!$G$15*('3g CPIH'!G$17/'3g CPIH'!$G$17))</f>
        <v>3.4230999999999998</v>
      </c>
      <c r="L130" s="117">
        <f>IF('3g CPIH'!H$17="-","-",'3j PAAC PAP'!$G$15*('3g CPIH'!H$17/'3g CPIH'!$G$17))</f>
        <v>3.4666423679060667</v>
      </c>
      <c r="M130" s="117">
        <f>IF('3g CPIH'!I$17="-","-",'3j PAAC PAP'!$G$15*('3g CPIH'!I$17/'3g CPIH'!$G$17))</f>
        <v>3.516883561643835</v>
      </c>
      <c r="N130" s="117">
        <f>IF('3g CPIH'!J$17="-","-",'3j PAAC PAP'!$G$15*('3g CPIH'!J$17/'3g CPIH'!$G$17))</f>
        <v>3.547028277886497</v>
      </c>
      <c r="O130" s="27"/>
      <c r="P130" s="117">
        <f>IF('3g CPIH'!L$17="-","-",'3j PAAC PAP'!$G$15*('3g CPIH'!L$17/'3g CPIH'!$G$17))</f>
        <v>3.547028277886497</v>
      </c>
      <c r="Q130" s="117">
        <f>IF('3g CPIH'!M$17="-","-",'3j PAAC PAP'!$G$15*('3g CPIH'!M$17/'3g CPIH'!$G$17))</f>
        <v>3.5872212328767121</v>
      </c>
      <c r="R130" s="117">
        <f>IF('3g CPIH'!N$17="-","-",'3j PAAC PAP'!$G$15*('3g CPIH'!N$17/'3g CPIH'!$G$17))</f>
        <v>3.6140165362035224</v>
      </c>
      <c r="S130" s="117">
        <f>IF('3g CPIH'!O$17="-","-",'3j PAAC PAP'!$G$15*('3g CPIH'!O$17/'3g CPIH'!$G$17))</f>
        <v>3.6341130136986299</v>
      </c>
      <c r="T130" s="117">
        <f>IF('3g CPIH'!P$17="-","-",'3j PAAC PAP'!$G$15*('3g CPIH'!P$17/'3g CPIH'!$G$17))</f>
        <v>3.6441612524461835</v>
      </c>
      <c r="U130" s="117">
        <f>IF('3g CPIH'!Q$17="-","-",'3j PAAC PAP'!$G$15*('3g CPIH'!Q$17/'3g CPIH'!$G$17))</f>
        <v>3.6642577299412915</v>
      </c>
      <c r="V130" s="117">
        <f>IF('3g CPIH'!R$17="-","-",'3j PAAC PAP'!$G$15*('3g CPIH'!R$17/'3g CPIH'!$G$17))</f>
        <v>3.7312459882583173</v>
      </c>
      <c r="W130" s="117">
        <f>IF('3g CPIH'!S$17="-","-",'3j PAAC PAP'!$G$15*('3g CPIH'!S$17/'3g CPIH'!$G$17))</f>
        <v>3.8417766144814092</v>
      </c>
      <c r="X130" s="27"/>
      <c r="Y130" s="117">
        <f>IF('3g CPIH'!U$17="-","-",'3j PAAC PAP'!$G$15*('3g CPIH'!U$17/'3g CPIH'!$G$17))</f>
        <v>4.0360425636007822</v>
      </c>
      <c r="Z130" s="117" t="str">
        <f>IF('3g CPIH'!V$17="-","-",'3j PAAC PAP'!$G$15*('3g CPIH'!V$17/'3g CPIH'!$G$17))</f>
        <v>-</v>
      </c>
      <c r="AA130" s="117" t="str">
        <f>IF('3g CPIH'!W$17="-","-",'3j PAAC PAP'!$G$15*('3g CPIH'!W$17/'3g CPIH'!$G$17))</f>
        <v>-</v>
      </c>
      <c r="AB130" s="117" t="str">
        <f>IF('3g CPIH'!X$17="-","-",'3j PAAC PAP'!$G$15*('3g CPIH'!X$17/'3g CPIH'!$G$17))</f>
        <v>-</v>
      </c>
      <c r="AC130" s="117" t="str">
        <f>IF('3g CPIH'!Y$17="-","-",'3j PAAC PAP'!$G$15*('3g CPIH'!Y$17/'3g CPIH'!$G$17))</f>
        <v>-</v>
      </c>
      <c r="AD130" s="25"/>
    </row>
    <row r="131" spans="1:30" s="26" customFormat="1" ht="11.25" customHeight="1" x14ac:dyDescent="0.15">
      <c r="A131" s="207"/>
      <c r="B131" s="120" t="s">
        <v>248</v>
      </c>
      <c r="C131" s="120" t="s">
        <v>188</v>
      </c>
      <c r="D131" s="122" t="s">
        <v>135</v>
      </c>
      <c r="E131" s="119"/>
      <c r="F131" s="27"/>
      <c r="G131" s="117">
        <f>IF(G126="-","-",SUM(G123:G129)*'3j PAAC PAP'!$G$33)</f>
        <v>0.28755133442964015</v>
      </c>
      <c r="H131" s="117">
        <f>IF(H126="-","-",SUM(H123:H129)*'3j PAAC PAP'!$G$33)</f>
        <v>0.28792534674901393</v>
      </c>
      <c r="I131" s="117">
        <f>IF(I126="-","-",SUM(I123:I129)*'3j PAAC PAP'!$G$33)</f>
        <v>0.3165633245803981</v>
      </c>
      <c r="J131" s="117">
        <f>IF(J126="-","-",SUM(J123:J129)*'3j PAAC PAP'!$G$33)</f>
        <v>0.3176853615385194</v>
      </c>
      <c r="K131" s="117">
        <f>IF(K126="-","-",SUM(K123:K129)*'3j PAAC PAP'!$G$33)</f>
        <v>0.30074603201592265</v>
      </c>
      <c r="L131" s="117">
        <f>IF(L126="-","-",SUM(L123:L129)*'3j PAAC PAP'!$G$33)</f>
        <v>0.30254982893502763</v>
      </c>
      <c r="M131" s="117">
        <f>IF(M126="-","-",SUM(M123:M129)*'3j PAAC PAP'!$G$33)</f>
        <v>0.31829965030823748</v>
      </c>
      <c r="N131" s="117">
        <f>IF(N126="-","-",SUM(N123:N129)*'3j PAAC PAP'!$G$33)</f>
        <v>0.35001945103401605</v>
      </c>
      <c r="O131" s="27"/>
      <c r="P131" s="117">
        <f>IF(P126="-","-",SUM(P123:P129)*'3j PAAC PAP'!$G$33)</f>
        <v>0.35001945103401605</v>
      </c>
      <c r="Q131" s="117">
        <f>IF(Q126="-","-",SUM(Q123:Q129)*'3j PAAC PAP'!$G$33)</f>
        <v>0.35738631517269265</v>
      </c>
      <c r="R131" s="117">
        <f>IF(R126="-","-",SUM(R123:R129)*'3j PAAC PAP'!$G$33)</f>
        <v>0.358806465443961</v>
      </c>
      <c r="S131" s="117">
        <f>IF(S126="-","-",SUM(S123:S129)*'3j PAAC PAP'!$G$33)</f>
        <v>0.36960550813221238</v>
      </c>
      <c r="T131" s="117">
        <f>IF(T126="-","-",SUM(T123:T129)*'3j PAAC PAP'!$G$33)</f>
        <v>0.36955213278249011</v>
      </c>
      <c r="U131" s="117">
        <f>IF(U126="-","-",SUM(U123:U129)*'3j PAAC PAP'!$G$33)</f>
        <v>0.38332008240378485</v>
      </c>
      <c r="V131" s="117">
        <f>IF(V126="-","-",SUM(V123:V129)*'3j PAAC PAP'!$G$33)</f>
        <v>0.38285597319363268</v>
      </c>
      <c r="W131" s="117">
        <f>IF(W126="-","-",SUM(W123:W129)*'3j PAAC PAP'!$G$33)</f>
        <v>0.76024465804860086</v>
      </c>
      <c r="X131" s="27"/>
      <c r="Y131" s="117">
        <f>IF(Y126="-","-",SUM(Y123:Y129)*'3j PAAC PAP'!$G$33)</f>
        <v>0.77569218595824529</v>
      </c>
      <c r="Z131" s="117" t="str">
        <f>IF(Z126="-","-",SUM(Z123:Z129)*'3j PAAC PAP'!$G$33)</f>
        <v>-</v>
      </c>
      <c r="AA131" s="117" t="str">
        <f>IF(AA126="-","-",SUM(AA123:AA129)*'3j PAAC PAP'!$G$33)</f>
        <v>-</v>
      </c>
      <c r="AB131" s="117" t="str">
        <f>IF(AB126="-","-",SUM(AB123:AB129)*'3j PAAC PAP'!$G$33)</f>
        <v>-</v>
      </c>
      <c r="AC131" s="117" t="str">
        <f>IF(AC126="-","-",SUM(AC123:AC129)*'3j PAAC PAP'!$G$33)</f>
        <v>-</v>
      </c>
      <c r="AD131" s="25"/>
    </row>
    <row r="132" spans="1:30" s="26" customFormat="1" ht="11.25" x14ac:dyDescent="0.15">
      <c r="A132" s="207"/>
      <c r="B132" s="120" t="s">
        <v>189</v>
      </c>
      <c r="C132" s="120" t="s">
        <v>250</v>
      </c>
      <c r="D132" s="122" t="s">
        <v>135</v>
      </c>
      <c r="E132" s="119"/>
      <c r="F132" s="27"/>
      <c r="G132" s="117">
        <f>IF(G126="-","-",SUM(G123:G131)*'3k EBIT'!$E$9)</f>
        <v>1.2340395055828048</v>
      </c>
      <c r="H132" s="117">
        <f>IF(H126="-","-",SUM(H123:H131)*'3k EBIT'!$E$9)</f>
        <v>1.2356900465539935</v>
      </c>
      <c r="I132" s="117">
        <f>IF(I126="-","-",SUM(I123:I131)*'3k EBIT'!$E$9)</f>
        <v>1.3523315808369467</v>
      </c>
      <c r="J132" s="117">
        <f>IF(J126="-","-",SUM(J123:J131)*'3k EBIT'!$E$9)</f>
        <v>1.3572832037505131</v>
      </c>
      <c r="K132" s="117">
        <f>IF(K126="-","-",SUM(K123:K131)*'3k EBIT'!$E$9)</f>
        <v>1.2891834474584041</v>
      </c>
      <c r="L132" s="117">
        <f>IF(L126="-","-",SUM(L123:L131)*'3k EBIT'!$E$9)</f>
        <v>1.2973613230797043</v>
      </c>
      <c r="M132" s="117">
        <f>IF(M126="-","-",SUM(M123:M131)*'3k EBIT'!$E$9)</f>
        <v>1.3623758642138064</v>
      </c>
      <c r="N132" s="117">
        <f>IF(N126="-","-",SUM(N123:N131)*'3k EBIT'!$E$9)</f>
        <v>1.4919378464953919</v>
      </c>
      <c r="O132" s="27"/>
      <c r="P132" s="117">
        <f>IF(P126="-","-",SUM(P123:P131)*'3k EBIT'!$E$9)</f>
        <v>1.4919378464953919</v>
      </c>
      <c r="Q132" s="117">
        <f>IF(Q126="-","-",SUM(Q123:Q131)*'3k EBIT'!$E$9)</f>
        <v>1.5226712342653201</v>
      </c>
      <c r="R132" s="117">
        <f>IF(R126="-","-",SUM(R123:R131)*'3k EBIT'!$E$9)</f>
        <v>1.5289647797986741</v>
      </c>
      <c r="S132" s="117">
        <f>IF(S126="-","-",SUM(S123:S131)*'3k EBIT'!$E$9)</f>
        <v>1.5732647644814022</v>
      </c>
      <c r="T132" s="117">
        <f>IF(T126="-","-",SUM(T123:T131)*'3k EBIT'!$E$9)</f>
        <v>1.573242345460919</v>
      </c>
      <c r="U132" s="117">
        <f>IF(U126="-","-",SUM(U123:U131)*'3k EBIT'!$E$9)</f>
        <v>1.6296144139388069</v>
      </c>
      <c r="V132" s="117">
        <f>IF(V126="-","-",SUM(V123:V131)*'3k EBIT'!$E$9)</f>
        <v>1.6290246950330867</v>
      </c>
      <c r="W132" s="117">
        <f>IF(W126="-","-",SUM(W123:W131)*'3k EBIT'!$E$9)</f>
        <v>3.1656924446810999</v>
      </c>
      <c r="X132" s="27"/>
      <c r="Y132" s="117">
        <f>IF(Y126="-","-",SUM(Y123:Y131)*'3k EBIT'!$E$9)</f>
        <v>3.2322672803092112</v>
      </c>
      <c r="Z132" s="117" t="str">
        <f>IF(Z126="-","-",SUM(Z123:Z131)*'3k EBIT'!$E$9)</f>
        <v>-</v>
      </c>
      <c r="AA132" s="117" t="str">
        <f>IF(AA126="-","-",SUM(AA123:AA131)*'3k EBIT'!$E$9)</f>
        <v>-</v>
      </c>
      <c r="AB132" s="117" t="str">
        <f>IF(AB126="-","-",SUM(AB123:AB131)*'3k EBIT'!$E$9)</f>
        <v>-</v>
      </c>
      <c r="AC132" s="117" t="str">
        <f>IF(AC126="-","-",SUM(AC123:AC131)*'3k EBIT'!$E$9)</f>
        <v>-</v>
      </c>
      <c r="AD132" s="25"/>
    </row>
    <row r="133" spans="1:30" s="26" customFormat="1" ht="11.25" x14ac:dyDescent="0.15">
      <c r="A133" s="207"/>
      <c r="B133" s="120" t="s">
        <v>251</v>
      </c>
      <c r="C133" s="156" t="s">
        <v>252</v>
      </c>
      <c r="D133" s="122" t="s">
        <v>135</v>
      </c>
      <c r="E133" s="118"/>
      <c r="F133" s="27"/>
      <c r="G133" s="117">
        <f>IF(G128="-","-",SUM(G123:G126,G128:G132)*'3l HAP'!$E$10)</f>
        <v>0.7387690599411928</v>
      </c>
      <c r="H133" s="117">
        <f>IF(H128="-","-",SUM(H123:H126,H128:H132)*'3l HAP'!$E$10)</f>
        <v>0.74004093154000972</v>
      </c>
      <c r="I133" s="117">
        <f>IF(I128="-","-",SUM(I123:I126,I128:I132)*'3l HAP'!$E$10)</f>
        <v>0.74495336162142667</v>
      </c>
      <c r="J133" s="117">
        <f>IF(J128="-","-",SUM(J123:J126,J128:J132)*'3l HAP'!$E$10)</f>
        <v>0.74876897641787821</v>
      </c>
      <c r="K133" s="117">
        <f>IF(K128="-","-",SUM(K123:K126,K128:K132)*'3l HAP'!$E$10)</f>
        <v>0.75614516757369787</v>
      </c>
      <c r="L133" s="117">
        <f>IF(L128="-","-",SUM(L123:L126,L128:L132)*'3l HAP'!$E$10)</f>
        <v>0.76244686375873727</v>
      </c>
      <c r="M133" s="117">
        <f>IF(M128="-","-",SUM(M123:M126,M128:M132)*'3l HAP'!$E$10)</f>
        <v>0.80506412873604716</v>
      </c>
      <c r="N133" s="117">
        <f>IF(N128="-","-",SUM(N123:N126,N128:N132)*'3l HAP'!$E$10)</f>
        <v>0.90490182342333503</v>
      </c>
      <c r="O133" s="27"/>
      <c r="P133" s="117">
        <f>IF(P128="-","-",SUM(P123:P126,P128:P132)*'3l HAP'!$E$10)</f>
        <v>0.90490182342333503</v>
      </c>
      <c r="Q133" s="117">
        <f>IF(Q128="-","-",SUM(Q123:Q126,Q128:Q132)*'3l HAP'!$E$10)</f>
        <v>0.93980664173803619</v>
      </c>
      <c r="R133" s="117">
        <f>IF(R128="-","-",SUM(R123:R126,R128:R132)*'3l HAP'!$E$10)</f>
        <v>0.94465631342717382</v>
      </c>
      <c r="S133" s="117">
        <f>IF(S128="-","-",SUM(S123:S126,S128:S132)*'3l HAP'!$E$10)</f>
        <v>0.97772414189220658</v>
      </c>
      <c r="T133" s="117">
        <f>IF(T128="-","-",SUM(T123:T126,T128:T132)*'3l HAP'!$E$10)</f>
        <v>0.97770686627413717</v>
      </c>
      <c r="U133" s="117">
        <f>IF(U128="-","-",SUM(U123:U126,U128:U132)*'3l HAP'!$E$10)</f>
        <v>1.0013733070201696</v>
      </c>
      <c r="V133" s="117">
        <f>IF(V128="-","-",SUM(V123:V126,V128:V132)*'3l HAP'!$E$10)</f>
        <v>1.0009188822342576</v>
      </c>
      <c r="W133" s="117">
        <f>IF(W128="-","-",SUM(W123:W126,W128:W132)*'3l HAP'!$E$10)</f>
        <v>1.0638783531077713</v>
      </c>
      <c r="X133" s="27"/>
      <c r="Y133" s="117">
        <f>IF(Y128="-","-",SUM(Y123:Y126,Y128:Y132)*'3l HAP'!$E$10)</f>
        <v>1.1151794986772343</v>
      </c>
      <c r="Z133" s="117" t="str">
        <f>IF(Z128="-","-",SUM(Z123:Z126,Z128:Z132)*'3l HAP'!$E$10)</f>
        <v>-</v>
      </c>
      <c r="AA133" s="117" t="str">
        <f>IF(AA128="-","-",SUM(AA123:AA126,AA128:AA132)*'3l HAP'!$E$10)</f>
        <v>-</v>
      </c>
      <c r="AB133" s="117" t="str">
        <f>IF(AB128="-","-",SUM(AB123:AB126,AB128:AB132)*'3l HAP'!$E$10)</f>
        <v>-</v>
      </c>
      <c r="AC133" s="117" t="str">
        <f>IF(AC128="-","-",SUM(AC123:AC126,AC128:AC132)*'3l HAP'!$E$10)</f>
        <v>-</v>
      </c>
      <c r="AD133" s="25"/>
    </row>
    <row r="134" spans="1:30" s="26" customFormat="1" ht="11.25" x14ac:dyDescent="0.15">
      <c r="A134" s="207"/>
      <c r="B134" s="120" t="s">
        <v>253</v>
      </c>
      <c r="C134" s="120" t="str">
        <f>B134&amp;"_"&amp;D134</f>
        <v>Total_South Wales</v>
      </c>
      <c r="D134" s="122" t="s">
        <v>135</v>
      </c>
      <c r="E134" s="119"/>
      <c r="F134" s="27"/>
      <c r="G134" s="117">
        <f t="shared" ref="G134:N134" si="27">IF(G128="-","-",SUM(G123:G133))</f>
        <v>65.688189894665101</v>
      </c>
      <c r="H134" s="117">
        <f t="shared" si="27"/>
        <v>65.776332307812794</v>
      </c>
      <c r="I134" s="117">
        <f t="shared" si="27"/>
        <v>71.920270322308994</v>
      </c>
      <c r="J134" s="117">
        <f t="shared" si="27"/>
        <v>72.184697561752088</v>
      </c>
      <c r="K134" s="117">
        <f t="shared" si="27"/>
        <v>68.607877533784887</v>
      </c>
      <c r="L134" s="117">
        <f t="shared" si="27"/>
        <v>69.044593558570384</v>
      </c>
      <c r="M134" s="117">
        <f t="shared" si="27"/>
        <v>72.509027364583801</v>
      </c>
      <c r="N134" s="117">
        <f t="shared" si="27"/>
        <v>79.42791394167584</v>
      </c>
      <c r="O134" s="27"/>
      <c r="P134" s="117">
        <f t="shared" ref="P134:W134" si="28">IF(P128="-","-",SUM(P123:P133))</f>
        <v>79.42791394167584</v>
      </c>
      <c r="Q134" s="117">
        <f t="shared" si="28"/>
        <v>81.080364816591953</v>
      </c>
      <c r="R134" s="117">
        <f t="shared" si="28"/>
        <v>81.41645359005949</v>
      </c>
      <c r="S134" s="117">
        <f t="shared" si="28"/>
        <v>83.781098596656676</v>
      </c>
      <c r="T134" s="117">
        <f t="shared" si="28"/>
        <v>83.779901373079497</v>
      </c>
      <c r="U134" s="117">
        <f t="shared" si="28"/>
        <v>86.770517560839551</v>
      </c>
      <c r="V134" s="117">
        <f t="shared" si="28"/>
        <v>86.739025311730714</v>
      </c>
      <c r="W134" s="117">
        <f t="shared" si="28"/>
        <v>167.67920135753175</v>
      </c>
      <c r="X134" s="27"/>
      <c r="Y134" s="117">
        <f t="shared" ref="Y134:AC134" si="29">IF(Y128="-","-",SUM(Y123:Y133))</f>
        <v>171.23443977305971</v>
      </c>
      <c r="Z134" s="117" t="str">
        <f t="shared" si="29"/>
        <v>-</v>
      </c>
      <c r="AA134" s="117" t="str">
        <f t="shared" si="29"/>
        <v>-</v>
      </c>
      <c r="AB134" s="117" t="str">
        <f t="shared" si="29"/>
        <v>-</v>
      </c>
      <c r="AC134" s="117" t="str">
        <f t="shared" si="29"/>
        <v>-</v>
      </c>
      <c r="AD134" s="25"/>
    </row>
    <row r="135" spans="1:30" s="26" customFormat="1" ht="11.25" x14ac:dyDescent="0.15">
      <c r="A135" s="207"/>
      <c r="B135" s="123" t="s">
        <v>244</v>
      </c>
      <c r="C135" s="123" t="s">
        <v>180</v>
      </c>
      <c r="D135" s="121" t="s">
        <v>134</v>
      </c>
      <c r="E135" s="75"/>
      <c r="F135" s="27"/>
      <c r="G135" s="35" t="s">
        <v>249</v>
      </c>
      <c r="H135" s="35" t="s">
        <v>249</v>
      </c>
      <c r="I135" s="35" t="s">
        <v>249</v>
      </c>
      <c r="J135" s="35" t="s">
        <v>249</v>
      </c>
      <c r="K135" s="35" t="s">
        <v>249</v>
      </c>
      <c r="L135" s="35" t="s">
        <v>249</v>
      </c>
      <c r="M135" s="35" t="s">
        <v>249</v>
      </c>
      <c r="N135" s="35" t="s">
        <v>249</v>
      </c>
      <c r="O135" s="27"/>
      <c r="P135" s="35" t="s">
        <v>249</v>
      </c>
      <c r="Q135" s="35" t="s">
        <v>249</v>
      </c>
      <c r="R135" s="35" t="s">
        <v>249</v>
      </c>
      <c r="S135" s="35" t="s">
        <v>249</v>
      </c>
      <c r="T135" s="35" t="s">
        <v>249</v>
      </c>
      <c r="U135" s="35" t="s">
        <v>249</v>
      </c>
      <c r="V135" s="35" t="s">
        <v>249</v>
      </c>
      <c r="W135" s="35" t="s">
        <v>249</v>
      </c>
      <c r="X135" s="27"/>
      <c r="Y135" s="35" t="s">
        <v>249</v>
      </c>
      <c r="Z135" s="35" t="s">
        <v>249</v>
      </c>
      <c r="AA135" s="35" t="s">
        <v>249</v>
      </c>
      <c r="AB135" s="35" t="s">
        <v>249</v>
      </c>
      <c r="AC135" s="35" t="s">
        <v>249</v>
      </c>
      <c r="AD135" s="25"/>
    </row>
    <row r="136" spans="1:30" s="26" customFormat="1" ht="11.25" customHeight="1" x14ac:dyDescent="0.15">
      <c r="A136" s="207"/>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x14ac:dyDescent="0.15">
      <c r="A137" s="207"/>
      <c r="B137" s="123" t="s">
        <v>245</v>
      </c>
      <c r="C137" s="123" t="s">
        <v>182</v>
      </c>
      <c r="D137" s="121" t="s">
        <v>134</v>
      </c>
      <c r="E137" s="75"/>
      <c r="F137" s="27"/>
      <c r="G137" s="35" t="str">
        <f>IF('3c AA'!J135="-","-",'3c AA'!J135)</f>
        <v>-</v>
      </c>
      <c r="H137" s="35" t="str">
        <f>IF('3c AA'!K135="-","-",'3c AA'!K135)</f>
        <v>-</v>
      </c>
      <c r="I137" s="35" t="str">
        <f>IF('3c AA'!L135="-","-",'3c AA'!L135)</f>
        <v>-</v>
      </c>
      <c r="J137" s="35" t="str">
        <f>IF('3c AA'!M135="-","-",'3c AA'!M135)</f>
        <v>-</v>
      </c>
      <c r="K137" s="35" t="str">
        <f>IF('3c AA'!N135="-","-",'3c AA'!N135)</f>
        <v>-</v>
      </c>
      <c r="L137" s="35" t="str">
        <f>IF('3c AA'!O135="-","-",'3c AA'!O135)</f>
        <v>-</v>
      </c>
      <c r="M137" s="35" t="str">
        <f>IF('3c AA'!P135="-","-",'3c AA'!P135)</f>
        <v>-</v>
      </c>
      <c r="N137" s="35" t="str">
        <f>IF('3c AA'!Q135="-","-",'3c AA'!Q135)</f>
        <v>-</v>
      </c>
      <c r="O137" s="27"/>
      <c r="P137" s="35" t="str">
        <f>IF('3c AA'!S135="-","-",'3c AA'!S135)</f>
        <v>-</v>
      </c>
      <c r="Q137" s="35" t="str">
        <f>IF('3c AA'!T135="-","-",'3c AA'!T135)</f>
        <v>-</v>
      </c>
      <c r="R137" s="35" t="str">
        <f>IF('3c AA'!U135="-","-",'3c AA'!U135)</f>
        <v>-</v>
      </c>
      <c r="S137" s="35" t="str">
        <f>IF('3c AA'!V135="-","-",'3c AA'!V135)</f>
        <v>-</v>
      </c>
      <c r="T137" s="35">
        <f>IF('3c AA'!W135="-","-",'3c AA'!W135)</f>
        <v>0</v>
      </c>
      <c r="U137" s="35">
        <f>IF('3c AA'!X135="-","-",'3c AA'!X135)</f>
        <v>1.4870742269298105</v>
      </c>
      <c r="V137" s="35">
        <f>IF('3c AA'!Y135="-","-",'3c AA'!Y135)</f>
        <v>0.70457099735818829</v>
      </c>
      <c r="W137" s="35" t="str">
        <f>IF('3c AA'!Z135="-","-",'3c AA'!Z135)</f>
        <v>-</v>
      </c>
      <c r="X137" s="27"/>
      <c r="Y137" s="35">
        <f>IF('3c AA'!AB135="-","-",'3c AA'!AB135)</f>
        <v>0</v>
      </c>
      <c r="Z137" s="35" t="str">
        <f>IF('3c AA'!AC135="-","-",'3c AA'!AC135)</f>
        <v>-</v>
      </c>
      <c r="AA137" s="35" t="str">
        <f>IF('3c AA'!AD135="-","-",'3c AA'!AD135)</f>
        <v>-</v>
      </c>
      <c r="AB137" s="35" t="str">
        <f>IF('3c AA'!AE135="-","-",'3c AA'!AE135)</f>
        <v>-</v>
      </c>
      <c r="AC137" s="35" t="str">
        <f>IF('3c AA'!AF135="-","-",'3c AA'!AF135)</f>
        <v>-</v>
      </c>
      <c r="AD137" s="25"/>
    </row>
    <row r="138" spans="1:30" s="26" customFormat="1" ht="11.25" customHeight="1" x14ac:dyDescent="0.15">
      <c r="A138" s="207"/>
      <c r="B138" s="123" t="s">
        <v>246</v>
      </c>
      <c r="C138" s="123" t="s">
        <v>183</v>
      </c>
      <c r="D138" s="121" t="s">
        <v>134</v>
      </c>
      <c r="E138" s="75"/>
      <c r="F138" s="27"/>
      <c r="G138" s="35">
        <f>IF('3d PC'!G15="-","-",'3d PC'!G61)</f>
        <v>6.5567588596821027</v>
      </c>
      <c r="H138" s="35">
        <f>IF('3d PC'!H15="-","-",'3d PC'!H61)</f>
        <v>6.5567588596821027</v>
      </c>
      <c r="I138" s="35">
        <f>IF('3d PC'!I15="-","-",'3d PC'!I61)</f>
        <v>6.6197359495950758</v>
      </c>
      <c r="J138" s="35">
        <f>IF('3d PC'!J15="-","-",'3d PC'!J61)</f>
        <v>6.6197359495950758</v>
      </c>
      <c r="K138" s="35">
        <f>IF('3d PC'!K15="-","-",'3d PC'!K61)</f>
        <v>6.6995028867368616</v>
      </c>
      <c r="L138" s="35">
        <f>IF('3d PC'!L15="-","-",'3d PC'!L61)</f>
        <v>6.6995028867368616</v>
      </c>
      <c r="M138" s="35">
        <f>IF('3d PC'!M15="-","-",'3d PC'!M61)</f>
        <v>7.1131218301273513</v>
      </c>
      <c r="N138" s="35">
        <f>IF('3d PC'!N15="-","-",'3d PC'!N61)</f>
        <v>7.1131218301273513</v>
      </c>
      <c r="O138" s="27"/>
      <c r="P138" s="35">
        <f>'3d PC'!P61</f>
        <v>7.1131218301273513</v>
      </c>
      <c r="Q138" s="35">
        <f>'3d PC'!Q61</f>
        <v>7.2804579515147188</v>
      </c>
      <c r="R138" s="35">
        <f>'3d PC'!R61</f>
        <v>7.1935840895118579</v>
      </c>
      <c r="S138" s="35">
        <f>'3d PC'!S61</f>
        <v>7.3593999937099728</v>
      </c>
      <c r="T138" s="35">
        <f>'3d PC'!T61</f>
        <v>7.0492243060839304</v>
      </c>
      <c r="U138" s="35">
        <f>'3d PC'!U61</f>
        <v>7.1089669218364691</v>
      </c>
      <c r="V138" s="35">
        <f>'3d PC'!V61</f>
        <v>6.9829560851947949</v>
      </c>
      <c r="W138" s="35">
        <f>'3d PC'!W61</f>
        <v>9.6262235975887975</v>
      </c>
      <c r="X138" s="27"/>
      <c r="Y138" s="35">
        <f>'3d PC'!Y61</f>
        <v>9.9504863797742438</v>
      </c>
      <c r="Z138" s="35" t="str">
        <f>'3d PC'!Z61</f>
        <v>-</v>
      </c>
      <c r="AA138" s="35" t="str">
        <f>'3d PC'!AA61</f>
        <v>-</v>
      </c>
      <c r="AB138" s="35" t="str">
        <f>'3d PC'!AB61</f>
        <v>-</v>
      </c>
      <c r="AC138" s="35" t="str">
        <f>'3d PC'!AC61</f>
        <v>-</v>
      </c>
      <c r="AD138" s="25"/>
    </row>
    <row r="139" spans="1:30" s="26" customFormat="1" ht="11.25" customHeight="1" x14ac:dyDescent="0.15">
      <c r="A139" s="207"/>
      <c r="B139" s="123" t="s">
        <v>247</v>
      </c>
      <c r="C139" s="123" t="s">
        <v>184</v>
      </c>
      <c r="D139" s="121" t="s">
        <v>134</v>
      </c>
      <c r="E139" s="75"/>
      <c r="F139" s="27"/>
      <c r="G139" s="35">
        <f>IF('3e NC-Elec'!H53="-","-",'3e NC-Elec'!H53)</f>
        <v>16.643999999999998</v>
      </c>
      <c r="H139" s="35">
        <f>IF('3e NC-Elec'!I53="-","-",'3e NC-Elec'!I53)</f>
        <v>16.643999999999998</v>
      </c>
      <c r="I139" s="35">
        <f>IF('3e NC-Elec'!J53="-","-",'3e NC-Elec'!J53)</f>
        <v>22.191999999999997</v>
      </c>
      <c r="J139" s="35">
        <f>IF('3e NC-Elec'!K53="-","-",'3e NC-Elec'!K53)</f>
        <v>22.191999999999997</v>
      </c>
      <c r="K139" s="35">
        <f>IF('3e NC-Elec'!L53="-","-",'3e NC-Elec'!L53)</f>
        <v>17.009</v>
      </c>
      <c r="L139" s="35">
        <f>IF('3e NC-Elec'!M53="-","-",'3e NC-Elec'!M53)</f>
        <v>17.009</v>
      </c>
      <c r="M139" s="35">
        <f>IF('3e NC-Elec'!N53="-","-",'3e NC-Elec'!N53)</f>
        <v>19.162500000000001</v>
      </c>
      <c r="N139" s="35">
        <f>IF('3e NC-Elec'!O53="-","-",'3e NC-Elec'!O53)</f>
        <v>19.162500000000001</v>
      </c>
      <c r="O139" s="27"/>
      <c r="P139" s="35">
        <f>'3e NC-Elec'!Q53</f>
        <v>19.162500000000001</v>
      </c>
      <c r="Q139" s="35">
        <f>'3e NC-Elec'!R53</f>
        <v>18.614999999999998</v>
      </c>
      <c r="R139" s="35">
        <f>'3e NC-Elec'!S53</f>
        <v>18.614999999999998</v>
      </c>
      <c r="S139" s="35">
        <f>'3e NC-Elec'!T53</f>
        <v>17.957999999999998</v>
      </c>
      <c r="T139" s="35">
        <f>'3e NC-Elec'!U53</f>
        <v>17.957999999999998</v>
      </c>
      <c r="U139" s="35">
        <f>'3e NC-Elec'!V53</f>
        <v>20.074999999999999</v>
      </c>
      <c r="V139" s="35">
        <f>'3e NC-Elec'!W53</f>
        <v>20.074999999999999</v>
      </c>
      <c r="W139" s="35">
        <f>'3e NC-Elec'!X53</f>
        <v>105.7405</v>
      </c>
      <c r="X139" s="27"/>
      <c r="Y139" s="35">
        <f>'3e NC-Elec'!Z53</f>
        <v>105.7405</v>
      </c>
      <c r="Z139" s="35" t="str">
        <f>'3e NC-Elec'!AA53</f>
        <v>-</v>
      </c>
      <c r="AA139" s="35" t="str">
        <f>'3e NC-Elec'!AB53</f>
        <v>-</v>
      </c>
      <c r="AB139" s="35" t="str">
        <f>'3e NC-Elec'!AC53</f>
        <v>-</v>
      </c>
      <c r="AC139" s="35" t="str">
        <f>'3e NC-Elec'!AD53</f>
        <v>-</v>
      </c>
      <c r="AD139" s="25"/>
    </row>
    <row r="140" spans="1:30" s="26" customFormat="1" ht="11.25" customHeight="1" x14ac:dyDescent="0.15">
      <c r="A140" s="207"/>
      <c r="B140" s="123" t="s">
        <v>248</v>
      </c>
      <c r="C140" s="123" t="s">
        <v>185</v>
      </c>
      <c r="D140" s="121" t="s">
        <v>134</v>
      </c>
      <c r="E140" s="75"/>
      <c r="F140" s="27"/>
      <c r="G140" s="35">
        <f>IF('3g CPIH'!C$17="-","-",'3h OC '!$E$9*('3g CPIH'!C$17/'3g CPIH'!$G$17))</f>
        <v>39.034507632093934</v>
      </c>
      <c r="H140" s="35">
        <f>IF('3g CPIH'!D$17="-","-",'3h OC '!$E$9*('3g CPIH'!D$17/'3g CPIH'!$G$17))</f>
        <v>39.112654794520544</v>
      </c>
      <c r="I140" s="35">
        <f>IF('3g CPIH'!E$17="-","-",'3h OC '!$E$9*('3g CPIH'!E$17/'3g CPIH'!$G$17))</f>
        <v>39.229875538160471</v>
      </c>
      <c r="J140" s="35">
        <f>IF('3g CPIH'!F$17="-","-",'3h OC '!$E$9*('3g CPIH'!F$17/'3g CPIH'!$G$17))</f>
        <v>39.464317025440316</v>
      </c>
      <c r="K140" s="35">
        <f>IF('3g CPIH'!G$17="-","-",'3h OC '!$E$9*('3g CPIH'!G$17/'3g CPIH'!$G$17))</f>
        <v>39.933199999999999</v>
      </c>
      <c r="L140" s="35">
        <f>IF('3g CPIH'!H$17="-","-",'3h OC '!$E$9*('3g CPIH'!H$17/'3g CPIH'!$G$17))</f>
        <v>40.441156555772999</v>
      </c>
      <c r="M140" s="35">
        <f>IF('3g CPIH'!I$17="-","-",'3h OC '!$E$9*('3g CPIH'!I$17/'3g CPIH'!$G$17))</f>
        <v>41.027260273972601</v>
      </c>
      <c r="N140" s="35">
        <f>IF('3g CPIH'!J$17="-","-",'3h OC '!$E$9*('3g CPIH'!J$17/'3g CPIH'!$G$17))</f>
        <v>41.378922504892373</v>
      </c>
      <c r="O140" s="27"/>
      <c r="P140" s="35">
        <f>IF('3g CPIH'!L$17="-","-",'3h OC '!$E$9*('3g CPIH'!L$17/'3g CPIH'!$G$17))</f>
        <v>41.378922504892373</v>
      </c>
      <c r="Q140" s="35">
        <f>IF('3g CPIH'!M$17="-","-",'3h OC '!$E$9*('3g CPIH'!M$17/'3g CPIH'!$G$17))</f>
        <v>41.847805479452056</v>
      </c>
      <c r="R140" s="35">
        <f>IF('3g CPIH'!N$17="-","-",'3h OC '!$E$9*('3g CPIH'!N$17/'3g CPIH'!$G$17))</f>
        <v>42.160394129158512</v>
      </c>
      <c r="S140" s="35">
        <f>IF('3g CPIH'!O$17="-","-",'3h OC '!$E$9*('3g CPIH'!O$17/'3g CPIH'!$G$17))</f>
        <v>42.394835616438357</v>
      </c>
      <c r="T140" s="35">
        <f>IF('3g CPIH'!P$17="-","-",'3h OC '!$E$9*('3g CPIH'!P$17/'3g CPIH'!$G$17))</f>
        <v>42.512056360078276</v>
      </c>
      <c r="U140" s="35">
        <f>IF('3g CPIH'!Q$17="-","-",'3h OC '!$E$9*('3g CPIH'!Q$17/'3g CPIH'!$G$17))</f>
        <v>42.746497847358121</v>
      </c>
      <c r="V140" s="35">
        <f>IF('3g CPIH'!R$17="-","-",'3h OC '!$E$9*('3g CPIH'!R$17/'3g CPIH'!$G$17))</f>
        <v>43.527969471624267</v>
      </c>
      <c r="W140" s="35">
        <f>IF('3g CPIH'!S$17="-","-",'3h OC '!$E$9*('3g CPIH'!S$17/'3g CPIH'!$G$17))</f>
        <v>44.817397651663406</v>
      </c>
      <c r="X140" s="27"/>
      <c r="Y140" s="35">
        <f>IF('3g CPIH'!U$17="-","-",'3h OC '!$E$9*('3g CPIH'!U$17/'3g CPIH'!$G$17))</f>
        <v>47.083665362035227</v>
      </c>
      <c r="Z140" s="35" t="str">
        <f>IF('3g CPIH'!V$17="-","-",'3h OC '!$E$9*('3g CPIH'!V$17/'3g CPIH'!$G$17))</f>
        <v>-</v>
      </c>
      <c r="AA140" s="35" t="str">
        <f>IF('3g CPIH'!W$17="-","-",'3h OC '!$E$9*('3g CPIH'!W$17/'3g CPIH'!$G$17))</f>
        <v>-</v>
      </c>
      <c r="AB140" s="35" t="str">
        <f>IF('3g CPIH'!X$17="-","-",'3h OC '!$E$9*('3g CPIH'!X$17/'3g CPIH'!$G$17))</f>
        <v>-</v>
      </c>
      <c r="AC140" s="35" t="str">
        <f>IF('3g CPIH'!Y$17="-","-",'3h OC '!$E$9*('3g CPIH'!Y$17/'3g CPIH'!$G$17))</f>
        <v>-</v>
      </c>
      <c r="AD140" s="25"/>
    </row>
    <row r="141" spans="1:30" s="26" customFormat="1" ht="11.25" customHeight="1" x14ac:dyDescent="0.15">
      <c r="A141" s="207"/>
      <c r="B141" s="123" t="s">
        <v>248</v>
      </c>
      <c r="C141" s="123" t="s">
        <v>186</v>
      </c>
      <c r="D141" s="121" t="s">
        <v>134</v>
      </c>
      <c r="E141" s="75"/>
      <c r="F141" s="27"/>
      <c r="G141" s="35" t="s">
        <v>249</v>
      </c>
      <c r="H141" s="35" t="s">
        <v>249</v>
      </c>
      <c r="I141" s="35" t="s">
        <v>249</v>
      </c>
      <c r="J141" s="35" t="s">
        <v>249</v>
      </c>
      <c r="K141" s="35">
        <f>IF('3i SMNCC'!G$50="-","-",'3i SMNCC'!G$62)</f>
        <v>0</v>
      </c>
      <c r="L141" s="35">
        <f>IF('3i SMNCC'!H$50="-","-",'3i SMNCC'!H$62)</f>
        <v>-0.1310662676190151</v>
      </c>
      <c r="M141" s="35">
        <f>IF('3i SMNCC'!I$50="-","-",'3i SMNCC'!I$62)</f>
        <v>1.6490220555819262</v>
      </c>
      <c r="N141" s="35">
        <f>IF('3i SMNCC'!J$50="-","-",'3i SMNCC'!J$62)</f>
        <v>7.9249822078168837</v>
      </c>
      <c r="O141" s="27"/>
      <c r="P141" s="35">
        <f>IF('3i SMNCC'!L$50="-","-",'3i SMNCC'!L$62)</f>
        <v>7.9249822078168837</v>
      </c>
      <c r="Q141" s="35">
        <f>IF('3i SMNCC'!M$50="-","-",'3i SMNCC'!M$62)</f>
        <v>9.5945159615724194</v>
      </c>
      <c r="R141" s="35">
        <f>IF('3i SMNCC'!N$50="-","-",'3i SMNCC'!N$62)</f>
        <v>9.6655312765157912</v>
      </c>
      <c r="S141" s="35">
        <f>IF('3i SMNCC'!O$50="-","-",'3i SMNCC'!O$62)</f>
        <v>11.448655558303892</v>
      </c>
      <c r="T141" s="35">
        <f>IF('3i SMNCC'!P$50="-","-",'3i SMNCC'!P$62)</f>
        <v>11.63045810995356</v>
      </c>
      <c r="U141" s="35">
        <f>IF('3i SMNCC'!Q$50="-","-",'3i SMNCC'!Q$62)</f>
        <v>11.375413031411084</v>
      </c>
      <c r="V141" s="35">
        <f>IF('3i SMNCC'!R$50="-","-",'3i SMNCC'!R$62)</f>
        <v>11.405483218834176</v>
      </c>
      <c r="W141" s="35">
        <f>IF('3i SMNCC'!S$50="-","-",'3i SMNCC'!S$62)</f>
        <v>10.452988037960662</v>
      </c>
      <c r="X141" s="27"/>
      <c r="Y141" s="35">
        <f>IF('3i SMNCC'!U$50="-","-",'3i SMNCC'!U$62)</f>
        <v>11.090106502704794</v>
      </c>
      <c r="Z141" s="35" t="str">
        <f>IF('3i SMNCC'!V$50="-","-",'3i SMNCC'!V$62)</f>
        <v>-</v>
      </c>
      <c r="AA141" s="35" t="str">
        <f>IF('3i SMNCC'!W$50="-","-",'3i SMNCC'!W$62)</f>
        <v>-</v>
      </c>
      <c r="AB141" s="35" t="str">
        <f>IF('3i SMNCC'!X$50="-","-",'3i SMNCC'!X$62)</f>
        <v>-</v>
      </c>
      <c r="AC141" s="35" t="str">
        <f>IF('3i SMNCC'!Y$50="-","-",'3i SMNCC'!Y$62)</f>
        <v>-</v>
      </c>
      <c r="AD141" s="25"/>
    </row>
    <row r="142" spans="1:30" s="26" customFormat="1" ht="12.6" customHeight="1" x14ac:dyDescent="0.15">
      <c r="A142" s="207"/>
      <c r="B142" s="123" t="s">
        <v>248</v>
      </c>
      <c r="C142" s="123" t="s">
        <v>187</v>
      </c>
      <c r="D142" s="121" t="s">
        <v>134</v>
      </c>
      <c r="E142" s="75"/>
      <c r="F142" s="27"/>
      <c r="G142" s="35">
        <f>IF('3g CPIH'!C$17="-","-",'3j PAAC PAP'!$G$15*('3g CPIH'!C$17/'3g CPIH'!$G$17))</f>
        <v>3.3460635029354204</v>
      </c>
      <c r="H142" s="35">
        <f>IF('3g CPIH'!D$17="-","-",'3j PAAC PAP'!$G$15*('3g CPIH'!D$17/'3g CPIH'!$G$17))</f>
        <v>3.3527623287671227</v>
      </c>
      <c r="I142" s="35">
        <f>IF('3g CPIH'!E$17="-","-",'3j PAAC PAP'!$G$15*('3g CPIH'!E$17/'3g CPIH'!$G$17))</f>
        <v>3.3628105675146771</v>
      </c>
      <c r="J142" s="35">
        <f>IF('3g CPIH'!F$17="-","-",'3j PAAC PAP'!$G$15*('3g CPIH'!F$17/'3g CPIH'!$G$17))</f>
        <v>3.3829070450097847</v>
      </c>
      <c r="K142" s="35">
        <f>IF('3g CPIH'!G$17="-","-",'3j PAAC PAP'!$G$15*('3g CPIH'!G$17/'3g CPIH'!$G$17))</f>
        <v>3.4230999999999998</v>
      </c>
      <c r="L142" s="35">
        <f>IF('3g CPIH'!H$17="-","-",'3j PAAC PAP'!$G$15*('3g CPIH'!H$17/'3g CPIH'!$G$17))</f>
        <v>3.4666423679060667</v>
      </c>
      <c r="M142" s="35">
        <f>IF('3g CPIH'!I$17="-","-",'3j PAAC PAP'!$G$15*('3g CPIH'!I$17/'3g CPIH'!$G$17))</f>
        <v>3.516883561643835</v>
      </c>
      <c r="N142" s="35">
        <f>IF('3g CPIH'!J$17="-","-",'3j PAAC PAP'!$G$15*('3g CPIH'!J$17/'3g CPIH'!$G$17))</f>
        <v>3.547028277886497</v>
      </c>
      <c r="O142" s="27"/>
      <c r="P142" s="35">
        <f>IF('3g CPIH'!L$17="-","-",'3j PAAC PAP'!$G$15*('3g CPIH'!L$17/'3g CPIH'!$G$17))</f>
        <v>3.547028277886497</v>
      </c>
      <c r="Q142" s="35">
        <f>IF('3g CPIH'!M$17="-","-",'3j PAAC PAP'!$G$15*('3g CPIH'!M$17/'3g CPIH'!$G$17))</f>
        <v>3.5872212328767121</v>
      </c>
      <c r="R142" s="35">
        <f>IF('3g CPIH'!N$17="-","-",'3j PAAC PAP'!$G$15*('3g CPIH'!N$17/'3g CPIH'!$G$17))</f>
        <v>3.6140165362035224</v>
      </c>
      <c r="S142" s="35">
        <f>IF('3g CPIH'!O$17="-","-",'3j PAAC PAP'!$G$15*('3g CPIH'!O$17/'3g CPIH'!$G$17))</f>
        <v>3.6341130136986299</v>
      </c>
      <c r="T142" s="35">
        <f>IF('3g CPIH'!P$17="-","-",'3j PAAC PAP'!$G$15*('3g CPIH'!P$17/'3g CPIH'!$G$17))</f>
        <v>3.6441612524461835</v>
      </c>
      <c r="U142" s="35">
        <f>IF('3g CPIH'!Q$17="-","-",'3j PAAC PAP'!$G$15*('3g CPIH'!Q$17/'3g CPIH'!$G$17))</f>
        <v>3.6642577299412915</v>
      </c>
      <c r="V142" s="35">
        <f>IF('3g CPIH'!R$17="-","-",'3j PAAC PAP'!$G$15*('3g CPIH'!R$17/'3g CPIH'!$G$17))</f>
        <v>3.7312459882583173</v>
      </c>
      <c r="W142" s="35">
        <f>IF('3g CPIH'!S$17="-","-",'3j PAAC PAP'!$G$15*('3g CPIH'!S$17/'3g CPIH'!$G$17))</f>
        <v>3.8417766144814092</v>
      </c>
      <c r="X142" s="27"/>
      <c r="Y142" s="35">
        <f>IF('3g CPIH'!U$17="-","-",'3j PAAC PAP'!$G$15*('3g CPIH'!U$17/'3g CPIH'!$G$17))</f>
        <v>4.0360425636007822</v>
      </c>
      <c r="Z142" s="35" t="str">
        <f>IF('3g CPIH'!V$17="-","-",'3j PAAC PAP'!$G$15*('3g CPIH'!V$17/'3g CPIH'!$G$17))</f>
        <v>-</v>
      </c>
      <c r="AA142" s="35" t="str">
        <f>IF('3g CPIH'!W$17="-","-",'3j PAAC PAP'!$G$15*('3g CPIH'!W$17/'3g CPIH'!$G$17))</f>
        <v>-</v>
      </c>
      <c r="AB142" s="35" t="str">
        <f>IF('3g CPIH'!X$17="-","-",'3j PAAC PAP'!$G$15*('3g CPIH'!X$17/'3g CPIH'!$G$17))</f>
        <v>-</v>
      </c>
      <c r="AC142" s="35" t="str">
        <f>IF('3g CPIH'!Y$17="-","-",'3j PAAC PAP'!$G$15*('3g CPIH'!Y$17/'3g CPIH'!$G$17))</f>
        <v>-</v>
      </c>
      <c r="AD142" s="25"/>
    </row>
    <row r="143" spans="1:30" s="26" customFormat="1" ht="11.25" customHeight="1" x14ac:dyDescent="0.15">
      <c r="A143" s="207"/>
      <c r="B143" s="123" t="s">
        <v>248</v>
      </c>
      <c r="C143" s="123" t="s">
        <v>188</v>
      </c>
      <c r="D143" s="121" t="s">
        <v>134</v>
      </c>
      <c r="E143" s="75"/>
      <c r="F143" s="27"/>
      <c r="G143" s="35">
        <f>IF(G138="-","-",SUM(G135:G141)*'3j PAAC PAP'!$G$33)</f>
        <v>0.29785798542964009</v>
      </c>
      <c r="H143" s="35">
        <f>IF(H138="-","-",SUM(H135:H141)*'3j PAAC PAP'!$G$33)</f>
        <v>0.29823199774901388</v>
      </c>
      <c r="I143" s="35">
        <f>IF(I138="-","-",SUM(I135:I141)*'3j PAAC PAP'!$G$33)</f>
        <v>0.32564715258039806</v>
      </c>
      <c r="J143" s="35">
        <f>IF(J138="-","-",SUM(J135:J141)*'3j PAAC PAP'!$G$33)</f>
        <v>0.32676918953851936</v>
      </c>
      <c r="K143" s="35">
        <f>IF(K138="-","-",SUM(K135:K141)*'3j PAAC PAP'!$G$33)</f>
        <v>0.30458919001592266</v>
      </c>
      <c r="L143" s="35">
        <f>IF(L138="-","-",SUM(L135:L141)*'3j PAAC PAP'!$G$33)</f>
        <v>0.30639298693502759</v>
      </c>
      <c r="M143" s="35">
        <f>IF(M138="-","-",SUM(M135:M141)*'3j PAAC PAP'!$G$33)</f>
        <v>0.33000381330823747</v>
      </c>
      <c r="N143" s="35">
        <f>IF(N138="-","-",SUM(N135:N141)*'3j PAAC PAP'!$G$33)</f>
        <v>0.36172361403401598</v>
      </c>
      <c r="O143" s="27"/>
      <c r="P143" s="35">
        <f>IF(P138="-","-",SUM(P135:P141)*'3j PAAC PAP'!$G$33)</f>
        <v>0.36172361403401598</v>
      </c>
      <c r="Q143" s="35">
        <f>IF(Q138="-","-",SUM(Q135:Q141)*'3j PAAC PAP'!$G$33)</f>
        <v>0.37013861217269267</v>
      </c>
      <c r="R143" s="35">
        <f>IF(R138="-","-",SUM(R135:R141)*'3j PAAC PAP'!$G$33)</f>
        <v>0.37155876244396102</v>
      </c>
      <c r="S143" s="35">
        <f>IF(S138="-","-",SUM(S135:S141)*'3j PAAC PAP'!$G$33)</f>
        <v>0.37886402513221235</v>
      </c>
      <c r="T143" s="35">
        <f>IF(T138="-","-",SUM(T135:T141)*'3j PAAC PAP'!$G$33)</f>
        <v>0.37881064978249007</v>
      </c>
      <c r="U143" s="35">
        <f>IF(U138="-","-",SUM(U135:U141)*'3j PAAC PAP'!$G$33)</f>
        <v>0.39624706840378482</v>
      </c>
      <c r="V143" s="35">
        <f>IF(V138="-","-",SUM(V135:V141)*'3j PAAC PAP'!$G$33)</f>
        <v>0.39578295919363271</v>
      </c>
      <c r="W143" s="35">
        <f>IF(W138="-","-",SUM(W135:W141)*'3j PAAC PAP'!$G$33)</f>
        <v>0.81666920504860085</v>
      </c>
      <c r="X143" s="27"/>
      <c r="Y143" s="35">
        <f>IF(Y138="-","-",SUM(Y135:Y141)*'3j PAAC PAP'!$G$33)</f>
        <v>0.83211673295824529</v>
      </c>
      <c r="Z143" s="35" t="str">
        <f>IF(Z138="-","-",SUM(Z135:Z141)*'3j PAAC PAP'!$G$33)</f>
        <v>-</v>
      </c>
      <c r="AA143" s="35" t="str">
        <f>IF(AA138="-","-",SUM(AA135:AA141)*'3j PAAC PAP'!$G$33)</f>
        <v>-</v>
      </c>
      <c r="AB143" s="35" t="str">
        <f>IF(AB138="-","-",SUM(AB135:AB141)*'3j PAAC PAP'!$G$33)</f>
        <v>-</v>
      </c>
      <c r="AC143" s="35" t="str">
        <f>IF(AC138="-","-",SUM(AC135:AC141)*'3j PAAC PAP'!$G$33)</f>
        <v>-</v>
      </c>
      <c r="AD143" s="25"/>
    </row>
    <row r="144" spans="1:30" s="26" customFormat="1" ht="11.25" x14ac:dyDescent="0.15">
      <c r="A144" s="207"/>
      <c r="B144" s="123" t="s">
        <v>189</v>
      </c>
      <c r="C144" s="123" t="s">
        <v>250</v>
      </c>
      <c r="D144" s="121" t="s">
        <v>134</v>
      </c>
      <c r="E144" s="75"/>
      <c r="F144" s="27"/>
      <c r="G144" s="35">
        <f>IF(G138="-","-",SUM(G135:G143)*'3k EBIT'!$E$9)</f>
        <v>1.2759481127993728</v>
      </c>
      <c r="H144" s="35">
        <f>IF(H138="-","-",SUM(H135:H143)*'3k EBIT'!$E$9)</f>
        <v>1.2775986537705615</v>
      </c>
      <c r="I144" s="35">
        <f>IF(I138="-","-",SUM(I135:I143)*'3k EBIT'!$E$9)</f>
        <v>1.3892679804176509</v>
      </c>
      <c r="J144" s="35">
        <f>IF(J138="-","-",SUM(J135:J143)*'3k EBIT'!$E$9)</f>
        <v>1.3942196033312171</v>
      </c>
      <c r="K144" s="35">
        <f>IF(K138="-","-",SUM(K135:K143)*'3k EBIT'!$E$9)</f>
        <v>1.3048103857425479</v>
      </c>
      <c r="L144" s="35">
        <f>IF(L138="-","-",SUM(L135:L143)*'3k EBIT'!$E$9)</f>
        <v>1.3129882613638479</v>
      </c>
      <c r="M144" s="35">
        <f>IF(M138="-","-",SUM(M135:M143)*'3k EBIT'!$E$9)</f>
        <v>1.4099669944427904</v>
      </c>
      <c r="N144" s="35">
        <f>IF(N138="-","-",SUM(N135:N143)*'3k EBIT'!$E$9)</f>
        <v>1.5395289767243758</v>
      </c>
      <c r="O144" s="27"/>
      <c r="P144" s="35">
        <f>IF(P138="-","-",SUM(P135:P143)*'3k EBIT'!$E$9)</f>
        <v>1.5395289767243758</v>
      </c>
      <c r="Q144" s="35">
        <f>IF(Q138="-","-",SUM(Q135:Q143)*'3k EBIT'!$E$9)</f>
        <v>1.5745242567536162</v>
      </c>
      <c r="R144" s="35">
        <f>IF(R138="-","-",SUM(R135:R143)*'3k EBIT'!$E$9)</f>
        <v>1.5808178022869701</v>
      </c>
      <c r="S144" s="35">
        <f>IF(S138="-","-",SUM(S135:S143)*'3k EBIT'!$E$9)</f>
        <v>1.6109114794386583</v>
      </c>
      <c r="T144" s="35">
        <f>IF(T138="-","-",SUM(T135:T143)*'3k EBIT'!$E$9)</f>
        <v>1.6108890604181751</v>
      </c>
      <c r="U144" s="35">
        <f>IF(U138="-","-",SUM(U135:U143)*'3k EBIT'!$E$9)</f>
        <v>1.6821777518036547</v>
      </c>
      <c r="V144" s="35">
        <f>IF(V138="-","-",SUM(V135:V143)*'3k EBIT'!$E$9)</f>
        <v>1.6815880328979349</v>
      </c>
      <c r="W144" s="35">
        <f>IF(W138="-","-",SUM(W135:W143)*'3k EBIT'!$E$9)</f>
        <v>3.3951243113073959</v>
      </c>
      <c r="X144" s="27"/>
      <c r="Y144" s="35">
        <f>IF(Y138="-","-",SUM(Y135:Y143)*'3k EBIT'!$E$9)</f>
        <v>3.4616991469355072</v>
      </c>
      <c r="Z144" s="35" t="str">
        <f>IF(Z138="-","-",SUM(Z135:Z143)*'3k EBIT'!$E$9)</f>
        <v>-</v>
      </c>
      <c r="AA144" s="35" t="str">
        <f>IF(AA138="-","-",SUM(AA135:AA143)*'3k EBIT'!$E$9)</f>
        <v>-</v>
      </c>
      <c r="AB144" s="35" t="str">
        <f>IF(AB138="-","-",SUM(AB135:AB143)*'3k EBIT'!$E$9)</f>
        <v>-</v>
      </c>
      <c r="AC144" s="35" t="str">
        <f>IF(AC138="-","-",SUM(AC135:AC143)*'3k EBIT'!$E$9)</f>
        <v>-</v>
      </c>
      <c r="AD144" s="25"/>
    </row>
    <row r="145" spans="1:30" s="26" customFormat="1" ht="11.25" x14ac:dyDescent="0.15">
      <c r="A145" s="207"/>
      <c r="B145" s="123" t="s">
        <v>251</v>
      </c>
      <c r="C145" s="158" t="s">
        <v>252</v>
      </c>
      <c r="D145" s="121" t="s">
        <v>134</v>
      </c>
      <c r="E145" s="116"/>
      <c r="F145" s="27"/>
      <c r="G145" s="35">
        <f>IF(G140="-","-",SUM(G135:G138,G140:G144)*'3l HAP'!$E$10)</f>
        <v>0.73953354353674139</v>
      </c>
      <c r="H145" s="35">
        <f>IF(H140="-","-",SUM(H135:H138,H140:H144)*'3l HAP'!$E$10)</f>
        <v>0.74080541513555842</v>
      </c>
      <c r="I145" s="35">
        <f>IF(I140="-","-",SUM(I135:I138,I140:I144)*'3l HAP'!$E$10)</f>
        <v>0.74562714377343564</v>
      </c>
      <c r="J145" s="35">
        <f>IF(J140="-","-",SUM(J135:J138,J140:J144)*'3l HAP'!$E$10)</f>
        <v>0.74944275856988718</v>
      </c>
      <c r="K145" s="35">
        <f>IF(K140="-","-",SUM(K135:K138,K140:K144)*'3l HAP'!$E$10)</f>
        <v>0.75643022925339409</v>
      </c>
      <c r="L145" s="35">
        <f>IF(L140="-","-",SUM(L135:L138,L140:L144)*'3l HAP'!$E$10)</f>
        <v>0.76273192543843349</v>
      </c>
      <c r="M145" s="35">
        <f>IF(M140="-","-",SUM(M135:M138,M140:M144)*'3l HAP'!$E$10)</f>
        <v>0.80593227112421262</v>
      </c>
      <c r="N145" s="35">
        <f>IF(N140="-","-",SUM(N135:N138,N140:N144)*'3l HAP'!$E$10)</f>
        <v>0.9057699658115006</v>
      </c>
      <c r="O145" s="27"/>
      <c r="P145" s="35">
        <f>IF(P140="-","-",SUM(P135:P138,P140:P144)*'3l HAP'!$E$10)</f>
        <v>0.9057699658115006</v>
      </c>
      <c r="Q145" s="35">
        <f>IF(Q140="-","-",SUM(Q135:Q138,Q140:Q144)*'3l HAP'!$E$10)</f>
        <v>0.94075252822066446</v>
      </c>
      <c r="R145" s="35">
        <f>IF(R140="-","-",SUM(R135:R138,R140:R144)*'3l HAP'!$E$10)</f>
        <v>0.94560219990980199</v>
      </c>
      <c r="S145" s="35">
        <f>IF(S140="-","-",SUM(S135:S138,S140:S144)*'3l HAP'!$E$10)</f>
        <v>0.97841088139329269</v>
      </c>
      <c r="T145" s="35">
        <f>IF(T140="-","-",SUM(T135:T138,T140:T144)*'3l HAP'!$E$10)</f>
        <v>0.9783936057752235</v>
      </c>
      <c r="U145" s="35">
        <f>IF(U140="-","-",SUM(U135:U138,U140:U144)*'3l HAP'!$E$10)</f>
        <v>1.0023321508518745</v>
      </c>
      <c r="V145" s="35">
        <f>IF(V140="-","-",SUM(V135:V138,V140:V144)*'3l HAP'!$E$10)</f>
        <v>1.001877726065963</v>
      </c>
      <c r="W145" s="35">
        <f>IF(W140="-","-",SUM(W135:W138,W140:W144)*'3l HAP'!$E$10)</f>
        <v>1.068063576859674</v>
      </c>
      <c r="X145" s="27"/>
      <c r="Y145" s="35">
        <f>IF(Y140="-","-",SUM(Y135:Y138,Y140:Y144)*'3l HAP'!$E$10)</f>
        <v>1.1193647224291368</v>
      </c>
      <c r="Z145" s="35" t="str">
        <f>IF(Z140="-","-",SUM(Z135:Z138,Z140:Z144)*'3l HAP'!$E$10)</f>
        <v>-</v>
      </c>
      <c r="AA145" s="35" t="str">
        <f>IF(AA140="-","-",SUM(AA135:AA138,AA140:AA144)*'3l HAP'!$E$10)</f>
        <v>-</v>
      </c>
      <c r="AB145" s="35" t="str">
        <f>IF(AB140="-","-",SUM(AB135:AB138,AB140:AB144)*'3l HAP'!$E$10)</f>
        <v>-</v>
      </c>
      <c r="AC145" s="35" t="str">
        <f>IF(AC140="-","-",SUM(AC135:AC138,AC140:AC144)*'3l HAP'!$E$10)</f>
        <v>-</v>
      </c>
      <c r="AD145" s="25"/>
    </row>
    <row r="146" spans="1:30" s="26" customFormat="1" ht="11.25" x14ac:dyDescent="0.15">
      <c r="A146" s="207"/>
      <c r="B146" s="123" t="s">
        <v>253</v>
      </c>
      <c r="C146" s="123" t="str">
        <f>B146&amp;"_"&amp;D146</f>
        <v>Total_Southern Western</v>
      </c>
      <c r="D146" s="121" t="s">
        <v>134</v>
      </c>
      <c r="E146" s="75"/>
      <c r="F146" s="27"/>
      <c r="G146" s="35">
        <f t="shared" ref="G146:N146" si="30">IF(G140="-","-",SUM(G135:G145))</f>
        <v>67.894669636477204</v>
      </c>
      <c r="H146" s="35">
        <f t="shared" si="30"/>
        <v>67.982812049624911</v>
      </c>
      <c r="I146" s="35">
        <f t="shared" si="30"/>
        <v>73.864964332041708</v>
      </c>
      <c r="J146" s="35">
        <f t="shared" si="30"/>
        <v>74.129391571484803</v>
      </c>
      <c r="K146" s="35">
        <f t="shared" si="30"/>
        <v>69.430632691748727</v>
      </c>
      <c r="L146" s="35">
        <f t="shared" si="30"/>
        <v>69.867348716534195</v>
      </c>
      <c r="M146" s="35">
        <f t="shared" si="30"/>
        <v>75.014690800200952</v>
      </c>
      <c r="N146" s="35">
        <f t="shared" si="30"/>
        <v>81.933577377292991</v>
      </c>
      <c r="O146" s="27"/>
      <c r="P146" s="35">
        <f t="shared" ref="P146:W146" si="31">IF(P140="-","-",SUM(P135:P145))</f>
        <v>81.933577377292991</v>
      </c>
      <c r="Q146" s="35">
        <f t="shared" si="31"/>
        <v>83.810416022562904</v>
      </c>
      <c r="R146" s="35">
        <f t="shared" si="31"/>
        <v>84.146504796030428</v>
      </c>
      <c r="S146" s="35">
        <f t="shared" si="31"/>
        <v>85.763190568115007</v>
      </c>
      <c r="T146" s="35">
        <f t="shared" si="31"/>
        <v>85.761993344537842</v>
      </c>
      <c r="U146" s="35">
        <f t="shared" si="31"/>
        <v>89.537966728536077</v>
      </c>
      <c r="V146" s="35">
        <f t="shared" si="31"/>
        <v>89.506474479427283</v>
      </c>
      <c r="W146" s="35">
        <f t="shared" si="31"/>
        <v>179.75874299490997</v>
      </c>
      <c r="X146" s="27"/>
      <c r="Y146" s="35">
        <f t="shared" ref="Y146:AC146" si="32">IF(Y140="-","-",SUM(Y135:Y145))</f>
        <v>183.31398141043792</v>
      </c>
      <c r="Z146" s="35" t="str">
        <f t="shared" si="32"/>
        <v>-</v>
      </c>
      <c r="AA146" s="35" t="str">
        <f t="shared" si="32"/>
        <v>-</v>
      </c>
      <c r="AB146" s="35" t="str">
        <f t="shared" si="32"/>
        <v>-</v>
      </c>
      <c r="AC146" s="35" t="str">
        <f t="shared" si="32"/>
        <v>-</v>
      </c>
      <c r="AD146" s="25"/>
    </row>
    <row r="147" spans="1:30" s="26" customFormat="1" ht="11.25" customHeight="1" x14ac:dyDescent="0.15">
      <c r="A147" s="207"/>
      <c r="B147" s="120" t="s">
        <v>244</v>
      </c>
      <c r="C147" s="120" t="s">
        <v>180</v>
      </c>
      <c r="D147" s="122" t="s">
        <v>124</v>
      </c>
      <c r="E147" s="119"/>
      <c r="F147" s="27"/>
      <c r="G147" s="117" t="s">
        <v>249</v>
      </c>
      <c r="H147" s="117" t="s">
        <v>249</v>
      </c>
      <c r="I147" s="117" t="s">
        <v>249</v>
      </c>
      <c r="J147" s="117" t="s">
        <v>249</v>
      </c>
      <c r="K147" s="117" t="s">
        <v>249</v>
      </c>
      <c r="L147" s="117" t="s">
        <v>249</v>
      </c>
      <c r="M147" s="117" t="s">
        <v>249</v>
      </c>
      <c r="N147" s="117" t="s">
        <v>249</v>
      </c>
      <c r="O147" s="27"/>
      <c r="P147" s="117" t="s">
        <v>249</v>
      </c>
      <c r="Q147" s="117" t="s">
        <v>249</v>
      </c>
      <c r="R147" s="117" t="s">
        <v>249</v>
      </c>
      <c r="S147" s="117" t="s">
        <v>249</v>
      </c>
      <c r="T147" s="117" t="s">
        <v>249</v>
      </c>
      <c r="U147" s="117" t="s">
        <v>249</v>
      </c>
      <c r="V147" s="117" t="s">
        <v>249</v>
      </c>
      <c r="W147" s="117" t="s">
        <v>249</v>
      </c>
      <c r="X147" s="27"/>
      <c r="Y147" s="117" t="s">
        <v>249</v>
      </c>
      <c r="Z147" s="117" t="s">
        <v>249</v>
      </c>
      <c r="AA147" s="117" t="s">
        <v>249</v>
      </c>
      <c r="AB147" s="117" t="s">
        <v>249</v>
      </c>
      <c r="AC147" s="117" t="s">
        <v>249</v>
      </c>
      <c r="AD147" s="25"/>
    </row>
    <row r="148" spans="1:30" s="26" customFormat="1" ht="11.25" customHeight="1" x14ac:dyDescent="0.15">
      <c r="A148" s="207"/>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x14ac:dyDescent="0.15">
      <c r="A149" s="207"/>
      <c r="B149" s="120" t="s">
        <v>245</v>
      </c>
      <c r="C149" s="120" t="s">
        <v>182</v>
      </c>
      <c r="D149" s="122" t="s">
        <v>124</v>
      </c>
      <c r="E149" s="119"/>
      <c r="F149" s="27"/>
      <c r="G149" s="117" t="str">
        <f>IF('3c AA'!J136="-","-",'3c AA'!J136)</f>
        <v>-</v>
      </c>
      <c r="H149" s="117" t="str">
        <f>IF('3c AA'!K136="-","-",'3c AA'!K136)</f>
        <v>-</v>
      </c>
      <c r="I149" s="117" t="str">
        <f>IF('3c AA'!L136="-","-",'3c AA'!L136)</f>
        <v>-</v>
      </c>
      <c r="J149" s="117" t="str">
        <f>IF('3c AA'!M136="-","-",'3c AA'!M136)</f>
        <v>-</v>
      </c>
      <c r="K149" s="117" t="str">
        <f>IF('3c AA'!N136="-","-",'3c AA'!N136)</f>
        <v>-</v>
      </c>
      <c r="L149" s="117" t="str">
        <f>IF('3c AA'!O136="-","-",'3c AA'!O136)</f>
        <v>-</v>
      </c>
      <c r="M149" s="117" t="str">
        <f>IF('3c AA'!P136="-","-",'3c AA'!P136)</f>
        <v>-</v>
      </c>
      <c r="N149" s="117" t="str">
        <f>IF('3c AA'!Q136="-","-",'3c AA'!Q136)</f>
        <v>-</v>
      </c>
      <c r="O149" s="27"/>
      <c r="P149" s="117" t="str">
        <f>IF('3c AA'!S136="-","-",'3c AA'!S136)</f>
        <v>-</v>
      </c>
      <c r="Q149" s="117" t="str">
        <f>IF('3c AA'!T136="-","-",'3c AA'!T136)</f>
        <v>-</v>
      </c>
      <c r="R149" s="117" t="str">
        <f>IF('3c AA'!U136="-","-",'3c AA'!U136)</f>
        <v>-</v>
      </c>
      <c r="S149" s="117" t="str">
        <f>IF('3c AA'!V136="-","-",'3c AA'!V136)</f>
        <v>-</v>
      </c>
      <c r="T149" s="117">
        <f>IF('3c AA'!W136="-","-",'3c AA'!W136)</f>
        <v>0</v>
      </c>
      <c r="U149" s="117">
        <f>IF('3c AA'!X136="-","-",'3c AA'!X136)</f>
        <v>1.4870742269298105</v>
      </c>
      <c r="V149" s="117">
        <f>IF('3c AA'!Y136="-","-",'3c AA'!Y136)</f>
        <v>0.70457099735818829</v>
      </c>
      <c r="W149" s="117" t="str">
        <f>IF('3c AA'!Z136="-","-",'3c AA'!Z136)</f>
        <v>-</v>
      </c>
      <c r="X149" s="27"/>
      <c r="Y149" s="117">
        <f>IF('3c AA'!AB136="-","-",'3c AA'!AB136)</f>
        <v>0</v>
      </c>
      <c r="Z149" s="117" t="str">
        <f>IF('3c AA'!AC136="-","-",'3c AA'!AC136)</f>
        <v>-</v>
      </c>
      <c r="AA149" s="117" t="str">
        <f>IF('3c AA'!AD136="-","-",'3c AA'!AD136)</f>
        <v>-</v>
      </c>
      <c r="AB149" s="117" t="str">
        <f>IF('3c AA'!AE136="-","-",'3c AA'!AE136)</f>
        <v>-</v>
      </c>
      <c r="AC149" s="117" t="str">
        <f>IF('3c AA'!AF136="-","-",'3c AA'!AF136)</f>
        <v>-</v>
      </c>
      <c r="AD149" s="25"/>
    </row>
    <row r="150" spans="1:30" s="26" customFormat="1" ht="11.25" customHeight="1" x14ac:dyDescent="0.15">
      <c r="A150" s="207"/>
      <c r="B150" s="120" t="s">
        <v>246</v>
      </c>
      <c r="C150" s="120" t="s">
        <v>183</v>
      </c>
      <c r="D150" s="122" t="s">
        <v>124</v>
      </c>
      <c r="E150" s="119"/>
      <c r="F150" s="27"/>
      <c r="G150" s="117">
        <f>IF('3d PC'!G15="-","-",'3d PC'!G61)</f>
        <v>6.5567588596821027</v>
      </c>
      <c r="H150" s="117">
        <f>IF('3d PC'!H15="-","-",'3d PC'!H61)</f>
        <v>6.5567588596821027</v>
      </c>
      <c r="I150" s="117">
        <f>IF('3d PC'!I15="-","-",'3d PC'!I61)</f>
        <v>6.6197359495950758</v>
      </c>
      <c r="J150" s="117">
        <f>IF('3d PC'!J15="-","-",'3d PC'!J61)</f>
        <v>6.6197359495950758</v>
      </c>
      <c r="K150" s="117">
        <f>IF('3d PC'!K15="-","-",'3d PC'!K61)</f>
        <v>6.6995028867368616</v>
      </c>
      <c r="L150" s="117">
        <f>IF('3d PC'!L15="-","-",'3d PC'!L61)</f>
        <v>6.6995028867368616</v>
      </c>
      <c r="M150" s="117">
        <f>IF('3d PC'!M15="-","-",'3d PC'!M61)</f>
        <v>7.1131218301273513</v>
      </c>
      <c r="N150" s="117">
        <f>IF('3d PC'!N15="-","-",'3d PC'!N61)</f>
        <v>7.1131218301273513</v>
      </c>
      <c r="O150" s="27"/>
      <c r="P150" s="117">
        <f>'3d PC'!P61</f>
        <v>7.1131218301273513</v>
      </c>
      <c r="Q150" s="117">
        <f>'3d PC'!Q61</f>
        <v>7.2804579515147188</v>
      </c>
      <c r="R150" s="117">
        <f>'3d PC'!R61</f>
        <v>7.1935840895118579</v>
      </c>
      <c r="S150" s="117">
        <f>'3d PC'!S61</f>
        <v>7.3593999937099728</v>
      </c>
      <c r="T150" s="117">
        <f>'3d PC'!T61</f>
        <v>7.0492243060839304</v>
      </c>
      <c r="U150" s="117">
        <f>'3d PC'!U61</f>
        <v>7.1089669218364691</v>
      </c>
      <c r="V150" s="117">
        <f>'3d PC'!V61</f>
        <v>6.9829560851947949</v>
      </c>
      <c r="W150" s="117">
        <f>'3d PC'!W61</f>
        <v>9.6262235975887975</v>
      </c>
      <c r="X150" s="27"/>
      <c r="Y150" s="117">
        <f>'3d PC'!Y61</f>
        <v>9.9504863797742438</v>
      </c>
      <c r="Z150" s="117" t="str">
        <f>'3d PC'!Z61</f>
        <v>-</v>
      </c>
      <c r="AA150" s="117" t="str">
        <f>'3d PC'!AA61</f>
        <v>-</v>
      </c>
      <c r="AB150" s="117" t="str">
        <f>'3d PC'!AB61</f>
        <v>-</v>
      </c>
      <c r="AC150" s="117" t="str">
        <f>'3d PC'!AC61</f>
        <v>-</v>
      </c>
      <c r="AD150" s="25"/>
    </row>
    <row r="151" spans="1:30" s="26" customFormat="1" ht="11.25" customHeight="1" x14ac:dyDescent="0.15">
      <c r="A151" s="207"/>
      <c r="B151" s="120" t="s">
        <v>247</v>
      </c>
      <c r="C151" s="120" t="s">
        <v>184</v>
      </c>
      <c r="D151" s="122" t="s">
        <v>124</v>
      </c>
      <c r="E151" s="119"/>
      <c r="F151" s="27"/>
      <c r="G151" s="117">
        <f>IF('3e NC-Elec'!H54="-","-",'3e NC-Elec'!H54)</f>
        <v>28.031999999999996</v>
      </c>
      <c r="H151" s="117">
        <f>IF('3e NC-Elec'!I54="-","-",'3e NC-Elec'!I54)</f>
        <v>28.031999999999996</v>
      </c>
      <c r="I151" s="117">
        <f>IF('3e NC-Elec'!J54="-","-",'3e NC-Elec'!J54)</f>
        <v>19.381499999999999</v>
      </c>
      <c r="J151" s="117">
        <f>IF('3e NC-Elec'!K54="-","-",'3e NC-Elec'!K54)</f>
        <v>19.381499999999999</v>
      </c>
      <c r="K151" s="117">
        <f>IF('3e NC-Elec'!L54="-","-",'3e NC-Elec'!L54)</f>
        <v>18.651500000000002</v>
      </c>
      <c r="L151" s="117">
        <f>IF('3e NC-Elec'!M54="-","-",'3e NC-Elec'!M54)</f>
        <v>18.651500000000002</v>
      </c>
      <c r="M151" s="117">
        <f>IF('3e NC-Elec'!N54="-","-",'3e NC-Elec'!N54)</f>
        <v>18.906999999999996</v>
      </c>
      <c r="N151" s="117">
        <f>IF('3e NC-Elec'!O54="-","-",'3e NC-Elec'!O54)</f>
        <v>18.906999999999996</v>
      </c>
      <c r="O151" s="27"/>
      <c r="P151" s="117">
        <f>'3e NC-Elec'!Q54</f>
        <v>18.906999999999996</v>
      </c>
      <c r="Q151" s="117">
        <f>'3e NC-Elec'!R54</f>
        <v>21.097000000000001</v>
      </c>
      <c r="R151" s="117">
        <f>'3e NC-Elec'!S54</f>
        <v>21.097000000000001</v>
      </c>
      <c r="S151" s="117">
        <f>'3e NC-Elec'!T54</f>
        <v>24.856499999999997</v>
      </c>
      <c r="T151" s="117">
        <f>'3e NC-Elec'!U54</f>
        <v>24.856499999999997</v>
      </c>
      <c r="U151" s="117">
        <f>'3e NC-Elec'!V54</f>
        <v>24.016999999999999</v>
      </c>
      <c r="V151" s="117">
        <f>'3e NC-Elec'!W54</f>
        <v>24.016999999999999</v>
      </c>
      <c r="W151" s="117">
        <f>'3e NC-Elec'!X54</f>
        <v>95.228499999999997</v>
      </c>
      <c r="X151" s="27"/>
      <c r="Y151" s="117">
        <f>'3e NC-Elec'!Z54</f>
        <v>95.228499999999997</v>
      </c>
      <c r="Z151" s="117" t="str">
        <f>'3e NC-Elec'!AA54</f>
        <v>-</v>
      </c>
      <c r="AA151" s="117" t="str">
        <f>'3e NC-Elec'!AB54</f>
        <v>-</v>
      </c>
      <c r="AB151" s="117" t="str">
        <f>'3e NC-Elec'!AC54</f>
        <v>-</v>
      </c>
      <c r="AC151" s="117" t="str">
        <f>'3e NC-Elec'!AD54</f>
        <v>-</v>
      </c>
      <c r="AD151" s="25"/>
    </row>
    <row r="152" spans="1:30" s="26" customFormat="1" ht="11.25" customHeight="1" x14ac:dyDescent="0.15">
      <c r="A152" s="207"/>
      <c r="B152" s="120" t="s">
        <v>248</v>
      </c>
      <c r="C152" s="120" t="s">
        <v>185</v>
      </c>
      <c r="D152" s="122" t="s">
        <v>124</v>
      </c>
      <c r="E152" s="119"/>
      <c r="F152" s="27"/>
      <c r="G152" s="117">
        <f>IF('3g CPIH'!C$17="-","-",'3h OC '!$E$9*('3g CPIH'!C$17/'3g CPIH'!$G$17))</f>
        <v>39.034507632093934</v>
      </c>
      <c r="H152" s="117">
        <f>IF('3g CPIH'!D$17="-","-",'3h OC '!$E$9*('3g CPIH'!D$17/'3g CPIH'!$G$17))</f>
        <v>39.112654794520544</v>
      </c>
      <c r="I152" s="117">
        <f>IF('3g CPIH'!E$17="-","-",'3h OC '!$E$9*('3g CPIH'!E$17/'3g CPIH'!$G$17))</f>
        <v>39.229875538160471</v>
      </c>
      <c r="J152" s="117">
        <f>IF('3g CPIH'!F$17="-","-",'3h OC '!$E$9*('3g CPIH'!F$17/'3g CPIH'!$G$17))</f>
        <v>39.464317025440316</v>
      </c>
      <c r="K152" s="117">
        <f>IF('3g CPIH'!G$17="-","-",'3h OC '!$E$9*('3g CPIH'!G$17/'3g CPIH'!$G$17))</f>
        <v>39.933199999999999</v>
      </c>
      <c r="L152" s="117">
        <f>IF('3g CPIH'!H$17="-","-",'3h OC '!$E$9*('3g CPIH'!H$17/'3g CPIH'!$G$17))</f>
        <v>40.441156555772999</v>
      </c>
      <c r="M152" s="117">
        <f>IF('3g CPIH'!I$17="-","-",'3h OC '!$E$9*('3g CPIH'!I$17/'3g CPIH'!$G$17))</f>
        <v>41.027260273972601</v>
      </c>
      <c r="N152" s="117">
        <f>IF('3g CPIH'!J$17="-","-",'3h OC '!$E$9*('3g CPIH'!J$17/'3g CPIH'!$G$17))</f>
        <v>41.378922504892373</v>
      </c>
      <c r="O152" s="27"/>
      <c r="P152" s="117">
        <f>IF('3g CPIH'!L$17="-","-",'3h OC '!$E$9*('3g CPIH'!L$17/'3g CPIH'!$G$17))</f>
        <v>41.378922504892373</v>
      </c>
      <c r="Q152" s="117">
        <f>IF('3g CPIH'!M$17="-","-",'3h OC '!$E$9*('3g CPIH'!M$17/'3g CPIH'!$G$17))</f>
        <v>41.847805479452056</v>
      </c>
      <c r="R152" s="117">
        <f>IF('3g CPIH'!N$17="-","-",'3h OC '!$E$9*('3g CPIH'!N$17/'3g CPIH'!$G$17))</f>
        <v>42.160394129158512</v>
      </c>
      <c r="S152" s="117">
        <f>IF('3g CPIH'!O$17="-","-",'3h OC '!$E$9*('3g CPIH'!O$17/'3g CPIH'!$G$17))</f>
        <v>42.394835616438357</v>
      </c>
      <c r="T152" s="117">
        <f>IF('3g CPIH'!P$17="-","-",'3h OC '!$E$9*('3g CPIH'!P$17/'3g CPIH'!$G$17))</f>
        <v>42.512056360078276</v>
      </c>
      <c r="U152" s="117">
        <f>IF('3g CPIH'!Q$17="-","-",'3h OC '!$E$9*('3g CPIH'!Q$17/'3g CPIH'!$G$17))</f>
        <v>42.746497847358121</v>
      </c>
      <c r="V152" s="117">
        <f>IF('3g CPIH'!R$17="-","-",'3h OC '!$E$9*('3g CPIH'!R$17/'3g CPIH'!$G$17))</f>
        <v>43.527969471624267</v>
      </c>
      <c r="W152" s="117">
        <f>IF('3g CPIH'!S$17="-","-",'3h OC '!$E$9*('3g CPIH'!S$17/'3g CPIH'!$G$17))</f>
        <v>44.817397651663406</v>
      </c>
      <c r="X152" s="27"/>
      <c r="Y152" s="117">
        <f>IF('3g CPIH'!U$17="-","-",'3h OC '!$E$9*('3g CPIH'!U$17/'3g CPIH'!$G$17))</f>
        <v>47.083665362035227</v>
      </c>
      <c r="Z152" s="117" t="str">
        <f>IF('3g CPIH'!V$17="-","-",'3h OC '!$E$9*('3g CPIH'!V$17/'3g CPIH'!$G$17))</f>
        <v>-</v>
      </c>
      <c r="AA152" s="117" t="str">
        <f>IF('3g CPIH'!W$17="-","-",'3h OC '!$E$9*('3g CPIH'!W$17/'3g CPIH'!$G$17))</f>
        <v>-</v>
      </c>
      <c r="AB152" s="117" t="str">
        <f>IF('3g CPIH'!X$17="-","-",'3h OC '!$E$9*('3g CPIH'!X$17/'3g CPIH'!$G$17))</f>
        <v>-</v>
      </c>
      <c r="AC152" s="117" t="str">
        <f>IF('3g CPIH'!Y$17="-","-",'3h OC '!$E$9*('3g CPIH'!Y$17/'3g CPIH'!$G$17))</f>
        <v>-</v>
      </c>
      <c r="AD152" s="25"/>
    </row>
    <row r="153" spans="1:30" s="26" customFormat="1" ht="11.25" customHeight="1" x14ac:dyDescent="0.15">
      <c r="A153" s="207"/>
      <c r="B153" s="120" t="s">
        <v>248</v>
      </c>
      <c r="C153" s="120" t="s">
        <v>186</v>
      </c>
      <c r="D153" s="122" t="s">
        <v>124</v>
      </c>
      <c r="E153" s="119"/>
      <c r="F153" s="27"/>
      <c r="G153" s="117" t="s">
        <v>249</v>
      </c>
      <c r="H153" s="117" t="s">
        <v>249</v>
      </c>
      <c r="I153" s="117" t="s">
        <v>249</v>
      </c>
      <c r="J153" s="117" t="s">
        <v>249</v>
      </c>
      <c r="K153" s="117">
        <f>IF('3i SMNCC'!G$50="-","-",'3i SMNCC'!G$62)</f>
        <v>0</v>
      </c>
      <c r="L153" s="117">
        <f>IF('3i SMNCC'!H$50="-","-",'3i SMNCC'!H$62)</f>
        <v>-0.1310662676190151</v>
      </c>
      <c r="M153" s="117">
        <f>IF('3i SMNCC'!I$50="-","-",'3i SMNCC'!I$62)</f>
        <v>1.6490220555819262</v>
      </c>
      <c r="N153" s="117">
        <f>IF('3i SMNCC'!J$50="-","-",'3i SMNCC'!J$62)</f>
        <v>7.9249822078168837</v>
      </c>
      <c r="O153" s="27"/>
      <c r="P153" s="117">
        <f>IF('3i SMNCC'!L$50="-","-",'3i SMNCC'!L$62)</f>
        <v>7.9249822078168837</v>
      </c>
      <c r="Q153" s="117">
        <f>IF('3i SMNCC'!M$50="-","-",'3i SMNCC'!M$62)</f>
        <v>9.5945159615724194</v>
      </c>
      <c r="R153" s="117">
        <f>IF('3i SMNCC'!N$50="-","-",'3i SMNCC'!N$62)</f>
        <v>9.6655312765157912</v>
      </c>
      <c r="S153" s="117">
        <f>IF('3i SMNCC'!O$50="-","-",'3i SMNCC'!O$62)</f>
        <v>11.448655558303892</v>
      </c>
      <c r="T153" s="117">
        <f>IF('3i SMNCC'!P$50="-","-",'3i SMNCC'!P$62)</f>
        <v>11.63045810995356</v>
      </c>
      <c r="U153" s="117">
        <f>IF('3i SMNCC'!Q$50="-","-",'3i SMNCC'!Q$62)</f>
        <v>11.375413031411084</v>
      </c>
      <c r="V153" s="117">
        <f>IF('3i SMNCC'!R$50="-","-",'3i SMNCC'!R$62)</f>
        <v>11.405483218834176</v>
      </c>
      <c r="W153" s="117">
        <f>IF('3i SMNCC'!S$50="-","-",'3i SMNCC'!S$62)</f>
        <v>10.452988037960662</v>
      </c>
      <c r="X153" s="27"/>
      <c r="Y153" s="117">
        <f>IF('3i SMNCC'!U$50="-","-",'3i SMNCC'!U$62)</f>
        <v>11.090106502704794</v>
      </c>
      <c r="Z153" s="117" t="str">
        <f>IF('3i SMNCC'!V$50="-","-",'3i SMNCC'!V$62)</f>
        <v>-</v>
      </c>
      <c r="AA153" s="117" t="str">
        <f>IF('3i SMNCC'!W$50="-","-",'3i SMNCC'!W$62)</f>
        <v>-</v>
      </c>
      <c r="AB153" s="117" t="str">
        <f>IF('3i SMNCC'!X$50="-","-",'3i SMNCC'!X$62)</f>
        <v>-</v>
      </c>
      <c r="AC153" s="117" t="str">
        <f>IF('3i SMNCC'!Y$50="-","-",'3i SMNCC'!Y$62)</f>
        <v>-</v>
      </c>
      <c r="AD153" s="25"/>
    </row>
    <row r="154" spans="1:30" s="26" customFormat="1" ht="11.25" customHeight="1" x14ac:dyDescent="0.15">
      <c r="A154" s="207"/>
      <c r="B154" s="120" t="s">
        <v>248</v>
      </c>
      <c r="C154" s="120" t="s">
        <v>187</v>
      </c>
      <c r="D154" s="122" t="s">
        <v>124</v>
      </c>
      <c r="E154" s="119"/>
      <c r="F154" s="27"/>
      <c r="G154" s="117">
        <f>IF('3g CPIH'!C$17="-","-",'3j PAAC PAP'!$G$15*('3g CPIH'!C$17/'3g CPIH'!$G$17))</f>
        <v>3.3460635029354204</v>
      </c>
      <c r="H154" s="117">
        <f>IF('3g CPIH'!D$17="-","-",'3j PAAC PAP'!$G$15*('3g CPIH'!D$17/'3g CPIH'!$G$17))</f>
        <v>3.3527623287671227</v>
      </c>
      <c r="I154" s="117">
        <f>IF('3g CPIH'!E$17="-","-",'3j PAAC PAP'!$G$15*('3g CPIH'!E$17/'3g CPIH'!$G$17))</f>
        <v>3.3628105675146771</v>
      </c>
      <c r="J154" s="117">
        <f>IF('3g CPIH'!F$17="-","-",'3j PAAC PAP'!$G$15*('3g CPIH'!F$17/'3g CPIH'!$G$17))</f>
        <v>3.3829070450097847</v>
      </c>
      <c r="K154" s="117">
        <f>IF('3g CPIH'!G$17="-","-",'3j PAAC PAP'!$G$15*('3g CPIH'!G$17/'3g CPIH'!$G$17))</f>
        <v>3.4230999999999998</v>
      </c>
      <c r="L154" s="117">
        <f>IF('3g CPIH'!H$17="-","-",'3j PAAC PAP'!$G$15*('3g CPIH'!H$17/'3g CPIH'!$G$17))</f>
        <v>3.4666423679060667</v>
      </c>
      <c r="M154" s="117">
        <f>IF('3g CPIH'!I$17="-","-",'3j PAAC PAP'!$G$15*('3g CPIH'!I$17/'3g CPIH'!$G$17))</f>
        <v>3.516883561643835</v>
      </c>
      <c r="N154" s="117">
        <f>IF('3g CPIH'!J$17="-","-",'3j PAAC PAP'!$G$15*('3g CPIH'!J$17/'3g CPIH'!$G$17))</f>
        <v>3.547028277886497</v>
      </c>
      <c r="O154" s="27"/>
      <c r="P154" s="117">
        <f>IF('3g CPIH'!L$17="-","-",'3j PAAC PAP'!$G$15*('3g CPIH'!L$17/'3g CPIH'!$G$17))</f>
        <v>3.547028277886497</v>
      </c>
      <c r="Q154" s="117">
        <f>IF('3g CPIH'!M$17="-","-",'3j PAAC PAP'!$G$15*('3g CPIH'!M$17/'3g CPIH'!$G$17))</f>
        <v>3.5872212328767121</v>
      </c>
      <c r="R154" s="117">
        <f>IF('3g CPIH'!N$17="-","-",'3j PAAC PAP'!$G$15*('3g CPIH'!N$17/'3g CPIH'!$G$17))</f>
        <v>3.6140165362035224</v>
      </c>
      <c r="S154" s="117">
        <f>IF('3g CPIH'!O$17="-","-",'3j PAAC PAP'!$G$15*('3g CPIH'!O$17/'3g CPIH'!$G$17))</f>
        <v>3.6341130136986299</v>
      </c>
      <c r="T154" s="117">
        <f>IF('3g CPIH'!P$17="-","-",'3j PAAC PAP'!$G$15*('3g CPIH'!P$17/'3g CPIH'!$G$17))</f>
        <v>3.6441612524461835</v>
      </c>
      <c r="U154" s="117">
        <f>IF('3g CPIH'!Q$17="-","-",'3j PAAC PAP'!$G$15*('3g CPIH'!Q$17/'3g CPIH'!$G$17))</f>
        <v>3.6642577299412915</v>
      </c>
      <c r="V154" s="117">
        <f>IF('3g CPIH'!R$17="-","-",'3j PAAC PAP'!$G$15*('3g CPIH'!R$17/'3g CPIH'!$G$17))</f>
        <v>3.7312459882583173</v>
      </c>
      <c r="W154" s="117">
        <f>IF('3g CPIH'!S$17="-","-",'3j PAAC PAP'!$G$15*('3g CPIH'!S$17/'3g CPIH'!$G$17))</f>
        <v>3.8417766144814092</v>
      </c>
      <c r="X154" s="27"/>
      <c r="Y154" s="117">
        <f>IF('3g CPIH'!U$17="-","-",'3j PAAC PAP'!$G$15*('3g CPIH'!U$17/'3g CPIH'!$G$17))</f>
        <v>4.0360425636007822</v>
      </c>
      <c r="Z154" s="117" t="str">
        <f>IF('3g CPIH'!V$17="-","-",'3j PAAC PAP'!$G$15*('3g CPIH'!V$17/'3g CPIH'!$G$17))</f>
        <v>-</v>
      </c>
      <c r="AA154" s="117" t="str">
        <f>IF('3g CPIH'!W$17="-","-",'3j PAAC PAP'!$G$15*('3g CPIH'!W$17/'3g CPIH'!$G$17))</f>
        <v>-</v>
      </c>
      <c r="AB154" s="117" t="str">
        <f>IF('3g CPIH'!X$17="-","-",'3j PAAC PAP'!$G$15*('3g CPIH'!X$17/'3g CPIH'!$G$17))</f>
        <v>-</v>
      </c>
      <c r="AC154" s="117" t="str">
        <f>IF('3g CPIH'!Y$17="-","-",'3j PAAC PAP'!$G$15*('3g CPIH'!Y$17/'3g CPIH'!$G$17))</f>
        <v>-</v>
      </c>
      <c r="AD154" s="25"/>
    </row>
    <row r="155" spans="1:30" s="26" customFormat="1" ht="11.25" x14ac:dyDescent="0.15">
      <c r="A155" s="207"/>
      <c r="B155" s="120" t="s">
        <v>248</v>
      </c>
      <c r="C155" s="120" t="s">
        <v>188</v>
      </c>
      <c r="D155" s="122" t="s">
        <v>124</v>
      </c>
      <c r="E155" s="119"/>
      <c r="F155" s="27"/>
      <c r="G155" s="117">
        <f>IF(G150="-","-",SUM(G147:G153)*'3j PAAC PAP'!$G$33)</f>
        <v>0.35236095342964013</v>
      </c>
      <c r="H155" s="117">
        <f>IF(H150="-","-",SUM(H147:H153)*'3j PAAC PAP'!$G$33)</f>
        <v>0.35273496574901386</v>
      </c>
      <c r="I155" s="117">
        <f>IF(I150="-","-",SUM(I147:I153)*'3j PAAC PAP'!$G$33)</f>
        <v>0.31219609958039807</v>
      </c>
      <c r="J155" s="117">
        <f>IF(J150="-","-",SUM(J147:J153)*'3j PAAC PAP'!$G$33)</f>
        <v>0.31331813653851942</v>
      </c>
      <c r="K155" s="117">
        <f>IF(K150="-","-",SUM(K147:K153)*'3j PAAC PAP'!$G$33)</f>
        <v>0.31245019501592264</v>
      </c>
      <c r="L155" s="117">
        <f>IF(L150="-","-",SUM(L147:L153)*'3j PAAC PAP'!$G$33)</f>
        <v>0.31425399193502762</v>
      </c>
      <c r="M155" s="117">
        <f>IF(M150="-","-",SUM(M147:M153)*'3j PAAC PAP'!$G$33)</f>
        <v>0.32878099030823749</v>
      </c>
      <c r="N155" s="117">
        <f>IF(N150="-","-",SUM(N147:N153)*'3j PAAC PAP'!$G$33)</f>
        <v>0.360500791034016</v>
      </c>
      <c r="O155" s="27"/>
      <c r="P155" s="117">
        <f>IF(P150="-","-",SUM(P147:P153)*'3j PAAC PAP'!$G$33)</f>
        <v>0.360500791034016</v>
      </c>
      <c r="Q155" s="117">
        <f>IF(Q150="-","-",SUM(Q147:Q153)*'3j PAAC PAP'!$G$33)</f>
        <v>0.38201746417269267</v>
      </c>
      <c r="R155" s="117">
        <f>IF(R150="-","-",SUM(R147:R153)*'3j PAAC PAP'!$G$33)</f>
        <v>0.38343761444396102</v>
      </c>
      <c r="S155" s="117">
        <f>IF(S150="-","-",SUM(S147:S153)*'3j PAAC PAP'!$G$33)</f>
        <v>0.41188024613221236</v>
      </c>
      <c r="T155" s="117">
        <f>IF(T150="-","-",SUM(T147:T153)*'3j PAAC PAP'!$G$33)</f>
        <v>0.41182687078249008</v>
      </c>
      <c r="U155" s="117">
        <f>IF(U150="-","-",SUM(U147:U153)*'3j PAAC PAP'!$G$33)</f>
        <v>0.41511348040378487</v>
      </c>
      <c r="V155" s="117">
        <f>IF(V150="-","-",SUM(V147:V153)*'3j PAAC PAP'!$G$33)</f>
        <v>0.41464937119363271</v>
      </c>
      <c r="W155" s="117">
        <f>IF(W150="-","-",SUM(W147:W153)*'3j PAAC PAP'!$G$33)</f>
        <v>0.76635877304860078</v>
      </c>
      <c r="X155" s="27"/>
      <c r="Y155" s="117">
        <f>IF(Y150="-","-",SUM(Y147:Y153)*'3j PAAC PAP'!$G$33)</f>
        <v>0.78180630095824533</v>
      </c>
      <c r="Z155" s="117" t="str">
        <f>IF(Z150="-","-",SUM(Z147:Z153)*'3j PAAC PAP'!$G$33)</f>
        <v>-</v>
      </c>
      <c r="AA155" s="117" t="str">
        <f>IF(AA150="-","-",SUM(AA147:AA153)*'3j PAAC PAP'!$G$33)</f>
        <v>-</v>
      </c>
      <c r="AB155" s="117" t="str">
        <f>IF(AB150="-","-",SUM(AB147:AB153)*'3j PAAC PAP'!$G$33)</f>
        <v>-</v>
      </c>
      <c r="AC155" s="117" t="str">
        <f>IF(AC150="-","-",SUM(AC147:AC153)*'3j PAAC PAP'!$G$33)</f>
        <v>-</v>
      </c>
      <c r="AD155" s="25"/>
    </row>
    <row r="156" spans="1:30" s="26" customFormat="1" ht="11.25" x14ac:dyDescent="0.15">
      <c r="A156" s="207"/>
      <c r="B156" s="120" t="s">
        <v>189</v>
      </c>
      <c r="C156" s="120" t="s">
        <v>250</v>
      </c>
      <c r="D156" s="122" t="s">
        <v>124</v>
      </c>
      <c r="E156" s="161"/>
      <c r="F156" s="27"/>
      <c r="G156" s="117">
        <f>IF(G150="-","-",SUM(G147:G155)*'3k EBIT'!$E$9)</f>
        <v>1.4975665102835967</v>
      </c>
      <c r="H156" s="117">
        <f>IF(H150="-","-",SUM(H147:H155)*'3k EBIT'!$E$9)</f>
        <v>1.4992170512547851</v>
      </c>
      <c r="I156" s="117">
        <f>IF(I150="-","-",SUM(I147:I155)*'3k EBIT'!$E$9)</f>
        <v>1.3345736964231467</v>
      </c>
      <c r="J156" s="117">
        <f>IF(J150="-","-",SUM(J147:J155)*'3k EBIT'!$E$9)</f>
        <v>1.3395253193367129</v>
      </c>
      <c r="K156" s="117">
        <f>IF(K150="-","-",SUM(K147:K155)*'3k EBIT'!$E$9)</f>
        <v>1.3367745776873881</v>
      </c>
      <c r="L156" s="117">
        <f>IF(L150="-","-",SUM(L147:L155)*'3k EBIT'!$E$9)</f>
        <v>1.3449524533086883</v>
      </c>
      <c r="M156" s="117">
        <f>IF(M150="-","-",SUM(M147:M155)*'3k EBIT'!$E$9)</f>
        <v>1.4049947868069261</v>
      </c>
      <c r="N156" s="117">
        <f>IF(N150="-","-",SUM(N147:N155)*'3k EBIT'!$E$9)</f>
        <v>1.5345567690885118</v>
      </c>
      <c r="O156" s="27"/>
      <c r="P156" s="117">
        <f>IF(P150="-","-",SUM(P147:P155)*'3k EBIT'!$E$9)</f>
        <v>1.5345567690885118</v>
      </c>
      <c r="Q156" s="117">
        <f>IF(Q150="-","-",SUM(Q147:Q155)*'3k EBIT'!$E$9)</f>
        <v>1.6228257023591521</v>
      </c>
      <c r="R156" s="117">
        <f>IF(R150="-","-",SUM(R147:R155)*'3k EBIT'!$E$9)</f>
        <v>1.6291192478925061</v>
      </c>
      <c r="S156" s="117">
        <f>IF(S150="-","-",SUM(S147:S155)*'3k EBIT'!$E$9)</f>
        <v>1.7451610856069864</v>
      </c>
      <c r="T156" s="117">
        <f>IF(T150="-","-",SUM(T147:T155)*'3k EBIT'!$E$9)</f>
        <v>1.7451386665865032</v>
      </c>
      <c r="U156" s="117">
        <f>IF(U150="-","-",SUM(U147:U155)*'3k EBIT'!$E$9)</f>
        <v>1.7588918124712709</v>
      </c>
      <c r="V156" s="117">
        <f>IF(V150="-","-",SUM(V147:V155)*'3k EBIT'!$E$9)</f>
        <v>1.7583020935655507</v>
      </c>
      <c r="W156" s="117">
        <f>IF(W150="-","-",SUM(W147:W155)*'3k EBIT'!$E$9)</f>
        <v>3.1905534828604201</v>
      </c>
      <c r="X156" s="27"/>
      <c r="Y156" s="117">
        <f>IF(Y150="-","-",SUM(Y147:Y155)*'3k EBIT'!$E$9)</f>
        <v>3.2571283184885313</v>
      </c>
      <c r="Z156" s="117" t="str">
        <f>IF(Z150="-","-",SUM(Z147:Z155)*'3k EBIT'!$E$9)</f>
        <v>-</v>
      </c>
      <c r="AA156" s="117" t="str">
        <f>IF(AA150="-","-",SUM(AA147:AA155)*'3k EBIT'!$E$9)</f>
        <v>-</v>
      </c>
      <c r="AB156" s="117" t="str">
        <f>IF(AB150="-","-",SUM(AB147:AB155)*'3k EBIT'!$E$9)</f>
        <v>-</v>
      </c>
      <c r="AC156" s="117" t="str">
        <f>IF(AC150="-","-",SUM(AC147:AC155)*'3k EBIT'!$E$9)</f>
        <v>-</v>
      </c>
      <c r="AD156" s="25"/>
    </row>
    <row r="157" spans="1:30" s="26" customFormat="1" ht="11.25" x14ac:dyDescent="0.15">
      <c r="A157" s="207"/>
      <c r="B157" s="120" t="s">
        <v>251</v>
      </c>
      <c r="C157" s="156" t="s">
        <v>252</v>
      </c>
      <c r="D157" s="122" t="s">
        <v>124</v>
      </c>
      <c r="E157" s="122"/>
      <c r="F157" s="27"/>
      <c r="G157" s="117">
        <f>IF(G152="-","-",SUM(G147:G150,G152:G156)*'3l HAP'!$E$10)</f>
        <v>0.743576236448796</v>
      </c>
      <c r="H157" s="117">
        <f>IF(H152="-","-",SUM(H147:H150,H152:H156)*'3l HAP'!$E$10)</f>
        <v>0.74484810804761292</v>
      </c>
      <c r="I157" s="117">
        <f>IF(I152="-","-",SUM(I147:I150,I152:I156)*'3l HAP'!$E$10)</f>
        <v>0.74462942789449926</v>
      </c>
      <c r="J157" s="117">
        <f>IF(J152="-","-",SUM(J147:J150,J152:J156)*'3l HAP'!$E$10)</f>
        <v>0.7484450426909508</v>
      </c>
      <c r="K157" s="117">
        <f>IF(K152="-","-",SUM(K147:K150,K152:K156)*'3l HAP'!$E$10)</f>
        <v>0.75701330996186345</v>
      </c>
      <c r="L157" s="117">
        <f>IF(L152="-","-",SUM(L147:L150,L152:L156)*'3l HAP'!$E$10)</f>
        <v>0.76331500614690273</v>
      </c>
      <c r="M157" s="117">
        <f>IF(M152="-","-",SUM(M147:M150,M152:M156)*'3l HAP'!$E$10)</f>
        <v>0.80584156968067289</v>
      </c>
      <c r="N157" s="117">
        <f>IF(N152="-","-",SUM(N147:N150,N152:N156)*'3l HAP'!$E$10)</f>
        <v>0.90567926436796087</v>
      </c>
      <c r="O157" s="27"/>
      <c r="P157" s="117">
        <f>IF(P152="-","-",SUM(P147:P150,P152:P156)*'3l HAP'!$E$10)</f>
        <v>0.90567926436796087</v>
      </c>
      <c r="Q157" s="117">
        <f>IF(Q152="-","-",SUM(Q147:Q150,Q152:Q156)*'3l HAP'!$E$10)</f>
        <v>0.94163362795790695</v>
      </c>
      <c r="R157" s="117">
        <f>IF(R152="-","-",SUM(R147:R150,R152:R156)*'3l HAP'!$E$10)</f>
        <v>0.9464832996470447</v>
      </c>
      <c r="S157" s="117">
        <f>IF(S152="-","-",SUM(S147:S150,S152:S156)*'3l HAP'!$E$10)</f>
        <v>0.9808598203688641</v>
      </c>
      <c r="T157" s="117">
        <f>IF(T152="-","-",SUM(T147:T150,T152:T156)*'3l HAP'!$E$10)</f>
        <v>0.98084254475079491</v>
      </c>
      <c r="U157" s="117">
        <f>IF(U152="-","-",SUM(U147:U150,U152:U156)*'3l HAP'!$E$10)</f>
        <v>1.0037315445522015</v>
      </c>
      <c r="V157" s="117">
        <f>IF(V152="-","-",SUM(V147:V150,V152:V156)*'3l HAP'!$E$10)</f>
        <v>1.0032771197662895</v>
      </c>
      <c r="W157" s="117">
        <f>IF(W152="-","-",SUM(W147:W150,W152:W156)*'3l HAP'!$E$10)</f>
        <v>1.0643318603254697</v>
      </c>
      <c r="X157" s="27"/>
      <c r="Y157" s="117">
        <f>IF(Y152="-","-",SUM(Y147:Y150,Y152:Y156)*'3l HAP'!$E$10)</f>
        <v>1.1156330058949326</v>
      </c>
      <c r="Z157" s="117" t="str">
        <f>IF(Z152="-","-",SUM(Z147:Z150,Z152:Z156)*'3l HAP'!$E$10)</f>
        <v>-</v>
      </c>
      <c r="AA157" s="117" t="str">
        <f>IF(AA152="-","-",SUM(AA147:AA150,AA152:AA156)*'3l HAP'!$E$10)</f>
        <v>-</v>
      </c>
      <c r="AB157" s="117" t="str">
        <f>IF(AB152="-","-",SUM(AB147:AB150,AB152:AB156)*'3l HAP'!$E$10)</f>
        <v>-</v>
      </c>
      <c r="AC157" s="117" t="str">
        <f>IF(AC152="-","-",SUM(AC147:AC150,AC152:AC156)*'3l HAP'!$E$10)</f>
        <v>-</v>
      </c>
      <c r="AD157" s="25"/>
    </row>
    <row r="158" spans="1:30" s="26" customFormat="1" ht="11.25" customHeight="1" x14ac:dyDescent="0.15">
      <c r="A158" s="207"/>
      <c r="B158" s="120" t="s">
        <v>253</v>
      </c>
      <c r="C158" s="120" t="str">
        <f>B158&amp;"_"&amp;D158</f>
        <v>Total_Yorkshire</v>
      </c>
      <c r="D158" s="122" t="s">
        <v>124</v>
      </c>
      <c r="E158" s="161"/>
      <c r="F158" s="27"/>
      <c r="G158" s="117">
        <f t="shared" ref="G158:N158" si="33">IF(G152="-","-",SUM(G147:G157))</f>
        <v>79.56283369487349</v>
      </c>
      <c r="H158" s="117">
        <f t="shared" si="33"/>
        <v>79.650976108021183</v>
      </c>
      <c r="I158" s="117">
        <f t="shared" si="33"/>
        <v>70.985321279168261</v>
      </c>
      <c r="J158" s="117">
        <f t="shared" si="33"/>
        <v>71.249748518611355</v>
      </c>
      <c r="K158" s="117">
        <f t="shared" si="33"/>
        <v>71.113540969402052</v>
      </c>
      <c r="L158" s="117">
        <f t="shared" si="33"/>
        <v>71.550256994187535</v>
      </c>
      <c r="M158" s="117">
        <f t="shared" si="33"/>
        <v>74.752905068121535</v>
      </c>
      <c r="N158" s="117">
        <f t="shared" si="33"/>
        <v>81.671791645213588</v>
      </c>
      <c r="O158" s="27"/>
      <c r="P158" s="117">
        <f t="shared" ref="P158:W158" si="34">IF(P152="-","-",SUM(P147:P157))</f>
        <v>81.671791645213588</v>
      </c>
      <c r="Q158" s="117">
        <f t="shared" si="34"/>
        <v>86.353477419905673</v>
      </c>
      <c r="R158" s="117">
        <f t="shared" si="34"/>
        <v>86.689566193373196</v>
      </c>
      <c r="S158" s="117">
        <f t="shared" si="34"/>
        <v>92.831405334258903</v>
      </c>
      <c r="T158" s="117">
        <f t="shared" si="34"/>
        <v>92.830208110681738</v>
      </c>
      <c r="U158" s="117">
        <f t="shared" si="34"/>
        <v>93.576946594904044</v>
      </c>
      <c r="V158" s="117">
        <f t="shared" si="34"/>
        <v>93.545454345795221</v>
      </c>
      <c r="W158" s="117">
        <f t="shared" si="34"/>
        <v>168.98813001792877</v>
      </c>
      <c r="X158" s="27"/>
      <c r="Y158" s="117">
        <f t="shared" ref="Y158:AC158" si="35">IF(Y152="-","-",SUM(Y147:Y157))</f>
        <v>172.54336843345672</v>
      </c>
      <c r="Z158" s="117" t="str">
        <f t="shared" si="35"/>
        <v>-</v>
      </c>
      <c r="AA158" s="117" t="str">
        <f t="shared" si="35"/>
        <v>-</v>
      </c>
      <c r="AB158" s="117" t="str">
        <f t="shared" si="35"/>
        <v>-</v>
      </c>
      <c r="AC158" s="117" t="str">
        <f t="shared" si="35"/>
        <v>-</v>
      </c>
      <c r="AD158" s="25"/>
    </row>
    <row r="159" spans="1:30" s="26" customFormat="1" ht="11.25" customHeight="1" x14ac:dyDescent="0.15">
      <c r="A159" s="207"/>
      <c r="B159" s="123" t="s">
        <v>244</v>
      </c>
      <c r="C159" s="123" t="s">
        <v>180</v>
      </c>
      <c r="D159" s="121" t="s">
        <v>127</v>
      </c>
      <c r="E159" s="160"/>
      <c r="F159" s="27"/>
      <c r="G159" s="35" t="s">
        <v>249</v>
      </c>
      <c r="H159" s="35" t="s">
        <v>249</v>
      </c>
      <c r="I159" s="35" t="s">
        <v>249</v>
      </c>
      <c r="J159" s="35" t="s">
        <v>249</v>
      </c>
      <c r="K159" s="35" t="s">
        <v>249</v>
      </c>
      <c r="L159" s="35" t="s">
        <v>249</v>
      </c>
      <c r="M159" s="35" t="s">
        <v>249</v>
      </c>
      <c r="N159" s="35" t="s">
        <v>249</v>
      </c>
      <c r="O159" s="27"/>
      <c r="P159" s="35" t="s">
        <v>249</v>
      </c>
      <c r="Q159" s="35" t="s">
        <v>249</v>
      </c>
      <c r="R159" s="35" t="s">
        <v>249</v>
      </c>
      <c r="S159" s="35" t="s">
        <v>249</v>
      </c>
      <c r="T159" s="35" t="s">
        <v>249</v>
      </c>
      <c r="U159" s="35" t="s">
        <v>249</v>
      </c>
      <c r="V159" s="35" t="s">
        <v>249</v>
      </c>
      <c r="W159" s="35" t="s">
        <v>249</v>
      </c>
      <c r="X159" s="27"/>
      <c r="Y159" s="35" t="s">
        <v>249</v>
      </c>
      <c r="Z159" s="35" t="s">
        <v>249</v>
      </c>
      <c r="AA159" s="35" t="s">
        <v>249</v>
      </c>
      <c r="AB159" s="35" t="s">
        <v>249</v>
      </c>
      <c r="AC159" s="35" t="s">
        <v>249</v>
      </c>
      <c r="AD159" s="25"/>
    </row>
    <row r="160" spans="1:30" s="26" customFormat="1" ht="11.25" customHeight="1" x14ac:dyDescent="0.15">
      <c r="A160" s="207"/>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x14ac:dyDescent="0.15">
      <c r="A161" s="207"/>
      <c r="B161" s="123" t="s">
        <v>245</v>
      </c>
      <c r="C161" s="123" t="s">
        <v>182</v>
      </c>
      <c r="D161" s="121" t="s">
        <v>127</v>
      </c>
      <c r="E161" s="160"/>
      <c r="F161" s="27"/>
      <c r="G161" s="35" t="str">
        <f>IF('3c AA'!J137="-","-",'3c AA'!J137)</f>
        <v>-</v>
      </c>
      <c r="H161" s="35" t="str">
        <f>IF('3c AA'!K137="-","-",'3c AA'!K137)</f>
        <v>-</v>
      </c>
      <c r="I161" s="35" t="str">
        <f>IF('3c AA'!L137="-","-",'3c AA'!L137)</f>
        <v>-</v>
      </c>
      <c r="J161" s="35" t="str">
        <f>IF('3c AA'!M137="-","-",'3c AA'!M137)</f>
        <v>-</v>
      </c>
      <c r="K161" s="35" t="str">
        <f>IF('3c AA'!N137="-","-",'3c AA'!N137)</f>
        <v>-</v>
      </c>
      <c r="L161" s="35" t="str">
        <f>IF('3c AA'!O137="-","-",'3c AA'!O137)</f>
        <v>-</v>
      </c>
      <c r="M161" s="35" t="str">
        <f>IF('3c AA'!P137="-","-",'3c AA'!P137)</f>
        <v>-</v>
      </c>
      <c r="N161" s="35" t="str">
        <f>IF('3c AA'!Q137="-","-",'3c AA'!Q137)</f>
        <v>-</v>
      </c>
      <c r="O161" s="27"/>
      <c r="P161" s="35" t="str">
        <f>IF('3c AA'!S137="-","-",'3c AA'!S137)</f>
        <v>-</v>
      </c>
      <c r="Q161" s="35" t="str">
        <f>IF('3c AA'!T137="-","-",'3c AA'!T137)</f>
        <v>-</v>
      </c>
      <c r="R161" s="35" t="str">
        <f>IF('3c AA'!U137="-","-",'3c AA'!U137)</f>
        <v>-</v>
      </c>
      <c r="S161" s="35" t="str">
        <f>IF('3c AA'!V137="-","-",'3c AA'!V137)</f>
        <v>-</v>
      </c>
      <c r="T161" s="35">
        <f>IF('3c AA'!W137="-","-",'3c AA'!W137)</f>
        <v>0</v>
      </c>
      <c r="U161" s="35">
        <f>IF('3c AA'!X137="-","-",'3c AA'!X137)</f>
        <v>1.4870742269298105</v>
      </c>
      <c r="V161" s="35">
        <f>IF('3c AA'!Y137="-","-",'3c AA'!Y137)</f>
        <v>0.70457099735818829</v>
      </c>
      <c r="W161" s="35" t="str">
        <f>IF('3c AA'!Z137="-","-",'3c AA'!Z137)</f>
        <v>-</v>
      </c>
      <c r="X161" s="27"/>
      <c r="Y161" s="35">
        <f>IF('3c AA'!AB137="-","-",'3c AA'!AB137)</f>
        <v>0</v>
      </c>
      <c r="Z161" s="35" t="str">
        <f>IF('3c AA'!AC137="-","-",'3c AA'!AC137)</f>
        <v>-</v>
      </c>
      <c r="AA161" s="35" t="str">
        <f>IF('3c AA'!AD137="-","-",'3c AA'!AD137)</f>
        <v>-</v>
      </c>
      <c r="AB161" s="35" t="str">
        <f>IF('3c AA'!AE137="-","-",'3c AA'!AE137)</f>
        <v>-</v>
      </c>
      <c r="AC161" s="35" t="str">
        <f>IF('3c AA'!AF137="-","-",'3c AA'!AF137)</f>
        <v>-</v>
      </c>
      <c r="AD161" s="25"/>
    </row>
    <row r="162" spans="1:30" s="26" customFormat="1" ht="11.25" customHeight="1" x14ac:dyDescent="0.15">
      <c r="A162" s="207"/>
      <c r="B162" s="123" t="s">
        <v>246</v>
      </c>
      <c r="C162" s="123" t="s">
        <v>183</v>
      </c>
      <c r="D162" s="121" t="s">
        <v>127</v>
      </c>
      <c r="E162" s="160"/>
      <c r="F162" s="27"/>
      <c r="G162" s="35">
        <f>IF('3d PC'!G15="-","-",'3d PC'!G61)</f>
        <v>6.5567588596821027</v>
      </c>
      <c r="H162" s="35">
        <f>IF('3d PC'!H15="-","-",'3d PC'!H61)</f>
        <v>6.5567588596821027</v>
      </c>
      <c r="I162" s="35">
        <f>IF('3d PC'!I15="-","-",'3d PC'!I61)</f>
        <v>6.6197359495950758</v>
      </c>
      <c r="J162" s="35">
        <f>IF('3d PC'!J15="-","-",'3d PC'!J61)</f>
        <v>6.6197359495950758</v>
      </c>
      <c r="K162" s="35">
        <f>IF('3d PC'!K15="-","-",'3d PC'!K61)</f>
        <v>6.6995028867368616</v>
      </c>
      <c r="L162" s="35">
        <f>IF('3d PC'!L15="-","-",'3d PC'!L61)</f>
        <v>6.6995028867368616</v>
      </c>
      <c r="M162" s="35">
        <f>IF('3d PC'!M15="-","-",'3d PC'!M61)</f>
        <v>7.1131218301273513</v>
      </c>
      <c r="N162" s="35">
        <f>IF('3d PC'!N15="-","-",'3d PC'!N61)</f>
        <v>7.1131218301273513</v>
      </c>
      <c r="O162" s="27"/>
      <c r="P162" s="35">
        <f>'3d PC'!P61</f>
        <v>7.1131218301273513</v>
      </c>
      <c r="Q162" s="35">
        <f>'3d PC'!Q61</f>
        <v>7.2804579515147188</v>
      </c>
      <c r="R162" s="35">
        <f>'3d PC'!R61</f>
        <v>7.1935840895118579</v>
      </c>
      <c r="S162" s="35">
        <f>'3d PC'!S61</f>
        <v>7.3593999937099728</v>
      </c>
      <c r="T162" s="35">
        <f>'3d PC'!T61</f>
        <v>7.0492243060839304</v>
      </c>
      <c r="U162" s="35">
        <f>'3d PC'!U61</f>
        <v>7.1089669218364691</v>
      </c>
      <c r="V162" s="35">
        <f>'3d PC'!V61</f>
        <v>6.9829560851947949</v>
      </c>
      <c r="W162" s="35">
        <f>'3d PC'!W61</f>
        <v>9.6262235975887975</v>
      </c>
      <c r="X162" s="27"/>
      <c r="Y162" s="35">
        <f>'3d PC'!Y61</f>
        <v>9.9504863797742438</v>
      </c>
      <c r="Z162" s="35" t="str">
        <f>'3d PC'!Z61</f>
        <v>-</v>
      </c>
      <c r="AA162" s="35" t="str">
        <f>'3d PC'!AA61</f>
        <v>-</v>
      </c>
      <c r="AB162" s="35" t="str">
        <f>'3d PC'!AB61</f>
        <v>-</v>
      </c>
      <c r="AC162" s="35" t="str">
        <f>'3d PC'!AC61</f>
        <v>-</v>
      </c>
      <c r="AD162" s="25"/>
    </row>
    <row r="163" spans="1:30" s="26" customFormat="1" ht="11.25" customHeight="1" x14ac:dyDescent="0.15">
      <c r="A163" s="207"/>
      <c r="B163" s="123" t="s">
        <v>247</v>
      </c>
      <c r="C163" s="123" t="s">
        <v>184</v>
      </c>
      <c r="D163" s="121" t="s">
        <v>127</v>
      </c>
      <c r="E163" s="160"/>
      <c r="F163" s="27"/>
      <c r="G163" s="35">
        <f>IF('3e NC-Elec'!H55="-","-",'3e NC-Elec'!H55)</f>
        <v>18.2135</v>
      </c>
      <c r="H163" s="35">
        <f>IF('3e NC-Elec'!I55="-","-",'3e NC-Elec'!I55)</f>
        <v>18.2135</v>
      </c>
      <c r="I163" s="35">
        <f>IF('3e NC-Elec'!J55="-","-",'3e NC-Elec'!J55)</f>
        <v>18.140499999999999</v>
      </c>
      <c r="J163" s="35">
        <f>IF('3e NC-Elec'!K55="-","-",'3e NC-Elec'!K55)</f>
        <v>18.140499999999999</v>
      </c>
      <c r="K163" s="35">
        <f>IF('3e NC-Elec'!L55="-","-",'3e NC-Elec'!L55)</f>
        <v>18.797500000000003</v>
      </c>
      <c r="L163" s="35">
        <f>IF('3e NC-Elec'!M55="-","-",'3e NC-Elec'!M55)</f>
        <v>18.797500000000003</v>
      </c>
      <c r="M163" s="35">
        <f>IF('3e NC-Elec'!N55="-","-",'3e NC-Elec'!N55)</f>
        <v>18.614999999999998</v>
      </c>
      <c r="N163" s="35">
        <f>IF('3e NC-Elec'!O55="-","-",'3e NC-Elec'!O55)</f>
        <v>18.614999999999998</v>
      </c>
      <c r="O163" s="27"/>
      <c r="P163" s="35">
        <f>'3e NC-Elec'!Q55</f>
        <v>18.614999999999998</v>
      </c>
      <c r="Q163" s="35">
        <f>'3e NC-Elec'!R55</f>
        <v>16.8995</v>
      </c>
      <c r="R163" s="35">
        <f>'3e NC-Elec'!S55</f>
        <v>16.8995</v>
      </c>
      <c r="S163" s="35">
        <f>'3e NC-Elec'!T55</f>
        <v>15.768000000000002</v>
      </c>
      <c r="T163" s="35">
        <f>'3e NC-Elec'!U55</f>
        <v>15.768000000000002</v>
      </c>
      <c r="U163" s="35">
        <f>'3e NC-Elec'!V55</f>
        <v>17.373999999999999</v>
      </c>
      <c r="V163" s="35">
        <f>'3e NC-Elec'!W55</f>
        <v>17.373999999999999</v>
      </c>
      <c r="W163" s="35">
        <f>'3e NC-Elec'!X55</f>
        <v>99.024499999999989</v>
      </c>
      <c r="X163" s="27"/>
      <c r="Y163" s="35">
        <f>'3e NC-Elec'!Z55</f>
        <v>99.024499999999989</v>
      </c>
      <c r="Z163" s="35" t="str">
        <f>'3e NC-Elec'!AA55</f>
        <v>-</v>
      </c>
      <c r="AA163" s="35" t="str">
        <f>'3e NC-Elec'!AB55</f>
        <v>-</v>
      </c>
      <c r="AB163" s="35" t="str">
        <f>'3e NC-Elec'!AC55</f>
        <v>-</v>
      </c>
      <c r="AC163" s="35" t="str">
        <f>'3e NC-Elec'!AD55</f>
        <v>-</v>
      </c>
      <c r="AD163" s="25"/>
    </row>
    <row r="164" spans="1:30" s="26" customFormat="1" ht="11.25" customHeight="1" x14ac:dyDescent="0.15">
      <c r="A164" s="207"/>
      <c r="B164" s="123" t="s">
        <v>248</v>
      </c>
      <c r="C164" s="123" t="s">
        <v>185</v>
      </c>
      <c r="D164" s="121" t="s">
        <v>127</v>
      </c>
      <c r="E164" s="160"/>
      <c r="F164" s="27"/>
      <c r="G164" s="35">
        <f>IF('3g CPIH'!C$17="-","-",'3h OC '!$E$9*('3g CPIH'!C$17/'3g CPIH'!$G$17))</f>
        <v>39.034507632093934</v>
      </c>
      <c r="H164" s="35">
        <f>IF('3g CPIH'!D$17="-","-",'3h OC '!$E$9*('3g CPIH'!D$17/'3g CPIH'!$G$17))</f>
        <v>39.112654794520544</v>
      </c>
      <c r="I164" s="35">
        <f>IF('3g CPIH'!E$17="-","-",'3h OC '!$E$9*('3g CPIH'!E$17/'3g CPIH'!$G$17))</f>
        <v>39.229875538160471</v>
      </c>
      <c r="J164" s="35">
        <f>IF('3g CPIH'!F$17="-","-",'3h OC '!$E$9*('3g CPIH'!F$17/'3g CPIH'!$G$17))</f>
        <v>39.464317025440316</v>
      </c>
      <c r="K164" s="35">
        <f>IF('3g CPIH'!G$17="-","-",'3h OC '!$E$9*('3g CPIH'!G$17/'3g CPIH'!$G$17))</f>
        <v>39.933199999999999</v>
      </c>
      <c r="L164" s="35">
        <f>IF('3g CPIH'!H$17="-","-",'3h OC '!$E$9*('3g CPIH'!H$17/'3g CPIH'!$G$17))</f>
        <v>40.441156555772999</v>
      </c>
      <c r="M164" s="35">
        <f>IF('3g CPIH'!I$17="-","-",'3h OC '!$E$9*('3g CPIH'!I$17/'3g CPIH'!$G$17))</f>
        <v>41.027260273972601</v>
      </c>
      <c r="N164" s="35">
        <f>IF('3g CPIH'!J$17="-","-",'3h OC '!$E$9*('3g CPIH'!J$17/'3g CPIH'!$G$17))</f>
        <v>41.378922504892373</v>
      </c>
      <c r="O164" s="27"/>
      <c r="P164" s="35">
        <f>IF('3g CPIH'!L$17="-","-",'3h OC '!$E$9*('3g CPIH'!L$17/'3g CPIH'!$G$17))</f>
        <v>41.378922504892373</v>
      </c>
      <c r="Q164" s="35">
        <f>IF('3g CPIH'!M$17="-","-",'3h OC '!$E$9*('3g CPIH'!M$17/'3g CPIH'!$G$17))</f>
        <v>41.847805479452056</v>
      </c>
      <c r="R164" s="35">
        <f>IF('3g CPIH'!N$17="-","-",'3h OC '!$E$9*('3g CPIH'!N$17/'3g CPIH'!$G$17))</f>
        <v>42.160394129158512</v>
      </c>
      <c r="S164" s="35">
        <f>IF('3g CPIH'!O$17="-","-",'3h OC '!$E$9*('3g CPIH'!O$17/'3g CPIH'!$G$17))</f>
        <v>42.394835616438357</v>
      </c>
      <c r="T164" s="35">
        <f>IF('3g CPIH'!P$17="-","-",'3h OC '!$E$9*('3g CPIH'!P$17/'3g CPIH'!$G$17))</f>
        <v>42.512056360078276</v>
      </c>
      <c r="U164" s="35">
        <f>IF('3g CPIH'!Q$17="-","-",'3h OC '!$E$9*('3g CPIH'!Q$17/'3g CPIH'!$G$17))</f>
        <v>42.746497847358121</v>
      </c>
      <c r="V164" s="35">
        <f>IF('3g CPIH'!R$17="-","-",'3h OC '!$E$9*('3g CPIH'!R$17/'3g CPIH'!$G$17))</f>
        <v>43.527969471624267</v>
      </c>
      <c r="W164" s="35">
        <f>IF('3g CPIH'!S$17="-","-",'3h OC '!$E$9*('3g CPIH'!S$17/'3g CPIH'!$G$17))</f>
        <v>44.817397651663406</v>
      </c>
      <c r="X164" s="27"/>
      <c r="Y164" s="35">
        <f>IF('3g CPIH'!U$17="-","-",'3h OC '!$E$9*('3g CPIH'!U$17/'3g CPIH'!$G$17))</f>
        <v>47.083665362035227</v>
      </c>
      <c r="Z164" s="35" t="str">
        <f>IF('3g CPIH'!V$17="-","-",'3h OC '!$E$9*('3g CPIH'!V$17/'3g CPIH'!$G$17))</f>
        <v>-</v>
      </c>
      <c r="AA164" s="35" t="str">
        <f>IF('3g CPIH'!W$17="-","-",'3h OC '!$E$9*('3g CPIH'!W$17/'3g CPIH'!$G$17))</f>
        <v>-</v>
      </c>
      <c r="AB164" s="35" t="str">
        <f>IF('3g CPIH'!X$17="-","-",'3h OC '!$E$9*('3g CPIH'!X$17/'3g CPIH'!$G$17))</f>
        <v>-</v>
      </c>
      <c r="AC164" s="35" t="str">
        <f>IF('3g CPIH'!Y$17="-","-",'3h OC '!$E$9*('3g CPIH'!Y$17/'3g CPIH'!$G$17))</f>
        <v>-</v>
      </c>
      <c r="AD164" s="25"/>
    </row>
    <row r="165" spans="1:30" s="26" customFormat="1" ht="11.25" customHeight="1" x14ac:dyDescent="0.15">
      <c r="A165" s="207"/>
      <c r="B165" s="123" t="s">
        <v>248</v>
      </c>
      <c r="C165" s="123" t="s">
        <v>186</v>
      </c>
      <c r="D165" s="121" t="s">
        <v>127</v>
      </c>
      <c r="E165" s="160"/>
      <c r="F165" s="27"/>
      <c r="G165" s="35" t="s">
        <v>249</v>
      </c>
      <c r="H165" s="35" t="s">
        <v>249</v>
      </c>
      <c r="I165" s="35" t="s">
        <v>249</v>
      </c>
      <c r="J165" s="35" t="s">
        <v>249</v>
      </c>
      <c r="K165" s="35">
        <f>IF('3i SMNCC'!G$50="-","-",'3i SMNCC'!G$62)</f>
        <v>0</v>
      </c>
      <c r="L165" s="35">
        <f>IF('3i SMNCC'!H$50="-","-",'3i SMNCC'!H$62)</f>
        <v>-0.1310662676190151</v>
      </c>
      <c r="M165" s="35">
        <f>IF('3i SMNCC'!I$50="-","-",'3i SMNCC'!I$62)</f>
        <v>1.6490220555819262</v>
      </c>
      <c r="N165" s="35">
        <f>IF('3i SMNCC'!J$50="-","-",'3i SMNCC'!J$62)</f>
        <v>7.9249822078168837</v>
      </c>
      <c r="O165" s="27"/>
      <c r="P165" s="35">
        <f>IF('3i SMNCC'!L$50="-","-",'3i SMNCC'!L$62)</f>
        <v>7.9249822078168837</v>
      </c>
      <c r="Q165" s="35">
        <f>IF('3i SMNCC'!M$50="-","-",'3i SMNCC'!M$62)</f>
        <v>9.5945159615724194</v>
      </c>
      <c r="R165" s="35">
        <f>IF('3i SMNCC'!N$50="-","-",'3i SMNCC'!N$62)</f>
        <v>9.6655312765157912</v>
      </c>
      <c r="S165" s="35">
        <f>IF('3i SMNCC'!O$50="-","-",'3i SMNCC'!O$62)</f>
        <v>11.448655558303892</v>
      </c>
      <c r="T165" s="35">
        <f>IF('3i SMNCC'!P$50="-","-",'3i SMNCC'!P$62)</f>
        <v>11.63045810995356</v>
      </c>
      <c r="U165" s="35">
        <f>IF('3i SMNCC'!Q$50="-","-",'3i SMNCC'!Q$62)</f>
        <v>11.375413031411084</v>
      </c>
      <c r="V165" s="35">
        <f>IF('3i SMNCC'!R$50="-","-",'3i SMNCC'!R$62)</f>
        <v>11.405483218834176</v>
      </c>
      <c r="W165" s="35">
        <f>IF('3i SMNCC'!S$50="-","-",'3i SMNCC'!S$62)</f>
        <v>10.452988037960662</v>
      </c>
      <c r="X165" s="27"/>
      <c r="Y165" s="35">
        <f>IF('3i SMNCC'!U$50="-","-",'3i SMNCC'!U$62)</f>
        <v>11.090106502704794</v>
      </c>
      <c r="Z165" s="35" t="str">
        <f>IF('3i SMNCC'!V$50="-","-",'3i SMNCC'!V$62)</f>
        <v>-</v>
      </c>
      <c r="AA165" s="35" t="str">
        <f>IF('3i SMNCC'!W$50="-","-",'3i SMNCC'!W$62)</f>
        <v>-</v>
      </c>
      <c r="AB165" s="35" t="str">
        <f>IF('3i SMNCC'!X$50="-","-",'3i SMNCC'!X$62)</f>
        <v>-</v>
      </c>
      <c r="AC165" s="35" t="str">
        <f>IF('3i SMNCC'!Y$50="-","-",'3i SMNCC'!Y$62)</f>
        <v>-</v>
      </c>
      <c r="AD165" s="25"/>
    </row>
    <row r="166" spans="1:30" s="26" customFormat="1" ht="11.25" x14ac:dyDescent="0.15">
      <c r="A166" s="207"/>
      <c r="B166" s="123" t="s">
        <v>248</v>
      </c>
      <c r="C166" s="123" t="s">
        <v>187</v>
      </c>
      <c r="D166" s="121" t="s">
        <v>127</v>
      </c>
      <c r="E166" s="160"/>
      <c r="F166" s="27"/>
      <c r="G166" s="35">
        <f>IF('3g CPIH'!C$17="-","-",'3j PAAC PAP'!$G$15*('3g CPIH'!C$17/'3g CPIH'!$G$17))</f>
        <v>3.3460635029354204</v>
      </c>
      <c r="H166" s="35">
        <f>IF('3g CPIH'!D$17="-","-",'3j PAAC PAP'!$G$15*('3g CPIH'!D$17/'3g CPIH'!$G$17))</f>
        <v>3.3527623287671227</v>
      </c>
      <c r="I166" s="35">
        <f>IF('3g CPIH'!E$17="-","-",'3j PAAC PAP'!$G$15*('3g CPIH'!E$17/'3g CPIH'!$G$17))</f>
        <v>3.3628105675146771</v>
      </c>
      <c r="J166" s="35">
        <f>IF('3g CPIH'!F$17="-","-",'3j PAAC PAP'!$G$15*('3g CPIH'!F$17/'3g CPIH'!$G$17))</f>
        <v>3.3829070450097847</v>
      </c>
      <c r="K166" s="35">
        <f>IF('3g CPIH'!G$17="-","-",'3j PAAC PAP'!$G$15*('3g CPIH'!G$17/'3g CPIH'!$G$17))</f>
        <v>3.4230999999999998</v>
      </c>
      <c r="L166" s="35">
        <f>IF('3g CPIH'!H$17="-","-",'3j PAAC PAP'!$G$15*('3g CPIH'!H$17/'3g CPIH'!$G$17))</f>
        <v>3.4666423679060667</v>
      </c>
      <c r="M166" s="35">
        <f>IF('3g CPIH'!I$17="-","-",'3j PAAC PAP'!$G$15*('3g CPIH'!I$17/'3g CPIH'!$G$17))</f>
        <v>3.516883561643835</v>
      </c>
      <c r="N166" s="35">
        <f>IF('3g CPIH'!J$17="-","-",'3j PAAC PAP'!$G$15*('3g CPIH'!J$17/'3g CPIH'!$G$17))</f>
        <v>3.547028277886497</v>
      </c>
      <c r="O166" s="27"/>
      <c r="P166" s="35">
        <f>IF('3g CPIH'!L$17="-","-",'3j PAAC PAP'!$G$15*('3g CPIH'!L$17/'3g CPIH'!$G$17))</f>
        <v>3.547028277886497</v>
      </c>
      <c r="Q166" s="35">
        <f>IF('3g CPIH'!M$17="-","-",'3j PAAC PAP'!$G$15*('3g CPIH'!M$17/'3g CPIH'!$G$17))</f>
        <v>3.5872212328767121</v>
      </c>
      <c r="R166" s="35">
        <f>IF('3g CPIH'!N$17="-","-",'3j PAAC PAP'!$G$15*('3g CPIH'!N$17/'3g CPIH'!$G$17))</f>
        <v>3.6140165362035224</v>
      </c>
      <c r="S166" s="35">
        <f>IF('3g CPIH'!O$17="-","-",'3j PAAC PAP'!$G$15*('3g CPIH'!O$17/'3g CPIH'!$G$17))</f>
        <v>3.6341130136986299</v>
      </c>
      <c r="T166" s="35">
        <f>IF('3g CPIH'!P$17="-","-",'3j PAAC PAP'!$G$15*('3g CPIH'!P$17/'3g CPIH'!$G$17))</f>
        <v>3.6441612524461835</v>
      </c>
      <c r="U166" s="35">
        <f>IF('3g CPIH'!Q$17="-","-",'3j PAAC PAP'!$G$15*('3g CPIH'!Q$17/'3g CPIH'!$G$17))</f>
        <v>3.6642577299412915</v>
      </c>
      <c r="V166" s="35">
        <f>IF('3g CPIH'!R$17="-","-",'3j PAAC PAP'!$G$15*('3g CPIH'!R$17/'3g CPIH'!$G$17))</f>
        <v>3.7312459882583173</v>
      </c>
      <c r="W166" s="35">
        <f>IF('3g CPIH'!S$17="-","-",'3j PAAC PAP'!$G$15*('3g CPIH'!S$17/'3g CPIH'!$G$17))</f>
        <v>3.8417766144814092</v>
      </c>
      <c r="X166" s="27"/>
      <c r="Y166" s="35">
        <f>IF('3g CPIH'!U$17="-","-",'3j PAAC PAP'!$G$15*('3g CPIH'!U$17/'3g CPIH'!$G$17))</f>
        <v>4.0360425636007822</v>
      </c>
      <c r="Z166" s="35" t="str">
        <f>IF('3g CPIH'!V$17="-","-",'3j PAAC PAP'!$G$15*('3g CPIH'!V$17/'3g CPIH'!$G$17))</f>
        <v>-</v>
      </c>
      <c r="AA166" s="35" t="str">
        <f>IF('3g CPIH'!W$17="-","-",'3j PAAC PAP'!$G$15*('3g CPIH'!W$17/'3g CPIH'!$G$17))</f>
        <v>-</v>
      </c>
      <c r="AB166" s="35" t="str">
        <f>IF('3g CPIH'!X$17="-","-",'3j PAAC PAP'!$G$15*('3g CPIH'!X$17/'3g CPIH'!$G$17))</f>
        <v>-</v>
      </c>
      <c r="AC166" s="35" t="str">
        <f>IF('3g CPIH'!Y$17="-","-",'3j PAAC PAP'!$G$15*('3g CPIH'!Y$17/'3g CPIH'!$G$17))</f>
        <v>-</v>
      </c>
      <c r="AD166" s="25"/>
    </row>
    <row r="167" spans="1:30" s="26" customFormat="1" ht="11.25" x14ac:dyDescent="0.15">
      <c r="A167" s="207"/>
      <c r="B167" s="123" t="s">
        <v>248</v>
      </c>
      <c r="C167" s="123" t="s">
        <v>188</v>
      </c>
      <c r="D167" s="121" t="s">
        <v>127</v>
      </c>
      <c r="E167" s="160"/>
      <c r="F167" s="27"/>
      <c r="G167" s="35">
        <f>IF(G162="-","-",SUM(G159:G165)*'3j PAAC PAP'!$G$33)</f>
        <v>0.30536961242964011</v>
      </c>
      <c r="H167" s="35">
        <f>IF(H162="-","-",SUM(H159:H165)*'3j PAAC PAP'!$G$33)</f>
        <v>0.3057436247490139</v>
      </c>
      <c r="I167" s="35">
        <f>IF(I162="-","-",SUM(I159:I165)*'3j PAAC PAP'!$G$33)</f>
        <v>0.30625667358039804</v>
      </c>
      <c r="J167" s="35">
        <f>IF(J162="-","-",SUM(J159:J165)*'3j PAAC PAP'!$G$33)</f>
        <v>0.3073787105385194</v>
      </c>
      <c r="K167" s="35">
        <f>IF(K162="-","-",SUM(K159:K165)*'3j PAAC PAP'!$G$33)</f>
        <v>0.31314895101592266</v>
      </c>
      <c r="L167" s="35">
        <f>IF(L162="-","-",SUM(L159:L165)*'3j PAAC PAP'!$G$33)</f>
        <v>0.31495274793502759</v>
      </c>
      <c r="M167" s="35">
        <f>IF(M162="-","-",SUM(M159:M165)*'3j PAAC PAP'!$G$33)</f>
        <v>0.3273834783082375</v>
      </c>
      <c r="N167" s="35">
        <f>IF(N162="-","-",SUM(N159:N165)*'3j PAAC PAP'!$G$33)</f>
        <v>0.35910327903401601</v>
      </c>
      <c r="O167" s="27"/>
      <c r="P167" s="35">
        <f>IF(P162="-","-",SUM(P159:P165)*'3j PAAC PAP'!$G$33)</f>
        <v>0.35910327903401601</v>
      </c>
      <c r="Q167" s="35">
        <f>IF(Q162="-","-",SUM(Q159:Q165)*'3j PAAC PAP'!$G$33)</f>
        <v>0.36192822917269257</v>
      </c>
      <c r="R167" s="35">
        <f>IF(R162="-","-",SUM(R159:R165)*'3j PAAC PAP'!$G$33)</f>
        <v>0.36334837944396098</v>
      </c>
      <c r="S167" s="35">
        <f>IF(S162="-","-",SUM(S159:S165)*'3j PAAC PAP'!$G$33)</f>
        <v>0.3683826851322124</v>
      </c>
      <c r="T167" s="35">
        <f>IF(T162="-","-",SUM(T159:T165)*'3j PAAC PAP'!$G$33)</f>
        <v>0.36832930978249012</v>
      </c>
      <c r="U167" s="35">
        <f>IF(U162="-","-",SUM(U159:U165)*'3j PAAC PAP'!$G$33)</f>
        <v>0.38332008240378485</v>
      </c>
      <c r="V167" s="35">
        <f>IF(V162="-","-",SUM(V159:V165)*'3j PAAC PAP'!$G$33)</f>
        <v>0.38285597319363268</v>
      </c>
      <c r="W167" s="35">
        <f>IF(W162="-","-",SUM(W159:W165)*'3j PAAC PAP'!$G$33)</f>
        <v>0.78452642904860082</v>
      </c>
      <c r="X167" s="27"/>
      <c r="Y167" s="35">
        <f>IF(Y162="-","-",SUM(Y159:Y165)*'3j PAAC PAP'!$G$33)</f>
        <v>0.79997395695824525</v>
      </c>
      <c r="Z167" s="35" t="str">
        <f>IF(Z162="-","-",SUM(Z159:Z165)*'3j PAAC PAP'!$G$33)</f>
        <v>-</v>
      </c>
      <c r="AA167" s="35" t="str">
        <f>IF(AA162="-","-",SUM(AA159:AA165)*'3j PAAC PAP'!$G$33)</f>
        <v>-</v>
      </c>
      <c r="AB167" s="35" t="str">
        <f>IF(AB162="-","-",SUM(AB159:AB165)*'3j PAAC PAP'!$G$33)</f>
        <v>-</v>
      </c>
      <c r="AC167" s="35" t="str">
        <f>IF(AC162="-","-",SUM(AC159:AC165)*'3j PAAC PAP'!$G$33)</f>
        <v>-</v>
      </c>
      <c r="AD167" s="25"/>
    </row>
    <row r="168" spans="1:30" s="26" customFormat="1" ht="11.25" x14ac:dyDescent="0.15">
      <c r="A168" s="207"/>
      <c r="B168" s="123" t="s">
        <v>189</v>
      </c>
      <c r="C168" s="123" t="s">
        <v>250</v>
      </c>
      <c r="D168" s="121" t="s">
        <v>127</v>
      </c>
      <c r="E168" s="160"/>
      <c r="F168" s="27"/>
      <c r="G168" s="35">
        <f>IF(G162="-","-",SUM(G159:G167)*'3k EBIT'!$E$9)</f>
        <v>1.3064916739911088</v>
      </c>
      <c r="H168" s="35">
        <f>IF(H162="-","-",SUM(H159:H167)*'3k EBIT'!$E$9)</f>
        <v>1.3081422149622972</v>
      </c>
      <c r="I168" s="35">
        <f>IF(I162="-","-",SUM(I159:I167)*'3k EBIT'!$E$9)</f>
        <v>1.3104229736203785</v>
      </c>
      <c r="J168" s="35">
        <f>IF(J162="-","-",SUM(J159:J167)*'3k EBIT'!$E$9)</f>
        <v>1.315374596533945</v>
      </c>
      <c r="K168" s="35">
        <f>IF(K162="-","-",SUM(K159:K167)*'3k EBIT'!$E$9)</f>
        <v>1.3396158391935959</v>
      </c>
      <c r="L168" s="35">
        <f>IF(L162="-","-",SUM(L159:L167)*'3k EBIT'!$E$9)</f>
        <v>1.347793714814896</v>
      </c>
      <c r="M168" s="35">
        <f>IF(M162="-","-",SUM(M159:M167)*'3k EBIT'!$E$9)</f>
        <v>1.3993122637945103</v>
      </c>
      <c r="N168" s="35">
        <f>IF(N162="-","-",SUM(N159:N167)*'3k EBIT'!$E$9)</f>
        <v>1.5288742460760958</v>
      </c>
      <c r="O168" s="27"/>
      <c r="P168" s="35">
        <f>IF(P162="-","-",SUM(P159:P167)*'3k EBIT'!$E$9)</f>
        <v>1.5288742460760958</v>
      </c>
      <c r="Q168" s="35">
        <f>IF(Q162="-","-",SUM(Q159:Q167)*'3k EBIT'!$E$9)</f>
        <v>1.5411394340556719</v>
      </c>
      <c r="R168" s="35">
        <f>IF(R162="-","-",SUM(R159:R167)*'3k EBIT'!$E$9)</f>
        <v>1.547432979589026</v>
      </c>
      <c r="S168" s="35">
        <f>IF(S162="-","-",SUM(S159:S167)*'3k EBIT'!$E$9)</f>
        <v>1.5682925568455384</v>
      </c>
      <c r="T168" s="35">
        <f>IF(T162="-","-",SUM(T159:T167)*'3k EBIT'!$E$9)</f>
        <v>1.5682701378250552</v>
      </c>
      <c r="U168" s="35">
        <f>IF(U162="-","-",SUM(U159:U167)*'3k EBIT'!$E$9)</f>
        <v>1.6296144139388069</v>
      </c>
      <c r="V168" s="35">
        <f>IF(V162="-","-",SUM(V159:V167)*'3k EBIT'!$E$9)</f>
        <v>1.6290246950330867</v>
      </c>
      <c r="W168" s="35">
        <f>IF(W162="-","-",SUM(W159:W167)*'3k EBIT'!$E$9)</f>
        <v>3.2644262820218279</v>
      </c>
      <c r="X168" s="27"/>
      <c r="Y168" s="35">
        <f>IF(Y162="-","-",SUM(Y159:Y167)*'3k EBIT'!$E$9)</f>
        <v>3.3310011176499392</v>
      </c>
      <c r="Z168" s="35" t="str">
        <f>IF(Z162="-","-",SUM(Z159:Z167)*'3k EBIT'!$E$9)</f>
        <v>-</v>
      </c>
      <c r="AA168" s="35" t="str">
        <f>IF(AA162="-","-",SUM(AA159:AA167)*'3k EBIT'!$E$9)</f>
        <v>-</v>
      </c>
      <c r="AB168" s="35" t="str">
        <f>IF(AB162="-","-",SUM(AB159:AB167)*'3k EBIT'!$E$9)</f>
        <v>-</v>
      </c>
      <c r="AC168" s="35" t="str">
        <f>IF(AC162="-","-",SUM(AC159:AC167)*'3k EBIT'!$E$9)</f>
        <v>-</v>
      </c>
      <c r="AD168" s="25"/>
    </row>
    <row r="169" spans="1:30" s="26" customFormat="1" ht="11.25" customHeight="1" x14ac:dyDescent="0.15">
      <c r="A169" s="207"/>
      <c r="B169" s="123" t="s">
        <v>251</v>
      </c>
      <c r="C169" s="124" t="s">
        <v>252</v>
      </c>
      <c r="D169" s="121" t="s">
        <v>127</v>
      </c>
      <c r="E169" s="116"/>
      <c r="F169" s="27"/>
      <c r="G169" s="35">
        <f>IF(G164="-","-",SUM(G159:G162,G164:G168)*'3l HAP'!$E$10)</f>
        <v>0.7400907095470568</v>
      </c>
      <c r="H169" s="35">
        <f>IF(H164="-","-",SUM(H159:H162,H164:H168)*'3l HAP'!$E$10)</f>
        <v>0.74136258114587361</v>
      </c>
      <c r="I169" s="35">
        <f>IF(I164="-","-",SUM(I159:I162,I164:I168)*'3l HAP'!$E$10)</f>
        <v>0.74418887802587785</v>
      </c>
      <c r="J169" s="35">
        <f>IF(J164="-","-",SUM(J159:J162,J164:J168)*'3l HAP'!$E$10)</f>
        <v>0.74800449282232939</v>
      </c>
      <c r="K169" s="35">
        <f>IF(K164="-","-",SUM(K159:K162,K164:K168)*'3l HAP'!$E$10)</f>
        <v>0.75706513935817188</v>
      </c>
      <c r="L169" s="35">
        <f>IF(L164="-","-",SUM(L159:L162,L164:L168)*'3l HAP'!$E$10)</f>
        <v>0.76336683554321116</v>
      </c>
      <c r="M169" s="35">
        <f>IF(M164="-","-",SUM(M159:M162,M164:M168)*'3l HAP'!$E$10)</f>
        <v>0.80573791088805613</v>
      </c>
      <c r="N169" s="35">
        <f>IF(N164="-","-",SUM(N159:N162,N164:N168)*'3l HAP'!$E$10)</f>
        <v>0.90557560557534411</v>
      </c>
      <c r="O169" s="27"/>
      <c r="P169" s="35">
        <f>IF(P164="-","-",SUM(P159:P162,P164:P168)*'3l HAP'!$E$10)</f>
        <v>0.90557560557534411</v>
      </c>
      <c r="Q169" s="35">
        <f>IF(Q164="-","-",SUM(Q159:Q162,Q164:Q168)*'3l HAP'!$E$10)</f>
        <v>0.94014353281404062</v>
      </c>
      <c r="R169" s="35">
        <f>IF(R164="-","-",SUM(R159:R162,R164:R168)*'3l HAP'!$E$10)</f>
        <v>0.94499320450317836</v>
      </c>
      <c r="S169" s="35">
        <f>IF(S164="-","-",SUM(S159:S162,S164:S168)*'3l HAP'!$E$10)</f>
        <v>0.97763344044866685</v>
      </c>
      <c r="T169" s="35">
        <f>IF(T164="-","-",SUM(T159:T162,T164:T168)*'3l HAP'!$E$10)</f>
        <v>0.97761616483059766</v>
      </c>
      <c r="U169" s="35">
        <f>IF(U164="-","-",SUM(U159:U162,U164:U168)*'3l HAP'!$E$10)</f>
        <v>1.0013733070201696</v>
      </c>
      <c r="V169" s="35">
        <f>IF(V164="-","-",SUM(V159:V162,V164:V168)*'3l HAP'!$E$10)</f>
        <v>1.0009188822342576</v>
      </c>
      <c r="W169" s="35">
        <f>IF(W164="-","-",SUM(W159:W162,W164:W168)*'3l HAP'!$E$10)</f>
        <v>1.0656794246294878</v>
      </c>
      <c r="X169" s="27"/>
      <c r="Y169" s="35">
        <f>IF(Y164="-","-",SUM(Y159:Y162,Y164:Y168)*'3l HAP'!$E$10)</f>
        <v>1.1169805701989508</v>
      </c>
      <c r="Z169" s="35" t="str">
        <f>IF(Z164="-","-",SUM(Z159:Z162,Z164:Z168)*'3l HAP'!$E$10)</f>
        <v>-</v>
      </c>
      <c r="AA169" s="35" t="str">
        <f>IF(AA164="-","-",SUM(AA159:AA162,AA164:AA168)*'3l HAP'!$E$10)</f>
        <v>-</v>
      </c>
      <c r="AB169" s="35" t="str">
        <f>IF(AB164="-","-",SUM(AB159:AB162,AB164:AB168)*'3l HAP'!$E$10)</f>
        <v>-</v>
      </c>
      <c r="AC169" s="35" t="str">
        <f>IF(AC164="-","-",SUM(AC159:AC162,AC164:AC168)*'3l HAP'!$E$10)</f>
        <v>-</v>
      </c>
      <c r="AD169" s="25"/>
    </row>
    <row r="170" spans="1:30" s="26" customFormat="1" ht="11.25" customHeight="1" x14ac:dyDescent="0.15">
      <c r="A170" s="207"/>
      <c r="B170" s="123" t="s">
        <v>253</v>
      </c>
      <c r="C170" s="159" t="str">
        <f>B170&amp;"_"&amp;D170</f>
        <v>Total_Southern Scotland</v>
      </c>
      <c r="D170" s="121" t="s">
        <v>127</v>
      </c>
      <c r="E170" s="75"/>
      <c r="F170" s="27"/>
      <c r="G170" s="35">
        <f t="shared" ref="G170:N170" si="36">IF(G164="-","-",SUM(G159:G169))</f>
        <v>69.502781990679267</v>
      </c>
      <c r="H170" s="35">
        <f t="shared" si="36"/>
        <v>69.590924403826961</v>
      </c>
      <c r="I170" s="35">
        <f t="shared" si="36"/>
        <v>69.713790580496863</v>
      </c>
      <c r="J170" s="35">
        <f t="shared" si="36"/>
        <v>69.978217819939971</v>
      </c>
      <c r="K170" s="35">
        <f t="shared" si="36"/>
        <v>71.263132816304562</v>
      </c>
      <c r="L170" s="35">
        <f t="shared" si="36"/>
        <v>71.699848841090031</v>
      </c>
      <c r="M170" s="35">
        <f t="shared" si="36"/>
        <v>74.453721374316515</v>
      </c>
      <c r="N170" s="35">
        <f t="shared" si="36"/>
        <v>81.372607951408568</v>
      </c>
      <c r="O170" s="27"/>
      <c r="P170" s="35">
        <f t="shared" ref="P170:W170" si="37">IF(P164="-","-",SUM(P159:P169))</f>
        <v>81.372607951408568</v>
      </c>
      <c r="Q170" s="35">
        <f t="shared" si="37"/>
        <v>82.052711821458288</v>
      </c>
      <c r="R170" s="35">
        <f t="shared" si="37"/>
        <v>82.388800594925854</v>
      </c>
      <c r="S170" s="35">
        <f t="shared" si="37"/>
        <v>83.519312864577273</v>
      </c>
      <c r="T170" s="35">
        <f t="shared" si="37"/>
        <v>83.518115641000094</v>
      </c>
      <c r="U170" s="35">
        <f t="shared" si="37"/>
        <v>86.770517560839551</v>
      </c>
      <c r="V170" s="35">
        <f t="shared" si="37"/>
        <v>86.739025311730714</v>
      </c>
      <c r="W170" s="35">
        <f t="shared" si="37"/>
        <v>172.87751803739417</v>
      </c>
      <c r="X170" s="27"/>
      <c r="Y170" s="35">
        <f t="shared" ref="Y170:AC170" si="38">IF(Y164="-","-",SUM(Y159:Y169))</f>
        <v>176.43275645292218</v>
      </c>
      <c r="Z170" s="35" t="str">
        <f t="shared" si="38"/>
        <v>-</v>
      </c>
      <c r="AA170" s="35" t="str">
        <f t="shared" si="38"/>
        <v>-</v>
      </c>
      <c r="AB170" s="35" t="str">
        <f t="shared" si="38"/>
        <v>-</v>
      </c>
      <c r="AC170" s="35" t="str">
        <f t="shared" si="38"/>
        <v>-</v>
      </c>
      <c r="AD170" s="25"/>
    </row>
    <row r="171" spans="1:30" s="26" customFormat="1" ht="11.25" customHeight="1" x14ac:dyDescent="0.15">
      <c r="A171" s="207"/>
      <c r="B171" s="120" t="s">
        <v>244</v>
      </c>
      <c r="C171" s="157" t="s">
        <v>180</v>
      </c>
      <c r="D171" s="122" t="s">
        <v>125</v>
      </c>
      <c r="E171" s="119"/>
      <c r="F171" s="27"/>
      <c r="G171" s="117" t="s">
        <v>249</v>
      </c>
      <c r="H171" s="117" t="s">
        <v>249</v>
      </c>
      <c r="I171" s="117" t="s">
        <v>249</v>
      </c>
      <c r="J171" s="117" t="s">
        <v>249</v>
      </c>
      <c r="K171" s="117" t="s">
        <v>249</v>
      </c>
      <c r="L171" s="117" t="s">
        <v>249</v>
      </c>
      <c r="M171" s="117" t="s">
        <v>249</v>
      </c>
      <c r="N171" s="117" t="s">
        <v>249</v>
      </c>
      <c r="O171" s="27"/>
      <c r="P171" s="117" t="s">
        <v>249</v>
      </c>
      <c r="Q171" s="117" t="s">
        <v>249</v>
      </c>
      <c r="R171" s="117" t="s">
        <v>249</v>
      </c>
      <c r="S171" s="117" t="s">
        <v>249</v>
      </c>
      <c r="T171" s="117" t="s">
        <v>249</v>
      </c>
      <c r="U171" s="117" t="s">
        <v>249</v>
      </c>
      <c r="V171" s="117" t="s">
        <v>249</v>
      </c>
      <c r="W171" s="117" t="s">
        <v>249</v>
      </c>
      <c r="X171" s="27"/>
      <c r="Y171" s="117" t="s">
        <v>249</v>
      </c>
      <c r="Z171" s="117" t="s">
        <v>249</v>
      </c>
      <c r="AA171" s="117" t="s">
        <v>249</v>
      </c>
      <c r="AB171" s="117" t="s">
        <v>249</v>
      </c>
      <c r="AC171" s="117" t="s">
        <v>249</v>
      </c>
      <c r="AD171" s="25"/>
    </row>
    <row r="172" spans="1:30" s="26" customFormat="1" ht="11.25" customHeight="1" x14ac:dyDescent="0.15">
      <c r="A172" s="207"/>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x14ac:dyDescent="0.15">
      <c r="A173" s="207"/>
      <c r="B173" s="120" t="s">
        <v>245</v>
      </c>
      <c r="C173" s="157" t="s">
        <v>182</v>
      </c>
      <c r="D173" s="122" t="s">
        <v>125</v>
      </c>
      <c r="E173" s="119"/>
      <c r="F173" s="27"/>
      <c r="G173" s="117" t="str">
        <f>IF('3c AA'!J138="-","-",'3c AA'!J138)</f>
        <v>-</v>
      </c>
      <c r="H173" s="117" t="str">
        <f>IF('3c AA'!K138="-","-",'3c AA'!K138)</f>
        <v>-</v>
      </c>
      <c r="I173" s="117" t="str">
        <f>IF('3c AA'!L138="-","-",'3c AA'!L138)</f>
        <v>-</v>
      </c>
      <c r="J173" s="117" t="str">
        <f>IF('3c AA'!M138="-","-",'3c AA'!M138)</f>
        <v>-</v>
      </c>
      <c r="K173" s="117" t="str">
        <f>IF('3c AA'!N138="-","-",'3c AA'!N138)</f>
        <v>-</v>
      </c>
      <c r="L173" s="117" t="str">
        <f>IF('3c AA'!O138="-","-",'3c AA'!O138)</f>
        <v>-</v>
      </c>
      <c r="M173" s="117" t="str">
        <f>IF('3c AA'!P138="-","-",'3c AA'!P138)</f>
        <v>-</v>
      </c>
      <c r="N173" s="117" t="str">
        <f>IF('3c AA'!Q138="-","-",'3c AA'!Q138)</f>
        <v>-</v>
      </c>
      <c r="O173" s="27"/>
      <c r="P173" s="117" t="str">
        <f>IF('3c AA'!S138="-","-",'3c AA'!S138)</f>
        <v>-</v>
      </c>
      <c r="Q173" s="117" t="str">
        <f>IF('3c AA'!T138="-","-",'3c AA'!T138)</f>
        <v>-</v>
      </c>
      <c r="R173" s="117" t="str">
        <f>IF('3c AA'!U138="-","-",'3c AA'!U138)</f>
        <v>-</v>
      </c>
      <c r="S173" s="117" t="str">
        <f>IF('3c AA'!V138="-","-",'3c AA'!V138)</f>
        <v>-</v>
      </c>
      <c r="T173" s="117">
        <f>IF('3c AA'!W138="-","-",'3c AA'!W138)</f>
        <v>0</v>
      </c>
      <c r="U173" s="117">
        <f>IF('3c AA'!X138="-","-",'3c AA'!X138)</f>
        <v>1.4870742269298105</v>
      </c>
      <c r="V173" s="117">
        <f>IF('3c AA'!Y138="-","-",'3c AA'!Y138)</f>
        <v>0.70457099735818829</v>
      </c>
      <c r="W173" s="117" t="str">
        <f>IF('3c AA'!Z138="-","-",'3c AA'!Z138)</f>
        <v>-</v>
      </c>
      <c r="X173" s="27"/>
      <c r="Y173" s="117">
        <f>IF('3c AA'!AB138="-","-",'3c AA'!AB138)</f>
        <v>0</v>
      </c>
      <c r="Z173" s="117" t="str">
        <f>IF('3c AA'!AC138="-","-",'3c AA'!AC138)</f>
        <v>-</v>
      </c>
      <c r="AA173" s="117" t="str">
        <f>IF('3c AA'!AD138="-","-",'3c AA'!AD138)</f>
        <v>-</v>
      </c>
      <c r="AB173" s="117" t="str">
        <f>IF('3c AA'!AE138="-","-",'3c AA'!AE138)</f>
        <v>-</v>
      </c>
      <c r="AC173" s="117" t="str">
        <f>IF('3c AA'!AF138="-","-",'3c AA'!AF138)</f>
        <v>-</v>
      </c>
      <c r="AD173" s="25"/>
    </row>
    <row r="174" spans="1:30" s="26" customFormat="1" ht="11.25" customHeight="1" x14ac:dyDescent="0.15">
      <c r="A174" s="207"/>
      <c r="B174" s="120" t="s">
        <v>246</v>
      </c>
      <c r="C174" s="157" t="s">
        <v>183</v>
      </c>
      <c r="D174" s="122" t="s">
        <v>125</v>
      </c>
      <c r="E174" s="119"/>
      <c r="F174" s="27"/>
      <c r="G174" s="117">
        <f>IF('3d PC'!G15="-","-",'3d PC'!G61)</f>
        <v>6.5567588596821027</v>
      </c>
      <c r="H174" s="117">
        <f>IF('3d PC'!H15="-","-",'3d PC'!H61)</f>
        <v>6.5567588596821027</v>
      </c>
      <c r="I174" s="117">
        <f>IF('3d PC'!I15="-","-",'3d PC'!I61)</f>
        <v>6.6197359495950758</v>
      </c>
      <c r="J174" s="117">
        <f>IF('3d PC'!J15="-","-",'3d PC'!J61)</f>
        <v>6.6197359495950758</v>
      </c>
      <c r="K174" s="117">
        <f>IF('3d PC'!K15="-","-",'3d PC'!K61)</f>
        <v>6.6995028867368616</v>
      </c>
      <c r="L174" s="117">
        <f>IF('3d PC'!L15="-","-",'3d PC'!L61)</f>
        <v>6.6995028867368616</v>
      </c>
      <c r="M174" s="117">
        <f>IF('3d PC'!M15="-","-",'3d PC'!M61)</f>
        <v>7.1131218301273513</v>
      </c>
      <c r="N174" s="117">
        <f>IF('3d PC'!N15="-","-",'3d PC'!N61)</f>
        <v>7.1131218301273513</v>
      </c>
      <c r="O174" s="27"/>
      <c r="P174" s="117">
        <f>'3d PC'!P61</f>
        <v>7.1131218301273513</v>
      </c>
      <c r="Q174" s="117">
        <f>'3d PC'!Q61</f>
        <v>7.2804579515147188</v>
      </c>
      <c r="R174" s="117">
        <f>'3d PC'!R61</f>
        <v>7.1935840895118579</v>
      </c>
      <c r="S174" s="117">
        <f>'3d PC'!S61</f>
        <v>7.3593999937099728</v>
      </c>
      <c r="T174" s="117">
        <f>'3d PC'!T61</f>
        <v>7.0492243060839304</v>
      </c>
      <c r="U174" s="117">
        <f>'3d PC'!U61</f>
        <v>7.1089669218364691</v>
      </c>
      <c r="V174" s="117">
        <f>'3d PC'!V61</f>
        <v>6.9829560851947949</v>
      </c>
      <c r="W174" s="117">
        <f>'3d PC'!W61</f>
        <v>9.6262235975887975</v>
      </c>
      <c r="X174" s="27"/>
      <c r="Y174" s="117">
        <f>'3d PC'!Y61</f>
        <v>9.9504863797742438</v>
      </c>
      <c r="Z174" s="117" t="str">
        <f>'3d PC'!Z61</f>
        <v>-</v>
      </c>
      <c r="AA174" s="117" t="str">
        <f>'3d PC'!AA61</f>
        <v>-</v>
      </c>
      <c r="AB174" s="117" t="str">
        <f>'3d PC'!AB61</f>
        <v>-</v>
      </c>
      <c r="AC174" s="117" t="str">
        <f>'3d PC'!AC61</f>
        <v>-</v>
      </c>
      <c r="AD174" s="25"/>
    </row>
    <row r="175" spans="1:30" s="26" customFormat="1" ht="11.25" customHeight="1" x14ac:dyDescent="0.15">
      <c r="A175" s="207"/>
      <c r="B175" s="120" t="s">
        <v>247</v>
      </c>
      <c r="C175" s="157" t="s">
        <v>184</v>
      </c>
      <c r="D175" s="122" t="s">
        <v>125</v>
      </c>
      <c r="E175" s="119"/>
      <c r="F175" s="27"/>
      <c r="G175" s="117">
        <f>IF('3e NC-Elec'!H56="-","-",'3e NC-Elec'!H56)</f>
        <v>27.776500000000002</v>
      </c>
      <c r="H175" s="117">
        <f>IF('3e NC-Elec'!I56="-","-",'3e NC-Elec'!I56)</f>
        <v>27.776500000000002</v>
      </c>
      <c r="I175" s="117">
        <f>IF('3e NC-Elec'!J56="-","-",'3e NC-Elec'!J56)</f>
        <v>25.732500000000002</v>
      </c>
      <c r="J175" s="117">
        <f>IF('3e NC-Elec'!K56="-","-",'3e NC-Elec'!K56)</f>
        <v>25.732500000000002</v>
      </c>
      <c r="K175" s="117">
        <f>IF('3e NC-Elec'!L56="-","-",'3e NC-Elec'!L56)</f>
        <v>29.784000000000002</v>
      </c>
      <c r="L175" s="117">
        <f>IF('3e NC-Elec'!M56="-","-",'3e NC-Elec'!M56)</f>
        <v>29.784000000000002</v>
      </c>
      <c r="M175" s="117">
        <f>IF('3e NC-Elec'!N56="-","-",'3e NC-Elec'!N56)</f>
        <v>29.272999999999996</v>
      </c>
      <c r="N175" s="117">
        <f>IF('3e NC-Elec'!O56="-","-",'3e NC-Elec'!O56)</f>
        <v>29.272999999999996</v>
      </c>
      <c r="O175" s="27"/>
      <c r="P175" s="117">
        <f>'3e NC-Elec'!Q56</f>
        <v>29.272999999999996</v>
      </c>
      <c r="Q175" s="117">
        <f>'3e NC-Elec'!R56</f>
        <v>24.381999999999998</v>
      </c>
      <c r="R175" s="117">
        <f>'3e NC-Elec'!S56</f>
        <v>24.381999999999998</v>
      </c>
      <c r="S175" s="117">
        <f>'3e NC-Elec'!T56</f>
        <v>24.527999999999999</v>
      </c>
      <c r="T175" s="117">
        <f>'3e NC-Elec'!U56</f>
        <v>24.527999999999999</v>
      </c>
      <c r="U175" s="117">
        <f>'3e NC-Elec'!V56</f>
        <v>25.951499999999999</v>
      </c>
      <c r="V175" s="117">
        <f>'3e NC-Elec'!W56</f>
        <v>25.951499999999999</v>
      </c>
      <c r="W175" s="117">
        <f>'3e NC-Elec'!X56</f>
        <v>100.41150000000002</v>
      </c>
      <c r="X175" s="27"/>
      <c r="Y175" s="117">
        <f>'3e NC-Elec'!Z56</f>
        <v>100.41150000000002</v>
      </c>
      <c r="Z175" s="117" t="str">
        <f>'3e NC-Elec'!AA56</f>
        <v>-</v>
      </c>
      <c r="AA175" s="117" t="str">
        <f>'3e NC-Elec'!AB56</f>
        <v>-</v>
      </c>
      <c r="AB175" s="117" t="str">
        <f>'3e NC-Elec'!AC56</f>
        <v>-</v>
      </c>
      <c r="AC175" s="117" t="str">
        <f>'3e NC-Elec'!AD56</f>
        <v>-</v>
      </c>
      <c r="AD175" s="25"/>
    </row>
    <row r="176" spans="1:30" s="26" customFormat="1" ht="11.25" customHeight="1" x14ac:dyDescent="0.15">
      <c r="A176" s="207"/>
      <c r="B176" s="120" t="s">
        <v>248</v>
      </c>
      <c r="C176" s="157" t="s">
        <v>185</v>
      </c>
      <c r="D176" s="122" t="s">
        <v>125</v>
      </c>
      <c r="E176" s="119"/>
      <c r="F176" s="27"/>
      <c r="G176" s="117">
        <f>IF('3g CPIH'!C$17="-","-",'3h OC '!$E$9*('3g CPIH'!C$17/'3g CPIH'!$G$17))</f>
        <v>39.034507632093934</v>
      </c>
      <c r="H176" s="117">
        <f>IF('3g CPIH'!D$17="-","-",'3h OC '!$E$9*('3g CPIH'!D$17/'3g CPIH'!$G$17))</f>
        <v>39.112654794520544</v>
      </c>
      <c r="I176" s="117">
        <f>IF('3g CPIH'!E$17="-","-",'3h OC '!$E$9*('3g CPIH'!E$17/'3g CPIH'!$G$17))</f>
        <v>39.229875538160471</v>
      </c>
      <c r="J176" s="117">
        <f>IF('3g CPIH'!F$17="-","-",'3h OC '!$E$9*('3g CPIH'!F$17/'3g CPIH'!$G$17))</f>
        <v>39.464317025440316</v>
      </c>
      <c r="K176" s="117">
        <f>IF('3g CPIH'!G$17="-","-",'3h OC '!$E$9*('3g CPIH'!G$17/'3g CPIH'!$G$17))</f>
        <v>39.933199999999999</v>
      </c>
      <c r="L176" s="117">
        <f>IF('3g CPIH'!H$17="-","-",'3h OC '!$E$9*('3g CPIH'!H$17/'3g CPIH'!$G$17))</f>
        <v>40.441156555772999</v>
      </c>
      <c r="M176" s="117">
        <f>IF('3g CPIH'!I$17="-","-",'3h OC '!$E$9*('3g CPIH'!I$17/'3g CPIH'!$G$17))</f>
        <v>41.027260273972601</v>
      </c>
      <c r="N176" s="117">
        <f>IF('3g CPIH'!J$17="-","-",'3h OC '!$E$9*('3g CPIH'!J$17/'3g CPIH'!$G$17))</f>
        <v>41.378922504892373</v>
      </c>
      <c r="O176" s="27"/>
      <c r="P176" s="117">
        <f>IF('3g CPIH'!L$17="-","-",'3h OC '!$E$9*('3g CPIH'!L$17/'3g CPIH'!$G$17))</f>
        <v>41.378922504892373</v>
      </c>
      <c r="Q176" s="117">
        <f>IF('3g CPIH'!M$17="-","-",'3h OC '!$E$9*('3g CPIH'!M$17/'3g CPIH'!$G$17))</f>
        <v>41.847805479452056</v>
      </c>
      <c r="R176" s="117">
        <f>IF('3g CPIH'!N$17="-","-",'3h OC '!$E$9*('3g CPIH'!N$17/'3g CPIH'!$G$17))</f>
        <v>42.160394129158512</v>
      </c>
      <c r="S176" s="117">
        <f>IF('3g CPIH'!O$17="-","-",'3h OC '!$E$9*('3g CPIH'!O$17/'3g CPIH'!$G$17))</f>
        <v>42.394835616438357</v>
      </c>
      <c r="T176" s="117">
        <f>IF('3g CPIH'!P$17="-","-",'3h OC '!$E$9*('3g CPIH'!P$17/'3g CPIH'!$G$17))</f>
        <v>42.512056360078276</v>
      </c>
      <c r="U176" s="117">
        <f>IF('3g CPIH'!Q$17="-","-",'3h OC '!$E$9*('3g CPIH'!Q$17/'3g CPIH'!$G$17))</f>
        <v>42.746497847358121</v>
      </c>
      <c r="V176" s="117">
        <f>IF('3g CPIH'!R$17="-","-",'3h OC '!$E$9*('3g CPIH'!R$17/'3g CPIH'!$G$17))</f>
        <v>43.527969471624267</v>
      </c>
      <c r="W176" s="117">
        <f>IF('3g CPIH'!S$17="-","-",'3h OC '!$E$9*('3g CPIH'!S$17/'3g CPIH'!$G$17))</f>
        <v>44.817397651663406</v>
      </c>
      <c r="X176" s="27"/>
      <c r="Y176" s="117">
        <f>IF('3g CPIH'!U$17="-","-",'3h OC '!$E$9*('3g CPIH'!U$17/'3g CPIH'!$G$17))</f>
        <v>47.083665362035227</v>
      </c>
      <c r="Z176" s="117" t="str">
        <f>IF('3g CPIH'!V$17="-","-",'3h OC '!$E$9*('3g CPIH'!V$17/'3g CPIH'!$G$17))</f>
        <v>-</v>
      </c>
      <c r="AA176" s="117" t="str">
        <f>IF('3g CPIH'!W$17="-","-",'3h OC '!$E$9*('3g CPIH'!W$17/'3g CPIH'!$G$17))</f>
        <v>-</v>
      </c>
      <c r="AB176" s="117" t="str">
        <f>IF('3g CPIH'!X$17="-","-",'3h OC '!$E$9*('3g CPIH'!X$17/'3g CPIH'!$G$17))</f>
        <v>-</v>
      </c>
      <c r="AC176" s="117" t="str">
        <f>IF('3g CPIH'!Y$17="-","-",'3h OC '!$E$9*('3g CPIH'!Y$17/'3g CPIH'!$G$17))</f>
        <v>-</v>
      </c>
      <c r="AD176" s="25"/>
    </row>
    <row r="177" spans="1:30" s="26" customFormat="1" ht="11.25" customHeight="1" x14ac:dyDescent="0.15">
      <c r="A177" s="207"/>
      <c r="B177" s="120" t="s">
        <v>248</v>
      </c>
      <c r="C177" s="157" t="s">
        <v>186</v>
      </c>
      <c r="D177" s="122" t="s">
        <v>125</v>
      </c>
      <c r="E177" s="119"/>
      <c r="F177" s="27"/>
      <c r="G177" s="117" t="s">
        <v>249</v>
      </c>
      <c r="H177" s="117" t="s">
        <v>249</v>
      </c>
      <c r="I177" s="117" t="s">
        <v>249</v>
      </c>
      <c r="J177" s="117" t="s">
        <v>249</v>
      </c>
      <c r="K177" s="117">
        <f>IF('3i SMNCC'!G$50="-","-",'3i SMNCC'!G$62)</f>
        <v>0</v>
      </c>
      <c r="L177" s="117">
        <f>IF('3i SMNCC'!H$50="-","-",'3i SMNCC'!H$62)</f>
        <v>-0.1310662676190151</v>
      </c>
      <c r="M177" s="117">
        <f>IF('3i SMNCC'!I$50="-","-",'3i SMNCC'!I$62)</f>
        <v>1.6490220555819262</v>
      </c>
      <c r="N177" s="117">
        <f>IF('3i SMNCC'!J$50="-","-",'3i SMNCC'!J$62)</f>
        <v>7.9249822078168837</v>
      </c>
      <c r="O177" s="27"/>
      <c r="P177" s="117">
        <f>IF('3i SMNCC'!L$50="-","-",'3i SMNCC'!L$62)</f>
        <v>7.9249822078168837</v>
      </c>
      <c r="Q177" s="117">
        <f>IF('3i SMNCC'!M$50="-","-",'3i SMNCC'!M$62)</f>
        <v>9.5945159615724194</v>
      </c>
      <c r="R177" s="117">
        <f>IF('3i SMNCC'!N$50="-","-",'3i SMNCC'!N$62)</f>
        <v>9.6655312765157912</v>
      </c>
      <c r="S177" s="117">
        <f>IF('3i SMNCC'!O$50="-","-",'3i SMNCC'!O$62)</f>
        <v>11.448655558303892</v>
      </c>
      <c r="T177" s="117">
        <f>IF('3i SMNCC'!P$50="-","-",'3i SMNCC'!P$62)</f>
        <v>11.63045810995356</v>
      </c>
      <c r="U177" s="117">
        <f>IF('3i SMNCC'!Q$50="-","-",'3i SMNCC'!Q$62)</f>
        <v>11.375413031411084</v>
      </c>
      <c r="V177" s="117">
        <f>IF('3i SMNCC'!R$50="-","-",'3i SMNCC'!R$62)</f>
        <v>11.405483218834176</v>
      </c>
      <c r="W177" s="117">
        <f>IF('3i SMNCC'!S$50="-","-",'3i SMNCC'!S$62)</f>
        <v>10.452988037960662</v>
      </c>
      <c r="X177" s="27"/>
      <c r="Y177" s="117">
        <f>IF('3i SMNCC'!U$50="-","-",'3i SMNCC'!U$62)</f>
        <v>11.090106502704794</v>
      </c>
      <c r="Z177" s="117" t="str">
        <f>IF('3i SMNCC'!V$50="-","-",'3i SMNCC'!V$62)</f>
        <v>-</v>
      </c>
      <c r="AA177" s="117" t="str">
        <f>IF('3i SMNCC'!W$50="-","-",'3i SMNCC'!W$62)</f>
        <v>-</v>
      </c>
      <c r="AB177" s="117" t="str">
        <f>IF('3i SMNCC'!X$50="-","-",'3i SMNCC'!X$62)</f>
        <v>-</v>
      </c>
      <c r="AC177" s="117" t="str">
        <f>IF('3i SMNCC'!Y$50="-","-",'3i SMNCC'!Y$62)</f>
        <v>-</v>
      </c>
      <c r="AD177" s="25"/>
    </row>
    <row r="178" spans="1:30" s="26" customFormat="1" ht="12.6" customHeight="1" x14ac:dyDescent="0.15">
      <c r="A178" s="207"/>
      <c r="B178" s="120" t="s">
        <v>248</v>
      </c>
      <c r="C178" s="157" t="s">
        <v>187</v>
      </c>
      <c r="D178" s="122" t="s">
        <v>125</v>
      </c>
      <c r="E178" s="119"/>
      <c r="F178" s="27"/>
      <c r="G178" s="117">
        <f>IF('3g CPIH'!C$17="-","-",'3j PAAC PAP'!$G$15*('3g CPIH'!C$17/'3g CPIH'!$G$17))</f>
        <v>3.3460635029354204</v>
      </c>
      <c r="H178" s="117">
        <f>IF('3g CPIH'!D$17="-","-",'3j PAAC PAP'!$G$15*('3g CPIH'!D$17/'3g CPIH'!$G$17))</f>
        <v>3.3527623287671227</v>
      </c>
      <c r="I178" s="117">
        <f>IF('3g CPIH'!E$17="-","-",'3j PAAC PAP'!$G$15*('3g CPIH'!E$17/'3g CPIH'!$G$17))</f>
        <v>3.3628105675146771</v>
      </c>
      <c r="J178" s="117">
        <f>IF('3g CPIH'!F$17="-","-",'3j PAAC PAP'!$G$15*('3g CPIH'!F$17/'3g CPIH'!$G$17))</f>
        <v>3.3829070450097847</v>
      </c>
      <c r="K178" s="117">
        <f>IF('3g CPIH'!G$17="-","-",'3j PAAC PAP'!$G$15*('3g CPIH'!G$17/'3g CPIH'!$G$17))</f>
        <v>3.4230999999999998</v>
      </c>
      <c r="L178" s="117">
        <f>IF('3g CPIH'!H$17="-","-",'3j PAAC PAP'!$G$15*('3g CPIH'!H$17/'3g CPIH'!$G$17))</f>
        <v>3.4666423679060667</v>
      </c>
      <c r="M178" s="117">
        <f>IF('3g CPIH'!I$17="-","-",'3j PAAC PAP'!$G$15*('3g CPIH'!I$17/'3g CPIH'!$G$17))</f>
        <v>3.516883561643835</v>
      </c>
      <c r="N178" s="117">
        <f>IF('3g CPIH'!J$17="-","-",'3j PAAC PAP'!$G$15*('3g CPIH'!J$17/'3g CPIH'!$G$17))</f>
        <v>3.547028277886497</v>
      </c>
      <c r="O178" s="27"/>
      <c r="P178" s="117">
        <f>IF('3g CPIH'!L$17="-","-",'3j PAAC PAP'!$G$15*('3g CPIH'!L$17/'3g CPIH'!$G$17))</f>
        <v>3.547028277886497</v>
      </c>
      <c r="Q178" s="117">
        <f>IF('3g CPIH'!M$17="-","-",'3j PAAC PAP'!$G$15*('3g CPIH'!M$17/'3g CPIH'!$G$17))</f>
        <v>3.5872212328767121</v>
      </c>
      <c r="R178" s="117">
        <f>IF('3g CPIH'!N$17="-","-",'3j PAAC PAP'!$G$15*('3g CPIH'!N$17/'3g CPIH'!$G$17))</f>
        <v>3.6140165362035224</v>
      </c>
      <c r="S178" s="117">
        <f>IF('3g CPIH'!O$17="-","-",'3j PAAC PAP'!$G$15*('3g CPIH'!O$17/'3g CPIH'!$G$17))</f>
        <v>3.6341130136986299</v>
      </c>
      <c r="T178" s="117">
        <f>IF('3g CPIH'!P$17="-","-",'3j PAAC PAP'!$G$15*('3g CPIH'!P$17/'3g CPIH'!$G$17))</f>
        <v>3.6441612524461835</v>
      </c>
      <c r="U178" s="117">
        <f>IF('3g CPIH'!Q$17="-","-",'3j PAAC PAP'!$G$15*('3g CPIH'!Q$17/'3g CPIH'!$G$17))</f>
        <v>3.6642577299412915</v>
      </c>
      <c r="V178" s="117">
        <f>IF('3g CPIH'!R$17="-","-",'3j PAAC PAP'!$G$15*('3g CPIH'!R$17/'3g CPIH'!$G$17))</f>
        <v>3.7312459882583173</v>
      </c>
      <c r="W178" s="117">
        <f>IF('3g CPIH'!S$17="-","-",'3j PAAC PAP'!$G$15*('3g CPIH'!S$17/'3g CPIH'!$G$17))</f>
        <v>3.8417766144814092</v>
      </c>
      <c r="X178" s="27"/>
      <c r="Y178" s="117">
        <f>IF('3g CPIH'!U$17="-","-",'3j PAAC PAP'!$G$15*('3g CPIH'!U$17/'3g CPIH'!$G$17))</f>
        <v>4.0360425636007822</v>
      </c>
      <c r="Z178" s="117" t="str">
        <f>IF('3g CPIH'!V$17="-","-",'3j PAAC PAP'!$G$15*('3g CPIH'!V$17/'3g CPIH'!$G$17))</f>
        <v>-</v>
      </c>
      <c r="AA178" s="117" t="str">
        <f>IF('3g CPIH'!W$17="-","-",'3j PAAC PAP'!$G$15*('3g CPIH'!W$17/'3g CPIH'!$G$17))</f>
        <v>-</v>
      </c>
      <c r="AB178" s="117" t="str">
        <f>IF('3g CPIH'!X$17="-","-",'3j PAAC PAP'!$G$15*('3g CPIH'!X$17/'3g CPIH'!$G$17))</f>
        <v>-</v>
      </c>
      <c r="AC178" s="117" t="str">
        <f>IF('3g CPIH'!Y$17="-","-",'3j PAAC PAP'!$G$15*('3g CPIH'!Y$17/'3g CPIH'!$G$17))</f>
        <v>-</v>
      </c>
      <c r="AD178" s="25"/>
    </row>
    <row r="179" spans="1:30" s="26" customFormat="1" ht="11.25" customHeight="1" x14ac:dyDescent="0.15">
      <c r="A179" s="207"/>
      <c r="B179" s="120" t="s">
        <v>248</v>
      </c>
      <c r="C179" s="120" t="s">
        <v>188</v>
      </c>
      <c r="D179" s="122" t="s">
        <v>125</v>
      </c>
      <c r="E179" s="119"/>
      <c r="F179" s="27"/>
      <c r="G179" s="117">
        <f>IF(G174="-","-",SUM(G171:G177)*'3j PAAC PAP'!$G$33)</f>
        <v>0.35113813042964015</v>
      </c>
      <c r="H179" s="117">
        <f>IF(H174="-","-",SUM(H171:H177)*'3j PAAC PAP'!$G$33)</f>
        <v>0.35151214274901393</v>
      </c>
      <c r="I179" s="117">
        <f>IF(I174="-","-",SUM(I171:I177)*'3j PAAC PAP'!$G$33)</f>
        <v>0.34259198558039811</v>
      </c>
      <c r="J179" s="117">
        <f>IF(J174="-","-",SUM(J171:J177)*'3j PAAC PAP'!$G$33)</f>
        <v>0.3437140225385194</v>
      </c>
      <c r="K179" s="117">
        <f>IF(K174="-","-",SUM(K171:K177)*'3j PAAC PAP'!$G$33)</f>
        <v>0.36573034001592264</v>
      </c>
      <c r="L179" s="117">
        <f>IF(L174="-","-",SUM(L171:L177)*'3j PAAC PAP'!$G$33)</f>
        <v>0.36753413693502762</v>
      </c>
      <c r="M179" s="117">
        <f>IF(M174="-","-",SUM(M171:M177)*'3j PAAC PAP'!$G$33)</f>
        <v>0.37839266630823748</v>
      </c>
      <c r="N179" s="117">
        <f>IF(N174="-","-",SUM(N171:N177)*'3j PAAC PAP'!$G$33)</f>
        <v>0.41011246703401605</v>
      </c>
      <c r="O179" s="27"/>
      <c r="P179" s="117">
        <f>IF(P174="-","-",SUM(P171:P177)*'3j PAAC PAP'!$G$33)</f>
        <v>0.41011246703401605</v>
      </c>
      <c r="Q179" s="117">
        <f>IF(Q174="-","-",SUM(Q171:Q177)*'3j PAAC PAP'!$G$33)</f>
        <v>0.39773947417269262</v>
      </c>
      <c r="R179" s="117">
        <f>IF(R174="-","-",SUM(R171:R177)*'3j PAAC PAP'!$G$33)</f>
        <v>0.39915962444396097</v>
      </c>
      <c r="S179" s="117">
        <f>IF(S174="-","-",SUM(S171:S177)*'3j PAAC PAP'!$G$33)</f>
        <v>0.41030804513221236</v>
      </c>
      <c r="T179" s="117">
        <f>IF(T174="-","-",SUM(T171:T177)*'3j PAAC PAP'!$G$33)</f>
        <v>0.41025466978249014</v>
      </c>
      <c r="U179" s="117">
        <f>IF(U174="-","-",SUM(U171:U177)*'3j PAAC PAP'!$G$33)</f>
        <v>0.42437199740378484</v>
      </c>
      <c r="V179" s="117">
        <f>IF(V174="-","-",SUM(V171:V177)*'3j PAAC PAP'!$G$33)</f>
        <v>0.42390788819363268</v>
      </c>
      <c r="W179" s="117">
        <f>IF(W174="-","-",SUM(W171:W177)*'3j PAAC PAP'!$G$33)</f>
        <v>0.79116461104860092</v>
      </c>
      <c r="X179" s="27"/>
      <c r="Y179" s="117">
        <f>IF(Y174="-","-",SUM(Y171:Y177)*'3j PAAC PAP'!$G$33)</f>
        <v>0.80661213895824546</v>
      </c>
      <c r="Z179" s="117" t="str">
        <f>IF(Z174="-","-",SUM(Z171:Z177)*'3j PAAC PAP'!$G$33)</f>
        <v>-</v>
      </c>
      <c r="AA179" s="117" t="str">
        <f>IF(AA174="-","-",SUM(AA171:AA177)*'3j PAAC PAP'!$G$33)</f>
        <v>-</v>
      </c>
      <c r="AB179" s="117" t="str">
        <f>IF(AB174="-","-",SUM(AB171:AB177)*'3j PAAC PAP'!$G$33)</f>
        <v>-</v>
      </c>
      <c r="AC179" s="117" t="str">
        <f>IF(AC174="-","-",SUM(AC171:AC177)*'3j PAAC PAP'!$G$33)</f>
        <v>-</v>
      </c>
      <c r="AD179" s="25"/>
    </row>
    <row r="180" spans="1:30" x14ac:dyDescent="0.2">
      <c r="A180" s="207"/>
      <c r="B180" s="120" t="s">
        <v>189</v>
      </c>
      <c r="C180" s="157" t="s">
        <v>250</v>
      </c>
      <c r="D180" s="122" t="s">
        <v>125</v>
      </c>
      <c r="E180" s="119"/>
      <c r="F180" s="27"/>
      <c r="G180" s="117">
        <f>IF(G174="-","-",SUM(G171:G179)*'3k EBIT'!$E$9)</f>
        <v>1.4925943026477329</v>
      </c>
      <c r="H180" s="117">
        <f>IF(H174="-","-",SUM(H171:H179)*'3k EBIT'!$E$9)</f>
        <v>1.4942448436189217</v>
      </c>
      <c r="I180" s="117">
        <f>IF(I174="-","-",SUM(I171:I179)*'3k EBIT'!$E$9)</f>
        <v>1.4581685719431949</v>
      </c>
      <c r="J180" s="117">
        <f>IF(J174="-","-",SUM(J171:J179)*'3k EBIT'!$E$9)</f>
        <v>1.4631201948567611</v>
      </c>
      <c r="K180" s="117">
        <f>IF(K174="-","-",SUM(K171:K179)*'3k EBIT'!$E$9)</f>
        <v>1.5534207675357481</v>
      </c>
      <c r="L180" s="117">
        <f>IF(L174="-","-",SUM(L171:L179)*'3k EBIT'!$E$9)</f>
        <v>1.5615986431570479</v>
      </c>
      <c r="M180" s="117">
        <f>IF(M174="-","-",SUM(M171:M179)*'3k EBIT'!$E$9)</f>
        <v>1.6067243537476945</v>
      </c>
      <c r="N180" s="117">
        <f>IF(N174="-","-",SUM(N171:N179)*'3k EBIT'!$E$9)</f>
        <v>1.7362863360292797</v>
      </c>
      <c r="O180" s="27"/>
      <c r="P180" s="117">
        <f>IF(P174="-","-",SUM(P171:P179)*'3k EBIT'!$E$9)</f>
        <v>1.7362863360292797</v>
      </c>
      <c r="Q180" s="117">
        <f>IF(Q174="-","-",SUM(Q171:Q179)*'3k EBIT'!$E$9)</f>
        <v>1.6867540862488322</v>
      </c>
      <c r="R180" s="117">
        <f>IF(R174="-","-",SUM(R171:R179)*'3k EBIT'!$E$9)</f>
        <v>1.6930476317821861</v>
      </c>
      <c r="S180" s="117">
        <f>IF(S174="-","-",SUM(S171:S179)*'3k EBIT'!$E$9)</f>
        <v>1.7387682472180181</v>
      </c>
      <c r="T180" s="117">
        <f>IF(T174="-","-",SUM(T171:T179)*'3k EBIT'!$E$9)</f>
        <v>1.7387458281975352</v>
      </c>
      <c r="U180" s="117">
        <f>IF(U174="-","-",SUM(U171:U179)*'3k EBIT'!$E$9)</f>
        <v>1.7965385274285268</v>
      </c>
      <c r="V180" s="117">
        <f>IF(V174="-","-",SUM(V171:V179)*'3k EBIT'!$E$9)</f>
        <v>1.7959488085228068</v>
      </c>
      <c r="W180" s="117">
        <f>IF(W174="-","-",SUM(W171:W179)*'3k EBIT'!$E$9)</f>
        <v>3.2914182663308043</v>
      </c>
      <c r="X180" s="27"/>
      <c r="Y180" s="117">
        <f>IF(Y174="-","-",SUM(Y171:Y179)*'3k EBIT'!$E$9)</f>
        <v>3.357993101958916</v>
      </c>
      <c r="Z180" s="117" t="str">
        <f>IF(Z174="-","-",SUM(Z171:Z179)*'3k EBIT'!$E$9)</f>
        <v>-</v>
      </c>
      <c r="AA180" s="117" t="str">
        <f>IF(AA174="-","-",SUM(AA171:AA179)*'3k EBIT'!$E$9)</f>
        <v>-</v>
      </c>
      <c r="AB180" s="117" t="str">
        <f>IF(AB174="-","-",SUM(AB171:AB179)*'3k EBIT'!$E$9)</f>
        <v>-</v>
      </c>
      <c r="AC180" s="117" t="str">
        <f>IF(AC174="-","-",SUM(AC171:AC179)*'3k EBIT'!$E$9)</f>
        <v>-</v>
      </c>
    </row>
    <row r="181" spans="1:30" x14ac:dyDescent="0.2">
      <c r="A181" s="207"/>
      <c r="B181" s="120" t="s">
        <v>251</v>
      </c>
      <c r="C181" s="155" t="s">
        <v>252</v>
      </c>
      <c r="D181" s="122" t="s">
        <v>125</v>
      </c>
      <c r="E181" s="118"/>
      <c r="F181" s="27"/>
      <c r="G181" s="117">
        <f>IF(G176="-","-",SUM(G171:G174,G176:G180)*'3l HAP'!$E$10)</f>
        <v>0.74348553500525627</v>
      </c>
      <c r="H181" s="117">
        <f>IF(H176="-","-",SUM(H171:H174,H176:H180)*'3l HAP'!$E$10)</f>
        <v>0.74475740660407341</v>
      </c>
      <c r="I181" s="117">
        <f>IF(I176="-","-",SUM(I171:I174,I176:I180)*'3l HAP'!$E$10)</f>
        <v>0.7468840066339143</v>
      </c>
      <c r="J181" s="117">
        <f>IF(J176="-","-",SUM(J171:J174,J176:J180)*'3l HAP'!$E$10)</f>
        <v>0.75069962143036584</v>
      </c>
      <c r="K181" s="117">
        <f>IF(K176="-","-",SUM(K171:K174,K176:K180)*'3l HAP'!$E$10)</f>
        <v>0.76096530143037833</v>
      </c>
      <c r="L181" s="117">
        <f>IF(L176="-","-",SUM(L171:L174,L176:L180)*'3l HAP'!$E$10)</f>
        <v>0.76726699761541772</v>
      </c>
      <c r="M181" s="117">
        <f>IF(M176="-","-",SUM(M171:M174,M176:M180)*'3l HAP'!$E$10)</f>
        <v>0.80952145681856869</v>
      </c>
      <c r="N181" s="117">
        <f>IF(N176="-","-",SUM(N171:N174,N176:N180)*'3l HAP'!$E$10)</f>
        <v>0.90935915150585678</v>
      </c>
      <c r="O181" s="27"/>
      <c r="P181" s="117">
        <f>IF(P176="-","-",SUM(P171:P174,P176:P180)*'3l HAP'!$E$10)</f>
        <v>0.90935915150585678</v>
      </c>
      <c r="Q181" s="117">
        <f>IF(Q176="-","-",SUM(Q171:Q174,Q176:Q180)*'3l HAP'!$E$10)</f>
        <v>0.94279978937484576</v>
      </c>
      <c r="R181" s="117">
        <f>IF(R176="-","-",SUM(R171:R174,R176:R180)*'3l HAP'!$E$10)</f>
        <v>0.94764946106398351</v>
      </c>
      <c r="S181" s="117">
        <f>IF(S176="-","-",SUM(S171:S174,S176:S180)*'3l HAP'!$E$10)</f>
        <v>0.98074320422717032</v>
      </c>
      <c r="T181" s="117">
        <f>IF(T176="-","-",SUM(T171:T174,T176:T180)*'3l HAP'!$E$10)</f>
        <v>0.98072592860910102</v>
      </c>
      <c r="U181" s="117">
        <f>IF(U176="-","-",SUM(U171:U174,U176:U180)*'3l HAP'!$E$10)</f>
        <v>1.0044182840532874</v>
      </c>
      <c r="V181" s="117">
        <f>IF(V176="-","-",SUM(V171:V174,V176:V180)*'3l HAP'!$E$10)</f>
        <v>1.0039638592673759</v>
      </c>
      <c r="W181" s="117">
        <f>IF(W176="-","-",SUM(W171:W174,W176:W180)*'3l HAP'!$E$10)</f>
        <v>1.0661718038944177</v>
      </c>
      <c r="X181" s="27"/>
      <c r="Y181" s="117">
        <f>IF(Y176="-","-",SUM(Y171:Y174,Y176:Y180)*'3l HAP'!$E$10)</f>
        <v>1.1174729494638804</v>
      </c>
      <c r="Z181" s="117" t="str">
        <f>IF(Z176="-","-",SUM(Z171:Z174,Z176:Z180)*'3l HAP'!$E$10)</f>
        <v>-</v>
      </c>
      <c r="AA181" s="117" t="str">
        <f>IF(AA176="-","-",SUM(AA171:AA174,AA176:AA180)*'3l HAP'!$E$10)</f>
        <v>-</v>
      </c>
      <c r="AB181" s="117" t="str">
        <f>IF(AB176="-","-",SUM(AB171:AB174,AB176:AB180)*'3l HAP'!$E$10)</f>
        <v>-</v>
      </c>
      <c r="AC181" s="117" t="str">
        <f>IF(AC176="-","-",SUM(AC171:AC174,AC176:AC180)*'3l HAP'!$E$10)</f>
        <v>-</v>
      </c>
    </row>
    <row r="182" spans="1:30" x14ac:dyDescent="0.2">
      <c r="A182" s="207"/>
      <c r="B182" s="120" t="s">
        <v>253</v>
      </c>
      <c r="C182" s="157" t="str">
        <f>B182&amp;"_"&amp;D182</f>
        <v>Total_Northern Scotland</v>
      </c>
      <c r="D182" s="122" t="s">
        <v>125</v>
      </c>
      <c r="E182" s="119"/>
      <c r="F182" s="27"/>
      <c r="G182" s="117">
        <f t="shared" ref="G182:N182" si="39">IF(G176="-","-",SUM(G171:G181))</f>
        <v>79.301047962794101</v>
      </c>
      <c r="H182" s="117">
        <f t="shared" si="39"/>
        <v>79.389190375941794</v>
      </c>
      <c r="I182" s="117">
        <f t="shared" si="39"/>
        <v>77.492566619427734</v>
      </c>
      <c r="J182" s="117">
        <f t="shared" si="39"/>
        <v>77.756993858870828</v>
      </c>
      <c r="K182" s="117">
        <f t="shared" si="39"/>
        <v>82.519919295718921</v>
      </c>
      <c r="L182" s="117">
        <f t="shared" si="39"/>
        <v>82.956635320504404</v>
      </c>
      <c r="M182" s="117">
        <f t="shared" si="39"/>
        <v>85.373926198200223</v>
      </c>
      <c r="N182" s="117">
        <f t="shared" si="39"/>
        <v>92.292812775292248</v>
      </c>
      <c r="O182" s="27"/>
      <c r="P182" s="117">
        <f t="shared" ref="P182:W182" si="40">IF(P176="-","-",SUM(P171:P181))</f>
        <v>92.292812775292248</v>
      </c>
      <c r="Q182" s="117">
        <f t="shared" si="40"/>
        <v>89.719293975212281</v>
      </c>
      <c r="R182" s="117">
        <f t="shared" si="40"/>
        <v>90.055382748679833</v>
      </c>
      <c r="S182" s="117">
        <f t="shared" si="40"/>
        <v>92.494823678728238</v>
      </c>
      <c r="T182" s="117">
        <f t="shared" si="40"/>
        <v>92.493626455151087</v>
      </c>
      <c r="U182" s="117">
        <f t="shared" si="40"/>
        <v>95.559038566362375</v>
      </c>
      <c r="V182" s="117">
        <f t="shared" si="40"/>
        <v>95.527546317253567</v>
      </c>
      <c r="W182" s="117">
        <f t="shared" si="40"/>
        <v>174.29864058296809</v>
      </c>
      <c r="X182" s="27"/>
      <c r="Y182" s="117">
        <f t="shared" ref="Y182:AC182" si="41">IF(Y176="-","-",SUM(Y171:Y181))</f>
        <v>177.85387899849613</v>
      </c>
      <c r="Z182" s="117" t="str">
        <f t="shared" si="41"/>
        <v>-</v>
      </c>
      <c r="AA182" s="117" t="str">
        <f t="shared" si="41"/>
        <v>-</v>
      </c>
      <c r="AB182" s="117" t="str">
        <f t="shared" si="41"/>
        <v>-</v>
      </c>
      <c r="AC182" s="117" t="str">
        <f t="shared" si="41"/>
        <v>-</v>
      </c>
    </row>
    <row r="183" spans="1:30" s="26" customFormat="1" ht="11.25" x14ac:dyDescent="0.15">
      <c r="A183" s="207"/>
      <c r="B183" s="123" t="s">
        <v>244</v>
      </c>
      <c r="C183" s="123" t="s">
        <v>180</v>
      </c>
      <c r="D183" s="121" t="s">
        <v>136</v>
      </c>
      <c r="E183" s="75"/>
      <c r="F183" s="27"/>
      <c r="G183" s="35" t="str">
        <f t="shared" ref="G183:V185" si="42">IF(G15="-","-",AVERAGE(G15,G27,G39,G51,G63,G75,G87,G99,G111,G123,G135,G147,G159,G171))</f>
        <v>-</v>
      </c>
      <c r="H183" s="35" t="str">
        <f t="shared" si="42"/>
        <v>-</v>
      </c>
      <c r="I183" s="35" t="str">
        <f t="shared" si="42"/>
        <v>-</v>
      </c>
      <c r="J183" s="35" t="str">
        <f t="shared" si="42"/>
        <v>-</v>
      </c>
      <c r="K183" s="35" t="str">
        <f t="shared" si="42"/>
        <v>-</v>
      </c>
      <c r="L183" s="35" t="str">
        <f t="shared" si="42"/>
        <v>-</v>
      </c>
      <c r="M183" s="35" t="str">
        <f t="shared" si="42"/>
        <v>-</v>
      </c>
      <c r="N183" s="35" t="str">
        <f t="shared" si="42"/>
        <v>-</v>
      </c>
      <c r="O183" s="27"/>
      <c r="P183" s="35" t="str">
        <f t="shared" ref="P183:W183" si="43">IF(P15="-","-",AVERAGE(P15,P27,P39,P51,P63,P75,P87,P99,P111,P123,P135,P147,P159,P171))</f>
        <v>-</v>
      </c>
      <c r="Q183" s="35" t="str">
        <f t="shared" si="43"/>
        <v>-</v>
      </c>
      <c r="R183" s="35" t="str">
        <f t="shared" si="43"/>
        <v>-</v>
      </c>
      <c r="S183" s="35" t="str">
        <f t="shared" si="43"/>
        <v>-</v>
      </c>
      <c r="T183" s="35" t="str">
        <f t="shared" si="43"/>
        <v>-</v>
      </c>
      <c r="U183" s="35" t="str">
        <f t="shared" si="43"/>
        <v>-</v>
      </c>
      <c r="V183" s="35" t="str">
        <f t="shared" si="43"/>
        <v>-</v>
      </c>
      <c r="W183" s="35" t="str">
        <f t="shared" si="43"/>
        <v>-</v>
      </c>
      <c r="X183" s="27"/>
      <c r="Y183" s="35" t="str">
        <f t="shared" ref="Y183:AC183" si="44">IF(Y15="-","-",AVERAGE(Y15,Y27,Y39,Y51,Y63,Y75,Y87,Y99,Y111,Y123,Y135,Y147,Y159,Y171))</f>
        <v>-</v>
      </c>
      <c r="Z183" s="35" t="str">
        <f t="shared" si="44"/>
        <v>-</v>
      </c>
      <c r="AA183" s="35" t="str">
        <f t="shared" si="44"/>
        <v>-</v>
      </c>
      <c r="AB183" s="35" t="str">
        <f t="shared" si="44"/>
        <v>-</v>
      </c>
      <c r="AC183" s="35" t="str">
        <f t="shared" si="44"/>
        <v>-</v>
      </c>
      <c r="AD183" s="25"/>
    </row>
    <row r="184" spans="1:30" s="26" customFormat="1" ht="11.25" x14ac:dyDescent="0.15">
      <c r="A184" s="207"/>
      <c r="B184" s="123" t="s">
        <v>244</v>
      </c>
      <c r="C184" s="123" t="s">
        <v>181</v>
      </c>
      <c r="D184" s="121" t="s">
        <v>136</v>
      </c>
      <c r="E184" s="75"/>
      <c r="F184" s="27"/>
      <c r="G184" s="35" t="str">
        <f t="shared" si="42"/>
        <v>-</v>
      </c>
      <c r="H184" s="35" t="str">
        <f t="shared" si="42"/>
        <v>-</v>
      </c>
      <c r="I184" s="35" t="str">
        <f t="shared" si="42"/>
        <v>-</v>
      </c>
      <c r="J184" s="35" t="str">
        <f t="shared" si="42"/>
        <v>-</v>
      </c>
      <c r="K184" s="35" t="str">
        <f t="shared" si="42"/>
        <v>-</v>
      </c>
      <c r="L184" s="35" t="str">
        <f t="shared" si="42"/>
        <v>-</v>
      </c>
      <c r="M184" s="35" t="str">
        <f t="shared" si="42"/>
        <v>-</v>
      </c>
      <c r="N184" s="35" t="str">
        <f t="shared" si="42"/>
        <v>-</v>
      </c>
      <c r="O184" s="27"/>
      <c r="P184" s="35" t="str">
        <f t="shared" ref="P184:W185" si="45">IF(P16="-","-",AVERAGE(P16,P28,P40,P52,P64,P76,P88,P100,P112,P124,P136,P148,P160,P172))</f>
        <v>-</v>
      </c>
      <c r="Q184" s="35" t="str">
        <f t="shared" si="45"/>
        <v>-</v>
      </c>
      <c r="R184" s="35" t="str">
        <f t="shared" si="45"/>
        <v>-</v>
      </c>
      <c r="S184" s="35" t="str">
        <f t="shared" si="45"/>
        <v>-</v>
      </c>
      <c r="T184" s="35" t="str">
        <f t="shared" si="45"/>
        <v>-</v>
      </c>
      <c r="U184" s="35" t="str">
        <f t="shared" si="45"/>
        <v>-</v>
      </c>
      <c r="V184" s="35" t="str">
        <f t="shared" si="45"/>
        <v>-</v>
      </c>
      <c r="W184" s="35" t="str">
        <f t="shared" si="45"/>
        <v>-</v>
      </c>
      <c r="X184" s="27"/>
      <c r="Y184" s="35" t="str">
        <f t="shared" ref="Y184:AC184" si="46">IF(Y16="-","-",AVERAGE(Y16,Y28,Y40,Y52,Y64,Y76,Y88,Y100,Y112,Y124,Y136,Y148,Y160,Y172))</f>
        <v>-</v>
      </c>
      <c r="Z184" s="35" t="str">
        <f t="shared" si="46"/>
        <v>-</v>
      </c>
      <c r="AA184" s="35" t="str">
        <f t="shared" si="46"/>
        <v>-</v>
      </c>
      <c r="AB184" s="35" t="str">
        <f t="shared" si="46"/>
        <v>-</v>
      </c>
      <c r="AC184" s="35" t="str">
        <f t="shared" si="46"/>
        <v>-</v>
      </c>
      <c r="AD184" s="25"/>
    </row>
    <row r="185" spans="1:30" s="26" customFormat="1" ht="11.25" x14ac:dyDescent="0.1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0</v>
      </c>
      <c r="U185" s="35">
        <f t="shared" si="42"/>
        <v>1.4870742269298101</v>
      </c>
      <c r="V185" s="35">
        <f t="shared" si="42"/>
        <v>0.70457099735818818</v>
      </c>
      <c r="W185" s="35" t="str">
        <f t="shared" si="45"/>
        <v>-</v>
      </c>
      <c r="X185" s="27"/>
      <c r="Y185" s="35">
        <f t="shared" ref="Y185:AC185" si="47">IF(Y17="-","-",AVERAGE(Y17,Y29,Y41,Y53,Y65,Y77,Y89,Y101,Y113,Y125,Y137,Y149,Y161,Y173))</f>
        <v>0</v>
      </c>
      <c r="Z185" s="35" t="str">
        <f t="shared" si="47"/>
        <v>-</v>
      </c>
      <c r="AA185" s="35" t="str">
        <f t="shared" si="47"/>
        <v>-</v>
      </c>
      <c r="AB185" s="35" t="str">
        <f t="shared" si="47"/>
        <v>-</v>
      </c>
      <c r="AC185" s="35" t="str">
        <f t="shared" si="47"/>
        <v>-</v>
      </c>
      <c r="AD185" s="25"/>
    </row>
    <row r="186" spans="1:30" s="26" customFormat="1" ht="11.25" x14ac:dyDescent="0.15">
      <c r="A186" s="207"/>
      <c r="B186" s="123" t="s">
        <v>246</v>
      </c>
      <c r="C186" s="123" t="s">
        <v>183</v>
      </c>
      <c r="D186" s="121" t="s">
        <v>136</v>
      </c>
      <c r="E186" s="75"/>
      <c r="F186" s="27"/>
      <c r="G186" s="35">
        <f t="shared" ref="G186:N194" si="48">IF(G18="-","-",AVERAGE(G18,G30,G42,G54,G66,G78,G90,G102,G114,G126,G138,G150,G162,G174))</f>
        <v>6.5567588596821045</v>
      </c>
      <c r="H186" s="35">
        <f t="shared" si="48"/>
        <v>6.5567588596821045</v>
      </c>
      <c r="I186" s="35">
        <f t="shared" si="48"/>
        <v>6.6197359495950776</v>
      </c>
      <c r="J186" s="35">
        <f t="shared" si="48"/>
        <v>6.6197359495950776</v>
      </c>
      <c r="K186" s="35">
        <f t="shared" si="48"/>
        <v>6.6995028867368616</v>
      </c>
      <c r="L186" s="35">
        <f t="shared" si="48"/>
        <v>6.6995028867368616</v>
      </c>
      <c r="M186" s="35">
        <f t="shared" si="48"/>
        <v>7.113121830127354</v>
      </c>
      <c r="N186" s="35">
        <f t="shared" si="48"/>
        <v>7.113121830127354</v>
      </c>
      <c r="O186" s="27"/>
      <c r="P186" s="35">
        <f t="shared" ref="P186:W186" si="49">IF(P18="-","-",AVERAGE(P18,P30,P42,P54,P66,P78,P90,P102,P114,P126,P138,P150,P162,P174))</f>
        <v>7.113121830127354</v>
      </c>
      <c r="Q186" s="35">
        <f t="shared" si="49"/>
        <v>7.2804579515147188</v>
      </c>
      <c r="R186" s="35">
        <f t="shared" si="49"/>
        <v>7.1935840895118579</v>
      </c>
      <c r="S186" s="35">
        <f t="shared" si="49"/>
        <v>7.3593999937099719</v>
      </c>
      <c r="T186" s="35">
        <f t="shared" si="49"/>
        <v>7.0492243060839295</v>
      </c>
      <c r="U186" s="35">
        <f t="shared" si="49"/>
        <v>7.1089669218364691</v>
      </c>
      <c r="V186" s="35">
        <f t="shared" si="49"/>
        <v>6.9829560851947958</v>
      </c>
      <c r="W186" s="35">
        <f t="shared" si="49"/>
        <v>9.626223597588794</v>
      </c>
      <c r="X186" s="27"/>
      <c r="Y186" s="35">
        <f t="shared" ref="Y186:AC186" si="50">IF(Y18="-","-",AVERAGE(Y18,Y30,Y42,Y54,Y66,Y78,Y90,Y102,Y114,Y126,Y138,Y150,Y162,Y174))</f>
        <v>9.9504863797742455</v>
      </c>
      <c r="Z186" s="35" t="str">
        <f t="shared" si="50"/>
        <v>-</v>
      </c>
      <c r="AA186" s="35" t="str">
        <f t="shared" si="50"/>
        <v>-</v>
      </c>
      <c r="AB186" s="35" t="str">
        <f t="shared" si="50"/>
        <v>-</v>
      </c>
      <c r="AC186" s="35" t="str">
        <f t="shared" si="50"/>
        <v>-</v>
      </c>
      <c r="AD186" s="25"/>
    </row>
    <row r="187" spans="1:30" s="26" customFormat="1" ht="11.25" x14ac:dyDescent="0.15">
      <c r="A187" s="207"/>
      <c r="B187" s="123" t="s">
        <v>247</v>
      </c>
      <c r="C187" s="123" t="s">
        <v>184</v>
      </c>
      <c r="D187" s="121" t="s">
        <v>136</v>
      </c>
      <c r="E187" s="75"/>
      <c r="F187" s="27"/>
      <c r="G187" s="35">
        <f t="shared" si="48"/>
        <v>18.601964285714285</v>
      </c>
      <c r="H187" s="35">
        <f t="shared" si="48"/>
        <v>18.601964285714285</v>
      </c>
      <c r="I187" s="35">
        <f t="shared" si="48"/>
        <v>18.844950000000004</v>
      </c>
      <c r="J187" s="35">
        <f t="shared" si="48"/>
        <v>18.844950000000004</v>
      </c>
      <c r="K187" s="35">
        <f t="shared" si="48"/>
        <v>16.43282142857143</v>
      </c>
      <c r="L187" s="35">
        <f t="shared" si="48"/>
        <v>16.43282142857143</v>
      </c>
      <c r="M187" s="35">
        <f t="shared" si="48"/>
        <v>16.727428571428572</v>
      </c>
      <c r="N187" s="35">
        <f t="shared" si="48"/>
        <v>16.727428571428572</v>
      </c>
      <c r="O187" s="27"/>
      <c r="P187" s="35">
        <f t="shared" ref="P187:W187" si="51">IF(P19="-","-",AVERAGE(P19,P31,P43,P55,P67,P79,P91,P103,P115,P127,P139,P151,P163,P175))</f>
        <v>16.727428571428572</v>
      </c>
      <c r="Q187" s="35">
        <f t="shared" si="51"/>
        <v>16.54232142857143</v>
      </c>
      <c r="R187" s="35">
        <f t="shared" si="51"/>
        <v>16.54232142857143</v>
      </c>
      <c r="S187" s="35">
        <f t="shared" si="51"/>
        <v>17.267107142857146</v>
      </c>
      <c r="T187" s="35">
        <f t="shared" si="51"/>
        <v>17.267107142857146</v>
      </c>
      <c r="U187" s="35">
        <f t="shared" si="51"/>
        <v>17.41310714285714</v>
      </c>
      <c r="V187" s="35">
        <f t="shared" si="51"/>
        <v>17.41310714285714</v>
      </c>
      <c r="W187" s="35">
        <f t="shared" si="51"/>
        <v>84.411464285714274</v>
      </c>
      <c r="X187" s="27"/>
      <c r="Y187" s="35">
        <f t="shared" ref="Y187:AC187" si="52">IF(Y19="-","-",AVERAGE(Y19,Y31,Y43,Y55,Y67,Y79,Y91,Y103,Y115,Y127,Y139,Y151,Y163,Y175))</f>
        <v>84.411464285714274</v>
      </c>
      <c r="Z187" s="35" t="str">
        <f t="shared" si="52"/>
        <v>-</v>
      </c>
      <c r="AA187" s="35" t="str">
        <f t="shared" si="52"/>
        <v>-</v>
      </c>
      <c r="AB187" s="35" t="str">
        <f t="shared" si="52"/>
        <v>-</v>
      </c>
      <c r="AC187" s="35" t="str">
        <f t="shared" si="52"/>
        <v>-</v>
      </c>
      <c r="AD187" s="25"/>
    </row>
    <row r="188" spans="1:30" s="26" customFormat="1" ht="11.25" x14ac:dyDescent="0.15">
      <c r="A188" s="207"/>
      <c r="B188" s="123" t="s">
        <v>248</v>
      </c>
      <c r="C188" s="123" t="s">
        <v>185</v>
      </c>
      <c r="D188" s="121" t="s">
        <v>136</v>
      </c>
      <c r="E188" s="75"/>
      <c r="F188" s="27"/>
      <c r="G188" s="35">
        <f t="shared" si="48"/>
        <v>39.034507632093941</v>
      </c>
      <c r="H188" s="35">
        <f t="shared" si="48"/>
        <v>39.112654794520544</v>
      </c>
      <c r="I188" s="35">
        <f t="shared" si="48"/>
        <v>39.229875538160464</v>
      </c>
      <c r="J188" s="35">
        <f t="shared" si="48"/>
        <v>39.464317025440316</v>
      </c>
      <c r="K188" s="35">
        <f t="shared" si="48"/>
        <v>39.933199999999992</v>
      </c>
      <c r="L188" s="35">
        <f t="shared" si="48"/>
        <v>40.441156555772992</v>
      </c>
      <c r="M188" s="35">
        <f t="shared" si="48"/>
        <v>41.027260273972608</v>
      </c>
      <c r="N188" s="35">
        <f t="shared" si="48"/>
        <v>41.37892250489238</v>
      </c>
      <c r="O188" s="27"/>
      <c r="P188" s="35">
        <f t="shared" ref="P188:W188" si="53">IF(P20="-","-",AVERAGE(P20,P32,P44,P56,P68,P80,P92,P104,P116,P128,P140,P152,P164,P176))</f>
        <v>41.37892250489238</v>
      </c>
      <c r="Q188" s="35">
        <f t="shared" si="53"/>
        <v>41.847805479452056</v>
      </c>
      <c r="R188" s="35">
        <f t="shared" si="53"/>
        <v>42.160394129158519</v>
      </c>
      <c r="S188" s="35">
        <f t="shared" si="53"/>
        <v>42.39483561643835</v>
      </c>
      <c r="T188" s="35">
        <f t="shared" si="53"/>
        <v>42.51205636007829</v>
      </c>
      <c r="U188" s="35">
        <f t="shared" si="53"/>
        <v>42.746497847358121</v>
      </c>
      <c r="V188" s="35">
        <f t="shared" si="53"/>
        <v>43.527969471624267</v>
      </c>
      <c r="W188" s="35">
        <f t="shared" si="53"/>
        <v>44.817397651663399</v>
      </c>
      <c r="X188" s="27"/>
      <c r="Y188" s="35">
        <f t="shared" ref="Y188:AC188" si="54">IF(Y20="-","-",AVERAGE(Y20,Y32,Y44,Y56,Y68,Y80,Y92,Y104,Y116,Y128,Y140,Y152,Y164,Y176))</f>
        <v>47.083665362035234</v>
      </c>
      <c r="Z188" s="35" t="str">
        <f t="shared" si="54"/>
        <v>-</v>
      </c>
      <c r="AA188" s="35" t="str">
        <f t="shared" si="54"/>
        <v>-</v>
      </c>
      <c r="AB188" s="35" t="str">
        <f t="shared" si="54"/>
        <v>-</v>
      </c>
      <c r="AC188" s="35" t="str">
        <f t="shared" si="54"/>
        <v>-</v>
      </c>
      <c r="AD188" s="25"/>
    </row>
    <row r="189" spans="1:30" s="26" customFormat="1" ht="11.25" x14ac:dyDescent="0.15">
      <c r="A189" s="207"/>
      <c r="B189" s="123" t="s">
        <v>248</v>
      </c>
      <c r="C189" s="123" t="s">
        <v>186</v>
      </c>
      <c r="D189" s="121" t="s">
        <v>136</v>
      </c>
      <c r="E189" s="75"/>
      <c r="F189" s="27"/>
      <c r="G189" s="35" t="str">
        <f t="shared" si="48"/>
        <v>-</v>
      </c>
      <c r="H189" s="35" t="str">
        <f t="shared" si="48"/>
        <v>-</v>
      </c>
      <c r="I189" s="35" t="str">
        <f t="shared" si="48"/>
        <v>-</v>
      </c>
      <c r="J189" s="35" t="str">
        <f t="shared" si="48"/>
        <v>-</v>
      </c>
      <c r="K189" s="35">
        <f t="shared" si="48"/>
        <v>0</v>
      </c>
      <c r="L189" s="35">
        <f t="shared" si="48"/>
        <v>-0.1310662676190151</v>
      </c>
      <c r="M189" s="35">
        <f t="shared" si="48"/>
        <v>1.6490220555819268</v>
      </c>
      <c r="N189" s="35">
        <f t="shared" si="48"/>
        <v>7.9249822078168828</v>
      </c>
      <c r="O189" s="27"/>
      <c r="P189" s="35">
        <f t="shared" ref="P189:W189" si="55">IF(P21="-","-",AVERAGE(P21,P33,P45,P57,P69,P81,P93,P105,P117,P129,P141,P153,P165,P177))</f>
        <v>7.9249822078168828</v>
      </c>
      <c r="Q189" s="35">
        <f t="shared" si="55"/>
        <v>9.5945159615724229</v>
      </c>
      <c r="R189" s="35">
        <f t="shared" si="55"/>
        <v>9.6655312765157912</v>
      </c>
      <c r="S189" s="35">
        <f t="shared" si="55"/>
        <v>11.448655558303896</v>
      </c>
      <c r="T189" s="35">
        <f t="shared" si="55"/>
        <v>11.630458109953564</v>
      </c>
      <c r="U189" s="35">
        <f t="shared" si="55"/>
        <v>11.375413031411084</v>
      </c>
      <c r="V189" s="35">
        <f t="shared" si="55"/>
        <v>11.405483218834176</v>
      </c>
      <c r="W189" s="35">
        <f t="shared" si="55"/>
        <v>10.452988037960663</v>
      </c>
      <c r="X189" s="27"/>
      <c r="Y189" s="35">
        <f t="shared" ref="Y189:AC189" si="56">IF(Y21="-","-",AVERAGE(Y21,Y33,Y45,Y57,Y69,Y81,Y93,Y105,Y117,Y129,Y141,Y153,Y165,Y177))</f>
        <v>11.090106502704797</v>
      </c>
      <c r="Z189" s="35" t="str">
        <f t="shared" si="56"/>
        <v>-</v>
      </c>
      <c r="AA189" s="35" t="str">
        <f t="shared" si="56"/>
        <v>-</v>
      </c>
      <c r="AB189" s="35" t="str">
        <f t="shared" si="56"/>
        <v>-</v>
      </c>
      <c r="AC189" s="35" t="str">
        <f t="shared" si="56"/>
        <v>-</v>
      </c>
      <c r="AD189" s="25"/>
    </row>
    <row r="190" spans="1:30" s="26" customFormat="1" ht="11.25" x14ac:dyDescent="0.15">
      <c r="A190" s="207"/>
      <c r="B190" s="123" t="s">
        <v>248</v>
      </c>
      <c r="C190" s="123" t="s">
        <v>187</v>
      </c>
      <c r="D190" s="121" t="s">
        <v>136</v>
      </c>
      <c r="E190" s="75"/>
      <c r="F190" s="27"/>
      <c r="G190" s="35">
        <f t="shared" si="48"/>
        <v>3.3460635029354218</v>
      </c>
      <c r="H190" s="35">
        <f t="shared" si="48"/>
        <v>3.3527623287671227</v>
      </c>
      <c r="I190" s="35">
        <f t="shared" si="48"/>
        <v>3.362810567514678</v>
      </c>
      <c r="J190" s="35">
        <f t="shared" si="48"/>
        <v>3.3829070450097851</v>
      </c>
      <c r="K190" s="35">
        <f t="shared" si="48"/>
        <v>3.4230999999999985</v>
      </c>
      <c r="L190" s="35">
        <f t="shared" si="48"/>
        <v>3.4666423679060681</v>
      </c>
      <c r="M190" s="35">
        <f t="shared" si="48"/>
        <v>3.516883561643835</v>
      </c>
      <c r="N190" s="35">
        <f t="shared" si="48"/>
        <v>3.547028277886497</v>
      </c>
      <c r="O190" s="27"/>
      <c r="P190" s="35">
        <f t="shared" ref="P190:W190" si="57">IF(P22="-","-",AVERAGE(P22,P34,P46,P58,P70,P82,P94,P106,P118,P130,P142,P154,P166,P178))</f>
        <v>3.547028277886497</v>
      </c>
      <c r="Q190" s="35">
        <f t="shared" si="57"/>
        <v>3.5872212328767126</v>
      </c>
      <c r="R190" s="35">
        <f t="shared" si="57"/>
        <v>3.6140165362035224</v>
      </c>
      <c r="S190" s="35">
        <f t="shared" si="57"/>
        <v>3.6341130136986304</v>
      </c>
      <c r="T190" s="35">
        <f t="shared" si="57"/>
        <v>3.6441612524461822</v>
      </c>
      <c r="U190" s="35">
        <f t="shared" si="57"/>
        <v>3.6642577299412911</v>
      </c>
      <c r="V190" s="35">
        <f t="shared" si="57"/>
        <v>3.731245988258316</v>
      </c>
      <c r="W190" s="35">
        <f t="shared" si="57"/>
        <v>3.8417766144814105</v>
      </c>
      <c r="X190" s="27"/>
      <c r="Y190" s="35">
        <f t="shared" ref="Y190:AC190" si="58">IF(Y22="-","-",AVERAGE(Y22,Y34,Y46,Y58,Y70,Y82,Y94,Y106,Y118,Y130,Y142,Y154,Y166,Y178))</f>
        <v>4.0360425636007813</v>
      </c>
      <c r="Z190" s="35" t="str">
        <f t="shared" si="58"/>
        <v>-</v>
      </c>
      <c r="AA190" s="35" t="str">
        <f t="shared" si="58"/>
        <v>-</v>
      </c>
      <c r="AB190" s="35" t="str">
        <f t="shared" si="58"/>
        <v>-</v>
      </c>
      <c r="AC190" s="35" t="str">
        <f t="shared" si="58"/>
        <v>-</v>
      </c>
      <c r="AD190" s="25"/>
    </row>
    <row r="191" spans="1:30" s="26" customFormat="1" ht="11.25" x14ac:dyDescent="0.15">
      <c r="A191" s="207"/>
      <c r="B191" s="123" t="s">
        <v>248</v>
      </c>
      <c r="C191" s="123" t="s">
        <v>188</v>
      </c>
      <c r="D191" s="121" t="s">
        <v>136</v>
      </c>
      <c r="E191" s="75"/>
      <c r="F191" s="27"/>
      <c r="G191" s="35">
        <f t="shared" si="48"/>
        <v>0.30722880250106865</v>
      </c>
      <c r="H191" s="35">
        <f t="shared" si="48"/>
        <v>0.30760281482044244</v>
      </c>
      <c r="I191" s="35">
        <f t="shared" si="48"/>
        <v>0.30962817128039805</v>
      </c>
      <c r="J191" s="35">
        <f t="shared" si="48"/>
        <v>0.3107502082385194</v>
      </c>
      <c r="K191" s="35">
        <f t="shared" si="48"/>
        <v>0.30183159937306542</v>
      </c>
      <c r="L191" s="35">
        <f t="shared" si="48"/>
        <v>0.30363539629217046</v>
      </c>
      <c r="M191" s="35">
        <f t="shared" si="48"/>
        <v>0.31834956145109461</v>
      </c>
      <c r="N191" s="35">
        <f t="shared" si="48"/>
        <v>0.35006936217687307</v>
      </c>
      <c r="O191" s="27"/>
      <c r="P191" s="35">
        <f t="shared" ref="P191:W191" si="59">IF(P23="-","-",AVERAGE(P23,P35,P47,P59,P71,P83,P95,P107,P119,P131,P143,P155,P167,P179))</f>
        <v>0.35006936217687307</v>
      </c>
      <c r="Q191" s="35">
        <f t="shared" si="59"/>
        <v>0.36021877252983547</v>
      </c>
      <c r="R191" s="35">
        <f t="shared" si="59"/>
        <v>0.36163892280110382</v>
      </c>
      <c r="S191" s="35">
        <f t="shared" si="59"/>
        <v>0.37555741191792663</v>
      </c>
      <c r="T191" s="35">
        <f t="shared" si="59"/>
        <v>0.37550403656820436</v>
      </c>
      <c r="U191" s="35">
        <f t="shared" si="59"/>
        <v>0.38350724918949913</v>
      </c>
      <c r="V191" s="35">
        <f t="shared" si="59"/>
        <v>0.38304313997934702</v>
      </c>
      <c r="W191" s="35">
        <f t="shared" si="59"/>
        <v>0.71458844012002942</v>
      </c>
      <c r="X191" s="27"/>
      <c r="Y191" s="35">
        <f t="shared" ref="Y191:AC191" si="60">IF(Y23="-","-",AVERAGE(Y23,Y35,Y47,Y59,Y71,Y83,Y95,Y107,Y119,Y131,Y143,Y155,Y167,Y179))</f>
        <v>0.73003596802967397</v>
      </c>
      <c r="Z191" s="35" t="str">
        <f t="shared" si="60"/>
        <v>-</v>
      </c>
      <c r="AA191" s="35" t="str">
        <f t="shared" si="60"/>
        <v>-</v>
      </c>
      <c r="AB191" s="35" t="str">
        <f t="shared" si="60"/>
        <v>-</v>
      </c>
      <c r="AC191" s="35" t="str">
        <f t="shared" si="60"/>
        <v>-</v>
      </c>
      <c r="AD191" s="25"/>
    </row>
    <row r="192" spans="1:30" s="26" customFormat="1" ht="11.25" x14ac:dyDescent="0.15">
      <c r="A192" s="207"/>
      <c r="B192" s="123" t="s">
        <v>189</v>
      </c>
      <c r="C192" s="123" t="s">
        <v>250</v>
      </c>
      <c r="D192" s="121" t="s">
        <v>136</v>
      </c>
      <c r="E192" s="75"/>
      <c r="F192" s="27"/>
      <c r="G192" s="35">
        <f t="shared" si="48"/>
        <v>1.3140514590701264</v>
      </c>
      <c r="H192" s="35">
        <f t="shared" si="48"/>
        <v>1.3157020000413151</v>
      </c>
      <c r="I192" s="35">
        <f t="shared" si="48"/>
        <v>1.3241320603878324</v>
      </c>
      <c r="J192" s="35">
        <f t="shared" si="48"/>
        <v>1.3290836833013988</v>
      </c>
      <c r="K192" s="35">
        <f t="shared" si="48"/>
        <v>1.2935975501555486</v>
      </c>
      <c r="L192" s="35">
        <f t="shared" si="48"/>
        <v>1.3017754257768488</v>
      </c>
      <c r="M192" s="35">
        <f t="shared" si="48"/>
        <v>1.3625788114642496</v>
      </c>
      <c r="N192" s="35">
        <f t="shared" si="48"/>
        <v>1.4921407937458351</v>
      </c>
      <c r="O192" s="27"/>
      <c r="P192" s="35">
        <f t="shared" ref="P192:W192" si="61">IF(P24="-","-",AVERAGE(P24,P36,P48,P60,P72,P84,P96,P108,P120,P132,P144,P156,P168,P180))</f>
        <v>1.4921407937458351</v>
      </c>
      <c r="Q192" s="35">
        <f t="shared" si="61"/>
        <v>1.5341884907279846</v>
      </c>
      <c r="R192" s="35">
        <f t="shared" si="61"/>
        <v>1.5404820362613385</v>
      </c>
      <c r="S192" s="35">
        <f t="shared" si="61"/>
        <v>1.5974662240967812</v>
      </c>
      <c r="T192" s="35">
        <f t="shared" si="61"/>
        <v>1.597443805076298</v>
      </c>
      <c r="U192" s="35">
        <f t="shared" si="61"/>
        <v>1.6303754661279695</v>
      </c>
      <c r="V192" s="35">
        <f t="shared" si="61"/>
        <v>1.6297857472222499</v>
      </c>
      <c r="W192" s="35">
        <f t="shared" si="61"/>
        <v>2.9800464473379735</v>
      </c>
      <c r="X192" s="27"/>
      <c r="Y192" s="35">
        <f t="shared" ref="Y192:AC192" si="62">IF(Y24="-","-",AVERAGE(Y24,Y36,Y48,Y60,Y72,Y84,Y96,Y108,Y120,Y132,Y144,Y156,Y168,Y180))</f>
        <v>3.0466212829660857</v>
      </c>
      <c r="Z192" s="35" t="str">
        <f t="shared" si="62"/>
        <v>-</v>
      </c>
      <c r="AA192" s="35" t="str">
        <f t="shared" si="62"/>
        <v>-</v>
      </c>
      <c r="AB192" s="35" t="str">
        <f t="shared" si="62"/>
        <v>-</v>
      </c>
      <c r="AC192" s="35" t="str">
        <f t="shared" si="62"/>
        <v>-</v>
      </c>
      <c r="AD192" s="25"/>
    </row>
    <row r="193" spans="1:30" s="26" customFormat="1" ht="11.25" x14ac:dyDescent="0.15">
      <c r="A193" s="207"/>
      <c r="B193" s="123" t="s">
        <v>251</v>
      </c>
      <c r="C193" s="123" t="s">
        <v>252</v>
      </c>
      <c r="D193" s="121" t="s">
        <v>136</v>
      </c>
      <c r="E193" s="75"/>
      <c r="F193" s="27"/>
      <c r="G193" s="35">
        <f t="shared" si="48"/>
        <v>0.74022861276223417</v>
      </c>
      <c r="H193" s="35">
        <f t="shared" si="48"/>
        <v>0.7415004843610512</v>
      </c>
      <c r="I193" s="35">
        <f t="shared" si="48"/>
        <v>0.74443895486306588</v>
      </c>
      <c r="J193" s="35">
        <f t="shared" si="48"/>
        <v>0.74825456965951742</v>
      </c>
      <c r="K193" s="35">
        <f t="shared" si="48"/>
        <v>0.75622568824296266</v>
      </c>
      <c r="L193" s="35">
        <f t="shared" si="48"/>
        <v>0.76252738442800205</v>
      </c>
      <c r="M193" s="35">
        <f t="shared" si="48"/>
        <v>0.80506783083578337</v>
      </c>
      <c r="N193" s="35">
        <f t="shared" si="48"/>
        <v>0.90490552552307146</v>
      </c>
      <c r="O193" s="27"/>
      <c r="P193" s="35">
        <f t="shared" ref="P193:W193" si="63">IF(P25="-","-",AVERAGE(P25,P37,P49,P61,P73,P85,P97,P109,P121,P133,P145,P157,P169,P181))</f>
        <v>0.90490552552307146</v>
      </c>
      <c r="Q193" s="35">
        <f t="shared" si="63"/>
        <v>0.94001673589807211</v>
      </c>
      <c r="R193" s="35">
        <f t="shared" si="63"/>
        <v>0.94486640758720952</v>
      </c>
      <c r="S193" s="35">
        <f t="shared" si="63"/>
        <v>0.9781656172857619</v>
      </c>
      <c r="T193" s="35">
        <f t="shared" si="63"/>
        <v>0.9781483416676926</v>
      </c>
      <c r="U193" s="35">
        <f t="shared" si="63"/>
        <v>1.0013871898941809</v>
      </c>
      <c r="V193" s="35">
        <f t="shared" si="63"/>
        <v>1.0009327651082691</v>
      </c>
      <c r="W193" s="35">
        <f t="shared" si="63"/>
        <v>1.0604918573739783</v>
      </c>
      <c r="X193" s="27"/>
      <c r="Y193" s="35">
        <f t="shared" ref="Y193:AC193" si="64">IF(Y25="-","-",AVERAGE(Y25,Y37,Y49,Y61,Y73,Y85,Y97,Y109,Y121,Y133,Y145,Y157,Y169,Y181))</f>
        <v>1.1117930029434413</v>
      </c>
      <c r="Z193" s="35" t="str">
        <f t="shared" si="64"/>
        <v>-</v>
      </c>
      <c r="AA193" s="35" t="str">
        <f t="shared" si="64"/>
        <v>-</v>
      </c>
      <c r="AB193" s="35" t="str">
        <f t="shared" si="64"/>
        <v>-</v>
      </c>
      <c r="AC193" s="35" t="str">
        <f t="shared" si="64"/>
        <v>-</v>
      </c>
      <c r="AD193" s="25"/>
    </row>
    <row r="194" spans="1:30" s="26" customFormat="1" ht="11.25" x14ac:dyDescent="0.15">
      <c r="A194" s="207"/>
      <c r="B194" s="123" t="s">
        <v>253</v>
      </c>
      <c r="C194" s="123" t="str">
        <f>B194&amp;"_"&amp;D194</f>
        <v>Total_GB average</v>
      </c>
      <c r="D194" s="116" t="s">
        <v>136</v>
      </c>
      <c r="E194" s="75"/>
      <c r="F194" s="27"/>
      <c r="G194" s="35">
        <f t="shared" si="48"/>
        <v>69.900803154759174</v>
      </c>
      <c r="H194" s="35">
        <f t="shared" si="48"/>
        <v>69.988945567906867</v>
      </c>
      <c r="I194" s="35">
        <f t="shared" si="48"/>
        <v>70.435571241801512</v>
      </c>
      <c r="J194" s="35">
        <f t="shared" si="48"/>
        <v>70.699998481244606</v>
      </c>
      <c r="K194" s="35">
        <f t="shared" si="48"/>
        <v>68.840279153079877</v>
      </c>
      <c r="L194" s="35">
        <f t="shared" si="48"/>
        <v>69.276995177865359</v>
      </c>
      <c r="M194" s="35">
        <f t="shared" si="48"/>
        <v>72.519712496505406</v>
      </c>
      <c r="N194" s="35">
        <f t="shared" si="48"/>
        <v>79.438599073597445</v>
      </c>
      <c r="O194" s="27"/>
      <c r="P194" s="35">
        <f t="shared" ref="P194:W194" si="65">IF(P26="-","-",AVERAGE(P26,P38,P50,P62,P74,P86,P98,P110,P122,P134,P146,P158,P170,P182))</f>
        <v>79.438599073597445</v>
      </c>
      <c r="Q194" s="35">
        <f t="shared" si="65"/>
        <v>81.686746053143224</v>
      </c>
      <c r="R194" s="35">
        <f t="shared" si="65"/>
        <v>82.022834826610762</v>
      </c>
      <c r="S194" s="35">
        <f t="shared" si="65"/>
        <v>85.055300578308461</v>
      </c>
      <c r="T194" s="35">
        <f t="shared" si="65"/>
        <v>85.054103354731296</v>
      </c>
      <c r="U194" s="35">
        <f t="shared" si="65"/>
        <v>86.810586805545583</v>
      </c>
      <c r="V194" s="35">
        <f t="shared" si="65"/>
        <v>86.779094556436775</v>
      </c>
      <c r="W194" s="35">
        <f t="shared" si="65"/>
        <v>157.90497693224054</v>
      </c>
      <c r="X194" s="27"/>
      <c r="Y194" s="35">
        <f t="shared" ref="Y194:AC194" si="66">IF(Y26="-","-",AVERAGE(Y26,Y38,Y50,Y62,Y74,Y86,Y98,Y110,Y122,Y134,Y146,Y158,Y170,Y182))</f>
        <v>161.46021534776852</v>
      </c>
      <c r="Z194" s="35" t="str">
        <f t="shared" si="66"/>
        <v>-</v>
      </c>
      <c r="AA194" s="35" t="str">
        <f t="shared" si="66"/>
        <v>-</v>
      </c>
      <c r="AB194" s="35" t="str">
        <f t="shared" si="66"/>
        <v>-</v>
      </c>
      <c r="AC194" s="35" t="str">
        <f t="shared" si="66"/>
        <v>-</v>
      </c>
      <c r="AD194" s="25"/>
    </row>
    <row r="195" spans="1:30" x14ac:dyDescent="0.2"/>
    <row r="196" spans="1:30" x14ac:dyDescent="0.2"/>
    <row r="197" spans="1:30" x14ac:dyDescent="0.2"/>
    <row r="198" spans="1:30" x14ac:dyDescent="0.2"/>
    <row r="199" spans="1:30" x14ac:dyDescent="0.2"/>
    <row r="200" spans="1:30" x14ac:dyDescent="0.2"/>
    <row r="201" spans="1:30" x14ac:dyDescent="0.2"/>
    <row r="202" spans="1:30" x14ac:dyDescent="0.2"/>
    <row r="203" spans="1:30" x14ac:dyDescent="0.2"/>
    <row r="204" spans="1:30" x14ac:dyDescent="0.2"/>
    <row r="205" spans="1:30" x14ac:dyDescent="0.2"/>
    <row r="206" spans="1:30" x14ac:dyDescent="0.2"/>
    <row r="207" spans="1:30" x14ac:dyDescent="0.2"/>
    <row r="208" spans="1:3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sheetData>
  <sortState xmlns:xlrd2="http://schemas.microsoft.com/office/spreadsheetml/2017/richdata2" ref="A15:AE182">
    <sortCondition ref="A15:A182"/>
  </sortState>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tint="0.79998168889431442"/>
    <pageSetUpPr autoPageBreaks="0"/>
  </sheetPr>
  <dimension ref="A1:AD459"/>
  <sheetViews>
    <sheetView zoomScaleNormal="100" workbookViewId="0"/>
  </sheetViews>
  <sheetFormatPr defaultColWidth="0" defaultRowHeight="14.25" zeroHeight="1" x14ac:dyDescent="0.2"/>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x14ac:dyDescent="0.2">
      <c r="A1" s="205"/>
    </row>
    <row r="2" spans="1:30" s="64" customFormat="1" ht="18.600000000000001" customHeight="1" x14ac:dyDescent="0.25">
      <c r="A2" s="205"/>
      <c r="B2" s="24" t="s">
        <v>194</v>
      </c>
      <c r="C2" s="24"/>
      <c r="D2" s="24"/>
    </row>
    <row r="3" spans="1:30" s="64" customFormat="1" ht="24.6" customHeight="1" x14ac:dyDescent="0.2">
      <c r="A3" s="205"/>
      <c r="B3" s="433" t="s">
        <v>195</v>
      </c>
      <c r="C3" s="433"/>
      <c r="D3" s="433"/>
      <c r="E3" s="433"/>
      <c r="F3" s="433"/>
      <c r="G3" s="433"/>
      <c r="H3" s="433"/>
      <c r="I3" s="66"/>
      <c r="J3" s="66"/>
      <c r="K3" s="66"/>
      <c r="L3" s="66"/>
      <c r="M3" s="66"/>
      <c r="N3" s="66"/>
      <c r="O3" s="66"/>
      <c r="P3" s="66"/>
      <c r="Q3" s="66"/>
      <c r="X3" s="66"/>
    </row>
    <row r="4" spans="1:30" s="64" customFormat="1" ht="16.350000000000001" customHeight="1" x14ac:dyDescent="0.2">
      <c r="A4" s="205"/>
      <c r="B4" s="140"/>
      <c r="C4" s="140"/>
      <c r="D4" s="140"/>
      <c r="E4" s="140"/>
      <c r="F4" s="65"/>
      <c r="G4" s="65"/>
      <c r="I4" s="66"/>
      <c r="J4" s="66"/>
      <c r="K4" s="66"/>
      <c r="L4" s="66"/>
      <c r="M4" s="66"/>
      <c r="N4" s="66"/>
      <c r="O4" s="66"/>
      <c r="P4" s="66"/>
      <c r="Q4" s="66"/>
      <c r="X4" s="66"/>
    </row>
    <row r="5" spans="1:30" ht="16.350000000000001" customHeight="1" x14ac:dyDescent="0.2">
      <c r="B5" s="69"/>
      <c r="C5" s="69"/>
      <c r="D5" s="69"/>
      <c r="E5" s="69"/>
      <c r="F5" s="69"/>
      <c r="G5" s="69"/>
      <c r="I5" s="70"/>
      <c r="J5" s="70"/>
      <c r="K5" s="70"/>
      <c r="L5" s="70"/>
      <c r="M5" s="70"/>
      <c r="N5" s="70"/>
      <c r="O5" s="70"/>
      <c r="P5" s="70"/>
      <c r="Q5" s="70"/>
      <c r="X5" s="70"/>
    </row>
    <row r="6" spans="1:30" ht="23.25" x14ac:dyDescent="0.2">
      <c r="B6" s="72" t="s">
        <v>196</v>
      </c>
      <c r="C6" s="74" t="s">
        <v>197</v>
      </c>
      <c r="D6" s="69"/>
      <c r="E6" s="69"/>
      <c r="F6" s="69"/>
      <c r="G6" s="69"/>
      <c r="I6" s="70"/>
      <c r="J6" s="70"/>
      <c r="K6" s="70"/>
      <c r="L6" s="70"/>
      <c r="M6" s="70"/>
      <c r="N6" s="70"/>
      <c r="O6" s="70"/>
      <c r="P6" s="70"/>
      <c r="Q6" s="70"/>
      <c r="X6" s="70"/>
    </row>
    <row r="7" spans="1:30" ht="14.85" customHeight="1" x14ac:dyDescent="0.2">
      <c r="B7" s="72" t="s">
        <v>198</v>
      </c>
      <c r="C7" s="74" t="s">
        <v>199</v>
      </c>
      <c r="D7" s="69"/>
      <c r="E7" s="69"/>
      <c r="F7" s="69"/>
      <c r="G7" s="69"/>
      <c r="I7" s="70"/>
      <c r="J7" s="70"/>
      <c r="K7" s="70"/>
      <c r="L7" s="70"/>
      <c r="M7" s="70"/>
      <c r="N7" s="70"/>
      <c r="O7" s="70"/>
      <c r="P7" s="70"/>
      <c r="Q7" s="70"/>
      <c r="X7" s="70"/>
    </row>
    <row r="8" spans="1:30" ht="12.6" customHeight="1" x14ac:dyDescent="0.2">
      <c r="B8" s="73" t="s">
        <v>200</v>
      </c>
      <c r="C8" s="75" t="s">
        <v>139</v>
      </c>
    </row>
    <row r="9" spans="1:30" s="25" customFormat="1" ht="11.25" x14ac:dyDescent="0.15">
      <c r="A9" s="207"/>
    </row>
    <row r="10" spans="1:30" s="26" customFormat="1" ht="11.25" customHeight="1" x14ac:dyDescent="0.15">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x14ac:dyDescent="0.15">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x14ac:dyDescent="0.15">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x14ac:dyDescent="0.15">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x14ac:dyDescent="0.15">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x14ac:dyDescent="0.15">
      <c r="A15" s="207"/>
      <c r="B15" s="123" t="s">
        <v>244</v>
      </c>
      <c r="C15" s="123" t="s">
        <v>180</v>
      </c>
      <c r="D15" s="116" t="s">
        <v>131</v>
      </c>
      <c r="E15" s="75"/>
      <c r="F15" s="27"/>
      <c r="G15" s="35">
        <f>IF('3a DF'!H119="-","-",'3a DF'!H119)</f>
        <v>192.10639542597562</v>
      </c>
      <c r="H15" s="35">
        <f>'3a DF'!I119</f>
        <v>172.10639542597562</v>
      </c>
      <c r="I15" s="35">
        <f>'3a DF'!J119</f>
        <v>157.95482000114208</v>
      </c>
      <c r="J15" s="35">
        <f>'3a DF'!K119</f>
        <v>149.32128914288606</v>
      </c>
      <c r="K15" s="35">
        <f>'3a DF'!L119</f>
        <v>181.28894901283155</v>
      </c>
      <c r="L15" s="35">
        <f>'3a DF'!M119</f>
        <v>173.47836006877807</v>
      </c>
      <c r="M15" s="35">
        <f>'3a DF'!N119</f>
        <v>189.56055468956737</v>
      </c>
      <c r="N15" s="35">
        <f>'3a DF'!O119</f>
        <v>207.0301898213832</v>
      </c>
      <c r="O15" s="27"/>
      <c r="P15" s="35">
        <f>'3a DF'!Q119</f>
        <v>207.0301898213832</v>
      </c>
      <c r="Q15" s="35">
        <f>'3a DF'!R119</f>
        <v>246.87955596161379</v>
      </c>
      <c r="R15" s="35">
        <f>'3a DF'!S119</f>
        <v>223.1128738724301</v>
      </c>
      <c r="S15" s="35">
        <f>'3a DF'!T119</f>
        <v>214.90861579570111</v>
      </c>
      <c r="T15" s="35">
        <f>'3a DF'!U119</f>
        <v>187.64392326595009</v>
      </c>
      <c r="U15" s="35">
        <f>'3a DF'!V119</f>
        <v>222.9431663109815</v>
      </c>
      <c r="V15" s="35">
        <f>'3a DF'!W119</f>
        <v>279.75591518588737</v>
      </c>
      <c r="W15" s="35">
        <f>'3a DF'!X119</f>
        <v>517.55594175240117</v>
      </c>
      <c r="X15" s="27"/>
      <c r="Y15" s="35">
        <f>'3a DF'!Z119</f>
        <v>1160.1584444495595</v>
      </c>
      <c r="Z15" s="35" t="str">
        <f>'3a DF'!AA119</f>
        <v>-</v>
      </c>
      <c r="AA15" s="35" t="str">
        <f>'3a DF'!AB119</f>
        <v>-</v>
      </c>
      <c r="AB15" s="35" t="str">
        <f>'3a DF'!AC119</f>
        <v>-</v>
      </c>
      <c r="AC15" s="35" t="str">
        <f>'3a DF'!AD119</f>
        <v>-</v>
      </c>
      <c r="AD15" s="25"/>
    </row>
    <row r="16" spans="1:30" s="26" customFormat="1" ht="11.25" customHeight="1" x14ac:dyDescent="0.15">
      <c r="A16" s="207"/>
      <c r="B16" s="123" t="s">
        <v>244</v>
      </c>
      <c r="C16" s="123" t="s">
        <v>181</v>
      </c>
      <c r="D16" s="116" t="s">
        <v>131</v>
      </c>
      <c r="E16" s="75"/>
      <c r="F16" s="27"/>
      <c r="G16" s="35">
        <f>IF('3b CM'!G14="-","-",'3b CM'!G14)</f>
        <v>5.7199162492486987E-2</v>
      </c>
      <c r="H16" s="35">
        <f>'3b CM'!H14</f>
        <v>8.5798743738730476E-2</v>
      </c>
      <c r="I16" s="35">
        <f>'3b CM'!I14</f>
        <v>0.27017091694487855</v>
      </c>
      <c r="J16" s="35">
        <f>'3b CM'!J14</f>
        <v>0.2747503666693672</v>
      </c>
      <c r="K16" s="35">
        <f>'3b CM'!K14</f>
        <v>3.5288369919445137</v>
      </c>
      <c r="L16" s="35">
        <f>'3b CM'!L14</f>
        <v>3.4233284643042605</v>
      </c>
      <c r="M16" s="35">
        <f>'3b CM'!M14</f>
        <v>11.820075926151441</v>
      </c>
      <c r="N16" s="35">
        <f>'3b CM'!N14</f>
        <v>11.23650039616815</v>
      </c>
      <c r="O16" s="27"/>
      <c r="P16" s="35">
        <f>'3b CM'!P14</f>
        <v>11.23650039616815</v>
      </c>
      <c r="Q16" s="35">
        <f>'3b CM'!Q14</f>
        <v>15.217885194859468</v>
      </c>
      <c r="R16" s="35">
        <f>'3b CM'!R14</f>
        <v>15.148042252053873</v>
      </c>
      <c r="S16" s="35">
        <f>'3b CM'!S14</f>
        <v>17.904770251104306</v>
      </c>
      <c r="T16" s="35">
        <f>'3b CM'!T14</f>
        <v>18.9798419743104</v>
      </c>
      <c r="U16" s="35">
        <f>'3b CM'!U14</f>
        <v>14.504523269083327</v>
      </c>
      <c r="V16" s="35">
        <f>'3b CM'!V14</f>
        <v>14.876163475786743</v>
      </c>
      <c r="W16" s="35">
        <f>'3b CM'!W14</f>
        <v>9.3244004374110183</v>
      </c>
      <c r="X16" s="27"/>
      <c r="Y16" s="35">
        <f>'3b CM'!Y14</f>
        <v>11.813205533667807</v>
      </c>
      <c r="Z16" s="35" t="str">
        <f>'3b CM'!Z14</f>
        <v>-</v>
      </c>
      <c r="AA16" s="35" t="str">
        <f>'3b CM'!AA14</f>
        <v>-</v>
      </c>
      <c r="AB16" s="35" t="str">
        <f>'3b CM'!AB14</f>
        <v>-</v>
      </c>
      <c r="AC16" s="35" t="str">
        <f>'3b CM'!AC14</f>
        <v>-</v>
      </c>
      <c r="AD16" s="25"/>
    </row>
    <row r="17" spans="1:30" s="26" customFormat="1" ht="11.25" customHeight="1" x14ac:dyDescent="0.15">
      <c r="A17" s="207"/>
      <c r="B17" s="123" t="s">
        <v>245</v>
      </c>
      <c r="C17" s="123" t="s">
        <v>182</v>
      </c>
      <c r="D17" s="116" t="s">
        <v>131</v>
      </c>
      <c r="E17" s="75"/>
      <c r="F17" s="27"/>
      <c r="G17" s="35" t="str">
        <f>IF('3c AA'!J83="-","-",'3c AA'!J83)</f>
        <v>-</v>
      </c>
      <c r="H17" s="35" t="str">
        <f>IF('3c AA'!K83="-","-",'3c AA'!K83)</f>
        <v>-</v>
      </c>
      <c r="I17" s="35" t="str">
        <f>IF('3c AA'!L83="-","-",'3c AA'!L83)</f>
        <v>-</v>
      </c>
      <c r="J17" s="35" t="str">
        <f>IF('3c AA'!M83="-","-",'3c AA'!M83)</f>
        <v>-</v>
      </c>
      <c r="K17" s="35" t="str">
        <f>IF('3c AA'!N83="-","-",'3c AA'!N83)</f>
        <v>-</v>
      </c>
      <c r="L17" s="35" t="str">
        <f>IF('3c AA'!O83="-","-",'3c AA'!O83)</f>
        <v>-</v>
      </c>
      <c r="M17" s="35" t="str">
        <f>IF('3c AA'!P83="-","-",'3c AA'!P83)</f>
        <v>-</v>
      </c>
      <c r="N17" s="35" t="str">
        <f>IF('3c AA'!Q83="-","-",'3c AA'!Q83)</f>
        <v>-</v>
      </c>
      <c r="O17" s="27"/>
      <c r="P17" s="35" t="str">
        <f>IF('3c AA'!S83="-","-",'3c AA'!S83)</f>
        <v>-</v>
      </c>
      <c r="Q17" s="35" t="str">
        <f>IF('3c AA'!T83="-","-",'3c AA'!T83)</f>
        <v>-</v>
      </c>
      <c r="R17" s="35" t="str">
        <f>IF('3c AA'!U83="-","-",'3c AA'!U83)</f>
        <v>-</v>
      </c>
      <c r="S17" s="35" t="str">
        <f>IF('3c AA'!V83="-","-",'3c AA'!V83)</f>
        <v>-</v>
      </c>
      <c r="T17" s="35">
        <f>IF('3c AA'!W83="-","-",'3c AA'!W83)</f>
        <v>0</v>
      </c>
      <c r="U17" s="35">
        <f>IF('3c AA'!X83="-","-",'3c AA'!X83)</f>
        <v>0</v>
      </c>
      <c r="V17" s="35">
        <f>IF('3c AA'!Y83="-","-",'3c AA'!Y83)</f>
        <v>0</v>
      </c>
      <c r="W17" s="35" t="str">
        <f>IF('3c AA'!Z83="-","-",'3c AA'!Z83)</f>
        <v>-</v>
      </c>
      <c r="X17" s="27"/>
      <c r="Y17" s="35">
        <f>IF('3c AA'!AB83="-","-",'3c AA'!AB83)</f>
        <v>3.6441792373193169</v>
      </c>
      <c r="Z17" s="35" t="str">
        <f>IF('3c AA'!AC83="-","-",'3c AA'!AC83)</f>
        <v>-</v>
      </c>
      <c r="AA17" s="35" t="str">
        <f>IF('3c AA'!AD83="-","-",'3c AA'!AD83)</f>
        <v>-</v>
      </c>
      <c r="AB17" s="35" t="str">
        <f>IF('3c AA'!AE83="-","-",'3c AA'!AE83)</f>
        <v>-</v>
      </c>
      <c r="AC17" s="35" t="str">
        <f>IF('3c AA'!AF83="-","-",'3c AA'!AF83)</f>
        <v>-</v>
      </c>
      <c r="AD17" s="25"/>
    </row>
    <row r="18" spans="1:30" s="26" customFormat="1" ht="11.25" customHeight="1" x14ac:dyDescent="0.15">
      <c r="A18" s="207"/>
      <c r="B18" s="123" t="s">
        <v>246</v>
      </c>
      <c r="C18" s="123" t="s">
        <v>183</v>
      </c>
      <c r="D18" s="116" t="s">
        <v>131</v>
      </c>
      <c r="E18" s="75"/>
      <c r="F18" s="27"/>
      <c r="G18" s="35">
        <f>IF('3d PC'!G15="-","-",'3d PC'!G15)</f>
        <v>68.565771367263309</v>
      </c>
      <c r="H18" s="35">
        <f>'3d PC'!H15</f>
        <v>68.545523907361414</v>
      </c>
      <c r="I18" s="35">
        <f>'3d PC'!I15</f>
        <v>83.614794006957538</v>
      </c>
      <c r="J18" s="35">
        <f>'3d PC'!J15</f>
        <v>83.537954562762394</v>
      </c>
      <c r="K18" s="35">
        <f>'3d PC'!K15</f>
        <v>88.918000091064357</v>
      </c>
      <c r="L18" s="35">
        <f>'3d PC'!L15</f>
        <v>89.232750584499058</v>
      </c>
      <c r="M18" s="35">
        <f>'3d PC'!M15</f>
        <v>103.19089658237827</v>
      </c>
      <c r="N18" s="35">
        <f>'3d PC'!N15</f>
        <v>103.26009605959037</v>
      </c>
      <c r="O18" s="27"/>
      <c r="P18" s="35">
        <f>'3d PC'!P15</f>
        <v>103.26009605959037</v>
      </c>
      <c r="Q18" s="35">
        <f>'3d PC'!Q15</f>
        <v>110.39599487540659</v>
      </c>
      <c r="R18" s="35">
        <f>'3d PC'!R15</f>
        <v>111.7072095389764</v>
      </c>
      <c r="S18" s="35">
        <f>'3d PC'!S15</f>
        <v>114.90065469882065</v>
      </c>
      <c r="T18" s="35">
        <f>'3d PC'!T15</f>
        <v>114.4180160814398</v>
      </c>
      <c r="U18" s="35">
        <f>'3d PC'!U15</f>
        <v>121.05350272737377</v>
      </c>
      <c r="V18" s="35">
        <f>'3d PC'!V15</f>
        <v>120.46168627822081</v>
      </c>
      <c r="W18" s="35">
        <f>'3d PC'!W15</f>
        <v>126.57531856556605</v>
      </c>
      <c r="X18" s="27"/>
      <c r="Y18" s="35">
        <f>'3d PC'!Y15</f>
        <v>125.50081957998127</v>
      </c>
      <c r="Z18" s="35" t="str">
        <f>'3d PC'!Z15</f>
        <v>-</v>
      </c>
      <c r="AA18" s="35" t="str">
        <f>'3d PC'!AA15</f>
        <v>-</v>
      </c>
      <c r="AB18" s="35" t="str">
        <f>'3d PC'!AB15</f>
        <v>-</v>
      </c>
      <c r="AC18" s="35" t="str">
        <f>'3d PC'!AC15</f>
        <v>-</v>
      </c>
      <c r="AD18" s="25"/>
    </row>
    <row r="19" spans="1:30" s="26" customFormat="1" ht="11.25" customHeight="1" x14ac:dyDescent="0.15">
      <c r="A19" s="207"/>
      <c r="B19" s="123" t="s">
        <v>247</v>
      </c>
      <c r="C19" s="123" t="s">
        <v>184</v>
      </c>
      <c r="D19" s="116" t="s">
        <v>131</v>
      </c>
      <c r="E19" s="75"/>
      <c r="F19" s="27"/>
      <c r="G19" s="35">
        <f>IF('3e NC-Elec'!H29="-","-",'3e NC-Elec'!H29)</f>
        <v>115.97143199632869</v>
      </c>
      <c r="H19" s="35">
        <f>'3e NC-Elec'!I29</f>
        <v>116.72411529476335</v>
      </c>
      <c r="I19" s="35">
        <f>'3e NC-Elec'!J29</f>
        <v>124.54757237832575</v>
      </c>
      <c r="J19" s="35">
        <f>'3e NC-Elec'!K29</f>
        <v>123.98145305026669</v>
      </c>
      <c r="K19" s="35">
        <f>'3e NC-Elec'!L29</f>
        <v>129.7556311380325</v>
      </c>
      <c r="L19" s="35">
        <f>'3e NC-Elec'!M29</f>
        <v>130.657958483985</v>
      </c>
      <c r="M19" s="35">
        <f>'3e NC-Elec'!N29</f>
        <v>128.76541027017333</v>
      </c>
      <c r="N19" s="35">
        <f>'3e NC-Elec'!O29</f>
        <v>128.36864476005991</v>
      </c>
      <c r="O19" s="27"/>
      <c r="P19" s="35">
        <f>'3e NC-Elec'!Q29</f>
        <v>128.36864476005991</v>
      </c>
      <c r="Q19" s="35">
        <f>'3e NC-Elec'!R29</f>
        <v>137.40795696361235</v>
      </c>
      <c r="R19" s="35">
        <f>'3e NC-Elec'!S29</f>
        <v>139.21047793705696</v>
      </c>
      <c r="S19" s="35">
        <f>'3e NC-Elec'!T29</f>
        <v>138.56313107721894</v>
      </c>
      <c r="T19" s="35">
        <f>'3e NC-Elec'!U29</f>
        <v>142.15743278235834</v>
      </c>
      <c r="U19" s="35">
        <f>'3e NC-Elec'!V29</f>
        <v>149.869602580774</v>
      </c>
      <c r="V19" s="35">
        <f>'3e NC-Elec'!W29</f>
        <v>150.25954150038646</v>
      </c>
      <c r="W19" s="35">
        <f>'3e NC-Elec'!X29</f>
        <v>199.99927806079617</v>
      </c>
      <c r="X19" s="27"/>
      <c r="Y19" s="35">
        <f>'3e NC-Elec'!Z29</f>
        <v>205.33739578804278</v>
      </c>
      <c r="Z19" s="35" t="str">
        <f>'3e NC-Elec'!AA29</f>
        <v>-</v>
      </c>
      <c r="AA19" s="35" t="str">
        <f>'3e NC-Elec'!AB29</f>
        <v>-</v>
      </c>
      <c r="AB19" s="35" t="str">
        <f>'3e NC-Elec'!AC29</f>
        <v>-</v>
      </c>
      <c r="AC19" s="35" t="str">
        <f>'3e NC-Elec'!AD29</f>
        <v>-</v>
      </c>
      <c r="AD19" s="25"/>
    </row>
    <row r="20" spans="1:30" s="26" customFormat="1" ht="11.25" customHeight="1" x14ac:dyDescent="0.15">
      <c r="A20" s="207"/>
      <c r="B20" s="123" t="s">
        <v>248</v>
      </c>
      <c r="C20" s="123" t="s">
        <v>185</v>
      </c>
      <c r="D20" s="116" t="s">
        <v>131</v>
      </c>
      <c r="E20" s="75"/>
      <c r="F20" s="27"/>
      <c r="G20" s="35">
        <f>IF('3g CPIH'!C$17="-","-",'3h OC '!$E$8*('3g CPIH'!C$17/'3g CPIH'!$G$17))</f>
        <v>76.502677103718199</v>
      </c>
      <c r="H20" s="35">
        <f>IF('3g CPIH'!D$17="-","-",'3h OC '!$E$8*('3g CPIH'!D$17/'3g CPIH'!$G$17))</f>
        <v>76.655835616438353</v>
      </c>
      <c r="I20" s="35">
        <f>IF('3g CPIH'!E$17="-","-",'3h OC '!$E$8*('3g CPIH'!E$17/'3g CPIH'!$G$17))</f>
        <v>76.885573385518597</v>
      </c>
      <c r="J20" s="35">
        <f>IF('3g CPIH'!F$17="-","-",'3h OC '!$E$8*('3g CPIH'!F$17/'3g CPIH'!$G$17))</f>
        <v>77.345048923679059</v>
      </c>
      <c r="K20" s="35">
        <f>IF('3g CPIH'!G$17="-","-",'3h OC '!$E$8*('3g CPIH'!G$17/'3g CPIH'!$G$17))</f>
        <v>78.263999999999996</v>
      </c>
      <c r="L20" s="35">
        <f>IF('3g CPIH'!H$17="-","-",'3h OC '!$E$8*('3g CPIH'!H$17/'3g CPIH'!$G$17))</f>
        <v>79.259530332681024</v>
      </c>
      <c r="M20" s="35">
        <f>IF('3g CPIH'!I$17="-","-",'3h OC '!$E$8*('3g CPIH'!I$17/'3g CPIH'!$G$17))</f>
        <v>80.408219178082177</v>
      </c>
      <c r="N20" s="35">
        <f>IF('3g CPIH'!J$17="-","-",'3h OC '!$E$8*('3g CPIH'!J$17/'3g CPIH'!$G$17))</f>
        <v>81.097432485322898</v>
      </c>
      <c r="O20" s="27"/>
      <c r="P20" s="35">
        <f>IF('3g CPIH'!L$17="-","-",'3h OC '!$E$8*('3g CPIH'!L$17/'3g CPIH'!$G$17))</f>
        <v>81.097432485322898</v>
      </c>
      <c r="Q20" s="35">
        <f>IF('3g CPIH'!M$17="-","-",'3h OC '!$E$8*('3g CPIH'!M$17/'3g CPIH'!$G$17))</f>
        <v>82.016383561643835</v>
      </c>
      <c r="R20" s="35">
        <f>IF('3g CPIH'!N$17="-","-",'3h OC '!$E$8*('3g CPIH'!N$17/'3g CPIH'!$G$17))</f>
        <v>82.62901761252445</v>
      </c>
      <c r="S20" s="35">
        <f>IF('3g CPIH'!O$17="-","-",'3h OC '!$E$8*('3g CPIH'!O$17/'3g CPIH'!$G$17))</f>
        <v>83.088493150684926</v>
      </c>
      <c r="T20" s="35">
        <f>IF('3g CPIH'!P$17="-","-",'3h OC '!$E$8*('3g CPIH'!P$17/'3g CPIH'!$G$17))</f>
        <v>83.318230919765156</v>
      </c>
      <c r="U20" s="35">
        <f>IF('3g CPIH'!Q$17="-","-",'3h OC '!$E$8*('3g CPIH'!Q$17/'3g CPIH'!$G$17))</f>
        <v>83.777706457925632</v>
      </c>
      <c r="V20" s="35">
        <f>IF('3g CPIH'!R$17="-","-",'3h OC '!$E$8*('3g CPIH'!R$17/'3g CPIH'!$G$17))</f>
        <v>85.309291585127198</v>
      </c>
      <c r="W20" s="35">
        <f>IF('3g CPIH'!S$17="-","-",'3h OC '!$E$8*('3g CPIH'!S$17/'3g CPIH'!$G$17))</f>
        <v>87.836407045009793</v>
      </c>
      <c r="X20" s="27"/>
      <c r="Y20" s="35">
        <f>IF('3g CPIH'!U$17="-","-",'3h OC '!$E$8*('3g CPIH'!U$17/'3g CPIH'!$G$17))</f>
        <v>92.278003913894324</v>
      </c>
      <c r="Z20" s="35" t="str">
        <f>IF('3g CPIH'!V$17="-","-",'3h OC '!$E$8*('3g CPIH'!V$17/'3g CPIH'!$G$17))</f>
        <v>-</v>
      </c>
      <c r="AA20" s="35" t="str">
        <f>IF('3g CPIH'!W$17="-","-",'3h OC '!$E$8*('3g CPIH'!W$17/'3g CPIH'!$G$17))</f>
        <v>-</v>
      </c>
      <c r="AB20" s="35" t="str">
        <f>IF('3g CPIH'!X$17="-","-",'3h OC '!$E$8*('3g CPIH'!X$17/'3g CPIH'!$G$17))</f>
        <v>-</v>
      </c>
      <c r="AC20" s="35" t="str">
        <f>IF('3g CPIH'!Y$17="-","-",'3h OC '!$E$8*('3g CPIH'!Y$17/'3g CPIH'!$G$17))</f>
        <v>-</v>
      </c>
      <c r="AD20" s="25"/>
    </row>
    <row r="21" spans="1:30" s="26" customFormat="1" ht="11.25" customHeight="1" x14ac:dyDescent="0.15">
      <c r="A21" s="207"/>
      <c r="B21" s="123" t="s">
        <v>248</v>
      </c>
      <c r="C21" s="123" t="s">
        <v>186</v>
      </c>
      <c r="D21" s="116" t="s">
        <v>131</v>
      </c>
      <c r="E21" s="75"/>
      <c r="F21" s="27"/>
      <c r="G21" s="35" t="s">
        <v>249</v>
      </c>
      <c r="H21" s="35" t="s">
        <v>249</v>
      </c>
      <c r="I21" s="35" t="s">
        <v>249</v>
      </c>
      <c r="J21" s="35" t="s">
        <v>249</v>
      </c>
      <c r="K21" s="35">
        <f>IF('3i SMNCC'!G$52="-","-",'3i SMNCC'!G$52)</f>
        <v>0</v>
      </c>
      <c r="L21" s="35">
        <f>IF('3i SMNCC'!H$52="-","-",'3i SMNCC'!H$52)</f>
        <v>-0.18995111249132623</v>
      </c>
      <c r="M21" s="35">
        <f>IF('3i SMNCC'!I$52="-","-",'3i SMNCC'!I$52)</f>
        <v>2.3898870370752556</v>
      </c>
      <c r="N21" s="35">
        <f>IF('3i SMNCC'!J$52="-","-",'3i SMNCC'!J$52)</f>
        <v>2.4654814606041811</v>
      </c>
      <c r="O21" s="27"/>
      <c r="P21" s="35">
        <f>IF('3i SMNCC'!L$52="-","-",'3i SMNCC'!L$52)</f>
        <v>2.4654814606041811</v>
      </c>
      <c r="Q21" s="35">
        <f>IF('3i SMNCC'!M$52="-","-",'3i SMNCC'!M$52)</f>
        <v>4.8850955964817686</v>
      </c>
      <c r="R21" s="35">
        <f>IF('3i SMNCC'!N$52="-","-",'3i SMNCC'!N$52)</f>
        <v>4.7480163427765101</v>
      </c>
      <c r="S21" s="35">
        <f>IF('3i SMNCC'!O$52="-","-",'3i SMNCC'!O$52)</f>
        <v>7.093641997338695</v>
      </c>
      <c r="T21" s="35">
        <f>IF('3i SMNCC'!P$52="-","-",'3i SMNCC'!P$52)</f>
        <v>6.2155900817178944</v>
      </c>
      <c r="U21" s="35">
        <f>IF('3i SMNCC'!Q$52="-","-",'3i SMNCC'!Q$52)</f>
        <v>5.8459595331056082</v>
      </c>
      <c r="V21" s="35">
        <f>IF('3i SMNCC'!R$52="-","-",'3i SMNCC'!R$52)</f>
        <v>6.2696858243973583</v>
      </c>
      <c r="W21" s="35">
        <f>IF('3i SMNCC'!S$52="-","-",'3i SMNCC'!S$52)</f>
        <v>6.0892580260299454</v>
      </c>
      <c r="X21" s="27"/>
      <c r="Y21" s="35">
        <f>IF('3i SMNCC'!U$52="-","-",'3i SMNCC'!U$52)</f>
        <v>5.9026181198620193</v>
      </c>
      <c r="Z21" s="35" t="str">
        <f>IF('3i SMNCC'!V$52="-","-",'3i SMNCC'!V$52)</f>
        <v>-</v>
      </c>
      <c r="AA21" s="35" t="str">
        <f>IF('3i SMNCC'!W$52="-","-",'3i SMNCC'!W$52)</f>
        <v>-</v>
      </c>
      <c r="AB21" s="35" t="str">
        <f>IF('3i SMNCC'!X$52="-","-",'3i SMNCC'!X$52)</f>
        <v>-</v>
      </c>
      <c r="AC21" s="35" t="str">
        <f>IF('3i SMNCC'!Y$52="-","-",'3i SMNCC'!Y$52)</f>
        <v>-</v>
      </c>
      <c r="AD21" s="25"/>
    </row>
    <row r="22" spans="1:30" s="26" customFormat="1" ht="11.25" customHeight="1" x14ac:dyDescent="0.15">
      <c r="A22" s="207"/>
      <c r="B22" s="123" t="s">
        <v>248</v>
      </c>
      <c r="C22" s="123" t="s">
        <v>187</v>
      </c>
      <c r="D22" s="116" t="s">
        <v>131</v>
      </c>
      <c r="E22" s="75"/>
      <c r="F22" s="27"/>
      <c r="G22" s="35">
        <f>IF('3g CPIH'!C$17="-","-",'3j PAAC PAP'!$G$12*('3g CPIH'!C$17/'3g CPIH'!$G$17))</f>
        <v>23.857918590998043</v>
      </c>
      <c r="H22" s="35">
        <f>IF('3g CPIH'!D$17="-","-",'3j PAAC PAP'!$G$12*('3g CPIH'!D$17/'3g CPIH'!$G$17))</f>
        <v>23.905682191780819</v>
      </c>
      <c r="I22" s="35">
        <f>IF('3g CPIH'!E$17="-","-",'3j PAAC PAP'!$G$12*('3g CPIH'!E$17/'3g CPIH'!$G$17))</f>
        <v>23.977327592954992</v>
      </c>
      <c r="J22" s="35">
        <f>IF('3g CPIH'!F$17="-","-",'3j PAAC PAP'!$G$12*('3g CPIH'!F$17/'3g CPIH'!$G$17))</f>
        <v>24.120618395303325</v>
      </c>
      <c r="K22" s="35">
        <f>IF('3g CPIH'!G$17="-","-",'3j PAAC PAP'!$G$12*('3g CPIH'!G$17/'3g CPIH'!$G$17))</f>
        <v>24.4072</v>
      </c>
      <c r="L22" s="35">
        <f>IF('3g CPIH'!H$17="-","-",'3j PAAC PAP'!$G$12*('3g CPIH'!H$17/'3g CPIH'!$G$17))</f>
        <v>24.717663405088064</v>
      </c>
      <c r="M22" s="35">
        <f>IF('3g CPIH'!I$17="-","-",'3j PAAC PAP'!$G$12*('3g CPIH'!I$17/'3g CPIH'!$G$17))</f>
        <v>25.075890410958902</v>
      </c>
      <c r="N22" s="35">
        <f>IF('3g CPIH'!J$17="-","-",'3j PAAC PAP'!$G$12*('3g CPIH'!J$17/'3g CPIH'!$G$17))</f>
        <v>25.290826614481411</v>
      </c>
      <c r="O22" s="27"/>
      <c r="P22" s="35">
        <f>IF('3g CPIH'!L$17="-","-",'3j PAAC PAP'!$G$12*('3g CPIH'!L$17/'3g CPIH'!$G$17))</f>
        <v>25.290826614481411</v>
      </c>
      <c r="Q22" s="35">
        <f>IF('3g CPIH'!M$17="-","-",'3j PAAC PAP'!$G$12*('3g CPIH'!M$17/'3g CPIH'!$G$17))</f>
        <v>25.577408219178082</v>
      </c>
      <c r="R22" s="35">
        <f>IF('3g CPIH'!N$17="-","-",'3j PAAC PAP'!$G$12*('3g CPIH'!N$17/'3g CPIH'!$G$17))</f>
        <v>25.768462622309197</v>
      </c>
      <c r="S22" s="35">
        <f>IF('3g CPIH'!O$17="-","-",'3j PAAC PAP'!$G$12*('3g CPIH'!O$17/'3g CPIH'!$G$17))</f>
        <v>25.911753424657533</v>
      </c>
      <c r="T22" s="35">
        <f>IF('3g CPIH'!P$17="-","-",'3j PAAC PAP'!$G$12*('3g CPIH'!P$17/'3g CPIH'!$G$17))</f>
        <v>25.983398825831699</v>
      </c>
      <c r="U22" s="35">
        <f>IF('3g CPIH'!Q$17="-","-",'3j PAAC PAP'!$G$12*('3g CPIH'!Q$17/'3g CPIH'!$G$17))</f>
        <v>26.126689628180038</v>
      </c>
      <c r="V22" s="35">
        <f>IF('3g CPIH'!R$17="-","-",'3j PAAC PAP'!$G$12*('3g CPIH'!R$17/'3g CPIH'!$G$17))</f>
        <v>26.604325636007829</v>
      </c>
      <c r="W22" s="35">
        <f>IF('3g CPIH'!S$17="-","-",'3j PAAC PAP'!$G$12*('3g CPIH'!S$17/'3g CPIH'!$G$17))</f>
        <v>27.39242504892368</v>
      </c>
      <c r="X22" s="27"/>
      <c r="Y22" s="35">
        <f>IF('3g CPIH'!U$17="-","-",'3j PAAC PAP'!$G$12*('3g CPIH'!U$17/'3g CPIH'!$G$17))</f>
        <v>28.777569471624265</v>
      </c>
      <c r="Z22" s="35" t="str">
        <f>IF('3g CPIH'!V$17="-","-",'3j PAAC PAP'!$G$12*('3g CPIH'!V$17/'3g CPIH'!$G$17))</f>
        <v>-</v>
      </c>
      <c r="AA22" s="35" t="str">
        <f>IF('3g CPIH'!W$17="-","-",'3j PAAC PAP'!$G$12*('3g CPIH'!W$17/'3g CPIH'!$G$17))</f>
        <v>-</v>
      </c>
      <c r="AB22" s="35" t="str">
        <f>IF('3g CPIH'!X$17="-","-",'3j PAAC PAP'!$G$12*('3g CPIH'!X$17/'3g CPIH'!$G$17))</f>
        <v>-</v>
      </c>
      <c r="AC22" s="35" t="str">
        <f>IF('3g CPIH'!Y$17="-","-",'3j PAAC PAP'!$G$12*('3g CPIH'!Y$17/'3g CPIH'!$G$17))</f>
        <v>-</v>
      </c>
      <c r="AD22" s="25"/>
    </row>
    <row r="23" spans="1:30" s="26" customFormat="1" ht="11.25" x14ac:dyDescent="0.15">
      <c r="A23" s="207"/>
      <c r="B23" s="123" t="s">
        <v>248</v>
      </c>
      <c r="C23" s="123" t="s">
        <v>188</v>
      </c>
      <c r="D23" s="116" t="s">
        <v>131</v>
      </c>
      <c r="E23" s="75"/>
      <c r="F23" s="27"/>
      <c r="G23" s="35">
        <f>IF(G15="-","-",SUM(G15:G21)*'3j PAAC PAP'!$G$30)</f>
        <v>0</v>
      </c>
      <c r="H23" s="35">
        <f>IF(H15="-","-",SUM(H15:H21)*'3j PAAC PAP'!$G$30)</f>
        <v>0</v>
      </c>
      <c r="I23" s="35">
        <f>IF(I15="-","-",SUM(I15:I21)*'3j PAAC PAP'!$G$30)</f>
        <v>0</v>
      </c>
      <c r="J23" s="35">
        <f>IF(J15="-","-",SUM(J15:J21)*'3j PAAC PAP'!$G$30)</f>
        <v>0</v>
      </c>
      <c r="K23" s="35">
        <f>IF(K15="-","-",SUM(K15:K21)*'3j PAAC PAP'!$G$30)</f>
        <v>0</v>
      </c>
      <c r="L23" s="35">
        <f>IF(L15="-","-",SUM(L15:L21)*'3j PAAC PAP'!$G$30)</f>
        <v>0</v>
      </c>
      <c r="M23" s="35">
        <f>IF(M15="-","-",SUM(M15:M21)*'3j PAAC PAP'!$G$30)</f>
        <v>0</v>
      </c>
      <c r="N23" s="35">
        <f>IF(N15="-","-",SUM(N15:N21)*'3j PAAC PAP'!$G$30)</f>
        <v>0</v>
      </c>
      <c r="O23" s="27"/>
      <c r="P23" s="35">
        <f>IF(P15="-","-",SUM(P15:P21)*'3j PAAC PAP'!$G$30)</f>
        <v>0</v>
      </c>
      <c r="Q23" s="35">
        <f>IF(Q15="-","-",SUM(Q15:Q21)*'3j PAAC PAP'!$G$30)</f>
        <v>0</v>
      </c>
      <c r="R23" s="35">
        <f>IF(R15="-","-",SUM(R15:R21)*'3j PAAC PAP'!$G$30)</f>
        <v>0</v>
      </c>
      <c r="S23" s="35">
        <f>IF(S15="-","-",SUM(S15:S21)*'3j PAAC PAP'!$G$30)</f>
        <v>0</v>
      </c>
      <c r="T23" s="35">
        <f>IF(T15="-","-",SUM(T15:T21)*'3j PAAC PAP'!$G$30)</f>
        <v>0</v>
      </c>
      <c r="U23" s="35">
        <f>IF(U15="-","-",SUM(U15:U21)*'3j PAAC PAP'!$G$30)</f>
        <v>0</v>
      </c>
      <c r="V23" s="35">
        <f>IF(V15="-","-",SUM(V15:V21)*'3j PAAC PAP'!$G$30)</f>
        <v>0</v>
      </c>
      <c r="W23" s="35">
        <f>IF(W15="-","-",SUM(W15:W21)*'3j PAAC PAP'!$G$30)</f>
        <v>0</v>
      </c>
      <c r="X23" s="27"/>
      <c r="Y23" s="35">
        <f>IF(Y15="-","-",SUM(Y15:Y21)*'3j PAAC PAP'!$G$30)</f>
        <v>0</v>
      </c>
      <c r="Z23" s="35" t="str">
        <f>IF(Z15="-","-",SUM(Z15:Z21)*'3j PAAC PAP'!$G$30)</f>
        <v>-</v>
      </c>
      <c r="AA23" s="35" t="str">
        <f>IF(AA15="-","-",SUM(AA15:AA21)*'3j PAAC PAP'!$G$30)</f>
        <v>-</v>
      </c>
      <c r="AB23" s="35" t="str">
        <f>IF(AB15="-","-",SUM(AB15:AB21)*'3j PAAC PAP'!$G$30)</f>
        <v>-</v>
      </c>
      <c r="AC23" s="35" t="str">
        <f>IF(AC15="-","-",SUM(AC15:AC21)*'3j PAAC PAP'!$G$30)</f>
        <v>-</v>
      </c>
      <c r="AD23" s="25"/>
    </row>
    <row r="24" spans="1:30" s="26" customFormat="1" ht="11.25" x14ac:dyDescent="0.15">
      <c r="A24" s="207"/>
      <c r="B24" s="123" t="s">
        <v>189</v>
      </c>
      <c r="C24" s="123" t="s">
        <v>250</v>
      </c>
      <c r="D24" s="116" t="s">
        <v>131</v>
      </c>
      <c r="E24" s="75"/>
      <c r="F24" s="27"/>
      <c r="G24" s="35">
        <f>IF(G15="-","-",SUM(G15:G23)*'3k EBIT'!$E$8)</f>
        <v>9.2397250721507653</v>
      </c>
      <c r="H24" s="35">
        <f>IF(H15="-","-",SUM(H15:H23)*'3k EBIT'!$E$8)</f>
        <v>8.8709962656553696</v>
      </c>
      <c r="I24" s="35">
        <f>IF(I15="-","-",SUM(I15:I23)*'3k EBIT'!$E$8)</f>
        <v>9.0497030024027527</v>
      </c>
      <c r="J24" s="35">
        <f>IF(J15="-","-",SUM(J15:J23)*'3k EBIT'!$E$8)</f>
        <v>8.8817990245042662</v>
      </c>
      <c r="K24" s="35">
        <f>IF(K15="-","-",SUM(K15:K23)*'3k EBIT'!$E$8)</f>
        <v>9.8033575705856499</v>
      </c>
      <c r="L24" s="35">
        <f>IF(L15="-","-",SUM(L15:L23)*'3k EBIT'!$E$8)</f>
        <v>9.6952264719135179</v>
      </c>
      <c r="M24" s="35">
        <f>IF(M15="-","-",SUM(M15:M23)*'3k EBIT'!$E$8)</f>
        <v>10.482173371540082</v>
      </c>
      <c r="N24" s="35">
        <f>IF(N15="-","-",SUM(N15:N23)*'3k EBIT'!$E$8)</f>
        <v>10.821853955502514</v>
      </c>
      <c r="O24" s="27"/>
      <c r="P24" s="35">
        <f>IF(P15="-","-",SUM(P15:P23)*'3k EBIT'!$E$8)</f>
        <v>10.821853955502514</v>
      </c>
      <c r="Q24" s="35">
        <f>IF(Q15="-","-",SUM(Q15:Q23)*'3k EBIT'!$E$8)</f>
        <v>12.054261270260309</v>
      </c>
      <c r="R24" s="35">
        <f>IF(R15="-","-",SUM(R15:R23)*'3k EBIT'!$E$8)</f>
        <v>11.665813172249974</v>
      </c>
      <c r="S24" s="35">
        <f>IF(S15="-","-",SUM(S15:S23)*'3k EBIT'!$E$8)</f>
        <v>11.66672269774055</v>
      </c>
      <c r="T24" s="35">
        <f>IF(T15="-","-",SUM(T15:T23)*'3k EBIT'!$E$8)</f>
        <v>11.20857989238284</v>
      </c>
      <c r="U24" s="35">
        <f>IF(U15="-","-",SUM(U15:U23)*'3k EBIT'!$E$8)</f>
        <v>12.087978443027787</v>
      </c>
      <c r="V24" s="35">
        <f>IF(V15="-","-",SUM(V15:V23)*'3k EBIT'!$E$8)</f>
        <v>13.238737052521243</v>
      </c>
      <c r="W24" s="35">
        <f>IF(W15="-","-",SUM(W15:W23)*'3k EBIT'!$E$8)</f>
        <v>18.879404024435114</v>
      </c>
      <c r="X24" s="27"/>
      <c r="Y24" s="35">
        <f>IF(Y15="-","-",SUM(Y15:Y23)*'3k EBIT'!$E$8)</f>
        <v>31.635928188667645</v>
      </c>
      <c r="Z24" s="35" t="str">
        <f>IF(Z15="-","-",SUM(Z15:Z23)*'3k EBIT'!$E$8)</f>
        <v>-</v>
      </c>
      <c r="AA24" s="35" t="str">
        <f>IF(AA15="-","-",SUM(AA15:AA23)*'3k EBIT'!$E$8)</f>
        <v>-</v>
      </c>
      <c r="AB24" s="35" t="str">
        <f>IF(AB15="-","-",SUM(AB15:AB23)*'3k EBIT'!$E$8)</f>
        <v>-</v>
      </c>
      <c r="AC24" s="35" t="str">
        <f>IF(AC15="-","-",SUM(AC15:AC23)*'3k EBIT'!$E$8)</f>
        <v>-</v>
      </c>
      <c r="AD24" s="25"/>
    </row>
    <row r="25" spans="1:30" s="26" customFormat="1" ht="11.25" x14ac:dyDescent="0.15">
      <c r="A25" s="207"/>
      <c r="B25" s="123" t="s">
        <v>251</v>
      </c>
      <c r="C25" s="158" t="s">
        <v>252</v>
      </c>
      <c r="D25" s="116" t="s">
        <v>131</v>
      </c>
      <c r="E25" s="116"/>
      <c r="F25" s="27"/>
      <c r="G25" s="35">
        <f>IF(G15="-","-",SUM(G15:G18,G20:G24)*'3l HAP'!$E$9)</f>
        <v>5.4219969433055635</v>
      </c>
      <c r="H25" s="35">
        <f>IF(H15="-","-",SUM(H15:H18,H20:H24)*'3l HAP'!$E$9)</f>
        <v>5.1268423689220644</v>
      </c>
      <c r="I25" s="35">
        <f>IF(I15="-","-",SUM(I15:I18,I20:I24)*'3l HAP'!$E$9)</f>
        <v>5.150006725971588</v>
      </c>
      <c r="J25" s="35">
        <f>IF(J15="-","-",SUM(J15:J18,J20:J24)*'3l HAP'!$E$9)</f>
        <v>5.0289120619477936</v>
      </c>
      <c r="K25" s="35">
        <f>IF(K15="-","-",SUM(K15:K18,K20:K24)*'3l HAP'!$E$9)</f>
        <v>5.654505641620144</v>
      </c>
      <c r="L25" s="35">
        <f>IF(L15="-","-",SUM(L15:L18,L20:L24)*'3l HAP'!$E$9)</f>
        <v>5.5579711531724874</v>
      </c>
      <c r="M25" s="35">
        <f>IF(M15="-","-",SUM(M15:M18,M20:M24)*'3l HAP'!$E$9)</f>
        <v>6.1920844146430261</v>
      </c>
      <c r="N25" s="35">
        <f>IF(N15="-","-",SUM(N15:N18,N20:N24)*'3l HAP'!$E$9)</f>
        <v>6.4596440571910838</v>
      </c>
      <c r="O25" s="27"/>
      <c r="P25" s="35">
        <f>IF(P15="-","-",SUM(P15:P18,P20:P24)*'3l HAP'!$E$9)</f>
        <v>6.4596440571910838</v>
      </c>
      <c r="Q25" s="35">
        <f>IF(Q15="-","-",SUM(Q15:Q18,Q20:Q24)*'3l HAP'!$E$9)</f>
        <v>7.2769662262917389</v>
      </c>
      <c r="R25" s="35">
        <f>IF(R15="-","-",SUM(R15:R18,R20:R24)*'3l HAP'!$E$9)</f>
        <v>6.9512457138864239</v>
      </c>
      <c r="S25" s="35">
        <f>IF(S15="-","-",SUM(S15:S18,S20:S24)*'3l HAP'!$E$9)</f>
        <v>6.9614243801669557</v>
      </c>
      <c r="T25" s="35">
        <f>IF(T15="-","-",SUM(T15:T18,T20:T24)*'3l HAP'!$E$9)</f>
        <v>6.5557651540271049</v>
      </c>
      <c r="U25" s="35">
        <f>IF(U15="-","-",SUM(U15:U18,U20:U24)*'3l HAP'!$E$9)</f>
        <v>7.1204970055784509</v>
      </c>
      <c r="V25" s="35">
        <f>IF(V15="-","-",SUM(V15:V18,V20:V24)*'3l HAP'!$E$9)</f>
        <v>8.0015379015606065</v>
      </c>
      <c r="W25" s="35">
        <f>IF(W15="-","-",SUM(W15:W18,W20:W24)*'3l HAP'!$E$9)</f>
        <v>11.619875840887628</v>
      </c>
      <c r="X25" s="27"/>
      <c r="Y25" s="35">
        <f>IF(Y15="-","-",SUM(Y15:Y18,Y20:Y24)*'3l HAP'!$E$9)</f>
        <v>21.371625361529084</v>
      </c>
      <c r="Z25" s="35" t="str">
        <f>IF(Z15="-","-",SUM(Z15:Z18,Z20:Z24)*'3l HAP'!$E$9)</f>
        <v>-</v>
      </c>
      <c r="AA25" s="35" t="str">
        <f>IF(AA15="-","-",SUM(AA15:AA18,AA20:AA24)*'3l HAP'!$E$9)</f>
        <v>-</v>
      </c>
      <c r="AB25" s="35" t="str">
        <f>IF(AB15="-","-",SUM(AB15:AB18,AB20:AB24)*'3l HAP'!$E$9)</f>
        <v>-</v>
      </c>
      <c r="AC25" s="35" t="str">
        <f>IF(AC15="-","-",SUM(AC15:AC18,AC20:AC24)*'3l HAP'!$E$9)</f>
        <v>-</v>
      </c>
      <c r="AD25" s="25"/>
    </row>
    <row r="26" spans="1:30" s="26" customFormat="1" ht="11.25" customHeight="1" x14ac:dyDescent="0.15">
      <c r="A26" s="207"/>
      <c r="B26" s="123" t="s">
        <v>253</v>
      </c>
      <c r="C26" s="123" t="str">
        <f>B26&amp;"_"&amp;D26</f>
        <v>Total_Eastern</v>
      </c>
      <c r="D26" s="116" t="s">
        <v>131</v>
      </c>
      <c r="E26" s="75"/>
      <c r="F26" s="27"/>
      <c r="G26" s="35">
        <f t="shared" ref="G26:N26" si="0">IF(G15="-","-",SUM(G15:G25))</f>
        <v>491.72311566223266</v>
      </c>
      <c r="H26" s="35">
        <f t="shared" si="0"/>
        <v>472.02118981463576</v>
      </c>
      <c r="I26" s="35">
        <f t="shared" si="0"/>
        <v>481.44996801021824</v>
      </c>
      <c r="J26" s="35">
        <f t="shared" si="0"/>
        <v>472.49182552801892</v>
      </c>
      <c r="K26" s="35">
        <f t="shared" si="0"/>
        <v>521.62048044607866</v>
      </c>
      <c r="L26" s="35">
        <f t="shared" si="0"/>
        <v>515.83283785193021</v>
      </c>
      <c r="M26" s="35">
        <f t="shared" si="0"/>
        <v>557.88519188056978</v>
      </c>
      <c r="N26" s="35">
        <f t="shared" si="0"/>
        <v>576.03066961030379</v>
      </c>
      <c r="O26" s="27"/>
      <c r="P26" s="35">
        <f t="shared" ref="P26:W26" si="1">IF(P15="-","-",SUM(P15:P25))</f>
        <v>576.03066961030379</v>
      </c>
      <c r="Q26" s="35">
        <f t="shared" si="1"/>
        <v>641.71150786934788</v>
      </c>
      <c r="R26" s="35">
        <f t="shared" si="1"/>
        <v>620.94115906426396</v>
      </c>
      <c r="S26" s="35">
        <f t="shared" si="1"/>
        <v>620.99920747343356</v>
      </c>
      <c r="T26" s="35">
        <f t="shared" si="1"/>
        <v>596.48077897778342</v>
      </c>
      <c r="U26" s="35">
        <f t="shared" si="1"/>
        <v>643.32962595603021</v>
      </c>
      <c r="V26" s="35">
        <f t="shared" si="1"/>
        <v>704.77688443989575</v>
      </c>
      <c r="W26" s="35">
        <f t="shared" si="1"/>
        <v>1005.2723088014604</v>
      </c>
      <c r="X26" s="27"/>
      <c r="Y26" s="35">
        <f t="shared" ref="Y26:AC26" si="2">IF(Y15="-","-",SUM(Y15:Y25))</f>
        <v>1686.4197896441478</v>
      </c>
      <c r="Z26" s="35" t="str">
        <f t="shared" si="2"/>
        <v>-</v>
      </c>
      <c r="AA26" s="35" t="str">
        <f t="shared" si="2"/>
        <v>-</v>
      </c>
      <c r="AB26" s="35" t="str">
        <f t="shared" si="2"/>
        <v>-</v>
      </c>
      <c r="AC26" s="35" t="str">
        <f t="shared" si="2"/>
        <v>-</v>
      </c>
      <c r="AD26" s="25"/>
    </row>
    <row r="27" spans="1:30" s="26" customFormat="1" ht="11.25" customHeight="1" x14ac:dyDescent="0.15">
      <c r="A27" s="207"/>
      <c r="B27" s="120" t="s">
        <v>244</v>
      </c>
      <c r="C27" s="120" t="s">
        <v>180</v>
      </c>
      <c r="D27" s="118" t="s">
        <v>132</v>
      </c>
      <c r="E27" s="119"/>
      <c r="F27" s="27"/>
      <c r="G27" s="117">
        <f>IF('3a DF'!H120="-","-",'3a DF'!H120)</f>
        <v>187.86338312297943</v>
      </c>
      <c r="H27" s="117">
        <f>'3a DF'!I120</f>
        <v>168.30338312297943</v>
      </c>
      <c r="I27" s="117">
        <f>'3a DF'!J120</f>
        <v>154.46757492788052</v>
      </c>
      <c r="J27" s="117">
        <f>'3a DF'!K120</f>
        <v>146.02466116716451</v>
      </c>
      <c r="K27" s="117">
        <f>'3a DF'!L120</f>
        <v>177.28843975734947</v>
      </c>
      <c r="L27" s="117">
        <f>'3a DF'!M120</f>
        <v>169.64304080386211</v>
      </c>
      <c r="M27" s="117">
        <f>'3a DF'!N120</f>
        <v>187.20035815375161</v>
      </c>
      <c r="N27" s="117">
        <f>'3a DF'!O120</f>
        <v>204.44720343986884</v>
      </c>
      <c r="O27" s="27"/>
      <c r="P27" s="117">
        <f>'3a DF'!Q120</f>
        <v>204.44720343986884</v>
      </c>
      <c r="Q27" s="117">
        <f>'3a DF'!R120</f>
        <v>242.09671810183028</v>
      </c>
      <c r="R27" s="117">
        <f>'3a DF'!S120</f>
        <v>218.78765648193777</v>
      </c>
      <c r="S27" s="117">
        <f>'3a DF'!T120</f>
        <v>211.34438131034824</v>
      </c>
      <c r="T27" s="117">
        <f>'3a DF'!U120</f>
        <v>184.52910063053292</v>
      </c>
      <c r="U27" s="117">
        <f>'3a DF'!V120</f>
        <v>219.1445646533916</v>
      </c>
      <c r="V27" s="117">
        <f>'3a DF'!W120</f>
        <v>274.98038801173084</v>
      </c>
      <c r="W27" s="117">
        <f>'3a DF'!X120</f>
        <v>508.19058210644329</v>
      </c>
      <c r="X27" s="27"/>
      <c r="Y27" s="117">
        <f>'3a DF'!Z120</f>
        <v>1139.0367273157403</v>
      </c>
      <c r="Z27" s="117" t="str">
        <f>'3a DF'!AA120</f>
        <v>-</v>
      </c>
      <c r="AA27" s="117" t="str">
        <f>'3a DF'!AB120</f>
        <v>-</v>
      </c>
      <c r="AB27" s="117" t="str">
        <f>'3a DF'!AC120</f>
        <v>-</v>
      </c>
      <c r="AC27" s="117" t="str">
        <f>'3a DF'!AD120</f>
        <v>-</v>
      </c>
      <c r="AD27" s="25"/>
    </row>
    <row r="28" spans="1:30" s="26" customFormat="1" ht="11.25" customHeight="1" x14ac:dyDescent="0.15">
      <c r="A28" s="207"/>
      <c r="B28" s="120" t="s">
        <v>244</v>
      </c>
      <c r="C28" s="120" t="s">
        <v>181</v>
      </c>
      <c r="D28" s="118" t="s">
        <v>132</v>
      </c>
      <c r="E28" s="119"/>
      <c r="F28" s="27"/>
      <c r="G28" s="117">
        <f>IF('3b CM'!G15="-","-",'3b CM'!G15)</f>
        <v>5.5304472239826249E-2</v>
      </c>
      <c r="H28" s="117">
        <f>'3b CM'!H15</f>
        <v>8.2956708359739381E-2</v>
      </c>
      <c r="I28" s="117">
        <f>'3b CM'!I15</f>
        <v>0.26122165649101947</v>
      </c>
      <c r="J28" s="117">
        <f>'3b CM'!J15</f>
        <v>0.26564941450574442</v>
      </c>
      <c r="K28" s="117">
        <f>'3b CM'!K15</f>
        <v>3.4119462410922781</v>
      </c>
      <c r="L28" s="117">
        <f>'3b CM'!L15</f>
        <v>3.3099326243944498</v>
      </c>
      <c r="M28" s="117">
        <f>'3b CM'!M15</f>
        <v>11.513796865231745</v>
      </c>
      <c r="N28" s="117">
        <f>'3b CM'!N15</f>
        <v>10.945342808783455</v>
      </c>
      <c r="O28" s="27"/>
      <c r="P28" s="117">
        <f>'3b CM'!P15</f>
        <v>10.945342808783455</v>
      </c>
      <c r="Q28" s="117">
        <f>'3b CM'!Q15</f>
        <v>14.665239004197298</v>
      </c>
      <c r="R28" s="117">
        <f>'3b CM'!R15</f>
        <v>14.597846166128626</v>
      </c>
      <c r="S28" s="117">
        <f>'3b CM'!S15</f>
        <v>17.390021956752758</v>
      </c>
      <c r="T28" s="117">
        <f>'3b CM'!T15</f>
        <v>18.433863840816127</v>
      </c>
      <c r="U28" s="117">
        <f>'3b CM'!U15</f>
        <v>14.100647761151276</v>
      </c>
      <c r="V28" s="117">
        <f>'3b CM'!V15</f>
        <v>14.461983176944335</v>
      </c>
      <c r="W28" s="117">
        <f>'3b CM'!W15</f>
        <v>9.0328404312509996</v>
      </c>
      <c r="X28" s="27"/>
      <c r="Y28" s="117">
        <f>'3b CM'!Y15</f>
        <v>11.444009925971333</v>
      </c>
      <c r="Z28" s="117" t="str">
        <f>'3b CM'!Z15</f>
        <v>-</v>
      </c>
      <c r="AA28" s="117" t="str">
        <f>'3b CM'!AA15</f>
        <v>-</v>
      </c>
      <c r="AB28" s="117" t="str">
        <f>'3b CM'!AB15</f>
        <v>-</v>
      </c>
      <c r="AC28" s="117" t="str">
        <f>'3b CM'!AC15</f>
        <v>-</v>
      </c>
      <c r="AD28" s="25"/>
    </row>
    <row r="29" spans="1:30" s="26" customFormat="1" ht="12.6" customHeight="1" x14ac:dyDescent="0.15">
      <c r="A29" s="207"/>
      <c r="B29" s="120" t="s">
        <v>245</v>
      </c>
      <c r="C29" s="120" t="s">
        <v>182</v>
      </c>
      <c r="D29" s="118" t="s">
        <v>132</v>
      </c>
      <c r="E29" s="119"/>
      <c r="F29" s="27"/>
      <c r="G29" s="117" t="str">
        <f>IF('3c AA'!J84="-","-",'3c AA'!J84)</f>
        <v>-</v>
      </c>
      <c r="H29" s="117" t="str">
        <f>IF('3c AA'!K84="-","-",'3c AA'!K84)</f>
        <v>-</v>
      </c>
      <c r="I29" s="117" t="str">
        <f>IF('3c AA'!L84="-","-",'3c AA'!L84)</f>
        <v>-</v>
      </c>
      <c r="J29" s="117" t="str">
        <f>IF('3c AA'!M84="-","-",'3c AA'!M84)</f>
        <v>-</v>
      </c>
      <c r="K29" s="117" t="str">
        <f>IF('3c AA'!N84="-","-",'3c AA'!N84)</f>
        <v>-</v>
      </c>
      <c r="L29" s="117" t="str">
        <f>IF('3c AA'!O84="-","-",'3c AA'!O84)</f>
        <v>-</v>
      </c>
      <c r="M29" s="117" t="str">
        <f>IF('3c AA'!P84="-","-",'3c AA'!P84)</f>
        <v>-</v>
      </c>
      <c r="N29" s="117" t="str">
        <f>IF('3c AA'!Q84="-","-",'3c AA'!Q84)</f>
        <v>-</v>
      </c>
      <c r="O29" s="27"/>
      <c r="P29" s="117" t="str">
        <f>IF('3c AA'!S84="-","-",'3c AA'!S84)</f>
        <v>-</v>
      </c>
      <c r="Q29" s="117" t="str">
        <f>IF('3c AA'!T84="-","-",'3c AA'!T84)</f>
        <v>-</v>
      </c>
      <c r="R29" s="117" t="str">
        <f>IF('3c AA'!U84="-","-",'3c AA'!U84)</f>
        <v>-</v>
      </c>
      <c r="S29" s="117" t="str">
        <f>IF('3c AA'!V84="-","-",'3c AA'!V84)</f>
        <v>-</v>
      </c>
      <c r="T29" s="117">
        <f>IF('3c AA'!W84="-","-",'3c AA'!W84)</f>
        <v>0</v>
      </c>
      <c r="U29" s="117">
        <f>IF('3c AA'!X84="-","-",'3c AA'!X84)</f>
        <v>0</v>
      </c>
      <c r="V29" s="117">
        <f>IF('3c AA'!Y84="-","-",'3c AA'!Y84)</f>
        <v>0</v>
      </c>
      <c r="W29" s="117" t="str">
        <f>IF('3c AA'!Z84="-","-",'3c AA'!Z84)</f>
        <v>-</v>
      </c>
      <c r="X29" s="27"/>
      <c r="Y29" s="117">
        <f>IF('3c AA'!AB84="-","-",'3c AA'!AB84)</f>
        <v>3.5781814172731288</v>
      </c>
      <c r="Z29" s="117" t="str">
        <f>IF('3c AA'!AC84="-","-",'3c AA'!AC84)</f>
        <v>-</v>
      </c>
      <c r="AA29" s="117" t="str">
        <f>IF('3c AA'!AD84="-","-",'3c AA'!AD84)</f>
        <v>-</v>
      </c>
      <c r="AB29" s="117" t="str">
        <f>IF('3c AA'!AE84="-","-",'3c AA'!AE84)</f>
        <v>-</v>
      </c>
      <c r="AC29" s="117" t="str">
        <f>IF('3c AA'!AF84="-","-",'3c AA'!AF84)</f>
        <v>-</v>
      </c>
      <c r="AD29" s="25"/>
    </row>
    <row r="30" spans="1:30" s="26" customFormat="1" ht="12.6" customHeight="1" x14ac:dyDescent="0.15">
      <c r="A30" s="207"/>
      <c r="B30" s="120" t="s">
        <v>246</v>
      </c>
      <c r="C30" s="120" t="s">
        <v>183</v>
      </c>
      <c r="D30" s="118" t="s">
        <v>132</v>
      </c>
      <c r="E30" s="119"/>
      <c r="F30" s="27"/>
      <c r="G30" s="117">
        <f>IF('3d PC'!G16="-","-",'3d PC'!G16)</f>
        <v>68.549277733799528</v>
      </c>
      <c r="H30" s="117">
        <f>'3d PC'!H16</f>
        <v>68.529294772291379</v>
      </c>
      <c r="I30" s="117">
        <f>'3d PC'!I16</f>
        <v>83.598175372645827</v>
      </c>
      <c r="J30" s="117">
        <f>'3d PC'!J16</f>
        <v>83.520615948275136</v>
      </c>
      <c r="K30" s="117">
        <f>'3d PC'!K16</f>
        <v>88.900349381516335</v>
      </c>
      <c r="L30" s="117">
        <f>'3d PC'!L16</f>
        <v>89.215421715439106</v>
      </c>
      <c r="M30" s="117">
        <f>'3d PC'!M16</f>
        <v>103.1814964830757</v>
      </c>
      <c r="N30" s="117">
        <f>'3d PC'!N16</f>
        <v>103.25048926507061</v>
      </c>
      <c r="O30" s="27"/>
      <c r="P30" s="117">
        <f>'3d PC'!P16</f>
        <v>103.25048926507061</v>
      </c>
      <c r="Q30" s="117">
        <f>'3d PC'!Q16</f>
        <v>110.37944693268375</v>
      </c>
      <c r="R30" s="117">
        <f>'3d PC'!R16</f>
        <v>111.69006213727795</v>
      </c>
      <c r="S30" s="117">
        <f>'3d PC'!S16</f>
        <v>114.8843354440319</v>
      </c>
      <c r="T30" s="117">
        <f>'3d PC'!T16</f>
        <v>114.39960231359808</v>
      </c>
      <c r="U30" s="117">
        <f>'3d PC'!U16</f>
        <v>121.02780814466783</v>
      </c>
      <c r="V30" s="117">
        <f>'3d PC'!V16</f>
        <v>120.43774198122743</v>
      </c>
      <c r="W30" s="117">
        <f>'3d PC'!W16</f>
        <v>126.5450819719328</v>
      </c>
      <c r="X30" s="27"/>
      <c r="Y30" s="117">
        <f>'3d PC'!Y16</f>
        <v>125.47176062822518</v>
      </c>
      <c r="Z30" s="117" t="str">
        <f>'3d PC'!Z16</f>
        <v>-</v>
      </c>
      <c r="AA30" s="117" t="str">
        <f>'3d PC'!AA16</f>
        <v>-</v>
      </c>
      <c r="AB30" s="117" t="str">
        <f>'3d PC'!AB16</f>
        <v>-</v>
      </c>
      <c r="AC30" s="117" t="str">
        <f>'3d PC'!AC16</f>
        <v>-</v>
      </c>
      <c r="AD30" s="25"/>
    </row>
    <row r="31" spans="1:30" s="26" customFormat="1" ht="11.25" customHeight="1" x14ac:dyDescent="0.15">
      <c r="A31" s="207"/>
      <c r="B31" s="120" t="s">
        <v>247</v>
      </c>
      <c r="C31" s="120" t="s">
        <v>184</v>
      </c>
      <c r="D31" s="118" t="s">
        <v>132</v>
      </c>
      <c r="E31" s="119"/>
      <c r="F31" s="27"/>
      <c r="G31" s="117">
        <f>IF('3e NC-Elec'!H30="-","-",'3e NC-Elec'!H30)</f>
        <v>112.65171748942137</v>
      </c>
      <c r="H31" s="117">
        <f>'3e NC-Elec'!I30</f>
        <v>113.38777772195164</v>
      </c>
      <c r="I31" s="117">
        <f>'3e NC-Elec'!J30</f>
        <v>127.49543556558233</v>
      </c>
      <c r="J31" s="117">
        <f>'3e NC-Elec'!K30</f>
        <v>126.94181902444527</v>
      </c>
      <c r="K31" s="117">
        <f>'3e NC-Elec'!L30</f>
        <v>119.9753223983208</v>
      </c>
      <c r="L31" s="117">
        <f>'3e NC-Elec'!M30</f>
        <v>120.85772177859329</v>
      </c>
      <c r="M31" s="117">
        <f>'3e NC-Elec'!N30</f>
        <v>118.12031929224496</v>
      </c>
      <c r="N31" s="117">
        <f>'3e NC-Elec'!O30</f>
        <v>117.72850527025595</v>
      </c>
      <c r="O31" s="27"/>
      <c r="P31" s="117">
        <f>'3e NC-Elec'!Q30</f>
        <v>117.72850527025595</v>
      </c>
      <c r="Q31" s="117">
        <f>'3e NC-Elec'!R30</f>
        <v>123.41143106422412</v>
      </c>
      <c r="R31" s="117">
        <f>'3e NC-Elec'!S30</f>
        <v>125.13398866587869</v>
      </c>
      <c r="S31" s="117">
        <f>'3e NC-Elec'!T30</f>
        <v>124.45269245974913</v>
      </c>
      <c r="T31" s="117">
        <f>'3e NC-Elec'!U30</f>
        <v>127.91473960342842</v>
      </c>
      <c r="U31" s="117">
        <f>'3e NC-Elec'!V30</f>
        <v>138.6644529456243</v>
      </c>
      <c r="V31" s="117">
        <f>'3e NC-Elec'!W30</f>
        <v>138.73666814258939</v>
      </c>
      <c r="W31" s="117">
        <f>'3e NC-Elec'!X30</f>
        <v>186.54475455319863</v>
      </c>
      <c r="X31" s="27"/>
      <c r="Y31" s="117">
        <f>'3e NC-Elec'!Z30</f>
        <v>191.98350657412232</v>
      </c>
      <c r="Z31" s="117" t="str">
        <f>'3e NC-Elec'!AA30</f>
        <v>-</v>
      </c>
      <c r="AA31" s="117" t="str">
        <f>'3e NC-Elec'!AB30</f>
        <v>-</v>
      </c>
      <c r="AB31" s="117" t="str">
        <f>'3e NC-Elec'!AC30</f>
        <v>-</v>
      </c>
      <c r="AC31" s="117" t="str">
        <f>'3e NC-Elec'!AD30</f>
        <v>-</v>
      </c>
      <c r="AD31" s="25"/>
    </row>
    <row r="32" spans="1:30" s="26" customFormat="1" ht="11.25" customHeight="1" x14ac:dyDescent="0.15">
      <c r="A32" s="207"/>
      <c r="B32" s="120" t="s">
        <v>248</v>
      </c>
      <c r="C32" s="120" t="s">
        <v>185</v>
      </c>
      <c r="D32" s="118" t="s">
        <v>132</v>
      </c>
      <c r="E32" s="119"/>
      <c r="F32" s="27"/>
      <c r="G32" s="117">
        <f>IF('3g CPIH'!C$17="-","-",'3h OC '!$E$8*('3g CPIH'!C$17/'3g CPIH'!$G$17))</f>
        <v>76.502677103718199</v>
      </c>
      <c r="H32" s="117">
        <f>IF('3g CPIH'!D$17="-","-",'3h OC '!$E$8*('3g CPIH'!D$17/'3g CPIH'!$G$17))</f>
        <v>76.655835616438353</v>
      </c>
      <c r="I32" s="117">
        <f>IF('3g CPIH'!E$17="-","-",'3h OC '!$E$8*('3g CPIH'!E$17/'3g CPIH'!$G$17))</f>
        <v>76.885573385518597</v>
      </c>
      <c r="J32" s="117">
        <f>IF('3g CPIH'!F$17="-","-",'3h OC '!$E$8*('3g CPIH'!F$17/'3g CPIH'!$G$17))</f>
        <v>77.345048923679059</v>
      </c>
      <c r="K32" s="117">
        <f>IF('3g CPIH'!G$17="-","-",'3h OC '!$E$8*('3g CPIH'!G$17/'3g CPIH'!$G$17))</f>
        <v>78.263999999999996</v>
      </c>
      <c r="L32" s="117">
        <f>IF('3g CPIH'!H$17="-","-",'3h OC '!$E$8*('3g CPIH'!H$17/'3g CPIH'!$G$17))</f>
        <v>79.259530332681024</v>
      </c>
      <c r="M32" s="117">
        <f>IF('3g CPIH'!I$17="-","-",'3h OC '!$E$8*('3g CPIH'!I$17/'3g CPIH'!$G$17))</f>
        <v>80.408219178082177</v>
      </c>
      <c r="N32" s="117">
        <f>IF('3g CPIH'!J$17="-","-",'3h OC '!$E$8*('3g CPIH'!J$17/'3g CPIH'!$G$17))</f>
        <v>81.097432485322898</v>
      </c>
      <c r="O32" s="27"/>
      <c r="P32" s="117">
        <f>IF('3g CPIH'!L$17="-","-",'3h OC '!$E$8*('3g CPIH'!L$17/'3g CPIH'!$G$17))</f>
        <v>81.097432485322898</v>
      </c>
      <c r="Q32" s="117">
        <f>IF('3g CPIH'!M$17="-","-",'3h OC '!$E$8*('3g CPIH'!M$17/'3g CPIH'!$G$17))</f>
        <v>82.016383561643835</v>
      </c>
      <c r="R32" s="117">
        <f>IF('3g CPIH'!N$17="-","-",'3h OC '!$E$8*('3g CPIH'!N$17/'3g CPIH'!$G$17))</f>
        <v>82.62901761252445</v>
      </c>
      <c r="S32" s="117">
        <f>IF('3g CPIH'!O$17="-","-",'3h OC '!$E$8*('3g CPIH'!O$17/'3g CPIH'!$G$17))</f>
        <v>83.088493150684926</v>
      </c>
      <c r="T32" s="117">
        <f>IF('3g CPIH'!P$17="-","-",'3h OC '!$E$8*('3g CPIH'!P$17/'3g CPIH'!$G$17))</f>
        <v>83.318230919765156</v>
      </c>
      <c r="U32" s="117">
        <f>IF('3g CPIH'!Q$17="-","-",'3h OC '!$E$8*('3g CPIH'!Q$17/'3g CPIH'!$G$17))</f>
        <v>83.777706457925632</v>
      </c>
      <c r="V32" s="117">
        <f>IF('3g CPIH'!R$17="-","-",'3h OC '!$E$8*('3g CPIH'!R$17/'3g CPIH'!$G$17))</f>
        <v>85.309291585127198</v>
      </c>
      <c r="W32" s="117">
        <f>IF('3g CPIH'!S$17="-","-",'3h OC '!$E$8*('3g CPIH'!S$17/'3g CPIH'!$G$17))</f>
        <v>87.836407045009793</v>
      </c>
      <c r="X32" s="27"/>
      <c r="Y32" s="117">
        <f>IF('3g CPIH'!U$17="-","-",'3h OC '!$E$8*('3g CPIH'!U$17/'3g CPIH'!$G$17))</f>
        <v>92.278003913894324</v>
      </c>
      <c r="Z32" s="117" t="str">
        <f>IF('3g CPIH'!V$17="-","-",'3h OC '!$E$8*('3g CPIH'!V$17/'3g CPIH'!$G$17))</f>
        <v>-</v>
      </c>
      <c r="AA32" s="117" t="str">
        <f>IF('3g CPIH'!W$17="-","-",'3h OC '!$E$8*('3g CPIH'!W$17/'3g CPIH'!$G$17))</f>
        <v>-</v>
      </c>
      <c r="AB32" s="117" t="str">
        <f>IF('3g CPIH'!X$17="-","-",'3h OC '!$E$8*('3g CPIH'!X$17/'3g CPIH'!$G$17))</f>
        <v>-</v>
      </c>
      <c r="AC32" s="117" t="str">
        <f>IF('3g CPIH'!Y$17="-","-",'3h OC '!$E$8*('3g CPIH'!Y$17/'3g CPIH'!$G$17))</f>
        <v>-</v>
      </c>
      <c r="AD32" s="25"/>
    </row>
    <row r="33" spans="1:30" s="26" customFormat="1" ht="11.25" customHeight="1" x14ac:dyDescent="0.15">
      <c r="A33" s="207"/>
      <c r="B33" s="120" t="s">
        <v>248</v>
      </c>
      <c r="C33" s="120" t="s">
        <v>186</v>
      </c>
      <c r="D33" s="118" t="s">
        <v>132</v>
      </c>
      <c r="E33" s="119"/>
      <c r="F33" s="27"/>
      <c r="G33" s="117" t="s">
        <v>249</v>
      </c>
      <c r="H33" s="117" t="s">
        <v>249</v>
      </c>
      <c r="I33" s="117" t="s">
        <v>249</v>
      </c>
      <c r="J33" s="117" t="s">
        <v>249</v>
      </c>
      <c r="K33" s="117">
        <f>IF('3i SMNCC'!G$52="-","-",'3i SMNCC'!G$52)</f>
        <v>0</v>
      </c>
      <c r="L33" s="117">
        <f>IF('3i SMNCC'!H$52="-","-",'3i SMNCC'!H$52)</f>
        <v>-0.18995111249132623</v>
      </c>
      <c r="M33" s="117">
        <f>IF('3i SMNCC'!I$52="-","-",'3i SMNCC'!I$52)</f>
        <v>2.3898870370752556</v>
      </c>
      <c r="N33" s="117">
        <f>IF('3i SMNCC'!J$52="-","-",'3i SMNCC'!J$52)</f>
        <v>2.4654814606041811</v>
      </c>
      <c r="O33" s="27"/>
      <c r="P33" s="117">
        <f>IF('3i SMNCC'!L$52="-","-",'3i SMNCC'!L$52)</f>
        <v>2.4654814606041811</v>
      </c>
      <c r="Q33" s="117">
        <f>IF('3i SMNCC'!M$52="-","-",'3i SMNCC'!M$52)</f>
        <v>4.8850955964817686</v>
      </c>
      <c r="R33" s="117">
        <f>IF('3i SMNCC'!N$52="-","-",'3i SMNCC'!N$52)</f>
        <v>4.7480163427765101</v>
      </c>
      <c r="S33" s="117">
        <f>IF('3i SMNCC'!O$52="-","-",'3i SMNCC'!O$52)</f>
        <v>7.093641997338695</v>
      </c>
      <c r="T33" s="117">
        <f>IF('3i SMNCC'!P$52="-","-",'3i SMNCC'!P$52)</f>
        <v>6.2155900817178944</v>
      </c>
      <c r="U33" s="117">
        <f>IF('3i SMNCC'!Q$52="-","-",'3i SMNCC'!Q$52)</f>
        <v>5.8459595331056082</v>
      </c>
      <c r="V33" s="117">
        <f>IF('3i SMNCC'!R$52="-","-",'3i SMNCC'!R$52)</f>
        <v>6.2696858243973583</v>
      </c>
      <c r="W33" s="117">
        <f>IF('3i SMNCC'!S$52="-","-",'3i SMNCC'!S$52)</f>
        <v>6.0892580260299454</v>
      </c>
      <c r="X33" s="27"/>
      <c r="Y33" s="117">
        <f>IF('3i SMNCC'!U$52="-","-",'3i SMNCC'!U$52)</f>
        <v>5.9026181198620193</v>
      </c>
      <c r="Z33" s="117" t="str">
        <f>IF('3i SMNCC'!V$52="-","-",'3i SMNCC'!V$52)</f>
        <v>-</v>
      </c>
      <c r="AA33" s="117" t="str">
        <f>IF('3i SMNCC'!W$52="-","-",'3i SMNCC'!W$52)</f>
        <v>-</v>
      </c>
      <c r="AB33" s="117" t="str">
        <f>IF('3i SMNCC'!X$52="-","-",'3i SMNCC'!X$52)</f>
        <v>-</v>
      </c>
      <c r="AC33" s="117" t="str">
        <f>IF('3i SMNCC'!Y$52="-","-",'3i SMNCC'!Y$52)</f>
        <v>-</v>
      </c>
      <c r="AD33" s="25"/>
    </row>
    <row r="34" spans="1:30" s="26" customFormat="1" ht="11.25" x14ac:dyDescent="0.15">
      <c r="A34" s="207"/>
      <c r="B34" s="120" t="s">
        <v>248</v>
      </c>
      <c r="C34" s="120" t="s">
        <v>187</v>
      </c>
      <c r="D34" s="118" t="s">
        <v>132</v>
      </c>
      <c r="E34" s="119"/>
      <c r="F34" s="27"/>
      <c r="G34" s="117">
        <f>IF('3g CPIH'!C$17="-","-",'3j PAAC PAP'!$G$12*('3g CPIH'!C$17/'3g CPIH'!$G$17))</f>
        <v>23.857918590998043</v>
      </c>
      <c r="H34" s="117">
        <f>IF('3g CPIH'!D$17="-","-",'3j PAAC PAP'!$G$12*('3g CPIH'!D$17/'3g CPIH'!$G$17))</f>
        <v>23.905682191780819</v>
      </c>
      <c r="I34" s="117">
        <f>IF('3g CPIH'!E$17="-","-",'3j PAAC PAP'!$G$12*('3g CPIH'!E$17/'3g CPIH'!$G$17))</f>
        <v>23.977327592954992</v>
      </c>
      <c r="J34" s="117">
        <f>IF('3g CPIH'!F$17="-","-",'3j PAAC PAP'!$G$12*('3g CPIH'!F$17/'3g CPIH'!$G$17))</f>
        <v>24.120618395303325</v>
      </c>
      <c r="K34" s="117">
        <f>IF('3g CPIH'!G$17="-","-",'3j PAAC PAP'!$G$12*('3g CPIH'!G$17/'3g CPIH'!$G$17))</f>
        <v>24.4072</v>
      </c>
      <c r="L34" s="117">
        <f>IF('3g CPIH'!H$17="-","-",'3j PAAC PAP'!$G$12*('3g CPIH'!H$17/'3g CPIH'!$G$17))</f>
        <v>24.717663405088064</v>
      </c>
      <c r="M34" s="117">
        <f>IF('3g CPIH'!I$17="-","-",'3j PAAC PAP'!$G$12*('3g CPIH'!I$17/'3g CPIH'!$G$17))</f>
        <v>25.075890410958902</v>
      </c>
      <c r="N34" s="117">
        <f>IF('3g CPIH'!J$17="-","-",'3j PAAC PAP'!$G$12*('3g CPIH'!J$17/'3g CPIH'!$G$17))</f>
        <v>25.290826614481411</v>
      </c>
      <c r="O34" s="27"/>
      <c r="P34" s="117">
        <f>IF('3g CPIH'!L$17="-","-",'3j PAAC PAP'!$G$12*('3g CPIH'!L$17/'3g CPIH'!$G$17))</f>
        <v>25.290826614481411</v>
      </c>
      <c r="Q34" s="117">
        <f>IF('3g CPIH'!M$17="-","-",'3j PAAC PAP'!$G$12*('3g CPIH'!M$17/'3g CPIH'!$G$17))</f>
        <v>25.577408219178082</v>
      </c>
      <c r="R34" s="117">
        <f>IF('3g CPIH'!N$17="-","-",'3j PAAC PAP'!$G$12*('3g CPIH'!N$17/'3g CPIH'!$G$17))</f>
        <v>25.768462622309197</v>
      </c>
      <c r="S34" s="117">
        <f>IF('3g CPIH'!O$17="-","-",'3j PAAC PAP'!$G$12*('3g CPIH'!O$17/'3g CPIH'!$G$17))</f>
        <v>25.911753424657533</v>
      </c>
      <c r="T34" s="117">
        <f>IF('3g CPIH'!P$17="-","-",'3j PAAC PAP'!$G$12*('3g CPIH'!P$17/'3g CPIH'!$G$17))</f>
        <v>25.983398825831699</v>
      </c>
      <c r="U34" s="117">
        <f>IF('3g CPIH'!Q$17="-","-",'3j PAAC PAP'!$G$12*('3g CPIH'!Q$17/'3g CPIH'!$G$17))</f>
        <v>26.126689628180038</v>
      </c>
      <c r="V34" s="117">
        <f>IF('3g CPIH'!R$17="-","-",'3j PAAC PAP'!$G$12*('3g CPIH'!R$17/'3g CPIH'!$G$17))</f>
        <v>26.604325636007829</v>
      </c>
      <c r="W34" s="117">
        <f>IF('3g CPIH'!S$17="-","-",'3j PAAC PAP'!$G$12*('3g CPIH'!S$17/'3g CPIH'!$G$17))</f>
        <v>27.39242504892368</v>
      </c>
      <c r="X34" s="27"/>
      <c r="Y34" s="117">
        <f>IF('3g CPIH'!U$17="-","-",'3j PAAC PAP'!$G$12*('3g CPIH'!U$17/'3g CPIH'!$G$17))</f>
        <v>28.777569471624265</v>
      </c>
      <c r="Z34" s="117" t="str">
        <f>IF('3g CPIH'!V$17="-","-",'3j PAAC PAP'!$G$12*('3g CPIH'!V$17/'3g CPIH'!$G$17))</f>
        <v>-</v>
      </c>
      <c r="AA34" s="117" t="str">
        <f>IF('3g CPIH'!W$17="-","-",'3j PAAC PAP'!$G$12*('3g CPIH'!W$17/'3g CPIH'!$G$17))</f>
        <v>-</v>
      </c>
      <c r="AB34" s="117" t="str">
        <f>IF('3g CPIH'!X$17="-","-",'3j PAAC PAP'!$G$12*('3g CPIH'!X$17/'3g CPIH'!$G$17))</f>
        <v>-</v>
      </c>
      <c r="AC34" s="117" t="str">
        <f>IF('3g CPIH'!Y$17="-","-",'3j PAAC PAP'!$G$12*('3g CPIH'!Y$17/'3g CPIH'!$G$17))</f>
        <v>-</v>
      </c>
      <c r="AD34" s="25"/>
    </row>
    <row r="35" spans="1:30" s="26" customFormat="1" ht="11.25" x14ac:dyDescent="0.15">
      <c r="A35" s="207"/>
      <c r="B35" s="120" t="s">
        <v>248</v>
      </c>
      <c r="C35" s="120" t="s">
        <v>188</v>
      </c>
      <c r="D35" s="118" t="s">
        <v>132</v>
      </c>
      <c r="E35" s="119"/>
      <c r="F35" s="27"/>
      <c r="G35" s="117">
        <f>IF(G27="-","-",SUM(G27:G33)*'3j PAAC PAP'!$G$30)</f>
        <v>0</v>
      </c>
      <c r="H35" s="117">
        <f>IF(H27="-","-",SUM(H27:H33)*'3j PAAC PAP'!$G$30)</f>
        <v>0</v>
      </c>
      <c r="I35" s="117">
        <f>IF(I27="-","-",SUM(I27:I33)*'3j PAAC PAP'!$G$30)</f>
        <v>0</v>
      </c>
      <c r="J35" s="117">
        <f>IF(J27="-","-",SUM(J27:J33)*'3j PAAC PAP'!$G$30)</f>
        <v>0</v>
      </c>
      <c r="K35" s="117">
        <f>IF(K27="-","-",SUM(K27:K33)*'3j PAAC PAP'!$G$30)</f>
        <v>0</v>
      </c>
      <c r="L35" s="117">
        <f>IF(L27="-","-",SUM(L27:L33)*'3j PAAC PAP'!$G$30)</f>
        <v>0</v>
      </c>
      <c r="M35" s="117">
        <f>IF(M27="-","-",SUM(M27:M33)*'3j PAAC PAP'!$G$30)</f>
        <v>0</v>
      </c>
      <c r="N35" s="117">
        <f>IF(N27="-","-",SUM(N27:N33)*'3j PAAC PAP'!$G$30)</f>
        <v>0</v>
      </c>
      <c r="O35" s="27"/>
      <c r="P35" s="117">
        <f>IF(P27="-","-",SUM(P27:P33)*'3j PAAC PAP'!$G$30)</f>
        <v>0</v>
      </c>
      <c r="Q35" s="117">
        <f>IF(Q27="-","-",SUM(Q27:Q33)*'3j PAAC PAP'!$G$30)</f>
        <v>0</v>
      </c>
      <c r="R35" s="117">
        <f>IF(R27="-","-",SUM(R27:R33)*'3j PAAC PAP'!$G$30)</f>
        <v>0</v>
      </c>
      <c r="S35" s="117">
        <f>IF(S27="-","-",SUM(S27:S33)*'3j PAAC PAP'!$G$30)</f>
        <v>0</v>
      </c>
      <c r="T35" s="117">
        <f>IF(T27="-","-",SUM(T27:T33)*'3j PAAC PAP'!$G$30)</f>
        <v>0</v>
      </c>
      <c r="U35" s="117">
        <f>IF(U27="-","-",SUM(U27:U33)*'3j PAAC PAP'!$G$30)</f>
        <v>0</v>
      </c>
      <c r="V35" s="117">
        <f>IF(V27="-","-",SUM(V27:V33)*'3j PAAC PAP'!$G$30)</f>
        <v>0</v>
      </c>
      <c r="W35" s="117">
        <f>IF(W27="-","-",SUM(W27:W33)*'3j PAAC PAP'!$G$30)</f>
        <v>0</v>
      </c>
      <c r="X35" s="27"/>
      <c r="Y35" s="117">
        <f>IF(Y27="-","-",SUM(Y27:Y33)*'3j PAAC PAP'!$G$30)</f>
        <v>0</v>
      </c>
      <c r="Z35" s="117" t="str">
        <f>IF(Z27="-","-",SUM(Z27:Z33)*'3j PAAC PAP'!$G$30)</f>
        <v>-</v>
      </c>
      <c r="AA35" s="117" t="str">
        <f>IF(AA27="-","-",SUM(AA27:AA33)*'3j PAAC PAP'!$G$30)</f>
        <v>-</v>
      </c>
      <c r="AB35" s="117" t="str">
        <f>IF(AB27="-","-",SUM(AB27:AB33)*'3j PAAC PAP'!$G$30)</f>
        <v>-</v>
      </c>
      <c r="AC35" s="117" t="str">
        <f>IF(AC27="-","-",SUM(AC27:AC33)*'3j PAAC PAP'!$G$30)</f>
        <v>-</v>
      </c>
      <c r="AD35" s="25"/>
    </row>
    <row r="36" spans="1:30" s="26" customFormat="1" ht="11.25" x14ac:dyDescent="0.15">
      <c r="A36" s="207"/>
      <c r="B36" s="120" t="s">
        <v>189</v>
      </c>
      <c r="C36" s="120" t="s">
        <v>250</v>
      </c>
      <c r="D36" s="118" t="s">
        <v>132</v>
      </c>
      <c r="E36" s="119"/>
      <c r="F36" s="27"/>
      <c r="G36" s="117">
        <f>IF(G27="-","-",SUM(G27:G35)*'3k EBIT'!$E$8)</f>
        <v>9.0928940342428142</v>
      </c>
      <c r="H36" s="117">
        <f>IF(H27="-","-",SUM(H27:H35)*'3k EBIT'!$E$8)</f>
        <v>8.732351966831466</v>
      </c>
      <c r="I36" s="117">
        <f>IF(I27="-","-",SUM(I27:I35)*'3k EBIT'!$E$8)</f>
        <v>9.0387610550487878</v>
      </c>
      <c r="J36" s="117">
        <f>IF(J27="-","-",SUM(J27:J35)*'3k EBIT'!$E$8)</f>
        <v>8.8747742205314903</v>
      </c>
      <c r="K36" s="117">
        <f>IF(K27="-","-",SUM(K27:K35)*'3k EBIT'!$E$8)</f>
        <v>9.5338448886497034</v>
      </c>
      <c r="L36" s="117">
        <f>IF(L27="-","-",SUM(L27:L35)*'3k EBIT'!$E$8)</f>
        <v>9.4286011477172718</v>
      </c>
      <c r="M36" s="117">
        <f>IF(M27="-","-",SUM(M27:M35)*'3k EBIT'!$E$8)</f>
        <v>10.224172888998702</v>
      </c>
      <c r="N36" s="117">
        <f>IF(N27="-","-",SUM(N27:N35)*'3k EBIT'!$E$8)</f>
        <v>10.559923249078093</v>
      </c>
      <c r="O36" s="27"/>
      <c r="P36" s="117">
        <f>IF(P27="-","-",SUM(P27:P35)*'3k EBIT'!$E$8)</f>
        <v>10.559923249078093</v>
      </c>
      <c r="Q36" s="117">
        <f>IF(Q27="-","-",SUM(Q27:Q35)*'3k EBIT'!$E$8)</f>
        <v>11.679518400997273</v>
      </c>
      <c r="R36" s="117">
        <f>IF(R27="-","-",SUM(R27:R35)*'3k EBIT'!$E$8)</f>
        <v>11.298420608958443</v>
      </c>
      <c r="S36" s="117">
        <f>IF(S27="-","-",SUM(S27:S35)*'3k EBIT'!$E$8)</f>
        <v>11.314113912793331</v>
      </c>
      <c r="T36" s="117">
        <f>IF(T27="-","-",SUM(T27:T35)*'3k EBIT'!$E$8)</f>
        <v>10.861468383745491</v>
      </c>
      <c r="U36" s="117">
        <f>IF(U27="-","-",SUM(U27:U35)*'3k EBIT'!$E$8)</f>
        <v>11.789065874474531</v>
      </c>
      <c r="V36" s="117">
        <f>IF(V27="-","-",SUM(V27:V35)*'3k EBIT'!$E$8)</f>
        <v>12.914584033846216</v>
      </c>
      <c r="W36" s="117">
        <f>IF(W27="-","-",SUM(W27:W35)*'3k EBIT'!$E$8)</f>
        <v>18.431195970972258</v>
      </c>
      <c r="X36" s="27"/>
      <c r="Y36" s="117">
        <f>IF(Y27="-","-",SUM(Y27:Y35)*'3k EBIT'!$E$8)</f>
        <v>30.959213004838496</v>
      </c>
      <c r="Z36" s="117" t="str">
        <f>IF(Z27="-","-",SUM(Z27:Z35)*'3k EBIT'!$E$8)</f>
        <v>-</v>
      </c>
      <c r="AA36" s="117" t="str">
        <f>IF(AA27="-","-",SUM(AA27:AA35)*'3k EBIT'!$E$8)</f>
        <v>-</v>
      </c>
      <c r="AB36" s="117" t="str">
        <f>IF(AB27="-","-",SUM(AB27:AB35)*'3k EBIT'!$E$8)</f>
        <v>-</v>
      </c>
      <c r="AC36" s="117" t="str">
        <f>IF(AC27="-","-",SUM(AC27:AC35)*'3k EBIT'!$E$8)</f>
        <v>-</v>
      </c>
      <c r="AD36" s="25"/>
    </row>
    <row r="37" spans="1:30" s="26" customFormat="1" ht="11.25" customHeight="1" x14ac:dyDescent="0.15">
      <c r="A37" s="207"/>
      <c r="B37" s="120" t="s">
        <v>251</v>
      </c>
      <c r="C37" s="156" t="s">
        <v>252</v>
      </c>
      <c r="D37" s="118" t="s">
        <v>132</v>
      </c>
      <c r="E37" s="118"/>
      <c r="F37" s="27"/>
      <c r="G37" s="117">
        <f>IF(G27="-","-",SUM(G27:G30,G32:G36)*'3l HAP'!$E$9)</f>
        <v>5.357456023503854</v>
      </c>
      <c r="H37" s="117">
        <f>IF(H27="-","-",SUM(H27:H30,H32:H36)*'3l HAP'!$E$9)</f>
        <v>5.0688533536082714</v>
      </c>
      <c r="I37" s="117">
        <f>IF(I27="-","-",SUM(I27:I30,I32:I36)*'3l HAP'!$E$9)</f>
        <v>5.0984154302554918</v>
      </c>
      <c r="J37" s="117">
        <f>IF(J27="-","-",SUM(J27:J30,J32:J36)*'3l HAP'!$E$9)</f>
        <v>4.9801561799049532</v>
      </c>
      <c r="K37" s="117">
        <f>IF(K27="-","-",SUM(K27:K30,K32:K36)*'3l HAP'!$E$9)</f>
        <v>5.5900184289126855</v>
      </c>
      <c r="L37" s="117">
        <f>IF(L27="-","-",SUM(L27:L30,L32:L36)*'3l HAP'!$E$9)</f>
        <v>5.4960006419792675</v>
      </c>
      <c r="M37" s="117">
        <f>IF(M27="-","-",SUM(M27:M30,M32:M36)*'3l HAP'!$E$9)</f>
        <v>6.1491295335124452</v>
      </c>
      <c r="N37" s="117">
        <f>IF(N27="-","-",SUM(N27:N30,N32:N36)*'3l HAP'!$E$9)</f>
        <v>6.4135881347911097</v>
      </c>
      <c r="O37" s="27"/>
      <c r="P37" s="117">
        <f>IF(P27="-","-",SUM(P27:P30,P32:P36)*'3l HAP'!$E$9)</f>
        <v>6.4135881347911097</v>
      </c>
      <c r="Q37" s="117">
        <f>IF(Q27="-","-",SUM(Q27:Q30,Q32:Q36)*'3l HAP'!$E$9)</f>
        <v>7.1931205155308771</v>
      </c>
      <c r="R37" s="117">
        <f>IF(R27="-","-",SUM(R27:R30,R32:R36)*'3l HAP'!$E$9)</f>
        <v>6.8742347355507762</v>
      </c>
      <c r="S37" s="117">
        <f>IF(S27="-","-",SUM(S27:S30,S32:S36)*'3l HAP'!$E$9)</f>
        <v>6.896302517859529</v>
      </c>
      <c r="T37" s="117">
        <f>IF(T27="-","-",SUM(T27:T30,T32:T36)*'3l HAP'!$E$9)</f>
        <v>6.4968157143965444</v>
      </c>
      <c r="U37" s="117">
        <f>IF(U27="-","-",SUM(U27:U30,U32:U36)*'3l HAP'!$E$9)</f>
        <v>7.054215964096457</v>
      </c>
      <c r="V37" s="117">
        <f>IF(V27="-","-",SUM(V27:V30,V32:V36)*'3l HAP'!$E$9)</f>
        <v>7.9204589016497255</v>
      </c>
      <c r="W37" s="117">
        <f>IF(W27="-","-",SUM(W27:W30,W32:W36)*'3l HAP'!$E$9)</f>
        <v>11.471483972182837</v>
      </c>
      <c r="X37" s="27"/>
      <c r="Y37" s="117">
        <f>IF(Y27="-","-",SUM(Y27:Y30,Y32:Y36)*'3l HAP'!$E$9)</f>
        <v>21.045677394878158</v>
      </c>
      <c r="Z37" s="117" t="str">
        <f>IF(Z27="-","-",SUM(Z27:Z30,Z32:Z36)*'3l HAP'!$E$9)</f>
        <v>-</v>
      </c>
      <c r="AA37" s="117" t="str">
        <f>IF(AA27="-","-",SUM(AA27:AA30,AA32:AA36)*'3l HAP'!$E$9)</f>
        <v>-</v>
      </c>
      <c r="AB37" s="117" t="str">
        <f>IF(AB27="-","-",SUM(AB27:AB30,AB32:AB36)*'3l HAP'!$E$9)</f>
        <v>-</v>
      </c>
      <c r="AC37" s="117" t="str">
        <f>IF(AC27="-","-",SUM(AC27:AC30,AC32:AC36)*'3l HAP'!$E$9)</f>
        <v>-</v>
      </c>
      <c r="AD37" s="25"/>
    </row>
    <row r="38" spans="1:30" s="26" customFormat="1" ht="11.25" customHeight="1" x14ac:dyDescent="0.15">
      <c r="A38" s="207"/>
      <c r="B38" s="120" t="s">
        <v>253</v>
      </c>
      <c r="C38" s="120" t="str">
        <f>B38&amp;"_"&amp;D38</f>
        <v>Total_East Midlands</v>
      </c>
      <c r="D38" s="118" t="s">
        <v>132</v>
      </c>
      <c r="E38" s="119"/>
      <c r="F38" s="27"/>
      <c r="G38" s="117">
        <f t="shared" ref="G38:N38" si="3">IF(G27="-","-",SUM(G27:G37))</f>
        <v>483.93062857090314</v>
      </c>
      <c r="H38" s="117">
        <f t="shared" si="3"/>
        <v>464.66613545424116</v>
      </c>
      <c r="I38" s="117">
        <f t="shared" si="3"/>
        <v>480.82248498637762</v>
      </c>
      <c r="J38" s="117">
        <f t="shared" si="3"/>
        <v>472.07334327380954</v>
      </c>
      <c r="K38" s="117">
        <f t="shared" si="3"/>
        <v>507.3711210958412</v>
      </c>
      <c r="L38" s="117">
        <f t="shared" si="3"/>
        <v>501.73796133726319</v>
      </c>
      <c r="M38" s="117">
        <f t="shared" si="3"/>
        <v>544.26326984293155</v>
      </c>
      <c r="N38" s="117">
        <f t="shared" si="3"/>
        <v>562.19879272825654</v>
      </c>
      <c r="O38" s="27"/>
      <c r="P38" s="117">
        <f t="shared" ref="P38:W38" si="4">IF(P27="-","-",SUM(P27:P37))</f>
        <v>562.19879272825654</v>
      </c>
      <c r="Q38" s="117">
        <f t="shared" si="4"/>
        <v>621.90436139676729</v>
      </c>
      <c r="R38" s="117">
        <f t="shared" si="4"/>
        <v>601.52770537334243</v>
      </c>
      <c r="S38" s="117">
        <f t="shared" si="4"/>
        <v>602.37573617421606</v>
      </c>
      <c r="T38" s="117">
        <f t="shared" si="4"/>
        <v>578.15281031383245</v>
      </c>
      <c r="U38" s="117">
        <f t="shared" si="4"/>
        <v>627.53111096261739</v>
      </c>
      <c r="V38" s="117">
        <f t="shared" si="4"/>
        <v>687.63512729352033</v>
      </c>
      <c r="W38" s="117">
        <f t="shared" si="4"/>
        <v>981.53402912594402</v>
      </c>
      <c r="X38" s="27"/>
      <c r="Y38" s="117">
        <f t="shared" ref="Y38:AC38" si="5">IF(Y27="-","-",SUM(Y27:Y37))</f>
        <v>1650.4772677664296</v>
      </c>
      <c r="Z38" s="117" t="str">
        <f t="shared" si="5"/>
        <v>-</v>
      </c>
      <c r="AA38" s="117" t="str">
        <f t="shared" si="5"/>
        <v>-</v>
      </c>
      <c r="AB38" s="117" t="str">
        <f t="shared" si="5"/>
        <v>-</v>
      </c>
      <c r="AC38" s="117" t="str">
        <f t="shared" si="5"/>
        <v>-</v>
      </c>
      <c r="AD38" s="25"/>
    </row>
    <row r="39" spans="1:30" s="26" customFormat="1" ht="11.25" customHeight="1" x14ac:dyDescent="0.15">
      <c r="A39" s="207"/>
      <c r="B39" s="123" t="s">
        <v>244</v>
      </c>
      <c r="C39" s="123" t="s">
        <v>180</v>
      </c>
      <c r="D39" s="116" t="s">
        <v>129</v>
      </c>
      <c r="E39" s="75"/>
      <c r="F39" s="27"/>
      <c r="G39" s="35">
        <f>IF('3a DF'!H121="-","-",'3a DF'!H121)</f>
        <v>189.78474670064557</v>
      </c>
      <c r="H39" s="35">
        <f>'3a DF'!I121</f>
        <v>170.02474670064555</v>
      </c>
      <c r="I39" s="35">
        <f>'3a DF'!J121</f>
        <v>156.04801472101295</v>
      </c>
      <c r="J39" s="35">
        <f>'3a DF'!K121</f>
        <v>147.51576822923323</v>
      </c>
      <c r="K39" s="35">
        <f>'3a DF'!L121</f>
        <v>179.09920418010904</v>
      </c>
      <c r="L39" s="35">
        <f>'3a DF'!M121</f>
        <v>171.38240248639627</v>
      </c>
      <c r="M39" s="35">
        <f>'3a DF'!N121</f>
        <v>191.19138685562015</v>
      </c>
      <c r="N39" s="35">
        <f>'3a DF'!O121</f>
        <v>208.802304698971</v>
      </c>
      <c r="O39" s="27"/>
      <c r="P39" s="35">
        <f>'3a DF'!Q121</f>
        <v>208.802304698971</v>
      </c>
      <c r="Q39" s="35">
        <f>'3a DF'!R121</f>
        <v>248.1412532411446</v>
      </c>
      <c r="R39" s="35">
        <f>'3a DF'!S121</f>
        <v>224.25785392379154</v>
      </c>
      <c r="S39" s="35">
        <f>'3a DF'!T121</f>
        <v>216.69083446300687</v>
      </c>
      <c r="T39" s="35">
        <f>'3a DF'!U121</f>
        <v>189.20090447754123</v>
      </c>
      <c r="U39" s="35">
        <f>'3a DF'!V121</f>
        <v>225.21517588449188</v>
      </c>
      <c r="V39" s="35">
        <f>'3a DF'!W121</f>
        <v>282.60872524856734</v>
      </c>
      <c r="W39" s="35">
        <f>'3a DF'!X121</f>
        <v>524.16971881151903</v>
      </c>
      <c r="X39" s="27"/>
      <c r="Y39" s="35">
        <f>'3a DF'!Z121</f>
        <v>1175.023000097003</v>
      </c>
      <c r="Z39" s="35" t="str">
        <f>'3a DF'!AA121</f>
        <v>-</v>
      </c>
      <c r="AA39" s="35" t="str">
        <f>'3a DF'!AB121</f>
        <v>-</v>
      </c>
      <c r="AB39" s="35" t="str">
        <f>'3a DF'!AC121</f>
        <v>-</v>
      </c>
      <c r="AC39" s="35" t="str">
        <f>'3a DF'!AD121</f>
        <v>-</v>
      </c>
      <c r="AD39" s="25"/>
    </row>
    <row r="40" spans="1:30" s="26" customFormat="1" ht="11.25" customHeight="1" x14ac:dyDescent="0.15">
      <c r="A40" s="207"/>
      <c r="B40" s="123" t="s">
        <v>244</v>
      </c>
      <c r="C40" s="123" t="s">
        <v>181</v>
      </c>
      <c r="D40" s="116" t="s">
        <v>129</v>
      </c>
      <c r="E40" s="75"/>
      <c r="F40" s="27"/>
      <c r="G40" s="35">
        <f>IF('3b CM'!G16="-","-",'3b CM'!G16)</f>
        <v>5.6226213443823357E-2</v>
      </c>
      <c r="H40" s="35">
        <f>'3b CM'!H16</f>
        <v>8.4339320165735032E-2</v>
      </c>
      <c r="I40" s="35">
        <f>'3b CM'!I16</f>
        <v>0.2655753507658698</v>
      </c>
      <c r="J40" s="35">
        <f>'3b CM'!J16</f>
        <v>0.27007690474750684</v>
      </c>
      <c r="K40" s="35">
        <f>'3b CM'!K16</f>
        <v>3.4688120117771488</v>
      </c>
      <c r="L40" s="35">
        <f>'3b CM'!L16</f>
        <v>3.3650981681343572</v>
      </c>
      <c r="M40" s="35">
        <f>'3b CM'!M16</f>
        <v>11.907204039153976</v>
      </c>
      <c r="N40" s="35">
        <f>'3b CM'!N16</f>
        <v>11.319326858738016</v>
      </c>
      <c r="O40" s="27"/>
      <c r="P40" s="35">
        <f>'3b CM'!P16</f>
        <v>11.319326858738016</v>
      </c>
      <c r="Q40" s="35">
        <f>'3b CM'!Q16</f>
        <v>15.232508313769655</v>
      </c>
      <c r="R40" s="35">
        <f>'3b CM'!R16</f>
        <v>15.162636096084153</v>
      </c>
      <c r="S40" s="35">
        <f>'3b CM'!S16</f>
        <v>18.010418613276087</v>
      </c>
      <c r="T40" s="35">
        <f>'3b CM'!T16</f>
        <v>19.09184860369589</v>
      </c>
      <c r="U40" s="35">
        <f>'3b CM'!U16</f>
        <v>14.668754236620025</v>
      </c>
      <c r="V40" s="35">
        <f>'3b CM'!V16</f>
        <v>15.044426820005809</v>
      </c>
      <c r="W40" s="35">
        <f>'3b CM'!W16</f>
        <v>9.4480122753179767</v>
      </c>
      <c r="X40" s="27"/>
      <c r="Y40" s="35">
        <f>'3b CM'!Y16</f>
        <v>11.969789434840063</v>
      </c>
      <c r="Z40" s="35" t="str">
        <f>'3b CM'!Z16</f>
        <v>-</v>
      </c>
      <c r="AA40" s="35" t="str">
        <f>'3b CM'!AA16</f>
        <v>-</v>
      </c>
      <c r="AB40" s="35" t="str">
        <f>'3b CM'!AB16</f>
        <v>-</v>
      </c>
      <c r="AC40" s="35" t="str">
        <f>'3b CM'!AC16</f>
        <v>-</v>
      </c>
      <c r="AD40" s="25"/>
    </row>
    <row r="41" spans="1:30" s="26" customFormat="1" ht="11.25" customHeight="1" x14ac:dyDescent="0.15">
      <c r="A41" s="207"/>
      <c r="B41" s="123" t="s">
        <v>245</v>
      </c>
      <c r="C41" s="123" t="s">
        <v>182</v>
      </c>
      <c r="D41" s="116" t="s">
        <v>129</v>
      </c>
      <c r="E41" s="75"/>
      <c r="F41" s="27"/>
      <c r="G41" s="35" t="str">
        <f>IF('3c AA'!J85="-","-",'3c AA'!J85)</f>
        <v>-</v>
      </c>
      <c r="H41" s="35" t="str">
        <f>IF('3c AA'!K85="-","-",'3c AA'!K85)</f>
        <v>-</v>
      </c>
      <c r="I41" s="35" t="str">
        <f>IF('3c AA'!L85="-","-",'3c AA'!L85)</f>
        <v>-</v>
      </c>
      <c r="J41" s="35" t="str">
        <f>IF('3c AA'!M85="-","-",'3c AA'!M85)</f>
        <v>-</v>
      </c>
      <c r="K41" s="35" t="str">
        <f>IF('3c AA'!N85="-","-",'3c AA'!N85)</f>
        <v>-</v>
      </c>
      <c r="L41" s="35" t="str">
        <f>IF('3c AA'!O85="-","-",'3c AA'!O85)</f>
        <v>-</v>
      </c>
      <c r="M41" s="35" t="str">
        <f>IF('3c AA'!P85="-","-",'3c AA'!P85)</f>
        <v>-</v>
      </c>
      <c r="N41" s="35" t="str">
        <f>IF('3c AA'!Q85="-","-",'3c AA'!Q85)</f>
        <v>-</v>
      </c>
      <c r="O41" s="27"/>
      <c r="P41" s="35" t="str">
        <f>IF('3c AA'!S85="-","-",'3c AA'!S85)</f>
        <v>-</v>
      </c>
      <c r="Q41" s="35" t="str">
        <f>IF('3c AA'!T85="-","-",'3c AA'!T85)</f>
        <v>-</v>
      </c>
      <c r="R41" s="35" t="str">
        <f>IF('3c AA'!U85="-","-",'3c AA'!U85)</f>
        <v>-</v>
      </c>
      <c r="S41" s="35" t="str">
        <f>IF('3c AA'!V85="-","-",'3c AA'!V85)</f>
        <v>-</v>
      </c>
      <c r="T41" s="35">
        <f>IF('3c AA'!W85="-","-",'3c AA'!W85)</f>
        <v>0</v>
      </c>
      <c r="U41" s="35">
        <f>IF('3c AA'!X85="-","-",'3c AA'!X85)</f>
        <v>0</v>
      </c>
      <c r="V41" s="35">
        <f>IF('3c AA'!Y85="-","-",'3c AA'!Y85)</f>
        <v>0</v>
      </c>
      <c r="W41" s="35" t="str">
        <f>IF('3c AA'!Z85="-","-",'3c AA'!Z85)</f>
        <v>-</v>
      </c>
      <c r="X41" s="27"/>
      <c r="Y41" s="35">
        <f>IF('3c AA'!AB85="-","-",'3c AA'!AB85)</f>
        <v>3.6906893370378095</v>
      </c>
      <c r="Z41" s="35" t="str">
        <f>IF('3c AA'!AC85="-","-",'3c AA'!AC85)</f>
        <v>-</v>
      </c>
      <c r="AA41" s="35" t="str">
        <f>IF('3c AA'!AD85="-","-",'3c AA'!AD85)</f>
        <v>-</v>
      </c>
      <c r="AB41" s="35" t="str">
        <f>IF('3c AA'!AE85="-","-",'3c AA'!AE85)</f>
        <v>-</v>
      </c>
      <c r="AC41" s="35" t="str">
        <f>IF('3c AA'!AF85="-","-",'3c AA'!AF85)</f>
        <v>-</v>
      </c>
      <c r="AD41" s="25"/>
    </row>
    <row r="42" spans="1:30" s="26" customFormat="1" ht="11.25" customHeight="1" x14ac:dyDescent="0.15">
      <c r="A42" s="207"/>
      <c r="B42" s="123" t="s">
        <v>246</v>
      </c>
      <c r="C42" s="123" t="s">
        <v>183</v>
      </c>
      <c r="D42" s="116" t="s">
        <v>129</v>
      </c>
      <c r="E42" s="75"/>
      <c r="F42" s="27"/>
      <c r="G42" s="35">
        <f>IF('3d PC'!G17="-","-",'3d PC'!G17)</f>
        <v>68.556743260928414</v>
      </c>
      <c r="H42" s="35">
        <f>'3d PC'!H17</f>
        <v>68.536640579290776</v>
      </c>
      <c r="I42" s="35">
        <f>'3d PC'!I17</f>
        <v>83.605697479013202</v>
      </c>
      <c r="J42" s="35">
        <f>'3d PC'!J17</f>
        <v>83.528463939872381</v>
      </c>
      <c r="K42" s="35">
        <f>'3d PC'!K17</f>
        <v>88.908338636962327</v>
      </c>
      <c r="L42" s="35">
        <f>'3d PC'!L17</f>
        <v>89.223265295955429</v>
      </c>
      <c r="M42" s="35">
        <f>'3d PC'!M17</f>
        <v>103.19079248395576</v>
      </c>
      <c r="N42" s="35">
        <f>'3d PC'!N17</f>
        <v>103.25998967218713</v>
      </c>
      <c r="O42" s="27"/>
      <c r="P42" s="35">
        <f>'3d PC'!P17</f>
        <v>103.25998967218713</v>
      </c>
      <c r="Q42" s="35">
        <f>'3d PC'!Q17</f>
        <v>110.39101593552665</v>
      </c>
      <c r="R42" s="35">
        <f>'3d PC'!R17</f>
        <v>111.70205324303423</v>
      </c>
      <c r="S42" s="35">
        <f>'3d PC'!S17</f>
        <v>114.89522129686249</v>
      </c>
      <c r="T42" s="35">
        <f>'3d PC'!T17</f>
        <v>114.41188769241774</v>
      </c>
      <c r="U42" s="35">
        <f>'3d PC'!U17</f>
        <v>121.04682014154253</v>
      </c>
      <c r="V42" s="35">
        <f>'3d PC'!V17</f>
        <v>120.45547361108393</v>
      </c>
      <c r="W42" s="35">
        <f>'3d PC'!W17</f>
        <v>126.57473445968105</v>
      </c>
      <c r="X42" s="27"/>
      <c r="Y42" s="35">
        <f>'3d PC'!Y17</f>
        <v>125.50026418089986</v>
      </c>
      <c r="Z42" s="35" t="str">
        <f>'3d PC'!Z17</f>
        <v>-</v>
      </c>
      <c r="AA42" s="35" t="str">
        <f>'3d PC'!AA17</f>
        <v>-</v>
      </c>
      <c r="AB42" s="35" t="str">
        <f>'3d PC'!AB17</f>
        <v>-</v>
      </c>
      <c r="AC42" s="35" t="str">
        <f>'3d PC'!AC17</f>
        <v>-</v>
      </c>
      <c r="AD42" s="25"/>
    </row>
    <row r="43" spans="1:30" s="26" customFormat="1" ht="11.25" customHeight="1" x14ac:dyDescent="0.15">
      <c r="A43" s="207"/>
      <c r="B43" s="123" t="s">
        <v>247</v>
      </c>
      <c r="C43" s="123" t="s">
        <v>184</v>
      </c>
      <c r="D43" s="116" t="s">
        <v>129</v>
      </c>
      <c r="E43" s="75"/>
      <c r="F43" s="27"/>
      <c r="G43" s="35">
        <f>IF('3e NC-Elec'!H31="-","-",'3e NC-Elec'!H31)</f>
        <v>107.6690008178043</v>
      </c>
      <c r="H43" s="35">
        <f>'3e NC-Elec'!I31</f>
        <v>108.41258580512795</v>
      </c>
      <c r="I43" s="35">
        <f>'3e NC-Elec'!J31</f>
        <v>121.65288893089296</v>
      </c>
      <c r="J43" s="35">
        <f>'3e NC-Elec'!K31</f>
        <v>121.09361275955513</v>
      </c>
      <c r="K43" s="35">
        <f>'3e NC-Elec'!L31</f>
        <v>107.46045132117443</v>
      </c>
      <c r="L43" s="35">
        <f>'3e NC-Elec'!M31</f>
        <v>108.35187148354184</v>
      </c>
      <c r="M43" s="35">
        <f>'3e NC-Elec'!N31</f>
        <v>111.26268585112042</v>
      </c>
      <c r="N43" s="35">
        <f>'3e NC-Elec'!O31</f>
        <v>110.86251431726572</v>
      </c>
      <c r="O43" s="27"/>
      <c r="P43" s="35">
        <f>'3e NC-Elec'!Q31</f>
        <v>110.86251431726572</v>
      </c>
      <c r="Q43" s="35">
        <f>'3e NC-Elec'!R31</f>
        <v>121.7067934726884</v>
      </c>
      <c r="R43" s="35">
        <f>'3e NC-Elec'!S31</f>
        <v>123.44226602651445</v>
      </c>
      <c r="S43" s="35">
        <f>'3e NC-Elec'!T31</f>
        <v>128.32608261340272</v>
      </c>
      <c r="T43" s="35">
        <f>'3e NC-Elec'!U31</f>
        <v>131.82639419492421</v>
      </c>
      <c r="U43" s="35">
        <f>'3e NC-Elec'!V31</f>
        <v>142.17493957196669</v>
      </c>
      <c r="V43" s="35">
        <f>'3e NC-Elec'!W31</f>
        <v>141.95871332546301</v>
      </c>
      <c r="W43" s="35">
        <f>'3e NC-Elec'!X31</f>
        <v>184.88491750654802</v>
      </c>
      <c r="X43" s="27"/>
      <c r="Y43" s="35">
        <f>'3e NC-Elec'!Z31</f>
        <v>191.55929409641021</v>
      </c>
      <c r="Z43" s="35" t="str">
        <f>'3e NC-Elec'!AA31</f>
        <v>-</v>
      </c>
      <c r="AA43" s="35" t="str">
        <f>'3e NC-Elec'!AB31</f>
        <v>-</v>
      </c>
      <c r="AB43" s="35" t="str">
        <f>'3e NC-Elec'!AC31</f>
        <v>-</v>
      </c>
      <c r="AC43" s="35" t="str">
        <f>'3e NC-Elec'!AD31</f>
        <v>-</v>
      </c>
      <c r="AD43" s="25"/>
    </row>
    <row r="44" spans="1:30" s="26" customFormat="1" ht="12.6" customHeight="1" x14ac:dyDescent="0.15">
      <c r="A44" s="207"/>
      <c r="B44" s="123" t="s">
        <v>248</v>
      </c>
      <c r="C44" s="123" t="s">
        <v>185</v>
      </c>
      <c r="D44" s="116" t="s">
        <v>129</v>
      </c>
      <c r="E44" s="75"/>
      <c r="F44" s="27"/>
      <c r="G44" s="35">
        <f>IF('3g CPIH'!C$17="-","-",'3h OC '!$E$8*('3g CPIH'!C$17/'3g CPIH'!$G$17))</f>
        <v>76.502677103718199</v>
      </c>
      <c r="H44" s="35">
        <f>IF('3g CPIH'!D$17="-","-",'3h OC '!$E$8*('3g CPIH'!D$17/'3g CPIH'!$G$17))</f>
        <v>76.655835616438353</v>
      </c>
      <c r="I44" s="35">
        <f>IF('3g CPIH'!E$17="-","-",'3h OC '!$E$8*('3g CPIH'!E$17/'3g CPIH'!$G$17))</f>
        <v>76.885573385518597</v>
      </c>
      <c r="J44" s="35">
        <f>IF('3g CPIH'!F$17="-","-",'3h OC '!$E$8*('3g CPIH'!F$17/'3g CPIH'!$G$17))</f>
        <v>77.345048923679059</v>
      </c>
      <c r="K44" s="35">
        <f>IF('3g CPIH'!G$17="-","-",'3h OC '!$E$8*('3g CPIH'!G$17/'3g CPIH'!$G$17))</f>
        <v>78.263999999999996</v>
      </c>
      <c r="L44" s="35">
        <f>IF('3g CPIH'!H$17="-","-",'3h OC '!$E$8*('3g CPIH'!H$17/'3g CPIH'!$G$17))</f>
        <v>79.259530332681024</v>
      </c>
      <c r="M44" s="35">
        <f>IF('3g CPIH'!I$17="-","-",'3h OC '!$E$8*('3g CPIH'!I$17/'3g CPIH'!$G$17))</f>
        <v>80.408219178082177</v>
      </c>
      <c r="N44" s="35">
        <f>IF('3g CPIH'!J$17="-","-",'3h OC '!$E$8*('3g CPIH'!J$17/'3g CPIH'!$G$17))</f>
        <v>81.097432485322898</v>
      </c>
      <c r="O44" s="27"/>
      <c r="P44" s="35">
        <f>IF('3g CPIH'!L$17="-","-",'3h OC '!$E$8*('3g CPIH'!L$17/'3g CPIH'!$G$17))</f>
        <v>81.097432485322898</v>
      </c>
      <c r="Q44" s="35">
        <f>IF('3g CPIH'!M$17="-","-",'3h OC '!$E$8*('3g CPIH'!M$17/'3g CPIH'!$G$17))</f>
        <v>82.016383561643835</v>
      </c>
      <c r="R44" s="35">
        <f>IF('3g CPIH'!N$17="-","-",'3h OC '!$E$8*('3g CPIH'!N$17/'3g CPIH'!$G$17))</f>
        <v>82.62901761252445</v>
      </c>
      <c r="S44" s="35">
        <f>IF('3g CPIH'!O$17="-","-",'3h OC '!$E$8*('3g CPIH'!O$17/'3g CPIH'!$G$17))</f>
        <v>83.088493150684926</v>
      </c>
      <c r="T44" s="35">
        <f>IF('3g CPIH'!P$17="-","-",'3h OC '!$E$8*('3g CPIH'!P$17/'3g CPIH'!$G$17))</f>
        <v>83.318230919765156</v>
      </c>
      <c r="U44" s="35">
        <f>IF('3g CPIH'!Q$17="-","-",'3h OC '!$E$8*('3g CPIH'!Q$17/'3g CPIH'!$G$17))</f>
        <v>83.777706457925632</v>
      </c>
      <c r="V44" s="35">
        <f>IF('3g CPIH'!R$17="-","-",'3h OC '!$E$8*('3g CPIH'!R$17/'3g CPIH'!$G$17))</f>
        <v>85.309291585127198</v>
      </c>
      <c r="W44" s="35">
        <f>IF('3g CPIH'!S$17="-","-",'3h OC '!$E$8*('3g CPIH'!S$17/'3g CPIH'!$G$17))</f>
        <v>87.836407045009793</v>
      </c>
      <c r="X44" s="27"/>
      <c r="Y44" s="35">
        <f>IF('3g CPIH'!U$17="-","-",'3h OC '!$E$8*('3g CPIH'!U$17/'3g CPIH'!$G$17))</f>
        <v>92.278003913894324</v>
      </c>
      <c r="Z44" s="35" t="str">
        <f>IF('3g CPIH'!V$17="-","-",'3h OC '!$E$8*('3g CPIH'!V$17/'3g CPIH'!$G$17))</f>
        <v>-</v>
      </c>
      <c r="AA44" s="35" t="str">
        <f>IF('3g CPIH'!W$17="-","-",'3h OC '!$E$8*('3g CPIH'!W$17/'3g CPIH'!$G$17))</f>
        <v>-</v>
      </c>
      <c r="AB44" s="35" t="str">
        <f>IF('3g CPIH'!X$17="-","-",'3h OC '!$E$8*('3g CPIH'!X$17/'3g CPIH'!$G$17))</f>
        <v>-</v>
      </c>
      <c r="AC44" s="35" t="str">
        <f>IF('3g CPIH'!Y$17="-","-",'3h OC '!$E$8*('3g CPIH'!Y$17/'3g CPIH'!$G$17))</f>
        <v>-</v>
      </c>
      <c r="AD44" s="25"/>
    </row>
    <row r="45" spans="1:30" s="26" customFormat="1" ht="11.25" x14ac:dyDescent="0.15">
      <c r="A45" s="207"/>
      <c r="B45" s="123" t="s">
        <v>248</v>
      </c>
      <c r="C45" s="123" t="s">
        <v>186</v>
      </c>
      <c r="D45" s="116" t="s">
        <v>129</v>
      </c>
      <c r="E45" s="75"/>
      <c r="F45" s="27"/>
      <c r="G45" s="35" t="s">
        <v>249</v>
      </c>
      <c r="H45" s="35" t="s">
        <v>249</v>
      </c>
      <c r="I45" s="35" t="s">
        <v>249</v>
      </c>
      <c r="J45" s="35" t="s">
        <v>249</v>
      </c>
      <c r="K45" s="35">
        <f>IF('3i SMNCC'!G$52="-","-",'3i SMNCC'!G$52)</f>
        <v>0</v>
      </c>
      <c r="L45" s="35">
        <f>IF('3i SMNCC'!H$52="-","-",'3i SMNCC'!H$52)</f>
        <v>-0.18995111249132623</v>
      </c>
      <c r="M45" s="35">
        <f>IF('3i SMNCC'!I$52="-","-",'3i SMNCC'!I$52)</f>
        <v>2.3898870370752556</v>
      </c>
      <c r="N45" s="35">
        <f>IF('3i SMNCC'!J$52="-","-",'3i SMNCC'!J$52)</f>
        <v>2.4654814606041811</v>
      </c>
      <c r="O45" s="27"/>
      <c r="P45" s="35">
        <f>IF('3i SMNCC'!L$52="-","-",'3i SMNCC'!L$52)</f>
        <v>2.4654814606041811</v>
      </c>
      <c r="Q45" s="35">
        <f>IF('3i SMNCC'!M$52="-","-",'3i SMNCC'!M$52)</f>
        <v>4.8850955964817686</v>
      </c>
      <c r="R45" s="35">
        <f>IF('3i SMNCC'!N$52="-","-",'3i SMNCC'!N$52)</f>
        <v>4.7480163427765101</v>
      </c>
      <c r="S45" s="35">
        <f>IF('3i SMNCC'!O$52="-","-",'3i SMNCC'!O$52)</f>
        <v>7.093641997338695</v>
      </c>
      <c r="T45" s="35">
        <f>IF('3i SMNCC'!P$52="-","-",'3i SMNCC'!P$52)</f>
        <v>6.2155900817178944</v>
      </c>
      <c r="U45" s="35">
        <f>IF('3i SMNCC'!Q$52="-","-",'3i SMNCC'!Q$52)</f>
        <v>5.8459595331056082</v>
      </c>
      <c r="V45" s="35">
        <f>IF('3i SMNCC'!R$52="-","-",'3i SMNCC'!R$52)</f>
        <v>6.2696858243973583</v>
      </c>
      <c r="W45" s="35">
        <f>IF('3i SMNCC'!S$52="-","-",'3i SMNCC'!S$52)</f>
        <v>6.0892580260299454</v>
      </c>
      <c r="X45" s="27"/>
      <c r="Y45" s="35">
        <f>IF('3i SMNCC'!U$52="-","-",'3i SMNCC'!U$52)</f>
        <v>5.9026181198620193</v>
      </c>
      <c r="Z45" s="35" t="str">
        <f>IF('3i SMNCC'!V$52="-","-",'3i SMNCC'!V$52)</f>
        <v>-</v>
      </c>
      <c r="AA45" s="35" t="str">
        <f>IF('3i SMNCC'!W$52="-","-",'3i SMNCC'!W$52)</f>
        <v>-</v>
      </c>
      <c r="AB45" s="35" t="str">
        <f>IF('3i SMNCC'!X$52="-","-",'3i SMNCC'!X$52)</f>
        <v>-</v>
      </c>
      <c r="AC45" s="35" t="str">
        <f>IF('3i SMNCC'!Y$52="-","-",'3i SMNCC'!Y$52)</f>
        <v>-</v>
      </c>
      <c r="AD45" s="25"/>
    </row>
    <row r="46" spans="1:30" s="26" customFormat="1" ht="11.25" x14ac:dyDescent="0.15">
      <c r="A46" s="207"/>
      <c r="B46" s="123" t="s">
        <v>248</v>
      </c>
      <c r="C46" s="123" t="s">
        <v>187</v>
      </c>
      <c r="D46" s="116" t="s">
        <v>129</v>
      </c>
      <c r="E46" s="75"/>
      <c r="F46" s="27"/>
      <c r="G46" s="35">
        <f>IF('3g CPIH'!C$17="-","-",'3j PAAC PAP'!$G$12*('3g CPIH'!C$17/'3g CPIH'!$G$17))</f>
        <v>23.857918590998043</v>
      </c>
      <c r="H46" s="35">
        <f>IF('3g CPIH'!D$17="-","-",'3j PAAC PAP'!$G$12*('3g CPIH'!D$17/'3g CPIH'!$G$17))</f>
        <v>23.905682191780819</v>
      </c>
      <c r="I46" s="35">
        <f>IF('3g CPIH'!E$17="-","-",'3j PAAC PAP'!$G$12*('3g CPIH'!E$17/'3g CPIH'!$G$17))</f>
        <v>23.977327592954992</v>
      </c>
      <c r="J46" s="35">
        <f>IF('3g CPIH'!F$17="-","-",'3j PAAC PAP'!$G$12*('3g CPIH'!F$17/'3g CPIH'!$G$17))</f>
        <v>24.120618395303325</v>
      </c>
      <c r="K46" s="35">
        <f>IF('3g CPIH'!G$17="-","-",'3j PAAC PAP'!$G$12*('3g CPIH'!G$17/'3g CPIH'!$G$17))</f>
        <v>24.4072</v>
      </c>
      <c r="L46" s="35">
        <f>IF('3g CPIH'!H$17="-","-",'3j PAAC PAP'!$G$12*('3g CPIH'!H$17/'3g CPIH'!$G$17))</f>
        <v>24.717663405088064</v>
      </c>
      <c r="M46" s="35">
        <f>IF('3g CPIH'!I$17="-","-",'3j PAAC PAP'!$G$12*('3g CPIH'!I$17/'3g CPIH'!$G$17))</f>
        <v>25.075890410958902</v>
      </c>
      <c r="N46" s="35">
        <f>IF('3g CPIH'!J$17="-","-",'3j PAAC PAP'!$G$12*('3g CPIH'!J$17/'3g CPIH'!$G$17))</f>
        <v>25.290826614481411</v>
      </c>
      <c r="O46" s="27"/>
      <c r="P46" s="35">
        <f>IF('3g CPIH'!L$17="-","-",'3j PAAC PAP'!$G$12*('3g CPIH'!L$17/'3g CPIH'!$G$17))</f>
        <v>25.290826614481411</v>
      </c>
      <c r="Q46" s="35">
        <f>IF('3g CPIH'!M$17="-","-",'3j PAAC PAP'!$G$12*('3g CPIH'!M$17/'3g CPIH'!$G$17))</f>
        <v>25.577408219178082</v>
      </c>
      <c r="R46" s="35">
        <f>IF('3g CPIH'!N$17="-","-",'3j PAAC PAP'!$G$12*('3g CPIH'!N$17/'3g CPIH'!$G$17))</f>
        <v>25.768462622309197</v>
      </c>
      <c r="S46" s="35">
        <f>IF('3g CPIH'!O$17="-","-",'3j PAAC PAP'!$G$12*('3g CPIH'!O$17/'3g CPIH'!$G$17))</f>
        <v>25.911753424657533</v>
      </c>
      <c r="T46" s="35">
        <f>IF('3g CPIH'!P$17="-","-",'3j PAAC PAP'!$G$12*('3g CPIH'!P$17/'3g CPIH'!$G$17))</f>
        <v>25.983398825831699</v>
      </c>
      <c r="U46" s="35">
        <f>IF('3g CPIH'!Q$17="-","-",'3j PAAC PAP'!$G$12*('3g CPIH'!Q$17/'3g CPIH'!$G$17))</f>
        <v>26.126689628180038</v>
      </c>
      <c r="V46" s="35">
        <f>IF('3g CPIH'!R$17="-","-",'3j PAAC PAP'!$G$12*('3g CPIH'!R$17/'3g CPIH'!$G$17))</f>
        <v>26.604325636007829</v>
      </c>
      <c r="W46" s="35">
        <f>IF('3g CPIH'!S$17="-","-",'3j PAAC PAP'!$G$12*('3g CPIH'!S$17/'3g CPIH'!$G$17))</f>
        <v>27.39242504892368</v>
      </c>
      <c r="X46" s="27"/>
      <c r="Y46" s="35">
        <f>IF('3g CPIH'!U$17="-","-",'3j PAAC PAP'!$G$12*('3g CPIH'!U$17/'3g CPIH'!$G$17))</f>
        <v>28.777569471624265</v>
      </c>
      <c r="Z46" s="35" t="str">
        <f>IF('3g CPIH'!V$17="-","-",'3j PAAC PAP'!$G$12*('3g CPIH'!V$17/'3g CPIH'!$G$17))</f>
        <v>-</v>
      </c>
      <c r="AA46" s="35" t="str">
        <f>IF('3g CPIH'!W$17="-","-",'3j PAAC PAP'!$G$12*('3g CPIH'!W$17/'3g CPIH'!$G$17))</f>
        <v>-</v>
      </c>
      <c r="AB46" s="35" t="str">
        <f>IF('3g CPIH'!X$17="-","-",'3j PAAC PAP'!$G$12*('3g CPIH'!X$17/'3g CPIH'!$G$17))</f>
        <v>-</v>
      </c>
      <c r="AC46" s="35" t="str">
        <f>IF('3g CPIH'!Y$17="-","-",'3j PAAC PAP'!$G$12*('3g CPIH'!Y$17/'3g CPIH'!$G$17))</f>
        <v>-</v>
      </c>
      <c r="AD46" s="25"/>
    </row>
    <row r="47" spans="1:30" s="26" customFormat="1" ht="11.25" x14ac:dyDescent="0.15">
      <c r="A47" s="207"/>
      <c r="B47" s="123" t="s">
        <v>248</v>
      </c>
      <c r="C47" s="123" t="s">
        <v>188</v>
      </c>
      <c r="D47" s="116" t="s">
        <v>129</v>
      </c>
      <c r="E47" s="75"/>
      <c r="F47" s="27"/>
      <c r="G47" s="35">
        <f>IF(G39="-","-",SUM(G39:G45)*'3j PAAC PAP'!$G$30)</f>
        <v>0</v>
      </c>
      <c r="H47" s="35">
        <f>IF(H39="-","-",SUM(H39:H45)*'3j PAAC PAP'!$G$30)</f>
        <v>0</v>
      </c>
      <c r="I47" s="35">
        <f>IF(I39="-","-",SUM(I39:I45)*'3j PAAC PAP'!$G$30)</f>
        <v>0</v>
      </c>
      <c r="J47" s="35">
        <f>IF(J39="-","-",SUM(J39:J45)*'3j PAAC PAP'!$G$30)</f>
        <v>0</v>
      </c>
      <c r="K47" s="35">
        <f>IF(K39="-","-",SUM(K39:K45)*'3j PAAC PAP'!$G$30)</f>
        <v>0</v>
      </c>
      <c r="L47" s="35">
        <f>IF(L39="-","-",SUM(L39:L45)*'3j PAAC PAP'!$G$30)</f>
        <v>0</v>
      </c>
      <c r="M47" s="35">
        <f>IF(M39="-","-",SUM(M39:M45)*'3j PAAC PAP'!$G$30)</f>
        <v>0</v>
      </c>
      <c r="N47" s="35">
        <f>IF(N39="-","-",SUM(N39:N45)*'3j PAAC PAP'!$G$30)</f>
        <v>0</v>
      </c>
      <c r="O47" s="27"/>
      <c r="P47" s="35">
        <f>IF(P39="-","-",SUM(P39:P45)*'3j PAAC PAP'!$G$30)</f>
        <v>0</v>
      </c>
      <c r="Q47" s="35">
        <f>IF(Q39="-","-",SUM(Q39:Q45)*'3j PAAC PAP'!$G$30)</f>
        <v>0</v>
      </c>
      <c r="R47" s="35">
        <f>IF(R39="-","-",SUM(R39:R45)*'3j PAAC PAP'!$G$30)</f>
        <v>0</v>
      </c>
      <c r="S47" s="35">
        <f>IF(S39="-","-",SUM(S39:S45)*'3j PAAC PAP'!$G$30)</f>
        <v>0</v>
      </c>
      <c r="T47" s="35">
        <f>IF(T39="-","-",SUM(T39:T45)*'3j PAAC PAP'!$G$30)</f>
        <v>0</v>
      </c>
      <c r="U47" s="35">
        <f>IF(U39="-","-",SUM(U39:U45)*'3j PAAC PAP'!$G$30)</f>
        <v>0</v>
      </c>
      <c r="V47" s="35">
        <f>IF(V39="-","-",SUM(V39:V45)*'3j PAAC PAP'!$G$30)</f>
        <v>0</v>
      </c>
      <c r="W47" s="35">
        <f>IF(W39="-","-",SUM(W39:W45)*'3j PAAC PAP'!$G$30)</f>
        <v>0</v>
      </c>
      <c r="X47" s="27"/>
      <c r="Y47" s="35">
        <f>IF(Y39="-","-",SUM(Y39:Y45)*'3j PAAC PAP'!$G$30)</f>
        <v>0</v>
      </c>
      <c r="Z47" s="35" t="str">
        <f>IF(Z39="-","-",SUM(Z39:Z45)*'3j PAAC PAP'!$G$30)</f>
        <v>-</v>
      </c>
      <c r="AA47" s="35" t="str">
        <f>IF(AA39="-","-",SUM(AA39:AA45)*'3j PAAC PAP'!$G$30)</f>
        <v>-</v>
      </c>
      <c r="AB47" s="35" t="str">
        <f>IF(AB39="-","-",SUM(AB39:AB45)*'3j PAAC PAP'!$G$30)</f>
        <v>-</v>
      </c>
      <c r="AC47" s="35" t="str">
        <f>IF(AC39="-","-",SUM(AC39:AC45)*'3j PAAC PAP'!$G$30)</f>
        <v>-</v>
      </c>
      <c r="AD47" s="25"/>
    </row>
    <row r="48" spans="1:30" s="26" customFormat="1" ht="11.25" customHeight="1" x14ac:dyDescent="0.15">
      <c r="A48" s="207"/>
      <c r="B48" s="123" t="s">
        <v>189</v>
      </c>
      <c r="C48" s="123" t="s">
        <v>250</v>
      </c>
      <c r="D48" s="121" t="s">
        <v>129</v>
      </c>
      <c r="E48" s="75"/>
      <c r="F48" s="27"/>
      <c r="G48" s="35">
        <f>IF(G39="-","-",SUM(G39:G47)*'3k EBIT'!$E$8)</f>
        <v>9.033764192132244</v>
      </c>
      <c r="H48" s="35">
        <f>IF(H39="-","-",SUM(H39:H47)*'3k EBIT'!$E$8)</f>
        <v>8.6695008715740851</v>
      </c>
      <c r="I48" s="35">
        <f>IF(I39="-","-",SUM(I39:I47)*'3k EBIT'!$E$8)</f>
        <v>8.9564425802483516</v>
      </c>
      <c r="J48" s="35">
        <f>IF(J39="-","-",SUM(J39:J47)*'3k EBIT'!$E$8)</f>
        <v>8.7906236747035003</v>
      </c>
      <c r="K48" s="35">
        <f>IF(K39="-","-",SUM(K39:K47)*'3k EBIT'!$E$8)</f>
        <v>9.3277838631136447</v>
      </c>
      <c r="L48" s="35">
        <f>IF(L39="-","-",SUM(L39:L47)*'3k EBIT'!$E$8)</f>
        <v>9.2212961569886325</v>
      </c>
      <c r="M48" s="35">
        <f>IF(M39="-","-",SUM(M39:M47)*'3k EBIT'!$E$8)</f>
        <v>10.176452043498362</v>
      </c>
      <c r="N48" s="35">
        <f>IF(N39="-","-",SUM(N39:N47)*'3k EBIT'!$E$8)</f>
        <v>10.518719664451424</v>
      </c>
      <c r="O48" s="27"/>
      <c r="P48" s="35">
        <f>IF(P39="-","-",SUM(P39:P47)*'3k EBIT'!$E$8)</f>
        <v>10.518719664451424</v>
      </c>
      <c r="Q48" s="35">
        <f>IF(Q39="-","-",SUM(Q39:Q47)*'3k EBIT'!$E$8)</f>
        <v>11.774784477137507</v>
      </c>
      <c r="R48" s="35">
        <f>IF(R39="-","-",SUM(R39:R47)*'3k EBIT'!$E$8)</f>
        <v>11.382773204032725</v>
      </c>
      <c r="S48" s="35">
        <f>IF(S39="-","-",SUM(S39:S47)*'3k EBIT'!$E$8)</f>
        <v>11.504910517591153</v>
      </c>
      <c r="T48" s="35">
        <f>IF(T39="-","-",SUM(T39:T47)*'3k EBIT'!$E$8)</f>
        <v>11.040694598886873</v>
      </c>
      <c r="U48" s="35">
        <f>IF(U39="-","-",SUM(U39:U47)*'3k EBIT'!$E$8)</f>
        <v>11.986003888349828</v>
      </c>
      <c r="V48" s="35">
        <f>IF(V39="-","-",SUM(V39:V47)*'3k EBIT'!$E$8)</f>
        <v>13.136358435237037</v>
      </c>
      <c r="W48" s="35">
        <f>IF(W39="-","-",SUM(W39:W47)*'3k EBIT'!$E$8)</f>
        <v>18.717147524415235</v>
      </c>
      <c r="X48" s="27"/>
      <c r="Y48" s="35">
        <f>IF(Y39="-","-",SUM(Y39:Y47)*'3k EBIT'!$E$8)</f>
        <v>31.660893396523637</v>
      </c>
      <c r="Z48" s="35" t="str">
        <f>IF(Z39="-","-",SUM(Z39:Z47)*'3k EBIT'!$E$8)</f>
        <v>-</v>
      </c>
      <c r="AA48" s="35" t="str">
        <f>IF(AA39="-","-",SUM(AA39:AA47)*'3k EBIT'!$E$8)</f>
        <v>-</v>
      </c>
      <c r="AB48" s="35" t="str">
        <f>IF(AB39="-","-",SUM(AB39:AB47)*'3k EBIT'!$E$8)</f>
        <v>-</v>
      </c>
      <c r="AC48" s="35" t="str">
        <f>IF(AC39="-","-",SUM(AC39:AC47)*'3k EBIT'!$E$8)</f>
        <v>-</v>
      </c>
      <c r="AD48" s="25"/>
    </row>
    <row r="49" spans="1:30" s="26" customFormat="1" ht="11.25" customHeight="1" x14ac:dyDescent="0.15">
      <c r="A49" s="207"/>
      <c r="B49" s="123" t="s">
        <v>251</v>
      </c>
      <c r="C49" s="158" t="s">
        <v>252</v>
      </c>
      <c r="D49" s="121" t="s">
        <v>129</v>
      </c>
      <c r="E49" s="116"/>
      <c r="F49" s="27"/>
      <c r="G49" s="35">
        <f>IF(G39="-","-",SUM(G39:G42,G44:G48)*'3l HAP'!$E$9)</f>
        <v>5.3848437856217846</v>
      </c>
      <c r="H49" s="35">
        <f>IF(H39="-","-",SUM(H39:H42,H44:H48)*'3l HAP'!$E$9)</f>
        <v>5.0932634276429471</v>
      </c>
      <c r="I49" s="35">
        <f>IF(I39="-","-",SUM(I39:I42,I44:I48)*'3l HAP'!$E$9)</f>
        <v>5.1205232980743931</v>
      </c>
      <c r="J49" s="35">
        <f>IF(J39="-","-",SUM(J39:J42,J44:J48)*'3l HAP'!$E$9)</f>
        <v>5.0009351555888388</v>
      </c>
      <c r="K49" s="35">
        <f>IF(K39="-","-",SUM(K39:K42,K44:K48)*'3l HAP'!$E$9)</f>
        <v>5.6144624337890177</v>
      </c>
      <c r="L49" s="35">
        <f>IF(L39="-","-",SUM(L39:L42,L44:L48)*'3l HAP'!$E$9)</f>
        <v>5.5193540005922284</v>
      </c>
      <c r="M49" s="35">
        <f>IF(M39="-","-",SUM(M39:M42,M44:M48)*'3l HAP'!$E$9)</f>
        <v>6.2127594810198126</v>
      </c>
      <c r="N49" s="35">
        <f>IF(N39="-","-",SUM(N39:N42,N44:N48)*'3l HAP'!$E$9)</f>
        <v>6.4823625065790829</v>
      </c>
      <c r="O49" s="27"/>
      <c r="P49" s="35">
        <f>IF(P39="-","-",SUM(P39:P42,P44:P48)*'3l HAP'!$E$9)</f>
        <v>6.4823625065790829</v>
      </c>
      <c r="Q49" s="35">
        <f>IF(Q39="-","-",SUM(Q39:Q42,Q44:Q48)*'3l HAP'!$E$9)</f>
        <v>7.2914881168584191</v>
      </c>
      <c r="R49" s="35">
        <f>IF(R39="-","-",SUM(R39:R42,R44:R48)*'3l HAP'!$E$9)</f>
        <v>6.9640035537852976</v>
      </c>
      <c r="S49" s="35">
        <f>IF(S39="-","-",SUM(S39:S42,S44:S48)*'3l HAP'!$E$9)</f>
        <v>6.9866159987778991</v>
      </c>
      <c r="T49" s="35">
        <f>IF(T39="-","-",SUM(T39:T42,T44:T48)*'3l HAP'!$E$9)</f>
        <v>6.5776530706810989</v>
      </c>
      <c r="U49" s="35">
        <f>IF(U39="-","-",SUM(U39:U42,U44:U48)*'3l HAP'!$E$9)</f>
        <v>7.1545751541457259</v>
      </c>
      <c r="V49" s="35">
        <f>IF(V39="-","-",SUM(V39:V42,V44:V48)*'3l HAP'!$E$9)</f>
        <v>8.0441795523158053</v>
      </c>
      <c r="W49" s="35">
        <f>IF(W39="-","-",SUM(W39:W42,W44:W48)*'3l HAP'!$E$9)</f>
        <v>11.716133802417918</v>
      </c>
      <c r="X49" s="27"/>
      <c r="Y49" s="35">
        <f>IF(Y39="-","-",SUM(Y39:Y42,Y44:Y48)*'3l HAP'!$E$9)</f>
        <v>21.592588204040617</v>
      </c>
      <c r="Z49" s="35" t="str">
        <f>IF(Z39="-","-",SUM(Z39:Z42,Z44:Z48)*'3l HAP'!$E$9)</f>
        <v>-</v>
      </c>
      <c r="AA49" s="35" t="str">
        <f>IF(AA39="-","-",SUM(AA39:AA42,AA44:AA48)*'3l HAP'!$E$9)</f>
        <v>-</v>
      </c>
      <c r="AB49" s="35" t="str">
        <f>IF(AB39="-","-",SUM(AB39:AB42,AB44:AB48)*'3l HAP'!$E$9)</f>
        <v>-</v>
      </c>
      <c r="AC49" s="35" t="str">
        <f>IF(AC39="-","-",SUM(AC39:AC42,AC44:AC48)*'3l HAP'!$E$9)</f>
        <v>-</v>
      </c>
      <c r="AD49" s="25"/>
    </row>
    <row r="50" spans="1:30" s="26" customFormat="1" ht="11.25" customHeight="1" x14ac:dyDescent="0.15">
      <c r="A50" s="207"/>
      <c r="B50" s="123" t="s">
        <v>253</v>
      </c>
      <c r="C50" s="123" t="str">
        <f>B50&amp;"_"&amp;D50</f>
        <v>Total_London</v>
      </c>
      <c r="D50" s="121" t="s">
        <v>129</v>
      </c>
      <c r="E50" s="75"/>
      <c r="F50" s="27"/>
      <c r="G50" s="35">
        <f t="shared" ref="G50:N50" si="6">IF(G39="-","-",SUM(G39:G49))</f>
        <v>480.84592066529245</v>
      </c>
      <c r="H50" s="35">
        <f t="shared" si="6"/>
        <v>461.38259451266629</v>
      </c>
      <c r="I50" s="35">
        <f t="shared" si="6"/>
        <v>476.51204333848131</v>
      </c>
      <c r="J50" s="35">
        <f t="shared" si="6"/>
        <v>467.66514798268292</v>
      </c>
      <c r="K50" s="35">
        <f t="shared" si="6"/>
        <v>496.55025244692564</v>
      </c>
      <c r="L50" s="35">
        <f t="shared" si="6"/>
        <v>490.85053021688651</v>
      </c>
      <c r="M50" s="35">
        <f t="shared" si="6"/>
        <v>541.81527738048476</v>
      </c>
      <c r="N50" s="35">
        <f t="shared" si="6"/>
        <v>560.09895827860089</v>
      </c>
      <c r="O50" s="27"/>
      <c r="P50" s="35">
        <f t="shared" ref="P50:W50" si="7">IF(P39="-","-",SUM(P39:P49))</f>
        <v>560.09895827860089</v>
      </c>
      <c r="Q50" s="35">
        <f t="shared" si="7"/>
        <v>627.01673093442889</v>
      </c>
      <c r="R50" s="35">
        <f t="shared" si="7"/>
        <v>606.05708262485257</v>
      </c>
      <c r="S50" s="35">
        <f t="shared" si="7"/>
        <v>612.50797207559833</v>
      </c>
      <c r="T50" s="35">
        <f t="shared" si="7"/>
        <v>587.66660246546178</v>
      </c>
      <c r="U50" s="35">
        <f t="shared" si="7"/>
        <v>637.99662449632808</v>
      </c>
      <c r="V50" s="35">
        <f t="shared" si="7"/>
        <v>699.4311800382053</v>
      </c>
      <c r="W50" s="35">
        <f t="shared" si="7"/>
        <v>996.82875449986273</v>
      </c>
      <c r="X50" s="27"/>
      <c r="Y50" s="35">
        <f t="shared" ref="Y50:AC50" si="8">IF(Y39="-","-",SUM(Y39:Y49))</f>
        <v>1687.9547102521356</v>
      </c>
      <c r="Z50" s="35" t="str">
        <f t="shared" si="8"/>
        <v>-</v>
      </c>
      <c r="AA50" s="35" t="str">
        <f t="shared" si="8"/>
        <v>-</v>
      </c>
      <c r="AB50" s="35" t="str">
        <f t="shared" si="8"/>
        <v>-</v>
      </c>
      <c r="AC50" s="35" t="str">
        <f t="shared" si="8"/>
        <v>-</v>
      </c>
      <c r="AD50" s="25"/>
    </row>
    <row r="51" spans="1:30" s="26" customFormat="1" ht="11.25" customHeight="1" x14ac:dyDescent="0.15">
      <c r="A51" s="207"/>
      <c r="B51" s="120" t="s">
        <v>244</v>
      </c>
      <c r="C51" s="120" t="s">
        <v>180</v>
      </c>
      <c r="D51" s="122" t="s">
        <v>128</v>
      </c>
      <c r="E51" s="119"/>
      <c r="F51" s="27"/>
      <c r="G51" s="117">
        <f>IF('3a DF'!H122="-","-",'3a DF'!H122)</f>
        <v>192.09639109899021</v>
      </c>
      <c r="H51" s="117">
        <f>'3a DF'!I122</f>
        <v>172.09639109899021</v>
      </c>
      <c r="I51" s="117">
        <f>'3a DF'!J122</f>
        <v>157.94472340778728</v>
      </c>
      <c r="J51" s="117">
        <f>'3a DF'!K122</f>
        <v>149.32122216470631</v>
      </c>
      <c r="K51" s="117">
        <f>'3a DF'!L122</f>
        <v>181.28866099378837</v>
      </c>
      <c r="L51" s="117">
        <f>'3a DF'!M122</f>
        <v>173.4681082335857</v>
      </c>
      <c r="M51" s="117">
        <f>'3a DF'!N122</f>
        <v>192.57295014911693</v>
      </c>
      <c r="N51" s="117">
        <f>'3a DF'!O122</f>
        <v>210.31790737353535</v>
      </c>
      <c r="O51" s="27"/>
      <c r="P51" s="117">
        <f>'3a DF'!Q122</f>
        <v>210.31790737353535</v>
      </c>
      <c r="Q51" s="117">
        <f>'3a DF'!R122</f>
        <v>250.0213295442494</v>
      </c>
      <c r="R51" s="117">
        <f>'3a DF'!S122</f>
        <v>225.96386041290953</v>
      </c>
      <c r="S51" s="117">
        <f>'3a DF'!T122</f>
        <v>218.68062627859607</v>
      </c>
      <c r="T51" s="117">
        <f>'3a DF'!U122</f>
        <v>190.92852083209974</v>
      </c>
      <c r="U51" s="117">
        <f>'3a DF'!V122</f>
        <v>226.63482339640532</v>
      </c>
      <c r="V51" s="117">
        <f>'3a DF'!W122</f>
        <v>284.37901031721771</v>
      </c>
      <c r="W51" s="117">
        <f>'3a DF'!X122</f>
        <v>530.10311425756834</v>
      </c>
      <c r="X51" s="27"/>
      <c r="Y51" s="117">
        <f>'3a DF'!Z122</f>
        <v>1188.5603966764734</v>
      </c>
      <c r="Z51" s="117" t="str">
        <f>'3a DF'!AA122</f>
        <v>-</v>
      </c>
      <c r="AA51" s="117" t="str">
        <f>'3a DF'!AB122</f>
        <v>-</v>
      </c>
      <c r="AB51" s="117" t="str">
        <f>'3a DF'!AC122</f>
        <v>-</v>
      </c>
      <c r="AC51" s="117" t="str">
        <f>'3a DF'!AD122</f>
        <v>-</v>
      </c>
      <c r="AD51" s="25"/>
    </row>
    <row r="52" spans="1:30" s="26" customFormat="1" ht="11.25" customHeight="1" x14ac:dyDescent="0.15">
      <c r="A52" s="207"/>
      <c r="B52" s="120" t="s">
        <v>244</v>
      </c>
      <c r="C52" s="120" t="s">
        <v>181</v>
      </c>
      <c r="D52" s="122" t="s">
        <v>128</v>
      </c>
      <c r="E52" s="119"/>
      <c r="F52" s="27"/>
      <c r="G52" s="117">
        <f>IF('3b CM'!G17="-","-",'3b CM'!G17)</f>
        <v>5.7506409560486027E-2</v>
      </c>
      <c r="H52" s="117">
        <f>'3b CM'!H17</f>
        <v>8.6259614340729041E-2</v>
      </c>
      <c r="I52" s="117">
        <f>'3b CM'!I17</f>
        <v>0.27162214836982868</v>
      </c>
      <c r="J52" s="117">
        <f>'3b CM'!J17</f>
        <v>0.27622619674995474</v>
      </c>
      <c r="K52" s="117">
        <f>'3b CM'!K17</f>
        <v>3.547792248839472</v>
      </c>
      <c r="L52" s="117">
        <f>'3b CM'!L17</f>
        <v>3.4417169788842301</v>
      </c>
      <c r="M52" s="117">
        <f>'3b CM'!M17</f>
        <v>12.060640597709659</v>
      </c>
      <c r="N52" s="117">
        <f>'3b CM'!N17</f>
        <v>11.465188015787197</v>
      </c>
      <c r="O52" s="27"/>
      <c r="P52" s="117">
        <f>'3b CM'!P17</f>
        <v>11.465188015787197</v>
      </c>
      <c r="Q52" s="117">
        <f>'3b CM'!Q17</f>
        <v>15.382265186051335</v>
      </c>
      <c r="R52" s="117">
        <f>'3b CM'!R17</f>
        <v>15.311437840011674</v>
      </c>
      <c r="S52" s="117">
        <f>'3b CM'!S17</f>
        <v>18.362914083511907</v>
      </c>
      <c r="T52" s="117">
        <f>'3b CM'!T17</f>
        <v>19.465037159322346</v>
      </c>
      <c r="U52" s="117">
        <f>'3b CM'!U17</f>
        <v>14.847761612022696</v>
      </c>
      <c r="V52" s="117">
        <f>'3b CM'!V17</f>
        <v>15.228461879286145</v>
      </c>
      <c r="W52" s="117">
        <f>'3b CM'!W17</f>
        <v>9.6491559997748109</v>
      </c>
      <c r="X52" s="27"/>
      <c r="Y52" s="117">
        <f>'3b CM'!Y17</f>
        <v>12.224677338142028</v>
      </c>
      <c r="Z52" s="117" t="str">
        <f>'3b CM'!Z17</f>
        <v>-</v>
      </c>
      <c r="AA52" s="117" t="str">
        <f>'3b CM'!AA17</f>
        <v>-</v>
      </c>
      <c r="AB52" s="117" t="str">
        <f>'3b CM'!AB17</f>
        <v>-</v>
      </c>
      <c r="AC52" s="117" t="str">
        <f>'3b CM'!AC17</f>
        <v>-</v>
      </c>
      <c r="AD52" s="25"/>
    </row>
    <row r="53" spans="1:30" s="26" customFormat="1" ht="11.25" customHeight="1" x14ac:dyDescent="0.15">
      <c r="A53" s="207"/>
      <c r="B53" s="120" t="s">
        <v>245</v>
      </c>
      <c r="C53" s="120" t="s">
        <v>182</v>
      </c>
      <c r="D53" s="122" t="s">
        <v>128</v>
      </c>
      <c r="E53" s="119"/>
      <c r="F53" s="27"/>
      <c r="G53" s="117" t="str">
        <f>IF('3c AA'!J86="-","-",'3c AA'!J86)</f>
        <v>-</v>
      </c>
      <c r="H53" s="117" t="str">
        <f>IF('3c AA'!K86="-","-",'3c AA'!K86)</f>
        <v>-</v>
      </c>
      <c r="I53" s="117" t="str">
        <f>IF('3c AA'!L86="-","-",'3c AA'!L86)</f>
        <v>-</v>
      </c>
      <c r="J53" s="117" t="str">
        <f>IF('3c AA'!M86="-","-",'3c AA'!M86)</f>
        <v>-</v>
      </c>
      <c r="K53" s="117" t="str">
        <f>IF('3c AA'!N86="-","-",'3c AA'!N86)</f>
        <v>-</v>
      </c>
      <c r="L53" s="117" t="str">
        <f>IF('3c AA'!O86="-","-",'3c AA'!O86)</f>
        <v>-</v>
      </c>
      <c r="M53" s="117" t="str">
        <f>IF('3c AA'!P86="-","-",'3c AA'!P86)</f>
        <v>-</v>
      </c>
      <c r="N53" s="117" t="str">
        <f>IF('3c AA'!Q86="-","-",'3c AA'!Q86)</f>
        <v>-</v>
      </c>
      <c r="O53" s="27"/>
      <c r="P53" s="117" t="str">
        <f>IF('3c AA'!S86="-","-",'3c AA'!S86)</f>
        <v>-</v>
      </c>
      <c r="Q53" s="117" t="str">
        <f>IF('3c AA'!T86="-","-",'3c AA'!T86)</f>
        <v>-</v>
      </c>
      <c r="R53" s="117" t="str">
        <f>IF('3c AA'!U86="-","-",'3c AA'!U86)</f>
        <v>-</v>
      </c>
      <c r="S53" s="117" t="str">
        <f>IF('3c AA'!V86="-","-",'3c AA'!V86)</f>
        <v>-</v>
      </c>
      <c r="T53" s="117">
        <f>IF('3c AA'!W86="-","-",'3c AA'!W86)</f>
        <v>0</v>
      </c>
      <c r="U53" s="117">
        <f>IF('3c AA'!X86="-","-",'3c AA'!X86)</f>
        <v>0</v>
      </c>
      <c r="V53" s="117">
        <f>IF('3c AA'!Y86="-","-",'3c AA'!Y86)</f>
        <v>0</v>
      </c>
      <c r="W53" s="117" t="str">
        <f>IF('3c AA'!Z86="-","-",'3c AA'!Z86)</f>
        <v>-</v>
      </c>
      <c r="X53" s="27"/>
      <c r="Y53" s="117">
        <f>IF('3c AA'!AB86="-","-",'3c AA'!AB86)</f>
        <v>3.7325003146858649</v>
      </c>
      <c r="Z53" s="117" t="str">
        <f>IF('3c AA'!AC86="-","-",'3c AA'!AC86)</f>
        <v>-</v>
      </c>
      <c r="AA53" s="117" t="str">
        <f>IF('3c AA'!AD86="-","-",'3c AA'!AD86)</f>
        <v>-</v>
      </c>
      <c r="AB53" s="117" t="str">
        <f>IF('3c AA'!AE86="-","-",'3c AA'!AE86)</f>
        <v>-</v>
      </c>
      <c r="AC53" s="117" t="str">
        <f>IF('3c AA'!AF86="-","-",'3c AA'!AF86)</f>
        <v>-</v>
      </c>
      <c r="AD53" s="25"/>
    </row>
    <row r="54" spans="1:30" s="26" customFormat="1" ht="11.25" customHeight="1" x14ac:dyDescent="0.15">
      <c r="A54" s="207"/>
      <c r="B54" s="120" t="s">
        <v>246</v>
      </c>
      <c r="C54" s="120" t="s">
        <v>183</v>
      </c>
      <c r="D54" s="122" t="s">
        <v>128</v>
      </c>
      <c r="E54" s="119"/>
      <c r="F54" s="27"/>
      <c r="G54" s="117">
        <f>IF('3d PC'!G18="-","-",'3d PC'!G18)</f>
        <v>68.565747177307713</v>
      </c>
      <c r="H54" s="117">
        <f>'3d PC'!H18</f>
        <v>68.545500105325445</v>
      </c>
      <c r="I54" s="117">
        <f>'3d PC'!I18</f>
        <v>83.614769633672708</v>
      </c>
      <c r="J54" s="117">
        <f>'3d PC'!J18</f>
        <v>83.537929133537489</v>
      </c>
      <c r="K54" s="117">
        <f>'3d PC'!K18</f>
        <v>88.91797420411342</v>
      </c>
      <c r="L54" s="117">
        <f>'3d PC'!L18</f>
        <v>89.232725169567033</v>
      </c>
      <c r="M54" s="117">
        <f>'3d PC'!M18</f>
        <v>103.20523416154967</v>
      </c>
      <c r="N54" s="117">
        <f>'3d PC'!N18</f>
        <v>103.27474890235051</v>
      </c>
      <c r="O54" s="27"/>
      <c r="P54" s="117">
        <f>'3d PC'!P18</f>
        <v>103.27474890235051</v>
      </c>
      <c r="Q54" s="117">
        <f>'3d PC'!Q18</f>
        <v>110.40834451903547</v>
      </c>
      <c r="R54" s="117">
        <f>'3d PC'!R18</f>
        <v>111.72002066613638</v>
      </c>
      <c r="S54" s="117">
        <f>'3d PC'!S18</f>
        <v>114.92100619219393</v>
      </c>
      <c r="T54" s="117">
        <f>'3d PC'!T18</f>
        <v>114.44093718956309</v>
      </c>
      <c r="U54" s="117">
        <f>'3d PC'!U18</f>
        <v>121.08265454459803</v>
      </c>
      <c r="V54" s="117">
        <f>'3d PC'!V18</f>
        <v>120.48875645470467</v>
      </c>
      <c r="W54" s="117">
        <f>'3d PC'!W18</f>
        <v>126.60981518104413</v>
      </c>
      <c r="X54" s="27"/>
      <c r="Y54" s="117">
        <f>'3d PC'!Y18</f>
        <v>125.53404322940914</v>
      </c>
      <c r="Z54" s="117" t="str">
        <f>'3d PC'!Z18</f>
        <v>-</v>
      </c>
      <c r="AA54" s="117" t="str">
        <f>'3d PC'!AA18</f>
        <v>-</v>
      </c>
      <c r="AB54" s="117" t="str">
        <f>'3d PC'!AB18</f>
        <v>-</v>
      </c>
      <c r="AC54" s="117" t="str">
        <f>'3d PC'!AC18</f>
        <v>-</v>
      </c>
      <c r="AD54" s="25"/>
    </row>
    <row r="55" spans="1:30" s="26" customFormat="1" ht="11.25" customHeight="1" x14ac:dyDescent="0.15">
      <c r="A55" s="207"/>
      <c r="B55" s="120" t="s">
        <v>247</v>
      </c>
      <c r="C55" s="120" t="s">
        <v>184</v>
      </c>
      <c r="D55" s="122" t="s">
        <v>128</v>
      </c>
      <c r="E55" s="119"/>
      <c r="F55" s="27"/>
      <c r="G55" s="117">
        <f>IF('3e NC-Elec'!H32="-","-",'3e NC-Elec'!H32)</f>
        <v>161.57721102085605</v>
      </c>
      <c r="H55" s="117">
        <f>'3e NC-Elec'!I32</f>
        <v>162.32987044129305</v>
      </c>
      <c r="I55" s="117">
        <f>'3e NC-Elec'!J32</f>
        <v>154.84449600166258</v>
      </c>
      <c r="J55" s="117">
        <f>'3e NC-Elec'!K32</f>
        <v>154.27839463307734</v>
      </c>
      <c r="K55" s="117">
        <f>'3e NC-Elec'!L32</f>
        <v>151.73200363701548</v>
      </c>
      <c r="L55" s="117">
        <f>'3e NC-Elec'!M32</f>
        <v>152.63430235768783</v>
      </c>
      <c r="M55" s="117">
        <f>'3e NC-Elec'!N32</f>
        <v>146.06936183262013</v>
      </c>
      <c r="N55" s="117">
        <f>'3e NC-Elec'!O32</f>
        <v>145.6662859118874</v>
      </c>
      <c r="O55" s="27"/>
      <c r="P55" s="117">
        <f>'3e NC-Elec'!Q32</f>
        <v>145.6662859118874</v>
      </c>
      <c r="Q55" s="117">
        <f>'3e NC-Elec'!R32</f>
        <v>164.45778617802256</v>
      </c>
      <c r="R55" s="117">
        <f>'3e NC-Elec'!S32</f>
        <v>166.20889591530698</v>
      </c>
      <c r="S55" s="117">
        <f>'3e NC-Elec'!T32</f>
        <v>167.84962473614425</v>
      </c>
      <c r="T55" s="117">
        <f>'3e NC-Elec'!U32</f>
        <v>171.39474956613472</v>
      </c>
      <c r="U55" s="117">
        <f>'3e NC-Elec'!V32</f>
        <v>175.72271606821317</v>
      </c>
      <c r="V55" s="117">
        <f>'3e NC-Elec'!W32</f>
        <v>175.84932890318342</v>
      </c>
      <c r="W55" s="117">
        <f>'3e NC-Elec'!X32</f>
        <v>229.61176824201448</v>
      </c>
      <c r="X55" s="27"/>
      <c r="Y55" s="117">
        <f>'3e NC-Elec'!Z32</f>
        <v>235.01711092561348</v>
      </c>
      <c r="Z55" s="117" t="str">
        <f>'3e NC-Elec'!AA32</f>
        <v>-</v>
      </c>
      <c r="AA55" s="117" t="str">
        <f>'3e NC-Elec'!AB32</f>
        <v>-</v>
      </c>
      <c r="AB55" s="117" t="str">
        <f>'3e NC-Elec'!AC32</f>
        <v>-</v>
      </c>
      <c r="AC55" s="117" t="str">
        <f>'3e NC-Elec'!AD32</f>
        <v>-</v>
      </c>
      <c r="AD55" s="25"/>
    </row>
    <row r="56" spans="1:30" s="26" customFormat="1" ht="11.25" x14ac:dyDescent="0.15">
      <c r="A56" s="207"/>
      <c r="B56" s="120" t="s">
        <v>248</v>
      </c>
      <c r="C56" s="120" t="s">
        <v>185</v>
      </c>
      <c r="D56" s="122" t="s">
        <v>128</v>
      </c>
      <c r="E56" s="119"/>
      <c r="F56" s="27"/>
      <c r="G56" s="117">
        <f>IF('3g CPIH'!C$17="-","-",'3h OC '!$E$8*('3g CPIH'!C$17/'3g CPIH'!$G$17))</f>
        <v>76.502677103718199</v>
      </c>
      <c r="H56" s="117">
        <f>IF('3g CPIH'!D$17="-","-",'3h OC '!$E$8*('3g CPIH'!D$17/'3g CPIH'!$G$17))</f>
        <v>76.655835616438353</v>
      </c>
      <c r="I56" s="117">
        <f>IF('3g CPIH'!E$17="-","-",'3h OC '!$E$8*('3g CPIH'!E$17/'3g CPIH'!$G$17))</f>
        <v>76.885573385518597</v>
      </c>
      <c r="J56" s="117">
        <f>IF('3g CPIH'!F$17="-","-",'3h OC '!$E$8*('3g CPIH'!F$17/'3g CPIH'!$G$17))</f>
        <v>77.345048923679059</v>
      </c>
      <c r="K56" s="117">
        <f>IF('3g CPIH'!G$17="-","-",'3h OC '!$E$8*('3g CPIH'!G$17/'3g CPIH'!$G$17))</f>
        <v>78.263999999999996</v>
      </c>
      <c r="L56" s="117">
        <f>IF('3g CPIH'!H$17="-","-",'3h OC '!$E$8*('3g CPIH'!H$17/'3g CPIH'!$G$17))</f>
        <v>79.259530332681024</v>
      </c>
      <c r="M56" s="117">
        <f>IF('3g CPIH'!I$17="-","-",'3h OC '!$E$8*('3g CPIH'!I$17/'3g CPIH'!$G$17))</f>
        <v>80.408219178082177</v>
      </c>
      <c r="N56" s="117">
        <f>IF('3g CPIH'!J$17="-","-",'3h OC '!$E$8*('3g CPIH'!J$17/'3g CPIH'!$G$17))</f>
        <v>81.097432485322898</v>
      </c>
      <c r="O56" s="27"/>
      <c r="P56" s="117">
        <f>IF('3g CPIH'!L$17="-","-",'3h OC '!$E$8*('3g CPIH'!L$17/'3g CPIH'!$G$17))</f>
        <v>81.097432485322898</v>
      </c>
      <c r="Q56" s="117">
        <f>IF('3g CPIH'!M$17="-","-",'3h OC '!$E$8*('3g CPIH'!M$17/'3g CPIH'!$G$17))</f>
        <v>82.016383561643835</v>
      </c>
      <c r="R56" s="117">
        <f>IF('3g CPIH'!N$17="-","-",'3h OC '!$E$8*('3g CPIH'!N$17/'3g CPIH'!$G$17))</f>
        <v>82.62901761252445</v>
      </c>
      <c r="S56" s="117">
        <f>IF('3g CPIH'!O$17="-","-",'3h OC '!$E$8*('3g CPIH'!O$17/'3g CPIH'!$G$17))</f>
        <v>83.088493150684926</v>
      </c>
      <c r="T56" s="117">
        <f>IF('3g CPIH'!P$17="-","-",'3h OC '!$E$8*('3g CPIH'!P$17/'3g CPIH'!$G$17))</f>
        <v>83.318230919765156</v>
      </c>
      <c r="U56" s="117">
        <f>IF('3g CPIH'!Q$17="-","-",'3h OC '!$E$8*('3g CPIH'!Q$17/'3g CPIH'!$G$17))</f>
        <v>83.777706457925632</v>
      </c>
      <c r="V56" s="117">
        <f>IF('3g CPIH'!R$17="-","-",'3h OC '!$E$8*('3g CPIH'!R$17/'3g CPIH'!$G$17))</f>
        <v>85.309291585127198</v>
      </c>
      <c r="W56" s="117">
        <f>IF('3g CPIH'!S$17="-","-",'3h OC '!$E$8*('3g CPIH'!S$17/'3g CPIH'!$G$17))</f>
        <v>87.836407045009793</v>
      </c>
      <c r="X56" s="27"/>
      <c r="Y56" s="117">
        <f>IF('3g CPIH'!U$17="-","-",'3h OC '!$E$8*('3g CPIH'!U$17/'3g CPIH'!$G$17))</f>
        <v>92.278003913894324</v>
      </c>
      <c r="Z56" s="117" t="str">
        <f>IF('3g CPIH'!V$17="-","-",'3h OC '!$E$8*('3g CPIH'!V$17/'3g CPIH'!$G$17))</f>
        <v>-</v>
      </c>
      <c r="AA56" s="117" t="str">
        <f>IF('3g CPIH'!W$17="-","-",'3h OC '!$E$8*('3g CPIH'!W$17/'3g CPIH'!$G$17))</f>
        <v>-</v>
      </c>
      <c r="AB56" s="117" t="str">
        <f>IF('3g CPIH'!X$17="-","-",'3h OC '!$E$8*('3g CPIH'!X$17/'3g CPIH'!$G$17))</f>
        <v>-</v>
      </c>
      <c r="AC56" s="117" t="str">
        <f>IF('3g CPIH'!Y$17="-","-",'3h OC '!$E$8*('3g CPIH'!Y$17/'3g CPIH'!$G$17))</f>
        <v>-</v>
      </c>
      <c r="AD56" s="25"/>
    </row>
    <row r="57" spans="1:30" s="26" customFormat="1" ht="11.25" x14ac:dyDescent="0.15">
      <c r="A57" s="207"/>
      <c r="B57" s="120" t="s">
        <v>248</v>
      </c>
      <c r="C57" s="120" t="s">
        <v>186</v>
      </c>
      <c r="D57" s="122" t="s">
        <v>128</v>
      </c>
      <c r="E57" s="119"/>
      <c r="F57" s="27"/>
      <c r="G57" s="117" t="s">
        <v>249</v>
      </c>
      <c r="H57" s="117" t="s">
        <v>249</v>
      </c>
      <c r="I57" s="117" t="s">
        <v>249</v>
      </c>
      <c r="J57" s="117" t="s">
        <v>249</v>
      </c>
      <c r="K57" s="117">
        <f>IF('3i SMNCC'!G$52="-","-",'3i SMNCC'!G$52)</f>
        <v>0</v>
      </c>
      <c r="L57" s="117">
        <f>IF('3i SMNCC'!H$52="-","-",'3i SMNCC'!H$52)</f>
        <v>-0.18995111249132623</v>
      </c>
      <c r="M57" s="117">
        <f>IF('3i SMNCC'!I$52="-","-",'3i SMNCC'!I$52)</f>
        <v>2.3898870370752556</v>
      </c>
      <c r="N57" s="117">
        <f>IF('3i SMNCC'!J$52="-","-",'3i SMNCC'!J$52)</f>
        <v>2.4654814606041811</v>
      </c>
      <c r="O57" s="27"/>
      <c r="P57" s="117">
        <f>IF('3i SMNCC'!L$52="-","-",'3i SMNCC'!L$52)</f>
        <v>2.4654814606041811</v>
      </c>
      <c r="Q57" s="117">
        <f>IF('3i SMNCC'!M$52="-","-",'3i SMNCC'!M$52)</f>
        <v>4.8850955964817686</v>
      </c>
      <c r="R57" s="117">
        <f>IF('3i SMNCC'!N$52="-","-",'3i SMNCC'!N$52)</f>
        <v>4.7480163427765101</v>
      </c>
      <c r="S57" s="117">
        <f>IF('3i SMNCC'!O$52="-","-",'3i SMNCC'!O$52)</f>
        <v>7.093641997338695</v>
      </c>
      <c r="T57" s="117">
        <f>IF('3i SMNCC'!P$52="-","-",'3i SMNCC'!P$52)</f>
        <v>6.2155900817178944</v>
      </c>
      <c r="U57" s="117">
        <f>IF('3i SMNCC'!Q$52="-","-",'3i SMNCC'!Q$52)</f>
        <v>5.8459595331056082</v>
      </c>
      <c r="V57" s="117">
        <f>IF('3i SMNCC'!R$52="-","-",'3i SMNCC'!R$52)</f>
        <v>6.2696858243973583</v>
      </c>
      <c r="W57" s="117">
        <f>IF('3i SMNCC'!S$52="-","-",'3i SMNCC'!S$52)</f>
        <v>6.0892580260299454</v>
      </c>
      <c r="X57" s="27"/>
      <c r="Y57" s="117">
        <f>IF('3i SMNCC'!U$52="-","-",'3i SMNCC'!U$52)</f>
        <v>5.9026181198620193</v>
      </c>
      <c r="Z57" s="117" t="str">
        <f>IF('3i SMNCC'!V$52="-","-",'3i SMNCC'!V$52)</f>
        <v>-</v>
      </c>
      <c r="AA57" s="117" t="str">
        <f>IF('3i SMNCC'!W$52="-","-",'3i SMNCC'!W$52)</f>
        <v>-</v>
      </c>
      <c r="AB57" s="117" t="str">
        <f>IF('3i SMNCC'!X$52="-","-",'3i SMNCC'!X$52)</f>
        <v>-</v>
      </c>
      <c r="AC57" s="117" t="str">
        <f>IF('3i SMNCC'!Y$52="-","-",'3i SMNCC'!Y$52)</f>
        <v>-</v>
      </c>
      <c r="AD57" s="25"/>
    </row>
    <row r="58" spans="1:30" s="26" customFormat="1" ht="12.6" customHeight="1" x14ac:dyDescent="0.15">
      <c r="A58" s="207"/>
      <c r="B58" s="120" t="s">
        <v>248</v>
      </c>
      <c r="C58" s="120" t="s">
        <v>187</v>
      </c>
      <c r="D58" s="122" t="s">
        <v>128</v>
      </c>
      <c r="E58" s="119"/>
      <c r="F58" s="27"/>
      <c r="G58" s="117">
        <f>IF('3g CPIH'!C$17="-","-",'3j PAAC PAP'!$G$12*('3g CPIH'!C$17/'3g CPIH'!$G$17))</f>
        <v>23.857918590998043</v>
      </c>
      <c r="H58" s="117">
        <f>IF('3g CPIH'!D$17="-","-",'3j PAAC PAP'!$G$12*('3g CPIH'!D$17/'3g CPIH'!$G$17))</f>
        <v>23.905682191780819</v>
      </c>
      <c r="I58" s="117">
        <f>IF('3g CPIH'!E$17="-","-",'3j PAAC PAP'!$G$12*('3g CPIH'!E$17/'3g CPIH'!$G$17))</f>
        <v>23.977327592954992</v>
      </c>
      <c r="J58" s="117">
        <f>IF('3g CPIH'!F$17="-","-",'3j PAAC PAP'!$G$12*('3g CPIH'!F$17/'3g CPIH'!$G$17))</f>
        <v>24.120618395303325</v>
      </c>
      <c r="K58" s="117">
        <f>IF('3g CPIH'!G$17="-","-",'3j PAAC PAP'!$G$12*('3g CPIH'!G$17/'3g CPIH'!$G$17))</f>
        <v>24.4072</v>
      </c>
      <c r="L58" s="117">
        <f>IF('3g CPIH'!H$17="-","-",'3j PAAC PAP'!$G$12*('3g CPIH'!H$17/'3g CPIH'!$G$17))</f>
        <v>24.717663405088064</v>
      </c>
      <c r="M58" s="117">
        <f>IF('3g CPIH'!I$17="-","-",'3j PAAC PAP'!$G$12*('3g CPIH'!I$17/'3g CPIH'!$G$17))</f>
        <v>25.075890410958902</v>
      </c>
      <c r="N58" s="117">
        <f>IF('3g CPIH'!J$17="-","-",'3j PAAC PAP'!$G$12*('3g CPIH'!J$17/'3g CPIH'!$G$17))</f>
        <v>25.290826614481411</v>
      </c>
      <c r="O58" s="27"/>
      <c r="P58" s="117">
        <f>IF('3g CPIH'!L$17="-","-",'3j PAAC PAP'!$G$12*('3g CPIH'!L$17/'3g CPIH'!$G$17))</f>
        <v>25.290826614481411</v>
      </c>
      <c r="Q58" s="117">
        <f>IF('3g CPIH'!M$17="-","-",'3j PAAC PAP'!$G$12*('3g CPIH'!M$17/'3g CPIH'!$G$17))</f>
        <v>25.577408219178082</v>
      </c>
      <c r="R58" s="117">
        <f>IF('3g CPIH'!N$17="-","-",'3j PAAC PAP'!$G$12*('3g CPIH'!N$17/'3g CPIH'!$G$17))</f>
        <v>25.768462622309197</v>
      </c>
      <c r="S58" s="117">
        <f>IF('3g CPIH'!O$17="-","-",'3j PAAC PAP'!$G$12*('3g CPIH'!O$17/'3g CPIH'!$G$17))</f>
        <v>25.911753424657533</v>
      </c>
      <c r="T58" s="117">
        <f>IF('3g CPIH'!P$17="-","-",'3j PAAC PAP'!$G$12*('3g CPIH'!P$17/'3g CPIH'!$G$17))</f>
        <v>25.983398825831699</v>
      </c>
      <c r="U58" s="117">
        <f>IF('3g CPIH'!Q$17="-","-",'3j PAAC PAP'!$G$12*('3g CPIH'!Q$17/'3g CPIH'!$G$17))</f>
        <v>26.126689628180038</v>
      </c>
      <c r="V58" s="117">
        <f>IF('3g CPIH'!R$17="-","-",'3j PAAC PAP'!$G$12*('3g CPIH'!R$17/'3g CPIH'!$G$17))</f>
        <v>26.604325636007829</v>
      </c>
      <c r="W58" s="117">
        <f>IF('3g CPIH'!S$17="-","-",'3j PAAC PAP'!$G$12*('3g CPIH'!S$17/'3g CPIH'!$G$17))</f>
        <v>27.39242504892368</v>
      </c>
      <c r="X58" s="27"/>
      <c r="Y58" s="117">
        <f>IF('3g CPIH'!U$17="-","-",'3j PAAC PAP'!$G$12*('3g CPIH'!U$17/'3g CPIH'!$G$17))</f>
        <v>28.777569471624265</v>
      </c>
      <c r="Z58" s="117" t="str">
        <f>IF('3g CPIH'!V$17="-","-",'3j PAAC PAP'!$G$12*('3g CPIH'!V$17/'3g CPIH'!$G$17))</f>
        <v>-</v>
      </c>
      <c r="AA58" s="117" t="str">
        <f>IF('3g CPIH'!W$17="-","-",'3j PAAC PAP'!$G$12*('3g CPIH'!W$17/'3g CPIH'!$G$17))</f>
        <v>-</v>
      </c>
      <c r="AB58" s="117" t="str">
        <f>IF('3g CPIH'!X$17="-","-",'3j PAAC PAP'!$G$12*('3g CPIH'!X$17/'3g CPIH'!$G$17))</f>
        <v>-</v>
      </c>
      <c r="AC58" s="117" t="str">
        <f>IF('3g CPIH'!Y$17="-","-",'3j PAAC PAP'!$G$12*('3g CPIH'!Y$17/'3g CPIH'!$G$17))</f>
        <v>-</v>
      </c>
      <c r="AD58" s="25"/>
    </row>
    <row r="59" spans="1:30" s="26" customFormat="1" ht="11.25" x14ac:dyDescent="0.15">
      <c r="A59" s="207"/>
      <c r="B59" s="120" t="s">
        <v>248</v>
      </c>
      <c r="C59" s="120" t="s">
        <v>188</v>
      </c>
      <c r="D59" s="122" t="s">
        <v>128</v>
      </c>
      <c r="E59" s="119"/>
      <c r="F59" s="27"/>
      <c r="G59" s="117">
        <f>IF(G51="-","-",SUM(G51:G57)*'3j PAAC PAP'!$G$30)</f>
        <v>0</v>
      </c>
      <c r="H59" s="117">
        <f>IF(H51="-","-",SUM(H51:H57)*'3j PAAC PAP'!$G$30)</f>
        <v>0</v>
      </c>
      <c r="I59" s="117">
        <f>IF(I51="-","-",SUM(I51:I57)*'3j PAAC PAP'!$G$30)</f>
        <v>0</v>
      </c>
      <c r="J59" s="117">
        <f>IF(J51="-","-",SUM(J51:J57)*'3j PAAC PAP'!$G$30)</f>
        <v>0</v>
      </c>
      <c r="K59" s="117">
        <f>IF(K51="-","-",SUM(K51:K57)*'3j PAAC PAP'!$G$30)</f>
        <v>0</v>
      </c>
      <c r="L59" s="117">
        <f>IF(L51="-","-",SUM(L51:L57)*'3j PAAC PAP'!$G$30)</f>
        <v>0</v>
      </c>
      <c r="M59" s="117">
        <f>IF(M51="-","-",SUM(M51:M57)*'3j PAAC PAP'!$G$30)</f>
        <v>0</v>
      </c>
      <c r="N59" s="117">
        <f>IF(N51="-","-",SUM(N51:N57)*'3j PAAC PAP'!$G$30)</f>
        <v>0</v>
      </c>
      <c r="O59" s="27"/>
      <c r="P59" s="117">
        <f>IF(P51="-","-",SUM(P51:P57)*'3j PAAC PAP'!$G$30)</f>
        <v>0</v>
      </c>
      <c r="Q59" s="117">
        <f>IF(Q51="-","-",SUM(Q51:Q57)*'3j PAAC PAP'!$G$30)</f>
        <v>0</v>
      </c>
      <c r="R59" s="117">
        <f>IF(R51="-","-",SUM(R51:R57)*'3j PAAC PAP'!$G$30)</f>
        <v>0</v>
      </c>
      <c r="S59" s="117">
        <f>IF(S51="-","-",SUM(S51:S57)*'3j PAAC PAP'!$G$30)</f>
        <v>0</v>
      </c>
      <c r="T59" s="117">
        <f>IF(T51="-","-",SUM(T51:T57)*'3j PAAC PAP'!$G$30)</f>
        <v>0</v>
      </c>
      <c r="U59" s="117">
        <f>IF(U51="-","-",SUM(U51:U57)*'3j PAAC PAP'!$G$30)</f>
        <v>0</v>
      </c>
      <c r="V59" s="117">
        <f>IF(V51="-","-",SUM(V51:V57)*'3j PAAC PAP'!$G$30)</f>
        <v>0</v>
      </c>
      <c r="W59" s="117">
        <f>IF(W51="-","-",SUM(W51:W57)*'3j PAAC PAP'!$G$30)</f>
        <v>0</v>
      </c>
      <c r="X59" s="27"/>
      <c r="Y59" s="117">
        <f>IF(Y51="-","-",SUM(Y51:Y57)*'3j PAAC PAP'!$G$30)</f>
        <v>0</v>
      </c>
      <c r="Z59" s="117" t="str">
        <f>IF(Z51="-","-",SUM(Z51:Z57)*'3j PAAC PAP'!$G$30)</f>
        <v>-</v>
      </c>
      <c r="AA59" s="117" t="str">
        <f>IF(AA51="-","-",SUM(AA51:AA57)*'3j PAAC PAP'!$G$30)</f>
        <v>-</v>
      </c>
      <c r="AB59" s="117" t="str">
        <f>IF(AB51="-","-",SUM(AB51:AB57)*'3j PAAC PAP'!$G$30)</f>
        <v>-</v>
      </c>
      <c r="AC59" s="117" t="str">
        <f>IF(AC51="-","-",SUM(AC51:AC57)*'3j PAAC PAP'!$G$30)</f>
        <v>-</v>
      </c>
      <c r="AD59" s="25"/>
    </row>
    <row r="60" spans="1:30" s="26" customFormat="1" ht="11.25" customHeight="1" x14ac:dyDescent="0.15">
      <c r="A60" s="207"/>
      <c r="B60" s="120" t="s">
        <v>189</v>
      </c>
      <c r="C60" s="120" t="s">
        <v>250</v>
      </c>
      <c r="D60" s="122" t="s">
        <v>128</v>
      </c>
      <c r="E60" s="119"/>
      <c r="F60" s="27"/>
      <c r="G60" s="117">
        <f>IF(G51="-","-",SUM(G51:G59)*'3k EBIT'!$E$8)</f>
        <v>10.122829518742909</v>
      </c>
      <c r="H60" s="117">
        <f>IF(H51="-","-",SUM(H51:H59)*'3k EBIT'!$E$8)</f>
        <v>9.754103232672291</v>
      </c>
      <c r="I60" s="117">
        <f>IF(I51="-","-",SUM(I51:I59)*'3k EBIT'!$E$8)</f>
        <v>9.6363259037079008</v>
      </c>
      <c r="J60" s="117">
        <f>IF(J51="-","-",SUM(J51:J59)*'3k EBIT'!$E$8)</f>
        <v>9.4686169832105307</v>
      </c>
      <c r="K60" s="117">
        <f>IF(K51="-","-",SUM(K51:K59)*'3k EBIT'!$E$8)</f>
        <v>10.229356998830202</v>
      </c>
      <c r="L60" s="117">
        <f>IF(L51="-","-",SUM(L51:L59)*'3k EBIT'!$E$8)</f>
        <v>10.12102139902937</v>
      </c>
      <c r="M60" s="117">
        <f>IF(M51="-","-",SUM(M51:M59)*'3k EBIT'!$E$8)</f>
        <v>10.880597327454241</v>
      </c>
      <c r="N60" s="117">
        <f>IF(N51="-","-",SUM(N51:N59)*'3k EBIT'!$E$8)</f>
        <v>11.22526420095655</v>
      </c>
      <c r="O60" s="27"/>
      <c r="P60" s="117">
        <f>IF(P51="-","-",SUM(P51:P59)*'3k EBIT'!$E$8)</f>
        <v>11.22526420095655</v>
      </c>
      <c r="Q60" s="117">
        <f>IF(Q51="-","-",SUM(Q51:Q59)*'3k EBIT'!$E$8)</f>
        <v>12.642435132800701</v>
      </c>
      <c r="R60" s="117">
        <f>IF(R51="-","-",SUM(R51:R59)*'3k EBIT'!$E$8)</f>
        <v>12.247349210627128</v>
      </c>
      <c r="S60" s="117">
        <f>IF(S51="-","-",SUM(S51:S59)*'3k EBIT'!$E$8)</f>
        <v>12.316267303429049</v>
      </c>
      <c r="T60" s="117">
        <f>IF(T51="-","-",SUM(T51:T59)*'3k EBIT'!$E$8)</f>
        <v>11.848305525877651</v>
      </c>
      <c r="U60" s="117">
        <f>IF(U51="-","-",SUM(U51:U59)*'3k EBIT'!$E$8)</f>
        <v>12.667414012105048</v>
      </c>
      <c r="V60" s="117">
        <f>IF(V51="-","-",SUM(V51:V59)*'3k EBIT'!$E$8)</f>
        <v>13.831247772099335</v>
      </c>
      <c r="W60" s="117">
        <f>IF(W51="-","-",SUM(W51:W59)*'3k EBIT'!$E$8)</f>
        <v>19.702910367525472</v>
      </c>
      <c r="X60" s="27"/>
      <c r="Y60" s="117">
        <f>IF(Y51="-","-",SUM(Y51:Y59)*'3k EBIT'!$E$8)</f>
        <v>32.771177386360598</v>
      </c>
      <c r="Z60" s="117" t="str">
        <f>IF(Z51="-","-",SUM(Z51:Z59)*'3k EBIT'!$E$8)</f>
        <v>-</v>
      </c>
      <c r="AA60" s="117" t="str">
        <f>IF(AA51="-","-",SUM(AA51:AA59)*'3k EBIT'!$E$8)</f>
        <v>-</v>
      </c>
      <c r="AB60" s="117" t="str">
        <f>IF(AB51="-","-",SUM(AB51:AB59)*'3k EBIT'!$E$8)</f>
        <v>-</v>
      </c>
      <c r="AC60" s="117" t="str">
        <f>IF(AC51="-","-",SUM(AC51:AC59)*'3k EBIT'!$E$8)</f>
        <v>-</v>
      </c>
      <c r="AD60" s="25"/>
    </row>
    <row r="61" spans="1:30" s="26" customFormat="1" ht="11.25" customHeight="1" x14ac:dyDescent="0.15">
      <c r="A61" s="207"/>
      <c r="B61" s="120" t="s">
        <v>251</v>
      </c>
      <c r="C61" s="156" t="s">
        <v>252</v>
      </c>
      <c r="D61" s="122" t="s">
        <v>128</v>
      </c>
      <c r="E61" s="118"/>
      <c r="F61" s="27"/>
      <c r="G61" s="117">
        <f>IF(G51="-","-",SUM(G51:G54,G56:G60)*'3l HAP'!$E$9)</f>
        <v>5.4347841463959083</v>
      </c>
      <c r="H61" s="117">
        <f>IF(H51="-","-",SUM(H51:H54,H56:H60)*'3l HAP'!$E$9)</f>
        <v>5.13963186379564</v>
      </c>
      <c r="I61" s="117">
        <f>IF(I51="-","-",SUM(I51:I54,I56:I60)*'3l HAP'!$E$9)</f>
        <v>5.1584685382763178</v>
      </c>
      <c r="J61" s="117">
        <f>IF(J51="-","-",SUM(J51:J54,J56:J60)*'3l HAP'!$E$9)</f>
        <v>5.0375239183726093</v>
      </c>
      <c r="K61" s="117">
        <f>IF(K51="-","-",SUM(K51:K54,K56:K60)*'3l HAP'!$E$9)</f>
        <v>5.661015627267612</v>
      </c>
      <c r="L61" s="117">
        <f>IF(L51="-","-",SUM(L51:L54,L56:L60)*'3l HAP'!$E$9)</f>
        <v>5.5643239737232832</v>
      </c>
      <c r="M61" s="117">
        <f>IF(M51="-","-",SUM(M51:M54,M56:M60)*'3l HAP'!$E$9)</f>
        <v>6.2457542455577642</v>
      </c>
      <c r="N61" s="117">
        <f>IF(N51="-","-",SUM(N51:N54,N56:N60)*'3l HAP'!$E$9)</f>
        <v>6.5172486069855307</v>
      </c>
      <c r="O61" s="27"/>
      <c r="P61" s="117">
        <f>IF(P51="-","-",SUM(P51:P54,P56:P60)*'3l HAP'!$E$9)</f>
        <v>6.5172486069855307</v>
      </c>
      <c r="Q61" s="117">
        <f>IF(Q51="-","-",SUM(Q51:Q54,Q56:Q60)*'3l HAP'!$E$9)</f>
        <v>7.3341638854199696</v>
      </c>
      <c r="R61" s="117">
        <f>IF(R51="-","-",SUM(R51:R54,R56:R60)*'3l HAP'!$E$9)</f>
        <v>7.0040811194795038</v>
      </c>
      <c r="S61" s="117">
        <f>IF(S51="-","-",SUM(S51:S54,S56:S60)*'3l HAP'!$E$9)</f>
        <v>7.0331660182836639</v>
      </c>
      <c r="T61" s="117">
        <f>IF(T51="-","-",SUM(T51:T54,T56:T60)*'3l HAP'!$E$9)</f>
        <v>6.6206605006408941</v>
      </c>
      <c r="U61" s="117">
        <f>IF(U51="-","-",SUM(U51:U54,U56:U60)*'3l HAP'!$E$9)</f>
        <v>7.188482237467956</v>
      </c>
      <c r="V61" s="117">
        <f>IF(V51="-","-",SUM(V51:V54,V56:V60)*'3l HAP'!$E$9)</f>
        <v>8.0834539222032902</v>
      </c>
      <c r="W61" s="117">
        <f>IF(W51="-","-",SUM(W51:W54,W56:W60)*'3l HAP'!$E$9)</f>
        <v>11.820895761040752</v>
      </c>
      <c r="X61" s="27"/>
      <c r="Y61" s="117">
        <f>IF(Y51="-","-",SUM(Y51:Y54,Y56:Y60)*'3l HAP'!$E$9)</f>
        <v>21.811883422621065</v>
      </c>
      <c r="Z61" s="117" t="str">
        <f>IF(Z51="-","-",SUM(Z51:Z54,Z56:Z60)*'3l HAP'!$E$9)</f>
        <v>-</v>
      </c>
      <c r="AA61" s="117" t="str">
        <f>IF(AA51="-","-",SUM(AA51:AA54,AA56:AA60)*'3l HAP'!$E$9)</f>
        <v>-</v>
      </c>
      <c r="AB61" s="117" t="str">
        <f>IF(AB51="-","-",SUM(AB51:AB54,AB56:AB60)*'3l HAP'!$E$9)</f>
        <v>-</v>
      </c>
      <c r="AC61" s="117" t="str">
        <f>IF(AC51="-","-",SUM(AC51:AC54,AC56:AC60)*'3l HAP'!$E$9)</f>
        <v>-</v>
      </c>
      <c r="AD61" s="25"/>
    </row>
    <row r="62" spans="1:30" s="26" customFormat="1" ht="11.25" customHeight="1" x14ac:dyDescent="0.15">
      <c r="A62" s="207"/>
      <c r="B62" s="120" t="s">
        <v>253</v>
      </c>
      <c r="C62" s="120" t="str">
        <f>B62&amp;"_"&amp;D62</f>
        <v>Total_N Wales and Mersey</v>
      </c>
      <c r="D62" s="122" t="s">
        <v>128</v>
      </c>
      <c r="E62" s="119"/>
      <c r="F62" s="27"/>
      <c r="G62" s="117">
        <f t="shared" ref="G62:N62" si="9">IF(G51="-","-",SUM(G51:G61))</f>
        <v>538.21506506656954</v>
      </c>
      <c r="H62" s="117">
        <f t="shared" si="9"/>
        <v>518.51327416463664</v>
      </c>
      <c r="I62" s="117">
        <f t="shared" si="9"/>
        <v>512.33330661195021</v>
      </c>
      <c r="J62" s="117">
        <f t="shared" si="9"/>
        <v>503.38558034863661</v>
      </c>
      <c r="K62" s="117">
        <f t="shared" si="9"/>
        <v>544.04800370985458</v>
      </c>
      <c r="L62" s="117">
        <f t="shared" si="9"/>
        <v>538.24944073775521</v>
      </c>
      <c r="M62" s="117">
        <f t="shared" si="9"/>
        <v>578.90853494012481</v>
      </c>
      <c r="N62" s="117">
        <f t="shared" si="9"/>
        <v>597.32038357191095</v>
      </c>
      <c r="O62" s="27"/>
      <c r="P62" s="117">
        <f t="shared" ref="P62:W62" si="10">IF(P51="-","-",SUM(P51:P61))</f>
        <v>597.32038357191095</v>
      </c>
      <c r="Q62" s="117">
        <f t="shared" si="10"/>
        <v>672.72521182288313</v>
      </c>
      <c r="R62" s="117">
        <f t="shared" si="10"/>
        <v>651.60114174208138</v>
      </c>
      <c r="S62" s="117">
        <f t="shared" si="10"/>
        <v>655.25749318483997</v>
      </c>
      <c r="T62" s="117">
        <f t="shared" si="10"/>
        <v>630.21543060095314</v>
      </c>
      <c r="U62" s="117">
        <f t="shared" si="10"/>
        <v>673.89420749002363</v>
      </c>
      <c r="V62" s="117">
        <f t="shared" si="10"/>
        <v>736.04356229422694</v>
      </c>
      <c r="W62" s="117">
        <f t="shared" si="10"/>
        <v>1048.8157499289314</v>
      </c>
      <c r="X62" s="27"/>
      <c r="Y62" s="117">
        <f t="shared" ref="Y62:AC62" si="11">IF(Y51="-","-",SUM(Y51:Y61))</f>
        <v>1746.6099807986864</v>
      </c>
      <c r="Z62" s="117" t="str">
        <f t="shared" si="11"/>
        <v>-</v>
      </c>
      <c r="AA62" s="117" t="str">
        <f t="shared" si="11"/>
        <v>-</v>
      </c>
      <c r="AB62" s="117" t="str">
        <f t="shared" si="11"/>
        <v>-</v>
      </c>
      <c r="AC62" s="117" t="str">
        <f t="shared" si="11"/>
        <v>-</v>
      </c>
      <c r="AD62" s="25"/>
    </row>
    <row r="63" spans="1:30" s="26" customFormat="1" ht="11.25" customHeight="1" x14ac:dyDescent="0.15">
      <c r="A63" s="207"/>
      <c r="B63" s="123" t="s">
        <v>244</v>
      </c>
      <c r="C63" s="123" t="s">
        <v>180</v>
      </c>
      <c r="D63" s="121" t="s">
        <v>133</v>
      </c>
      <c r="E63" s="75"/>
      <c r="F63" s="27"/>
      <c r="G63" s="35">
        <f>IF('3a DF'!H123="-","-",'3a DF'!H123)</f>
        <v>188.26366360741798</v>
      </c>
      <c r="H63" s="35">
        <f>'3a DF'!I123</f>
        <v>168.653663607418</v>
      </c>
      <c r="I63" s="35">
        <f>'3a DF'!J123</f>
        <v>154.79383631547748</v>
      </c>
      <c r="J63" s="35">
        <f>'3a DF'!K123</f>
        <v>146.3290028358503</v>
      </c>
      <c r="K63" s="35">
        <f>'3a DF'!L123</f>
        <v>177.65710976697932</v>
      </c>
      <c r="L63" s="35">
        <f>'3a DF'!M123</f>
        <v>169.99936529899031</v>
      </c>
      <c r="M63" s="35">
        <f>'3a DF'!N123</f>
        <v>188.56015933969977</v>
      </c>
      <c r="N63" s="35">
        <f>'3a DF'!O123</f>
        <v>205.94129609990026</v>
      </c>
      <c r="O63" s="27"/>
      <c r="P63" s="35">
        <f>'3a DF'!Q123</f>
        <v>205.94129609990026</v>
      </c>
      <c r="Q63" s="35">
        <f>'3a DF'!R123</f>
        <v>244.80380051171335</v>
      </c>
      <c r="R63" s="35">
        <f>'3a DF'!S123</f>
        <v>221.24183562439083</v>
      </c>
      <c r="S63" s="35">
        <f>'3a DF'!T123</f>
        <v>214.75742113014647</v>
      </c>
      <c r="T63" s="35">
        <f>'3a DF'!U123</f>
        <v>187.4996437852387</v>
      </c>
      <c r="U63" s="35">
        <f>'3a DF'!V123</f>
        <v>223.11280286627101</v>
      </c>
      <c r="V63" s="35">
        <f>'3a DF'!W123</f>
        <v>279.9641765756914</v>
      </c>
      <c r="W63" s="35">
        <f>'3a DF'!X123</f>
        <v>518.39641826135812</v>
      </c>
      <c r="X63" s="27"/>
      <c r="Y63" s="35">
        <f>'3a DF'!Z123</f>
        <v>1162.065039320963</v>
      </c>
      <c r="Z63" s="35" t="str">
        <f>'3a DF'!AA123</f>
        <v>-</v>
      </c>
      <c r="AA63" s="35" t="str">
        <f>'3a DF'!AB123</f>
        <v>-</v>
      </c>
      <c r="AB63" s="35" t="str">
        <f>'3a DF'!AC123</f>
        <v>-</v>
      </c>
      <c r="AC63" s="35" t="str">
        <f>'3a DF'!AD123</f>
        <v>-</v>
      </c>
      <c r="AD63" s="25"/>
    </row>
    <row r="64" spans="1:30" s="26" customFormat="1" ht="11.25" customHeight="1" x14ac:dyDescent="0.15">
      <c r="A64" s="207"/>
      <c r="B64" s="123" t="s">
        <v>244</v>
      </c>
      <c r="C64" s="123" t="s">
        <v>181</v>
      </c>
      <c r="D64" s="121" t="s">
        <v>133</v>
      </c>
      <c r="E64" s="75"/>
      <c r="F64" s="27"/>
      <c r="G64" s="35">
        <f>IF('3b CM'!G18="-","-",'3b CM'!G18)</f>
        <v>5.5662927152491819E-2</v>
      </c>
      <c r="H64" s="35">
        <f>'3b CM'!H18</f>
        <v>8.3494390728737725E-2</v>
      </c>
      <c r="I64" s="35">
        <f>'3b CM'!I18</f>
        <v>0.26291475982012807</v>
      </c>
      <c r="J64" s="35">
        <f>'3b CM'!J18</f>
        <v>0.2673712162664299</v>
      </c>
      <c r="K64" s="35">
        <f>'3b CM'!K18</f>
        <v>3.4340607074697291</v>
      </c>
      <c r="L64" s="35">
        <f>'3b CM'!L18</f>
        <v>3.3313858914044152</v>
      </c>
      <c r="M64" s="35">
        <f>'3b CM'!M18</f>
        <v>11.64388002361488</v>
      </c>
      <c r="N64" s="35">
        <f>'3b CM'!N18</f>
        <v>11.069003559343694</v>
      </c>
      <c r="O64" s="27"/>
      <c r="P64" s="35">
        <f>'3b CM'!P18</f>
        <v>11.069003559343694</v>
      </c>
      <c r="Q64" s="35">
        <f>'3b CM'!Q18</f>
        <v>14.865594162418741</v>
      </c>
      <c r="R64" s="35">
        <f>'3b CM'!R18</f>
        <v>14.797332801348015</v>
      </c>
      <c r="S64" s="35">
        <f>'3b CM'!S18</f>
        <v>17.741474539120862</v>
      </c>
      <c r="T64" s="35">
        <f>'3b CM'!T18</f>
        <v>18.806674713475257</v>
      </c>
      <c r="U64" s="35">
        <f>'3b CM'!U18</f>
        <v>14.448829132318501</v>
      </c>
      <c r="V64" s="35">
        <f>'3b CM'!V18</f>
        <v>14.819034712264759</v>
      </c>
      <c r="W64" s="35">
        <f>'3b CM'!W18</f>
        <v>9.2696737533300819</v>
      </c>
      <c r="X64" s="27"/>
      <c r="Y64" s="35">
        <f>'3b CM'!Y18</f>
        <v>11.743884694102263</v>
      </c>
      <c r="Z64" s="35" t="str">
        <f>'3b CM'!Z18</f>
        <v>-</v>
      </c>
      <c r="AA64" s="35" t="str">
        <f>'3b CM'!AA18</f>
        <v>-</v>
      </c>
      <c r="AB64" s="35" t="str">
        <f>'3b CM'!AB18</f>
        <v>-</v>
      </c>
      <c r="AC64" s="35" t="str">
        <f>'3b CM'!AC18</f>
        <v>-</v>
      </c>
      <c r="AD64" s="25"/>
    </row>
    <row r="65" spans="1:30" s="26" customFormat="1" ht="11.25" customHeight="1" x14ac:dyDescent="0.15">
      <c r="A65" s="207"/>
      <c r="B65" s="123" t="s">
        <v>245</v>
      </c>
      <c r="C65" s="123" t="s">
        <v>182</v>
      </c>
      <c r="D65" s="121" t="s">
        <v>133</v>
      </c>
      <c r="E65" s="75"/>
      <c r="F65" s="27"/>
      <c r="G65" s="35" t="str">
        <f>IF('3c AA'!J87="-","-",'3c AA'!J87)</f>
        <v>-</v>
      </c>
      <c r="H65" s="35" t="str">
        <f>IF('3c AA'!K87="-","-",'3c AA'!K87)</f>
        <v>-</v>
      </c>
      <c r="I65" s="35" t="str">
        <f>IF('3c AA'!L87="-","-",'3c AA'!L87)</f>
        <v>-</v>
      </c>
      <c r="J65" s="35" t="str">
        <f>IF('3c AA'!M87="-","-",'3c AA'!M87)</f>
        <v>-</v>
      </c>
      <c r="K65" s="35" t="str">
        <f>IF('3c AA'!N87="-","-",'3c AA'!N87)</f>
        <v>-</v>
      </c>
      <c r="L65" s="35" t="str">
        <f>IF('3c AA'!O87="-","-",'3c AA'!O87)</f>
        <v>-</v>
      </c>
      <c r="M65" s="35" t="str">
        <f>IF('3c AA'!P87="-","-",'3c AA'!P87)</f>
        <v>-</v>
      </c>
      <c r="N65" s="35" t="str">
        <f>IF('3c AA'!Q87="-","-",'3c AA'!Q87)</f>
        <v>-</v>
      </c>
      <c r="O65" s="27"/>
      <c r="P65" s="35" t="str">
        <f>IF('3c AA'!S87="-","-",'3c AA'!S87)</f>
        <v>-</v>
      </c>
      <c r="Q65" s="35" t="str">
        <f>IF('3c AA'!T87="-","-",'3c AA'!T87)</f>
        <v>-</v>
      </c>
      <c r="R65" s="35" t="str">
        <f>IF('3c AA'!U87="-","-",'3c AA'!U87)</f>
        <v>-</v>
      </c>
      <c r="S65" s="35" t="str">
        <f>IF('3c AA'!V87="-","-",'3c AA'!V87)</f>
        <v>-</v>
      </c>
      <c r="T65" s="35">
        <f>IF('3c AA'!W87="-","-",'3c AA'!W87)</f>
        <v>0</v>
      </c>
      <c r="U65" s="35">
        <f>IF('3c AA'!X87="-","-",'3c AA'!X87)</f>
        <v>0</v>
      </c>
      <c r="V65" s="35">
        <f>IF('3c AA'!Y87="-","-",'3c AA'!Y87)</f>
        <v>0</v>
      </c>
      <c r="W65" s="35" t="str">
        <f>IF('3c AA'!Z87="-","-",'3c AA'!Z87)</f>
        <v>-</v>
      </c>
      <c r="X65" s="27"/>
      <c r="Y65" s="35">
        <f>IF('3c AA'!AB87="-","-",'3c AA'!AB87)</f>
        <v>3.6500468921292559</v>
      </c>
      <c r="Z65" s="35" t="str">
        <f>IF('3c AA'!AC87="-","-",'3c AA'!AC87)</f>
        <v>-</v>
      </c>
      <c r="AA65" s="35" t="str">
        <f>IF('3c AA'!AD87="-","-",'3c AA'!AD87)</f>
        <v>-</v>
      </c>
      <c r="AB65" s="35" t="str">
        <f>IF('3c AA'!AE87="-","-",'3c AA'!AE87)</f>
        <v>-</v>
      </c>
      <c r="AC65" s="35" t="str">
        <f>IF('3c AA'!AF87="-","-",'3c AA'!AF87)</f>
        <v>-</v>
      </c>
      <c r="AD65" s="25"/>
    </row>
    <row r="66" spans="1:30" s="26" customFormat="1" ht="11.25" customHeight="1" x14ac:dyDescent="0.15">
      <c r="A66" s="207"/>
      <c r="B66" s="123" t="s">
        <v>246</v>
      </c>
      <c r="C66" s="123" t="s">
        <v>183</v>
      </c>
      <c r="D66" s="121" t="s">
        <v>133</v>
      </c>
      <c r="E66" s="75"/>
      <c r="F66" s="27"/>
      <c r="G66" s="35">
        <f>IF('3d PC'!G19="-","-",'3d PC'!G19)</f>
        <v>68.550813167100358</v>
      </c>
      <c r="H66" s="35">
        <f>'3d PC'!H19</f>
        <v>68.530805582779863</v>
      </c>
      <c r="I66" s="35">
        <f>'3d PC'!I19</f>
        <v>83.599722442586042</v>
      </c>
      <c r="J66" s="35">
        <f>'3d PC'!J19</f>
        <v>83.522230042957943</v>
      </c>
      <c r="K66" s="35">
        <f>'3d PC'!K19</f>
        <v>88.901992529903438</v>
      </c>
      <c r="L66" s="35">
        <f>'3d PC'!L19</f>
        <v>89.21703490289589</v>
      </c>
      <c r="M66" s="35">
        <f>'3d PC'!M19</f>
        <v>103.1814234863363</v>
      </c>
      <c r="N66" s="35">
        <f>'3d PC'!N19</f>
        <v>103.2504146632336</v>
      </c>
      <c r="O66" s="27"/>
      <c r="P66" s="35">
        <f>'3d PC'!P19</f>
        <v>103.2504146632336</v>
      </c>
      <c r="Q66" s="35">
        <f>'3d PC'!Q19</f>
        <v>110.38159085908389</v>
      </c>
      <c r="R66" s="35">
        <f>'3d PC'!R19</f>
        <v>111.69228468957603</v>
      </c>
      <c r="S66" s="35">
        <f>'3d PC'!S19</f>
        <v>114.89110859099678</v>
      </c>
      <c r="T66" s="35">
        <f>'3d PC'!T19</f>
        <v>114.40723325319138</v>
      </c>
      <c r="U66" s="35">
        <f>'3d PC'!U19</f>
        <v>121.04034142400069</v>
      </c>
      <c r="V66" s="35">
        <f>'3d PC'!V19</f>
        <v>120.44939213964373</v>
      </c>
      <c r="W66" s="35">
        <f>'3d PC'!W19</f>
        <v>126.56135408710406</v>
      </c>
      <c r="X66" s="27"/>
      <c r="Y66" s="35">
        <f>'3d PC'!Y19</f>
        <v>125.48742132045453</v>
      </c>
      <c r="Z66" s="35" t="str">
        <f>'3d PC'!Z19</f>
        <v>-</v>
      </c>
      <c r="AA66" s="35" t="str">
        <f>'3d PC'!AA19</f>
        <v>-</v>
      </c>
      <c r="AB66" s="35" t="str">
        <f>'3d PC'!AB19</f>
        <v>-</v>
      </c>
      <c r="AC66" s="35" t="str">
        <f>'3d PC'!AC19</f>
        <v>-</v>
      </c>
      <c r="AD66" s="25"/>
    </row>
    <row r="67" spans="1:30" s="26" customFormat="1" ht="11.25" x14ac:dyDescent="0.15">
      <c r="A67" s="207"/>
      <c r="B67" s="123" t="s">
        <v>247</v>
      </c>
      <c r="C67" s="123" t="s">
        <v>184</v>
      </c>
      <c r="D67" s="121" t="s">
        <v>133</v>
      </c>
      <c r="E67" s="75"/>
      <c r="F67" s="27"/>
      <c r="G67" s="35">
        <f>IF('3e NC-Elec'!H33="-","-",'3e NC-Elec'!H33)</f>
        <v>118.14897952531841</v>
      </c>
      <c r="H67" s="35">
        <f>'3e NC-Elec'!I33</f>
        <v>118.88658758066497</v>
      </c>
      <c r="I67" s="35">
        <f>'3e NC-Elec'!J33</f>
        <v>137.4367438636757</v>
      </c>
      <c r="J67" s="35">
        <f>'3e NC-Elec'!K33</f>
        <v>136.88196315108098</v>
      </c>
      <c r="K67" s="35">
        <f>'3e NC-Elec'!L33</f>
        <v>128.90158599060413</v>
      </c>
      <c r="L67" s="35">
        <f>'3e NC-Elec'!M33</f>
        <v>129.78584092268272</v>
      </c>
      <c r="M67" s="35">
        <f>'3e NC-Elec'!N33</f>
        <v>129.922768407202</v>
      </c>
      <c r="N67" s="35">
        <f>'3e NC-Elec'!O33</f>
        <v>129.52809587222305</v>
      </c>
      <c r="O67" s="27"/>
      <c r="P67" s="35">
        <f>'3e NC-Elec'!Q33</f>
        <v>129.52809587222305</v>
      </c>
      <c r="Q67" s="35">
        <f>'3e NC-Elec'!R33</f>
        <v>133.31285824859731</v>
      </c>
      <c r="R67" s="35">
        <f>'3e NC-Elec'!S33</f>
        <v>135.06553441241385</v>
      </c>
      <c r="S67" s="35">
        <f>'3e NC-Elec'!T33</f>
        <v>129.52711479681824</v>
      </c>
      <c r="T67" s="35">
        <f>'3e NC-Elec'!U33</f>
        <v>133.0641900856418</v>
      </c>
      <c r="U67" s="35">
        <f>'3e NC-Elec'!V33</f>
        <v>145.66747692290497</v>
      </c>
      <c r="V67" s="35">
        <f>'3e NC-Elec'!W33</f>
        <v>145.71924219086378</v>
      </c>
      <c r="W67" s="35">
        <f>'3e NC-Elec'!X33</f>
        <v>194.24477040429935</v>
      </c>
      <c r="X67" s="27"/>
      <c r="Y67" s="35">
        <f>'3e NC-Elec'!Z33</f>
        <v>199.75750625574491</v>
      </c>
      <c r="Z67" s="35" t="str">
        <f>'3e NC-Elec'!AA33</f>
        <v>-</v>
      </c>
      <c r="AA67" s="35" t="str">
        <f>'3e NC-Elec'!AB33</f>
        <v>-</v>
      </c>
      <c r="AB67" s="35" t="str">
        <f>'3e NC-Elec'!AC33</f>
        <v>-</v>
      </c>
      <c r="AC67" s="35" t="str">
        <f>'3e NC-Elec'!AD33</f>
        <v>-</v>
      </c>
      <c r="AD67" s="25"/>
    </row>
    <row r="68" spans="1:30" s="26" customFormat="1" ht="11.25" x14ac:dyDescent="0.15">
      <c r="A68" s="207"/>
      <c r="B68" s="123" t="s">
        <v>248</v>
      </c>
      <c r="C68" s="123" t="s">
        <v>185</v>
      </c>
      <c r="D68" s="121" t="s">
        <v>133</v>
      </c>
      <c r="E68" s="75"/>
      <c r="F68" s="27"/>
      <c r="G68" s="35">
        <f>IF('3g CPIH'!C$17="-","-",'3h OC '!$E$8*('3g CPIH'!C$17/'3g CPIH'!$G$17))</f>
        <v>76.502677103718199</v>
      </c>
      <c r="H68" s="35">
        <f>IF('3g CPIH'!D$17="-","-",'3h OC '!$E$8*('3g CPIH'!D$17/'3g CPIH'!$G$17))</f>
        <v>76.655835616438353</v>
      </c>
      <c r="I68" s="35">
        <f>IF('3g CPIH'!E$17="-","-",'3h OC '!$E$8*('3g CPIH'!E$17/'3g CPIH'!$G$17))</f>
        <v>76.885573385518597</v>
      </c>
      <c r="J68" s="35">
        <f>IF('3g CPIH'!F$17="-","-",'3h OC '!$E$8*('3g CPIH'!F$17/'3g CPIH'!$G$17))</f>
        <v>77.345048923679059</v>
      </c>
      <c r="K68" s="35">
        <f>IF('3g CPIH'!G$17="-","-",'3h OC '!$E$8*('3g CPIH'!G$17/'3g CPIH'!$G$17))</f>
        <v>78.263999999999996</v>
      </c>
      <c r="L68" s="35">
        <f>IF('3g CPIH'!H$17="-","-",'3h OC '!$E$8*('3g CPIH'!H$17/'3g CPIH'!$G$17))</f>
        <v>79.259530332681024</v>
      </c>
      <c r="M68" s="35">
        <f>IF('3g CPIH'!I$17="-","-",'3h OC '!$E$8*('3g CPIH'!I$17/'3g CPIH'!$G$17))</f>
        <v>80.408219178082177</v>
      </c>
      <c r="N68" s="35">
        <f>IF('3g CPIH'!J$17="-","-",'3h OC '!$E$8*('3g CPIH'!J$17/'3g CPIH'!$G$17))</f>
        <v>81.097432485322898</v>
      </c>
      <c r="O68" s="27"/>
      <c r="P68" s="35">
        <f>IF('3g CPIH'!L$17="-","-",'3h OC '!$E$8*('3g CPIH'!L$17/'3g CPIH'!$G$17))</f>
        <v>81.097432485322898</v>
      </c>
      <c r="Q68" s="35">
        <f>IF('3g CPIH'!M$17="-","-",'3h OC '!$E$8*('3g CPIH'!M$17/'3g CPIH'!$G$17))</f>
        <v>82.016383561643835</v>
      </c>
      <c r="R68" s="35">
        <f>IF('3g CPIH'!N$17="-","-",'3h OC '!$E$8*('3g CPIH'!N$17/'3g CPIH'!$G$17))</f>
        <v>82.62901761252445</v>
      </c>
      <c r="S68" s="35">
        <f>IF('3g CPIH'!O$17="-","-",'3h OC '!$E$8*('3g CPIH'!O$17/'3g CPIH'!$G$17))</f>
        <v>83.088493150684926</v>
      </c>
      <c r="T68" s="35">
        <f>IF('3g CPIH'!P$17="-","-",'3h OC '!$E$8*('3g CPIH'!P$17/'3g CPIH'!$G$17))</f>
        <v>83.318230919765156</v>
      </c>
      <c r="U68" s="35">
        <f>IF('3g CPIH'!Q$17="-","-",'3h OC '!$E$8*('3g CPIH'!Q$17/'3g CPIH'!$G$17))</f>
        <v>83.777706457925632</v>
      </c>
      <c r="V68" s="35">
        <f>IF('3g CPIH'!R$17="-","-",'3h OC '!$E$8*('3g CPIH'!R$17/'3g CPIH'!$G$17))</f>
        <v>85.309291585127198</v>
      </c>
      <c r="W68" s="35">
        <f>IF('3g CPIH'!S$17="-","-",'3h OC '!$E$8*('3g CPIH'!S$17/'3g CPIH'!$G$17))</f>
        <v>87.836407045009793</v>
      </c>
      <c r="X68" s="27"/>
      <c r="Y68" s="35">
        <f>IF('3g CPIH'!U$17="-","-",'3h OC '!$E$8*('3g CPIH'!U$17/'3g CPIH'!$G$17))</f>
        <v>92.278003913894324</v>
      </c>
      <c r="Z68" s="35" t="str">
        <f>IF('3g CPIH'!V$17="-","-",'3h OC '!$E$8*('3g CPIH'!V$17/'3g CPIH'!$G$17))</f>
        <v>-</v>
      </c>
      <c r="AA68" s="35" t="str">
        <f>IF('3g CPIH'!W$17="-","-",'3h OC '!$E$8*('3g CPIH'!W$17/'3g CPIH'!$G$17))</f>
        <v>-</v>
      </c>
      <c r="AB68" s="35" t="str">
        <f>IF('3g CPIH'!X$17="-","-",'3h OC '!$E$8*('3g CPIH'!X$17/'3g CPIH'!$G$17))</f>
        <v>-</v>
      </c>
      <c r="AC68" s="35" t="str">
        <f>IF('3g CPIH'!Y$17="-","-",'3h OC '!$E$8*('3g CPIH'!Y$17/'3g CPIH'!$G$17))</f>
        <v>-</v>
      </c>
      <c r="AD68" s="25"/>
    </row>
    <row r="69" spans="1:30" s="26" customFormat="1" ht="11.25" x14ac:dyDescent="0.15">
      <c r="A69" s="207"/>
      <c r="B69" s="123" t="s">
        <v>248</v>
      </c>
      <c r="C69" s="123" t="s">
        <v>186</v>
      </c>
      <c r="D69" s="121" t="s">
        <v>133</v>
      </c>
      <c r="E69" s="75"/>
      <c r="F69" s="27"/>
      <c r="G69" s="35" t="s">
        <v>249</v>
      </c>
      <c r="H69" s="35" t="s">
        <v>249</v>
      </c>
      <c r="I69" s="35" t="s">
        <v>249</v>
      </c>
      <c r="J69" s="35" t="s">
        <v>249</v>
      </c>
      <c r="K69" s="35">
        <f>IF('3i SMNCC'!G$52="-","-",'3i SMNCC'!G$52)</f>
        <v>0</v>
      </c>
      <c r="L69" s="35">
        <f>IF('3i SMNCC'!H$52="-","-",'3i SMNCC'!H$52)</f>
        <v>-0.18995111249132623</v>
      </c>
      <c r="M69" s="35">
        <f>IF('3i SMNCC'!I$52="-","-",'3i SMNCC'!I$52)</f>
        <v>2.3898870370752556</v>
      </c>
      <c r="N69" s="35">
        <f>IF('3i SMNCC'!J$52="-","-",'3i SMNCC'!J$52)</f>
        <v>2.4654814606041811</v>
      </c>
      <c r="O69" s="27"/>
      <c r="P69" s="35">
        <f>IF('3i SMNCC'!L$52="-","-",'3i SMNCC'!L$52)</f>
        <v>2.4654814606041811</v>
      </c>
      <c r="Q69" s="35">
        <f>IF('3i SMNCC'!M$52="-","-",'3i SMNCC'!M$52)</f>
        <v>4.8850955964817686</v>
      </c>
      <c r="R69" s="35">
        <f>IF('3i SMNCC'!N$52="-","-",'3i SMNCC'!N$52)</f>
        <v>4.7480163427765101</v>
      </c>
      <c r="S69" s="35">
        <f>IF('3i SMNCC'!O$52="-","-",'3i SMNCC'!O$52)</f>
        <v>7.093641997338695</v>
      </c>
      <c r="T69" s="35">
        <f>IF('3i SMNCC'!P$52="-","-",'3i SMNCC'!P$52)</f>
        <v>6.2155900817178944</v>
      </c>
      <c r="U69" s="35">
        <f>IF('3i SMNCC'!Q$52="-","-",'3i SMNCC'!Q$52)</f>
        <v>5.8459595331056082</v>
      </c>
      <c r="V69" s="35">
        <f>IF('3i SMNCC'!R$52="-","-",'3i SMNCC'!R$52)</f>
        <v>6.2696858243973583</v>
      </c>
      <c r="W69" s="35">
        <f>IF('3i SMNCC'!S$52="-","-",'3i SMNCC'!S$52)</f>
        <v>6.0892580260299454</v>
      </c>
      <c r="X69" s="27"/>
      <c r="Y69" s="35">
        <f>IF('3i SMNCC'!U$52="-","-",'3i SMNCC'!U$52)</f>
        <v>5.9026181198620193</v>
      </c>
      <c r="Z69" s="35" t="str">
        <f>IF('3i SMNCC'!V$52="-","-",'3i SMNCC'!V$52)</f>
        <v>-</v>
      </c>
      <c r="AA69" s="35" t="str">
        <f>IF('3i SMNCC'!W$52="-","-",'3i SMNCC'!W$52)</f>
        <v>-</v>
      </c>
      <c r="AB69" s="35" t="str">
        <f>IF('3i SMNCC'!X$52="-","-",'3i SMNCC'!X$52)</f>
        <v>-</v>
      </c>
      <c r="AC69" s="35" t="str">
        <f>IF('3i SMNCC'!Y$52="-","-",'3i SMNCC'!Y$52)</f>
        <v>-</v>
      </c>
      <c r="AD69" s="25"/>
    </row>
    <row r="70" spans="1:30" s="26" customFormat="1" ht="11.25" x14ac:dyDescent="0.15">
      <c r="A70" s="207"/>
      <c r="B70" s="123" t="s">
        <v>248</v>
      </c>
      <c r="C70" s="123" t="s">
        <v>187</v>
      </c>
      <c r="D70" s="121" t="s">
        <v>133</v>
      </c>
      <c r="E70" s="75"/>
      <c r="F70" s="27"/>
      <c r="G70" s="35">
        <f>IF('3g CPIH'!C$17="-","-",'3j PAAC PAP'!$G$12*('3g CPIH'!C$17/'3g CPIH'!$G$17))</f>
        <v>23.857918590998043</v>
      </c>
      <c r="H70" s="35">
        <f>IF('3g CPIH'!D$17="-","-",'3j PAAC PAP'!$G$12*('3g CPIH'!D$17/'3g CPIH'!$G$17))</f>
        <v>23.905682191780819</v>
      </c>
      <c r="I70" s="35">
        <f>IF('3g CPIH'!E$17="-","-",'3j PAAC PAP'!$G$12*('3g CPIH'!E$17/'3g CPIH'!$G$17))</f>
        <v>23.977327592954992</v>
      </c>
      <c r="J70" s="35">
        <f>IF('3g CPIH'!F$17="-","-",'3j PAAC PAP'!$G$12*('3g CPIH'!F$17/'3g CPIH'!$G$17))</f>
        <v>24.120618395303325</v>
      </c>
      <c r="K70" s="35">
        <f>IF('3g CPIH'!G$17="-","-",'3j PAAC PAP'!$G$12*('3g CPIH'!G$17/'3g CPIH'!$G$17))</f>
        <v>24.4072</v>
      </c>
      <c r="L70" s="35">
        <f>IF('3g CPIH'!H$17="-","-",'3j PAAC PAP'!$G$12*('3g CPIH'!H$17/'3g CPIH'!$G$17))</f>
        <v>24.717663405088064</v>
      </c>
      <c r="M70" s="35">
        <f>IF('3g CPIH'!I$17="-","-",'3j PAAC PAP'!$G$12*('3g CPIH'!I$17/'3g CPIH'!$G$17))</f>
        <v>25.075890410958902</v>
      </c>
      <c r="N70" s="35">
        <f>IF('3g CPIH'!J$17="-","-",'3j PAAC PAP'!$G$12*('3g CPIH'!J$17/'3g CPIH'!$G$17))</f>
        <v>25.290826614481411</v>
      </c>
      <c r="O70" s="27"/>
      <c r="P70" s="35">
        <f>IF('3g CPIH'!L$17="-","-",'3j PAAC PAP'!$G$12*('3g CPIH'!L$17/'3g CPIH'!$G$17))</f>
        <v>25.290826614481411</v>
      </c>
      <c r="Q70" s="35">
        <f>IF('3g CPIH'!M$17="-","-",'3j PAAC PAP'!$G$12*('3g CPIH'!M$17/'3g CPIH'!$G$17))</f>
        <v>25.577408219178082</v>
      </c>
      <c r="R70" s="35">
        <f>IF('3g CPIH'!N$17="-","-",'3j PAAC PAP'!$G$12*('3g CPIH'!N$17/'3g CPIH'!$G$17))</f>
        <v>25.768462622309197</v>
      </c>
      <c r="S70" s="35">
        <f>IF('3g CPIH'!O$17="-","-",'3j PAAC PAP'!$G$12*('3g CPIH'!O$17/'3g CPIH'!$G$17))</f>
        <v>25.911753424657533</v>
      </c>
      <c r="T70" s="35">
        <f>IF('3g CPIH'!P$17="-","-",'3j PAAC PAP'!$G$12*('3g CPIH'!P$17/'3g CPIH'!$G$17))</f>
        <v>25.983398825831699</v>
      </c>
      <c r="U70" s="35">
        <f>IF('3g CPIH'!Q$17="-","-",'3j PAAC PAP'!$G$12*('3g CPIH'!Q$17/'3g CPIH'!$G$17))</f>
        <v>26.126689628180038</v>
      </c>
      <c r="V70" s="35">
        <f>IF('3g CPIH'!R$17="-","-",'3j PAAC PAP'!$G$12*('3g CPIH'!R$17/'3g CPIH'!$G$17))</f>
        <v>26.604325636007829</v>
      </c>
      <c r="W70" s="35">
        <f>IF('3g CPIH'!S$17="-","-",'3j PAAC PAP'!$G$12*('3g CPIH'!S$17/'3g CPIH'!$G$17))</f>
        <v>27.39242504892368</v>
      </c>
      <c r="X70" s="27"/>
      <c r="Y70" s="35">
        <f>IF('3g CPIH'!U$17="-","-",'3j PAAC PAP'!$G$12*('3g CPIH'!U$17/'3g CPIH'!$G$17))</f>
        <v>28.777569471624265</v>
      </c>
      <c r="Z70" s="35" t="str">
        <f>IF('3g CPIH'!V$17="-","-",'3j PAAC PAP'!$G$12*('3g CPIH'!V$17/'3g CPIH'!$G$17))</f>
        <v>-</v>
      </c>
      <c r="AA70" s="35" t="str">
        <f>IF('3g CPIH'!W$17="-","-",'3j PAAC PAP'!$G$12*('3g CPIH'!W$17/'3g CPIH'!$G$17))</f>
        <v>-</v>
      </c>
      <c r="AB70" s="35" t="str">
        <f>IF('3g CPIH'!X$17="-","-",'3j PAAC PAP'!$G$12*('3g CPIH'!X$17/'3g CPIH'!$G$17))</f>
        <v>-</v>
      </c>
      <c r="AC70" s="35" t="str">
        <f>IF('3g CPIH'!Y$17="-","-",'3j PAAC PAP'!$G$12*('3g CPIH'!Y$17/'3g CPIH'!$G$17))</f>
        <v>-</v>
      </c>
      <c r="AD70" s="25"/>
    </row>
    <row r="71" spans="1:30" s="26" customFormat="1" ht="11.25" customHeight="1" x14ac:dyDescent="0.15">
      <c r="A71" s="207"/>
      <c r="B71" s="123" t="s">
        <v>248</v>
      </c>
      <c r="C71" s="123" t="s">
        <v>188</v>
      </c>
      <c r="D71" s="121" t="s">
        <v>133</v>
      </c>
      <c r="E71" s="75"/>
      <c r="F71" s="27"/>
      <c r="G71" s="35">
        <f>IF(G63="-","-",SUM(G63:G69)*'3j PAAC PAP'!$G$30)</f>
        <v>0</v>
      </c>
      <c r="H71" s="35">
        <f>IF(H63="-","-",SUM(H63:H69)*'3j PAAC PAP'!$G$30)</f>
        <v>0</v>
      </c>
      <c r="I71" s="35">
        <f>IF(I63="-","-",SUM(I63:I69)*'3j PAAC PAP'!$G$30)</f>
        <v>0</v>
      </c>
      <c r="J71" s="35">
        <f>IF(J63="-","-",SUM(J63:J69)*'3j PAAC PAP'!$G$30)</f>
        <v>0</v>
      </c>
      <c r="K71" s="35">
        <f>IF(K63="-","-",SUM(K63:K69)*'3j PAAC PAP'!$G$30)</f>
        <v>0</v>
      </c>
      <c r="L71" s="35">
        <f>IF(L63="-","-",SUM(L63:L69)*'3j PAAC PAP'!$G$30)</f>
        <v>0</v>
      </c>
      <c r="M71" s="35">
        <f>IF(M63="-","-",SUM(M63:M69)*'3j PAAC PAP'!$G$30)</f>
        <v>0</v>
      </c>
      <c r="N71" s="35">
        <f>IF(N63="-","-",SUM(N63:N69)*'3j PAAC PAP'!$G$30)</f>
        <v>0</v>
      </c>
      <c r="O71" s="27"/>
      <c r="P71" s="35">
        <f>IF(P63="-","-",SUM(P63:P69)*'3j PAAC PAP'!$G$30)</f>
        <v>0</v>
      </c>
      <c r="Q71" s="35">
        <f>IF(Q63="-","-",SUM(Q63:Q69)*'3j PAAC PAP'!$G$30)</f>
        <v>0</v>
      </c>
      <c r="R71" s="35">
        <f>IF(R63="-","-",SUM(R63:R69)*'3j PAAC PAP'!$G$30)</f>
        <v>0</v>
      </c>
      <c r="S71" s="35">
        <f>IF(S63="-","-",SUM(S63:S69)*'3j PAAC PAP'!$G$30)</f>
        <v>0</v>
      </c>
      <c r="T71" s="35">
        <f>IF(T63="-","-",SUM(T63:T69)*'3j PAAC PAP'!$G$30)</f>
        <v>0</v>
      </c>
      <c r="U71" s="35">
        <f>IF(U63="-","-",SUM(U63:U69)*'3j PAAC PAP'!$G$30)</f>
        <v>0</v>
      </c>
      <c r="V71" s="35">
        <f>IF(V63="-","-",SUM(V63:V69)*'3j PAAC PAP'!$G$30)</f>
        <v>0</v>
      </c>
      <c r="W71" s="35">
        <f>IF(W63="-","-",SUM(W63:W69)*'3j PAAC PAP'!$G$30)</f>
        <v>0</v>
      </c>
      <c r="X71" s="27"/>
      <c r="Y71" s="35">
        <f>IF(Y63="-","-",SUM(Y63:Y69)*'3j PAAC PAP'!$G$30)</f>
        <v>0</v>
      </c>
      <c r="Z71" s="35" t="str">
        <f>IF(Z63="-","-",SUM(Z63:Z69)*'3j PAAC PAP'!$G$30)</f>
        <v>-</v>
      </c>
      <c r="AA71" s="35" t="str">
        <f>IF(AA63="-","-",SUM(AA63:AA69)*'3j PAAC PAP'!$G$30)</f>
        <v>-</v>
      </c>
      <c r="AB71" s="35" t="str">
        <f>IF(AB63="-","-",SUM(AB63:AB69)*'3j PAAC PAP'!$G$30)</f>
        <v>-</v>
      </c>
      <c r="AC71" s="35" t="str">
        <f>IF(AC63="-","-",SUM(AC63:AC69)*'3j PAAC PAP'!$G$30)</f>
        <v>-</v>
      </c>
      <c r="AD71" s="25"/>
    </row>
    <row r="72" spans="1:30" s="26" customFormat="1" ht="11.25" customHeight="1" x14ac:dyDescent="0.15">
      <c r="A72" s="207"/>
      <c r="B72" s="123" t="s">
        <v>189</v>
      </c>
      <c r="C72" s="123" t="s">
        <v>250</v>
      </c>
      <c r="D72" s="121" t="s">
        <v>133</v>
      </c>
      <c r="E72" s="75"/>
      <c r="F72" s="27"/>
      <c r="G72" s="35">
        <f>IF(G63="-","-",SUM(G63:G71)*'3k EBIT'!$E$8)</f>
        <v>9.2071543186035925</v>
      </c>
      <c r="H72" s="35">
        <f>IF(H63="-","-",SUM(H63:H71)*'3k EBIT'!$E$8)</f>
        <v>8.8456768238072954</v>
      </c>
      <c r="I72" s="35">
        <f>IF(I63="-","-",SUM(I63:I71)*'3k EBIT'!$E$8)</f>
        <v>9.2376861003971182</v>
      </c>
      <c r="J72" s="35">
        <f>IF(J63="-","-",SUM(J63:J71)*'3k EBIT'!$E$8)</f>
        <v>9.0732540310575942</v>
      </c>
      <c r="K72" s="35">
        <f>IF(K63="-","-",SUM(K63:K71)*'3k EBIT'!$E$8)</f>
        <v>9.7143293001343203</v>
      </c>
      <c r="L72" s="35">
        <f>IF(L63="-","-",SUM(L63:L71)*'3k EBIT'!$E$8)</f>
        <v>9.6088690032117512</v>
      </c>
      <c r="M72" s="35">
        <f>IF(M63="-","-",SUM(M63:M71)*'3k EBIT'!$E$8)</f>
        <v>10.48161738963735</v>
      </c>
      <c r="N72" s="35">
        <f>IF(N63="-","-",SUM(N63:N71)*'3k EBIT'!$E$8)</f>
        <v>10.819788923024953</v>
      </c>
      <c r="O72" s="27"/>
      <c r="P72" s="35">
        <f>IF(P63="-","-",SUM(P63:P71)*'3k EBIT'!$E$8)</f>
        <v>10.819788923024953</v>
      </c>
      <c r="Q72" s="35">
        <f>IF(Q63="-","-",SUM(Q63:Q71)*'3k EBIT'!$E$8)</f>
        <v>11.927642017089777</v>
      </c>
      <c r="R72" s="35">
        <f>IF(R63="-","-",SUM(R63:R71)*'3k EBIT'!$E$8)</f>
        <v>11.542214032152206</v>
      </c>
      <c r="S72" s="35">
        <f>IF(S63="-","-",SUM(S63:S71)*'3k EBIT'!$E$8)</f>
        <v>11.48543719577326</v>
      </c>
      <c r="T72" s="35">
        <f>IF(T63="-","-",SUM(T63:T71)*'3k EBIT'!$E$8)</f>
        <v>11.026104817525047</v>
      </c>
      <c r="U72" s="35">
        <f>IF(U63="-","-",SUM(U63:U71)*'3k EBIT'!$E$8)</f>
        <v>12.008543601924437</v>
      </c>
      <c r="V72" s="35">
        <f>IF(V63="-","-",SUM(V63:V71)*'3k EBIT'!$E$8)</f>
        <v>13.153489559324276</v>
      </c>
      <c r="W72" s="35">
        <f>IF(W63="-","-",SUM(W63:W71)*'3k EBIT'!$E$8)</f>
        <v>18.782898658733433</v>
      </c>
      <c r="X72" s="27"/>
      <c r="Y72" s="35">
        <f>IF(Y63="-","-",SUM(Y63:Y71)*'3k EBIT'!$E$8)</f>
        <v>31.563295358902582</v>
      </c>
      <c r="Z72" s="35" t="str">
        <f>IF(Z63="-","-",SUM(Z63:Z71)*'3k EBIT'!$E$8)</f>
        <v>-</v>
      </c>
      <c r="AA72" s="35" t="str">
        <f>IF(AA63="-","-",SUM(AA63:AA71)*'3k EBIT'!$E$8)</f>
        <v>-</v>
      </c>
      <c r="AB72" s="35" t="str">
        <f>IF(AB63="-","-",SUM(AB63:AB71)*'3k EBIT'!$E$8)</f>
        <v>-</v>
      </c>
      <c r="AC72" s="35" t="str">
        <f>IF(AC63="-","-",SUM(AC63:AC71)*'3k EBIT'!$E$8)</f>
        <v>-</v>
      </c>
      <c r="AD72" s="25"/>
    </row>
    <row r="73" spans="1:30" s="26" customFormat="1" ht="11.25" customHeight="1" x14ac:dyDescent="0.15">
      <c r="A73" s="207"/>
      <c r="B73" s="123" t="s">
        <v>251</v>
      </c>
      <c r="C73" s="158" t="s">
        <v>252</v>
      </c>
      <c r="D73" s="121" t="s">
        <v>133</v>
      </c>
      <c r="E73" s="116"/>
      <c r="F73" s="27"/>
      <c r="G73" s="35">
        <f>IF(G63="-","-",SUM(G63:G66,G68:G72)*'3l HAP'!$E$9)</f>
        <v>5.3650171433171785</v>
      </c>
      <c r="H73" s="35">
        <f>IF(H63="-","-",SUM(H63:H66,H68:H72)*'3l HAP'!$E$9)</f>
        <v>5.075670991395846</v>
      </c>
      <c r="I73" s="35">
        <f>IF(I63="-","-",SUM(I63:I66,I68:I72)*'3l HAP'!$E$9)</f>
        <v>5.1061521241970809</v>
      </c>
      <c r="J73" s="35">
        <f>IF(J63="-","-",SUM(J63:J66,J68:J72)*'3l HAP'!$E$9)</f>
        <v>4.9875668300419242</v>
      </c>
      <c r="K73" s="35">
        <f>IF(K63="-","-",SUM(K63:K66,K68:K72)*'3l HAP'!$E$9)</f>
        <v>5.5984064340299904</v>
      </c>
      <c r="L73" s="35">
        <f>IF(L63="-","-",SUM(L63:L66,L68:L72)*'3l HAP'!$E$9)</f>
        <v>5.5041946065445826</v>
      </c>
      <c r="M73" s="35">
        <f>IF(M63="-","-",SUM(M63:M66,M68:M72)*'3l HAP'!$E$9)</f>
        <v>6.174711106386388</v>
      </c>
      <c r="N73" s="35">
        <f>IF(N63="-","-",SUM(N63:N66,N68:N72)*'3l HAP'!$E$9)</f>
        <v>6.4410772635623426</v>
      </c>
      <c r="O73" s="27"/>
      <c r="P73" s="35">
        <f>IF(P63="-","-",SUM(P63:P66,P68:P72)*'3l HAP'!$E$9)</f>
        <v>6.4410772635623426</v>
      </c>
      <c r="Q73" s="35">
        <f>IF(Q63="-","-",SUM(Q63:Q66,Q68:Q72)*'3l HAP'!$E$9)</f>
        <v>7.2393524760551307</v>
      </c>
      <c r="R73" s="35">
        <f>IF(R63="-","-",SUM(R63:R66,R68:R72)*'3l HAP'!$E$9)</f>
        <v>6.9166889760988566</v>
      </c>
      <c r="S73" s="35">
        <f>IF(S63="-","-",SUM(S63:S66,S68:S72)*'3l HAP'!$E$9)</f>
        <v>6.9540259609504682</v>
      </c>
      <c r="T73" s="35">
        <f>IF(T63="-","-",SUM(T63:T66,T68:T72)*'3l HAP'!$E$9)</f>
        <v>6.5482879273247452</v>
      </c>
      <c r="U73" s="35">
        <f>IF(U63="-","-",SUM(U63:U66,U68:U72)*'3l HAP'!$E$9)</f>
        <v>7.1208095363767905</v>
      </c>
      <c r="V73" s="35">
        <f>IF(V63="-","-",SUM(V63:V66,V68:V72)*'3l HAP'!$E$9)</f>
        <v>8.0023225273111969</v>
      </c>
      <c r="W73" s="35">
        <f>IF(W63="-","-",SUM(W63:W66,W68:W72)*'3l HAP'!$E$9)</f>
        <v>11.629762615085239</v>
      </c>
      <c r="X73" s="27"/>
      <c r="Y73" s="35">
        <f>IF(Y63="-","-",SUM(Y63:Y66,Y68:Y72)*'3l HAP'!$E$9)</f>
        <v>21.39735121778498</v>
      </c>
      <c r="Z73" s="35" t="str">
        <f>IF(Z63="-","-",SUM(Z63:Z66,Z68:Z72)*'3l HAP'!$E$9)</f>
        <v>-</v>
      </c>
      <c r="AA73" s="35" t="str">
        <f>IF(AA63="-","-",SUM(AA63:AA66,AA68:AA72)*'3l HAP'!$E$9)</f>
        <v>-</v>
      </c>
      <c r="AB73" s="35" t="str">
        <f>IF(AB63="-","-",SUM(AB63:AB66,AB68:AB72)*'3l HAP'!$E$9)</f>
        <v>-</v>
      </c>
      <c r="AC73" s="35" t="str">
        <f>IF(AC63="-","-",SUM(AC63:AC66,AC68:AC72)*'3l HAP'!$E$9)</f>
        <v>-</v>
      </c>
      <c r="AD73" s="25"/>
    </row>
    <row r="74" spans="1:30" s="26" customFormat="1" ht="11.25" customHeight="1" x14ac:dyDescent="0.15">
      <c r="A74" s="207"/>
      <c r="B74" s="123" t="s">
        <v>253</v>
      </c>
      <c r="C74" s="123" t="str">
        <f>B74&amp;"_"&amp;D74</f>
        <v>Total_Midlands</v>
      </c>
      <c r="D74" s="121" t="s">
        <v>133</v>
      </c>
      <c r="E74" s="75"/>
      <c r="F74" s="27"/>
      <c r="G74" s="35">
        <f t="shared" ref="G74:N74" si="12">IF(G63="-","-",SUM(G63:G73))</f>
        <v>489.95188638362629</v>
      </c>
      <c r="H74" s="35">
        <f t="shared" si="12"/>
        <v>470.6374167850139</v>
      </c>
      <c r="I74" s="35">
        <f t="shared" si="12"/>
        <v>491.29995658462718</v>
      </c>
      <c r="J74" s="35">
        <f t="shared" si="12"/>
        <v>482.52705542623767</v>
      </c>
      <c r="K74" s="35">
        <f t="shared" si="12"/>
        <v>516.87868472912089</v>
      </c>
      <c r="L74" s="35">
        <f t="shared" si="12"/>
        <v>511.23393325100739</v>
      </c>
      <c r="M74" s="35">
        <f t="shared" si="12"/>
        <v>557.83855637899308</v>
      </c>
      <c r="N74" s="35">
        <f t="shared" si="12"/>
        <v>575.90341694169638</v>
      </c>
      <c r="O74" s="27"/>
      <c r="P74" s="35">
        <f t="shared" ref="P74:W74" si="13">IF(P63="-","-",SUM(P63:P73))</f>
        <v>575.90341694169638</v>
      </c>
      <c r="Q74" s="35">
        <f t="shared" si="13"/>
        <v>635.00972565226186</v>
      </c>
      <c r="R74" s="35">
        <f t="shared" si="13"/>
        <v>614.40138711358998</v>
      </c>
      <c r="S74" s="35">
        <f t="shared" si="13"/>
        <v>611.45047078648724</v>
      </c>
      <c r="T74" s="35">
        <f t="shared" si="13"/>
        <v>586.86935440971172</v>
      </c>
      <c r="U74" s="35">
        <f t="shared" si="13"/>
        <v>639.14915910300783</v>
      </c>
      <c r="V74" s="35">
        <f t="shared" si="13"/>
        <v>700.2909607506316</v>
      </c>
      <c r="W74" s="35">
        <f t="shared" si="13"/>
        <v>1000.2029678998737</v>
      </c>
      <c r="X74" s="27"/>
      <c r="Y74" s="35">
        <f t="shared" ref="Y74:AC74" si="14">IF(Y63="-","-",SUM(Y63:Y73))</f>
        <v>1682.622736565462</v>
      </c>
      <c r="Z74" s="35" t="str">
        <f t="shared" si="14"/>
        <v>-</v>
      </c>
      <c r="AA74" s="35" t="str">
        <f t="shared" si="14"/>
        <v>-</v>
      </c>
      <c r="AB74" s="35" t="str">
        <f t="shared" si="14"/>
        <v>-</v>
      </c>
      <c r="AC74" s="35" t="str">
        <f t="shared" si="14"/>
        <v>-</v>
      </c>
      <c r="AD74" s="25"/>
    </row>
    <row r="75" spans="1:30" s="26" customFormat="1" ht="11.25" customHeight="1" x14ac:dyDescent="0.15">
      <c r="A75" s="207"/>
      <c r="B75" s="120" t="s">
        <v>244</v>
      </c>
      <c r="C75" s="120" t="s">
        <v>180</v>
      </c>
      <c r="D75" s="122" t="s">
        <v>123</v>
      </c>
      <c r="E75" s="119"/>
      <c r="F75" s="27"/>
      <c r="G75" s="117">
        <f>IF('3a DF'!H124="-","-",'3a DF'!H124)</f>
        <v>189.78474348385225</v>
      </c>
      <c r="H75" s="117">
        <f>'3a DF'!I124</f>
        <v>170.01474348385224</v>
      </c>
      <c r="I75" s="117">
        <f>'3a DF'!J124</f>
        <v>156.03794291100459</v>
      </c>
      <c r="J75" s="117">
        <f>'3a DF'!K124</f>
        <v>147.51571843591509</v>
      </c>
      <c r="K75" s="117">
        <f>'3a DF'!L124</f>
        <v>179.09899005927295</v>
      </c>
      <c r="L75" s="117">
        <f>'3a DF'!M124</f>
        <v>171.37221526557448</v>
      </c>
      <c r="M75" s="117">
        <f>'3a DF'!N124</f>
        <v>186.28730003107535</v>
      </c>
      <c r="N75" s="117">
        <f>'3a DF'!O124</f>
        <v>203.45459725724749</v>
      </c>
      <c r="O75" s="27"/>
      <c r="P75" s="117">
        <f>'3a DF'!Q124</f>
        <v>203.45459725724749</v>
      </c>
      <c r="Q75" s="117">
        <f>'3a DF'!R124</f>
        <v>240.24874591502436</v>
      </c>
      <c r="R75" s="117">
        <f>'3a DF'!S124</f>
        <v>217.12511248195929</v>
      </c>
      <c r="S75" s="117">
        <f>'3a DF'!T124</f>
        <v>208.84491194050406</v>
      </c>
      <c r="T75" s="117">
        <f>'3a DF'!U124</f>
        <v>182.34486057099451</v>
      </c>
      <c r="U75" s="117">
        <f>'3a DF'!V124</f>
        <v>215.76800459501277</v>
      </c>
      <c r="V75" s="117">
        <f>'3a DF'!W124</f>
        <v>270.75035584291334</v>
      </c>
      <c r="W75" s="117">
        <f>'3a DF'!X124</f>
        <v>503.04764179454031</v>
      </c>
      <c r="X75" s="27"/>
      <c r="Y75" s="117">
        <f>'3a DF'!Z124</f>
        <v>1127.4835755472093</v>
      </c>
      <c r="Z75" s="117" t="str">
        <f>'3a DF'!AA124</f>
        <v>-</v>
      </c>
      <c r="AA75" s="117" t="str">
        <f>'3a DF'!AB124</f>
        <v>-</v>
      </c>
      <c r="AB75" s="117" t="str">
        <f>'3a DF'!AC124</f>
        <v>-</v>
      </c>
      <c r="AC75" s="117" t="str">
        <f>'3a DF'!AD124</f>
        <v>-</v>
      </c>
      <c r="AD75" s="25"/>
    </row>
    <row r="76" spans="1:30" s="26" customFormat="1" ht="11.25" customHeight="1" x14ac:dyDescent="0.15">
      <c r="A76" s="207"/>
      <c r="B76" s="120" t="s">
        <v>244</v>
      </c>
      <c r="C76" s="120" t="s">
        <v>181</v>
      </c>
      <c r="D76" s="122" t="s">
        <v>123</v>
      </c>
      <c r="E76" s="119"/>
      <c r="F76" s="27"/>
      <c r="G76" s="117">
        <f>IF('3b CM'!G19="-","-",'3b CM'!G19)</f>
        <v>5.6256662357449895E-2</v>
      </c>
      <c r="H76" s="117">
        <f>'3b CM'!H19</f>
        <v>8.4384993536174846E-2</v>
      </c>
      <c r="I76" s="117">
        <f>'3b CM'!I19</f>
        <v>0.26571917124428224</v>
      </c>
      <c r="J76" s="117">
        <f>'3b CM'!J19</f>
        <v>0.2702231630110728</v>
      </c>
      <c r="K76" s="117">
        <f>'3b CM'!K19</f>
        <v>3.4706905227218496</v>
      </c>
      <c r="L76" s="117">
        <f>'3b CM'!L19</f>
        <v>3.3669205135705971</v>
      </c>
      <c r="M76" s="117">
        <f>'3b CM'!M19</f>
        <v>11.48998299740572</v>
      </c>
      <c r="N76" s="117">
        <f>'3b CM'!N19</f>
        <v>10.922704668645167</v>
      </c>
      <c r="O76" s="27"/>
      <c r="P76" s="117">
        <f>'3b CM'!P19</f>
        <v>10.922704668645167</v>
      </c>
      <c r="Q76" s="117">
        <f>'3b CM'!Q19</f>
        <v>14.558987946385416</v>
      </c>
      <c r="R76" s="117">
        <f>'3b CM'!R19</f>
        <v>14.492465736914953</v>
      </c>
      <c r="S76" s="117">
        <f>'3b CM'!S19</f>
        <v>17.181194828314531</v>
      </c>
      <c r="T76" s="117">
        <f>'3b CM'!T19</f>
        <v>18.214025568489518</v>
      </c>
      <c r="U76" s="117">
        <f>'3b CM'!U19</f>
        <v>13.849815370689248</v>
      </c>
      <c r="V76" s="117">
        <f>'3b CM'!V19</f>
        <v>14.205043940538802</v>
      </c>
      <c r="W76" s="117">
        <f>'3b CM'!W19</f>
        <v>8.9335569638307746</v>
      </c>
      <c r="X76" s="27"/>
      <c r="Y76" s="117">
        <f>'3b CM'!Y19</f>
        <v>11.318349458764127</v>
      </c>
      <c r="Z76" s="117" t="str">
        <f>'3b CM'!Z19</f>
        <v>-</v>
      </c>
      <c r="AA76" s="117" t="str">
        <f>'3b CM'!AA19</f>
        <v>-</v>
      </c>
      <c r="AB76" s="117" t="str">
        <f>'3b CM'!AB19</f>
        <v>-</v>
      </c>
      <c r="AC76" s="117" t="str">
        <f>'3b CM'!AC19</f>
        <v>-</v>
      </c>
      <c r="AD76" s="25"/>
    </row>
    <row r="77" spans="1:30" s="26" customFormat="1" ht="11.25" x14ac:dyDescent="0.15">
      <c r="A77" s="207"/>
      <c r="B77" s="120" t="s">
        <v>245</v>
      </c>
      <c r="C77" s="120" t="s">
        <v>182</v>
      </c>
      <c r="D77" s="122" t="s">
        <v>123</v>
      </c>
      <c r="E77" s="119"/>
      <c r="F77" s="27"/>
      <c r="G77" s="117" t="str">
        <f>IF('3c AA'!J88="-","-",'3c AA'!J88)</f>
        <v>-</v>
      </c>
      <c r="H77" s="117" t="str">
        <f>IF('3c AA'!K88="-","-",'3c AA'!K88)</f>
        <v>-</v>
      </c>
      <c r="I77" s="117" t="str">
        <f>IF('3c AA'!L88="-","-",'3c AA'!L88)</f>
        <v>-</v>
      </c>
      <c r="J77" s="117" t="str">
        <f>IF('3c AA'!M88="-","-",'3c AA'!M88)</f>
        <v>-</v>
      </c>
      <c r="K77" s="117" t="str">
        <f>IF('3c AA'!N88="-","-",'3c AA'!N88)</f>
        <v>-</v>
      </c>
      <c r="L77" s="117" t="str">
        <f>IF('3c AA'!O88="-","-",'3c AA'!O88)</f>
        <v>-</v>
      </c>
      <c r="M77" s="117" t="str">
        <f>IF('3c AA'!P88="-","-",'3c AA'!P88)</f>
        <v>-</v>
      </c>
      <c r="N77" s="117" t="str">
        <f>IF('3c AA'!Q88="-","-",'3c AA'!Q88)</f>
        <v>-</v>
      </c>
      <c r="O77" s="27"/>
      <c r="P77" s="117" t="str">
        <f>IF('3c AA'!S88="-","-",'3c AA'!S88)</f>
        <v>-</v>
      </c>
      <c r="Q77" s="117" t="str">
        <f>IF('3c AA'!T88="-","-",'3c AA'!T88)</f>
        <v>-</v>
      </c>
      <c r="R77" s="117" t="str">
        <f>IF('3c AA'!U88="-","-",'3c AA'!U88)</f>
        <v>-</v>
      </c>
      <c r="S77" s="117" t="str">
        <f>IF('3c AA'!V88="-","-",'3c AA'!V88)</f>
        <v>-</v>
      </c>
      <c r="T77" s="117">
        <f>IF('3c AA'!W88="-","-",'3c AA'!W88)</f>
        <v>0</v>
      </c>
      <c r="U77" s="117">
        <f>IF('3c AA'!X88="-","-",'3c AA'!X88)</f>
        <v>0</v>
      </c>
      <c r="V77" s="117">
        <f>IF('3c AA'!Y88="-","-",'3c AA'!Y88)</f>
        <v>0</v>
      </c>
      <c r="W77" s="117" t="str">
        <f>IF('3c AA'!Z88="-","-",'3c AA'!Z88)</f>
        <v>-</v>
      </c>
      <c r="X77" s="27"/>
      <c r="Y77" s="117">
        <f>IF('3c AA'!AB88="-","-",'3c AA'!AB88)</f>
        <v>3.5419748884501487</v>
      </c>
      <c r="Z77" s="117" t="str">
        <f>IF('3c AA'!AC88="-","-",'3c AA'!AC88)</f>
        <v>-</v>
      </c>
      <c r="AA77" s="117" t="str">
        <f>IF('3c AA'!AD88="-","-",'3c AA'!AD88)</f>
        <v>-</v>
      </c>
      <c r="AB77" s="117" t="str">
        <f>IF('3c AA'!AE88="-","-",'3c AA'!AE88)</f>
        <v>-</v>
      </c>
      <c r="AC77" s="117" t="str">
        <f>IF('3c AA'!AF88="-","-",'3c AA'!AF88)</f>
        <v>-</v>
      </c>
      <c r="AD77" s="25"/>
    </row>
    <row r="78" spans="1:30" s="26" customFormat="1" ht="11.25" x14ac:dyDescent="0.15">
      <c r="A78" s="207"/>
      <c r="B78" s="120" t="s">
        <v>246</v>
      </c>
      <c r="C78" s="120" t="s">
        <v>183</v>
      </c>
      <c r="D78" s="122" t="s">
        <v>123</v>
      </c>
      <c r="E78" s="119"/>
      <c r="F78" s="27"/>
      <c r="G78" s="117">
        <f>IF('3d PC'!G20="-","-",'3d PC'!G20)</f>
        <v>68.556725848640852</v>
      </c>
      <c r="H78" s="117">
        <f>'3d PC'!H20</f>
        <v>68.536623446233506</v>
      </c>
      <c r="I78" s="117">
        <f>'3d PC'!I20</f>
        <v>83.605679934762563</v>
      </c>
      <c r="J78" s="117">
        <f>'3d PC'!J20</f>
        <v>83.528445635540479</v>
      </c>
      <c r="K78" s="117">
        <f>'3d PC'!K20</f>
        <v>88.908320003152454</v>
      </c>
      <c r="L78" s="117">
        <f>'3d PC'!L20</f>
        <v>89.223247001911744</v>
      </c>
      <c r="M78" s="117">
        <f>'3d PC'!M20</f>
        <v>103.18595324217736</v>
      </c>
      <c r="N78" s="117">
        <f>'3d PC'!N20</f>
        <v>103.25504402215726</v>
      </c>
      <c r="O78" s="27"/>
      <c r="P78" s="117">
        <f>'3d PC'!P20</f>
        <v>103.25504402215726</v>
      </c>
      <c r="Q78" s="117">
        <f>'3d PC'!Q20</f>
        <v>110.38189529315571</v>
      </c>
      <c r="R78" s="117">
        <f>'3d PC'!R20</f>
        <v>111.69260010496798</v>
      </c>
      <c r="S78" s="117">
        <f>'3d PC'!S20</f>
        <v>114.88427922557452</v>
      </c>
      <c r="T78" s="117">
        <f>'3d PC'!T20</f>
        <v>114.39954261523624</v>
      </c>
      <c r="U78" s="117">
        <f>'3d PC'!U20</f>
        <v>121.02891942338647</v>
      </c>
      <c r="V78" s="117">
        <f>'3d PC'!V20</f>
        <v>120.43876818656001</v>
      </c>
      <c r="W78" s="117">
        <f>'3d PC'!W20</f>
        <v>126.54810698331491</v>
      </c>
      <c r="X78" s="27"/>
      <c r="Y78" s="117">
        <f>'3d PC'!Y20</f>
        <v>125.47467603569308</v>
      </c>
      <c r="Z78" s="117" t="str">
        <f>'3d PC'!Z20</f>
        <v>-</v>
      </c>
      <c r="AA78" s="117" t="str">
        <f>'3d PC'!AA20</f>
        <v>-</v>
      </c>
      <c r="AB78" s="117" t="str">
        <f>'3d PC'!AB20</f>
        <v>-</v>
      </c>
      <c r="AC78" s="117" t="str">
        <f>'3d PC'!AC20</f>
        <v>-</v>
      </c>
      <c r="AD78" s="25"/>
    </row>
    <row r="79" spans="1:30" s="26" customFormat="1" ht="11.25" x14ac:dyDescent="0.15">
      <c r="A79" s="207"/>
      <c r="B79" s="120" t="s">
        <v>247</v>
      </c>
      <c r="C79" s="120" t="s">
        <v>184</v>
      </c>
      <c r="D79" s="122" t="s">
        <v>123</v>
      </c>
      <c r="E79" s="119"/>
      <c r="F79" s="27"/>
      <c r="G79" s="117">
        <f>IF('3e NC-Elec'!H34="-","-",'3e NC-Elec'!H34)</f>
        <v>129.24659664648567</v>
      </c>
      <c r="H79" s="117">
        <f>'3e NC-Elec'!I34</f>
        <v>129.99016388228577</v>
      </c>
      <c r="I79" s="117">
        <f>'3e NC-Elec'!J34</f>
        <v>144.63173392265401</v>
      </c>
      <c r="J79" s="117">
        <f>'3e NC-Elec'!K34</f>
        <v>144.07247110285542</v>
      </c>
      <c r="K79" s="117">
        <f>'3e NC-Elec'!L34</f>
        <v>133.80344450903061</v>
      </c>
      <c r="L79" s="117">
        <f>'3e NC-Elec'!M34</f>
        <v>134.6948433906214</v>
      </c>
      <c r="M79" s="117">
        <f>'3e NC-Elec'!N34</f>
        <v>125.52748304179777</v>
      </c>
      <c r="N79" s="117">
        <f>'3e NC-Elec'!O34</f>
        <v>125.13757098098418</v>
      </c>
      <c r="O79" s="27"/>
      <c r="P79" s="117">
        <f>'3e NC-Elec'!Q34</f>
        <v>125.13757098098418</v>
      </c>
      <c r="Q79" s="117">
        <f>'3e NC-Elec'!R34</f>
        <v>132.64000379353573</v>
      </c>
      <c r="R79" s="117">
        <f>'3e NC-Elec'!S34</f>
        <v>134.26488530239789</v>
      </c>
      <c r="S79" s="117">
        <f>'3e NC-Elec'!T34</f>
        <v>138.11137129961392</v>
      </c>
      <c r="T79" s="117">
        <f>'3e NC-Elec'!U34</f>
        <v>141.39593788625712</v>
      </c>
      <c r="U79" s="117">
        <f>'3e NC-Elec'!V34</f>
        <v>149.2381412376856</v>
      </c>
      <c r="V79" s="117">
        <f>'3e NC-Elec'!W34</f>
        <v>149.27322576471568</v>
      </c>
      <c r="W79" s="117">
        <f>'3e NC-Elec'!X34</f>
        <v>190.51790131943471</v>
      </c>
      <c r="X79" s="27"/>
      <c r="Y79" s="117">
        <f>'3e NC-Elec'!Z34</f>
        <v>195.72684450509524</v>
      </c>
      <c r="Z79" s="117" t="str">
        <f>'3e NC-Elec'!AA34</f>
        <v>-</v>
      </c>
      <c r="AA79" s="117" t="str">
        <f>'3e NC-Elec'!AB34</f>
        <v>-</v>
      </c>
      <c r="AB79" s="117" t="str">
        <f>'3e NC-Elec'!AC34</f>
        <v>-</v>
      </c>
      <c r="AC79" s="117" t="str">
        <f>'3e NC-Elec'!AD34</f>
        <v>-</v>
      </c>
      <c r="AD79" s="25"/>
    </row>
    <row r="80" spans="1:30" s="26" customFormat="1" ht="11.25" x14ac:dyDescent="0.15">
      <c r="A80" s="207"/>
      <c r="B80" s="120" t="s">
        <v>248</v>
      </c>
      <c r="C80" s="120" t="s">
        <v>185</v>
      </c>
      <c r="D80" s="122" t="s">
        <v>123</v>
      </c>
      <c r="E80" s="119"/>
      <c r="F80" s="27"/>
      <c r="G80" s="117">
        <f>IF('3g CPIH'!C$17="-","-",'3h OC '!$E$8*('3g CPIH'!C$17/'3g CPIH'!$G$17))</f>
        <v>76.502677103718199</v>
      </c>
      <c r="H80" s="117">
        <f>IF('3g CPIH'!D$17="-","-",'3h OC '!$E$8*('3g CPIH'!D$17/'3g CPIH'!$G$17))</f>
        <v>76.655835616438353</v>
      </c>
      <c r="I80" s="117">
        <f>IF('3g CPIH'!E$17="-","-",'3h OC '!$E$8*('3g CPIH'!E$17/'3g CPIH'!$G$17))</f>
        <v>76.885573385518597</v>
      </c>
      <c r="J80" s="117">
        <f>IF('3g CPIH'!F$17="-","-",'3h OC '!$E$8*('3g CPIH'!F$17/'3g CPIH'!$G$17))</f>
        <v>77.345048923679059</v>
      </c>
      <c r="K80" s="117">
        <f>IF('3g CPIH'!G$17="-","-",'3h OC '!$E$8*('3g CPIH'!G$17/'3g CPIH'!$G$17))</f>
        <v>78.263999999999996</v>
      </c>
      <c r="L80" s="117">
        <f>IF('3g CPIH'!H$17="-","-",'3h OC '!$E$8*('3g CPIH'!H$17/'3g CPIH'!$G$17))</f>
        <v>79.259530332681024</v>
      </c>
      <c r="M80" s="117">
        <f>IF('3g CPIH'!I$17="-","-",'3h OC '!$E$8*('3g CPIH'!I$17/'3g CPIH'!$G$17))</f>
        <v>80.408219178082177</v>
      </c>
      <c r="N80" s="117">
        <f>IF('3g CPIH'!J$17="-","-",'3h OC '!$E$8*('3g CPIH'!J$17/'3g CPIH'!$G$17))</f>
        <v>81.097432485322898</v>
      </c>
      <c r="O80" s="27"/>
      <c r="P80" s="117">
        <f>IF('3g CPIH'!L$17="-","-",'3h OC '!$E$8*('3g CPIH'!L$17/'3g CPIH'!$G$17))</f>
        <v>81.097432485322898</v>
      </c>
      <c r="Q80" s="117">
        <f>IF('3g CPIH'!M$17="-","-",'3h OC '!$E$8*('3g CPIH'!M$17/'3g CPIH'!$G$17))</f>
        <v>82.016383561643835</v>
      </c>
      <c r="R80" s="117">
        <f>IF('3g CPIH'!N$17="-","-",'3h OC '!$E$8*('3g CPIH'!N$17/'3g CPIH'!$G$17))</f>
        <v>82.62901761252445</v>
      </c>
      <c r="S80" s="117">
        <f>IF('3g CPIH'!O$17="-","-",'3h OC '!$E$8*('3g CPIH'!O$17/'3g CPIH'!$G$17))</f>
        <v>83.088493150684926</v>
      </c>
      <c r="T80" s="117">
        <f>IF('3g CPIH'!P$17="-","-",'3h OC '!$E$8*('3g CPIH'!P$17/'3g CPIH'!$G$17))</f>
        <v>83.318230919765156</v>
      </c>
      <c r="U80" s="117">
        <f>IF('3g CPIH'!Q$17="-","-",'3h OC '!$E$8*('3g CPIH'!Q$17/'3g CPIH'!$G$17))</f>
        <v>83.777706457925632</v>
      </c>
      <c r="V80" s="117">
        <f>IF('3g CPIH'!R$17="-","-",'3h OC '!$E$8*('3g CPIH'!R$17/'3g CPIH'!$G$17))</f>
        <v>85.309291585127198</v>
      </c>
      <c r="W80" s="117">
        <f>IF('3g CPIH'!S$17="-","-",'3h OC '!$E$8*('3g CPIH'!S$17/'3g CPIH'!$G$17))</f>
        <v>87.836407045009793</v>
      </c>
      <c r="X80" s="27"/>
      <c r="Y80" s="117">
        <f>IF('3g CPIH'!U$17="-","-",'3h OC '!$E$8*('3g CPIH'!U$17/'3g CPIH'!$G$17))</f>
        <v>92.278003913894324</v>
      </c>
      <c r="Z80" s="117" t="str">
        <f>IF('3g CPIH'!V$17="-","-",'3h OC '!$E$8*('3g CPIH'!V$17/'3g CPIH'!$G$17))</f>
        <v>-</v>
      </c>
      <c r="AA80" s="117" t="str">
        <f>IF('3g CPIH'!W$17="-","-",'3h OC '!$E$8*('3g CPIH'!W$17/'3g CPIH'!$G$17))</f>
        <v>-</v>
      </c>
      <c r="AB80" s="117" t="str">
        <f>IF('3g CPIH'!X$17="-","-",'3h OC '!$E$8*('3g CPIH'!X$17/'3g CPIH'!$G$17))</f>
        <v>-</v>
      </c>
      <c r="AC80" s="117" t="str">
        <f>IF('3g CPIH'!Y$17="-","-",'3h OC '!$E$8*('3g CPIH'!Y$17/'3g CPIH'!$G$17))</f>
        <v>-</v>
      </c>
      <c r="AD80" s="25"/>
    </row>
    <row r="81" spans="1:30" s="26" customFormat="1" ht="11.25" x14ac:dyDescent="0.15">
      <c r="A81" s="207"/>
      <c r="B81" s="120" t="s">
        <v>248</v>
      </c>
      <c r="C81" s="120" t="s">
        <v>186</v>
      </c>
      <c r="D81" s="122" t="s">
        <v>123</v>
      </c>
      <c r="E81" s="119"/>
      <c r="F81" s="27"/>
      <c r="G81" s="117" t="s">
        <v>249</v>
      </c>
      <c r="H81" s="117" t="s">
        <v>249</v>
      </c>
      <c r="I81" s="117" t="s">
        <v>249</v>
      </c>
      <c r="J81" s="117" t="s">
        <v>249</v>
      </c>
      <c r="K81" s="117">
        <f>IF('3i SMNCC'!G$52="-","-",'3i SMNCC'!G$52)</f>
        <v>0</v>
      </c>
      <c r="L81" s="117">
        <f>IF('3i SMNCC'!H$52="-","-",'3i SMNCC'!H$52)</f>
        <v>-0.18995111249132623</v>
      </c>
      <c r="M81" s="117">
        <f>IF('3i SMNCC'!I$52="-","-",'3i SMNCC'!I$52)</f>
        <v>2.3898870370752556</v>
      </c>
      <c r="N81" s="117">
        <f>IF('3i SMNCC'!J$52="-","-",'3i SMNCC'!J$52)</f>
        <v>2.4654814606041811</v>
      </c>
      <c r="O81" s="27"/>
      <c r="P81" s="117">
        <f>IF('3i SMNCC'!L$52="-","-",'3i SMNCC'!L$52)</f>
        <v>2.4654814606041811</v>
      </c>
      <c r="Q81" s="117">
        <f>IF('3i SMNCC'!M$52="-","-",'3i SMNCC'!M$52)</f>
        <v>4.8850955964817686</v>
      </c>
      <c r="R81" s="117">
        <f>IF('3i SMNCC'!N$52="-","-",'3i SMNCC'!N$52)</f>
        <v>4.7480163427765101</v>
      </c>
      <c r="S81" s="117">
        <f>IF('3i SMNCC'!O$52="-","-",'3i SMNCC'!O$52)</f>
        <v>7.093641997338695</v>
      </c>
      <c r="T81" s="117">
        <f>IF('3i SMNCC'!P$52="-","-",'3i SMNCC'!P$52)</f>
        <v>6.2155900817178944</v>
      </c>
      <c r="U81" s="117">
        <f>IF('3i SMNCC'!Q$52="-","-",'3i SMNCC'!Q$52)</f>
        <v>5.8459595331056082</v>
      </c>
      <c r="V81" s="117">
        <f>IF('3i SMNCC'!R$52="-","-",'3i SMNCC'!R$52)</f>
        <v>6.2696858243973583</v>
      </c>
      <c r="W81" s="117">
        <f>IF('3i SMNCC'!S$52="-","-",'3i SMNCC'!S$52)</f>
        <v>6.0892580260299454</v>
      </c>
      <c r="X81" s="27"/>
      <c r="Y81" s="117">
        <f>IF('3i SMNCC'!U$52="-","-",'3i SMNCC'!U$52)</f>
        <v>5.9026181198620193</v>
      </c>
      <c r="Z81" s="117" t="str">
        <f>IF('3i SMNCC'!V$52="-","-",'3i SMNCC'!V$52)</f>
        <v>-</v>
      </c>
      <c r="AA81" s="117" t="str">
        <f>IF('3i SMNCC'!W$52="-","-",'3i SMNCC'!W$52)</f>
        <v>-</v>
      </c>
      <c r="AB81" s="117" t="str">
        <f>IF('3i SMNCC'!X$52="-","-",'3i SMNCC'!X$52)</f>
        <v>-</v>
      </c>
      <c r="AC81" s="117" t="str">
        <f>IF('3i SMNCC'!Y$52="-","-",'3i SMNCC'!Y$52)</f>
        <v>-</v>
      </c>
      <c r="AD81" s="25"/>
    </row>
    <row r="82" spans="1:30" s="26" customFormat="1" ht="11.25" customHeight="1" x14ac:dyDescent="0.15">
      <c r="A82" s="207"/>
      <c r="B82" s="120" t="s">
        <v>248</v>
      </c>
      <c r="C82" s="120" t="s">
        <v>187</v>
      </c>
      <c r="D82" s="122" t="s">
        <v>123</v>
      </c>
      <c r="E82" s="119"/>
      <c r="F82" s="27"/>
      <c r="G82" s="117">
        <f>IF('3g CPIH'!C$17="-","-",'3j PAAC PAP'!$G$12*('3g CPIH'!C$17/'3g CPIH'!$G$17))</f>
        <v>23.857918590998043</v>
      </c>
      <c r="H82" s="117">
        <f>IF('3g CPIH'!D$17="-","-",'3j PAAC PAP'!$G$12*('3g CPIH'!D$17/'3g CPIH'!$G$17))</f>
        <v>23.905682191780819</v>
      </c>
      <c r="I82" s="117">
        <f>IF('3g CPIH'!E$17="-","-",'3j PAAC PAP'!$G$12*('3g CPIH'!E$17/'3g CPIH'!$G$17))</f>
        <v>23.977327592954992</v>
      </c>
      <c r="J82" s="117">
        <f>IF('3g CPIH'!F$17="-","-",'3j PAAC PAP'!$G$12*('3g CPIH'!F$17/'3g CPIH'!$G$17))</f>
        <v>24.120618395303325</v>
      </c>
      <c r="K82" s="117">
        <f>IF('3g CPIH'!G$17="-","-",'3j PAAC PAP'!$G$12*('3g CPIH'!G$17/'3g CPIH'!$G$17))</f>
        <v>24.4072</v>
      </c>
      <c r="L82" s="117">
        <f>IF('3g CPIH'!H$17="-","-",'3j PAAC PAP'!$G$12*('3g CPIH'!H$17/'3g CPIH'!$G$17))</f>
        <v>24.717663405088064</v>
      </c>
      <c r="M82" s="117">
        <f>IF('3g CPIH'!I$17="-","-",'3j PAAC PAP'!$G$12*('3g CPIH'!I$17/'3g CPIH'!$G$17))</f>
        <v>25.075890410958902</v>
      </c>
      <c r="N82" s="117">
        <f>IF('3g CPIH'!J$17="-","-",'3j PAAC PAP'!$G$12*('3g CPIH'!J$17/'3g CPIH'!$G$17))</f>
        <v>25.290826614481411</v>
      </c>
      <c r="O82" s="27"/>
      <c r="P82" s="117">
        <f>IF('3g CPIH'!L$17="-","-",'3j PAAC PAP'!$G$12*('3g CPIH'!L$17/'3g CPIH'!$G$17))</f>
        <v>25.290826614481411</v>
      </c>
      <c r="Q82" s="117">
        <f>IF('3g CPIH'!M$17="-","-",'3j PAAC PAP'!$G$12*('3g CPIH'!M$17/'3g CPIH'!$G$17))</f>
        <v>25.577408219178082</v>
      </c>
      <c r="R82" s="117">
        <f>IF('3g CPIH'!N$17="-","-",'3j PAAC PAP'!$G$12*('3g CPIH'!N$17/'3g CPIH'!$G$17))</f>
        <v>25.768462622309197</v>
      </c>
      <c r="S82" s="117">
        <f>IF('3g CPIH'!O$17="-","-",'3j PAAC PAP'!$G$12*('3g CPIH'!O$17/'3g CPIH'!$G$17))</f>
        <v>25.911753424657533</v>
      </c>
      <c r="T82" s="117">
        <f>IF('3g CPIH'!P$17="-","-",'3j PAAC PAP'!$G$12*('3g CPIH'!P$17/'3g CPIH'!$G$17))</f>
        <v>25.983398825831699</v>
      </c>
      <c r="U82" s="117">
        <f>IF('3g CPIH'!Q$17="-","-",'3j PAAC PAP'!$G$12*('3g CPIH'!Q$17/'3g CPIH'!$G$17))</f>
        <v>26.126689628180038</v>
      </c>
      <c r="V82" s="117">
        <f>IF('3g CPIH'!R$17="-","-",'3j PAAC PAP'!$G$12*('3g CPIH'!R$17/'3g CPIH'!$G$17))</f>
        <v>26.604325636007829</v>
      </c>
      <c r="W82" s="117">
        <f>IF('3g CPIH'!S$17="-","-",'3j PAAC PAP'!$G$12*('3g CPIH'!S$17/'3g CPIH'!$G$17))</f>
        <v>27.39242504892368</v>
      </c>
      <c r="X82" s="27"/>
      <c r="Y82" s="117">
        <f>IF('3g CPIH'!U$17="-","-",'3j PAAC PAP'!$G$12*('3g CPIH'!U$17/'3g CPIH'!$G$17))</f>
        <v>28.777569471624265</v>
      </c>
      <c r="Z82" s="117" t="str">
        <f>IF('3g CPIH'!V$17="-","-",'3j PAAC PAP'!$G$12*('3g CPIH'!V$17/'3g CPIH'!$G$17))</f>
        <v>-</v>
      </c>
      <c r="AA82" s="117" t="str">
        <f>IF('3g CPIH'!W$17="-","-",'3j PAAC PAP'!$G$12*('3g CPIH'!W$17/'3g CPIH'!$G$17))</f>
        <v>-</v>
      </c>
      <c r="AB82" s="117" t="str">
        <f>IF('3g CPIH'!X$17="-","-",'3j PAAC PAP'!$G$12*('3g CPIH'!X$17/'3g CPIH'!$G$17))</f>
        <v>-</v>
      </c>
      <c r="AC82" s="117" t="str">
        <f>IF('3g CPIH'!Y$17="-","-",'3j PAAC PAP'!$G$12*('3g CPIH'!Y$17/'3g CPIH'!$G$17))</f>
        <v>-</v>
      </c>
      <c r="AD82" s="25"/>
    </row>
    <row r="83" spans="1:30" s="26" customFormat="1" ht="11.25" customHeight="1" x14ac:dyDescent="0.15">
      <c r="A83" s="207"/>
      <c r="B83" s="120" t="s">
        <v>248</v>
      </c>
      <c r="C83" s="120" t="s">
        <v>188</v>
      </c>
      <c r="D83" s="122" t="s">
        <v>123</v>
      </c>
      <c r="E83" s="119"/>
      <c r="F83" s="27"/>
      <c r="G83" s="117">
        <f>IF(G75="-","-",SUM(G75:G81)*'3j PAAC PAP'!$G$30)</f>
        <v>0</v>
      </c>
      <c r="H83" s="117">
        <f>IF(H75="-","-",SUM(H75:H81)*'3j PAAC PAP'!$G$30)</f>
        <v>0</v>
      </c>
      <c r="I83" s="117">
        <f>IF(I75="-","-",SUM(I75:I81)*'3j PAAC PAP'!$G$30)</f>
        <v>0</v>
      </c>
      <c r="J83" s="117">
        <f>IF(J75="-","-",SUM(J75:J81)*'3j PAAC PAP'!$G$30)</f>
        <v>0</v>
      </c>
      <c r="K83" s="117">
        <f>IF(K75="-","-",SUM(K75:K81)*'3j PAAC PAP'!$G$30)</f>
        <v>0</v>
      </c>
      <c r="L83" s="117">
        <f>IF(L75="-","-",SUM(L75:L81)*'3j PAAC PAP'!$G$30)</f>
        <v>0</v>
      </c>
      <c r="M83" s="117">
        <f>IF(M75="-","-",SUM(M75:M81)*'3j PAAC PAP'!$G$30)</f>
        <v>0</v>
      </c>
      <c r="N83" s="117">
        <f>IF(N75="-","-",SUM(N75:N81)*'3j PAAC PAP'!$G$30)</f>
        <v>0</v>
      </c>
      <c r="O83" s="27"/>
      <c r="P83" s="117">
        <f>IF(P75="-","-",SUM(P75:P81)*'3j PAAC PAP'!$G$30)</f>
        <v>0</v>
      </c>
      <c r="Q83" s="117">
        <f>IF(Q75="-","-",SUM(Q75:Q81)*'3j PAAC PAP'!$G$30)</f>
        <v>0</v>
      </c>
      <c r="R83" s="117">
        <f>IF(R75="-","-",SUM(R75:R81)*'3j PAAC PAP'!$G$30)</f>
        <v>0</v>
      </c>
      <c r="S83" s="117">
        <f>IF(S75="-","-",SUM(S75:S81)*'3j PAAC PAP'!$G$30)</f>
        <v>0</v>
      </c>
      <c r="T83" s="117">
        <f>IF(T75="-","-",SUM(T75:T81)*'3j PAAC PAP'!$G$30)</f>
        <v>0</v>
      </c>
      <c r="U83" s="117">
        <f>IF(U75="-","-",SUM(U75:U81)*'3j PAAC PAP'!$G$30)</f>
        <v>0</v>
      </c>
      <c r="V83" s="117">
        <f>IF(V75="-","-",SUM(V75:V81)*'3j PAAC PAP'!$G$30)</f>
        <v>0</v>
      </c>
      <c r="W83" s="117">
        <f>IF(W75="-","-",SUM(W75:W81)*'3j PAAC PAP'!$G$30)</f>
        <v>0</v>
      </c>
      <c r="X83" s="27"/>
      <c r="Y83" s="117">
        <f>IF(Y75="-","-",SUM(Y75:Y81)*'3j PAAC PAP'!$G$30)</f>
        <v>0</v>
      </c>
      <c r="Z83" s="117" t="str">
        <f>IF(Z75="-","-",SUM(Z75:Z81)*'3j PAAC PAP'!$G$30)</f>
        <v>-</v>
      </c>
      <c r="AA83" s="117" t="str">
        <f>IF(AA75="-","-",SUM(AA75:AA81)*'3j PAAC PAP'!$G$30)</f>
        <v>-</v>
      </c>
      <c r="AB83" s="117" t="str">
        <f>IF(AB75="-","-",SUM(AB75:AB81)*'3j PAAC PAP'!$G$30)</f>
        <v>-</v>
      </c>
      <c r="AC83" s="117" t="str">
        <f>IF(AC75="-","-",SUM(AC75:AC81)*'3j PAAC PAP'!$G$30)</f>
        <v>-</v>
      </c>
      <c r="AD83" s="25"/>
    </row>
    <row r="84" spans="1:30" s="26" customFormat="1" ht="11.25" customHeight="1" x14ac:dyDescent="0.15">
      <c r="A84" s="207"/>
      <c r="B84" s="120" t="s">
        <v>189</v>
      </c>
      <c r="C84" s="120" t="s">
        <v>250</v>
      </c>
      <c r="D84" s="122" t="s">
        <v>123</v>
      </c>
      <c r="E84" s="119"/>
      <c r="F84" s="27"/>
      <c r="G84" s="117">
        <f>IF(G75="-","-",SUM(G75:G83)*'3k EBIT'!$E$8)</f>
        <v>9.4516792583326641</v>
      </c>
      <c r="H84" s="117">
        <f>IF(H75="-","-",SUM(H75:H83)*'3k EBIT'!$E$8)</f>
        <v>9.0872222142384089</v>
      </c>
      <c r="I84" s="117">
        <f>IF(I75="-","-",SUM(I75:I83)*'3k EBIT'!$E$8)</f>
        <v>9.4013042249505165</v>
      </c>
      <c r="J84" s="117">
        <f>IF(J75="-","-",SUM(J75:J83)*'3k EBIT'!$E$8)</f>
        <v>9.2356797169113065</v>
      </c>
      <c r="K84" s="117">
        <f>IF(K75="-","-",SUM(K75:K83)*'3k EBIT'!$E$8)</f>
        <v>9.8380268301840363</v>
      </c>
      <c r="L84" s="117">
        <f>IF(L75="-","-",SUM(L75:L83)*'3k EBIT'!$E$8)</f>
        <v>9.7313444716594422</v>
      </c>
      <c r="M84" s="117">
        <f>IF(M75="-","-",SUM(M75:M83)*'3k EBIT'!$E$8)</f>
        <v>10.349575818298273</v>
      </c>
      <c r="N84" s="117">
        <f>IF(N75="-","-",SUM(N75:N83)*'3k EBIT'!$E$8)</f>
        <v>10.683846998255525</v>
      </c>
      <c r="O84" s="27"/>
      <c r="P84" s="117">
        <f>IF(P75="-","-",SUM(P75:P83)*'3k EBIT'!$E$8)</f>
        <v>10.683846998255525</v>
      </c>
      <c r="Q84" s="117">
        <f>IF(Q75="-","-",SUM(Q75:Q83)*'3k EBIT'!$E$8)</f>
        <v>11.820455421662441</v>
      </c>
      <c r="R84" s="117">
        <f>IF(R75="-","-",SUM(R75:R83)*'3k EBIT'!$E$8)</f>
        <v>11.441075810028174</v>
      </c>
      <c r="S84" s="117">
        <f>IF(S75="-","-",SUM(S75:S83)*'3k EBIT'!$E$8)</f>
        <v>11.526199829146016</v>
      </c>
      <c r="T84" s="117">
        <f>IF(T75="-","-",SUM(T75:T83)*'3k EBIT'!$E$8)</f>
        <v>11.076008886717883</v>
      </c>
      <c r="U84" s="117">
        <f>IF(U75="-","-",SUM(U75:U83)*'3k EBIT'!$E$8)</f>
        <v>11.923623255612245</v>
      </c>
      <c r="V84" s="117">
        <f>IF(V75="-","-",SUM(V75:V83)*'3k EBIT'!$E$8)</f>
        <v>13.03177229524008</v>
      </c>
      <c r="W84" s="117">
        <f>IF(W75="-","-",SUM(W75:W83)*'3k EBIT'!$E$8)</f>
        <v>18.406675075803236</v>
      </c>
      <c r="X84" s="27"/>
      <c r="Y84" s="117">
        <f>IF(Y75="-","-",SUM(Y75:Y83)*'3k EBIT'!$E$8)</f>
        <v>30.804873956065389</v>
      </c>
      <c r="Z84" s="117" t="str">
        <f>IF(Z75="-","-",SUM(Z75:Z83)*'3k EBIT'!$E$8)</f>
        <v>-</v>
      </c>
      <c r="AA84" s="117" t="str">
        <f>IF(AA75="-","-",SUM(AA75:AA83)*'3k EBIT'!$E$8)</f>
        <v>-</v>
      </c>
      <c r="AB84" s="117" t="str">
        <f>IF(AB75="-","-",SUM(AB75:AB83)*'3k EBIT'!$E$8)</f>
        <v>-</v>
      </c>
      <c r="AC84" s="117" t="str">
        <f>IF(AC75="-","-",SUM(AC75:AC83)*'3k EBIT'!$E$8)</f>
        <v>-</v>
      </c>
      <c r="AD84" s="25"/>
    </row>
    <row r="85" spans="1:30" s="26" customFormat="1" ht="12.6" customHeight="1" x14ac:dyDescent="0.15">
      <c r="A85" s="207"/>
      <c r="B85" s="120" t="s">
        <v>251</v>
      </c>
      <c r="C85" s="156" t="s">
        <v>252</v>
      </c>
      <c r="D85" s="122" t="s">
        <v>123</v>
      </c>
      <c r="E85" s="118"/>
      <c r="F85" s="27"/>
      <c r="G85" s="117">
        <f>IF(G75="-","-",SUM(G75:G78,G80:G84)*'3l HAP'!$E$9)</f>
        <v>5.3909626238781954</v>
      </c>
      <c r="H85" s="117">
        <f>IF(H75="-","-",SUM(H75:H78,H80:H84)*'3l HAP'!$E$9)</f>
        <v>5.0992332465825498</v>
      </c>
      <c r="I85" s="117">
        <f>IF(I75="-","-",SUM(I75:I78,I80:I84)*'3l HAP'!$E$9)</f>
        <v>5.1268909048543971</v>
      </c>
      <c r="J85" s="117">
        <f>IF(J75="-","-",SUM(J75:J78,J80:J84)*'3l HAP'!$E$9)</f>
        <v>5.0074523654523455</v>
      </c>
      <c r="K85" s="117">
        <f>IF(K75="-","-",SUM(K75:K78,K80:K84)*'3l HAP'!$E$9)</f>
        <v>5.6219569965878655</v>
      </c>
      <c r="L85" s="117">
        <f>IF(L75="-","-",SUM(L75:L78,L80:L84)*'3l HAP'!$E$9)</f>
        <v>5.5266988799837105</v>
      </c>
      <c r="M85" s="117">
        <f>IF(M75="-","-",SUM(M75:M78,M80:M84)*'3l HAP'!$E$9)</f>
        <v>6.1373140663973835</v>
      </c>
      <c r="N85" s="117">
        <f>IF(N75="-","-",SUM(N75:N78,N80:N84)*'3l HAP'!$E$9)</f>
        <v>6.4006049964717988</v>
      </c>
      <c r="O85" s="27"/>
      <c r="P85" s="117">
        <f>IF(P75="-","-",SUM(P75:P78,P80:P84)*'3l HAP'!$E$9)</f>
        <v>6.4006049964717988</v>
      </c>
      <c r="Q85" s="117">
        <f>IF(Q75="-","-",SUM(Q75:Q78,Q80:Q84)*'3l HAP'!$E$9)</f>
        <v>7.1666080383716562</v>
      </c>
      <c r="R85" s="117">
        <f>IF(R75="-","-",SUM(R75:R78,R80:R84)*'3l HAP'!$E$9)</f>
        <v>6.8504763271667866</v>
      </c>
      <c r="S85" s="117">
        <f>IF(S75="-","-",SUM(S75:S78,S80:S84)*'3l HAP'!$E$9)</f>
        <v>6.8597546756350614</v>
      </c>
      <c r="T85" s="117">
        <f>IF(T75="-","-",SUM(T75:T78,T80:T84)*'3l HAP'!$E$9)</f>
        <v>6.4647578170000104</v>
      </c>
      <c r="U85" s="117">
        <f>IF(U75="-","-",SUM(U75:U78,U80:U84)*'3l HAP'!$E$9)</f>
        <v>7.0030936361019354</v>
      </c>
      <c r="V85" s="117">
        <f>IF(V75="-","-",SUM(V75:V78,V80:V84)*'3l HAP'!$E$9)</f>
        <v>7.8564959313131979</v>
      </c>
      <c r="W85" s="117">
        <f>IF(W75="-","-",SUM(W75:W78,W80:W84)*'3l HAP'!$E$9)</f>
        <v>11.394417852595243</v>
      </c>
      <c r="X85" s="27"/>
      <c r="Y85" s="117">
        <f>IF(Y75="-","-",SUM(Y75:Y78,Y80:Y84)*'3l HAP'!$E$9)</f>
        <v>20.871940811613864</v>
      </c>
      <c r="Z85" s="117" t="str">
        <f>IF(Z75="-","-",SUM(Z75:Z78,Z80:Z84)*'3l HAP'!$E$9)</f>
        <v>-</v>
      </c>
      <c r="AA85" s="117" t="str">
        <f>IF(AA75="-","-",SUM(AA75:AA78,AA80:AA84)*'3l HAP'!$E$9)</f>
        <v>-</v>
      </c>
      <c r="AB85" s="117" t="str">
        <f>IF(AB75="-","-",SUM(AB75:AB78,AB80:AB84)*'3l HAP'!$E$9)</f>
        <v>-</v>
      </c>
      <c r="AC85" s="117" t="str">
        <f>IF(AC75="-","-",SUM(AC75:AC78,AC80:AC84)*'3l HAP'!$E$9)</f>
        <v>-</v>
      </c>
      <c r="AD85" s="25"/>
    </row>
    <row r="86" spans="1:30" s="26" customFormat="1" ht="11.25" customHeight="1" x14ac:dyDescent="0.15">
      <c r="A86" s="207"/>
      <c r="B86" s="120" t="s">
        <v>253</v>
      </c>
      <c r="C86" s="120" t="str">
        <f>B86&amp;"_"&amp;D86</f>
        <v>Total_Northern</v>
      </c>
      <c r="D86" s="122" t="s">
        <v>123</v>
      </c>
      <c r="E86" s="119"/>
      <c r="F86" s="27"/>
      <c r="G86" s="117">
        <f t="shared" ref="G86:N86" si="15">IF(G75="-","-",SUM(G75:G85))</f>
        <v>502.84756021826331</v>
      </c>
      <c r="H86" s="117">
        <f t="shared" si="15"/>
        <v>483.37388907494784</v>
      </c>
      <c r="I86" s="117">
        <f t="shared" si="15"/>
        <v>499.93217204794399</v>
      </c>
      <c r="J86" s="117">
        <f t="shared" si="15"/>
        <v>491.09565773866819</v>
      </c>
      <c r="K86" s="117">
        <f t="shared" si="15"/>
        <v>523.41262892094971</v>
      </c>
      <c r="L86" s="117">
        <f t="shared" si="15"/>
        <v>517.70251214859911</v>
      </c>
      <c r="M86" s="117">
        <f t="shared" si="15"/>
        <v>550.85160582326819</v>
      </c>
      <c r="N86" s="117">
        <f t="shared" si="15"/>
        <v>568.70810948416988</v>
      </c>
      <c r="O86" s="27"/>
      <c r="P86" s="117">
        <f t="shared" ref="P86:W86" si="16">IF(P75="-","-",SUM(P75:P85))</f>
        <v>568.70810948416988</v>
      </c>
      <c r="Q86" s="117">
        <f t="shared" si="16"/>
        <v>629.29558378543902</v>
      </c>
      <c r="R86" s="117">
        <f t="shared" si="16"/>
        <v>609.01211234104539</v>
      </c>
      <c r="S86" s="117">
        <f t="shared" si="16"/>
        <v>613.50160037146918</v>
      </c>
      <c r="T86" s="117">
        <f t="shared" si="16"/>
        <v>589.41235317201006</v>
      </c>
      <c r="U86" s="117">
        <f t="shared" si="16"/>
        <v>634.56195313769956</v>
      </c>
      <c r="V86" s="117">
        <f t="shared" si="16"/>
        <v>693.7389650068136</v>
      </c>
      <c r="W86" s="117">
        <f t="shared" si="16"/>
        <v>980.16639010948256</v>
      </c>
      <c r="X86" s="27"/>
      <c r="Y86" s="117">
        <f t="shared" ref="Y86:AC86" si="17">IF(Y75="-","-",SUM(Y75:Y85))</f>
        <v>1642.1804267082716</v>
      </c>
      <c r="Z86" s="117" t="str">
        <f t="shared" si="17"/>
        <v>-</v>
      </c>
      <c r="AA86" s="117" t="str">
        <f t="shared" si="17"/>
        <v>-</v>
      </c>
      <c r="AB86" s="117" t="str">
        <f t="shared" si="17"/>
        <v>-</v>
      </c>
      <c r="AC86" s="117" t="str">
        <f t="shared" si="17"/>
        <v>-</v>
      </c>
      <c r="AD86" s="25"/>
    </row>
    <row r="87" spans="1:30" s="26" customFormat="1" ht="11.25" customHeight="1" x14ac:dyDescent="0.15">
      <c r="A87" s="207"/>
      <c r="B87" s="123" t="s">
        <v>244</v>
      </c>
      <c r="C87" s="123" t="s">
        <v>180</v>
      </c>
      <c r="D87" s="121" t="s">
        <v>122</v>
      </c>
      <c r="E87" s="75"/>
      <c r="F87" s="27"/>
      <c r="G87" s="35">
        <f>IF('3a DF'!H125="-","-",'3a DF'!H125)</f>
        <v>190.66537060181142</v>
      </c>
      <c r="H87" s="35">
        <f>'3a DF'!I125</f>
        <v>170.81537060181142</v>
      </c>
      <c r="I87" s="35">
        <f>'3a DF'!J125</f>
        <v>156.76194236363682</v>
      </c>
      <c r="J87" s="35">
        <f>'3a DF'!K125</f>
        <v>148.20542570673493</v>
      </c>
      <c r="K87" s="35">
        <f>'3a DF'!L125</f>
        <v>179.93073318911567</v>
      </c>
      <c r="L87" s="35">
        <f>'3a DF'!M125</f>
        <v>172.16871420335033</v>
      </c>
      <c r="M87" s="35">
        <f>'3a DF'!N125</f>
        <v>189.45142661449336</v>
      </c>
      <c r="N87" s="35">
        <f>'3a DF'!O125</f>
        <v>206.90236763934325</v>
      </c>
      <c r="O87" s="27"/>
      <c r="P87" s="35">
        <f>'3a DF'!Q125</f>
        <v>206.90236763934325</v>
      </c>
      <c r="Q87" s="35">
        <f>'3a DF'!R125</f>
        <v>245.68451679691529</v>
      </c>
      <c r="R87" s="35">
        <f>'3a DF'!S125</f>
        <v>222.04533077087245</v>
      </c>
      <c r="S87" s="35">
        <f>'3a DF'!T125</f>
        <v>213.16007893153596</v>
      </c>
      <c r="T87" s="35">
        <f>'3a DF'!U125</f>
        <v>186.11034693045463</v>
      </c>
      <c r="U87" s="35">
        <f>'3a DF'!V125</f>
        <v>219.59044670622487</v>
      </c>
      <c r="V87" s="35">
        <f>'3a DF'!W125</f>
        <v>275.54808192986962</v>
      </c>
      <c r="W87" s="35">
        <f>'3a DF'!X125</f>
        <v>511.14227255085063</v>
      </c>
      <c r="X87" s="27"/>
      <c r="Y87" s="35">
        <f>'3a DF'!Z125</f>
        <v>1143.7363670401717</v>
      </c>
      <c r="Z87" s="35" t="str">
        <f>'3a DF'!AA125</f>
        <v>-</v>
      </c>
      <c r="AA87" s="35" t="str">
        <f>'3a DF'!AB125</f>
        <v>-</v>
      </c>
      <c r="AB87" s="35" t="str">
        <f>'3a DF'!AC125</f>
        <v>-</v>
      </c>
      <c r="AC87" s="35" t="str">
        <f>'3a DF'!AD125</f>
        <v>-</v>
      </c>
      <c r="AD87" s="25"/>
    </row>
    <row r="88" spans="1:30" s="26" customFormat="1" ht="11.25" x14ac:dyDescent="0.15">
      <c r="A88" s="207"/>
      <c r="B88" s="123" t="s">
        <v>244</v>
      </c>
      <c r="C88" s="123" t="s">
        <v>181</v>
      </c>
      <c r="D88" s="121" t="s">
        <v>122</v>
      </c>
      <c r="E88" s="75"/>
      <c r="F88" s="27"/>
      <c r="G88" s="35">
        <f>IF('3b CM'!G20="-","-",'3b CM'!G20)</f>
        <v>5.643104482248941E-2</v>
      </c>
      <c r="H88" s="35">
        <f>'3b CM'!H20</f>
        <v>8.4646567233734107E-2</v>
      </c>
      <c r="I88" s="35">
        <f>'3b CM'!I20</f>
        <v>0.26654283838250331</v>
      </c>
      <c r="J88" s="35">
        <f>'3b CM'!J20</f>
        <v>0.27106079146789858</v>
      </c>
      <c r="K88" s="35">
        <f>'3b CM'!K20</f>
        <v>3.4814488497071223</v>
      </c>
      <c r="L88" s="35">
        <f>'3b CM'!L20</f>
        <v>3.3773571778543388</v>
      </c>
      <c r="M88" s="35">
        <f>'3b CM'!M20</f>
        <v>11.713543315665916</v>
      </c>
      <c r="N88" s="35">
        <f>'3b CM'!N20</f>
        <v>11.135227466332141</v>
      </c>
      <c r="O88" s="27"/>
      <c r="P88" s="35">
        <f>'3b CM'!P20</f>
        <v>11.135227466332141</v>
      </c>
      <c r="Q88" s="35">
        <f>'3b CM'!Q20</f>
        <v>14.908847907513994</v>
      </c>
      <c r="R88" s="35">
        <f>'3b CM'!R20</f>
        <v>14.840341561805861</v>
      </c>
      <c r="S88" s="35">
        <f>'3b CM'!S20</f>
        <v>17.65520814469221</v>
      </c>
      <c r="T88" s="35">
        <f>'3b CM'!T20</f>
        <v>18.715390910050182</v>
      </c>
      <c r="U88" s="35">
        <f>'3b CM'!U20</f>
        <v>14.157233676645898</v>
      </c>
      <c r="V88" s="35">
        <f>'3b CM'!V20</f>
        <v>14.520299552346499</v>
      </c>
      <c r="W88" s="35">
        <f>'3b CM'!W20</f>
        <v>9.098174179149856</v>
      </c>
      <c r="X88" s="27"/>
      <c r="Y88" s="35">
        <f>'3b CM'!Y20</f>
        <v>11.495203193316435</v>
      </c>
      <c r="Z88" s="35" t="str">
        <f>'3b CM'!Z20</f>
        <v>-</v>
      </c>
      <c r="AA88" s="35" t="str">
        <f>'3b CM'!AA20</f>
        <v>-</v>
      </c>
      <c r="AB88" s="35" t="str">
        <f>'3b CM'!AB20</f>
        <v>-</v>
      </c>
      <c r="AC88" s="35" t="str">
        <f>'3b CM'!AC20</f>
        <v>-</v>
      </c>
      <c r="AD88" s="25"/>
    </row>
    <row r="89" spans="1:30" s="26" customFormat="1" ht="11.25" x14ac:dyDescent="0.15">
      <c r="A89" s="207"/>
      <c r="B89" s="123" t="s">
        <v>245</v>
      </c>
      <c r="C89" s="123" t="s">
        <v>182</v>
      </c>
      <c r="D89" s="121" t="s">
        <v>122</v>
      </c>
      <c r="E89" s="75"/>
      <c r="F89" s="27"/>
      <c r="G89" s="35" t="str">
        <f>IF('3c AA'!J89="-","-",'3c AA'!J89)</f>
        <v>-</v>
      </c>
      <c r="H89" s="35" t="str">
        <f>IF('3c AA'!K89="-","-",'3c AA'!K89)</f>
        <v>-</v>
      </c>
      <c r="I89" s="35" t="str">
        <f>IF('3c AA'!L89="-","-",'3c AA'!L89)</f>
        <v>-</v>
      </c>
      <c r="J89" s="35" t="str">
        <f>IF('3c AA'!M89="-","-",'3c AA'!M89)</f>
        <v>-</v>
      </c>
      <c r="K89" s="35" t="str">
        <f>IF('3c AA'!N89="-","-",'3c AA'!N89)</f>
        <v>-</v>
      </c>
      <c r="L89" s="35" t="str">
        <f>IF('3c AA'!O89="-","-",'3c AA'!O89)</f>
        <v>-</v>
      </c>
      <c r="M89" s="35" t="str">
        <f>IF('3c AA'!P89="-","-",'3c AA'!P89)</f>
        <v>-</v>
      </c>
      <c r="N89" s="35" t="str">
        <f>IF('3c AA'!Q89="-","-",'3c AA'!Q89)</f>
        <v>-</v>
      </c>
      <c r="O89" s="27"/>
      <c r="P89" s="35" t="str">
        <f>IF('3c AA'!S89="-","-",'3c AA'!S89)</f>
        <v>-</v>
      </c>
      <c r="Q89" s="35" t="str">
        <f>IF('3c AA'!T89="-","-",'3c AA'!T89)</f>
        <v>-</v>
      </c>
      <c r="R89" s="35" t="str">
        <f>IF('3c AA'!U89="-","-",'3c AA'!U89)</f>
        <v>-</v>
      </c>
      <c r="S89" s="35" t="str">
        <f>IF('3c AA'!V89="-","-",'3c AA'!V89)</f>
        <v>-</v>
      </c>
      <c r="T89" s="35">
        <f>IF('3c AA'!W89="-","-",'3c AA'!W89)</f>
        <v>0</v>
      </c>
      <c r="U89" s="35">
        <f>IF('3c AA'!X89="-","-",'3c AA'!X89)</f>
        <v>0</v>
      </c>
      <c r="V89" s="35">
        <f>IF('3c AA'!Y89="-","-",'3c AA'!Y89)</f>
        <v>0</v>
      </c>
      <c r="W89" s="35" t="str">
        <f>IF('3c AA'!Z89="-","-",'3c AA'!Z89)</f>
        <v>-</v>
      </c>
      <c r="X89" s="27"/>
      <c r="Y89" s="35">
        <f>IF('3c AA'!AB89="-","-",'3c AA'!AB89)</f>
        <v>3.5989972783701902</v>
      </c>
      <c r="Z89" s="35" t="str">
        <f>IF('3c AA'!AC89="-","-",'3c AA'!AC89)</f>
        <v>-</v>
      </c>
      <c r="AA89" s="35" t="str">
        <f>IF('3c AA'!AD89="-","-",'3c AA'!AD89)</f>
        <v>-</v>
      </c>
      <c r="AB89" s="35" t="str">
        <f>IF('3c AA'!AE89="-","-",'3c AA'!AE89)</f>
        <v>-</v>
      </c>
      <c r="AC89" s="35" t="str">
        <f>IF('3c AA'!AF89="-","-",'3c AA'!AF89)</f>
        <v>-</v>
      </c>
      <c r="AD89" s="25"/>
    </row>
    <row r="90" spans="1:30" s="26" customFormat="1" ht="11.25" x14ac:dyDescent="0.15">
      <c r="A90" s="207"/>
      <c r="B90" s="123" t="s">
        <v>246</v>
      </c>
      <c r="C90" s="123" t="s">
        <v>183</v>
      </c>
      <c r="D90" s="121" t="s">
        <v>122</v>
      </c>
      <c r="E90" s="75"/>
      <c r="F90" s="27"/>
      <c r="G90" s="35">
        <f>IF('3d PC'!G21="-","-",'3d PC'!G21)</f>
        <v>68.560160005926562</v>
      </c>
      <c r="H90" s="35">
        <f>'3d PC'!H21</f>
        <v>68.5400025320222</v>
      </c>
      <c r="I90" s="35">
        <f>'3d PC'!I21</f>
        <v>83.609140118610185</v>
      </c>
      <c r="J90" s="35">
        <f>'3d PC'!J21</f>
        <v>83.532055727240163</v>
      </c>
      <c r="K90" s="35">
        <f>'3d PC'!K21</f>
        <v>88.911995076502734</v>
      </c>
      <c r="L90" s="35">
        <f>'3d PC'!L21</f>
        <v>89.226855064505457</v>
      </c>
      <c r="M90" s="35">
        <f>'3d PC'!M21</f>
        <v>103.19700321494943</v>
      </c>
      <c r="N90" s="35">
        <f>'3d PC'!N21</f>
        <v>103.26633696858828</v>
      </c>
      <c r="O90" s="27"/>
      <c r="P90" s="35">
        <f>'3d PC'!P21</f>
        <v>103.26633696858828</v>
      </c>
      <c r="Q90" s="35">
        <f>'3d PC'!Q21</f>
        <v>110.39805303597517</v>
      </c>
      <c r="R90" s="35">
        <f>'3d PC'!R21</f>
        <v>111.709341177252</v>
      </c>
      <c r="S90" s="35">
        <f>'3d PC'!S21</f>
        <v>114.90278601608806</v>
      </c>
      <c r="T90" s="35">
        <f>'3d PC'!T21</f>
        <v>114.42039745696937</v>
      </c>
      <c r="U90" s="35">
        <f>'3d PC'!U21</f>
        <v>121.04798172649346</v>
      </c>
      <c r="V90" s="35">
        <f>'3d PC'!V21</f>
        <v>120.45651370700574</v>
      </c>
      <c r="W90" s="35">
        <f>'3d PC'!W21</f>
        <v>126.56471480313334</v>
      </c>
      <c r="X90" s="27"/>
      <c r="Y90" s="35">
        <f>'3d PC'!Y21</f>
        <v>125.48824111996691</v>
      </c>
      <c r="Z90" s="35" t="str">
        <f>'3d PC'!Z21</f>
        <v>-</v>
      </c>
      <c r="AA90" s="35" t="str">
        <f>'3d PC'!AA21</f>
        <v>-</v>
      </c>
      <c r="AB90" s="35" t="str">
        <f>'3d PC'!AB21</f>
        <v>-</v>
      </c>
      <c r="AC90" s="35" t="str">
        <f>'3d PC'!AC21</f>
        <v>-</v>
      </c>
      <c r="AD90" s="25"/>
    </row>
    <row r="91" spans="1:30" s="26" customFormat="1" ht="11.25" x14ac:dyDescent="0.15">
      <c r="A91" s="207"/>
      <c r="B91" s="123" t="s">
        <v>247</v>
      </c>
      <c r="C91" s="123" t="s">
        <v>184</v>
      </c>
      <c r="D91" s="121" t="s">
        <v>122</v>
      </c>
      <c r="E91" s="75"/>
      <c r="F91" s="27"/>
      <c r="G91" s="35">
        <f>IF('3e NC-Elec'!H35="-","-",'3e NC-Elec'!H35)</f>
        <v>124.32510980430499</v>
      </c>
      <c r="H91" s="35">
        <f>'3e NC-Elec'!I35</f>
        <v>125.0721377222405</v>
      </c>
      <c r="I91" s="35">
        <f>'3e NC-Elec'!J35</f>
        <v>133.59697691662672</v>
      </c>
      <c r="J91" s="35">
        <f>'3e NC-Elec'!K35</f>
        <v>133.03511119724311</v>
      </c>
      <c r="K91" s="35">
        <f>'3e NC-Elec'!L35</f>
        <v>121.99631967072624</v>
      </c>
      <c r="L91" s="35">
        <f>'3e NC-Elec'!M35</f>
        <v>122.89186726683339</v>
      </c>
      <c r="M91" s="35">
        <f>'3e NC-Elec'!N35</f>
        <v>123.93080072985816</v>
      </c>
      <c r="N91" s="35">
        <f>'3e NC-Elec'!O35</f>
        <v>123.53427285580439</v>
      </c>
      <c r="O91" s="27"/>
      <c r="P91" s="35">
        <f>'3e NC-Elec'!Q35</f>
        <v>123.53427285580439</v>
      </c>
      <c r="Q91" s="35">
        <f>'3e NC-Elec'!R35</f>
        <v>133.33143061945938</v>
      </c>
      <c r="R91" s="35">
        <f>'3e NC-Elec'!S35</f>
        <v>135.05132602163874</v>
      </c>
      <c r="S91" s="35">
        <f>'3e NC-Elec'!T35</f>
        <v>127.4839788274648</v>
      </c>
      <c r="T91" s="35">
        <f>'3e NC-Elec'!U35</f>
        <v>130.93145688650176</v>
      </c>
      <c r="U91" s="35">
        <f>'3e NC-Elec'!V35</f>
        <v>135.04068919638456</v>
      </c>
      <c r="V91" s="35">
        <f>'3e NC-Elec'!W35</f>
        <v>135.10262390648938</v>
      </c>
      <c r="W91" s="35">
        <f>'3e NC-Elec'!X35</f>
        <v>186.27719053052076</v>
      </c>
      <c r="X91" s="27"/>
      <c r="Y91" s="35">
        <f>'3e NC-Elec'!Z35</f>
        <v>191.70394887716367</v>
      </c>
      <c r="Z91" s="35" t="str">
        <f>'3e NC-Elec'!AA35</f>
        <v>-</v>
      </c>
      <c r="AA91" s="35" t="str">
        <f>'3e NC-Elec'!AB35</f>
        <v>-</v>
      </c>
      <c r="AB91" s="35" t="str">
        <f>'3e NC-Elec'!AC35</f>
        <v>-</v>
      </c>
      <c r="AC91" s="35" t="str">
        <f>'3e NC-Elec'!AD35</f>
        <v>-</v>
      </c>
      <c r="AD91" s="25"/>
    </row>
    <row r="92" spans="1:30" s="26" customFormat="1" ht="11.25" x14ac:dyDescent="0.15">
      <c r="A92" s="207"/>
      <c r="B92" s="123" t="s">
        <v>248</v>
      </c>
      <c r="C92" s="123" t="s">
        <v>185</v>
      </c>
      <c r="D92" s="121" t="s">
        <v>122</v>
      </c>
      <c r="E92" s="75"/>
      <c r="F92" s="27"/>
      <c r="G92" s="35">
        <f>IF('3g CPIH'!C$17="-","-",'3h OC '!$E$8*('3g CPIH'!C$17/'3g CPIH'!$G$17))</f>
        <v>76.502677103718199</v>
      </c>
      <c r="H92" s="35">
        <f>IF('3g CPIH'!D$17="-","-",'3h OC '!$E$8*('3g CPIH'!D$17/'3g CPIH'!$G$17))</f>
        <v>76.655835616438353</v>
      </c>
      <c r="I92" s="35">
        <f>IF('3g CPIH'!E$17="-","-",'3h OC '!$E$8*('3g CPIH'!E$17/'3g CPIH'!$G$17))</f>
        <v>76.885573385518597</v>
      </c>
      <c r="J92" s="35">
        <f>IF('3g CPIH'!F$17="-","-",'3h OC '!$E$8*('3g CPIH'!F$17/'3g CPIH'!$G$17))</f>
        <v>77.345048923679059</v>
      </c>
      <c r="K92" s="35">
        <f>IF('3g CPIH'!G$17="-","-",'3h OC '!$E$8*('3g CPIH'!G$17/'3g CPIH'!$G$17))</f>
        <v>78.263999999999996</v>
      </c>
      <c r="L92" s="35">
        <f>IF('3g CPIH'!H$17="-","-",'3h OC '!$E$8*('3g CPIH'!H$17/'3g CPIH'!$G$17))</f>
        <v>79.259530332681024</v>
      </c>
      <c r="M92" s="35">
        <f>IF('3g CPIH'!I$17="-","-",'3h OC '!$E$8*('3g CPIH'!I$17/'3g CPIH'!$G$17))</f>
        <v>80.408219178082177</v>
      </c>
      <c r="N92" s="35">
        <f>IF('3g CPIH'!J$17="-","-",'3h OC '!$E$8*('3g CPIH'!J$17/'3g CPIH'!$G$17))</f>
        <v>81.097432485322898</v>
      </c>
      <c r="O92" s="27"/>
      <c r="P92" s="35">
        <f>IF('3g CPIH'!L$17="-","-",'3h OC '!$E$8*('3g CPIH'!L$17/'3g CPIH'!$G$17))</f>
        <v>81.097432485322898</v>
      </c>
      <c r="Q92" s="35">
        <f>IF('3g CPIH'!M$17="-","-",'3h OC '!$E$8*('3g CPIH'!M$17/'3g CPIH'!$G$17))</f>
        <v>82.016383561643835</v>
      </c>
      <c r="R92" s="35">
        <f>IF('3g CPIH'!N$17="-","-",'3h OC '!$E$8*('3g CPIH'!N$17/'3g CPIH'!$G$17))</f>
        <v>82.62901761252445</v>
      </c>
      <c r="S92" s="35">
        <f>IF('3g CPIH'!O$17="-","-",'3h OC '!$E$8*('3g CPIH'!O$17/'3g CPIH'!$G$17))</f>
        <v>83.088493150684926</v>
      </c>
      <c r="T92" s="35">
        <f>IF('3g CPIH'!P$17="-","-",'3h OC '!$E$8*('3g CPIH'!P$17/'3g CPIH'!$G$17))</f>
        <v>83.318230919765156</v>
      </c>
      <c r="U92" s="35">
        <f>IF('3g CPIH'!Q$17="-","-",'3h OC '!$E$8*('3g CPIH'!Q$17/'3g CPIH'!$G$17))</f>
        <v>83.777706457925632</v>
      </c>
      <c r="V92" s="35">
        <f>IF('3g CPIH'!R$17="-","-",'3h OC '!$E$8*('3g CPIH'!R$17/'3g CPIH'!$G$17))</f>
        <v>85.309291585127198</v>
      </c>
      <c r="W92" s="35">
        <f>IF('3g CPIH'!S$17="-","-",'3h OC '!$E$8*('3g CPIH'!S$17/'3g CPIH'!$G$17))</f>
        <v>87.836407045009793</v>
      </c>
      <c r="X92" s="27"/>
      <c r="Y92" s="35">
        <f>IF('3g CPIH'!U$17="-","-",'3h OC '!$E$8*('3g CPIH'!U$17/'3g CPIH'!$G$17))</f>
        <v>92.278003913894324</v>
      </c>
      <c r="Z92" s="35" t="str">
        <f>IF('3g CPIH'!V$17="-","-",'3h OC '!$E$8*('3g CPIH'!V$17/'3g CPIH'!$G$17))</f>
        <v>-</v>
      </c>
      <c r="AA92" s="35" t="str">
        <f>IF('3g CPIH'!W$17="-","-",'3h OC '!$E$8*('3g CPIH'!W$17/'3g CPIH'!$G$17))</f>
        <v>-</v>
      </c>
      <c r="AB92" s="35" t="str">
        <f>IF('3g CPIH'!X$17="-","-",'3h OC '!$E$8*('3g CPIH'!X$17/'3g CPIH'!$G$17))</f>
        <v>-</v>
      </c>
      <c r="AC92" s="35" t="str">
        <f>IF('3g CPIH'!Y$17="-","-",'3h OC '!$E$8*('3g CPIH'!Y$17/'3g CPIH'!$G$17))</f>
        <v>-</v>
      </c>
      <c r="AD92" s="25"/>
    </row>
    <row r="93" spans="1:30" s="26" customFormat="1" ht="11.25" customHeight="1" x14ac:dyDescent="0.15">
      <c r="A93" s="207"/>
      <c r="B93" s="123" t="s">
        <v>248</v>
      </c>
      <c r="C93" s="123" t="s">
        <v>186</v>
      </c>
      <c r="D93" s="121" t="s">
        <v>122</v>
      </c>
      <c r="E93" s="75"/>
      <c r="F93" s="27"/>
      <c r="G93" s="35" t="s">
        <v>249</v>
      </c>
      <c r="H93" s="35" t="s">
        <v>249</v>
      </c>
      <c r="I93" s="35" t="s">
        <v>249</v>
      </c>
      <c r="J93" s="35" t="s">
        <v>249</v>
      </c>
      <c r="K93" s="35">
        <f>IF('3i SMNCC'!G$52="-","-",'3i SMNCC'!G$52)</f>
        <v>0</v>
      </c>
      <c r="L93" s="35">
        <f>IF('3i SMNCC'!H$52="-","-",'3i SMNCC'!H$52)</f>
        <v>-0.18995111249132623</v>
      </c>
      <c r="M93" s="35">
        <f>IF('3i SMNCC'!I$52="-","-",'3i SMNCC'!I$52)</f>
        <v>2.3898870370752556</v>
      </c>
      <c r="N93" s="35">
        <f>IF('3i SMNCC'!J$52="-","-",'3i SMNCC'!J$52)</f>
        <v>2.4654814606041811</v>
      </c>
      <c r="O93" s="27"/>
      <c r="P93" s="35">
        <f>IF('3i SMNCC'!L$52="-","-",'3i SMNCC'!L$52)</f>
        <v>2.4654814606041811</v>
      </c>
      <c r="Q93" s="35">
        <f>IF('3i SMNCC'!M$52="-","-",'3i SMNCC'!M$52)</f>
        <v>4.8850955964817686</v>
      </c>
      <c r="R93" s="35">
        <f>IF('3i SMNCC'!N$52="-","-",'3i SMNCC'!N$52)</f>
        <v>4.7480163427765101</v>
      </c>
      <c r="S93" s="35">
        <f>IF('3i SMNCC'!O$52="-","-",'3i SMNCC'!O$52)</f>
        <v>7.093641997338695</v>
      </c>
      <c r="T93" s="35">
        <f>IF('3i SMNCC'!P$52="-","-",'3i SMNCC'!P$52)</f>
        <v>6.2155900817178944</v>
      </c>
      <c r="U93" s="35">
        <f>IF('3i SMNCC'!Q$52="-","-",'3i SMNCC'!Q$52)</f>
        <v>5.8459595331056082</v>
      </c>
      <c r="V93" s="35">
        <f>IF('3i SMNCC'!R$52="-","-",'3i SMNCC'!R$52)</f>
        <v>6.2696858243973583</v>
      </c>
      <c r="W93" s="35">
        <f>IF('3i SMNCC'!S$52="-","-",'3i SMNCC'!S$52)</f>
        <v>6.0892580260299454</v>
      </c>
      <c r="X93" s="27"/>
      <c r="Y93" s="35">
        <f>IF('3i SMNCC'!U$52="-","-",'3i SMNCC'!U$52)</f>
        <v>5.9026181198620193</v>
      </c>
      <c r="Z93" s="35" t="str">
        <f>IF('3i SMNCC'!V$52="-","-",'3i SMNCC'!V$52)</f>
        <v>-</v>
      </c>
      <c r="AA93" s="35" t="str">
        <f>IF('3i SMNCC'!W$52="-","-",'3i SMNCC'!W$52)</f>
        <v>-</v>
      </c>
      <c r="AB93" s="35" t="str">
        <f>IF('3i SMNCC'!X$52="-","-",'3i SMNCC'!X$52)</f>
        <v>-</v>
      </c>
      <c r="AC93" s="35" t="str">
        <f>IF('3i SMNCC'!Y$52="-","-",'3i SMNCC'!Y$52)</f>
        <v>-</v>
      </c>
      <c r="AD93" s="25"/>
    </row>
    <row r="94" spans="1:30" s="26" customFormat="1" ht="11.25" customHeight="1" x14ac:dyDescent="0.15">
      <c r="A94" s="207"/>
      <c r="B94" s="123" t="s">
        <v>248</v>
      </c>
      <c r="C94" s="123" t="s">
        <v>187</v>
      </c>
      <c r="D94" s="121" t="s">
        <v>122</v>
      </c>
      <c r="E94" s="75"/>
      <c r="F94" s="27"/>
      <c r="G94" s="35">
        <f>IF('3g CPIH'!C$17="-","-",'3j PAAC PAP'!$G$12*('3g CPIH'!C$17/'3g CPIH'!$G$17))</f>
        <v>23.857918590998043</v>
      </c>
      <c r="H94" s="35">
        <f>IF('3g CPIH'!D$17="-","-",'3j PAAC PAP'!$G$12*('3g CPIH'!D$17/'3g CPIH'!$G$17))</f>
        <v>23.905682191780819</v>
      </c>
      <c r="I94" s="35">
        <f>IF('3g CPIH'!E$17="-","-",'3j PAAC PAP'!$G$12*('3g CPIH'!E$17/'3g CPIH'!$G$17))</f>
        <v>23.977327592954992</v>
      </c>
      <c r="J94" s="35">
        <f>IF('3g CPIH'!F$17="-","-",'3j PAAC PAP'!$G$12*('3g CPIH'!F$17/'3g CPIH'!$G$17))</f>
        <v>24.120618395303325</v>
      </c>
      <c r="K94" s="35">
        <f>IF('3g CPIH'!G$17="-","-",'3j PAAC PAP'!$G$12*('3g CPIH'!G$17/'3g CPIH'!$G$17))</f>
        <v>24.4072</v>
      </c>
      <c r="L94" s="35">
        <f>IF('3g CPIH'!H$17="-","-",'3j PAAC PAP'!$G$12*('3g CPIH'!H$17/'3g CPIH'!$G$17))</f>
        <v>24.717663405088064</v>
      </c>
      <c r="M94" s="35">
        <f>IF('3g CPIH'!I$17="-","-",'3j PAAC PAP'!$G$12*('3g CPIH'!I$17/'3g CPIH'!$G$17))</f>
        <v>25.075890410958902</v>
      </c>
      <c r="N94" s="35">
        <f>IF('3g CPIH'!J$17="-","-",'3j PAAC PAP'!$G$12*('3g CPIH'!J$17/'3g CPIH'!$G$17))</f>
        <v>25.290826614481411</v>
      </c>
      <c r="O94" s="27"/>
      <c r="P94" s="35">
        <f>IF('3g CPIH'!L$17="-","-",'3j PAAC PAP'!$G$12*('3g CPIH'!L$17/'3g CPIH'!$G$17))</f>
        <v>25.290826614481411</v>
      </c>
      <c r="Q94" s="35">
        <f>IF('3g CPIH'!M$17="-","-",'3j PAAC PAP'!$G$12*('3g CPIH'!M$17/'3g CPIH'!$G$17))</f>
        <v>25.577408219178082</v>
      </c>
      <c r="R94" s="35">
        <f>IF('3g CPIH'!N$17="-","-",'3j PAAC PAP'!$G$12*('3g CPIH'!N$17/'3g CPIH'!$G$17))</f>
        <v>25.768462622309197</v>
      </c>
      <c r="S94" s="35">
        <f>IF('3g CPIH'!O$17="-","-",'3j PAAC PAP'!$G$12*('3g CPIH'!O$17/'3g CPIH'!$G$17))</f>
        <v>25.911753424657533</v>
      </c>
      <c r="T94" s="35">
        <f>IF('3g CPIH'!P$17="-","-",'3j PAAC PAP'!$G$12*('3g CPIH'!P$17/'3g CPIH'!$G$17))</f>
        <v>25.983398825831699</v>
      </c>
      <c r="U94" s="35">
        <f>IF('3g CPIH'!Q$17="-","-",'3j PAAC PAP'!$G$12*('3g CPIH'!Q$17/'3g CPIH'!$G$17))</f>
        <v>26.126689628180038</v>
      </c>
      <c r="V94" s="35">
        <f>IF('3g CPIH'!R$17="-","-",'3j PAAC PAP'!$G$12*('3g CPIH'!R$17/'3g CPIH'!$G$17))</f>
        <v>26.604325636007829</v>
      </c>
      <c r="W94" s="35">
        <f>IF('3g CPIH'!S$17="-","-",'3j PAAC PAP'!$G$12*('3g CPIH'!S$17/'3g CPIH'!$G$17))</f>
        <v>27.39242504892368</v>
      </c>
      <c r="X94" s="27"/>
      <c r="Y94" s="35">
        <f>IF('3g CPIH'!U$17="-","-",'3j PAAC PAP'!$G$12*('3g CPIH'!U$17/'3g CPIH'!$G$17))</f>
        <v>28.777569471624265</v>
      </c>
      <c r="Z94" s="35" t="str">
        <f>IF('3g CPIH'!V$17="-","-",'3j PAAC PAP'!$G$12*('3g CPIH'!V$17/'3g CPIH'!$G$17))</f>
        <v>-</v>
      </c>
      <c r="AA94" s="35" t="str">
        <f>IF('3g CPIH'!W$17="-","-",'3j PAAC PAP'!$G$12*('3g CPIH'!W$17/'3g CPIH'!$G$17))</f>
        <v>-</v>
      </c>
      <c r="AB94" s="35" t="str">
        <f>IF('3g CPIH'!X$17="-","-",'3j PAAC PAP'!$G$12*('3g CPIH'!X$17/'3g CPIH'!$G$17))</f>
        <v>-</v>
      </c>
      <c r="AC94" s="35" t="str">
        <f>IF('3g CPIH'!Y$17="-","-",'3j PAAC PAP'!$G$12*('3g CPIH'!Y$17/'3g CPIH'!$G$17))</f>
        <v>-</v>
      </c>
      <c r="AD94" s="25"/>
    </row>
    <row r="95" spans="1:30" s="26" customFormat="1" ht="11.25" customHeight="1" x14ac:dyDescent="0.15">
      <c r="A95" s="207"/>
      <c r="B95" s="123" t="s">
        <v>248</v>
      </c>
      <c r="C95" s="123" t="s">
        <v>188</v>
      </c>
      <c r="D95" s="121" t="s">
        <v>122</v>
      </c>
      <c r="E95" s="75"/>
      <c r="F95" s="27"/>
      <c r="G95" s="35">
        <f>IF(G87="-","-",SUM(G87:G93)*'3j PAAC PAP'!$G$30)</f>
        <v>0</v>
      </c>
      <c r="H95" s="35">
        <f>IF(H87="-","-",SUM(H87:H93)*'3j PAAC PAP'!$G$30)</f>
        <v>0</v>
      </c>
      <c r="I95" s="35">
        <f>IF(I87="-","-",SUM(I87:I93)*'3j PAAC PAP'!$G$30)</f>
        <v>0</v>
      </c>
      <c r="J95" s="35">
        <f>IF(J87="-","-",SUM(J87:J93)*'3j PAAC PAP'!$G$30)</f>
        <v>0</v>
      </c>
      <c r="K95" s="35">
        <f>IF(K87="-","-",SUM(K87:K93)*'3j PAAC PAP'!$G$30)</f>
        <v>0</v>
      </c>
      <c r="L95" s="35">
        <f>IF(L87="-","-",SUM(L87:L93)*'3j PAAC PAP'!$G$30)</f>
        <v>0</v>
      </c>
      <c r="M95" s="35">
        <f>IF(M87="-","-",SUM(M87:M93)*'3j PAAC PAP'!$G$30)</f>
        <v>0</v>
      </c>
      <c r="N95" s="35">
        <f>IF(N87="-","-",SUM(N87:N93)*'3j PAAC PAP'!$G$30)</f>
        <v>0</v>
      </c>
      <c r="O95" s="27"/>
      <c r="P95" s="35">
        <f>IF(P87="-","-",SUM(P87:P93)*'3j PAAC PAP'!$G$30)</f>
        <v>0</v>
      </c>
      <c r="Q95" s="35">
        <f>IF(Q87="-","-",SUM(Q87:Q93)*'3j PAAC PAP'!$G$30)</f>
        <v>0</v>
      </c>
      <c r="R95" s="35">
        <f>IF(R87="-","-",SUM(R87:R93)*'3j PAAC PAP'!$G$30)</f>
        <v>0</v>
      </c>
      <c r="S95" s="35">
        <f>IF(S87="-","-",SUM(S87:S93)*'3j PAAC PAP'!$G$30)</f>
        <v>0</v>
      </c>
      <c r="T95" s="35">
        <f>IF(T87="-","-",SUM(T87:T93)*'3j PAAC PAP'!$G$30)</f>
        <v>0</v>
      </c>
      <c r="U95" s="35">
        <f>IF(U87="-","-",SUM(U87:U93)*'3j PAAC PAP'!$G$30)</f>
        <v>0</v>
      </c>
      <c r="V95" s="35">
        <f>IF(V87="-","-",SUM(V87:V93)*'3j PAAC PAP'!$G$30)</f>
        <v>0</v>
      </c>
      <c r="W95" s="35">
        <f>IF(W87="-","-",SUM(W87:W93)*'3j PAAC PAP'!$G$30)</f>
        <v>0</v>
      </c>
      <c r="X95" s="27"/>
      <c r="Y95" s="35">
        <f>IF(Y87="-","-",SUM(Y87:Y93)*'3j PAAC PAP'!$G$30)</f>
        <v>0</v>
      </c>
      <c r="Z95" s="35" t="str">
        <f>IF(Z87="-","-",SUM(Z87:Z93)*'3j PAAC PAP'!$G$30)</f>
        <v>-</v>
      </c>
      <c r="AA95" s="35" t="str">
        <f>IF(AA87="-","-",SUM(AA87:AA93)*'3j PAAC PAP'!$G$30)</f>
        <v>-</v>
      </c>
      <c r="AB95" s="35" t="str">
        <f>IF(AB87="-","-",SUM(AB87:AB93)*'3j PAAC PAP'!$G$30)</f>
        <v>-</v>
      </c>
      <c r="AC95" s="35" t="str">
        <f>IF(AC87="-","-",SUM(AC87:AC93)*'3j PAAC PAP'!$G$30)</f>
        <v>-</v>
      </c>
      <c r="AD95" s="25"/>
    </row>
    <row r="96" spans="1:30" s="26" customFormat="1" ht="11.25" customHeight="1" x14ac:dyDescent="0.15">
      <c r="A96" s="207"/>
      <c r="B96" s="123" t="s">
        <v>189</v>
      </c>
      <c r="C96" s="123" t="s">
        <v>250</v>
      </c>
      <c r="D96" s="121" t="s">
        <v>122</v>
      </c>
      <c r="E96" s="75"/>
      <c r="F96" s="27"/>
      <c r="G96" s="35">
        <f>IF(G87="-","-",SUM(G87:G95)*'3k EBIT'!$E$8)</f>
        <v>9.373485777391835</v>
      </c>
      <c r="H96" s="35">
        <f>IF(H87="-","-",SUM(H87:H95)*'3k EBIT'!$E$8)</f>
        <v>9.0075469418842147</v>
      </c>
      <c r="I96" s="35">
        <f>IF(I87="-","-",SUM(I87:I95)*'3k EBIT'!$E$8)</f>
        <v>9.201688442282256</v>
      </c>
      <c r="J96" s="35">
        <f>IF(J87="-","-",SUM(J87:J95)*'3k EBIT'!$E$8)</f>
        <v>9.0353525241246366</v>
      </c>
      <c r="K96" s="35">
        <f>IF(K87="-","-",SUM(K87:K95)*'3k EBIT'!$E$8)</f>
        <v>9.6257351833522495</v>
      </c>
      <c r="L96" s="35">
        <f>IF(L87="-","-",SUM(L87:L95)*'3k EBIT'!$E$8)</f>
        <v>9.5184430397909239</v>
      </c>
      <c r="M96" s="35">
        <f>IF(M87="-","-",SUM(M87:M95)*'3k EBIT'!$E$8)</f>
        <v>10.38447801106498</v>
      </c>
      <c r="N96" s="35">
        <f>IF(N87="-","-",SUM(N87:N95)*'3k EBIT'!$E$8)</f>
        <v>10.723905600259549</v>
      </c>
      <c r="O96" s="27"/>
      <c r="P96" s="35">
        <f>IF(P87="-","-",SUM(P87:P95)*'3k EBIT'!$E$8)</f>
        <v>10.723905600259549</v>
      </c>
      <c r="Q96" s="35">
        <f>IF(Q87="-","-",SUM(Q87:Q95)*'3k EBIT'!$E$8)</f>
        <v>11.946216017757461</v>
      </c>
      <c r="R96" s="35">
        <f>IF(R87="-","-",SUM(R87:R95)*'3k EBIT'!$E$8)</f>
        <v>11.558664281762583</v>
      </c>
      <c r="S96" s="35">
        <f>IF(S87="-","-",SUM(S87:S95)*'3k EBIT'!$E$8)</f>
        <v>11.413483775458007</v>
      </c>
      <c r="T96" s="35">
        <f>IF(T87="-","-",SUM(T87:T95)*'3k EBIT'!$E$8)</f>
        <v>10.956377119034679</v>
      </c>
      <c r="U96" s="35">
        <f>IF(U87="-","-",SUM(U87:U95)*'3k EBIT'!$E$8)</f>
        <v>11.729003339722627</v>
      </c>
      <c r="V96" s="35">
        <f>IF(V87="-","-",SUM(V87:V95)*'3k EBIT'!$E$8)</f>
        <v>12.856688003231607</v>
      </c>
      <c r="W96" s="35">
        <f>IF(W87="-","-",SUM(W87:W95)*'3k EBIT'!$E$8)</f>
        <v>18.484827764212312</v>
      </c>
      <c r="X96" s="27"/>
      <c r="Y96" s="35">
        <f>IF(Y87="-","-",SUM(Y87:Y95)*'3k EBIT'!$E$8)</f>
        <v>31.046535020510305</v>
      </c>
      <c r="Z96" s="35" t="str">
        <f>IF(Z87="-","-",SUM(Z87:Z95)*'3k EBIT'!$E$8)</f>
        <v>-</v>
      </c>
      <c r="AA96" s="35" t="str">
        <f>IF(AA87="-","-",SUM(AA87:AA95)*'3k EBIT'!$E$8)</f>
        <v>-</v>
      </c>
      <c r="AB96" s="35" t="str">
        <f>IF(AB87="-","-",SUM(AB87:AB95)*'3k EBIT'!$E$8)</f>
        <v>-</v>
      </c>
      <c r="AC96" s="35" t="str">
        <f>IF(AC87="-","-",SUM(AC87:AC95)*'3k EBIT'!$E$8)</f>
        <v>-</v>
      </c>
      <c r="AD96" s="25"/>
    </row>
    <row r="97" spans="1:30" s="26" customFormat="1" ht="11.25" customHeight="1" x14ac:dyDescent="0.15">
      <c r="A97" s="207"/>
      <c r="B97" s="123" t="s">
        <v>251</v>
      </c>
      <c r="C97" s="158" t="s">
        <v>252</v>
      </c>
      <c r="D97" s="121" t="s">
        <v>122</v>
      </c>
      <c r="E97" s="116"/>
      <c r="F97" s="27"/>
      <c r="G97" s="35">
        <f>IF(G87="-","-",SUM(G87:G90,G92:G96)*'3l HAP'!$E$9)</f>
        <v>5.4027638873882733</v>
      </c>
      <c r="H97" s="35">
        <f>IF(H87="-","-",SUM(H87:H90,H92:H96)*'3l HAP'!$E$9)</f>
        <v>5.1098420054495914</v>
      </c>
      <c r="I97" s="35">
        <f>IF(I87="-","-",SUM(I87:I90,I92:I96)*'3l HAP'!$E$9)</f>
        <v>5.1346311260286219</v>
      </c>
      <c r="J97" s="35">
        <f>IF(J87="-","-",SUM(J87:J90,J92:J96)*'3l HAP'!$E$9)</f>
        <v>5.0146824982456399</v>
      </c>
      <c r="K97" s="35">
        <f>IF(K87="-","-",SUM(K87:K90,K92:K96)*'3l HAP'!$E$9)</f>
        <v>5.631237705164942</v>
      </c>
      <c r="L97" s="35">
        <f>IF(L87="-","-",SUM(L87:L90,L92:L96)*'3l HAP'!$E$9)</f>
        <v>5.5354489599139134</v>
      </c>
      <c r="M97" s="35">
        <f>IF(M87="-","-",SUM(M87:M90,M92:M96)*'3l HAP'!$E$9)</f>
        <v>6.1875859759805065</v>
      </c>
      <c r="N97" s="35">
        <f>IF(N87="-","-",SUM(N87:N90,N92:N96)*'3l HAP'!$E$9)</f>
        <v>6.4549471869376349</v>
      </c>
      <c r="O97" s="27"/>
      <c r="P97" s="35">
        <f>IF(P87="-","-",SUM(P87:P90,P92:P96)*'3l HAP'!$E$9)</f>
        <v>6.4549471869376349</v>
      </c>
      <c r="Q97" s="35">
        <f>IF(Q87="-","-",SUM(Q87:Q90,Q92:Q96)*'3l HAP'!$E$9)</f>
        <v>7.2533932859443526</v>
      </c>
      <c r="R97" s="35">
        <f>IF(R87="-","-",SUM(R87:R90,R92:R96)*'3l HAP'!$E$9)</f>
        <v>6.9295732119409656</v>
      </c>
      <c r="S97" s="35">
        <f>IF(S87="-","-",SUM(S87:S90,S92:S96)*'3l HAP'!$E$9)</f>
        <v>6.9284937466937073</v>
      </c>
      <c r="T97" s="35">
        <f>IF(T87="-","-",SUM(T87:T90,T92:T96)*'3l HAP'!$E$9)</f>
        <v>6.525782599781822</v>
      </c>
      <c r="U97" s="35">
        <f>IF(U87="-","-",SUM(U87:U90,U92:U96)*'3l HAP'!$E$9)</f>
        <v>7.0609885834609525</v>
      </c>
      <c r="V97" s="35">
        <f>IF(V87="-","-",SUM(V87:V90,V92:V96)*'3l HAP'!$E$9)</f>
        <v>7.9290514994103507</v>
      </c>
      <c r="W97" s="35">
        <f>IF(W87="-","-",SUM(W87:W90,W92:W96)*'3l HAP'!$E$9)</f>
        <v>11.51672889074883</v>
      </c>
      <c r="X97" s="27"/>
      <c r="Y97" s="35">
        <f>IF(Y87="-","-",SUM(Y87:Y90,Y92:Y96)*'3l HAP'!$E$9)</f>
        <v>21.117058878244119</v>
      </c>
      <c r="Z97" s="35" t="str">
        <f>IF(Z87="-","-",SUM(Z87:Z90,Z92:Z96)*'3l HAP'!$E$9)</f>
        <v>-</v>
      </c>
      <c r="AA97" s="35" t="str">
        <f>IF(AA87="-","-",SUM(AA87:AA90,AA92:AA96)*'3l HAP'!$E$9)</f>
        <v>-</v>
      </c>
      <c r="AB97" s="35" t="str">
        <f>IF(AB87="-","-",SUM(AB87:AB90,AB92:AB96)*'3l HAP'!$E$9)</f>
        <v>-</v>
      </c>
      <c r="AC97" s="35" t="str">
        <f>IF(AC87="-","-",SUM(AC87:AC90,AC92:AC96)*'3l HAP'!$E$9)</f>
        <v>-</v>
      </c>
      <c r="AD97" s="25"/>
    </row>
    <row r="98" spans="1:30" s="26" customFormat="1" ht="11.25" customHeight="1" x14ac:dyDescent="0.15">
      <c r="A98" s="207"/>
      <c r="B98" s="123" t="s">
        <v>253</v>
      </c>
      <c r="C98" s="123" t="str">
        <f>B98&amp;"_"&amp;D98</f>
        <v>Total_North West</v>
      </c>
      <c r="D98" s="121" t="s">
        <v>122</v>
      </c>
      <c r="E98" s="75"/>
      <c r="F98" s="27"/>
      <c r="G98" s="35">
        <f t="shared" ref="G98:N98" si="18">IF(G87="-","-",SUM(G87:G97))</f>
        <v>498.74391681636183</v>
      </c>
      <c r="H98" s="35">
        <f t="shared" si="18"/>
        <v>479.19106417886081</v>
      </c>
      <c r="I98" s="35">
        <f t="shared" si="18"/>
        <v>489.43382278404073</v>
      </c>
      <c r="J98" s="35">
        <f t="shared" si="18"/>
        <v>480.5593557640388</v>
      </c>
      <c r="K98" s="35">
        <f t="shared" si="18"/>
        <v>512.24866967456899</v>
      </c>
      <c r="L98" s="35">
        <f t="shared" si="18"/>
        <v>506.5059283375262</v>
      </c>
      <c r="M98" s="35">
        <f t="shared" si="18"/>
        <v>552.73883448812865</v>
      </c>
      <c r="N98" s="35">
        <f t="shared" si="18"/>
        <v>570.87079827767366</v>
      </c>
      <c r="O98" s="27"/>
      <c r="P98" s="35">
        <f t="shared" ref="P98:W98" si="19">IF(P87="-","-",SUM(P87:P97))</f>
        <v>570.87079827767366</v>
      </c>
      <c r="Q98" s="35">
        <f t="shared" si="19"/>
        <v>636.0013450408693</v>
      </c>
      <c r="R98" s="35">
        <f t="shared" si="19"/>
        <v>615.28007360288279</v>
      </c>
      <c r="S98" s="35">
        <f t="shared" si="19"/>
        <v>607.63791801461377</v>
      </c>
      <c r="T98" s="35">
        <f t="shared" si="19"/>
        <v>583.1769717301072</v>
      </c>
      <c r="U98" s="35">
        <f t="shared" si="19"/>
        <v>624.37669884814375</v>
      </c>
      <c r="V98" s="35">
        <f t="shared" si="19"/>
        <v>684.59656164388559</v>
      </c>
      <c r="W98" s="35">
        <f t="shared" si="19"/>
        <v>984.40199883857917</v>
      </c>
      <c r="X98" s="27"/>
      <c r="Y98" s="35">
        <f t="shared" ref="Y98:AC98" si="20">IF(Y87="-","-",SUM(Y87:Y97))</f>
        <v>1655.1445429131238</v>
      </c>
      <c r="Z98" s="35" t="str">
        <f t="shared" si="20"/>
        <v>-</v>
      </c>
      <c r="AA98" s="35" t="str">
        <f t="shared" si="20"/>
        <v>-</v>
      </c>
      <c r="AB98" s="35" t="str">
        <f t="shared" si="20"/>
        <v>-</v>
      </c>
      <c r="AC98" s="35" t="str">
        <f t="shared" si="20"/>
        <v>-</v>
      </c>
      <c r="AD98" s="25"/>
    </row>
    <row r="99" spans="1:30" s="26" customFormat="1" ht="12.6" customHeight="1" x14ac:dyDescent="0.15">
      <c r="A99" s="207"/>
      <c r="B99" s="120" t="s">
        <v>244</v>
      </c>
      <c r="C99" s="120" t="s">
        <v>180</v>
      </c>
      <c r="D99" s="122" t="s">
        <v>126</v>
      </c>
      <c r="E99" s="119"/>
      <c r="F99" s="27"/>
      <c r="G99" s="117">
        <f>IF('3a DF'!H126="-","-",'3a DF'!H126)</f>
        <v>187.38303778212173</v>
      </c>
      <c r="H99" s="117">
        <f>'3a DF'!I126</f>
        <v>167.86303778212172</v>
      </c>
      <c r="I99" s="117">
        <f>'3a DF'!J126</f>
        <v>154.05986571957507</v>
      </c>
      <c r="J99" s="117">
        <f>'3a DF'!K126</f>
        <v>145.64931557439073</v>
      </c>
      <c r="K99" s="117">
        <f>'3a DF'!L126</f>
        <v>176.82545268123062</v>
      </c>
      <c r="L99" s="117">
        <f>'3a DF'!M126</f>
        <v>169.2029415955835</v>
      </c>
      <c r="M99" s="117">
        <f>'3a DF'!N126</f>
        <v>187.99453958569902</v>
      </c>
      <c r="N99" s="117">
        <f>'3a DF'!O126</f>
        <v>205.32220286090796</v>
      </c>
      <c r="O99" s="27"/>
      <c r="P99" s="117">
        <f>'3a DF'!Q126</f>
        <v>205.32220286090796</v>
      </c>
      <c r="Q99" s="117">
        <f>'3a DF'!R126</f>
        <v>244.3910140003498</v>
      </c>
      <c r="R99" s="117">
        <f>'3a DF'!S126</f>
        <v>221.85776916530872</v>
      </c>
      <c r="S99" s="117">
        <f>'3a DF'!T126</f>
        <v>214.57247220346491</v>
      </c>
      <c r="T99" s="117">
        <f>'3a DF'!U126</f>
        <v>187.99500896501684</v>
      </c>
      <c r="U99" s="117">
        <f>'3a DF'!V126</f>
        <v>224.47040627818913</v>
      </c>
      <c r="V99" s="117">
        <f>'3a DF'!W126</f>
        <v>281.10057272753011</v>
      </c>
      <c r="W99" s="117">
        <f>'3a DF'!X126</f>
        <v>516.9255785925568</v>
      </c>
      <c r="X99" s="27"/>
      <c r="Y99" s="117">
        <f>'3a DF'!Z126</f>
        <v>1158.3716056023188</v>
      </c>
      <c r="Z99" s="117" t="str">
        <f>'3a DF'!AA126</f>
        <v>-</v>
      </c>
      <c r="AA99" s="117" t="str">
        <f>'3a DF'!AB126</f>
        <v>-</v>
      </c>
      <c r="AB99" s="117" t="str">
        <f>'3a DF'!AC126</f>
        <v>-</v>
      </c>
      <c r="AC99" s="117" t="str">
        <f>'3a DF'!AD126</f>
        <v>-</v>
      </c>
      <c r="AD99" s="25"/>
    </row>
    <row r="100" spans="1:30" s="26" customFormat="1" ht="11.25" x14ac:dyDescent="0.15">
      <c r="A100" s="207"/>
      <c r="B100" s="120" t="s">
        <v>244</v>
      </c>
      <c r="C100" s="120" t="s">
        <v>181</v>
      </c>
      <c r="D100" s="122" t="s">
        <v>126</v>
      </c>
      <c r="E100" s="119"/>
      <c r="F100" s="27"/>
      <c r="G100" s="117">
        <f>IF('3b CM'!G21="-","-",'3b CM'!G21)</f>
        <v>5.5253264395159783E-2</v>
      </c>
      <c r="H100" s="117">
        <f>'3b CM'!H21</f>
        <v>8.2879896592739671E-2</v>
      </c>
      <c r="I100" s="117">
        <f>'3b CM'!I21</f>
        <v>0.26097978458686133</v>
      </c>
      <c r="J100" s="117">
        <f>'3b CM'!J21</f>
        <v>0.26540344282564671</v>
      </c>
      <c r="K100" s="117">
        <f>'3b CM'!K21</f>
        <v>3.4087870316097875</v>
      </c>
      <c r="L100" s="117">
        <f>'3b CM'!L21</f>
        <v>3.3068678719644566</v>
      </c>
      <c r="M100" s="117">
        <f>'3b CM'!M21</f>
        <v>11.616376346884401</v>
      </c>
      <c r="N100" s="117">
        <f>'3b CM'!N21</f>
        <v>11.042857781904621</v>
      </c>
      <c r="O100" s="27"/>
      <c r="P100" s="117">
        <f>'3b CM'!P21</f>
        <v>11.042857781904621</v>
      </c>
      <c r="Q100" s="117">
        <f>'3b CM'!Q21</f>
        <v>14.854031497940696</v>
      </c>
      <c r="R100" s="117">
        <f>'3b CM'!R21</f>
        <v>14.922944451951974</v>
      </c>
      <c r="S100" s="117">
        <f>'3b CM'!S21</f>
        <v>17.771247126179681</v>
      </c>
      <c r="T100" s="117">
        <f>'3b CM'!T21</f>
        <v>18.924922297892913</v>
      </c>
      <c r="U100" s="117">
        <f>'3b CM'!U21</f>
        <v>14.605282700767461</v>
      </c>
      <c r="V100" s="117">
        <f>'3b CM'!V21</f>
        <v>14.897124543379949</v>
      </c>
      <c r="W100" s="117">
        <f>'3b CM'!W21</f>
        <v>9.2710140799288698</v>
      </c>
      <c r="X100" s="27"/>
      <c r="Y100" s="117">
        <f>'3b CM'!Y21</f>
        <v>11.745525641986619</v>
      </c>
      <c r="Z100" s="117" t="str">
        <f>'3b CM'!Z21</f>
        <v>-</v>
      </c>
      <c r="AA100" s="117" t="str">
        <f>'3b CM'!AA21</f>
        <v>-</v>
      </c>
      <c r="AB100" s="117" t="str">
        <f>'3b CM'!AB21</f>
        <v>-</v>
      </c>
      <c r="AC100" s="117" t="str">
        <f>'3b CM'!AC21</f>
        <v>-</v>
      </c>
      <c r="AD100" s="25"/>
    </row>
    <row r="101" spans="1:30" s="26" customFormat="1" ht="11.25" x14ac:dyDescent="0.15">
      <c r="A101" s="207"/>
      <c r="B101" s="120" t="s">
        <v>245</v>
      </c>
      <c r="C101" s="120" t="s">
        <v>182</v>
      </c>
      <c r="D101" s="122" t="s">
        <v>126</v>
      </c>
      <c r="E101" s="119"/>
      <c r="F101" s="27"/>
      <c r="G101" s="117" t="str">
        <f>IF('3c AA'!J90="-","-",'3c AA'!J90)</f>
        <v>-</v>
      </c>
      <c r="H101" s="117" t="str">
        <f>IF('3c AA'!K90="-","-",'3c AA'!K90)</f>
        <v>-</v>
      </c>
      <c r="I101" s="117" t="str">
        <f>IF('3c AA'!L90="-","-",'3c AA'!L90)</f>
        <v>-</v>
      </c>
      <c r="J101" s="117" t="str">
        <f>IF('3c AA'!M90="-","-",'3c AA'!M90)</f>
        <v>-</v>
      </c>
      <c r="K101" s="117" t="str">
        <f>IF('3c AA'!N90="-","-",'3c AA'!N90)</f>
        <v>-</v>
      </c>
      <c r="L101" s="117" t="str">
        <f>IF('3c AA'!O90="-","-",'3c AA'!O90)</f>
        <v>-</v>
      </c>
      <c r="M101" s="117" t="str">
        <f>IF('3c AA'!P90="-","-",'3c AA'!P90)</f>
        <v>-</v>
      </c>
      <c r="N101" s="117" t="str">
        <f>IF('3c AA'!Q90="-","-",'3c AA'!Q90)</f>
        <v>-</v>
      </c>
      <c r="O101" s="27"/>
      <c r="P101" s="117" t="str">
        <f>IF('3c AA'!S90="-","-",'3c AA'!S90)</f>
        <v>-</v>
      </c>
      <c r="Q101" s="117" t="str">
        <f>IF('3c AA'!T90="-","-",'3c AA'!T90)</f>
        <v>-</v>
      </c>
      <c r="R101" s="117" t="str">
        <f>IF('3c AA'!U90="-","-",'3c AA'!U90)</f>
        <v>-</v>
      </c>
      <c r="S101" s="117" t="str">
        <f>IF('3c AA'!V90="-","-",'3c AA'!V90)</f>
        <v>-</v>
      </c>
      <c r="T101" s="117">
        <f>IF('3c AA'!W90="-","-",'3c AA'!W90)</f>
        <v>0</v>
      </c>
      <c r="U101" s="117">
        <f>IF('3c AA'!X90="-","-",'3c AA'!X90)</f>
        <v>0</v>
      </c>
      <c r="V101" s="117">
        <f>IF('3c AA'!Y90="-","-",'3c AA'!Y90)</f>
        <v>0</v>
      </c>
      <c r="W101" s="117" t="str">
        <f>IF('3c AA'!Z90="-","-",'3c AA'!Z90)</f>
        <v>-</v>
      </c>
      <c r="X101" s="27"/>
      <c r="Y101" s="117">
        <f>IF('3c AA'!AB90="-","-",'3c AA'!AB90)</f>
        <v>3.6397073452857711</v>
      </c>
      <c r="Z101" s="117" t="str">
        <f>IF('3c AA'!AC90="-","-",'3c AA'!AC90)</f>
        <v>-</v>
      </c>
      <c r="AA101" s="117" t="str">
        <f>IF('3c AA'!AD90="-","-",'3c AA'!AD90)</f>
        <v>-</v>
      </c>
      <c r="AB101" s="117" t="str">
        <f>IF('3c AA'!AE90="-","-",'3c AA'!AE90)</f>
        <v>-</v>
      </c>
      <c r="AC101" s="117" t="str">
        <f>IF('3c AA'!AF90="-","-",'3c AA'!AF90)</f>
        <v>-</v>
      </c>
      <c r="AD101" s="25"/>
    </row>
    <row r="102" spans="1:30" s="26" customFormat="1" ht="11.25" x14ac:dyDescent="0.15">
      <c r="A102" s="207"/>
      <c r="B102" s="120" t="s">
        <v>246</v>
      </c>
      <c r="C102" s="120" t="s">
        <v>183</v>
      </c>
      <c r="D102" s="122" t="s">
        <v>126</v>
      </c>
      <c r="E102" s="119"/>
      <c r="F102" s="27"/>
      <c r="G102" s="117">
        <f>IF('3d PC'!G22="-","-",'3d PC'!G22)</f>
        <v>68.547386682423578</v>
      </c>
      <c r="H102" s="117">
        <f>'3d PC'!H22</f>
        <v>68.527434046559122</v>
      </c>
      <c r="I102" s="117">
        <f>'3d PC'!I22</f>
        <v>83.596269989495994</v>
      </c>
      <c r="J102" s="117">
        <f>'3d PC'!J22</f>
        <v>83.518628016940596</v>
      </c>
      <c r="K102" s="117">
        <f>'3d PC'!K22</f>
        <v>88.898325667417765</v>
      </c>
      <c r="L102" s="117">
        <f>'3d PC'!L22</f>
        <v>89.213434901451066</v>
      </c>
      <c r="M102" s="117">
        <f>'3d PC'!M22</f>
        <v>103.18004779359447</v>
      </c>
      <c r="N102" s="117">
        <f>'3d PC'!N22</f>
        <v>103.24900872090601</v>
      </c>
      <c r="O102" s="27"/>
      <c r="P102" s="117">
        <f>'3d PC'!P22</f>
        <v>103.24900872090601</v>
      </c>
      <c r="Q102" s="117">
        <f>'3d PC'!Q22</f>
        <v>110.38013724600586</v>
      </c>
      <c r="R102" s="117">
        <f>'3d PC'!R22</f>
        <v>111.6946549390581</v>
      </c>
      <c r="S102" s="117">
        <f>'3d PC'!S22</f>
        <v>114.88906356222863</v>
      </c>
      <c r="T102" s="117">
        <f>'3d PC'!T22</f>
        <v>114.40848643406545</v>
      </c>
      <c r="U102" s="117">
        <f>'3d PC'!U22</f>
        <v>121.04212798149379</v>
      </c>
      <c r="V102" s="117">
        <f>'3d PC'!V22</f>
        <v>120.44834141433503</v>
      </c>
      <c r="W102" s="117">
        <f>'3d PC'!W22</f>
        <v>126.55616762721465</v>
      </c>
      <c r="X102" s="27"/>
      <c r="Y102" s="117">
        <f>'3d PC'!Y22</f>
        <v>125.48206645212916</v>
      </c>
      <c r="Z102" s="117" t="str">
        <f>'3d PC'!Z22</f>
        <v>-</v>
      </c>
      <c r="AA102" s="117" t="str">
        <f>'3d PC'!AA22</f>
        <v>-</v>
      </c>
      <c r="AB102" s="117" t="str">
        <f>'3d PC'!AB22</f>
        <v>-</v>
      </c>
      <c r="AC102" s="117" t="str">
        <f>'3d PC'!AC22</f>
        <v>-</v>
      </c>
      <c r="AD102" s="25"/>
    </row>
    <row r="103" spans="1:30" s="26" customFormat="1" ht="11.25" x14ac:dyDescent="0.15">
      <c r="A103" s="207"/>
      <c r="B103" s="120" t="s">
        <v>247</v>
      </c>
      <c r="C103" s="120" t="s">
        <v>184</v>
      </c>
      <c r="D103" s="122" t="s">
        <v>126</v>
      </c>
      <c r="E103" s="119"/>
      <c r="F103" s="27"/>
      <c r="G103" s="117">
        <f>IF('3e NC-Elec'!H36="-","-",'3e NC-Elec'!H36)</f>
        <v>122.08500414815211</v>
      </c>
      <c r="H103" s="117">
        <f>'3e NC-Elec'!I36</f>
        <v>122.81915865478281</v>
      </c>
      <c r="I103" s="117">
        <f>'3e NC-Elec'!J36</f>
        <v>131.63855203118507</v>
      </c>
      <c r="J103" s="117">
        <f>'3e NC-Elec'!K36</f>
        <v>131.08636885288198</v>
      </c>
      <c r="K103" s="117">
        <f>'3e NC-Elec'!L36</f>
        <v>129.90344141849408</v>
      </c>
      <c r="L103" s="117">
        <f>'3e NC-Elec'!M36</f>
        <v>130.78355618770024</v>
      </c>
      <c r="M103" s="117">
        <f>'3e NC-Elec'!N36</f>
        <v>127.01235937375483</v>
      </c>
      <c r="N103" s="117">
        <f>'3e NC-Elec'!O36</f>
        <v>126.61887448222694</v>
      </c>
      <c r="O103" s="27"/>
      <c r="P103" s="117">
        <f>'3e NC-Elec'!Q36</f>
        <v>126.61887448222694</v>
      </c>
      <c r="Q103" s="117">
        <f>'3e NC-Elec'!R36</f>
        <v>129.45364098727072</v>
      </c>
      <c r="R103" s="117">
        <f>'3e NC-Elec'!S36</f>
        <v>131.52644467740498</v>
      </c>
      <c r="S103" s="117">
        <f>'3e NC-Elec'!T36</f>
        <v>125.83975465699035</v>
      </c>
      <c r="T103" s="117">
        <f>'3e NC-Elec'!U36</f>
        <v>129.65130343621664</v>
      </c>
      <c r="U103" s="117">
        <f>'3e NC-Elec'!V36</f>
        <v>143.66772165993581</v>
      </c>
      <c r="V103" s="117">
        <f>'3e NC-Elec'!W36</f>
        <v>143.70230923154</v>
      </c>
      <c r="W103" s="117">
        <f>'3e NC-Elec'!X36</f>
        <v>196.67867090014926</v>
      </c>
      <c r="X103" s="27"/>
      <c r="Y103" s="117">
        <f>'3e NC-Elec'!Z36</f>
        <v>201.89940325592485</v>
      </c>
      <c r="Z103" s="117" t="str">
        <f>'3e NC-Elec'!AA36</f>
        <v>-</v>
      </c>
      <c r="AA103" s="117" t="str">
        <f>'3e NC-Elec'!AB36</f>
        <v>-</v>
      </c>
      <c r="AB103" s="117" t="str">
        <f>'3e NC-Elec'!AC36</f>
        <v>-</v>
      </c>
      <c r="AC103" s="117" t="str">
        <f>'3e NC-Elec'!AD36</f>
        <v>-</v>
      </c>
      <c r="AD103" s="25"/>
    </row>
    <row r="104" spans="1:30" s="26" customFormat="1" ht="11.25" customHeight="1" x14ac:dyDescent="0.15">
      <c r="A104" s="207"/>
      <c r="B104" s="120" t="s">
        <v>248</v>
      </c>
      <c r="C104" s="120" t="s">
        <v>185</v>
      </c>
      <c r="D104" s="122" t="s">
        <v>126</v>
      </c>
      <c r="E104" s="119"/>
      <c r="F104" s="27"/>
      <c r="G104" s="117">
        <f>IF('3g CPIH'!C$17="-","-",'3h OC '!$E$8*('3g CPIH'!C$17/'3g CPIH'!$G$17))</f>
        <v>76.502677103718199</v>
      </c>
      <c r="H104" s="117">
        <f>IF('3g CPIH'!D$17="-","-",'3h OC '!$E$8*('3g CPIH'!D$17/'3g CPIH'!$G$17))</f>
        <v>76.655835616438353</v>
      </c>
      <c r="I104" s="117">
        <f>IF('3g CPIH'!E$17="-","-",'3h OC '!$E$8*('3g CPIH'!E$17/'3g CPIH'!$G$17))</f>
        <v>76.885573385518597</v>
      </c>
      <c r="J104" s="117">
        <f>IF('3g CPIH'!F$17="-","-",'3h OC '!$E$8*('3g CPIH'!F$17/'3g CPIH'!$G$17))</f>
        <v>77.345048923679059</v>
      </c>
      <c r="K104" s="117">
        <f>IF('3g CPIH'!G$17="-","-",'3h OC '!$E$8*('3g CPIH'!G$17/'3g CPIH'!$G$17))</f>
        <v>78.263999999999996</v>
      </c>
      <c r="L104" s="117">
        <f>IF('3g CPIH'!H$17="-","-",'3h OC '!$E$8*('3g CPIH'!H$17/'3g CPIH'!$G$17))</f>
        <v>79.259530332681024</v>
      </c>
      <c r="M104" s="117">
        <f>IF('3g CPIH'!I$17="-","-",'3h OC '!$E$8*('3g CPIH'!I$17/'3g CPIH'!$G$17))</f>
        <v>80.408219178082177</v>
      </c>
      <c r="N104" s="117">
        <f>IF('3g CPIH'!J$17="-","-",'3h OC '!$E$8*('3g CPIH'!J$17/'3g CPIH'!$G$17))</f>
        <v>81.097432485322898</v>
      </c>
      <c r="O104" s="27"/>
      <c r="P104" s="117">
        <f>IF('3g CPIH'!L$17="-","-",'3h OC '!$E$8*('3g CPIH'!L$17/'3g CPIH'!$G$17))</f>
        <v>81.097432485322898</v>
      </c>
      <c r="Q104" s="117">
        <f>IF('3g CPIH'!M$17="-","-",'3h OC '!$E$8*('3g CPIH'!M$17/'3g CPIH'!$G$17))</f>
        <v>82.016383561643835</v>
      </c>
      <c r="R104" s="117">
        <f>IF('3g CPIH'!N$17="-","-",'3h OC '!$E$8*('3g CPIH'!N$17/'3g CPIH'!$G$17))</f>
        <v>82.62901761252445</v>
      </c>
      <c r="S104" s="117">
        <f>IF('3g CPIH'!O$17="-","-",'3h OC '!$E$8*('3g CPIH'!O$17/'3g CPIH'!$G$17))</f>
        <v>83.088493150684926</v>
      </c>
      <c r="T104" s="117">
        <f>IF('3g CPIH'!P$17="-","-",'3h OC '!$E$8*('3g CPIH'!P$17/'3g CPIH'!$G$17))</f>
        <v>83.318230919765156</v>
      </c>
      <c r="U104" s="117">
        <f>IF('3g CPIH'!Q$17="-","-",'3h OC '!$E$8*('3g CPIH'!Q$17/'3g CPIH'!$G$17))</f>
        <v>83.777706457925632</v>
      </c>
      <c r="V104" s="117">
        <f>IF('3g CPIH'!R$17="-","-",'3h OC '!$E$8*('3g CPIH'!R$17/'3g CPIH'!$G$17))</f>
        <v>85.309291585127198</v>
      </c>
      <c r="W104" s="117">
        <f>IF('3g CPIH'!S$17="-","-",'3h OC '!$E$8*('3g CPIH'!S$17/'3g CPIH'!$G$17))</f>
        <v>87.836407045009793</v>
      </c>
      <c r="X104" s="27"/>
      <c r="Y104" s="117">
        <f>IF('3g CPIH'!U$17="-","-",'3h OC '!$E$8*('3g CPIH'!U$17/'3g CPIH'!$G$17))</f>
        <v>92.278003913894324</v>
      </c>
      <c r="Z104" s="117" t="str">
        <f>IF('3g CPIH'!V$17="-","-",'3h OC '!$E$8*('3g CPIH'!V$17/'3g CPIH'!$G$17))</f>
        <v>-</v>
      </c>
      <c r="AA104" s="117" t="str">
        <f>IF('3g CPIH'!W$17="-","-",'3h OC '!$E$8*('3g CPIH'!W$17/'3g CPIH'!$G$17))</f>
        <v>-</v>
      </c>
      <c r="AB104" s="117" t="str">
        <f>IF('3g CPIH'!X$17="-","-",'3h OC '!$E$8*('3g CPIH'!X$17/'3g CPIH'!$G$17))</f>
        <v>-</v>
      </c>
      <c r="AC104" s="117" t="str">
        <f>IF('3g CPIH'!Y$17="-","-",'3h OC '!$E$8*('3g CPIH'!Y$17/'3g CPIH'!$G$17))</f>
        <v>-</v>
      </c>
      <c r="AD104" s="25"/>
    </row>
    <row r="105" spans="1:30" s="26" customFormat="1" ht="11.25" customHeight="1" x14ac:dyDescent="0.15">
      <c r="A105" s="207"/>
      <c r="B105" s="120" t="s">
        <v>248</v>
      </c>
      <c r="C105" s="120" t="s">
        <v>186</v>
      </c>
      <c r="D105" s="122" t="s">
        <v>126</v>
      </c>
      <c r="E105" s="119"/>
      <c r="F105" s="27"/>
      <c r="G105" s="117" t="s">
        <v>249</v>
      </c>
      <c r="H105" s="117" t="s">
        <v>249</v>
      </c>
      <c r="I105" s="117" t="s">
        <v>249</v>
      </c>
      <c r="J105" s="117" t="s">
        <v>249</v>
      </c>
      <c r="K105" s="117">
        <f>IF('3i SMNCC'!G$52="-","-",'3i SMNCC'!G$52)</f>
        <v>0</v>
      </c>
      <c r="L105" s="117">
        <f>IF('3i SMNCC'!H$52="-","-",'3i SMNCC'!H$52)</f>
        <v>-0.18995111249132623</v>
      </c>
      <c r="M105" s="117">
        <f>IF('3i SMNCC'!I$52="-","-",'3i SMNCC'!I$52)</f>
        <v>2.3898870370752556</v>
      </c>
      <c r="N105" s="117">
        <f>IF('3i SMNCC'!J$52="-","-",'3i SMNCC'!J$52)</f>
        <v>2.4654814606041811</v>
      </c>
      <c r="O105" s="27"/>
      <c r="P105" s="117">
        <f>IF('3i SMNCC'!L$52="-","-",'3i SMNCC'!L$52)</f>
        <v>2.4654814606041811</v>
      </c>
      <c r="Q105" s="117">
        <f>IF('3i SMNCC'!M$52="-","-",'3i SMNCC'!M$52)</f>
        <v>4.8850955964817686</v>
      </c>
      <c r="R105" s="117">
        <f>IF('3i SMNCC'!N$52="-","-",'3i SMNCC'!N$52)</f>
        <v>4.7480163427765101</v>
      </c>
      <c r="S105" s="117">
        <f>IF('3i SMNCC'!O$52="-","-",'3i SMNCC'!O$52)</f>
        <v>7.093641997338695</v>
      </c>
      <c r="T105" s="117">
        <f>IF('3i SMNCC'!P$52="-","-",'3i SMNCC'!P$52)</f>
        <v>6.2155900817178944</v>
      </c>
      <c r="U105" s="117">
        <f>IF('3i SMNCC'!Q$52="-","-",'3i SMNCC'!Q$52)</f>
        <v>5.8459595331056082</v>
      </c>
      <c r="V105" s="117">
        <f>IF('3i SMNCC'!R$52="-","-",'3i SMNCC'!R$52)</f>
        <v>6.2696858243973583</v>
      </c>
      <c r="W105" s="117">
        <f>IF('3i SMNCC'!S$52="-","-",'3i SMNCC'!S$52)</f>
        <v>6.0892580260299454</v>
      </c>
      <c r="X105" s="27"/>
      <c r="Y105" s="117">
        <f>IF('3i SMNCC'!U$52="-","-",'3i SMNCC'!U$52)</f>
        <v>5.9026181198620193</v>
      </c>
      <c r="Z105" s="117" t="str">
        <f>IF('3i SMNCC'!V$52="-","-",'3i SMNCC'!V$52)</f>
        <v>-</v>
      </c>
      <c r="AA105" s="117" t="str">
        <f>IF('3i SMNCC'!W$52="-","-",'3i SMNCC'!W$52)</f>
        <v>-</v>
      </c>
      <c r="AB105" s="117" t="str">
        <f>IF('3i SMNCC'!X$52="-","-",'3i SMNCC'!X$52)</f>
        <v>-</v>
      </c>
      <c r="AC105" s="117" t="str">
        <f>IF('3i SMNCC'!Y$52="-","-",'3i SMNCC'!Y$52)</f>
        <v>-</v>
      </c>
      <c r="AD105" s="25"/>
    </row>
    <row r="106" spans="1:30" s="26" customFormat="1" ht="11.25" customHeight="1" x14ac:dyDescent="0.15">
      <c r="A106" s="207"/>
      <c r="B106" s="120" t="s">
        <v>248</v>
      </c>
      <c r="C106" s="120" t="s">
        <v>187</v>
      </c>
      <c r="D106" s="122" t="s">
        <v>126</v>
      </c>
      <c r="E106" s="119"/>
      <c r="F106" s="27"/>
      <c r="G106" s="117">
        <f>IF('3g CPIH'!C$17="-","-",'3j PAAC PAP'!$G$12*('3g CPIH'!C$17/'3g CPIH'!$G$17))</f>
        <v>23.857918590998043</v>
      </c>
      <c r="H106" s="117">
        <f>IF('3g CPIH'!D$17="-","-",'3j PAAC PAP'!$G$12*('3g CPIH'!D$17/'3g CPIH'!$G$17))</f>
        <v>23.905682191780819</v>
      </c>
      <c r="I106" s="117">
        <f>IF('3g CPIH'!E$17="-","-",'3j PAAC PAP'!$G$12*('3g CPIH'!E$17/'3g CPIH'!$G$17))</f>
        <v>23.977327592954992</v>
      </c>
      <c r="J106" s="117">
        <f>IF('3g CPIH'!F$17="-","-",'3j PAAC PAP'!$G$12*('3g CPIH'!F$17/'3g CPIH'!$G$17))</f>
        <v>24.120618395303325</v>
      </c>
      <c r="K106" s="117">
        <f>IF('3g CPIH'!G$17="-","-",'3j PAAC PAP'!$G$12*('3g CPIH'!G$17/'3g CPIH'!$G$17))</f>
        <v>24.4072</v>
      </c>
      <c r="L106" s="117">
        <f>IF('3g CPIH'!H$17="-","-",'3j PAAC PAP'!$G$12*('3g CPIH'!H$17/'3g CPIH'!$G$17))</f>
        <v>24.717663405088064</v>
      </c>
      <c r="M106" s="117">
        <f>IF('3g CPIH'!I$17="-","-",'3j PAAC PAP'!$G$12*('3g CPIH'!I$17/'3g CPIH'!$G$17))</f>
        <v>25.075890410958902</v>
      </c>
      <c r="N106" s="117">
        <f>IF('3g CPIH'!J$17="-","-",'3j PAAC PAP'!$G$12*('3g CPIH'!J$17/'3g CPIH'!$G$17))</f>
        <v>25.290826614481411</v>
      </c>
      <c r="O106" s="27"/>
      <c r="P106" s="117">
        <f>IF('3g CPIH'!L$17="-","-",'3j PAAC PAP'!$G$12*('3g CPIH'!L$17/'3g CPIH'!$G$17))</f>
        <v>25.290826614481411</v>
      </c>
      <c r="Q106" s="117">
        <f>IF('3g CPIH'!M$17="-","-",'3j PAAC PAP'!$G$12*('3g CPIH'!M$17/'3g CPIH'!$G$17))</f>
        <v>25.577408219178082</v>
      </c>
      <c r="R106" s="117">
        <f>IF('3g CPIH'!N$17="-","-",'3j PAAC PAP'!$G$12*('3g CPIH'!N$17/'3g CPIH'!$G$17))</f>
        <v>25.768462622309197</v>
      </c>
      <c r="S106" s="117">
        <f>IF('3g CPIH'!O$17="-","-",'3j PAAC PAP'!$G$12*('3g CPIH'!O$17/'3g CPIH'!$G$17))</f>
        <v>25.911753424657533</v>
      </c>
      <c r="T106" s="117">
        <f>IF('3g CPIH'!P$17="-","-",'3j PAAC PAP'!$G$12*('3g CPIH'!P$17/'3g CPIH'!$G$17))</f>
        <v>25.983398825831699</v>
      </c>
      <c r="U106" s="117">
        <f>IF('3g CPIH'!Q$17="-","-",'3j PAAC PAP'!$G$12*('3g CPIH'!Q$17/'3g CPIH'!$G$17))</f>
        <v>26.126689628180038</v>
      </c>
      <c r="V106" s="117">
        <f>IF('3g CPIH'!R$17="-","-",'3j PAAC PAP'!$G$12*('3g CPIH'!R$17/'3g CPIH'!$G$17))</f>
        <v>26.604325636007829</v>
      </c>
      <c r="W106" s="117">
        <f>IF('3g CPIH'!S$17="-","-",'3j PAAC PAP'!$G$12*('3g CPIH'!S$17/'3g CPIH'!$G$17))</f>
        <v>27.39242504892368</v>
      </c>
      <c r="X106" s="27"/>
      <c r="Y106" s="117">
        <f>IF('3g CPIH'!U$17="-","-",'3j PAAC PAP'!$G$12*('3g CPIH'!U$17/'3g CPIH'!$G$17))</f>
        <v>28.777569471624265</v>
      </c>
      <c r="Z106" s="117" t="str">
        <f>IF('3g CPIH'!V$17="-","-",'3j PAAC PAP'!$G$12*('3g CPIH'!V$17/'3g CPIH'!$G$17))</f>
        <v>-</v>
      </c>
      <c r="AA106" s="117" t="str">
        <f>IF('3g CPIH'!W$17="-","-",'3j PAAC PAP'!$G$12*('3g CPIH'!W$17/'3g CPIH'!$G$17))</f>
        <v>-</v>
      </c>
      <c r="AB106" s="117" t="str">
        <f>IF('3g CPIH'!X$17="-","-",'3j PAAC PAP'!$G$12*('3g CPIH'!X$17/'3g CPIH'!$G$17))</f>
        <v>-</v>
      </c>
      <c r="AC106" s="117" t="str">
        <f>IF('3g CPIH'!Y$17="-","-",'3j PAAC PAP'!$G$12*('3g CPIH'!Y$17/'3g CPIH'!$G$17))</f>
        <v>-</v>
      </c>
      <c r="AD106" s="25"/>
    </row>
    <row r="107" spans="1:30" s="26" customFormat="1" ht="11.25" customHeight="1" x14ac:dyDescent="0.15">
      <c r="A107" s="207"/>
      <c r="B107" s="120" t="s">
        <v>248</v>
      </c>
      <c r="C107" s="120" t="s">
        <v>188</v>
      </c>
      <c r="D107" s="122" t="s">
        <v>126</v>
      </c>
      <c r="E107" s="119"/>
      <c r="F107" s="27"/>
      <c r="G107" s="117">
        <f>IF(G99="-","-",SUM(G99:G105)*'3j PAAC PAP'!$G$30)</f>
        <v>0</v>
      </c>
      <c r="H107" s="117">
        <f>IF(H99="-","-",SUM(H99:H105)*'3j PAAC PAP'!$G$30)</f>
        <v>0</v>
      </c>
      <c r="I107" s="117">
        <f>IF(I99="-","-",SUM(I99:I105)*'3j PAAC PAP'!$G$30)</f>
        <v>0</v>
      </c>
      <c r="J107" s="117">
        <f>IF(J99="-","-",SUM(J99:J105)*'3j PAAC PAP'!$G$30)</f>
        <v>0</v>
      </c>
      <c r="K107" s="117">
        <f>IF(K99="-","-",SUM(K99:K105)*'3j PAAC PAP'!$G$30)</f>
        <v>0</v>
      </c>
      <c r="L107" s="117">
        <f>IF(L99="-","-",SUM(L99:L105)*'3j PAAC PAP'!$G$30)</f>
        <v>0</v>
      </c>
      <c r="M107" s="117">
        <f>IF(M99="-","-",SUM(M99:M105)*'3j PAAC PAP'!$G$30)</f>
        <v>0</v>
      </c>
      <c r="N107" s="117">
        <f>IF(N99="-","-",SUM(N99:N105)*'3j PAAC PAP'!$G$30)</f>
        <v>0</v>
      </c>
      <c r="O107" s="27"/>
      <c r="P107" s="117">
        <f>IF(P99="-","-",SUM(P99:P105)*'3j PAAC PAP'!$G$30)</f>
        <v>0</v>
      </c>
      <c r="Q107" s="117">
        <f>IF(Q99="-","-",SUM(Q99:Q105)*'3j PAAC PAP'!$G$30)</f>
        <v>0</v>
      </c>
      <c r="R107" s="117">
        <f>IF(R99="-","-",SUM(R99:R105)*'3j PAAC PAP'!$G$30)</f>
        <v>0</v>
      </c>
      <c r="S107" s="117">
        <f>IF(S99="-","-",SUM(S99:S105)*'3j PAAC PAP'!$G$30)</f>
        <v>0</v>
      </c>
      <c r="T107" s="117">
        <f>IF(T99="-","-",SUM(T99:T105)*'3j PAAC PAP'!$G$30)</f>
        <v>0</v>
      </c>
      <c r="U107" s="117">
        <f>IF(U99="-","-",SUM(U99:U105)*'3j PAAC PAP'!$G$30)</f>
        <v>0</v>
      </c>
      <c r="V107" s="117">
        <f>IF(V99="-","-",SUM(V99:V105)*'3j PAAC PAP'!$G$30)</f>
        <v>0</v>
      </c>
      <c r="W107" s="117">
        <f>IF(W99="-","-",SUM(W99:W105)*'3j PAAC PAP'!$G$30)</f>
        <v>0</v>
      </c>
      <c r="X107" s="27"/>
      <c r="Y107" s="117">
        <f>IF(Y99="-","-",SUM(Y99:Y105)*'3j PAAC PAP'!$G$30)</f>
        <v>0</v>
      </c>
      <c r="Z107" s="117" t="str">
        <f>IF(Z99="-","-",SUM(Z99:Z105)*'3j PAAC PAP'!$G$30)</f>
        <v>-</v>
      </c>
      <c r="AA107" s="117" t="str">
        <f>IF(AA99="-","-",SUM(AA99:AA105)*'3j PAAC PAP'!$G$30)</f>
        <v>-</v>
      </c>
      <c r="AB107" s="117" t="str">
        <f>IF(AB99="-","-",SUM(AB99:AB105)*'3j PAAC PAP'!$G$30)</f>
        <v>-</v>
      </c>
      <c r="AC107" s="117" t="str">
        <f>IF(AC99="-","-",SUM(AC99:AC105)*'3j PAAC PAP'!$G$30)</f>
        <v>-</v>
      </c>
      <c r="AD107" s="25"/>
    </row>
    <row r="108" spans="1:30" s="26" customFormat="1" ht="11.25" customHeight="1" x14ac:dyDescent="0.15">
      <c r="A108" s="207"/>
      <c r="B108" s="120" t="s">
        <v>189</v>
      </c>
      <c r="C108" s="120" t="s">
        <v>250</v>
      </c>
      <c r="D108" s="122" t="s">
        <v>126</v>
      </c>
      <c r="E108" s="119"/>
      <c r="F108" s="27"/>
      <c r="G108" s="117">
        <f>IF(G99="-","-",SUM(G99:G107)*'3k EBIT'!$E$8)</f>
        <v>9.2662569840107931</v>
      </c>
      <c r="H108" s="117">
        <f>IF(H99="-","-",SUM(H99:H107)*'3k EBIT'!$E$8)</f>
        <v>8.9064528179505214</v>
      </c>
      <c r="I108" s="117">
        <f>IF(I99="-","-",SUM(I99:I107)*'3k EBIT'!$E$8)</f>
        <v>9.1110668347722346</v>
      </c>
      <c r="J108" s="117">
        <f>IF(J99="-","-",SUM(J99:J107)*'3k EBIT'!$E$8)</f>
        <v>8.9477329019342218</v>
      </c>
      <c r="K108" s="117">
        <f>IF(K99="-","-",SUM(K99:K107)*'3k EBIT'!$E$8)</f>
        <v>9.7170651812782332</v>
      </c>
      <c r="L108" s="117">
        <f>IF(L99="-","-",SUM(L99:L107)*'3k EBIT'!$E$8)</f>
        <v>9.6122230283485308</v>
      </c>
      <c r="M108" s="117">
        <f>IF(M99="-","-",SUM(M99:M107)*'3k EBIT'!$E$8)</f>
        <v>10.413734328454119</v>
      </c>
      <c r="N108" s="117">
        <f>IF(N99="-","-",SUM(N99:N107)*'3k EBIT'!$E$8)</f>
        <v>10.750918903582265</v>
      </c>
      <c r="O108" s="27"/>
      <c r="P108" s="117">
        <f>IF(P99="-","-",SUM(P99:P107)*'3k EBIT'!$E$8)</f>
        <v>10.750918903582265</v>
      </c>
      <c r="Q108" s="117">
        <f>IF(Q99="-","-",SUM(Q99:Q107)*'3k EBIT'!$E$8)</f>
        <v>11.844649748756609</v>
      </c>
      <c r="R108" s="117">
        <f>IF(R99="-","-",SUM(R99:R107)*'3k EBIT'!$E$8)</f>
        <v>11.488077096425917</v>
      </c>
      <c r="S108" s="117">
        <f>IF(S99="-","-",SUM(S99:S107)*'3k EBIT'!$E$8)</f>
        <v>11.410975341122079</v>
      </c>
      <c r="T108" s="117">
        <f>IF(T99="-","-",SUM(T99:T107)*'3k EBIT'!$E$8)</f>
        <v>10.971912752523091</v>
      </c>
      <c r="U108" s="117">
        <f>IF(U99="-","-",SUM(U99:U107)*'3k EBIT'!$E$8)</f>
        <v>11.999171199632524</v>
      </c>
      <c r="V108" s="117">
        <f>IF(V99="-","-",SUM(V99:V107)*'3k EBIT'!$E$8)</f>
        <v>13.137927415838163</v>
      </c>
      <c r="W108" s="117">
        <f>IF(W99="-","-",SUM(W99:W107)*'3k EBIT'!$E$8)</f>
        <v>18.801476728922136</v>
      </c>
      <c r="X108" s="27"/>
      <c r="Y108" s="117">
        <f>IF(Y99="-","-",SUM(Y99:Y107)*'3k EBIT'!$E$8)</f>
        <v>31.532973008185003</v>
      </c>
      <c r="Z108" s="117" t="str">
        <f>IF(Z99="-","-",SUM(Z99:Z107)*'3k EBIT'!$E$8)</f>
        <v>-</v>
      </c>
      <c r="AA108" s="117" t="str">
        <f>IF(AA99="-","-",SUM(AA99:AA107)*'3k EBIT'!$E$8)</f>
        <v>-</v>
      </c>
      <c r="AB108" s="117" t="str">
        <f>IF(AB99="-","-",SUM(AB99:AB107)*'3k EBIT'!$E$8)</f>
        <v>-</v>
      </c>
      <c r="AC108" s="117" t="str">
        <f>IF(AC99="-","-",SUM(AC99:AC107)*'3k EBIT'!$E$8)</f>
        <v>-</v>
      </c>
      <c r="AD108" s="25"/>
    </row>
    <row r="109" spans="1:30" s="26" customFormat="1" ht="11.25" customHeight="1" x14ac:dyDescent="0.15">
      <c r="A109" s="207"/>
      <c r="B109" s="120" t="s">
        <v>251</v>
      </c>
      <c r="C109" s="156" t="s">
        <v>252</v>
      </c>
      <c r="D109" s="122" t="s">
        <v>126</v>
      </c>
      <c r="E109" s="118"/>
      <c r="F109" s="27"/>
      <c r="G109" s="117">
        <f>IF(G99="-","-",SUM(G99:G102,G104:G108)*'3l HAP'!$E$9)</f>
        <v>5.3529330576986602</v>
      </c>
      <c r="H109" s="117">
        <f>IF(H99="-","-",SUM(H99:H102,H104:H108)*'3l HAP'!$E$9)</f>
        <v>5.0649269005474817</v>
      </c>
      <c r="I109" s="117">
        <f>IF(I99="-","-",SUM(I99:I102,I104:I108)*'3l HAP'!$E$9)</f>
        <v>5.0934733506963772</v>
      </c>
      <c r="J109" s="117">
        <f>IF(J99="-","-",SUM(J99:J102,J104:J108)*'3l HAP'!$E$9)</f>
        <v>4.9756962265615323</v>
      </c>
      <c r="K109" s="117">
        <f>IF(K99="-","-",SUM(K99:K102,K104:K108)*'3l HAP'!$E$9)</f>
        <v>5.5858464802514538</v>
      </c>
      <c r="L109" s="117">
        <f>IF(L99="-","-",SUM(L99:L102,L104:L108)*'3l HAP'!$E$9)</f>
        <v>5.4921715974412573</v>
      </c>
      <c r="M109" s="117">
        <f>IF(M99="-","-",SUM(M99:M102,M104:M108)*'3l HAP'!$E$9)</f>
        <v>6.1650131688208356</v>
      </c>
      <c r="N109" s="117">
        <f>IF(N99="-","-",SUM(N99:N102,N104:N108)*'3l HAP'!$E$9)</f>
        <v>6.4306014087664929</v>
      </c>
      <c r="O109" s="27"/>
      <c r="P109" s="117">
        <f>IF(P99="-","-",SUM(P99:P102,P104:P108)*'3l HAP'!$E$9)</f>
        <v>6.4306014087664929</v>
      </c>
      <c r="Q109" s="117">
        <f>IF(Q99="-","-",SUM(Q99:Q102,Q104:Q108)*'3l HAP'!$E$9)</f>
        <v>7.2319032076218912</v>
      </c>
      <c r="R109" s="117">
        <f>IF(R99="-","-",SUM(R99:R102,R104:R108)*'3l HAP'!$E$9)</f>
        <v>6.9267880231946251</v>
      </c>
      <c r="S109" s="117">
        <f>IF(S99="-","-",SUM(S99:S102,S104:S108)*'3l HAP'!$E$9)</f>
        <v>6.9506338868819091</v>
      </c>
      <c r="T109" s="117">
        <f>IF(T99="-","-",SUM(T99:T102,T104:T108)*'3l HAP'!$E$9)</f>
        <v>6.5564967536028194</v>
      </c>
      <c r="U109" s="117">
        <f>IF(U99="-","-",SUM(U99:U102,U104:U108)*'3l HAP'!$E$9)</f>
        <v>7.1428657802726461</v>
      </c>
      <c r="V109" s="117">
        <f>IF(V99="-","-",SUM(V99:V102,V104:V108)*'3l HAP'!$E$9)</f>
        <v>8.0198605875755984</v>
      </c>
      <c r="W109" s="117">
        <f>IF(W99="-","-",SUM(W99:W102,W104:W108)*'3l HAP'!$E$9)</f>
        <v>11.608443741782445</v>
      </c>
      <c r="X109" s="27"/>
      <c r="Y109" s="117">
        <f>IF(Y99="-","-",SUM(Y99:Y102,Y104:Y108)*'3l HAP'!$E$9)</f>
        <v>21.342625948358943</v>
      </c>
      <c r="Z109" s="117" t="str">
        <f>IF(Z99="-","-",SUM(Z99:Z102,Z104:Z108)*'3l HAP'!$E$9)</f>
        <v>-</v>
      </c>
      <c r="AA109" s="117" t="str">
        <f>IF(AA99="-","-",SUM(AA99:AA102,AA104:AA108)*'3l HAP'!$E$9)</f>
        <v>-</v>
      </c>
      <c r="AB109" s="117" t="str">
        <f>IF(AB99="-","-",SUM(AB99:AB102,AB104:AB108)*'3l HAP'!$E$9)</f>
        <v>-</v>
      </c>
      <c r="AC109" s="117" t="str">
        <f>IF(AC99="-","-",SUM(AC99:AC102,AC104:AC108)*'3l HAP'!$E$9)</f>
        <v>-</v>
      </c>
      <c r="AD109" s="25"/>
    </row>
    <row r="110" spans="1:30" s="26" customFormat="1" ht="11.25" x14ac:dyDescent="0.15">
      <c r="A110" s="207"/>
      <c r="B110" s="120" t="s">
        <v>253</v>
      </c>
      <c r="C110" s="120" t="str">
        <f>B110&amp;"_"&amp;D110</f>
        <v>Total_Southern</v>
      </c>
      <c r="D110" s="122" t="s">
        <v>126</v>
      </c>
      <c r="E110" s="119"/>
      <c r="F110" s="27"/>
      <c r="G110" s="117">
        <f t="shared" ref="G110:N110" si="21">IF(G99="-","-",SUM(G99:G109))</f>
        <v>493.05046761351826</v>
      </c>
      <c r="H110" s="117">
        <f t="shared" si="21"/>
        <v>473.82540790677365</v>
      </c>
      <c r="I110" s="117">
        <f t="shared" si="21"/>
        <v>484.62310868878524</v>
      </c>
      <c r="J110" s="117">
        <f t="shared" si="21"/>
        <v>475.90881233451711</v>
      </c>
      <c r="K110" s="117">
        <f t="shared" si="21"/>
        <v>517.01011846028189</v>
      </c>
      <c r="L110" s="117">
        <f t="shared" si="21"/>
        <v>511.39843780776681</v>
      </c>
      <c r="M110" s="117">
        <f t="shared" si="21"/>
        <v>554.25606722332395</v>
      </c>
      <c r="N110" s="117">
        <f t="shared" si="21"/>
        <v>572.2682047187028</v>
      </c>
      <c r="O110" s="27"/>
      <c r="P110" s="117">
        <f t="shared" ref="P110:W110" si="22">IF(P99="-","-",SUM(P99:P109))</f>
        <v>572.2682047187028</v>
      </c>
      <c r="Q110" s="117">
        <f t="shared" si="22"/>
        <v>630.63426406524934</v>
      </c>
      <c r="R110" s="117">
        <f t="shared" si="22"/>
        <v>611.5621749309546</v>
      </c>
      <c r="S110" s="117">
        <f t="shared" si="22"/>
        <v>607.52803534954865</v>
      </c>
      <c r="T110" s="117">
        <f t="shared" si="22"/>
        <v>584.0253504666324</v>
      </c>
      <c r="U110" s="117">
        <f t="shared" si="22"/>
        <v>638.67793121950274</v>
      </c>
      <c r="V110" s="117">
        <f t="shared" si="22"/>
        <v>699.48943896573121</v>
      </c>
      <c r="W110" s="117">
        <f t="shared" si="22"/>
        <v>1001.1594417905176</v>
      </c>
      <c r="X110" s="27"/>
      <c r="Y110" s="117">
        <f t="shared" ref="Y110:AC110" si="23">IF(Y99="-","-",SUM(Y99:Y109))</f>
        <v>1680.9720987595699</v>
      </c>
      <c r="Z110" s="117" t="str">
        <f t="shared" si="23"/>
        <v>-</v>
      </c>
      <c r="AA110" s="117" t="str">
        <f t="shared" si="23"/>
        <v>-</v>
      </c>
      <c r="AB110" s="117" t="str">
        <f t="shared" si="23"/>
        <v>-</v>
      </c>
      <c r="AC110" s="117" t="str">
        <f t="shared" si="23"/>
        <v>-</v>
      </c>
      <c r="AD110" s="25"/>
    </row>
    <row r="111" spans="1:30" s="26" customFormat="1" ht="11.25" x14ac:dyDescent="0.15">
      <c r="A111" s="207"/>
      <c r="B111" s="123" t="s">
        <v>244</v>
      </c>
      <c r="C111" s="123" t="s">
        <v>180</v>
      </c>
      <c r="D111" s="121" t="s">
        <v>130</v>
      </c>
      <c r="E111" s="75"/>
      <c r="F111" s="27"/>
      <c r="G111" s="35">
        <f>IF('3a DF'!H127="-","-",'3a DF'!H127)</f>
        <v>189.54457253261364</v>
      </c>
      <c r="H111" s="35">
        <f>'3a DF'!I127</f>
        <v>169.80457253261363</v>
      </c>
      <c r="I111" s="35">
        <f>'3a DF'!J127</f>
        <v>155.84412668515441</v>
      </c>
      <c r="J111" s="35">
        <f>'3a DF'!K127</f>
        <v>147.32307225118126</v>
      </c>
      <c r="K111" s="35">
        <f>'3a DF'!L127</f>
        <v>178.86761095643521</v>
      </c>
      <c r="L111" s="35">
        <f>'3a DF'!M127</f>
        <v>171.16226572015267</v>
      </c>
      <c r="M111" s="35">
        <f>'3a DF'!N127</f>
        <v>188.4187123933585</v>
      </c>
      <c r="N111" s="35">
        <f>'3a DF'!O127</f>
        <v>205.78148679209377</v>
      </c>
      <c r="O111" s="27"/>
      <c r="P111" s="35">
        <f>'3a DF'!Q127</f>
        <v>205.78148679209377</v>
      </c>
      <c r="Q111" s="35">
        <f>'3a DF'!R127</f>
        <v>244.89034524152407</v>
      </c>
      <c r="R111" s="35">
        <f>'3a DF'!S127</f>
        <v>221.3184215431142</v>
      </c>
      <c r="S111" s="35">
        <f>'3a DF'!T127</f>
        <v>214.67760310889915</v>
      </c>
      <c r="T111" s="35">
        <f>'3a DF'!U127</f>
        <v>187.43986882754348</v>
      </c>
      <c r="U111" s="35">
        <f>'3a DF'!V127</f>
        <v>223.21995270357434</v>
      </c>
      <c r="V111" s="35">
        <f>'3a DF'!W127</f>
        <v>280.10564572629869</v>
      </c>
      <c r="W111" s="35">
        <f>'3a DF'!X127</f>
        <v>517.86611620117537</v>
      </c>
      <c r="X111" s="27"/>
      <c r="Y111" s="35">
        <f>'3a DF'!Z127</f>
        <v>1160.8064907973542</v>
      </c>
      <c r="Z111" s="35" t="str">
        <f>'3a DF'!AA127</f>
        <v>-</v>
      </c>
      <c r="AA111" s="35" t="str">
        <f>'3a DF'!AB127</f>
        <v>-</v>
      </c>
      <c r="AB111" s="35" t="str">
        <f>'3a DF'!AC127</f>
        <v>-</v>
      </c>
      <c r="AC111" s="35" t="str">
        <f>'3a DF'!AD127</f>
        <v>-</v>
      </c>
      <c r="AD111" s="25"/>
    </row>
    <row r="112" spans="1:30" s="26" customFormat="1" ht="11.25" x14ac:dyDescent="0.15">
      <c r="A112" s="207"/>
      <c r="B112" s="123" t="s">
        <v>244</v>
      </c>
      <c r="C112" s="123" t="s">
        <v>181</v>
      </c>
      <c r="D112" s="121" t="s">
        <v>130</v>
      </c>
      <c r="E112" s="75"/>
      <c r="F112" s="27"/>
      <c r="G112" s="35">
        <f>IF('3b CM'!G22="-","-",'3b CM'!G22)</f>
        <v>5.6123797754490334E-2</v>
      </c>
      <c r="H112" s="35">
        <f>'3b CM'!H22</f>
        <v>8.4185696631735515E-2</v>
      </c>
      <c r="I112" s="35">
        <f>'3b CM'!I22</f>
        <v>0.26509160695755307</v>
      </c>
      <c r="J112" s="35">
        <f>'3b CM'!J22</f>
        <v>0.26958496138731097</v>
      </c>
      <c r="K112" s="35">
        <f>'3b CM'!K22</f>
        <v>3.4624935928121627</v>
      </c>
      <c r="L112" s="35">
        <f>'3b CM'!L22</f>
        <v>3.3589686632743669</v>
      </c>
      <c r="M112" s="35">
        <f>'3b CM'!M22</f>
        <v>11.735460395993773</v>
      </c>
      <c r="N112" s="35">
        <f>'3b CM'!N22</f>
        <v>11.156062466320758</v>
      </c>
      <c r="O112" s="27"/>
      <c r="P112" s="35">
        <f>'3b CM'!P22</f>
        <v>11.156062466320758</v>
      </c>
      <c r="Q112" s="35">
        <f>'3b CM'!Q22</f>
        <v>15.031064537267056</v>
      </c>
      <c r="R112" s="35">
        <f>'3b CM'!R22</f>
        <v>14.962039383766744</v>
      </c>
      <c r="S112" s="35">
        <f>'3b CM'!S22</f>
        <v>17.868079612309856</v>
      </c>
      <c r="T112" s="35">
        <f>'3b CM'!T22</f>
        <v>18.940999076748088</v>
      </c>
      <c r="U112" s="35">
        <f>'3b CM'!U22</f>
        <v>14.547213097256693</v>
      </c>
      <c r="V112" s="35">
        <f>'3b CM'!V22</f>
        <v>14.919835332417646</v>
      </c>
      <c r="W112" s="35">
        <f>'3b CM'!W22</f>
        <v>9.3494857189779026</v>
      </c>
      <c r="X112" s="27"/>
      <c r="Y112" s="35">
        <f>'3b CM'!Y22</f>
        <v>11.844972313771336</v>
      </c>
      <c r="Z112" s="35" t="str">
        <f>'3b CM'!Z22</f>
        <v>-</v>
      </c>
      <c r="AA112" s="35" t="str">
        <f>'3b CM'!AA22</f>
        <v>-</v>
      </c>
      <c r="AB112" s="35" t="str">
        <f>'3b CM'!AB22</f>
        <v>-</v>
      </c>
      <c r="AC112" s="35" t="str">
        <f>'3b CM'!AC22</f>
        <v>-</v>
      </c>
      <c r="AD112" s="25"/>
    </row>
    <row r="113" spans="1:30" s="26" customFormat="1" ht="12.6" customHeight="1" x14ac:dyDescent="0.15">
      <c r="A113" s="207"/>
      <c r="B113" s="123" t="s">
        <v>245</v>
      </c>
      <c r="C113" s="123" t="s">
        <v>182</v>
      </c>
      <c r="D113" s="121" t="s">
        <v>130</v>
      </c>
      <c r="E113" s="75"/>
      <c r="F113" s="27"/>
      <c r="G113" s="35" t="str">
        <f>IF('3c AA'!J91="-","-",'3c AA'!J91)</f>
        <v>-</v>
      </c>
      <c r="H113" s="35" t="str">
        <f>IF('3c AA'!K91="-","-",'3c AA'!K91)</f>
        <v>-</v>
      </c>
      <c r="I113" s="35" t="str">
        <f>IF('3c AA'!L91="-","-",'3c AA'!L91)</f>
        <v>-</v>
      </c>
      <c r="J113" s="35" t="str">
        <f>IF('3c AA'!M91="-","-",'3c AA'!M91)</f>
        <v>-</v>
      </c>
      <c r="K113" s="35" t="str">
        <f>IF('3c AA'!N91="-","-",'3c AA'!N91)</f>
        <v>-</v>
      </c>
      <c r="L113" s="35" t="str">
        <f>IF('3c AA'!O91="-","-",'3c AA'!O91)</f>
        <v>-</v>
      </c>
      <c r="M113" s="35" t="str">
        <f>IF('3c AA'!P91="-","-",'3c AA'!P91)</f>
        <v>-</v>
      </c>
      <c r="N113" s="35" t="str">
        <f>IF('3c AA'!Q91="-","-",'3c AA'!Q91)</f>
        <v>-</v>
      </c>
      <c r="O113" s="27"/>
      <c r="P113" s="35" t="str">
        <f>IF('3c AA'!S91="-","-",'3c AA'!S91)</f>
        <v>-</v>
      </c>
      <c r="Q113" s="35" t="str">
        <f>IF('3c AA'!T91="-","-",'3c AA'!T91)</f>
        <v>-</v>
      </c>
      <c r="R113" s="35" t="str">
        <f>IF('3c AA'!U91="-","-",'3c AA'!U91)</f>
        <v>-</v>
      </c>
      <c r="S113" s="35" t="str">
        <f>IF('3c AA'!V91="-","-",'3c AA'!V91)</f>
        <v>-</v>
      </c>
      <c r="T113" s="35">
        <f>IF('3c AA'!W91="-","-",'3c AA'!W91)</f>
        <v>0</v>
      </c>
      <c r="U113" s="35">
        <f>IF('3c AA'!X91="-","-",'3c AA'!X91)</f>
        <v>0</v>
      </c>
      <c r="V113" s="35">
        <f>IF('3c AA'!Y91="-","-",'3c AA'!Y91)</f>
        <v>0</v>
      </c>
      <c r="W113" s="35" t="str">
        <f>IF('3c AA'!Z91="-","-",'3c AA'!Z91)</f>
        <v>-</v>
      </c>
      <c r="X113" s="27"/>
      <c r="Y113" s="35">
        <f>IF('3c AA'!AB91="-","-",'3c AA'!AB91)</f>
        <v>3.6463273715224953</v>
      </c>
      <c r="Z113" s="35" t="str">
        <f>IF('3c AA'!AC91="-","-",'3c AA'!AC91)</f>
        <v>-</v>
      </c>
      <c r="AA113" s="35" t="str">
        <f>IF('3c AA'!AD91="-","-",'3c AA'!AD91)</f>
        <v>-</v>
      </c>
      <c r="AB113" s="35" t="str">
        <f>IF('3c AA'!AE91="-","-",'3c AA'!AE91)</f>
        <v>-</v>
      </c>
      <c r="AC113" s="35" t="str">
        <f>IF('3c AA'!AF91="-","-",'3c AA'!AF91)</f>
        <v>-</v>
      </c>
      <c r="AD113" s="25"/>
    </row>
    <row r="114" spans="1:30" s="26" customFormat="1" ht="12.6" customHeight="1" x14ac:dyDescent="0.15">
      <c r="A114" s="207"/>
      <c r="B114" s="123" t="s">
        <v>246</v>
      </c>
      <c r="C114" s="123" t="s">
        <v>183</v>
      </c>
      <c r="D114" s="121" t="s">
        <v>130</v>
      </c>
      <c r="E114" s="75"/>
      <c r="F114" s="27"/>
      <c r="G114" s="35">
        <f>IF('3d PC'!G23="-","-",'3d PC'!G23)</f>
        <v>68.55579000687797</v>
      </c>
      <c r="H114" s="35">
        <f>'3d PC'!H23</f>
        <v>68.535702611997237</v>
      </c>
      <c r="I114" s="35">
        <f>'3d PC'!I23</f>
        <v>83.604737000504613</v>
      </c>
      <c r="J114" s="35">
        <f>'3d PC'!J23</f>
        <v>83.527461849912925</v>
      </c>
      <c r="K114" s="35">
        <f>'3d PC'!K23</f>
        <v>88.9073185093836</v>
      </c>
      <c r="L114" s="35">
        <f>'3d PC'!L23</f>
        <v>89.22226376923561</v>
      </c>
      <c r="M114" s="35">
        <f>'3d PC'!M23</f>
        <v>103.18509229444641</v>
      </c>
      <c r="N114" s="35">
        <f>'3d PC'!N23</f>
        <v>103.25416414337329</v>
      </c>
      <c r="O114" s="27"/>
      <c r="P114" s="35">
        <f>'3d PC'!P23</f>
        <v>103.25416414337329</v>
      </c>
      <c r="Q114" s="35">
        <f>'3d PC'!Q23</f>
        <v>110.38686246643424</v>
      </c>
      <c r="R114" s="35">
        <f>'3d PC'!R23</f>
        <v>111.69774923055448</v>
      </c>
      <c r="S114" s="35">
        <f>'3d PC'!S23</f>
        <v>114.8942978176965</v>
      </c>
      <c r="T114" s="35">
        <f>'3d PC'!T23</f>
        <v>114.41085689696557</v>
      </c>
      <c r="U114" s="35">
        <f>'3d PC'!U23</f>
        <v>121.04378830690989</v>
      </c>
      <c r="V114" s="35">
        <f>'3d PC'!V23</f>
        <v>120.45263635701144</v>
      </c>
      <c r="W114" s="35">
        <f>'3d PC'!W23</f>
        <v>126.56857488821802</v>
      </c>
      <c r="X114" s="27"/>
      <c r="Y114" s="35">
        <f>'3d PC'!Y23</f>
        <v>125.49433359257735</v>
      </c>
      <c r="Z114" s="35" t="str">
        <f>'3d PC'!Z23</f>
        <v>-</v>
      </c>
      <c r="AA114" s="35" t="str">
        <f>'3d PC'!AA23</f>
        <v>-</v>
      </c>
      <c r="AB114" s="35" t="str">
        <f>'3d PC'!AB23</f>
        <v>-</v>
      </c>
      <c r="AC114" s="35" t="str">
        <f>'3d PC'!AC23</f>
        <v>-</v>
      </c>
      <c r="AD114" s="25"/>
    </row>
    <row r="115" spans="1:30" s="26" customFormat="1" ht="11.25" customHeight="1" x14ac:dyDescent="0.15">
      <c r="A115" s="207"/>
      <c r="B115" s="123" t="s">
        <v>247</v>
      </c>
      <c r="C115" s="123" t="s">
        <v>184</v>
      </c>
      <c r="D115" s="121" t="s">
        <v>130</v>
      </c>
      <c r="E115" s="75"/>
      <c r="F115" s="27"/>
      <c r="G115" s="35">
        <f>IF('3e NC-Elec'!H37="-","-",'3e NC-Elec'!H37)</f>
        <v>126.64580966174836</v>
      </c>
      <c r="H115" s="35">
        <f>'3e NC-Elec'!I37</f>
        <v>127.38843352176289</v>
      </c>
      <c r="I115" s="35">
        <f>'3e NC-Elec'!J37</f>
        <v>149.60666824538114</v>
      </c>
      <c r="J115" s="35">
        <f>'3e NC-Elec'!K37</f>
        <v>149.04811497137283</v>
      </c>
      <c r="K115" s="35">
        <f>'3e NC-Elec'!L37</f>
        <v>143.38312656502399</v>
      </c>
      <c r="L115" s="35">
        <f>'3e NC-Elec'!M37</f>
        <v>144.27339451442779</v>
      </c>
      <c r="M115" s="35">
        <f>'3e NC-Elec'!N37</f>
        <v>137.73524696211223</v>
      </c>
      <c r="N115" s="35">
        <f>'3e NC-Elec'!O37</f>
        <v>137.34087243160866</v>
      </c>
      <c r="O115" s="27"/>
      <c r="P115" s="35">
        <f>'3e NC-Elec'!Q37</f>
        <v>137.34087243160866</v>
      </c>
      <c r="Q115" s="35">
        <f>'3e NC-Elec'!R37</f>
        <v>148.52565262962443</v>
      </c>
      <c r="R115" s="35">
        <f>'3e NC-Elec'!S37</f>
        <v>150.33871528754304</v>
      </c>
      <c r="S115" s="35">
        <f>'3e NC-Elec'!T37</f>
        <v>153.12925724504447</v>
      </c>
      <c r="T115" s="35">
        <f>'3e NC-Elec'!U37</f>
        <v>156.7653905842445</v>
      </c>
      <c r="U115" s="35">
        <f>'3e NC-Elec'!V37</f>
        <v>169.29258863282755</v>
      </c>
      <c r="V115" s="35">
        <f>'3e NC-Elec'!W37</f>
        <v>169.72139964752859</v>
      </c>
      <c r="W115" s="35">
        <f>'3e NC-Elec'!X37</f>
        <v>219.41151843944971</v>
      </c>
      <c r="X115" s="27"/>
      <c r="Y115" s="35">
        <f>'3e NC-Elec'!Z37</f>
        <v>224.74667497276559</v>
      </c>
      <c r="Z115" s="35" t="str">
        <f>'3e NC-Elec'!AA37</f>
        <v>-</v>
      </c>
      <c r="AA115" s="35" t="str">
        <f>'3e NC-Elec'!AB37</f>
        <v>-</v>
      </c>
      <c r="AB115" s="35" t="str">
        <f>'3e NC-Elec'!AC37</f>
        <v>-</v>
      </c>
      <c r="AC115" s="35" t="str">
        <f>'3e NC-Elec'!AD37</f>
        <v>-</v>
      </c>
      <c r="AD115" s="25"/>
    </row>
    <row r="116" spans="1:30" s="26" customFormat="1" ht="11.25" customHeight="1" x14ac:dyDescent="0.15">
      <c r="A116" s="207"/>
      <c r="B116" s="123" t="s">
        <v>248</v>
      </c>
      <c r="C116" s="123" t="s">
        <v>185</v>
      </c>
      <c r="D116" s="121" t="s">
        <v>130</v>
      </c>
      <c r="E116" s="75"/>
      <c r="F116" s="27"/>
      <c r="G116" s="35">
        <f>IF('3g CPIH'!C$17="-","-",'3h OC '!$E$8*('3g CPIH'!C$17/'3g CPIH'!$G$17))</f>
        <v>76.502677103718199</v>
      </c>
      <c r="H116" s="35">
        <f>IF('3g CPIH'!D$17="-","-",'3h OC '!$E$8*('3g CPIH'!D$17/'3g CPIH'!$G$17))</f>
        <v>76.655835616438353</v>
      </c>
      <c r="I116" s="35">
        <f>IF('3g CPIH'!E$17="-","-",'3h OC '!$E$8*('3g CPIH'!E$17/'3g CPIH'!$G$17))</f>
        <v>76.885573385518597</v>
      </c>
      <c r="J116" s="35">
        <f>IF('3g CPIH'!F$17="-","-",'3h OC '!$E$8*('3g CPIH'!F$17/'3g CPIH'!$G$17))</f>
        <v>77.345048923679059</v>
      </c>
      <c r="K116" s="35">
        <f>IF('3g CPIH'!G$17="-","-",'3h OC '!$E$8*('3g CPIH'!G$17/'3g CPIH'!$G$17))</f>
        <v>78.263999999999996</v>
      </c>
      <c r="L116" s="35">
        <f>IF('3g CPIH'!H$17="-","-",'3h OC '!$E$8*('3g CPIH'!H$17/'3g CPIH'!$G$17))</f>
        <v>79.259530332681024</v>
      </c>
      <c r="M116" s="35">
        <f>IF('3g CPIH'!I$17="-","-",'3h OC '!$E$8*('3g CPIH'!I$17/'3g CPIH'!$G$17))</f>
        <v>80.408219178082177</v>
      </c>
      <c r="N116" s="35">
        <f>IF('3g CPIH'!J$17="-","-",'3h OC '!$E$8*('3g CPIH'!J$17/'3g CPIH'!$G$17))</f>
        <v>81.097432485322898</v>
      </c>
      <c r="O116" s="27"/>
      <c r="P116" s="35">
        <f>IF('3g CPIH'!L$17="-","-",'3h OC '!$E$8*('3g CPIH'!L$17/'3g CPIH'!$G$17))</f>
        <v>81.097432485322898</v>
      </c>
      <c r="Q116" s="35">
        <f>IF('3g CPIH'!M$17="-","-",'3h OC '!$E$8*('3g CPIH'!M$17/'3g CPIH'!$G$17))</f>
        <v>82.016383561643835</v>
      </c>
      <c r="R116" s="35">
        <f>IF('3g CPIH'!N$17="-","-",'3h OC '!$E$8*('3g CPIH'!N$17/'3g CPIH'!$G$17))</f>
        <v>82.62901761252445</v>
      </c>
      <c r="S116" s="35">
        <f>IF('3g CPIH'!O$17="-","-",'3h OC '!$E$8*('3g CPIH'!O$17/'3g CPIH'!$G$17))</f>
        <v>83.088493150684926</v>
      </c>
      <c r="T116" s="35">
        <f>IF('3g CPIH'!P$17="-","-",'3h OC '!$E$8*('3g CPIH'!P$17/'3g CPIH'!$G$17))</f>
        <v>83.318230919765156</v>
      </c>
      <c r="U116" s="35">
        <f>IF('3g CPIH'!Q$17="-","-",'3h OC '!$E$8*('3g CPIH'!Q$17/'3g CPIH'!$G$17))</f>
        <v>83.777706457925632</v>
      </c>
      <c r="V116" s="35">
        <f>IF('3g CPIH'!R$17="-","-",'3h OC '!$E$8*('3g CPIH'!R$17/'3g CPIH'!$G$17))</f>
        <v>85.309291585127198</v>
      </c>
      <c r="W116" s="35">
        <f>IF('3g CPIH'!S$17="-","-",'3h OC '!$E$8*('3g CPIH'!S$17/'3g CPIH'!$G$17))</f>
        <v>87.836407045009793</v>
      </c>
      <c r="X116" s="27"/>
      <c r="Y116" s="35">
        <f>IF('3g CPIH'!U$17="-","-",'3h OC '!$E$8*('3g CPIH'!U$17/'3g CPIH'!$G$17))</f>
        <v>92.278003913894324</v>
      </c>
      <c r="Z116" s="35" t="str">
        <f>IF('3g CPIH'!V$17="-","-",'3h OC '!$E$8*('3g CPIH'!V$17/'3g CPIH'!$G$17))</f>
        <v>-</v>
      </c>
      <c r="AA116" s="35" t="str">
        <f>IF('3g CPIH'!W$17="-","-",'3h OC '!$E$8*('3g CPIH'!W$17/'3g CPIH'!$G$17))</f>
        <v>-</v>
      </c>
      <c r="AB116" s="35" t="str">
        <f>IF('3g CPIH'!X$17="-","-",'3h OC '!$E$8*('3g CPIH'!X$17/'3g CPIH'!$G$17))</f>
        <v>-</v>
      </c>
      <c r="AC116" s="35" t="str">
        <f>IF('3g CPIH'!Y$17="-","-",'3h OC '!$E$8*('3g CPIH'!Y$17/'3g CPIH'!$G$17))</f>
        <v>-</v>
      </c>
      <c r="AD116" s="25"/>
    </row>
    <row r="117" spans="1:30" s="26" customFormat="1" ht="11.25" customHeight="1" x14ac:dyDescent="0.15">
      <c r="A117" s="207"/>
      <c r="B117" s="123" t="s">
        <v>248</v>
      </c>
      <c r="C117" s="123" t="s">
        <v>186</v>
      </c>
      <c r="D117" s="121" t="s">
        <v>130</v>
      </c>
      <c r="E117" s="75"/>
      <c r="F117" s="27"/>
      <c r="G117" s="35" t="s">
        <v>249</v>
      </c>
      <c r="H117" s="35" t="s">
        <v>249</v>
      </c>
      <c r="I117" s="35" t="s">
        <v>249</v>
      </c>
      <c r="J117" s="35" t="s">
        <v>249</v>
      </c>
      <c r="K117" s="35">
        <f>IF('3i SMNCC'!G$52="-","-",'3i SMNCC'!G$52)</f>
        <v>0</v>
      </c>
      <c r="L117" s="35">
        <f>IF('3i SMNCC'!H$52="-","-",'3i SMNCC'!H$52)</f>
        <v>-0.18995111249132623</v>
      </c>
      <c r="M117" s="35">
        <f>IF('3i SMNCC'!I$52="-","-",'3i SMNCC'!I$52)</f>
        <v>2.3898870370752556</v>
      </c>
      <c r="N117" s="35">
        <f>IF('3i SMNCC'!J$52="-","-",'3i SMNCC'!J$52)</f>
        <v>2.4654814606041811</v>
      </c>
      <c r="O117" s="27"/>
      <c r="P117" s="35">
        <f>IF('3i SMNCC'!L$52="-","-",'3i SMNCC'!L$52)</f>
        <v>2.4654814606041811</v>
      </c>
      <c r="Q117" s="35">
        <f>IF('3i SMNCC'!M$52="-","-",'3i SMNCC'!M$52)</f>
        <v>4.8850955964817686</v>
      </c>
      <c r="R117" s="35">
        <f>IF('3i SMNCC'!N$52="-","-",'3i SMNCC'!N$52)</f>
        <v>4.7480163427765101</v>
      </c>
      <c r="S117" s="35">
        <f>IF('3i SMNCC'!O$52="-","-",'3i SMNCC'!O$52)</f>
        <v>7.093641997338695</v>
      </c>
      <c r="T117" s="35">
        <f>IF('3i SMNCC'!P$52="-","-",'3i SMNCC'!P$52)</f>
        <v>6.2155900817178944</v>
      </c>
      <c r="U117" s="35">
        <f>IF('3i SMNCC'!Q$52="-","-",'3i SMNCC'!Q$52)</f>
        <v>5.8459595331056082</v>
      </c>
      <c r="V117" s="35">
        <f>IF('3i SMNCC'!R$52="-","-",'3i SMNCC'!R$52)</f>
        <v>6.2696858243973583</v>
      </c>
      <c r="W117" s="35">
        <f>IF('3i SMNCC'!S$52="-","-",'3i SMNCC'!S$52)</f>
        <v>6.0892580260299454</v>
      </c>
      <c r="X117" s="27"/>
      <c r="Y117" s="35">
        <f>IF('3i SMNCC'!U$52="-","-",'3i SMNCC'!U$52)</f>
        <v>5.9026181198620193</v>
      </c>
      <c r="Z117" s="35" t="str">
        <f>IF('3i SMNCC'!V$52="-","-",'3i SMNCC'!V$52)</f>
        <v>-</v>
      </c>
      <c r="AA117" s="35" t="str">
        <f>IF('3i SMNCC'!W$52="-","-",'3i SMNCC'!W$52)</f>
        <v>-</v>
      </c>
      <c r="AB117" s="35" t="str">
        <f>IF('3i SMNCC'!X$52="-","-",'3i SMNCC'!X$52)</f>
        <v>-</v>
      </c>
      <c r="AC117" s="35" t="str">
        <f>IF('3i SMNCC'!Y$52="-","-",'3i SMNCC'!Y$52)</f>
        <v>-</v>
      </c>
      <c r="AD117" s="25"/>
    </row>
    <row r="118" spans="1:30" s="26" customFormat="1" ht="11.25" customHeight="1" x14ac:dyDescent="0.15">
      <c r="A118" s="207"/>
      <c r="B118" s="123" t="s">
        <v>248</v>
      </c>
      <c r="C118" s="123" t="s">
        <v>187</v>
      </c>
      <c r="D118" s="121" t="s">
        <v>130</v>
      </c>
      <c r="E118" s="75"/>
      <c r="F118" s="27"/>
      <c r="G118" s="35">
        <f>IF('3g CPIH'!C$17="-","-",'3j PAAC PAP'!$G$12*('3g CPIH'!C$17/'3g CPIH'!$G$17))</f>
        <v>23.857918590998043</v>
      </c>
      <c r="H118" s="35">
        <f>IF('3g CPIH'!D$17="-","-",'3j PAAC PAP'!$G$12*('3g CPIH'!D$17/'3g CPIH'!$G$17))</f>
        <v>23.905682191780819</v>
      </c>
      <c r="I118" s="35">
        <f>IF('3g CPIH'!E$17="-","-",'3j PAAC PAP'!$G$12*('3g CPIH'!E$17/'3g CPIH'!$G$17))</f>
        <v>23.977327592954992</v>
      </c>
      <c r="J118" s="35">
        <f>IF('3g CPIH'!F$17="-","-",'3j PAAC PAP'!$G$12*('3g CPIH'!F$17/'3g CPIH'!$G$17))</f>
        <v>24.120618395303325</v>
      </c>
      <c r="K118" s="35">
        <f>IF('3g CPIH'!G$17="-","-",'3j PAAC PAP'!$G$12*('3g CPIH'!G$17/'3g CPIH'!$G$17))</f>
        <v>24.4072</v>
      </c>
      <c r="L118" s="35">
        <f>IF('3g CPIH'!H$17="-","-",'3j PAAC PAP'!$G$12*('3g CPIH'!H$17/'3g CPIH'!$G$17))</f>
        <v>24.717663405088064</v>
      </c>
      <c r="M118" s="35">
        <f>IF('3g CPIH'!I$17="-","-",'3j PAAC PAP'!$G$12*('3g CPIH'!I$17/'3g CPIH'!$G$17))</f>
        <v>25.075890410958902</v>
      </c>
      <c r="N118" s="35">
        <f>IF('3g CPIH'!J$17="-","-",'3j PAAC PAP'!$G$12*('3g CPIH'!J$17/'3g CPIH'!$G$17))</f>
        <v>25.290826614481411</v>
      </c>
      <c r="O118" s="27"/>
      <c r="P118" s="35">
        <f>IF('3g CPIH'!L$17="-","-",'3j PAAC PAP'!$G$12*('3g CPIH'!L$17/'3g CPIH'!$G$17))</f>
        <v>25.290826614481411</v>
      </c>
      <c r="Q118" s="35">
        <f>IF('3g CPIH'!M$17="-","-",'3j PAAC PAP'!$G$12*('3g CPIH'!M$17/'3g CPIH'!$G$17))</f>
        <v>25.577408219178082</v>
      </c>
      <c r="R118" s="35">
        <f>IF('3g CPIH'!N$17="-","-",'3j PAAC PAP'!$G$12*('3g CPIH'!N$17/'3g CPIH'!$G$17))</f>
        <v>25.768462622309197</v>
      </c>
      <c r="S118" s="35">
        <f>IF('3g CPIH'!O$17="-","-",'3j PAAC PAP'!$G$12*('3g CPIH'!O$17/'3g CPIH'!$G$17))</f>
        <v>25.911753424657533</v>
      </c>
      <c r="T118" s="35">
        <f>IF('3g CPIH'!P$17="-","-",'3j PAAC PAP'!$G$12*('3g CPIH'!P$17/'3g CPIH'!$G$17))</f>
        <v>25.983398825831699</v>
      </c>
      <c r="U118" s="35">
        <f>IF('3g CPIH'!Q$17="-","-",'3j PAAC PAP'!$G$12*('3g CPIH'!Q$17/'3g CPIH'!$G$17))</f>
        <v>26.126689628180038</v>
      </c>
      <c r="V118" s="35">
        <f>IF('3g CPIH'!R$17="-","-",'3j PAAC PAP'!$G$12*('3g CPIH'!R$17/'3g CPIH'!$G$17))</f>
        <v>26.604325636007829</v>
      </c>
      <c r="W118" s="35">
        <f>IF('3g CPIH'!S$17="-","-",'3j PAAC PAP'!$G$12*('3g CPIH'!S$17/'3g CPIH'!$G$17))</f>
        <v>27.39242504892368</v>
      </c>
      <c r="X118" s="27"/>
      <c r="Y118" s="35">
        <f>IF('3g CPIH'!U$17="-","-",'3j PAAC PAP'!$G$12*('3g CPIH'!U$17/'3g CPIH'!$G$17))</f>
        <v>28.777569471624265</v>
      </c>
      <c r="Z118" s="35" t="str">
        <f>IF('3g CPIH'!V$17="-","-",'3j PAAC PAP'!$G$12*('3g CPIH'!V$17/'3g CPIH'!$G$17))</f>
        <v>-</v>
      </c>
      <c r="AA118" s="35" t="str">
        <f>IF('3g CPIH'!W$17="-","-",'3j PAAC PAP'!$G$12*('3g CPIH'!W$17/'3g CPIH'!$G$17))</f>
        <v>-</v>
      </c>
      <c r="AB118" s="35" t="str">
        <f>IF('3g CPIH'!X$17="-","-",'3j PAAC PAP'!$G$12*('3g CPIH'!X$17/'3g CPIH'!$G$17))</f>
        <v>-</v>
      </c>
      <c r="AC118" s="35" t="str">
        <f>IF('3g CPIH'!Y$17="-","-",'3j PAAC PAP'!$G$12*('3g CPIH'!Y$17/'3g CPIH'!$G$17))</f>
        <v>-</v>
      </c>
      <c r="AD118" s="25"/>
    </row>
    <row r="119" spans="1:30" s="26" customFormat="1" ht="11.25" customHeight="1" x14ac:dyDescent="0.15">
      <c r="A119" s="207"/>
      <c r="B119" s="123" t="s">
        <v>248</v>
      </c>
      <c r="C119" s="123" t="s">
        <v>188</v>
      </c>
      <c r="D119" s="121" t="s">
        <v>130</v>
      </c>
      <c r="E119" s="75"/>
      <c r="F119" s="27"/>
      <c r="G119" s="35">
        <f>IF(G111="-","-",SUM(G111:G117)*'3j PAAC PAP'!$G$30)</f>
        <v>0</v>
      </c>
      <c r="H119" s="35">
        <f>IF(H111="-","-",SUM(H111:H117)*'3j PAAC PAP'!$G$30)</f>
        <v>0</v>
      </c>
      <c r="I119" s="35">
        <f>IF(I111="-","-",SUM(I111:I117)*'3j PAAC PAP'!$G$30)</f>
        <v>0</v>
      </c>
      <c r="J119" s="35">
        <f>IF(J111="-","-",SUM(J111:J117)*'3j PAAC PAP'!$G$30)</f>
        <v>0</v>
      </c>
      <c r="K119" s="35">
        <f>IF(K111="-","-",SUM(K111:K117)*'3j PAAC PAP'!$G$30)</f>
        <v>0</v>
      </c>
      <c r="L119" s="35">
        <f>IF(L111="-","-",SUM(L111:L117)*'3j PAAC PAP'!$G$30)</f>
        <v>0</v>
      </c>
      <c r="M119" s="35">
        <f>IF(M111="-","-",SUM(M111:M117)*'3j PAAC PAP'!$G$30)</f>
        <v>0</v>
      </c>
      <c r="N119" s="35">
        <f>IF(N111="-","-",SUM(N111:N117)*'3j PAAC PAP'!$G$30)</f>
        <v>0</v>
      </c>
      <c r="O119" s="27"/>
      <c r="P119" s="35">
        <f>IF(P111="-","-",SUM(P111:P117)*'3j PAAC PAP'!$G$30)</f>
        <v>0</v>
      </c>
      <c r="Q119" s="35">
        <f>IF(Q111="-","-",SUM(Q111:Q117)*'3j PAAC PAP'!$G$30)</f>
        <v>0</v>
      </c>
      <c r="R119" s="35">
        <f>IF(R111="-","-",SUM(R111:R117)*'3j PAAC PAP'!$G$30)</f>
        <v>0</v>
      </c>
      <c r="S119" s="35">
        <f>IF(S111="-","-",SUM(S111:S117)*'3j PAAC PAP'!$G$30)</f>
        <v>0</v>
      </c>
      <c r="T119" s="35">
        <f>IF(T111="-","-",SUM(T111:T117)*'3j PAAC PAP'!$G$30)</f>
        <v>0</v>
      </c>
      <c r="U119" s="35">
        <f>IF(U111="-","-",SUM(U111:U117)*'3j PAAC PAP'!$G$30)</f>
        <v>0</v>
      </c>
      <c r="V119" s="35">
        <f>IF(V111="-","-",SUM(V111:V117)*'3j PAAC PAP'!$G$30)</f>
        <v>0</v>
      </c>
      <c r="W119" s="35">
        <f>IF(W111="-","-",SUM(W111:W117)*'3j PAAC PAP'!$G$30)</f>
        <v>0</v>
      </c>
      <c r="X119" s="27"/>
      <c r="Y119" s="35">
        <f>IF(Y111="-","-",SUM(Y111:Y117)*'3j PAAC PAP'!$G$30)</f>
        <v>0</v>
      </c>
      <c r="Z119" s="35" t="str">
        <f>IF(Z111="-","-",SUM(Z111:Z117)*'3j PAAC PAP'!$G$30)</f>
        <v>-</v>
      </c>
      <c r="AA119" s="35" t="str">
        <f>IF(AA111="-","-",SUM(AA111:AA117)*'3j PAAC PAP'!$G$30)</f>
        <v>-</v>
      </c>
      <c r="AB119" s="35" t="str">
        <f>IF(AB111="-","-",SUM(AB111:AB117)*'3j PAAC PAP'!$G$30)</f>
        <v>-</v>
      </c>
      <c r="AC119" s="35" t="str">
        <f>IF(AC111="-","-",SUM(AC111:AC117)*'3j PAAC PAP'!$G$30)</f>
        <v>-</v>
      </c>
      <c r="AD119" s="25"/>
    </row>
    <row r="120" spans="1:30" s="26" customFormat="1" ht="11.25" customHeight="1" x14ac:dyDescent="0.15">
      <c r="A120" s="207"/>
      <c r="B120" s="123" t="s">
        <v>189</v>
      </c>
      <c r="C120" s="123" t="s">
        <v>250</v>
      </c>
      <c r="D120" s="121" t="s">
        <v>130</v>
      </c>
      <c r="E120" s="75"/>
      <c r="F120" s="27"/>
      <c r="G120" s="35">
        <f>IF(G111="-","-",SUM(G111:G119)*'3k EBIT'!$E$8)</f>
        <v>9.3966348863237883</v>
      </c>
      <c r="H120" s="35">
        <f>IF(H111="-","-",SUM(H111:H119)*'3k EBIT'!$E$8)</f>
        <v>9.0327396149322805</v>
      </c>
      <c r="I120" s="35">
        <f>IF(I111="-","-",SUM(I111:I119)*'3k EBIT'!$E$8)</f>
        <v>9.4938745028350162</v>
      </c>
      <c r="J120" s="35">
        <f>IF(J111="-","-",SUM(J111:J119)*'3k EBIT'!$E$8)</f>
        <v>9.3282854014017413</v>
      </c>
      <c r="K120" s="35">
        <f>IF(K111="-","-",SUM(K111:K119)*'3k EBIT'!$E$8)</f>
        <v>10.018906606710949</v>
      </c>
      <c r="L120" s="35">
        <f>IF(L111="-","-",SUM(L111:L119)*'3k EBIT'!$E$8)</f>
        <v>9.9126224923425887</v>
      </c>
      <c r="M120" s="35">
        <f>IF(M111="-","-",SUM(M111:M119)*'3k EBIT'!$E$8)</f>
        <v>10.632034715959824</v>
      </c>
      <c r="N120" s="35">
        <f>IF(N111="-","-",SUM(N111:N119)*'3k EBIT'!$E$8)</f>
        <v>10.969770369595215</v>
      </c>
      <c r="O120" s="27"/>
      <c r="P120" s="35">
        <f>IF(P111="-","-",SUM(P111:P119)*'3k EBIT'!$E$8)</f>
        <v>10.969770369595215</v>
      </c>
      <c r="Q120" s="35">
        <f>IF(Q111="-","-",SUM(Q111:Q119)*'3k EBIT'!$E$8)</f>
        <v>12.227266547699708</v>
      </c>
      <c r="R120" s="35">
        <f>IF(R111="-","-",SUM(R111:R119)*'3k EBIT'!$E$8)</f>
        <v>11.842804189733497</v>
      </c>
      <c r="S120" s="35">
        <f>IF(S111="-","-",SUM(S111:S119)*'3k EBIT'!$E$8)</f>
        <v>11.943531431275231</v>
      </c>
      <c r="T120" s="35">
        <f>IF(T111="-","-",SUM(T111:T119)*'3k EBIT'!$E$8)</f>
        <v>11.486663724401829</v>
      </c>
      <c r="U120" s="35">
        <f>IF(U111="-","-",SUM(U111:U119)*'3k EBIT'!$E$8)</f>
        <v>12.470162303432218</v>
      </c>
      <c r="V120" s="35">
        <f>IF(V111="-","-",SUM(V111:V119)*'3k EBIT'!$E$8)</f>
        <v>13.623118459867019</v>
      </c>
      <c r="W120" s="35">
        <f>IF(W111="-","-",SUM(W111:W119)*'3k EBIT'!$E$8)</f>
        <v>19.261742995003249</v>
      </c>
      <c r="X120" s="27"/>
      <c r="Y120" s="35">
        <f>IF(Y111="-","-",SUM(Y111:Y119)*'3k EBIT'!$E$8)</f>
        <v>32.024929713037693</v>
      </c>
      <c r="Z120" s="35" t="str">
        <f>IF(Z111="-","-",SUM(Z111:Z119)*'3k EBIT'!$E$8)</f>
        <v>-</v>
      </c>
      <c r="AA120" s="35" t="str">
        <f>IF(AA111="-","-",SUM(AA111:AA119)*'3k EBIT'!$E$8)</f>
        <v>-</v>
      </c>
      <c r="AB120" s="35" t="str">
        <f>IF(AB111="-","-",SUM(AB111:AB119)*'3k EBIT'!$E$8)</f>
        <v>-</v>
      </c>
      <c r="AC120" s="35" t="str">
        <f>IF(AC111="-","-",SUM(AC111:AC119)*'3k EBIT'!$E$8)</f>
        <v>-</v>
      </c>
      <c r="AD120" s="25"/>
    </row>
    <row r="121" spans="1:30" s="26" customFormat="1" ht="11.25" x14ac:dyDescent="0.15">
      <c r="A121" s="207"/>
      <c r="B121" s="123" t="s">
        <v>251</v>
      </c>
      <c r="C121" s="158" t="s">
        <v>252</v>
      </c>
      <c r="D121" s="121" t="s">
        <v>130</v>
      </c>
      <c r="E121" s="116"/>
      <c r="F121" s="27"/>
      <c r="G121" s="35">
        <f>IF(G111="-","-",SUM(G111:G114,G116:G120)*'3l HAP'!$E$9)</f>
        <v>5.3866247294006273</v>
      </c>
      <c r="H121" s="35">
        <f>IF(H111="-","-",SUM(H111:H114,H116:H120)*'3l HAP'!$E$9)</f>
        <v>5.0953420541089933</v>
      </c>
      <c r="I121" s="35">
        <f>IF(I111="-","-",SUM(I111:I114,I116:I120)*'3l HAP'!$E$9)</f>
        <v>5.1253855692610379</v>
      </c>
      <c r="J121" s="35">
        <f>IF(J111="-","-",SUM(J111:J114,J116:J120)*'3l HAP'!$E$9)</f>
        <v>5.0059639249729351</v>
      </c>
      <c r="K121" s="35">
        <f>IF(K111="-","-",SUM(K111:K114,K116:K120)*'3l HAP'!$E$9)</f>
        <v>5.6210829618302709</v>
      </c>
      <c r="L121" s="35">
        <f>IF(L111="-","-",SUM(L111:L114,L116:L120)*'3l HAP'!$E$9)</f>
        <v>5.5261482816402134</v>
      </c>
      <c r="M121" s="35">
        <f>IF(M111="-","-",SUM(M111:M114,M116:M120)*'3l HAP'!$E$9)</f>
        <v>6.1762369849712329</v>
      </c>
      <c r="N121" s="35">
        <f>IF(N111="-","-",SUM(N111:N114,N116:N120)*'3l HAP'!$E$9)</f>
        <v>6.4422628994417588</v>
      </c>
      <c r="O121" s="27"/>
      <c r="P121" s="35">
        <f>IF(P111="-","-",SUM(P111:P114,P116:P120)*'3l HAP'!$E$9)</f>
        <v>6.4422628994417588</v>
      </c>
      <c r="Q121" s="35">
        <f>IF(Q111="-","-",SUM(Q111:Q114,Q116:Q120)*'3l HAP'!$E$9)</f>
        <v>7.2475062135583199</v>
      </c>
      <c r="R121" s="35">
        <f>IF(R111="-","-",SUM(R111:R114,R116:R120)*'3l HAP'!$E$9)</f>
        <v>6.9247026864496899</v>
      </c>
      <c r="S121" s="35">
        <f>IF(S111="-","-",SUM(S111:S114,S116:S120)*'3l HAP'!$E$9)</f>
        <v>6.9614646213480409</v>
      </c>
      <c r="T121" s="35">
        <f>IF(T111="-","-",SUM(T111:T114,T116:T120)*'3l HAP'!$E$9)</f>
        <v>6.556175501895888</v>
      </c>
      <c r="U121" s="35">
        <f>IF(U111="-","-",SUM(U111:U114,U116:U120)*'3l HAP'!$E$9)</f>
        <v>7.1306277819968589</v>
      </c>
      <c r="V121" s="35">
        <f>IF(V111="-","-",SUM(V111:V114,V116:V120)*'3l HAP'!$E$9)</f>
        <v>8.0127929343442226</v>
      </c>
      <c r="W121" s="35">
        <f>IF(W111="-","-",SUM(W111:W114,W116:W120)*'3l HAP'!$E$9)</f>
        <v>11.63028346928759</v>
      </c>
      <c r="X121" s="27"/>
      <c r="Y121" s="35">
        <f>IF(Y111="-","-",SUM(Y111:Y114,Y116:Y120)*'3l HAP'!$E$9)</f>
        <v>21.387210366344231</v>
      </c>
      <c r="Z121" s="35" t="str">
        <f>IF(Z111="-","-",SUM(Z111:Z114,Z116:Z120)*'3l HAP'!$E$9)</f>
        <v>-</v>
      </c>
      <c r="AA121" s="35" t="str">
        <f>IF(AA111="-","-",SUM(AA111:AA114,AA116:AA120)*'3l HAP'!$E$9)</f>
        <v>-</v>
      </c>
      <c r="AB121" s="35" t="str">
        <f>IF(AB111="-","-",SUM(AB111:AB114,AB116:AB120)*'3l HAP'!$E$9)</f>
        <v>-</v>
      </c>
      <c r="AC121" s="35" t="str">
        <f>IF(AC111="-","-",SUM(AC111:AC114,AC116:AC120)*'3l HAP'!$E$9)</f>
        <v>-</v>
      </c>
      <c r="AD121" s="25"/>
    </row>
    <row r="122" spans="1:30" s="26" customFormat="1" ht="11.25" x14ac:dyDescent="0.15">
      <c r="A122" s="207"/>
      <c r="B122" s="123" t="s">
        <v>253</v>
      </c>
      <c r="C122" s="123" t="str">
        <f>B122&amp;"_"&amp;D122</f>
        <v>Total_South East</v>
      </c>
      <c r="D122" s="121" t="s">
        <v>130</v>
      </c>
      <c r="E122" s="75"/>
      <c r="F122" s="27"/>
      <c r="G122" s="35">
        <f t="shared" ref="G122:N122" si="24">IF(G111="-","-",SUM(G111:G121))</f>
        <v>499.94615130943509</v>
      </c>
      <c r="H122" s="35">
        <f t="shared" si="24"/>
        <v>480.50249384026597</v>
      </c>
      <c r="I122" s="35">
        <f t="shared" si="24"/>
        <v>504.80278458856731</v>
      </c>
      <c r="J122" s="35">
        <f t="shared" si="24"/>
        <v>495.96815067921142</v>
      </c>
      <c r="K122" s="35">
        <f t="shared" si="24"/>
        <v>532.93173919219623</v>
      </c>
      <c r="L122" s="35">
        <f t="shared" si="24"/>
        <v>527.242906066351</v>
      </c>
      <c r="M122" s="35">
        <f t="shared" si="24"/>
        <v>565.75678037295825</v>
      </c>
      <c r="N122" s="35">
        <f t="shared" si="24"/>
        <v>583.79835966284202</v>
      </c>
      <c r="O122" s="27"/>
      <c r="P122" s="35">
        <f t="shared" ref="P122:W122" si="25">IF(P111="-","-",SUM(P111:P121))</f>
        <v>583.79835966284202</v>
      </c>
      <c r="Q122" s="35">
        <f t="shared" si="25"/>
        <v>650.78758501341144</v>
      </c>
      <c r="R122" s="35">
        <f t="shared" si="25"/>
        <v>630.22992889877185</v>
      </c>
      <c r="S122" s="35">
        <f t="shared" si="25"/>
        <v>635.56812240925433</v>
      </c>
      <c r="T122" s="35">
        <f t="shared" si="25"/>
        <v>611.11717443911414</v>
      </c>
      <c r="U122" s="35">
        <f t="shared" si="25"/>
        <v>663.45468844520894</v>
      </c>
      <c r="V122" s="35">
        <f t="shared" si="25"/>
        <v>725.01873150299991</v>
      </c>
      <c r="W122" s="35">
        <f t="shared" si="25"/>
        <v>1025.4058118320752</v>
      </c>
      <c r="X122" s="27"/>
      <c r="Y122" s="35">
        <f t="shared" ref="Y122:AC122" si="26">IF(Y111="-","-",SUM(Y111:Y121))</f>
        <v>1706.9091306327532</v>
      </c>
      <c r="Z122" s="35" t="str">
        <f t="shared" si="26"/>
        <v>-</v>
      </c>
      <c r="AA122" s="35" t="str">
        <f t="shared" si="26"/>
        <v>-</v>
      </c>
      <c r="AB122" s="35" t="str">
        <f t="shared" si="26"/>
        <v>-</v>
      </c>
      <c r="AC122" s="35" t="str">
        <f t="shared" si="26"/>
        <v>-</v>
      </c>
      <c r="AD122" s="25"/>
    </row>
    <row r="123" spans="1:30" s="26" customFormat="1" ht="11.25" x14ac:dyDescent="0.15">
      <c r="A123" s="207"/>
      <c r="B123" s="120" t="s">
        <v>244</v>
      </c>
      <c r="C123" s="120" t="s">
        <v>180</v>
      </c>
      <c r="D123" s="122" t="s">
        <v>135</v>
      </c>
      <c r="E123" s="119"/>
      <c r="F123" s="27"/>
      <c r="G123" s="117">
        <f>IF('3a DF'!H128="-","-",'3a DF'!H128)</f>
        <v>188.47381561619656</v>
      </c>
      <c r="H123" s="117">
        <f>'3a DF'!I128</f>
        <v>168.84381561619657</v>
      </c>
      <c r="I123" s="117">
        <f>'3a DF'!J128</f>
        <v>154.96722967977837</v>
      </c>
      <c r="J123" s="117">
        <f>'3a DF'!K128</f>
        <v>146.50135580686458</v>
      </c>
      <c r="K123" s="117">
        <f>'3a DF'!L128</f>
        <v>177.86722799447989</v>
      </c>
      <c r="L123" s="117">
        <f>'3a DF'!M128</f>
        <v>170.19821237292408</v>
      </c>
      <c r="M123" s="117">
        <f>'3a DF'!N128</f>
        <v>185.83030228415518</v>
      </c>
      <c r="N123" s="117">
        <f>'3a DF'!O128</f>
        <v>202.95289253208603</v>
      </c>
      <c r="O123" s="27"/>
      <c r="P123" s="117">
        <f>'3a DF'!Q128</f>
        <v>202.95289253208603</v>
      </c>
      <c r="Q123" s="117">
        <f>'3a DF'!R128</f>
        <v>242.661904416824</v>
      </c>
      <c r="R123" s="117">
        <f>'3a DF'!S128</f>
        <v>219.29410186599299</v>
      </c>
      <c r="S123" s="117">
        <f>'3a DF'!T128</f>
        <v>211.67935015719354</v>
      </c>
      <c r="T123" s="117">
        <f>'3a DF'!U128</f>
        <v>184.80853124716313</v>
      </c>
      <c r="U123" s="117">
        <f>'3a DF'!V128</f>
        <v>220.84095840757973</v>
      </c>
      <c r="V123" s="117">
        <f>'3a DF'!W128</f>
        <v>277.12273235102799</v>
      </c>
      <c r="W123" s="117">
        <f>'3a DF'!X128</f>
        <v>514.86439974015957</v>
      </c>
      <c r="X123" s="27"/>
      <c r="Y123" s="117">
        <f>'3a DF'!Z128</f>
        <v>1154.0410388957794</v>
      </c>
      <c r="Z123" s="117" t="str">
        <f>'3a DF'!AA128</f>
        <v>-</v>
      </c>
      <c r="AA123" s="117" t="str">
        <f>'3a DF'!AB128</f>
        <v>-</v>
      </c>
      <c r="AB123" s="117" t="str">
        <f>'3a DF'!AC128</f>
        <v>-</v>
      </c>
      <c r="AC123" s="117" t="str">
        <f>'3a DF'!AD128</f>
        <v>-</v>
      </c>
      <c r="AD123" s="25"/>
    </row>
    <row r="124" spans="1:30" s="26" customFormat="1" ht="11.25" x14ac:dyDescent="0.15">
      <c r="A124" s="207"/>
      <c r="B124" s="120" t="s">
        <v>244</v>
      </c>
      <c r="C124" s="120" t="s">
        <v>181</v>
      </c>
      <c r="D124" s="122" t="s">
        <v>135</v>
      </c>
      <c r="E124" s="119"/>
      <c r="F124" s="27"/>
      <c r="G124" s="117">
        <f>IF('3b CM'!G23="-","-",'3b CM'!G23)</f>
        <v>5.5509303618492253E-2</v>
      </c>
      <c r="H124" s="117">
        <f>'3b CM'!H23</f>
        <v>8.3263955427738387E-2</v>
      </c>
      <c r="I124" s="117">
        <f>'3b CM'!I23</f>
        <v>0.26218914410765282</v>
      </c>
      <c r="J124" s="117">
        <f>'3b CM'!J23</f>
        <v>0.26663330122613599</v>
      </c>
      <c r="K124" s="117">
        <f>'3b CM'!K23</f>
        <v>3.4245830790222476</v>
      </c>
      <c r="L124" s="117">
        <f>'3b CM'!L23</f>
        <v>3.3221916341144282</v>
      </c>
      <c r="M124" s="117">
        <f>'3b CM'!M23</f>
        <v>11.406239831446058</v>
      </c>
      <c r="N124" s="117">
        <f>'3b CM'!N23</f>
        <v>10.843096033018703</v>
      </c>
      <c r="O124" s="27"/>
      <c r="P124" s="117">
        <f>'3b CM'!P23</f>
        <v>10.843096033018703</v>
      </c>
      <c r="Q124" s="117">
        <f>'3b CM'!Q23</f>
        <v>14.698769655470986</v>
      </c>
      <c r="R124" s="117">
        <f>'3b CM'!R23</f>
        <v>14.631288012720409</v>
      </c>
      <c r="S124" s="117">
        <f>'3b CM'!S23</f>
        <v>17.304138631284552</v>
      </c>
      <c r="T124" s="117">
        <f>'3b CM'!T23</f>
        <v>18.342620772054598</v>
      </c>
      <c r="U124" s="117">
        <f>'3b CM'!U23</f>
        <v>14.162511060001705</v>
      </c>
      <c r="V124" s="117">
        <f>'3b CM'!V23</f>
        <v>14.525225694644554</v>
      </c>
      <c r="W124" s="117">
        <f>'3b CM'!W23</f>
        <v>9.1618440751822217</v>
      </c>
      <c r="X124" s="27"/>
      <c r="Y124" s="117">
        <f>'3b CM'!Y23</f>
        <v>11.607298384632639</v>
      </c>
      <c r="Z124" s="117" t="str">
        <f>'3b CM'!Z23</f>
        <v>-</v>
      </c>
      <c r="AA124" s="117" t="str">
        <f>'3b CM'!AA23</f>
        <v>-</v>
      </c>
      <c r="AB124" s="117" t="str">
        <f>'3b CM'!AB23</f>
        <v>-</v>
      </c>
      <c r="AC124" s="117" t="str">
        <f>'3b CM'!AC23</f>
        <v>-</v>
      </c>
      <c r="AD124" s="25"/>
    </row>
    <row r="125" spans="1:30" s="26" customFormat="1" ht="11.25" customHeight="1" x14ac:dyDescent="0.15">
      <c r="A125" s="207"/>
      <c r="B125" s="120" t="s">
        <v>245</v>
      </c>
      <c r="C125" s="120" t="s">
        <v>182</v>
      </c>
      <c r="D125" s="122" t="s">
        <v>135</v>
      </c>
      <c r="E125" s="119"/>
      <c r="F125" s="27"/>
      <c r="G125" s="117" t="str">
        <f>IF('3c AA'!J92="-","-",'3c AA'!J92)</f>
        <v>-</v>
      </c>
      <c r="H125" s="117" t="str">
        <f>IF('3c AA'!K92="-","-",'3c AA'!K92)</f>
        <v>-</v>
      </c>
      <c r="I125" s="117" t="str">
        <f>IF('3c AA'!L92="-","-",'3c AA'!L92)</f>
        <v>-</v>
      </c>
      <c r="J125" s="117" t="str">
        <f>IF('3c AA'!M92="-","-",'3c AA'!M92)</f>
        <v>-</v>
      </c>
      <c r="K125" s="117" t="str">
        <f>IF('3c AA'!N92="-","-",'3c AA'!N92)</f>
        <v>-</v>
      </c>
      <c r="L125" s="117" t="str">
        <f>IF('3c AA'!O92="-","-",'3c AA'!O92)</f>
        <v>-</v>
      </c>
      <c r="M125" s="117" t="str">
        <f>IF('3c AA'!P92="-","-",'3c AA'!P92)</f>
        <v>-</v>
      </c>
      <c r="N125" s="117" t="str">
        <f>IF('3c AA'!Q92="-","-",'3c AA'!Q92)</f>
        <v>-</v>
      </c>
      <c r="O125" s="27"/>
      <c r="P125" s="117" t="str">
        <f>IF('3c AA'!S92="-","-",'3c AA'!S92)</f>
        <v>-</v>
      </c>
      <c r="Q125" s="117" t="str">
        <f>IF('3c AA'!T92="-","-",'3c AA'!T92)</f>
        <v>-</v>
      </c>
      <c r="R125" s="117" t="str">
        <f>IF('3c AA'!U92="-","-",'3c AA'!U92)</f>
        <v>-</v>
      </c>
      <c r="S125" s="117" t="str">
        <f>IF('3c AA'!V92="-","-",'3c AA'!V92)</f>
        <v>-</v>
      </c>
      <c r="T125" s="117">
        <f>IF('3c AA'!W92="-","-",'3c AA'!W92)</f>
        <v>0</v>
      </c>
      <c r="U125" s="117">
        <f>IF('3c AA'!X92="-","-",'3c AA'!X92)</f>
        <v>0</v>
      </c>
      <c r="V125" s="117">
        <f>IF('3c AA'!Y92="-","-",'3c AA'!Y92)</f>
        <v>0</v>
      </c>
      <c r="W125" s="117" t="str">
        <f>IF('3c AA'!Z92="-","-",'3c AA'!Z92)</f>
        <v>-</v>
      </c>
      <c r="X125" s="27"/>
      <c r="Y125" s="117">
        <f>IF('3c AA'!AB92="-","-",'3c AA'!AB92)</f>
        <v>3.6251911460835489</v>
      </c>
      <c r="Z125" s="117" t="str">
        <f>IF('3c AA'!AC92="-","-",'3c AA'!AC92)</f>
        <v>-</v>
      </c>
      <c r="AA125" s="117" t="str">
        <f>IF('3c AA'!AD92="-","-",'3c AA'!AD92)</f>
        <v>-</v>
      </c>
      <c r="AB125" s="117" t="str">
        <f>IF('3c AA'!AE92="-","-",'3c AA'!AE92)</f>
        <v>-</v>
      </c>
      <c r="AC125" s="117" t="str">
        <f>IF('3c AA'!AF92="-","-",'3c AA'!AF92)</f>
        <v>-</v>
      </c>
      <c r="AD125" s="25"/>
    </row>
    <row r="126" spans="1:30" s="26" customFormat="1" ht="11.25" customHeight="1" x14ac:dyDescent="0.15">
      <c r="A126" s="207"/>
      <c r="B126" s="120" t="s">
        <v>246</v>
      </c>
      <c r="C126" s="120" t="s">
        <v>183</v>
      </c>
      <c r="D126" s="122" t="s">
        <v>135</v>
      </c>
      <c r="E126" s="119"/>
      <c r="F126" s="27"/>
      <c r="G126" s="117">
        <f>IF('3d PC'!G24="-","-",'3d PC'!G24)</f>
        <v>68.551645969717612</v>
      </c>
      <c r="H126" s="117">
        <f>'3d PC'!H24</f>
        <v>68.531625030246786</v>
      </c>
      <c r="I126" s="117">
        <f>'3d PC'!I24</f>
        <v>83.600561556792172</v>
      </c>
      <c r="J126" s="117">
        <f>'3d PC'!J24</f>
        <v>83.523105510668344</v>
      </c>
      <c r="K126" s="117">
        <f>'3d PC'!K24</f>
        <v>88.902883756032622</v>
      </c>
      <c r="L126" s="117">
        <f>'3d PC'!L24</f>
        <v>89.217909878536574</v>
      </c>
      <c r="M126" s="117">
        <f>'3d PC'!M24</f>
        <v>103.18045219826936</v>
      </c>
      <c r="N126" s="117">
        <f>'3d PC'!N24</f>
        <v>103.24942201788187</v>
      </c>
      <c r="O126" s="27"/>
      <c r="P126" s="117">
        <f>'3d PC'!P24</f>
        <v>103.24942201788187</v>
      </c>
      <c r="Q126" s="117">
        <f>'3d PC'!Q24</f>
        <v>110.3805645564847</v>
      </c>
      <c r="R126" s="117">
        <f>'3d PC'!R24</f>
        <v>111.69121919139204</v>
      </c>
      <c r="S126" s="117">
        <f>'3d PC'!S24</f>
        <v>114.88219483508649</v>
      </c>
      <c r="T126" s="117">
        <f>'3d PC'!T24</f>
        <v>114.39718367156834</v>
      </c>
      <c r="U126" s="117">
        <f>'3d PC'!U24</f>
        <v>121.02601455728704</v>
      </c>
      <c r="V126" s="117">
        <f>'3d PC'!V24</f>
        <v>120.43609497203327</v>
      </c>
      <c r="W126" s="117">
        <f>'3d PC'!W24</f>
        <v>126.55825210065206</v>
      </c>
      <c r="X126" s="27"/>
      <c r="Y126" s="117">
        <f>'3d PC'!Y24</f>
        <v>125.4844290531592</v>
      </c>
      <c r="Z126" s="117" t="str">
        <f>'3d PC'!Z24</f>
        <v>-</v>
      </c>
      <c r="AA126" s="117" t="str">
        <f>'3d PC'!AA24</f>
        <v>-</v>
      </c>
      <c r="AB126" s="117" t="str">
        <f>'3d PC'!AB24</f>
        <v>-</v>
      </c>
      <c r="AC126" s="117" t="str">
        <f>'3d PC'!AC24</f>
        <v>-</v>
      </c>
      <c r="AD126" s="25"/>
    </row>
    <row r="127" spans="1:30" s="26" customFormat="1" ht="11.25" customHeight="1" x14ac:dyDescent="0.15">
      <c r="A127" s="207"/>
      <c r="B127" s="120" t="s">
        <v>247</v>
      </c>
      <c r="C127" s="120" t="s">
        <v>184</v>
      </c>
      <c r="D127" s="122" t="s">
        <v>135</v>
      </c>
      <c r="E127" s="119"/>
      <c r="F127" s="27"/>
      <c r="G127" s="117">
        <f>IF('3e NC-Elec'!H38="-","-",'3e NC-Elec'!H38)</f>
        <v>133.00294880673735</v>
      </c>
      <c r="H127" s="117">
        <f>'3e NC-Elec'!I38</f>
        <v>133.74139570596756</v>
      </c>
      <c r="I127" s="117">
        <f>'3e NC-Elec'!J38</f>
        <v>156.96665379217561</v>
      </c>
      <c r="J127" s="117">
        <f>'3e NC-Elec'!K38</f>
        <v>156.4112421558753</v>
      </c>
      <c r="K127" s="117">
        <f>'3e NC-Elec'!L38</f>
        <v>144.20689140703877</v>
      </c>
      <c r="L127" s="117">
        <f>'3e NC-Elec'!M38</f>
        <v>145.09215195698718</v>
      </c>
      <c r="M127" s="117">
        <f>'3e NC-Elec'!N38</f>
        <v>142.17653819584098</v>
      </c>
      <c r="N127" s="117">
        <f>'3e NC-Elec'!O38</f>
        <v>141.78758931715748</v>
      </c>
      <c r="O127" s="27"/>
      <c r="P127" s="117">
        <f>'3e NC-Elec'!Q38</f>
        <v>141.78758931715748</v>
      </c>
      <c r="Q127" s="117">
        <f>'3e NC-Elec'!R38</f>
        <v>148.3579160263908</v>
      </c>
      <c r="R127" s="117">
        <f>'3e NC-Elec'!S38</f>
        <v>150.03354492109565</v>
      </c>
      <c r="S127" s="117">
        <f>'3e NC-Elec'!T38</f>
        <v>148.74758381711479</v>
      </c>
      <c r="T127" s="117">
        <f>'3e NC-Elec'!U38</f>
        <v>152.14622597535489</v>
      </c>
      <c r="U127" s="117">
        <f>'3e NC-Elec'!V38</f>
        <v>164.92111763830758</v>
      </c>
      <c r="V127" s="117">
        <f>'3e NC-Elec'!W38</f>
        <v>165.09133340490354</v>
      </c>
      <c r="W127" s="117">
        <f>'3e NC-Elec'!X38</f>
        <v>210.2330982020305</v>
      </c>
      <c r="X127" s="27"/>
      <c r="Y127" s="117">
        <f>'3e NC-Elec'!Z38</f>
        <v>215.35748792513414</v>
      </c>
      <c r="Z127" s="117" t="str">
        <f>'3e NC-Elec'!AA38</f>
        <v>-</v>
      </c>
      <c r="AA127" s="117" t="str">
        <f>'3e NC-Elec'!AB38</f>
        <v>-</v>
      </c>
      <c r="AB127" s="117" t="str">
        <f>'3e NC-Elec'!AC38</f>
        <v>-</v>
      </c>
      <c r="AC127" s="117" t="str">
        <f>'3e NC-Elec'!AD38</f>
        <v>-</v>
      </c>
      <c r="AD127" s="25"/>
    </row>
    <row r="128" spans="1:30" s="26" customFormat="1" ht="12.6" customHeight="1" x14ac:dyDescent="0.15">
      <c r="A128" s="207"/>
      <c r="B128" s="120" t="s">
        <v>248</v>
      </c>
      <c r="C128" s="120" t="s">
        <v>185</v>
      </c>
      <c r="D128" s="122" t="s">
        <v>135</v>
      </c>
      <c r="E128" s="119"/>
      <c r="F128" s="27"/>
      <c r="G128" s="117">
        <f>IF('3g CPIH'!C$17="-","-",'3h OC '!$E$8*('3g CPIH'!C$17/'3g CPIH'!$G$17))</f>
        <v>76.502677103718199</v>
      </c>
      <c r="H128" s="117">
        <f>IF('3g CPIH'!D$17="-","-",'3h OC '!$E$8*('3g CPIH'!D$17/'3g CPIH'!$G$17))</f>
        <v>76.655835616438353</v>
      </c>
      <c r="I128" s="117">
        <f>IF('3g CPIH'!E$17="-","-",'3h OC '!$E$8*('3g CPIH'!E$17/'3g CPIH'!$G$17))</f>
        <v>76.885573385518597</v>
      </c>
      <c r="J128" s="117">
        <f>IF('3g CPIH'!F$17="-","-",'3h OC '!$E$8*('3g CPIH'!F$17/'3g CPIH'!$G$17))</f>
        <v>77.345048923679059</v>
      </c>
      <c r="K128" s="117">
        <f>IF('3g CPIH'!G$17="-","-",'3h OC '!$E$8*('3g CPIH'!G$17/'3g CPIH'!$G$17))</f>
        <v>78.263999999999996</v>
      </c>
      <c r="L128" s="117">
        <f>IF('3g CPIH'!H$17="-","-",'3h OC '!$E$8*('3g CPIH'!H$17/'3g CPIH'!$G$17))</f>
        <v>79.259530332681024</v>
      </c>
      <c r="M128" s="117">
        <f>IF('3g CPIH'!I$17="-","-",'3h OC '!$E$8*('3g CPIH'!I$17/'3g CPIH'!$G$17))</f>
        <v>80.408219178082177</v>
      </c>
      <c r="N128" s="117">
        <f>IF('3g CPIH'!J$17="-","-",'3h OC '!$E$8*('3g CPIH'!J$17/'3g CPIH'!$G$17))</f>
        <v>81.097432485322898</v>
      </c>
      <c r="O128" s="27"/>
      <c r="P128" s="117">
        <f>IF('3g CPIH'!L$17="-","-",'3h OC '!$E$8*('3g CPIH'!L$17/'3g CPIH'!$G$17))</f>
        <v>81.097432485322898</v>
      </c>
      <c r="Q128" s="117">
        <f>IF('3g CPIH'!M$17="-","-",'3h OC '!$E$8*('3g CPIH'!M$17/'3g CPIH'!$G$17))</f>
        <v>82.016383561643835</v>
      </c>
      <c r="R128" s="117">
        <f>IF('3g CPIH'!N$17="-","-",'3h OC '!$E$8*('3g CPIH'!N$17/'3g CPIH'!$G$17))</f>
        <v>82.62901761252445</v>
      </c>
      <c r="S128" s="117">
        <f>IF('3g CPIH'!O$17="-","-",'3h OC '!$E$8*('3g CPIH'!O$17/'3g CPIH'!$G$17))</f>
        <v>83.088493150684926</v>
      </c>
      <c r="T128" s="117">
        <f>IF('3g CPIH'!P$17="-","-",'3h OC '!$E$8*('3g CPIH'!P$17/'3g CPIH'!$G$17))</f>
        <v>83.318230919765156</v>
      </c>
      <c r="U128" s="117">
        <f>IF('3g CPIH'!Q$17="-","-",'3h OC '!$E$8*('3g CPIH'!Q$17/'3g CPIH'!$G$17))</f>
        <v>83.777706457925632</v>
      </c>
      <c r="V128" s="117">
        <f>IF('3g CPIH'!R$17="-","-",'3h OC '!$E$8*('3g CPIH'!R$17/'3g CPIH'!$G$17))</f>
        <v>85.309291585127198</v>
      </c>
      <c r="W128" s="117">
        <f>IF('3g CPIH'!S$17="-","-",'3h OC '!$E$8*('3g CPIH'!S$17/'3g CPIH'!$G$17))</f>
        <v>87.836407045009793</v>
      </c>
      <c r="X128" s="27"/>
      <c r="Y128" s="117">
        <f>IF('3g CPIH'!U$17="-","-",'3h OC '!$E$8*('3g CPIH'!U$17/'3g CPIH'!$G$17))</f>
        <v>92.278003913894324</v>
      </c>
      <c r="Z128" s="117" t="str">
        <f>IF('3g CPIH'!V$17="-","-",'3h OC '!$E$8*('3g CPIH'!V$17/'3g CPIH'!$G$17))</f>
        <v>-</v>
      </c>
      <c r="AA128" s="117" t="str">
        <f>IF('3g CPIH'!W$17="-","-",'3h OC '!$E$8*('3g CPIH'!W$17/'3g CPIH'!$G$17))</f>
        <v>-</v>
      </c>
      <c r="AB128" s="117" t="str">
        <f>IF('3g CPIH'!X$17="-","-",'3h OC '!$E$8*('3g CPIH'!X$17/'3g CPIH'!$G$17))</f>
        <v>-</v>
      </c>
      <c r="AC128" s="117" t="str">
        <f>IF('3g CPIH'!Y$17="-","-",'3h OC '!$E$8*('3g CPIH'!Y$17/'3g CPIH'!$G$17))</f>
        <v>-</v>
      </c>
      <c r="AD128" s="25"/>
    </row>
    <row r="129" spans="1:30" s="26" customFormat="1" ht="11.25" customHeight="1" x14ac:dyDescent="0.15">
      <c r="A129" s="207"/>
      <c r="B129" s="120" t="s">
        <v>248</v>
      </c>
      <c r="C129" s="120" t="s">
        <v>186</v>
      </c>
      <c r="D129" s="122" t="s">
        <v>135</v>
      </c>
      <c r="E129" s="119"/>
      <c r="F129" s="27"/>
      <c r="G129" s="117" t="s">
        <v>249</v>
      </c>
      <c r="H129" s="117" t="s">
        <v>249</v>
      </c>
      <c r="I129" s="117" t="s">
        <v>249</v>
      </c>
      <c r="J129" s="117" t="s">
        <v>249</v>
      </c>
      <c r="K129" s="117">
        <f>IF('3i SMNCC'!G$52="-","-",'3i SMNCC'!G$52)</f>
        <v>0</v>
      </c>
      <c r="L129" s="117">
        <f>IF('3i SMNCC'!H$52="-","-",'3i SMNCC'!H$52)</f>
        <v>-0.18995111249132623</v>
      </c>
      <c r="M129" s="117">
        <f>IF('3i SMNCC'!I$52="-","-",'3i SMNCC'!I$52)</f>
        <v>2.3898870370752556</v>
      </c>
      <c r="N129" s="117">
        <f>IF('3i SMNCC'!J$52="-","-",'3i SMNCC'!J$52)</f>
        <v>2.4654814606041811</v>
      </c>
      <c r="O129" s="27"/>
      <c r="P129" s="117">
        <f>IF('3i SMNCC'!L$52="-","-",'3i SMNCC'!L$52)</f>
        <v>2.4654814606041811</v>
      </c>
      <c r="Q129" s="117">
        <f>IF('3i SMNCC'!M$52="-","-",'3i SMNCC'!M$52)</f>
        <v>4.8850955964817686</v>
      </c>
      <c r="R129" s="117">
        <f>IF('3i SMNCC'!N$52="-","-",'3i SMNCC'!N$52)</f>
        <v>4.7480163427765101</v>
      </c>
      <c r="S129" s="117">
        <f>IF('3i SMNCC'!O$52="-","-",'3i SMNCC'!O$52)</f>
        <v>7.093641997338695</v>
      </c>
      <c r="T129" s="117">
        <f>IF('3i SMNCC'!P$52="-","-",'3i SMNCC'!P$52)</f>
        <v>6.2155900817178944</v>
      </c>
      <c r="U129" s="117">
        <f>IF('3i SMNCC'!Q$52="-","-",'3i SMNCC'!Q$52)</f>
        <v>5.8459595331056082</v>
      </c>
      <c r="V129" s="117">
        <f>IF('3i SMNCC'!R$52="-","-",'3i SMNCC'!R$52)</f>
        <v>6.2696858243973583</v>
      </c>
      <c r="W129" s="117">
        <f>IF('3i SMNCC'!S$52="-","-",'3i SMNCC'!S$52)</f>
        <v>6.0892580260299454</v>
      </c>
      <c r="X129" s="27"/>
      <c r="Y129" s="117">
        <f>IF('3i SMNCC'!U$52="-","-",'3i SMNCC'!U$52)</f>
        <v>5.9026181198620193</v>
      </c>
      <c r="Z129" s="117" t="str">
        <f>IF('3i SMNCC'!V$52="-","-",'3i SMNCC'!V$52)</f>
        <v>-</v>
      </c>
      <c r="AA129" s="117" t="str">
        <f>IF('3i SMNCC'!W$52="-","-",'3i SMNCC'!W$52)</f>
        <v>-</v>
      </c>
      <c r="AB129" s="117" t="str">
        <f>IF('3i SMNCC'!X$52="-","-",'3i SMNCC'!X$52)</f>
        <v>-</v>
      </c>
      <c r="AC129" s="117" t="str">
        <f>IF('3i SMNCC'!Y$52="-","-",'3i SMNCC'!Y$52)</f>
        <v>-</v>
      </c>
      <c r="AD129" s="25"/>
    </row>
    <row r="130" spans="1:30" s="26" customFormat="1" ht="11.25" customHeight="1" x14ac:dyDescent="0.15">
      <c r="A130" s="207"/>
      <c r="B130" s="120" t="s">
        <v>248</v>
      </c>
      <c r="C130" s="120" t="s">
        <v>187</v>
      </c>
      <c r="D130" s="122" t="s">
        <v>135</v>
      </c>
      <c r="E130" s="119"/>
      <c r="F130" s="27"/>
      <c r="G130" s="117">
        <f>IF('3g CPIH'!C$17="-","-",'3j PAAC PAP'!$G$12*('3g CPIH'!C$17/'3g CPIH'!$G$17))</f>
        <v>23.857918590998043</v>
      </c>
      <c r="H130" s="117">
        <f>IF('3g CPIH'!D$17="-","-",'3j PAAC PAP'!$G$12*('3g CPIH'!D$17/'3g CPIH'!$G$17))</f>
        <v>23.905682191780819</v>
      </c>
      <c r="I130" s="117">
        <f>IF('3g CPIH'!E$17="-","-",'3j PAAC PAP'!$G$12*('3g CPIH'!E$17/'3g CPIH'!$G$17))</f>
        <v>23.977327592954992</v>
      </c>
      <c r="J130" s="117">
        <f>IF('3g CPIH'!F$17="-","-",'3j PAAC PAP'!$G$12*('3g CPIH'!F$17/'3g CPIH'!$G$17))</f>
        <v>24.120618395303325</v>
      </c>
      <c r="K130" s="117">
        <f>IF('3g CPIH'!G$17="-","-",'3j PAAC PAP'!$G$12*('3g CPIH'!G$17/'3g CPIH'!$G$17))</f>
        <v>24.4072</v>
      </c>
      <c r="L130" s="117">
        <f>IF('3g CPIH'!H$17="-","-",'3j PAAC PAP'!$G$12*('3g CPIH'!H$17/'3g CPIH'!$G$17))</f>
        <v>24.717663405088064</v>
      </c>
      <c r="M130" s="117">
        <f>IF('3g CPIH'!I$17="-","-",'3j PAAC PAP'!$G$12*('3g CPIH'!I$17/'3g CPIH'!$G$17))</f>
        <v>25.075890410958902</v>
      </c>
      <c r="N130" s="117">
        <f>IF('3g CPIH'!J$17="-","-",'3j PAAC PAP'!$G$12*('3g CPIH'!J$17/'3g CPIH'!$G$17))</f>
        <v>25.290826614481411</v>
      </c>
      <c r="O130" s="27"/>
      <c r="P130" s="117">
        <f>IF('3g CPIH'!L$17="-","-",'3j PAAC PAP'!$G$12*('3g CPIH'!L$17/'3g CPIH'!$G$17))</f>
        <v>25.290826614481411</v>
      </c>
      <c r="Q130" s="117">
        <f>IF('3g CPIH'!M$17="-","-",'3j PAAC PAP'!$G$12*('3g CPIH'!M$17/'3g CPIH'!$G$17))</f>
        <v>25.577408219178082</v>
      </c>
      <c r="R130" s="117">
        <f>IF('3g CPIH'!N$17="-","-",'3j PAAC PAP'!$G$12*('3g CPIH'!N$17/'3g CPIH'!$G$17))</f>
        <v>25.768462622309197</v>
      </c>
      <c r="S130" s="117">
        <f>IF('3g CPIH'!O$17="-","-",'3j PAAC PAP'!$G$12*('3g CPIH'!O$17/'3g CPIH'!$G$17))</f>
        <v>25.911753424657533</v>
      </c>
      <c r="T130" s="117">
        <f>IF('3g CPIH'!P$17="-","-",'3j PAAC PAP'!$G$12*('3g CPIH'!P$17/'3g CPIH'!$G$17))</f>
        <v>25.983398825831699</v>
      </c>
      <c r="U130" s="117">
        <f>IF('3g CPIH'!Q$17="-","-",'3j PAAC PAP'!$G$12*('3g CPIH'!Q$17/'3g CPIH'!$G$17))</f>
        <v>26.126689628180038</v>
      </c>
      <c r="V130" s="117">
        <f>IF('3g CPIH'!R$17="-","-",'3j PAAC PAP'!$G$12*('3g CPIH'!R$17/'3g CPIH'!$G$17))</f>
        <v>26.604325636007829</v>
      </c>
      <c r="W130" s="117">
        <f>IF('3g CPIH'!S$17="-","-",'3j PAAC PAP'!$G$12*('3g CPIH'!S$17/'3g CPIH'!$G$17))</f>
        <v>27.39242504892368</v>
      </c>
      <c r="X130" s="27"/>
      <c r="Y130" s="117">
        <f>IF('3g CPIH'!U$17="-","-",'3j PAAC PAP'!$G$12*('3g CPIH'!U$17/'3g CPIH'!$G$17))</f>
        <v>28.777569471624265</v>
      </c>
      <c r="Z130" s="117" t="str">
        <f>IF('3g CPIH'!V$17="-","-",'3j PAAC PAP'!$G$12*('3g CPIH'!V$17/'3g CPIH'!$G$17))</f>
        <v>-</v>
      </c>
      <c r="AA130" s="117" t="str">
        <f>IF('3g CPIH'!W$17="-","-",'3j PAAC PAP'!$G$12*('3g CPIH'!W$17/'3g CPIH'!$G$17))</f>
        <v>-</v>
      </c>
      <c r="AB130" s="117" t="str">
        <f>IF('3g CPIH'!X$17="-","-",'3j PAAC PAP'!$G$12*('3g CPIH'!X$17/'3g CPIH'!$G$17))</f>
        <v>-</v>
      </c>
      <c r="AC130" s="117" t="str">
        <f>IF('3g CPIH'!Y$17="-","-",'3j PAAC PAP'!$G$12*('3g CPIH'!Y$17/'3g CPIH'!$G$17))</f>
        <v>-</v>
      </c>
      <c r="AD130" s="25"/>
    </row>
    <row r="131" spans="1:30" s="26" customFormat="1" ht="11.25" customHeight="1" x14ac:dyDescent="0.15">
      <c r="A131" s="207"/>
      <c r="B131" s="120" t="s">
        <v>248</v>
      </c>
      <c r="C131" s="120" t="s">
        <v>188</v>
      </c>
      <c r="D131" s="122" t="s">
        <v>135</v>
      </c>
      <c r="E131" s="119"/>
      <c r="F131" s="27"/>
      <c r="G131" s="117">
        <f>IF(G123="-","-",SUM(G123:G129)*'3j PAAC PAP'!$G$30)</f>
        <v>0</v>
      </c>
      <c r="H131" s="117">
        <f>IF(H123="-","-",SUM(H123:H129)*'3j PAAC PAP'!$G$30)</f>
        <v>0</v>
      </c>
      <c r="I131" s="117">
        <f>IF(I123="-","-",SUM(I123:I129)*'3j PAAC PAP'!$G$30)</f>
        <v>0</v>
      </c>
      <c r="J131" s="117">
        <f>IF(J123="-","-",SUM(J123:J129)*'3j PAAC PAP'!$G$30)</f>
        <v>0</v>
      </c>
      <c r="K131" s="117">
        <f>IF(K123="-","-",SUM(K123:K129)*'3j PAAC PAP'!$G$30)</f>
        <v>0</v>
      </c>
      <c r="L131" s="117">
        <f>IF(L123="-","-",SUM(L123:L129)*'3j PAAC PAP'!$G$30)</f>
        <v>0</v>
      </c>
      <c r="M131" s="117">
        <f>IF(M123="-","-",SUM(M123:M129)*'3j PAAC PAP'!$G$30)</f>
        <v>0</v>
      </c>
      <c r="N131" s="117">
        <f>IF(N123="-","-",SUM(N123:N129)*'3j PAAC PAP'!$G$30)</f>
        <v>0</v>
      </c>
      <c r="O131" s="27"/>
      <c r="P131" s="117">
        <f>IF(P123="-","-",SUM(P123:P129)*'3j PAAC PAP'!$G$30)</f>
        <v>0</v>
      </c>
      <c r="Q131" s="117">
        <f>IF(Q123="-","-",SUM(Q123:Q129)*'3j PAAC PAP'!$G$30)</f>
        <v>0</v>
      </c>
      <c r="R131" s="117">
        <f>IF(R123="-","-",SUM(R123:R129)*'3j PAAC PAP'!$G$30)</f>
        <v>0</v>
      </c>
      <c r="S131" s="117">
        <f>IF(S123="-","-",SUM(S123:S129)*'3j PAAC PAP'!$G$30)</f>
        <v>0</v>
      </c>
      <c r="T131" s="117">
        <f>IF(T123="-","-",SUM(T123:T129)*'3j PAAC PAP'!$G$30)</f>
        <v>0</v>
      </c>
      <c r="U131" s="117">
        <f>IF(U123="-","-",SUM(U123:U129)*'3j PAAC PAP'!$G$30)</f>
        <v>0</v>
      </c>
      <c r="V131" s="117">
        <f>IF(V123="-","-",SUM(V123:V129)*'3j PAAC PAP'!$G$30)</f>
        <v>0</v>
      </c>
      <c r="W131" s="117">
        <f>IF(W123="-","-",SUM(W123:W129)*'3j PAAC PAP'!$G$30)</f>
        <v>0</v>
      </c>
      <c r="X131" s="27"/>
      <c r="Y131" s="117">
        <f>IF(Y123="-","-",SUM(Y123:Y129)*'3j PAAC PAP'!$G$30)</f>
        <v>0</v>
      </c>
      <c r="Z131" s="117" t="str">
        <f>IF(Z123="-","-",SUM(Z123:Z129)*'3j PAAC PAP'!$G$30)</f>
        <v>-</v>
      </c>
      <c r="AA131" s="117" t="str">
        <f>IF(AA123="-","-",SUM(AA123:AA129)*'3j PAAC PAP'!$G$30)</f>
        <v>-</v>
      </c>
      <c r="AB131" s="117" t="str">
        <f>IF(AB123="-","-",SUM(AB123:AB129)*'3j PAAC PAP'!$G$30)</f>
        <v>-</v>
      </c>
      <c r="AC131" s="117" t="str">
        <f>IF(AC123="-","-",SUM(AC123:AC129)*'3j PAAC PAP'!$G$30)</f>
        <v>-</v>
      </c>
      <c r="AD131" s="25"/>
    </row>
    <row r="132" spans="1:30" s="26" customFormat="1" ht="11.25" x14ac:dyDescent="0.15">
      <c r="A132" s="207"/>
      <c r="B132" s="120" t="s">
        <v>189</v>
      </c>
      <c r="C132" s="120" t="s">
        <v>250</v>
      </c>
      <c r="D132" s="122" t="s">
        <v>135</v>
      </c>
      <c r="E132" s="119"/>
      <c r="F132" s="27"/>
      <c r="G132" s="117">
        <f>IF(G123="-","-",SUM(G123:G131)*'3k EBIT'!$E$8)</f>
        <v>9.4989293740926204</v>
      </c>
      <c r="H132" s="117">
        <f>IF(H123="-","-",SUM(H123:H131)*'3k EBIT'!$E$8)</f>
        <v>9.1370790196718072</v>
      </c>
      <c r="I132" s="117">
        <f>IF(I123="-","-",SUM(I123:I131)*'3k EBIT'!$E$8)</f>
        <v>9.6193018768109102</v>
      </c>
      <c r="J132" s="117">
        <f>IF(J123="-","-",SUM(J123:J131)*'3k EBIT'!$E$8)</f>
        <v>9.4548379032851688</v>
      </c>
      <c r="K132" s="117">
        <f>IF(K123="-","-",SUM(K123:K131)*'3k EBIT'!$E$8)</f>
        <v>10.014665723829959</v>
      </c>
      <c r="L132" s="117">
        <f>IF(L123="-","-",SUM(L123:L131)*'3k EBIT'!$E$8)</f>
        <v>9.9090117776051247</v>
      </c>
      <c r="M132" s="117">
        <f>IF(M123="-","-",SUM(M123:M131)*'3k EBIT'!$E$8)</f>
        <v>10.661455104302716</v>
      </c>
      <c r="N132" s="117">
        <f>IF(N123="-","-",SUM(N123:N131)*'3k EBIT'!$E$8)</f>
        <v>10.994956789239984</v>
      </c>
      <c r="O132" s="27"/>
      <c r="P132" s="117">
        <f>IF(P123="-","-",SUM(P123:P131)*'3k EBIT'!$E$8)</f>
        <v>10.994956789239984</v>
      </c>
      <c r="Q132" s="117">
        <f>IF(Q123="-","-",SUM(Q123:Q131)*'3k EBIT'!$E$8)</f>
        <v>12.174299518084958</v>
      </c>
      <c r="R132" s="117">
        <f>IF(R123="-","-",SUM(R123:R131)*'3k EBIT'!$E$8)</f>
        <v>11.791154160216738</v>
      </c>
      <c r="S132" s="117">
        <f>IF(S123="-","-",SUM(S123:S131)*'3k EBIT'!$E$8)</f>
        <v>11.789440197666767</v>
      </c>
      <c r="T132" s="117">
        <f>IF(T123="-","-",SUM(T123:T131)*'3k EBIT'!$E$8)</f>
        <v>11.334381783965251</v>
      </c>
      <c r="U132" s="117">
        <f>IF(U123="-","-",SUM(U123:U131)*'3k EBIT'!$E$8)</f>
        <v>12.33162414064528</v>
      </c>
      <c r="V132" s="117">
        <f>IF(V123="-","-",SUM(V123:V131)*'3k EBIT'!$E$8)</f>
        <v>13.46770709761897</v>
      </c>
      <c r="W132" s="117">
        <f>IF(W123="-","-",SUM(W123:W131)*'3k EBIT'!$E$8)</f>
        <v>19.022003932321343</v>
      </c>
      <c r="X132" s="27"/>
      <c r="Y132" s="117">
        <f>IF(Y123="-","-",SUM(Y123:Y131)*'3k EBIT'!$E$8)</f>
        <v>31.70684219967616</v>
      </c>
      <c r="Z132" s="117" t="str">
        <f>IF(Z123="-","-",SUM(Z123:Z131)*'3k EBIT'!$E$8)</f>
        <v>-</v>
      </c>
      <c r="AA132" s="117" t="str">
        <f>IF(AA123="-","-",SUM(AA123:AA131)*'3k EBIT'!$E$8)</f>
        <v>-</v>
      </c>
      <c r="AB132" s="117" t="str">
        <f>IF(AB123="-","-",SUM(AB123:AB131)*'3k EBIT'!$E$8)</f>
        <v>-</v>
      </c>
      <c r="AC132" s="117" t="str">
        <f>IF(AC123="-","-",SUM(AC123:AC131)*'3k EBIT'!$E$8)</f>
        <v>-</v>
      </c>
      <c r="AD132" s="25"/>
    </row>
    <row r="133" spans="1:30" s="26" customFormat="1" ht="11.25" x14ac:dyDescent="0.15">
      <c r="A133" s="207"/>
      <c r="B133" s="120" t="s">
        <v>251</v>
      </c>
      <c r="C133" s="156" t="s">
        <v>252</v>
      </c>
      <c r="D133" s="122" t="s">
        <v>135</v>
      </c>
      <c r="E133" s="118"/>
      <c r="F133" s="27"/>
      <c r="G133" s="117">
        <f>IF(G123="-","-",SUM(G123:G126,G128:G132)*'3l HAP'!$E$9)</f>
        <v>5.3723758013260774</v>
      </c>
      <c r="H133" s="117">
        <f>IF(H123="-","-",SUM(H123:H126,H128:H132)*'3l HAP'!$E$9)</f>
        <v>5.0827300502331472</v>
      </c>
      <c r="I133" s="117">
        <f>IF(I123="-","-",SUM(I123:I126,I128:I132)*'3l HAP'!$E$9)</f>
        <v>5.1142796747577304</v>
      </c>
      <c r="J133" s="117">
        <f>IF(J123="-","-",SUM(J123:J126,J128:J132)*'3l HAP'!$E$9)</f>
        <v>4.995679033272471</v>
      </c>
      <c r="K133" s="117">
        <f>IF(K123="-","-",SUM(K123:K126,K128:K132)*'3l HAP'!$E$9)</f>
        <v>5.6057542870618136</v>
      </c>
      <c r="L133" s="117">
        <f>IF(L123="-","-",SUM(L123:L126,L128:L132)*'3l HAP'!$E$9)</f>
        <v>5.5113785143113132</v>
      </c>
      <c r="M133" s="117">
        <f>IF(M123="-","-",SUM(M123:M126,M128:M132)*'3l HAP'!$E$9)</f>
        <v>6.1338827625344452</v>
      </c>
      <c r="N133" s="117">
        <f>IF(N123="-","-",SUM(N123:N126,N128:N132)*'3l HAP'!$E$9)</f>
        <v>6.3965666342417107</v>
      </c>
      <c r="O133" s="27"/>
      <c r="P133" s="117">
        <f>IF(P123="-","-",SUM(P123:P126,P128:P132)*'3l HAP'!$E$9)</f>
        <v>6.3965666342417107</v>
      </c>
      <c r="Q133" s="117">
        <f>IF(Q123="-","-",SUM(Q123:Q126,Q128:Q132)*'3l HAP'!$E$9)</f>
        <v>7.2091467840993486</v>
      </c>
      <c r="R133" s="117">
        <f>IF(R123="-","-",SUM(R123:R126,R128:R132)*'3l HAP'!$E$9)</f>
        <v>6.8893702768479379</v>
      </c>
      <c r="S133" s="117">
        <f>IF(S123="-","-",SUM(S123:S126,S128:S132)*'3l HAP'!$E$9)</f>
        <v>6.9068772904592723</v>
      </c>
      <c r="T133" s="117">
        <f>IF(T123="-","-",SUM(T123:T126,T128:T132)*'3l HAP'!$E$9)</f>
        <v>6.5064594820395492</v>
      </c>
      <c r="U133" s="117">
        <f>IF(U123="-","-",SUM(U123:U126,U128:U132)*'3l HAP'!$E$9)</f>
        <v>7.0878759412721584</v>
      </c>
      <c r="V133" s="117">
        <f>IF(V123="-","-",SUM(V123:V126,V128:V132)*'3l HAP'!$E$9)</f>
        <v>7.9608250597381094</v>
      </c>
      <c r="W133" s="117">
        <f>IF(W123="-","-",SUM(W123:W126,W128:W132)*'3l HAP'!$E$9)</f>
        <v>11.579926921725566</v>
      </c>
      <c r="X133" s="27"/>
      <c r="Y133" s="117">
        <f>IF(Y123="-","-",SUM(Y123:Y126,Y128:Y132)*'3l HAP'!$E$9)</f>
        <v>21.279566013935359</v>
      </c>
      <c r="Z133" s="117" t="str">
        <f>IF(Z123="-","-",SUM(Z123:Z126,Z128:Z132)*'3l HAP'!$E$9)</f>
        <v>-</v>
      </c>
      <c r="AA133" s="117" t="str">
        <f>IF(AA123="-","-",SUM(AA123:AA126,AA128:AA132)*'3l HAP'!$E$9)</f>
        <v>-</v>
      </c>
      <c r="AB133" s="117" t="str">
        <f>IF(AB123="-","-",SUM(AB123:AB126,AB128:AB132)*'3l HAP'!$E$9)</f>
        <v>-</v>
      </c>
      <c r="AC133" s="117" t="str">
        <f>IF(AC123="-","-",SUM(AC123:AC126,AC128:AC132)*'3l HAP'!$E$9)</f>
        <v>-</v>
      </c>
      <c r="AD133" s="25"/>
    </row>
    <row r="134" spans="1:30" s="26" customFormat="1" ht="11.25" x14ac:dyDescent="0.15">
      <c r="A134" s="207"/>
      <c r="B134" s="120" t="s">
        <v>253</v>
      </c>
      <c r="C134" s="120" t="str">
        <f>B134&amp;"_"&amp;D134</f>
        <v>Total_South Wales</v>
      </c>
      <c r="D134" s="122" t="s">
        <v>135</v>
      </c>
      <c r="E134" s="119"/>
      <c r="F134" s="27"/>
      <c r="G134" s="117">
        <f t="shared" ref="G134:N134" si="27">IF(G123="-","-",SUM(G123:G133))</f>
        <v>505.31582056640491</v>
      </c>
      <c r="H134" s="117">
        <f t="shared" si="27"/>
        <v>485.98142718596279</v>
      </c>
      <c r="I134" s="117">
        <f t="shared" si="27"/>
        <v>511.39311670289607</v>
      </c>
      <c r="J134" s="117">
        <f t="shared" si="27"/>
        <v>502.61852103017441</v>
      </c>
      <c r="K134" s="117">
        <f t="shared" si="27"/>
        <v>532.69320624746535</v>
      </c>
      <c r="L134" s="117">
        <f t="shared" si="27"/>
        <v>527.03809875975651</v>
      </c>
      <c r="M134" s="117">
        <f t="shared" si="27"/>
        <v>567.26286700266508</v>
      </c>
      <c r="N134" s="117">
        <f t="shared" si="27"/>
        <v>585.0782638840343</v>
      </c>
      <c r="O134" s="27"/>
      <c r="P134" s="117">
        <f t="shared" ref="P134:W134" si="28">IF(P123="-","-",SUM(P123:P133))</f>
        <v>585.0782638840343</v>
      </c>
      <c r="Q134" s="117">
        <f t="shared" si="28"/>
        <v>647.96148833465838</v>
      </c>
      <c r="R134" s="117">
        <f t="shared" si="28"/>
        <v>627.47617500587592</v>
      </c>
      <c r="S134" s="117">
        <f t="shared" si="28"/>
        <v>627.40347350148659</v>
      </c>
      <c r="T134" s="117">
        <f t="shared" si="28"/>
        <v>603.05262275946052</v>
      </c>
      <c r="U134" s="117">
        <f t="shared" si="28"/>
        <v>656.12045736430491</v>
      </c>
      <c r="V134" s="117">
        <f t="shared" si="28"/>
        <v>716.78722162549877</v>
      </c>
      <c r="W134" s="117">
        <f t="shared" si="28"/>
        <v>1012.7376150920346</v>
      </c>
      <c r="X134" s="27"/>
      <c r="Y134" s="117">
        <f t="shared" ref="Y134:AC134" si="29">IF(Y123="-","-",SUM(Y123:Y133))</f>
        <v>1690.060045123781</v>
      </c>
      <c r="Z134" s="117" t="str">
        <f t="shared" si="29"/>
        <v>-</v>
      </c>
      <c r="AA134" s="117" t="str">
        <f t="shared" si="29"/>
        <v>-</v>
      </c>
      <c r="AB134" s="117" t="str">
        <f t="shared" si="29"/>
        <v>-</v>
      </c>
      <c r="AC134" s="117" t="str">
        <f t="shared" si="29"/>
        <v>-</v>
      </c>
      <c r="AD134" s="25"/>
    </row>
    <row r="135" spans="1:30" s="26" customFormat="1" ht="11.25" x14ac:dyDescent="0.15">
      <c r="A135" s="207"/>
      <c r="B135" s="123" t="s">
        <v>244</v>
      </c>
      <c r="C135" s="123" t="s">
        <v>180</v>
      </c>
      <c r="D135" s="121" t="s">
        <v>134</v>
      </c>
      <c r="E135" s="75"/>
      <c r="F135" s="27"/>
      <c r="G135" s="35">
        <f>IF('3a DF'!H129="-","-",'3a DF'!H129)</f>
        <v>185.36160666391706</v>
      </c>
      <c r="H135" s="35">
        <f>'3a DF'!I129</f>
        <v>166.06160666391708</v>
      </c>
      <c r="I135" s="35">
        <f>'3a DF'!J129</f>
        <v>152.4079181868594</v>
      </c>
      <c r="J135" s="35">
        <f>'3a DF'!K129</f>
        <v>144.0771630402707</v>
      </c>
      <c r="K135" s="35">
        <f>'3a DF'!L129</f>
        <v>174.93019252775602</v>
      </c>
      <c r="L135" s="35">
        <f>'3a DF'!M129</f>
        <v>167.38964898127099</v>
      </c>
      <c r="M135" s="35">
        <f>'3a DF'!N129</f>
        <v>185.00373075040886</v>
      </c>
      <c r="N135" s="35">
        <f>'3a DF'!O129</f>
        <v>202.04584494522734</v>
      </c>
      <c r="O135" s="27"/>
      <c r="P135" s="35">
        <f>'3a DF'!Q129</f>
        <v>202.04584494522734</v>
      </c>
      <c r="Q135" s="35">
        <f>'3a DF'!R129</f>
        <v>242.3248389686691</v>
      </c>
      <c r="R135" s="35">
        <f>'3a DF'!S129</f>
        <v>218.99610844913582</v>
      </c>
      <c r="S135" s="35">
        <f>'3a DF'!T129</f>
        <v>212.02748210686423</v>
      </c>
      <c r="T135" s="35">
        <f>'3a DF'!U129</f>
        <v>185.12173480603289</v>
      </c>
      <c r="U135" s="35">
        <f>'3a DF'!V129</f>
        <v>220.73096126900998</v>
      </c>
      <c r="V135" s="35">
        <f>'3a DF'!W129</f>
        <v>276.98010502746263</v>
      </c>
      <c r="W135" s="35">
        <f>'3a DF'!X129</f>
        <v>509.84152571714054</v>
      </c>
      <c r="X135" s="27"/>
      <c r="Y135" s="35">
        <f>'3a DF'!Z129</f>
        <v>1142.6571657456152</v>
      </c>
      <c r="Z135" s="35" t="str">
        <f>'3a DF'!AA129</f>
        <v>-</v>
      </c>
      <c r="AA135" s="35" t="str">
        <f>'3a DF'!AB129</f>
        <v>-</v>
      </c>
      <c r="AB135" s="35" t="str">
        <f>'3a DF'!AC129</f>
        <v>-</v>
      </c>
      <c r="AC135" s="35" t="str">
        <f>'3a DF'!AD129</f>
        <v>-</v>
      </c>
      <c r="AD135" s="25"/>
    </row>
    <row r="136" spans="1:30" s="26" customFormat="1" ht="11.25" customHeight="1" x14ac:dyDescent="0.15">
      <c r="A136" s="207"/>
      <c r="B136" s="123" t="s">
        <v>244</v>
      </c>
      <c r="C136" s="123" t="s">
        <v>181</v>
      </c>
      <c r="D136" s="121" t="s">
        <v>134</v>
      </c>
      <c r="E136" s="75"/>
      <c r="F136" s="27"/>
      <c r="G136" s="35">
        <f>IF('3b CM'!G24="-","-",'3b CM'!G24)</f>
        <v>5.438273103582917E-2</v>
      </c>
      <c r="H136" s="35">
        <f>'3b CM'!H24</f>
        <v>8.1574096553743758E-2</v>
      </c>
      <c r="I136" s="35">
        <f>'3b CM'!I24</f>
        <v>0.25686796221616925</v>
      </c>
      <c r="J136" s="35">
        <f>'3b CM'!J24</f>
        <v>0.26122192426398211</v>
      </c>
      <c r="K136" s="35">
        <f>'3b CM'!K24</f>
        <v>3.3550804704074078</v>
      </c>
      <c r="L136" s="35">
        <f>'3b CM'!L24</f>
        <v>3.2547670806545437</v>
      </c>
      <c r="M136" s="35">
        <f>'3b CM'!M24</f>
        <v>11.3739039895618</v>
      </c>
      <c r="N136" s="35">
        <f>'3b CM'!N24</f>
        <v>10.812356661934036</v>
      </c>
      <c r="O136" s="27"/>
      <c r="P136" s="35">
        <f>'3b CM'!P24</f>
        <v>10.812356661934036</v>
      </c>
      <c r="Q136" s="35">
        <f>'3b CM'!Q24</f>
        <v>14.653510570211337</v>
      </c>
      <c r="R136" s="35">
        <f>'3b CM'!R24</f>
        <v>14.586379343382038</v>
      </c>
      <c r="S136" s="35">
        <f>'3b CM'!S24</f>
        <v>17.393529431054528</v>
      </c>
      <c r="T136" s="35">
        <f>'3b CM'!T24</f>
        <v>18.438069360462734</v>
      </c>
      <c r="U136" s="35">
        <f>'3b CM'!U24</f>
        <v>14.162946170779563</v>
      </c>
      <c r="V136" s="35">
        <f>'3b CM'!V24</f>
        <v>14.52557607956934</v>
      </c>
      <c r="W136" s="35">
        <f>'3b CM'!W24</f>
        <v>9.0791707791294396</v>
      </c>
      <c r="X136" s="27"/>
      <c r="Y136" s="35">
        <f>'3b CM'!Y24</f>
        <v>11.502334245188777</v>
      </c>
      <c r="Z136" s="35" t="str">
        <f>'3b CM'!Z24</f>
        <v>-</v>
      </c>
      <c r="AA136" s="35" t="str">
        <f>'3b CM'!AA24</f>
        <v>-</v>
      </c>
      <c r="AB136" s="35" t="str">
        <f>'3b CM'!AB24</f>
        <v>-</v>
      </c>
      <c r="AC136" s="35" t="str">
        <f>'3b CM'!AC24</f>
        <v>-</v>
      </c>
      <c r="AD136" s="25"/>
    </row>
    <row r="137" spans="1:30" s="26" customFormat="1" ht="11.25" customHeight="1" x14ac:dyDescent="0.15">
      <c r="A137" s="207"/>
      <c r="B137" s="123" t="s">
        <v>245</v>
      </c>
      <c r="C137" s="123" t="s">
        <v>182</v>
      </c>
      <c r="D137" s="121" t="s">
        <v>134</v>
      </c>
      <c r="E137" s="75"/>
      <c r="F137" s="27"/>
      <c r="G137" s="35" t="str">
        <f>IF('3c AA'!J93="-","-",'3c AA'!J93)</f>
        <v>-</v>
      </c>
      <c r="H137" s="35" t="str">
        <f>IF('3c AA'!K93="-","-",'3c AA'!K93)</f>
        <v>-</v>
      </c>
      <c r="I137" s="35" t="str">
        <f>IF('3c AA'!L93="-","-",'3c AA'!L93)</f>
        <v>-</v>
      </c>
      <c r="J137" s="35" t="str">
        <f>IF('3c AA'!M93="-","-",'3c AA'!M93)</f>
        <v>-</v>
      </c>
      <c r="K137" s="35" t="str">
        <f>IF('3c AA'!N93="-","-",'3c AA'!N93)</f>
        <v>-</v>
      </c>
      <c r="L137" s="35" t="str">
        <f>IF('3c AA'!O93="-","-",'3c AA'!O93)</f>
        <v>-</v>
      </c>
      <c r="M137" s="35" t="str">
        <f>IF('3c AA'!P93="-","-",'3c AA'!P93)</f>
        <v>-</v>
      </c>
      <c r="N137" s="35" t="str">
        <f>IF('3c AA'!Q93="-","-",'3c AA'!Q93)</f>
        <v>-</v>
      </c>
      <c r="O137" s="27"/>
      <c r="P137" s="35" t="str">
        <f>IF('3c AA'!S93="-","-",'3c AA'!S93)</f>
        <v>-</v>
      </c>
      <c r="Q137" s="35" t="str">
        <f>IF('3c AA'!T93="-","-",'3c AA'!T93)</f>
        <v>-</v>
      </c>
      <c r="R137" s="35" t="str">
        <f>IF('3c AA'!U93="-","-",'3c AA'!U93)</f>
        <v>-</v>
      </c>
      <c r="S137" s="35" t="str">
        <f>IF('3c AA'!V93="-","-",'3c AA'!V93)</f>
        <v>-</v>
      </c>
      <c r="T137" s="35">
        <f>IF('3c AA'!W93="-","-",'3c AA'!W93)</f>
        <v>0</v>
      </c>
      <c r="U137" s="35">
        <f>IF('3c AA'!X93="-","-",'3c AA'!X93)</f>
        <v>0</v>
      </c>
      <c r="V137" s="35">
        <f>IF('3c AA'!Y93="-","-",'3c AA'!Y93)</f>
        <v>0</v>
      </c>
      <c r="W137" s="35" t="str">
        <f>IF('3c AA'!Z93="-","-",'3c AA'!Z93)</f>
        <v>-</v>
      </c>
      <c r="X137" s="27"/>
      <c r="Y137" s="35">
        <f>IF('3c AA'!AB93="-","-",'3c AA'!AB93)</f>
        <v>3.5898008879387131</v>
      </c>
      <c r="Z137" s="35" t="str">
        <f>IF('3c AA'!AC93="-","-",'3c AA'!AC93)</f>
        <v>-</v>
      </c>
      <c r="AA137" s="35" t="str">
        <f>IF('3c AA'!AD93="-","-",'3c AA'!AD93)</f>
        <v>-</v>
      </c>
      <c r="AB137" s="35" t="str">
        <f>IF('3c AA'!AE93="-","-",'3c AA'!AE93)</f>
        <v>-</v>
      </c>
      <c r="AC137" s="35" t="str">
        <f>IF('3c AA'!AF93="-","-",'3c AA'!AF93)</f>
        <v>-</v>
      </c>
      <c r="AD137" s="25"/>
    </row>
    <row r="138" spans="1:30" s="26" customFormat="1" ht="11.25" customHeight="1" x14ac:dyDescent="0.15">
      <c r="A138" s="207"/>
      <c r="B138" s="123" t="s">
        <v>246</v>
      </c>
      <c r="C138" s="123" t="s">
        <v>183</v>
      </c>
      <c r="D138" s="121" t="s">
        <v>134</v>
      </c>
      <c r="E138" s="75"/>
      <c r="F138" s="27"/>
      <c r="G138" s="35">
        <f>IF('3d PC'!G25="-","-",'3d PC'!G25)</f>
        <v>68.539550896779375</v>
      </c>
      <c r="H138" s="35">
        <f>'3d PC'!H25</f>
        <v>68.5197239186556</v>
      </c>
      <c r="I138" s="35">
        <f>'3d PC'!I25</f>
        <v>83.588374818522794</v>
      </c>
      <c r="J138" s="35">
        <f>'3d PC'!J25</f>
        <v>83.510390798210835</v>
      </c>
      <c r="K138" s="35">
        <f>'3d PC'!K25</f>
        <v>88.889940178750891</v>
      </c>
      <c r="L138" s="35">
        <f>'3d PC'!L25</f>
        <v>89.205202312573178</v>
      </c>
      <c r="M138" s="35">
        <f>'3d PC'!M25</f>
        <v>103.17088658516163</v>
      </c>
      <c r="N138" s="35">
        <f>'3d PC'!N25</f>
        <v>103.23964607013669</v>
      </c>
      <c r="O138" s="27"/>
      <c r="P138" s="35">
        <f>'3d PC'!P25</f>
        <v>103.23964607013669</v>
      </c>
      <c r="Q138" s="35">
        <f>'3d PC'!Q25</f>
        <v>110.37504353598116</v>
      </c>
      <c r="R138" s="35">
        <f>'3d PC'!R25</f>
        <v>111.68549842027564</v>
      </c>
      <c r="S138" s="35">
        <f>'3d PC'!S25</f>
        <v>114.87963726752957</v>
      </c>
      <c r="T138" s="35">
        <f>'3d PC'!T25</f>
        <v>114.39430782369746</v>
      </c>
      <c r="U138" s="35">
        <f>'3d PC'!U25</f>
        <v>121.01750784944342</v>
      </c>
      <c r="V138" s="35">
        <f>'3d PC'!V25</f>
        <v>120.42817308134462</v>
      </c>
      <c r="W138" s="35">
        <f>'3d PC'!W25</f>
        <v>126.53507412297992</v>
      </c>
      <c r="X138" s="27"/>
      <c r="Y138" s="35">
        <f>'3d PC'!Y25</f>
        <v>125.46212437871127</v>
      </c>
      <c r="Z138" s="35" t="str">
        <f>'3d PC'!Z25</f>
        <v>-</v>
      </c>
      <c r="AA138" s="35" t="str">
        <f>'3d PC'!AA25</f>
        <v>-</v>
      </c>
      <c r="AB138" s="35" t="str">
        <f>'3d PC'!AB25</f>
        <v>-</v>
      </c>
      <c r="AC138" s="35" t="str">
        <f>'3d PC'!AC25</f>
        <v>-</v>
      </c>
      <c r="AD138" s="25"/>
    </row>
    <row r="139" spans="1:30" s="26" customFormat="1" ht="11.25" customHeight="1" x14ac:dyDescent="0.15">
      <c r="A139" s="207"/>
      <c r="B139" s="123" t="s">
        <v>247</v>
      </c>
      <c r="C139" s="123" t="s">
        <v>184</v>
      </c>
      <c r="D139" s="121" t="s">
        <v>134</v>
      </c>
      <c r="E139" s="75"/>
      <c r="F139" s="27"/>
      <c r="G139" s="35">
        <f>IF('3e NC-Elec'!H39="-","-",'3e NC-Elec'!H39)</f>
        <v>146.64933375988156</v>
      </c>
      <c r="H139" s="35">
        <f>'3e NC-Elec'!I39</f>
        <v>147.37559079661511</v>
      </c>
      <c r="I139" s="35">
        <f>'3e NC-Elec'!J39</f>
        <v>168.50890410403383</v>
      </c>
      <c r="J139" s="35">
        <f>'3e NC-Elec'!K39</f>
        <v>167.96266088794439</v>
      </c>
      <c r="K139" s="35">
        <f>'3e NC-Elec'!L39</f>
        <v>163.90927532597712</v>
      </c>
      <c r="L139" s="35">
        <f>'3e NC-Elec'!M39</f>
        <v>164.77992249696916</v>
      </c>
      <c r="M139" s="35">
        <f>'3e NC-Elec'!N39</f>
        <v>154.51850663243908</v>
      </c>
      <c r="N139" s="35">
        <f>'3e NC-Elec'!O39</f>
        <v>154.13129084609272</v>
      </c>
      <c r="O139" s="27"/>
      <c r="P139" s="35">
        <f>'3e NC-Elec'!Q39</f>
        <v>154.13129084609272</v>
      </c>
      <c r="Q139" s="35">
        <f>'3e NC-Elec'!R39</f>
        <v>157.80897045798051</v>
      </c>
      <c r="R139" s="35">
        <f>'3e NC-Elec'!S39</f>
        <v>159.5898556194345</v>
      </c>
      <c r="S139" s="35">
        <f>'3e NC-Elec'!T39</f>
        <v>159.35873765525906</v>
      </c>
      <c r="T139" s="35">
        <f>'3e NC-Elec'!U39</f>
        <v>162.95162465860261</v>
      </c>
      <c r="U139" s="35">
        <f>'3e NC-Elec'!V39</f>
        <v>179.95385902974789</v>
      </c>
      <c r="V139" s="35">
        <f>'3e NC-Elec'!W39</f>
        <v>180.2644378989944</v>
      </c>
      <c r="W139" s="35">
        <f>'3e NC-Elec'!X39</f>
        <v>230.66148473362216</v>
      </c>
      <c r="X139" s="27"/>
      <c r="Y139" s="35">
        <f>'3e NC-Elec'!Z39</f>
        <v>235.76288315403127</v>
      </c>
      <c r="Z139" s="35" t="str">
        <f>'3e NC-Elec'!AA39</f>
        <v>-</v>
      </c>
      <c r="AA139" s="35" t="str">
        <f>'3e NC-Elec'!AB39</f>
        <v>-</v>
      </c>
      <c r="AB139" s="35" t="str">
        <f>'3e NC-Elec'!AC39</f>
        <v>-</v>
      </c>
      <c r="AC139" s="35" t="str">
        <f>'3e NC-Elec'!AD39</f>
        <v>-</v>
      </c>
      <c r="AD139" s="25"/>
    </row>
    <row r="140" spans="1:30" s="26" customFormat="1" ht="11.25" customHeight="1" x14ac:dyDescent="0.15">
      <c r="A140" s="207"/>
      <c r="B140" s="123" t="s">
        <v>248</v>
      </c>
      <c r="C140" s="123" t="s">
        <v>185</v>
      </c>
      <c r="D140" s="121" t="s">
        <v>134</v>
      </c>
      <c r="E140" s="75"/>
      <c r="F140" s="27"/>
      <c r="G140" s="35">
        <f>IF('3g CPIH'!C$17="-","-",'3h OC '!$E$8*('3g CPIH'!C$17/'3g CPIH'!$G$17))</f>
        <v>76.502677103718199</v>
      </c>
      <c r="H140" s="35">
        <f>IF('3g CPIH'!D$17="-","-",'3h OC '!$E$8*('3g CPIH'!D$17/'3g CPIH'!$G$17))</f>
        <v>76.655835616438353</v>
      </c>
      <c r="I140" s="35">
        <f>IF('3g CPIH'!E$17="-","-",'3h OC '!$E$8*('3g CPIH'!E$17/'3g CPIH'!$G$17))</f>
        <v>76.885573385518597</v>
      </c>
      <c r="J140" s="35">
        <f>IF('3g CPIH'!F$17="-","-",'3h OC '!$E$8*('3g CPIH'!F$17/'3g CPIH'!$G$17))</f>
        <v>77.345048923679059</v>
      </c>
      <c r="K140" s="35">
        <f>IF('3g CPIH'!G$17="-","-",'3h OC '!$E$8*('3g CPIH'!G$17/'3g CPIH'!$G$17))</f>
        <v>78.263999999999996</v>
      </c>
      <c r="L140" s="35">
        <f>IF('3g CPIH'!H$17="-","-",'3h OC '!$E$8*('3g CPIH'!H$17/'3g CPIH'!$G$17))</f>
        <v>79.259530332681024</v>
      </c>
      <c r="M140" s="35">
        <f>IF('3g CPIH'!I$17="-","-",'3h OC '!$E$8*('3g CPIH'!I$17/'3g CPIH'!$G$17))</f>
        <v>80.408219178082177</v>
      </c>
      <c r="N140" s="35">
        <f>IF('3g CPIH'!J$17="-","-",'3h OC '!$E$8*('3g CPIH'!J$17/'3g CPIH'!$G$17))</f>
        <v>81.097432485322898</v>
      </c>
      <c r="O140" s="27"/>
      <c r="P140" s="35">
        <f>IF('3g CPIH'!L$17="-","-",'3h OC '!$E$8*('3g CPIH'!L$17/'3g CPIH'!$G$17))</f>
        <v>81.097432485322898</v>
      </c>
      <c r="Q140" s="35">
        <f>IF('3g CPIH'!M$17="-","-",'3h OC '!$E$8*('3g CPIH'!M$17/'3g CPIH'!$G$17))</f>
        <v>82.016383561643835</v>
      </c>
      <c r="R140" s="35">
        <f>IF('3g CPIH'!N$17="-","-",'3h OC '!$E$8*('3g CPIH'!N$17/'3g CPIH'!$G$17))</f>
        <v>82.62901761252445</v>
      </c>
      <c r="S140" s="35">
        <f>IF('3g CPIH'!O$17="-","-",'3h OC '!$E$8*('3g CPIH'!O$17/'3g CPIH'!$G$17))</f>
        <v>83.088493150684926</v>
      </c>
      <c r="T140" s="35">
        <f>IF('3g CPIH'!P$17="-","-",'3h OC '!$E$8*('3g CPIH'!P$17/'3g CPIH'!$G$17))</f>
        <v>83.318230919765156</v>
      </c>
      <c r="U140" s="35">
        <f>IF('3g CPIH'!Q$17="-","-",'3h OC '!$E$8*('3g CPIH'!Q$17/'3g CPIH'!$G$17))</f>
        <v>83.777706457925632</v>
      </c>
      <c r="V140" s="35">
        <f>IF('3g CPIH'!R$17="-","-",'3h OC '!$E$8*('3g CPIH'!R$17/'3g CPIH'!$G$17))</f>
        <v>85.309291585127198</v>
      </c>
      <c r="W140" s="35">
        <f>IF('3g CPIH'!S$17="-","-",'3h OC '!$E$8*('3g CPIH'!S$17/'3g CPIH'!$G$17))</f>
        <v>87.836407045009793</v>
      </c>
      <c r="X140" s="27"/>
      <c r="Y140" s="35">
        <f>IF('3g CPIH'!U$17="-","-",'3h OC '!$E$8*('3g CPIH'!U$17/'3g CPIH'!$G$17))</f>
        <v>92.278003913894324</v>
      </c>
      <c r="Z140" s="35" t="str">
        <f>IF('3g CPIH'!V$17="-","-",'3h OC '!$E$8*('3g CPIH'!V$17/'3g CPIH'!$G$17))</f>
        <v>-</v>
      </c>
      <c r="AA140" s="35" t="str">
        <f>IF('3g CPIH'!W$17="-","-",'3h OC '!$E$8*('3g CPIH'!W$17/'3g CPIH'!$G$17))</f>
        <v>-</v>
      </c>
      <c r="AB140" s="35" t="str">
        <f>IF('3g CPIH'!X$17="-","-",'3h OC '!$E$8*('3g CPIH'!X$17/'3g CPIH'!$G$17))</f>
        <v>-</v>
      </c>
      <c r="AC140" s="35" t="str">
        <f>IF('3g CPIH'!Y$17="-","-",'3h OC '!$E$8*('3g CPIH'!Y$17/'3g CPIH'!$G$17))</f>
        <v>-</v>
      </c>
      <c r="AD140" s="25"/>
    </row>
    <row r="141" spans="1:30" s="26" customFormat="1" ht="11.25" customHeight="1" x14ac:dyDescent="0.15">
      <c r="A141" s="207"/>
      <c r="B141" s="123" t="s">
        <v>248</v>
      </c>
      <c r="C141" s="123" t="s">
        <v>186</v>
      </c>
      <c r="D141" s="121" t="s">
        <v>134</v>
      </c>
      <c r="E141" s="75"/>
      <c r="F141" s="27"/>
      <c r="G141" s="35" t="s">
        <v>249</v>
      </c>
      <c r="H141" s="35" t="s">
        <v>249</v>
      </c>
      <c r="I141" s="35" t="s">
        <v>249</v>
      </c>
      <c r="J141" s="35" t="s">
        <v>249</v>
      </c>
      <c r="K141" s="35">
        <f>IF('3i SMNCC'!G$52="-","-",'3i SMNCC'!G$52)</f>
        <v>0</v>
      </c>
      <c r="L141" s="35">
        <f>IF('3i SMNCC'!H$52="-","-",'3i SMNCC'!H$52)</f>
        <v>-0.18995111249132623</v>
      </c>
      <c r="M141" s="35">
        <f>IF('3i SMNCC'!I$52="-","-",'3i SMNCC'!I$52)</f>
        <v>2.3898870370752556</v>
      </c>
      <c r="N141" s="35">
        <f>IF('3i SMNCC'!J$52="-","-",'3i SMNCC'!J$52)</f>
        <v>2.4654814606041811</v>
      </c>
      <c r="O141" s="27"/>
      <c r="P141" s="35">
        <f>IF('3i SMNCC'!L$52="-","-",'3i SMNCC'!L$52)</f>
        <v>2.4654814606041811</v>
      </c>
      <c r="Q141" s="35">
        <f>IF('3i SMNCC'!M$52="-","-",'3i SMNCC'!M$52)</f>
        <v>4.8850955964817686</v>
      </c>
      <c r="R141" s="35">
        <f>IF('3i SMNCC'!N$52="-","-",'3i SMNCC'!N$52)</f>
        <v>4.7480163427765101</v>
      </c>
      <c r="S141" s="35">
        <f>IF('3i SMNCC'!O$52="-","-",'3i SMNCC'!O$52)</f>
        <v>7.093641997338695</v>
      </c>
      <c r="T141" s="35">
        <f>IF('3i SMNCC'!P$52="-","-",'3i SMNCC'!P$52)</f>
        <v>6.2155900817178944</v>
      </c>
      <c r="U141" s="35">
        <f>IF('3i SMNCC'!Q$52="-","-",'3i SMNCC'!Q$52)</f>
        <v>5.8459595331056082</v>
      </c>
      <c r="V141" s="35">
        <f>IF('3i SMNCC'!R$52="-","-",'3i SMNCC'!R$52)</f>
        <v>6.2696858243973583</v>
      </c>
      <c r="W141" s="35">
        <f>IF('3i SMNCC'!S$52="-","-",'3i SMNCC'!S$52)</f>
        <v>6.0892580260299454</v>
      </c>
      <c r="X141" s="27"/>
      <c r="Y141" s="35">
        <f>IF('3i SMNCC'!U$52="-","-",'3i SMNCC'!U$52)</f>
        <v>5.9026181198620193</v>
      </c>
      <c r="Z141" s="35" t="str">
        <f>IF('3i SMNCC'!V$52="-","-",'3i SMNCC'!V$52)</f>
        <v>-</v>
      </c>
      <c r="AA141" s="35" t="str">
        <f>IF('3i SMNCC'!W$52="-","-",'3i SMNCC'!W$52)</f>
        <v>-</v>
      </c>
      <c r="AB141" s="35" t="str">
        <f>IF('3i SMNCC'!X$52="-","-",'3i SMNCC'!X$52)</f>
        <v>-</v>
      </c>
      <c r="AC141" s="35" t="str">
        <f>IF('3i SMNCC'!Y$52="-","-",'3i SMNCC'!Y$52)</f>
        <v>-</v>
      </c>
      <c r="AD141" s="25"/>
    </row>
    <row r="142" spans="1:30" s="26" customFormat="1" ht="12.6" customHeight="1" x14ac:dyDescent="0.15">
      <c r="A142" s="207"/>
      <c r="B142" s="123" t="s">
        <v>248</v>
      </c>
      <c r="C142" s="123" t="s">
        <v>187</v>
      </c>
      <c r="D142" s="121" t="s">
        <v>134</v>
      </c>
      <c r="E142" s="75"/>
      <c r="F142" s="27"/>
      <c r="G142" s="35">
        <f>IF('3g CPIH'!C$17="-","-",'3j PAAC PAP'!$G$12*('3g CPIH'!C$17/'3g CPIH'!$G$17))</f>
        <v>23.857918590998043</v>
      </c>
      <c r="H142" s="35">
        <f>IF('3g CPIH'!D$17="-","-",'3j PAAC PAP'!$G$12*('3g CPIH'!D$17/'3g CPIH'!$G$17))</f>
        <v>23.905682191780819</v>
      </c>
      <c r="I142" s="35">
        <f>IF('3g CPIH'!E$17="-","-",'3j PAAC PAP'!$G$12*('3g CPIH'!E$17/'3g CPIH'!$G$17))</f>
        <v>23.977327592954992</v>
      </c>
      <c r="J142" s="35">
        <f>IF('3g CPIH'!F$17="-","-",'3j PAAC PAP'!$G$12*('3g CPIH'!F$17/'3g CPIH'!$G$17))</f>
        <v>24.120618395303325</v>
      </c>
      <c r="K142" s="35">
        <f>IF('3g CPIH'!G$17="-","-",'3j PAAC PAP'!$G$12*('3g CPIH'!G$17/'3g CPIH'!$G$17))</f>
        <v>24.4072</v>
      </c>
      <c r="L142" s="35">
        <f>IF('3g CPIH'!H$17="-","-",'3j PAAC PAP'!$G$12*('3g CPIH'!H$17/'3g CPIH'!$G$17))</f>
        <v>24.717663405088064</v>
      </c>
      <c r="M142" s="35">
        <f>IF('3g CPIH'!I$17="-","-",'3j PAAC PAP'!$G$12*('3g CPIH'!I$17/'3g CPIH'!$G$17))</f>
        <v>25.075890410958902</v>
      </c>
      <c r="N142" s="35">
        <f>IF('3g CPIH'!J$17="-","-",'3j PAAC PAP'!$G$12*('3g CPIH'!J$17/'3g CPIH'!$G$17))</f>
        <v>25.290826614481411</v>
      </c>
      <c r="O142" s="27"/>
      <c r="P142" s="35">
        <f>IF('3g CPIH'!L$17="-","-",'3j PAAC PAP'!$G$12*('3g CPIH'!L$17/'3g CPIH'!$G$17))</f>
        <v>25.290826614481411</v>
      </c>
      <c r="Q142" s="35">
        <f>IF('3g CPIH'!M$17="-","-",'3j PAAC PAP'!$G$12*('3g CPIH'!M$17/'3g CPIH'!$G$17))</f>
        <v>25.577408219178082</v>
      </c>
      <c r="R142" s="35">
        <f>IF('3g CPIH'!N$17="-","-",'3j PAAC PAP'!$G$12*('3g CPIH'!N$17/'3g CPIH'!$G$17))</f>
        <v>25.768462622309197</v>
      </c>
      <c r="S142" s="35">
        <f>IF('3g CPIH'!O$17="-","-",'3j PAAC PAP'!$G$12*('3g CPIH'!O$17/'3g CPIH'!$G$17))</f>
        <v>25.911753424657533</v>
      </c>
      <c r="T142" s="35">
        <f>IF('3g CPIH'!P$17="-","-",'3j PAAC PAP'!$G$12*('3g CPIH'!P$17/'3g CPIH'!$G$17))</f>
        <v>25.983398825831699</v>
      </c>
      <c r="U142" s="35">
        <f>IF('3g CPIH'!Q$17="-","-",'3j PAAC PAP'!$G$12*('3g CPIH'!Q$17/'3g CPIH'!$G$17))</f>
        <v>26.126689628180038</v>
      </c>
      <c r="V142" s="35">
        <f>IF('3g CPIH'!R$17="-","-",'3j PAAC PAP'!$G$12*('3g CPIH'!R$17/'3g CPIH'!$G$17))</f>
        <v>26.604325636007829</v>
      </c>
      <c r="W142" s="35">
        <f>IF('3g CPIH'!S$17="-","-",'3j PAAC PAP'!$G$12*('3g CPIH'!S$17/'3g CPIH'!$G$17))</f>
        <v>27.39242504892368</v>
      </c>
      <c r="X142" s="27"/>
      <c r="Y142" s="35">
        <f>IF('3g CPIH'!U$17="-","-",'3j PAAC PAP'!$G$12*('3g CPIH'!U$17/'3g CPIH'!$G$17))</f>
        <v>28.777569471624265</v>
      </c>
      <c r="Z142" s="35" t="str">
        <f>IF('3g CPIH'!V$17="-","-",'3j PAAC PAP'!$G$12*('3g CPIH'!V$17/'3g CPIH'!$G$17))</f>
        <v>-</v>
      </c>
      <c r="AA142" s="35" t="str">
        <f>IF('3g CPIH'!W$17="-","-",'3j PAAC PAP'!$G$12*('3g CPIH'!W$17/'3g CPIH'!$G$17))</f>
        <v>-</v>
      </c>
      <c r="AB142" s="35" t="str">
        <f>IF('3g CPIH'!X$17="-","-",'3j PAAC PAP'!$G$12*('3g CPIH'!X$17/'3g CPIH'!$G$17))</f>
        <v>-</v>
      </c>
      <c r="AC142" s="35" t="str">
        <f>IF('3g CPIH'!Y$17="-","-",'3j PAAC PAP'!$G$12*('3g CPIH'!Y$17/'3g CPIH'!$G$17))</f>
        <v>-</v>
      </c>
      <c r="AD142" s="25"/>
    </row>
    <row r="143" spans="1:30" s="26" customFormat="1" ht="11.25" customHeight="1" x14ac:dyDescent="0.15">
      <c r="A143" s="207"/>
      <c r="B143" s="123" t="s">
        <v>248</v>
      </c>
      <c r="C143" s="123" t="s">
        <v>188</v>
      </c>
      <c r="D143" s="121" t="s">
        <v>134</v>
      </c>
      <c r="E143" s="75"/>
      <c r="F143" s="27"/>
      <c r="G143" s="35">
        <f>IF(G135="-","-",SUM(G135:G141)*'3j PAAC PAP'!$G$30)</f>
        <v>0</v>
      </c>
      <c r="H143" s="35">
        <f>IF(H135="-","-",SUM(H135:H141)*'3j PAAC PAP'!$G$30)</f>
        <v>0</v>
      </c>
      <c r="I143" s="35">
        <f>IF(I135="-","-",SUM(I135:I141)*'3j PAAC PAP'!$G$30)</f>
        <v>0</v>
      </c>
      <c r="J143" s="35">
        <f>IF(J135="-","-",SUM(J135:J141)*'3j PAAC PAP'!$G$30)</f>
        <v>0</v>
      </c>
      <c r="K143" s="35">
        <f>IF(K135="-","-",SUM(K135:K141)*'3j PAAC PAP'!$G$30)</f>
        <v>0</v>
      </c>
      <c r="L143" s="35">
        <f>IF(L135="-","-",SUM(L135:L141)*'3j PAAC PAP'!$G$30)</f>
        <v>0</v>
      </c>
      <c r="M143" s="35">
        <f>IF(M135="-","-",SUM(M135:M141)*'3j PAAC PAP'!$G$30)</f>
        <v>0</v>
      </c>
      <c r="N143" s="35">
        <f>IF(N135="-","-",SUM(N135:N141)*'3j PAAC PAP'!$G$30)</f>
        <v>0</v>
      </c>
      <c r="O143" s="27"/>
      <c r="P143" s="35">
        <f>IF(P135="-","-",SUM(P135:P141)*'3j PAAC PAP'!$G$30)</f>
        <v>0</v>
      </c>
      <c r="Q143" s="35">
        <f>IF(Q135="-","-",SUM(Q135:Q141)*'3j PAAC PAP'!$G$30)</f>
        <v>0</v>
      </c>
      <c r="R143" s="35">
        <f>IF(R135="-","-",SUM(R135:R141)*'3j PAAC PAP'!$G$30)</f>
        <v>0</v>
      </c>
      <c r="S143" s="35">
        <f>IF(S135="-","-",SUM(S135:S141)*'3j PAAC PAP'!$G$30)</f>
        <v>0</v>
      </c>
      <c r="T143" s="35">
        <f>IF(T135="-","-",SUM(T135:T141)*'3j PAAC PAP'!$G$30)</f>
        <v>0</v>
      </c>
      <c r="U143" s="35">
        <f>IF(U135="-","-",SUM(U135:U141)*'3j PAAC PAP'!$G$30)</f>
        <v>0</v>
      </c>
      <c r="V143" s="35">
        <f>IF(V135="-","-",SUM(V135:V141)*'3j PAAC PAP'!$G$30)</f>
        <v>0</v>
      </c>
      <c r="W143" s="35">
        <f>IF(W135="-","-",SUM(W135:W141)*'3j PAAC PAP'!$G$30)</f>
        <v>0</v>
      </c>
      <c r="X143" s="27"/>
      <c r="Y143" s="35">
        <f>IF(Y135="-","-",SUM(Y135:Y141)*'3j PAAC PAP'!$G$30)</f>
        <v>0</v>
      </c>
      <c r="Z143" s="35" t="str">
        <f>IF(Z135="-","-",SUM(Z135:Z141)*'3j PAAC PAP'!$G$30)</f>
        <v>-</v>
      </c>
      <c r="AA143" s="35" t="str">
        <f>IF(AA135="-","-",SUM(AA135:AA141)*'3j PAAC PAP'!$G$30)</f>
        <v>-</v>
      </c>
      <c r="AB143" s="35" t="str">
        <f>IF(AB135="-","-",SUM(AB135:AB141)*'3j PAAC PAP'!$G$30)</f>
        <v>-</v>
      </c>
      <c r="AC143" s="35" t="str">
        <f>IF(AC135="-","-",SUM(AC135:AC141)*'3j PAAC PAP'!$G$30)</f>
        <v>-</v>
      </c>
      <c r="AD143" s="25"/>
    </row>
    <row r="144" spans="1:30" s="26" customFormat="1" ht="11.25" x14ac:dyDescent="0.15">
      <c r="A144" s="207"/>
      <c r="B144" s="123" t="s">
        <v>189</v>
      </c>
      <c r="C144" s="123" t="s">
        <v>250</v>
      </c>
      <c r="D144" s="121" t="s">
        <v>134</v>
      </c>
      <c r="E144" s="75"/>
      <c r="F144" s="27"/>
      <c r="G144" s="35">
        <f>IF(G135="-","-",SUM(G135:G143)*'3k EBIT'!$E$8)</f>
        <v>9.7026992180469218</v>
      </c>
      <c r="H144" s="35">
        <f>IF(H135="-","-",SUM(H135:H143)*'3k EBIT'!$E$8)</f>
        <v>9.3469970572837529</v>
      </c>
      <c r="I144" s="35">
        <f>IF(I135="-","-",SUM(I135:I143)*'3k EBIT'!$E$8)</f>
        <v>9.7929443424584495</v>
      </c>
      <c r="J144" s="35">
        <f>IF(J135="-","-",SUM(J135:J143)*'3k EBIT'!$E$8)</f>
        <v>9.6312629496846132</v>
      </c>
      <c r="K144" s="35">
        <f>IF(K135="-","-",SUM(K135:K143)*'3k EBIT'!$E$8)</f>
        <v>10.337780174924001</v>
      </c>
      <c r="L144" s="35">
        <f>IF(L135="-","-",SUM(L135:L143)*'3k EBIT'!$E$8)</f>
        <v>10.23437626276497</v>
      </c>
      <c r="M144" s="35">
        <f>IF(M135="-","-",SUM(M135:M143)*'3k EBIT'!$E$8)</f>
        <v>10.883673764136864</v>
      </c>
      <c r="N144" s="35">
        <f>IF(N135="-","-",SUM(N135:N143)*'3k EBIT'!$E$8)</f>
        <v>11.215677202095025</v>
      </c>
      <c r="O144" s="27"/>
      <c r="P144" s="35">
        <f>IF(P135="-","-",SUM(P135:P143)*'3k EBIT'!$E$8)</f>
        <v>11.215677202095025</v>
      </c>
      <c r="Q144" s="35">
        <f>IF(Q135="-","-",SUM(Q135:Q143)*'3k EBIT'!$E$8)</f>
        <v>12.349835747627701</v>
      </c>
      <c r="R144" s="35">
        <f>IF(R135="-","-",SUM(R135:R143)*'3k EBIT'!$E$8)</f>
        <v>11.969488658321746</v>
      </c>
      <c r="S144" s="35">
        <f>IF(S135="-","-",SUM(S135:S143)*'3k EBIT'!$E$8)</f>
        <v>12.003381430846668</v>
      </c>
      <c r="T144" s="35">
        <f>IF(T135="-","-",SUM(T135:T143)*'3k EBIT'!$E$8)</f>
        <v>11.551519821029308</v>
      </c>
      <c r="U144" s="35">
        <f>IF(U135="-","-",SUM(U135:U143)*'3k EBIT'!$E$8)</f>
        <v>12.620491520642908</v>
      </c>
      <c r="V144" s="35">
        <f>IF(V135="-","-",SUM(V135:V143)*'3k EBIT'!$E$8)</f>
        <v>13.758670734534073</v>
      </c>
      <c r="W144" s="35">
        <f>IF(W135="-","-",SUM(W135:W143)*'3k EBIT'!$E$8)</f>
        <v>19.318327771117879</v>
      </c>
      <c r="X144" s="27"/>
      <c r="Y144" s="35">
        <f>IF(Y135="-","-",SUM(Y135:Y143)*'3k EBIT'!$E$8)</f>
        <v>31.878420658389853</v>
      </c>
      <c r="Z144" s="35" t="str">
        <f>IF(Z135="-","-",SUM(Z135:Z143)*'3k EBIT'!$E$8)</f>
        <v>-</v>
      </c>
      <c r="AA144" s="35" t="str">
        <f>IF(AA135="-","-",SUM(AA135:AA143)*'3k EBIT'!$E$8)</f>
        <v>-</v>
      </c>
      <c r="AB144" s="35" t="str">
        <f>IF(AB135="-","-",SUM(AB135:AB143)*'3k EBIT'!$E$8)</f>
        <v>-</v>
      </c>
      <c r="AC144" s="35" t="str">
        <f>IF(AC135="-","-",SUM(AC135:AC143)*'3k EBIT'!$E$8)</f>
        <v>-</v>
      </c>
      <c r="AD144" s="25"/>
    </row>
    <row r="145" spans="1:30" s="26" customFormat="1" ht="11.25" x14ac:dyDescent="0.15">
      <c r="A145" s="207"/>
      <c r="B145" s="123" t="s">
        <v>251</v>
      </c>
      <c r="C145" s="158" t="s">
        <v>252</v>
      </c>
      <c r="D145" s="121" t="s">
        <v>134</v>
      </c>
      <c r="E145" s="116"/>
      <c r="F145" s="27"/>
      <c r="G145" s="35">
        <f>IF(G135="-","-",SUM(G135:G138,G140:G144)*'3l HAP'!$E$9)</f>
        <v>5.3295997662290171</v>
      </c>
      <c r="H145" s="35">
        <f>IF(H135="-","-",SUM(H135:H138,H140:H144)*'3l HAP'!$E$9)</f>
        <v>5.0448701535529192</v>
      </c>
      <c r="I145" s="35">
        <f>IF(I135="-","-",SUM(I135:I138,I140:I144)*'3l HAP'!$E$9)</f>
        <v>5.0790947610703743</v>
      </c>
      <c r="J145" s="35">
        <f>IF(J135="-","-",SUM(J135:J138,J140:J144)*'3l HAP'!$E$9)</f>
        <v>4.9625040820059114</v>
      </c>
      <c r="K145" s="35">
        <f>IF(K135="-","-",SUM(K135:K138,K140:K144)*'3l HAP'!$E$9)</f>
        <v>5.5662767748642645</v>
      </c>
      <c r="L145" s="35">
        <f>IF(L135="-","-",SUM(L135:L138,L140:L144)*'3l HAP'!$E$9)</f>
        <v>5.473848784760869</v>
      </c>
      <c r="M145" s="35">
        <f>IF(M135="-","-",SUM(M135:M138,M140:M144)*'3l HAP'!$E$9)</f>
        <v>6.1244209529049582</v>
      </c>
      <c r="N145" s="35">
        <f>IF(N135="-","-",SUM(N135:N138,N140:N144)*'3l HAP'!$E$9)</f>
        <v>6.3859249333041355</v>
      </c>
      <c r="O145" s="27"/>
      <c r="P145" s="35">
        <f>IF(P135="-","-",SUM(P135:P138,P140:P144)*'3l HAP'!$E$9)</f>
        <v>6.3859249333041355</v>
      </c>
      <c r="Q145" s="35">
        <f>IF(Q135="-","-",SUM(Q135:Q138,Q140:Q144)*'3l HAP'!$E$9)</f>
        <v>7.2060383632811691</v>
      </c>
      <c r="R145" s="35">
        <f>IF(R135="-","-",SUM(R135:R138,R140:R144)*'3l HAP'!$E$9)</f>
        <v>6.8868770849807879</v>
      </c>
      <c r="S145" s="35">
        <f>IF(S135="-","-",SUM(S135:S138,S140:S144)*'3l HAP'!$E$9)</f>
        <v>6.9163779292822198</v>
      </c>
      <c r="T145" s="35">
        <f>IF(T135="-","-",SUM(T135:T138,T140:T144)*'3l HAP'!$E$9)</f>
        <v>6.5155795708398223</v>
      </c>
      <c r="U145" s="35">
        <f>IF(U135="-","-",SUM(U135:U138,U140:U144)*'3l HAP'!$E$9)</f>
        <v>7.0903766042242635</v>
      </c>
      <c r="V145" s="35">
        <f>IF(V135="-","-",SUM(V135:V138,V140:V144)*'3l HAP'!$E$9)</f>
        <v>7.9628859972859756</v>
      </c>
      <c r="W145" s="35">
        <f>IF(W135="-","-",SUM(W135:W138,W140:W144)*'3l HAP'!$E$9)</f>
        <v>11.509175731979759</v>
      </c>
      <c r="X145" s="27"/>
      <c r="Y145" s="35">
        <f>IF(Y135="-","-",SUM(Y135:Y138,Y140:Y144)*'3l HAP'!$E$9)</f>
        <v>21.113025315884144</v>
      </c>
      <c r="Z145" s="35" t="str">
        <f>IF(Z135="-","-",SUM(Z135:Z138,Z140:Z144)*'3l HAP'!$E$9)</f>
        <v>-</v>
      </c>
      <c r="AA145" s="35" t="str">
        <f>IF(AA135="-","-",SUM(AA135:AA138,AA140:AA144)*'3l HAP'!$E$9)</f>
        <v>-</v>
      </c>
      <c r="AB145" s="35" t="str">
        <f>IF(AB135="-","-",SUM(AB135:AB138,AB140:AB144)*'3l HAP'!$E$9)</f>
        <v>-</v>
      </c>
      <c r="AC145" s="35" t="str">
        <f>IF(AC135="-","-",SUM(AC135:AC138,AC140:AC144)*'3l HAP'!$E$9)</f>
        <v>-</v>
      </c>
      <c r="AD145" s="25"/>
    </row>
    <row r="146" spans="1:30" s="26" customFormat="1" ht="11.25" x14ac:dyDescent="0.15">
      <c r="A146" s="207"/>
      <c r="B146" s="123" t="s">
        <v>253</v>
      </c>
      <c r="C146" s="123" t="str">
        <f>B146&amp;"_"&amp;D146</f>
        <v>Total_Southern Western</v>
      </c>
      <c r="D146" s="121" t="s">
        <v>134</v>
      </c>
      <c r="E146" s="75"/>
      <c r="F146" s="27"/>
      <c r="G146" s="35">
        <f t="shared" ref="G146:N146" si="30">IF(G135="-","-",SUM(G135:G145))</f>
        <v>515.99776873060603</v>
      </c>
      <c r="H146" s="35">
        <f t="shared" si="30"/>
        <v>496.99188049479744</v>
      </c>
      <c r="I146" s="35">
        <f t="shared" si="30"/>
        <v>520.49700515363463</v>
      </c>
      <c r="J146" s="35">
        <f t="shared" si="30"/>
        <v>511.87087100136284</v>
      </c>
      <c r="K146" s="35">
        <f t="shared" si="30"/>
        <v>549.65974545267966</v>
      </c>
      <c r="L146" s="35">
        <f t="shared" si="30"/>
        <v>544.12500854427151</v>
      </c>
      <c r="M146" s="35">
        <f t="shared" si="30"/>
        <v>578.94911930072965</v>
      </c>
      <c r="N146" s="35">
        <f t="shared" si="30"/>
        <v>596.68448121919846</v>
      </c>
      <c r="O146" s="27"/>
      <c r="P146" s="35">
        <f t="shared" ref="P146:W146" si="31">IF(P135="-","-",SUM(P135:P145))</f>
        <v>596.68448121919846</v>
      </c>
      <c r="Q146" s="35">
        <f t="shared" si="31"/>
        <v>657.1971250210546</v>
      </c>
      <c r="R146" s="35">
        <f t="shared" si="31"/>
        <v>636.8597041531408</v>
      </c>
      <c r="S146" s="35">
        <f t="shared" si="31"/>
        <v>638.67303439351736</v>
      </c>
      <c r="T146" s="35">
        <f t="shared" si="31"/>
        <v>614.49005586797955</v>
      </c>
      <c r="U146" s="35">
        <f t="shared" si="31"/>
        <v>671.32649806305938</v>
      </c>
      <c r="V146" s="35">
        <f t="shared" si="31"/>
        <v>732.10315186472349</v>
      </c>
      <c r="W146" s="35">
        <f t="shared" si="31"/>
        <v>1028.2628489759331</v>
      </c>
      <c r="X146" s="27"/>
      <c r="Y146" s="35">
        <f t="shared" ref="Y146:AC146" si="32">IF(Y135="-","-",SUM(Y135:Y145))</f>
        <v>1698.9239458911397</v>
      </c>
      <c r="Z146" s="35" t="str">
        <f t="shared" si="32"/>
        <v>-</v>
      </c>
      <c r="AA146" s="35" t="str">
        <f t="shared" si="32"/>
        <v>-</v>
      </c>
      <c r="AB146" s="35" t="str">
        <f t="shared" si="32"/>
        <v>-</v>
      </c>
      <c r="AC146" s="35" t="str">
        <f t="shared" si="32"/>
        <v>-</v>
      </c>
      <c r="AD146" s="25"/>
    </row>
    <row r="147" spans="1:30" s="26" customFormat="1" ht="11.25" customHeight="1" x14ac:dyDescent="0.15">
      <c r="A147" s="207"/>
      <c r="B147" s="120" t="s">
        <v>244</v>
      </c>
      <c r="C147" s="120" t="s">
        <v>180</v>
      </c>
      <c r="D147" s="122" t="s">
        <v>124</v>
      </c>
      <c r="E147" s="119"/>
      <c r="F147" s="27"/>
      <c r="G147" s="117">
        <f>IF('3a DF'!H130="-","-",'3a DF'!H130)</f>
        <v>192.23648428246338</v>
      </c>
      <c r="H147" s="117">
        <f>'3a DF'!I130</f>
        <v>172.2164842824634</v>
      </c>
      <c r="I147" s="117">
        <f>'3a DF'!J130</f>
        <v>158.05680358680257</v>
      </c>
      <c r="J147" s="117">
        <f>'3a DF'!K130</f>
        <v>149.42266456831919</v>
      </c>
      <c r="K147" s="117">
        <f>'3a DF'!L130</f>
        <v>181.4048636064914</v>
      </c>
      <c r="L147" s="117">
        <f>'3a DF'!M130</f>
        <v>173.5935316116589</v>
      </c>
      <c r="M147" s="117">
        <f>'3a DF'!N130</f>
        <v>188.66835816599803</v>
      </c>
      <c r="N147" s="117">
        <f>'3a DF'!O130</f>
        <v>206.04832197461081</v>
      </c>
      <c r="O147" s="27"/>
      <c r="P147" s="117">
        <f>'3a DF'!Q130</f>
        <v>206.04832197461081</v>
      </c>
      <c r="Q147" s="117">
        <f>'3a DF'!R130</f>
        <v>244.54261522914663</v>
      </c>
      <c r="R147" s="117">
        <f>'3a DF'!S130</f>
        <v>221.01031698434511</v>
      </c>
      <c r="S147" s="117">
        <f>'3a DF'!T130</f>
        <v>214.52698176912185</v>
      </c>
      <c r="T147" s="117">
        <f>'3a DF'!U130</f>
        <v>187.3066201518549</v>
      </c>
      <c r="U147" s="117">
        <f>'3a DF'!V130</f>
        <v>221.45239523784014</v>
      </c>
      <c r="V147" s="117">
        <f>'3a DF'!W130</f>
        <v>277.86567196417769</v>
      </c>
      <c r="W147" s="117">
        <f>'3a DF'!X130</f>
        <v>514.28406705810323</v>
      </c>
      <c r="X147" s="27"/>
      <c r="Y147" s="117">
        <f>'3a DF'!Z130</f>
        <v>1152.8226798143162</v>
      </c>
      <c r="Z147" s="117" t="str">
        <f>'3a DF'!AA130</f>
        <v>-</v>
      </c>
      <c r="AA147" s="117" t="str">
        <f>'3a DF'!AB130</f>
        <v>-</v>
      </c>
      <c r="AB147" s="117" t="str">
        <f>'3a DF'!AC130</f>
        <v>-</v>
      </c>
      <c r="AC147" s="117" t="str">
        <f>'3a DF'!AD130</f>
        <v>-</v>
      </c>
      <c r="AD147" s="25"/>
    </row>
    <row r="148" spans="1:30" s="26" customFormat="1" ht="11.25" customHeight="1" x14ac:dyDescent="0.15">
      <c r="A148" s="207"/>
      <c r="B148" s="120" t="s">
        <v>244</v>
      </c>
      <c r="C148" s="120" t="s">
        <v>181</v>
      </c>
      <c r="D148" s="122" t="s">
        <v>124</v>
      </c>
      <c r="E148" s="119"/>
      <c r="F148" s="27"/>
      <c r="G148" s="117">
        <f>IF('3b CM'!G25="-","-",'3b CM'!G25)</f>
        <v>5.7352786026486517E-2</v>
      </c>
      <c r="H148" s="117">
        <f>'3b CM'!H25</f>
        <v>8.6029179039729772E-2</v>
      </c>
      <c r="I148" s="117">
        <f>'3b CM'!I25</f>
        <v>0.27089653265735369</v>
      </c>
      <c r="J148" s="117">
        <f>'3b CM'!J25</f>
        <v>0.27548828170966105</v>
      </c>
      <c r="K148" s="117">
        <f>'3b CM'!K25</f>
        <v>3.5383146203919931</v>
      </c>
      <c r="L148" s="117">
        <f>'3b CM'!L25</f>
        <v>3.4325227215942462</v>
      </c>
      <c r="M148" s="117">
        <f>'3b CM'!M25</f>
        <v>11.674347723612401</v>
      </c>
      <c r="N148" s="117">
        <f>'3b CM'!N25</f>
        <v>11.097967021611735</v>
      </c>
      <c r="O148" s="27"/>
      <c r="P148" s="117">
        <f>'3b CM'!P25</f>
        <v>11.097967021611735</v>
      </c>
      <c r="Q148" s="117">
        <f>'3b CM'!Q25</f>
        <v>14.924114124512787</v>
      </c>
      <c r="R148" s="117">
        <f>'3b CM'!R25</f>
        <v>14.855519100112103</v>
      </c>
      <c r="S148" s="117">
        <f>'3b CM'!S25</f>
        <v>17.828049148755994</v>
      </c>
      <c r="T148" s="117">
        <f>'3b CM'!T25</f>
        <v>18.898269679832435</v>
      </c>
      <c r="U148" s="117">
        <f>'3b CM'!U25</f>
        <v>14.390054921947449</v>
      </c>
      <c r="V148" s="117">
        <f>'3b CM'!V25</f>
        <v>14.759098709543119</v>
      </c>
      <c r="W148" s="117">
        <f>'3b CM'!W25</f>
        <v>9.2418921665464318</v>
      </c>
      <c r="X148" s="27"/>
      <c r="Y148" s="117">
        <f>'3b CM'!Y25</f>
        <v>11.708850853506386</v>
      </c>
      <c r="Z148" s="117" t="str">
        <f>'3b CM'!Z25</f>
        <v>-</v>
      </c>
      <c r="AA148" s="117" t="str">
        <f>'3b CM'!AA25</f>
        <v>-</v>
      </c>
      <c r="AB148" s="117" t="str">
        <f>'3b CM'!AB25</f>
        <v>-</v>
      </c>
      <c r="AC148" s="117" t="str">
        <f>'3b CM'!AC25</f>
        <v>-</v>
      </c>
      <c r="AD148" s="25"/>
    </row>
    <row r="149" spans="1:30" s="26" customFormat="1" ht="11.25" customHeight="1" x14ac:dyDescent="0.15">
      <c r="A149" s="207"/>
      <c r="B149" s="120" t="s">
        <v>245</v>
      </c>
      <c r="C149" s="120" t="s">
        <v>182</v>
      </c>
      <c r="D149" s="122" t="s">
        <v>124</v>
      </c>
      <c r="E149" s="119"/>
      <c r="F149" s="27"/>
      <c r="G149" s="117" t="str">
        <f>IF('3c AA'!J94="-","-",'3c AA'!J94)</f>
        <v>-</v>
      </c>
      <c r="H149" s="117" t="str">
        <f>IF('3c AA'!K94="-","-",'3c AA'!K94)</f>
        <v>-</v>
      </c>
      <c r="I149" s="117" t="str">
        <f>IF('3c AA'!L94="-","-",'3c AA'!L94)</f>
        <v>-</v>
      </c>
      <c r="J149" s="117" t="str">
        <f>IF('3c AA'!M94="-","-",'3c AA'!M94)</f>
        <v>-</v>
      </c>
      <c r="K149" s="117" t="str">
        <f>IF('3c AA'!N94="-","-",'3c AA'!N94)</f>
        <v>-</v>
      </c>
      <c r="L149" s="117" t="str">
        <f>IF('3c AA'!O94="-","-",'3c AA'!O94)</f>
        <v>-</v>
      </c>
      <c r="M149" s="117" t="str">
        <f>IF('3c AA'!P94="-","-",'3c AA'!P94)</f>
        <v>-</v>
      </c>
      <c r="N149" s="117" t="str">
        <f>IF('3c AA'!Q94="-","-",'3c AA'!Q94)</f>
        <v>-</v>
      </c>
      <c r="O149" s="27"/>
      <c r="P149" s="117" t="str">
        <f>IF('3c AA'!S94="-","-",'3c AA'!S94)</f>
        <v>-</v>
      </c>
      <c r="Q149" s="117" t="str">
        <f>IF('3c AA'!T94="-","-",'3c AA'!T94)</f>
        <v>-</v>
      </c>
      <c r="R149" s="117" t="str">
        <f>IF('3c AA'!U94="-","-",'3c AA'!U94)</f>
        <v>-</v>
      </c>
      <c r="S149" s="117" t="str">
        <f>IF('3c AA'!V94="-","-",'3c AA'!V94)</f>
        <v>-</v>
      </c>
      <c r="T149" s="117">
        <f>IF('3c AA'!W94="-","-",'3c AA'!W94)</f>
        <v>0</v>
      </c>
      <c r="U149" s="117">
        <f>IF('3c AA'!X94="-","-",'3c AA'!X94)</f>
        <v>0</v>
      </c>
      <c r="V149" s="117">
        <f>IF('3c AA'!Y94="-","-",'3c AA'!Y94)</f>
        <v>0</v>
      </c>
      <c r="W149" s="117" t="str">
        <f>IF('3c AA'!Z94="-","-",'3c AA'!Z94)</f>
        <v>-</v>
      </c>
      <c r="X149" s="27"/>
      <c r="Y149" s="117">
        <f>IF('3c AA'!AB94="-","-",'3c AA'!AB94)</f>
        <v>3.6210945526410803</v>
      </c>
      <c r="Z149" s="117" t="str">
        <f>IF('3c AA'!AC94="-","-",'3c AA'!AC94)</f>
        <v>-</v>
      </c>
      <c r="AA149" s="117" t="str">
        <f>IF('3c AA'!AD94="-","-",'3c AA'!AD94)</f>
        <v>-</v>
      </c>
      <c r="AB149" s="117" t="str">
        <f>IF('3c AA'!AE94="-","-",'3c AA'!AE94)</f>
        <v>-</v>
      </c>
      <c r="AC149" s="117" t="str">
        <f>IF('3c AA'!AF94="-","-",'3c AA'!AF94)</f>
        <v>-</v>
      </c>
      <c r="AD149" s="25"/>
    </row>
    <row r="150" spans="1:30" s="26" customFormat="1" ht="11.25" customHeight="1" x14ac:dyDescent="0.15">
      <c r="A150" s="207"/>
      <c r="B150" s="120" t="s">
        <v>246</v>
      </c>
      <c r="C150" s="120" t="s">
        <v>183</v>
      </c>
      <c r="D150" s="122" t="s">
        <v>124</v>
      </c>
      <c r="E150" s="119"/>
      <c r="F150" s="27"/>
      <c r="G150" s="117">
        <f>IF('3d PC'!G26="-","-",'3d PC'!G26)</f>
        <v>68.566257480138134</v>
      </c>
      <c r="H150" s="117">
        <f>'3d PC'!H26</f>
        <v>68.54600222473897</v>
      </c>
      <c r="I150" s="117">
        <f>'3d PC'!I26</f>
        <v>83.615283803952153</v>
      </c>
      <c r="J150" s="117">
        <f>'3d PC'!J26</f>
        <v>83.538465579558803</v>
      </c>
      <c r="K150" s="117">
        <f>'3d PC'!K26</f>
        <v>88.918520306163103</v>
      </c>
      <c r="L150" s="117">
        <f>'3d PC'!L26</f>
        <v>89.23326131407083</v>
      </c>
      <c r="M150" s="117">
        <f>'3d PC'!M26</f>
        <v>103.19313190317045</v>
      </c>
      <c r="N150" s="117">
        <f>'3d PC'!N26</f>
        <v>103.26238053200336</v>
      </c>
      <c r="O150" s="27"/>
      <c r="P150" s="117">
        <f>'3d PC'!P26</f>
        <v>103.26238053200336</v>
      </c>
      <c r="Q150" s="117">
        <f>'3d PC'!Q26</f>
        <v>110.39362986281387</v>
      </c>
      <c r="R150" s="117">
        <f>'3d PC'!R26</f>
        <v>111.70476541113041</v>
      </c>
      <c r="S150" s="117">
        <f>'3d PC'!S26</f>
        <v>114.9046356255967</v>
      </c>
      <c r="T150" s="117">
        <f>'3d PC'!T26</f>
        <v>114.42248377213858</v>
      </c>
      <c r="U150" s="117">
        <f>'3d PC'!U26</f>
        <v>121.06347608883701</v>
      </c>
      <c r="V150" s="117">
        <f>'3d PC'!V26</f>
        <v>120.47092116189678</v>
      </c>
      <c r="W150" s="117">
        <f>'3d PC'!W26</f>
        <v>126.58490194252974</v>
      </c>
      <c r="X150" s="27"/>
      <c r="Y150" s="117">
        <f>'3d PC'!Y26</f>
        <v>125.51006076203592</v>
      </c>
      <c r="Z150" s="117" t="str">
        <f>'3d PC'!Z26</f>
        <v>-</v>
      </c>
      <c r="AA150" s="117" t="str">
        <f>'3d PC'!AA26</f>
        <v>-</v>
      </c>
      <c r="AB150" s="117" t="str">
        <f>'3d PC'!AB26</f>
        <v>-</v>
      </c>
      <c r="AC150" s="117" t="str">
        <f>'3d PC'!AC26</f>
        <v>-</v>
      </c>
      <c r="AD150" s="25"/>
    </row>
    <row r="151" spans="1:30" s="26" customFormat="1" ht="11.25" customHeight="1" x14ac:dyDescent="0.15">
      <c r="A151" s="207"/>
      <c r="B151" s="120" t="s">
        <v>247</v>
      </c>
      <c r="C151" s="120" t="s">
        <v>184</v>
      </c>
      <c r="D151" s="122" t="s">
        <v>124</v>
      </c>
      <c r="E151" s="119"/>
      <c r="F151" s="27"/>
      <c r="G151" s="117">
        <f>IF('3e NC-Elec'!H40="-","-",'3e NC-Elec'!H40)</f>
        <v>121.21758563954305</v>
      </c>
      <c r="H151" s="117">
        <f>'3e NC-Elec'!I40</f>
        <v>121.97075928282472</v>
      </c>
      <c r="I151" s="117">
        <f>'3e NC-Elec'!J40</f>
        <v>126.71847162785441</v>
      </c>
      <c r="J151" s="117">
        <f>'3e NC-Elec'!K40</f>
        <v>126.15198349435502</v>
      </c>
      <c r="K151" s="117">
        <f>'3e NC-Elec'!L40</f>
        <v>119.60689069991193</v>
      </c>
      <c r="L151" s="117">
        <f>'3e NC-Elec'!M40</f>
        <v>120.50980587817759</v>
      </c>
      <c r="M151" s="117">
        <f>'3e NC-Elec'!N40</f>
        <v>117.59310327280225</v>
      </c>
      <c r="N151" s="117">
        <f>'3e NC-Elec'!O40</f>
        <v>117.19821729339398</v>
      </c>
      <c r="O151" s="27"/>
      <c r="P151" s="117">
        <f>'3e NC-Elec'!Q40</f>
        <v>117.19821729339398</v>
      </c>
      <c r="Q151" s="117">
        <f>'3e NC-Elec'!R40</f>
        <v>123.23637403721483</v>
      </c>
      <c r="R151" s="117">
        <f>'3e NC-Elec'!S40</f>
        <v>124.94307359762612</v>
      </c>
      <c r="S151" s="117">
        <f>'3e NC-Elec'!T40</f>
        <v>128.14007136188857</v>
      </c>
      <c r="T151" s="117">
        <f>'3e NC-Elec'!U40</f>
        <v>131.59930251104529</v>
      </c>
      <c r="U151" s="117">
        <f>'3e NC-Elec'!V40</f>
        <v>138.95385945208281</v>
      </c>
      <c r="V151" s="117">
        <f>'3e NC-Elec'!W40</f>
        <v>138.91608638410327</v>
      </c>
      <c r="W151" s="117">
        <f>'3e NC-Elec'!X40</f>
        <v>185.17119476728448</v>
      </c>
      <c r="X151" s="27"/>
      <c r="Y151" s="117">
        <f>'3e NC-Elec'!Z40</f>
        <v>190.56480104007002</v>
      </c>
      <c r="Z151" s="117" t="str">
        <f>'3e NC-Elec'!AA40</f>
        <v>-</v>
      </c>
      <c r="AA151" s="117" t="str">
        <f>'3e NC-Elec'!AB40</f>
        <v>-</v>
      </c>
      <c r="AB151" s="117" t="str">
        <f>'3e NC-Elec'!AC40</f>
        <v>-</v>
      </c>
      <c r="AC151" s="117" t="str">
        <f>'3e NC-Elec'!AD40</f>
        <v>-</v>
      </c>
      <c r="AD151" s="25"/>
    </row>
    <row r="152" spans="1:30" s="26" customFormat="1" ht="11.25" customHeight="1" x14ac:dyDescent="0.15">
      <c r="A152" s="207"/>
      <c r="B152" s="120" t="s">
        <v>248</v>
      </c>
      <c r="C152" s="120" t="s">
        <v>185</v>
      </c>
      <c r="D152" s="122" t="s">
        <v>124</v>
      </c>
      <c r="E152" s="119"/>
      <c r="F152" s="27"/>
      <c r="G152" s="117">
        <f>IF('3g CPIH'!C$17="-","-",'3h OC '!$E$8*('3g CPIH'!C$17/'3g CPIH'!$G$17))</f>
        <v>76.502677103718199</v>
      </c>
      <c r="H152" s="117">
        <f>IF('3g CPIH'!D$17="-","-",'3h OC '!$E$8*('3g CPIH'!D$17/'3g CPIH'!$G$17))</f>
        <v>76.655835616438353</v>
      </c>
      <c r="I152" s="117">
        <f>IF('3g CPIH'!E$17="-","-",'3h OC '!$E$8*('3g CPIH'!E$17/'3g CPIH'!$G$17))</f>
        <v>76.885573385518597</v>
      </c>
      <c r="J152" s="117">
        <f>IF('3g CPIH'!F$17="-","-",'3h OC '!$E$8*('3g CPIH'!F$17/'3g CPIH'!$G$17))</f>
        <v>77.345048923679059</v>
      </c>
      <c r="K152" s="117">
        <f>IF('3g CPIH'!G$17="-","-",'3h OC '!$E$8*('3g CPIH'!G$17/'3g CPIH'!$G$17))</f>
        <v>78.263999999999996</v>
      </c>
      <c r="L152" s="117">
        <f>IF('3g CPIH'!H$17="-","-",'3h OC '!$E$8*('3g CPIH'!H$17/'3g CPIH'!$G$17))</f>
        <v>79.259530332681024</v>
      </c>
      <c r="M152" s="117">
        <f>IF('3g CPIH'!I$17="-","-",'3h OC '!$E$8*('3g CPIH'!I$17/'3g CPIH'!$G$17))</f>
        <v>80.408219178082177</v>
      </c>
      <c r="N152" s="117">
        <f>IF('3g CPIH'!J$17="-","-",'3h OC '!$E$8*('3g CPIH'!J$17/'3g CPIH'!$G$17))</f>
        <v>81.097432485322898</v>
      </c>
      <c r="O152" s="27"/>
      <c r="P152" s="117">
        <f>IF('3g CPIH'!L$17="-","-",'3h OC '!$E$8*('3g CPIH'!L$17/'3g CPIH'!$G$17))</f>
        <v>81.097432485322898</v>
      </c>
      <c r="Q152" s="117">
        <f>IF('3g CPIH'!M$17="-","-",'3h OC '!$E$8*('3g CPIH'!M$17/'3g CPIH'!$G$17))</f>
        <v>82.016383561643835</v>
      </c>
      <c r="R152" s="117">
        <f>IF('3g CPIH'!N$17="-","-",'3h OC '!$E$8*('3g CPIH'!N$17/'3g CPIH'!$G$17))</f>
        <v>82.62901761252445</v>
      </c>
      <c r="S152" s="117">
        <f>IF('3g CPIH'!O$17="-","-",'3h OC '!$E$8*('3g CPIH'!O$17/'3g CPIH'!$G$17))</f>
        <v>83.088493150684926</v>
      </c>
      <c r="T152" s="117">
        <f>IF('3g CPIH'!P$17="-","-",'3h OC '!$E$8*('3g CPIH'!P$17/'3g CPIH'!$G$17))</f>
        <v>83.318230919765156</v>
      </c>
      <c r="U152" s="117">
        <f>IF('3g CPIH'!Q$17="-","-",'3h OC '!$E$8*('3g CPIH'!Q$17/'3g CPIH'!$G$17))</f>
        <v>83.777706457925632</v>
      </c>
      <c r="V152" s="117">
        <f>IF('3g CPIH'!R$17="-","-",'3h OC '!$E$8*('3g CPIH'!R$17/'3g CPIH'!$G$17))</f>
        <v>85.309291585127198</v>
      </c>
      <c r="W152" s="117">
        <f>IF('3g CPIH'!S$17="-","-",'3h OC '!$E$8*('3g CPIH'!S$17/'3g CPIH'!$G$17))</f>
        <v>87.836407045009793</v>
      </c>
      <c r="X152" s="27"/>
      <c r="Y152" s="117">
        <f>IF('3g CPIH'!U$17="-","-",'3h OC '!$E$8*('3g CPIH'!U$17/'3g CPIH'!$G$17))</f>
        <v>92.278003913894324</v>
      </c>
      <c r="Z152" s="117" t="str">
        <f>IF('3g CPIH'!V$17="-","-",'3h OC '!$E$8*('3g CPIH'!V$17/'3g CPIH'!$G$17))</f>
        <v>-</v>
      </c>
      <c r="AA152" s="117" t="str">
        <f>IF('3g CPIH'!W$17="-","-",'3h OC '!$E$8*('3g CPIH'!W$17/'3g CPIH'!$G$17))</f>
        <v>-</v>
      </c>
      <c r="AB152" s="117" t="str">
        <f>IF('3g CPIH'!X$17="-","-",'3h OC '!$E$8*('3g CPIH'!X$17/'3g CPIH'!$G$17))</f>
        <v>-</v>
      </c>
      <c r="AC152" s="117" t="str">
        <f>IF('3g CPIH'!Y$17="-","-",'3h OC '!$E$8*('3g CPIH'!Y$17/'3g CPIH'!$G$17))</f>
        <v>-</v>
      </c>
      <c r="AD152" s="25"/>
    </row>
    <row r="153" spans="1:30" s="26" customFormat="1" ht="11.25" customHeight="1" x14ac:dyDescent="0.15">
      <c r="A153" s="207"/>
      <c r="B153" s="120" t="s">
        <v>248</v>
      </c>
      <c r="C153" s="120" t="s">
        <v>186</v>
      </c>
      <c r="D153" s="122" t="s">
        <v>124</v>
      </c>
      <c r="E153" s="119"/>
      <c r="F153" s="27"/>
      <c r="G153" s="117" t="s">
        <v>249</v>
      </c>
      <c r="H153" s="117" t="s">
        <v>249</v>
      </c>
      <c r="I153" s="117" t="s">
        <v>249</v>
      </c>
      <c r="J153" s="117" t="s">
        <v>249</v>
      </c>
      <c r="K153" s="117">
        <f>IF('3i SMNCC'!G$52="-","-",'3i SMNCC'!G$52)</f>
        <v>0</v>
      </c>
      <c r="L153" s="117">
        <f>IF('3i SMNCC'!H$52="-","-",'3i SMNCC'!H$52)</f>
        <v>-0.18995111249132623</v>
      </c>
      <c r="M153" s="117">
        <f>IF('3i SMNCC'!I$52="-","-",'3i SMNCC'!I$52)</f>
        <v>2.3898870370752556</v>
      </c>
      <c r="N153" s="117">
        <f>IF('3i SMNCC'!J$52="-","-",'3i SMNCC'!J$52)</f>
        <v>2.4654814606041811</v>
      </c>
      <c r="O153" s="27"/>
      <c r="P153" s="117">
        <f>IF('3i SMNCC'!L$52="-","-",'3i SMNCC'!L$52)</f>
        <v>2.4654814606041811</v>
      </c>
      <c r="Q153" s="117">
        <f>IF('3i SMNCC'!M$52="-","-",'3i SMNCC'!M$52)</f>
        <v>4.8850955964817686</v>
      </c>
      <c r="R153" s="117">
        <f>IF('3i SMNCC'!N$52="-","-",'3i SMNCC'!N$52)</f>
        <v>4.7480163427765101</v>
      </c>
      <c r="S153" s="117">
        <f>IF('3i SMNCC'!O$52="-","-",'3i SMNCC'!O$52)</f>
        <v>7.093641997338695</v>
      </c>
      <c r="T153" s="117">
        <f>IF('3i SMNCC'!P$52="-","-",'3i SMNCC'!P$52)</f>
        <v>6.2155900817178944</v>
      </c>
      <c r="U153" s="117">
        <f>IF('3i SMNCC'!Q$52="-","-",'3i SMNCC'!Q$52)</f>
        <v>5.8459595331056082</v>
      </c>
      <c r="V153" s="117">
        <f>IF('3i SMNCC'!R$52="-","-",'3i SMNCC'!R$52)</f>
        <v>6.2696858243973583</v>
      </c>
      <c r="W153" s="117">
        <f>IF('3i SMNCC'!S$52="-","-",'3i SMNCC'!S$52)</f>
        <v>6.0892580260299454</v>
      </c>
      <c r="X153" s="27"/>
      <c r="Y153" s="117">
        <f>IF('3i SMNCC'!U$52="-","-",'3i SMNCC'!U$52)</f>
        <v>5.9026181198620193</v>
      </c>
      <c r="Z153" s="117" t="str">
        <f>IF('3i SMNCC'!V$52="-","-",'3i SMNCC'!V$52)</f>
        <v>-</v>
      </c>
      <c r="AA153" s="117" t="str">
        <f>IF('3i SMNCC'!W$52="-","-",'3i SMNCC'!W$52)</f>
        <v>-</v>
      </c>
      <c r="AB153" s="117" t="str">
        <f>IF('3i SMNCC'!X$52="-","-",'3i SMNCC'!X$52)</f>
        <v>-</v>
      </c>
      <c r="AC153" s="117" t="str">
        <f>IF('3i SMNCC'!Y$52="-","-",'3i SMNCC'!Y$52)</f>
        <v>-</v>
      </c>
      <c r="AD153" s="25"/>
    </row>
    <row r="154" spans="1:30" s="26" customFormat="1" ht="11.25" customHeight="1" x14ac:dyDescent="0.15">
      <c r="A154" s="207"/>
      <c r="B154" s="120" t="s">
        <v>248</v>
      </c>
      <c r="C154" s="120" t="s">
        <v>187</v>
      </c>
      <c r="D154" s="122" t="s">
        <v>124</v>
      </c>
      <c r="E154" s="119"/>
      <c r="F154" s="27"/>
      <c r="G154" s="117">
        <f>IF('3g CPIH'!C$17="-","-",'3j PAAC PAP'!$G$12*('3g CPIH'!C$17/'3g CPIH'!$G$17))</f>
        <v>23.857918590998043</v>
      </c>
      <c r="H154" s="117">
        <f>IF('3g CPIH'!D$17="-","-",'3j PAAC PAP'!$G$12*('3g CPIH'!D$17/'3g CPIH'!$G$17))</f>
        <v>23.905682191780819</v>
      </c>
      <c r="I154" s="117">
        <f>IF('3g CPIH'!E$17="-","-",'3j PAAC PAP'!$G$12*('3g CPIH'!E$17/'3g CPIH'!$G$17))</f>
        <v>23.977327592954992</v>
      </c>
      <c r="J154" s="117">
        <f>IF('3g CPIH'!F$17="-","-",'3j PAAC PAP'!$G$12*('3g CPIH'!F$17/'3g CPIH'!$G$17))</f>
        <v>24.120618395303325</v>
      </c>
      <c r="K154" s="117">
        <f>IF('3g CPIH'!G$17="-","-",'3j PAAC PAP'!$G$12*('3g CPIH'!G$17/'3g CPIH'!$G$17))</f>
        <v>24.4072</v>
      </c>
      <c r="L154" s="117">
        <f>IF('3g CPIH'!H$17="-","-",'3j PAAC PAP'!$G$12*('3g CPIH'!H$17/'3g CPIH'!$G$17))</f>
        <v>24.717663405088064</v>
      </c>
      <c r="M154" s="117">
        <f>IF('3g CPIH'!I$17="-","-",'3j PAAC PAP'!$G$12*('3g CPIH'!I$17/'3g CPIH'!$G$17))</f>
        <v>25.075890410958902</v>
      </c>
      <c r="N154" s="117">
        <f>IF('3g CPIH'!J$17="-","-",'3j PAAC PAP'!$G$12*('3g CPIH'!J$17/'3g CPIH'!$G$17))</f>
        <v>25.290826614481411</v>
      </c>
      <c r="O154" s="27"/>
      <c r="P154" s="117">
        <f>IF('3g CPIH'!L$17="-","-",'3j PAAC PAP'!$G$12*('3g CPIH'!L$17/'3g CPIH'!$G$17))</f>
        <v>25.290826614481411</v>
      </c>
      <c r="Q154" s="117">
        <f>IF('3g CPIH'!M$17="-","-",'3j PAAC PAP'!$G$12*('3g CPIH'!M$17/'3g CPIH'!$G$17))</f>
        <v>25.577408219178082</v>
      </c>
      <c r="R154" s="117">
        <f>IF('3g CPIH'!N$17="-","-",'3j PAAC PAP'!$G$12*('3g CPIH'!N$17/'3g CPIH'!$G$17))</f>
        <v>25.768462622309197</v>
      </c>
      <c r="S154" s="117">
        <f>IF('3g CPIH'!O$17="-","-",'3j PAAC PAP'!$G$12*('3g CPIH'!O$17/'3g CPIH'!$G$17))</f>
        <v>25.911753424657533</v>
      </c>
      <c r="T154" s="117">
        <f>IF('3g CPIH'!P$17="-","-",'3j PAAC PAP'!$G$12*('3g CPIH'!P$17/'3g CPIH'!$G$17))</f>
        <v>25.983398825831699</v>
      </c>
      <c r="U154" s="117">
        <f>IF('3g CPIH'!Q$17="-","-",'3j PAAC PAP'!$G$12*('3g CPIH'!Q$17/'3g CPIH'!$G$17))</f>
        <v>26.126689628180038</v>
      </c>
      <c r="V154" s="117">
        <f>IF('3g CPIH'!R$17="-","-",'3j PAAC PAP'!$G$12*('3g CPIH'!R$17/'3g CPIH'!$G$17))</f>
        <v>26.604325636007829</v>
      </c>
      <c r="W154" s="117">
        <f>IF('3g CPIH'!S$17="-","-",'3j PAAC PAP'!$G$12*('3g CPIH'!S$17/'3g CPIH'!$G$17))</f>
        <v>27.39242504892368</v>
      </c>
      <c r="X154" s="27"/>
      <c r="Y154" s="117">
        <f>IF('3g CPIH'!U$17="-","-",'3j PAAC PAP'!$G$12*('3g CPIH'!U$17/'3g CPIH'!$G$17))</f>
        <v>28.777569471624265</v>
      </c>
      <c r="Z154" s="117" t="str">
        <f>IF('3g CPIH'!V$17="-","-",'3j PAAC PAP'!$G$12*('3g CPIH'!V$17/'3g CPIH'!$G$17))</f>
        <v>-</v>
      </c>
      <c r="AA154" s="117" t="str">
        <f>IF('3g CPIH'!W$17="-","-",'3j PAAC PAP'!$G$12*('3g CPIH'!W$17/'3g CPIH'!$G$17))</f>
        <v>-</v>
      </c>
      <c r="AB154" s="117" t="str">
        <f>IF('3g CPIH'!X$17="-","-",'3j PAAC PAP'!$G$12*('3g CPIH'!X$17/'3g CPIH'!$G$17))</f>
        <v>-</v>
      </c>
      <c r="AC154" s="117" t="str">
        <f>IF('3g CPIH'!Y$17="-","-",'3j PAAC PAP'!$G$12*('3g CPIH'!Y$17/'3g CPIH'!$G$17))</f>
        <v>-</v>
      </c>
      <c r="AD154" s="25"/>
    </row>
    <row r="155" spans="1:30" s="26" customFormat="1" ht="11.25" x14ac:dyDescent="0.15">
      <c r="A155" s="207"/>
      <c r="B155" s="120" t="s">
        <v>248</v>
      </c>
      <c r="C155" s="120" t="s">
        <v>188</v>
      </c>
      <c r="D155" s="122" t="s">
        <v>124</v>
      </c>
      <c r="E155" s="119"/>
      <c r="F155" s="27"/>
      <c r="G155" s="117">
        <f>IF(G147="-","-",SUM(G147:G153)*'3j PAAC PAP'!$G$30)</f>
        <v>0</v>
      </c>
      <c r="H155" s="117">
        <f>IF(H147="-","-",SUM(H147:H153)*'3j PAAC PAP'!$G$30)</f>
        <v>0</v>
      </c>
      <c r="I155" s="117">
        <f>IF(I147="-","-",SUM(I147:I153)*'3j PAAC PAP'!$G$30)</f>
        <v>0</v>
      </c>
      <c r="J155" s="117">
        <f>IF(J147="-","-",SUM(J147:J153)*'3j PAAC PAP'!$G$30)</f>
        <v>0</v>
      </c>
      <c r="K155" s="117">
        <f>IF(K147="-","-",SUM(K147:K153)*'3j PAAC PAP'!$G$30)</f>
        <v>0</v>
      </c>
      <c r="L155" s="117">
        <f>IF(L147="-","-",SUM(L147:L153)*'3j PAAC PAP'!$G$30)</f>
        <v>0</v>
      </c>
      <c r="M155" s="117">
        <f>IF(M147="-","-",SUM(M147:M153)*'3j PAAC PAP'!$G$30)</f>
        <v>0</v>
      </c>
      <c r="N155" s="117">
        <f>IF(N147="-","-",SUM(N147:N153)*'3j PAAC PAP'!$G$30)</f>
        <v>0</v>
      </c>
      <c r="O155" s="27"/>
      <c r="P155" s="117">
        <f>IF(P147="-","-",SUM(P147:P153)*'3j PAAC PAP'!$G$30)</f>
        <v>0</v>
      </c>
      <c r="Q155" s="117">
        <f>IF(Q147="-","-",SUM(Q147:Q153)*'3j PAAC PAP'!$G$30)</f>
        <v>0</v>
      </c>
      <c r="R155" s="117">
        <f>IF(R147="-","-",SUM(R147:R153)*'3j PAAC PAP'!$G$30)</f>
        <v>0</v>
      </c>
      <c r="S155" s="117">
        <f>IF(S147="-","-",SUM(S147:S153)*'3j PAAC PAP'!$G$30)</f>
        <v>0</v>
      </c>
      <c r="T155" s="117">
        <f>IF(T147="-","-",SUM(T147:T153)*'3j PAAC PAP'!$G$30)</f>
        <v>0</v>
      </c>
      <c r="U155" s="117">
        <f>IF(U147="-","-",SUM(U147:U153)*'3j PAAC PAP'!$G$30)</f>
        <v>0</v>
      </c>
      <c r="V155" s="117">
        <f>IF(V147="-","-",SUM(V147:V153)*'3j PAAC PAP'!$G$30)</f>
        <v>0</v>
      </c>
      <c r="W155" s="117">
        <f>IF(W147="-","-",SUM(W147:W153)*'3j PAAC PAP'!$G$30)</f>
        <v>0</v>
      </c>
      <c r="X155" s="27"/>
      <c r="Y155" s="117">
        <f>IF(Y147="-","-",SUM(Y147:Y153)*'3j PAAC PAP'!$G$30)</f>
        <v>0</v>
      </c>
      <c r="Z155" s="117" t="str">
        <f>IF(Z147="-","-",SUM(Z147:Z153)*'3j PAAC PAP'!$G$30)</f>
        <v>-</v>
      </c>
      <c r="AA155" s="117" t="str">
        <f>IF(AA147="-","-",SUM(AA147:AA153)*'3j PAAC PAP'!$G$30)</f>
        <v>-</v>
      </c>
      <c r="AB155" s="117" t="str">
        <f>IF(AB147="-","-",SUM(AB147:AB153)*'3j PAAC PAP'!$G$30)</f>
        <v>-</v>
      </c>
      <c r="AC155" s="117" t="str">
        <f>IF(AC147="-","-",SUM(AC147:AC153)*'3j PAAC PAP'!$G$30)</f>
        <v>-</v>
      </c>
      <c r="AD155" s="25"/>
    </row>
    <row r="156" spans="1:30" s="26" customFormat="1" ht="11.25" x14ac:dyDescent="0.15">
      <c r="A156" s="207"/>
      <c r="B156" s="120" t="s">
        <v>189</v>
      </c>
      <c r="C156" s="120" t="s">
        <v>250</v>
      </c>
      <c r="D156" s="122" t="s">
        <v>124</v>
      </c>
      <c r="E156" s="161"/>
      <c r="F156" s="27"/>
      <c r="G156" s="117">
        <f>IF(G147="-","-",SUM(G147:G155)*'3k EBIT'!$E$8)</f>
        <v>9.3438645272997611</v>
      </c>
      <c r="H156" s="117">
        <f>IF(H147="-","-",SUM(H147:H155)*'3k EBIT'!$E$8)</f>
        <v>8.9747591945104759</v>
      </c>
      <c r="I156" s="117">
        <f>IF(I147="-","-",SUM(I147:I155)*'3k EBIT'!$E$8)</f>
        <v>9.0937477372680053</v>
      </c>
      <c r="J156" s="117">
        <f>IF(J147="-","-",SUM(J147:J155)*'3k EBIT'!$E$8)</f>
        <v>8.925825486696974</v>
      </c>
      <c r="K156" s="117">
        <f>IF(K147="-","-",SUM(K147:K155)*'3k EBIT'!$E$8)</f>
        <v>9.6092354378639371</v>
      </c>
      <c r="L156" s="117">
        <f>IF(L147="-","-",SUM(L147:L155)*'3k EBIT'!$E$8)</f>
        <v>9.501095660872295</v>
      </c>
      <c r="M156" s="117">
        <f>IF(M147="-","-",SUM(M147:M155)*'3k EBIT'!$E$8)</f>
        <v>10.245728897212835</v>
      </c>
      <c r="N156" s="117">
        <f>IF(N147="-","-",SUM(N147:N155)*'3k EBIT'!$E$8)</f>
        <v>10.583849431135127</v>
      </c>
      <c r="O156" s="27"/>
      <c r="P156" s="117">
        <f>IF(P147="-","-",SUM(P147:P155)*'3k EBIT'!$E$8)</f>
        <v>10.583849431135127</v>
      </c>
      <c r="Q156" s="117">
        <f>IF(Q147="-","-",SUM(Q147:Q155)*'3k EBIT'!$E$8)</f>
        <v>11.728788620381049</v>
      </c>
      <c r="R156" s="117">
        <f>IF(R147="-","-",SUM(R147:R155)*'3k EBIT'!$E$8)</f>
        <v>11.343046836920518</v>
      </c>
      <c r="S156" s="117">
        <f>IF(S147="-","-",SUM(S147:S155)*'3k EBIT'!$E$8)</f>
        <v>11.456048557626763</v>
      </c>
      <c r="T156" s="117">
        <f>IF(T147="-","-",SUM(T147:T155)*'3k EBIT'!$E$8)</f>
        <v>10.996063776608258</v>
      </c>
      <c r="U156" s="117">
        <f>IF(U147="-","-",SUM(U147:U155)*'3k EBIT'!$E$8)</f>
        <v>11.845665217084187</v>
      </c>
      <c r="V156" s="117">
        <f>IF(V147="-","-",SUM(V147:V155)*'3k EBIT'!$E$8)</f>
        <v>12.980338333945426</v>
      </c>
      <c r="W156" s="117">
        <f>IF(W147="-","-",SUM(W147:W155)*'3k EBIT'!$E$8)</f>
        <v>18.527431628782146</v>
      </c>
      <c r="X156" s="27"/>
      <c r="Y156" s="117">
        <f>IF(Y147="-","-",SUM(Y147:Y155)*'3k EBIT'!$E$8)</f>
        <v>31.205444221729337</v>
      </c>
      <c r="Z156" s="117" t="str">
        <f>IF(Z147="-","-",SUM(Z147:Z155)*'3k EBIT'!$E$8)</f>
        <v>-</v>
      </c>
      <c r="AA156" s="117" t="str">
        <f>IF(AA147="-","-",SUM(AA147:AA155)*'3k EBIT'!$E$8)</f>
        <v>-</v>
      </c>
      <c r="AB156" s="117" t="str">
        <f>IF(AB147="-","-",SUM(AB147:AB155)*'3k EBIT'!$E$8)</f>
        <v>-</v>
      </c>
      <c r="AC156" s="117" t="str">
        <f>IF(AC147="-","-",SUM(AC147:AC155)*'3k EBIT'!$E$8)</f>
        <v>-</v>
      </c>
      <c r="AD156" s="25"/>
    </row>
    <row r="157" spans="1:30" s="26" customFormat="1" ht="11.25" x14ac:dyDescent="0.15">
      <c r="A157" s="207"/>
      <c r="B157" s="120" t="s">
        <v>251</v>
      </c>
      <c r="C157" s="156" t="s">
        <v>252</v>
      </c>
      <c r="D157" s="122" t="s">
        <v>124</v>
      </c>
      <c r="E157" s="122"/>
      <c r="F157" s="27"/>
      <c r="G157" s="117">
        <f>IF(G147="-","-",SUM(G147:G150,G152:G156)*'3l HAP'!$E$9)</f>
        <v>5.4254356463969993</v>
      </c>
      <c r="H157" s="117">
        <f>IF(H147="-","-",SUM(H147:H150,H152:H156)*'3l HAP'!$E$9)</f>
        <v>5.1299837497592353</v>
      </c>
      <c r="I157" s="117">
        <f>IF(I147="-","-",SUM(I147:I150,I152:I156)*'3l HAP'!$E$9)</f>
        <v>5.1521625214698501</v>
      </c>
      <c r="J157" s="117">
        <f>IF(J147="-","-",SUM(J147:J150,J152:J156)*'3l HAP'!$E$9)</f>
        <v>5.0310591765955444</v>
      </c>
      <c r="K157" s="117">
        <f>IF(K147="-","-",SUM(K147:K150,K152:K156)*'3l HAP'!$E$9)</f>
        <v>5.6535069834680991</v>
      </c>
      <c r="L157" s="117">
        <f>IF(L147="-","-",SUM(L147:L150,L152:L156)*'3l HAP'!$E$9)</f>
        <v>5.5569572012399933</v>
      </c>
      <c r="M157" s="117">
        <f>IF(M147="-","-",SUM(M147:M150,M152:M156)*'3l HAP'!$E$9)</f>
        <v>6.1734591025111669</v>
      </c>
      <c r="N157" s="117">
        <f>IF(N147="-","-",SUM(N147:N150,N152:N156)*'3l HAP'!$E$9)</f>
        <v>6.4397890856289459</v>
      </c>
      <c r="O157" s="27"/>
      <c r="P157" s="117">
        <f>IF(P147="-","-",SUM(P147:P150,P152:P156)*'3l HAP'!$E$9)</f>
        <v>6.4397890856289459</v>
      </c>
      <c r="Q157" s="117">
        <f>IF(Q147="-","-",SUM(Q147:Q150,Q152:Q156)*'3l HAP'!$E$9)</f>
        <v>7.2336501035704881</v>
      </c>
      <c r="R157" s="117">
        <f>IF(R147="-","-",SUM(R147:R150,R152:R156)*'3l HAP'!$E$9)</f>
        <v>6.9114179406290415</v>
      </c>
      <c r="S157" s="117">
        <f>IF(S147="-","-",SUM(S147:S150,S152:S156)*'3l HAP'!$E$9)</f>
        <v>6.9516874073878494</v>
      </c>
      <c r="T157" s="117">
        <f>IF(T147="-","-",SUM(T147:T150,T152:T156)*'3l HAP'!$E$9)</f>
        <v>6.5465863621786511</v>
      </c>
      <c r="U157" s="117">
        <f>IF(U147="-","-",SUM(U147:U150,U152:U156)*'3l HAP'!$E$9)</f>
        <v>7.0935930072703144</v>
      </c>
      <c r="V157" s="117">
        <f>IF(V147="-","-",SUM(V147:V150,V152:V156)*'3l HAP'!$E$9)</f>
        <v>7.9685008976022109</v>
      </c>
      <c r="W157" s="117">
        <f>IF(W147="-","-",SUM(W147:W150,W152:W156)*'3l HAP'!$E$9)</f>
        <v>11.565751402272056</v>
      </c>
      <c r="X157" s="27"/>
      <c r="Y157" s="117">
        <f>IF(Y147="-","-",SUM(Y147:Y150,Y152:Y156)*'3l HAP'!$E$9)</f>
        <v>21.256189176150389</v>
      </c>
      <c r="Z157" s="117" t="str">
        <f>IF(Z147="-","-",SUM(Z147:Z150,Z152:Z156)*'3l HAP'!$E$9)</f>
        <v>-</v>
      </c>
      <c r="AA157" s="117" t="str">
        <f>IF(AA147="-","-",SUM(AA147:AA150,AA152:AA156)*'3l HAP'!$E$9)</f>
        <v>-</v>
      </c>
      <c r="AB157" s="117" t="str">
        <f>IF(AB147="-","-",SUM(AB147:AB150,AB152:AB156)*'3l HAP'!$E$9)</f>
        <v>-</v>
      </c>
      <c r="AC157" s="117" t="str">
        <f>IF(AC147="-","-",SUM(AC147:AC150,AC152:AC156)*'3l HAP'!$E$9)</f>
        <v>-</v>
      </c>
      <c r="AD157" s="25"/>
    </row>
    <row r="158" spans="1:30" s="26" customFormat="1" ht="11.25" customHeight="1" x14ac:dyDescent="0.15">
      <c r="A158" s="207"/>
      <c r="B158" s="120" t="s">
        <v>253</v>
      </c>
      <c r="C158" s="120" t="str">
        <f>B158&amp;"_"&amp;D158</f>
        <v>Total_Yorkshire</v>
      </c>
      <c r="D158" s="122" t="s">
        <v>124</v>
      </c>
      <c r="E158" s="161"/>
      <c r="F158" s="27"/>
      <c r="G158" s="117">
        <f t="shared" ref="G158:N158" si="33">IF(G147="-","-",SUM(G147:G157))</f>
        <v>497.20757605658406</v>
      </c>
      <c r="H158" s="117">
        <f t="shared" si="33"/>
        <v>477.48553572155572</v>
      </c>
      <c r="I158" s="117">
        <f t="shared" si="33"/>
        <v>483.77026678847795</v>
      </c>
      <c r="J158" s="117">
        <f t="shared" si="33"/>
        <v>474.81115390621761</v>
      </c>
      <c r="K158" s="117">
        <f t="shared" si="33"/>
        <v>511.40253165429044</v>
      </c>
      <c r="L158" s="117">
        <f t="shared" si="33"/>
        <v>505.61441701289164</v>
      </c>
      <c r="M158" s="117">
        <f t="shared" si="33"/>
        <v>545.4221256914235</v>
      </c>
      <c r="N158" s="117">
        <f t="shared" si="33"/>
        <v>563.4842658987925</v>
      </c>
      <c r="O158" s="27"/>
      <c r="P158" s="117">
        <f t="shared" ref="P158:W158" si="34">IF(P147="-","-",SUM(P147:P157))</f>
        <v>563.4842658987925</v>
      </c>
      <c r="Q158" s="117">
        <f t="shared" si="34"/>
        <v>624.53805935494336</v>
      </c>
      <c r="R158" s="117">
        <f t="shared" si="34"/>
        <v>603.9136364483735</v>
      </c>
      <c r="S158" s="117">
        <f t="shared" si="34"/>
        <v>609.90136244305893</v>
      </c>
      <c r="T158" s="117">
        <f t="shared" si="34"/>
        <v>585.28654608097293</v>
      </c>
      <c r="U158" s="117">
        <f t="shared" si="34"/>
        <v>630.54939954427334</v>
      </c>
      <c r="V158" s="117">
        <f t="shared" si="34"/>
        <v>691.14392049680089</v>
      </c>
      <c r="W158" s="117">
        <f t="shared" si="34"/>
        <v>986.69332908548142</v>
      </c>
      <c r="X158" s="27"/>
      <c r="Y158" s="117">
        <f t="shared" ref="Y158:AC158" si="35">IF(Y147="-","-",SUM(Y147:Y157))</f>
        <v>1663.6473119258299</v>
      </c>
      <c r="Z158" s="117" t="str">
        <f t="shared" si="35"/>
        <v>-</v>
      </c>
      <c r="AA158" s="117" t="str">
        <f t="shared" si="35"/>
        <v>-</v>
      </c>
      <c r="AB158" s="117" t="str">
        <f t="shared" si="35"/>
        <v>-</v>
      </c>
      <c r="AC158" s="117" t="str">
        <f t="shared" si="35"/>
        <v>-</v>
      </c>
      <c r="AD158" s="25"/>
    </row>
    <row r="159" spans="1:30" s="26" customFormat="1" ht="11.25" customHeight="1" x14ac:dyDescent="0.15">
      <c r="A159" s="207"/>
      <c r="B159" s="123" t="s">
        <v>244</v>
      </c>
      <c r="C159" s="123" t="s">
        <v>180</v>
      </c>
      <c r="D159" s="121" t="s">
        <v>127</v>
      </c>
      <c r="E159" s="160"/>
      <c r="F159" s="27"/>
      <c r="G159" s="35">
        <f>IF('3a DF'!H131="-","-",'3a DF'!H131)</f>
        <v>190.94557389943145</v>
      </c>
      <c r="H159" s="35">
        <f>'3a DF'!I131</f>
        <v>171.06557389943146</v>
      </c>
      <c r="I159" s="35">
        <f>'3a DF'!J131</f>
        <v>156.99648067315275</v>
      </c>
      <c r="J159" s="35">
        <f>'3a DF'!K131</f>
        <v>148.41857258688037</v>
      </c>
      <c r="K159" s="35">
        <f>'3a DF'!L131</f>
        <v>180.20426537843534</v>
      </c>
      <c r="L159" s="35">
        <f>'3a DF'!M131</f>
        <v>172.43054634286187</v>
      </c>
      <c r="M159" s="35">
        <f>'3a DF'!N131</f>
        <v>188.81027407111463</v>
      </c>
      <c r="N159" s="35">
        <f>'3a DF'!O131</f>
        <v>206.20853315037743</v>
      </c>
      <c r="O159" s="27"/>
      <c r="P159" s="35">
        <f>'3a DF'!Q131</f>
        <v>206.20853315037743</v>
      </c>
      <c r="Q159" s="35">
        <f>'3a DF'!R131</f>
        <v>244.78217813241142</v>
      </c>
      <c r="R159" s="35">
        <f>'3a DF'!S131</f>
        <v>221.23103241222287</v>
      </c>
      <c r="S159" s="35">
        <f>'3a DF'!T131</f>
        <v>212.69844261783197</v>
      </c>
      <c r="T159" s="35">
        <f>'3a DF'!U131</f>
        <v>185.71286837945848</v>
      </c>
      <c r="U159" s="35">
        <f>'3a DF'!V131</f>
        <v>221.40563408013185</v>
      </c>
      <c r="V159" s="35">
        <f>'3a DF'!W131</f>
        <v>277.81078422466982</v>
      </c>
      <c r="W159" s="35">
        <f>'3a DF'!X131</f>
        <v>519.89727907086274</v>
      </c>
      <c r="X159" s="27"/>
      <c r="Y159" s="35">
        <f>'3a DF'!Z131</f>
        <v>1165.5093612472613</v>
      </c>
      <c r="Z159" s="35" t="str">
        <f>'3a DF'!AA131</f>
        <v>-</v>
      </c>
      <c r="AA159" s="35" t="str">
        <f>'3a DF'!AB131</f>
        <v>-</v>
      </c>
      <c r="AB159" s="35" t="str">
        <f>'3a DF'!AC131</f>
        <v>-</v>
      </c>
      <c r="AC159" s="35" t="str">
        <f>'3a DF'!AD131</f>
        <v>-</v>
      </c>
      <c r="AD159" s="25"/>
    </row>
    <row r="160" spans="1:30" s="26" customFormat="1" ht="11.25" customHeight="1" x14ac:dyDescent="0.15">
      <c r="A160" s="207"/>
      <c r="B160" s="123" t="s">
        <v>244</v>
      </c>
      <c r="C160" s="123" t="s">
        <v>181</v>
      </c>
      <c r="D160" s="121" t="s">
        <v>127</v>
      </c>
      <c r="E160" s="160"/>
      <c r="F160" s="27"/>
      <c r="G160" s="35">
        <f>IF('3b CM'!G26="-","-",'3b CM'!G26)</f>
        <v>5.699433111382092E-2</v>
      </c>
      <c r="H160" s="35">
        <f>'3b CM'!H26</f>
        <v>8.5491496670731373E-2</v>
      </c>
      <c r="I160" s="35">
        <f>'3b CM'!I26</f>
        <v>0.26920342932824498</v>
      </c>
      <c r="J160" s="35">
        <f>'3b CM'!J26</f>
        <v>0.27376647994897541</v>
      </c>
      <c r="K160" s="35">
        <f>'3b CM'!K26</f>
        <v>3.5162001540145398</v>
      </c>
      <c r="L160" s="35">
        <f>'3b CM'!L26</f>
        <v>3.411069454584279</v>
      </c>
      <c r="M160" s="35">
        <f>'3b CM'!M26</f>
        <v>11.796224299080484</v>
      </c>
      <c r="N160" s="35">
        <f>'3b CM'!N26</f>
        <v>11.213826361017571</v>
      </c>
      <c r="O160" s="27"/>
      <c r="P160" s="35">
        <f>'3b CM'!P26</f>
        <v>11.213826361017571</v>
      </c>
      <c r="Q160" s="35">
        <f>'3b CM'!Q26</f>
        <v>15.043725244660884</v>
      </c>
      <c r="R160" s="35">
        <f>'3b CM'!R26</f>
        <v>14.975042557017401</v>
      </c>
      <c r="S160" s="35">
        <f>'3b CM'!S26</f>
        <v>17.81652010215473</v>
      </c>
      <c r="T160" s="35">
        <f>'3b CM'!T26</f>
        <v>18.886863590805135</v>
      </c>
      <c r="U160" s="35">
        <f>'3b CM'!U26</f>
        <v>14.373497403545668</v>
      </c>
      <c r="V160" s="35">
        <f>'3b CM'!V26</f>
        <v>14.742481122034583</v>
      </c>
      <c r="W160" s="35">
        <f>'3b CM'!W26</f>
        <v>9.3626918682737088</v>
      </c>
      <c r="X160" s="27"/>
      <c r="Y160" s="35">
        <f>'3b CM'!Y26</f>
        <v>11.862715507282715</v>
      </c>
      <c r="Z160" s="35" t="str">
        <f>'3b CM'!Z26</f>
        <v>-</v>
      </c>
      <c r="AA160" s="35" t="str">
        <f>'3b CM'!AA26</f>
        <v>-</v>
      </c>
      <c r="AB160" s="35" t="str">
        <f>'3b CM'!AB26</f>
        <v>-</v>
      </c>
      <c r="AC160" s="35" t="str">
        <f>'3b CM'!AC26</f>
        <v>-</v>
      </c>
      <c r="AD160" s="25"/>
    </row>
    <row r="161" spans="1:30" s="26" customFormat="1" ht="11.25" customHeight="1" x14ac:dyDescent="0.15">
      <c r="A161" s="207"/>
      <c r="B161" s="123" t="s">
        <v>245</v>
      </c>
      <c r="C161" s="123" t="s">
        <v>182</v>
      </c>
      <c r="D161" s="121" t="s">
        <v>127</v>
      </c>
      <c r="E161" s="160"/>
      <c r="F161" s="27"/>
      <c r="G161" s="35" t="str">
        <f>IF('3c AA'!J95="-","-",'3c AA'!J95)</f>
        <v>-</v>
      </c>
      <c r="H161" s="35" t="str">
        <f>IF('3c AA'!K95="-","-",'3c AA'!K95)</f>
        <v>-</v>
      </c>
      <c r="I161" s="35" t="str">
        <f>IF('3c AA'!L95="-","-",'3c AA'!L95)</f>
        <v>-</v>
      </c>
      <c r="J161" s="35" t="str">
        <f>IF('3c AA'!M95="-","-",'3c AA'!M95)</f>
        <v>-</v>
      </c>
      <c r="K161" s="35" t="str">
        <f>IF('3c AA'!N95="-","-",'3c AA'!N95)</f>
        <v>-</v>
      </c>
      <c r="L161" s="35" t="str">
        <f>IF('3c AA'!O95="-","-",'3c AA'!O95)</f>
        <v>-</v>
      </c>
      <c r="M161" s="35" t="str">
        <f>IF('3c AA'!P95="-","-",'3c AA'!P95)</f>
        <v>-</v>
      </c>
      <c r="N161" s="35" t="str">
        <f>IF('3c AA'!Q95="-","-",'3c AA'!Q95)</f>
        <v>-</v>
      </c>
      <c r="O161" s="27"/>
      <c r="P161" s="35" t="str">
        <f>IF('3c AA'!S95="-","-",'3c AA'!S95)</f>
        <v>-</v>
      </c>
      <c r="Q161" s="35" t="str">
        <f>IF('3c AA'!T95="-","-",'3c AA'!T95)</f>
        <v>-</v>
      </c>
      <c r="R161" s="35" t="str">
        <f>IF('3c AA'!U95="-","-",'3c AA'!U95)</f>
        <v>-</v>
      </c>
      <c r="S161" s="35" t="str">
        <f>IF('3c AA'!V95="-","-",'3c AA'!V95)</f>
        <v>-</v>
      </c>
      <c r="T161" s="35">
        <f>IF('3c AA'!W95="-","-",'3c AA'!W95)</f>
        <v>0</v>
      </c>
      <c r="U161" s="35">
        <f>IF('3c AA'!X95="-","-",'3c AA'!X95)</f>
        <v>0</v>
      </c>
      <c r="V161" s="35">
        <f>IF('3c AA'!Y95="-","-",'3c AA'!Y95)</f>
        <v>0</v>
      </c>
      <c r="W161" s="35" t="str">
        <f>IF('3c AA'!Z95="-","-",'3c AA'!Z95)</f>
        <v>-</v>
      </c>
      <c r="X161" s="27"/>
      <c r="Y161" s="35">
        <f>IF('3c AA'!AB95="-","-",'3c AA'!AB95)</f>
        <v>3.6606467622008974</v>
      </c>
      <c r="Z161" s="35" t="str">
        <f>IF('3c AA'!AC95="-","-",'3c AA'!AC95)</f>
        <v>-</v>
      </c>
      <c r="AA161" s="35" t="str">
        <f>IF('3c AA'!AD95="-","-",'3c AA'!AD95)</f>
        <v>-</v>
      </c>
      <c r="AB161" s="35" t="str">
        <f>IF('3c AA'!AE95="-","-",'3c AA'!AE95)</f>
        <v>-</v>
      </c>
      <c r="AC161" s="35" t="str">
        <f>IF('3c AA'!AF95="-","-",'3c AA'!AF95)</f>
        <v>-</v>
      </c>
      <c r="AD161" s="25"/>
    </row>
    <row r="162" spans="1:30" s="26" customFormat="1" ht="11.25" customHeight="1" x14ac:dyDescent="0.15">
      <c r="A162" s="207"/>
      <c r="B162" s="123" t="s">
        <v>246</v>
      </c>
      <c r="C162" s="123" t="s">
        <v>183</v>
      </c>
      <c r="D162" s="121" t="s">
        <v>127</v>
      </c>
      <c r="E162" s="160"/>
      <c r="F162" s="27"/>
      <c r="G162" s="35">
        <f>IF('3d PC'!G27="-","-",'3d PC'!G27)</f>
        <v>68.561272633346178</v>
      </c>
      <c r="H162" s="35">
        <f>'3d PC'!H27</f>
        <v>68.541097316910879</v>
      </c>
      <c r="I162" s="35">
        <f>'3d PC'!I27</f>
        <v>83.610261178336188</v>
      </c>
      <c r="J162" s="35">
        <f>'3d PC'!J27</f>
        <v>83.533225355384204</v>
      </c>
      <c r="K162" s="35">
        <f>'3d PC'!K27</f>
        <v>88.913185757953372</v>
      </c>
      <c r="L162" s="35">
        <f>'3d PC'!L27</f>
        <v>89.228024035242527</v>
      </c>
      <c r="M162" s="35">
        <f>'3d PC'!M27</f>
        <v>103.20172610134659</v>
      </c>
      <c r="N162" s="35">
        <f>'3d PC'!N27</f>
        <v>103.27116370474258</v>
      </c>
      <c r="O162" s="27"/>
      <c r="P162" s="35">
        <f>'3d PC'!P27</f>
        <v>103.27116370474258</v>
      </c>
      <c r="Q162" s="35">
        <f>'3d PC'!Q27</f>
        <v>110.40261218544866</v>
      </c>
      <c r="R162" s="35">
        <f>'3d PC'!R27</f>
        <v>111.71407723629213</v>
      </c>
      <c r="S162" s="35">
        <f>'3d PC'!S27</f>
        <v>114.90968574928812</v>
      </c>
      <c r="T162" s="35">
        <f>'3d PC'!T27</f>
        <v>114.42817758934933</v>
      </c>
      <c r="U162" s="35">
        <f>'3d PC'!U27</f>
        <v>121.07147261883324</v>
      </c>
      <c r="V162" s="35">
        <f>'3d PC'!V27</f>
        <v>120.47834809609292</v>
      </c>
      <c r="W162" s="35">
        <f>'3d PC'!W27</f>
        <v>126.59583342312249</v>
      </c>
      <c r="X162" s="27"/>
      <c r="Y162" s="35">
        <f>'3d PC'!Y27</f>
        <v>125.52059600564726</v>
      </c>
      <c r="Z162" s="35" t="str">
        <f>'3d PC'!Z27</f>
        <v>-</v>
      </c>
      <c r="AA162" s="35" t="str">
        <f>'3d PC'!AA27</f>
        <v>-</v>
      </c>
      <c r="AB162" s="35" t="str">
        <f>'3d PC'!AB27</f>
        <v>-</v>
      </c>
      <c r="AC162" s="35" t="str">
        <f>'3d PC'!AC27</f>
        <v>-</v>
      </c>
      <c r="AD162" s="25"/>
    </row>
    <row r="163" spans="1:30" s="26" customFormat="1" ht="11.25" customHeight="1" x14ac:dyDescent="0.15">
      <c r="A163" s="207"/>
      <c r="B163" s="123" t="s">
        <v>247</v>
      </c>
      <c r="C163" s="123" t="s">
        <v>184</v>
      </c>
      <c r="D163" s="121" t="s">
        <v>127</v>
      </c>
      <c r="E163" s="160"/>
      <c r="F163" s="27"/>
      <c r="G163" s="35">
        <f>IF('3e NC-Elec'!H41="-","-",'3e NC-Elec'!H41)</f>
        <v>123.95014913709178</v>
      </c>
      <c r="H163" s="35">
        <f>'3e NC-Elec'!I41</f>
        <v>124.69829893079482</v>
      </c>
      <c r="I163" s="35">
        <f>'3e NC-Elec'!J41</f>
        <v>139.99637776476746</v>
      </c>
      <c r="J163" s="35">
        <f>'3e NC-Elec'!K41</f>
        <v>139.43366824353919</v>
      </c>
      <c r="K163" s="35">
        <f>'3e NC-Elec'!L41</f>
        <v>124.74872860420707</v>
      </c>
      <c r="L163" s="35">
        <f>'3e NC-Elec'!M41</f>
        <v>125.64562112079527</v>
      </c>
      <c r="M163" s="35">
        <f>'3e NC-Elec'!N41</f>
        <v>125.42362347896896</v>
      </c>
      <c r="N163" s="35">
        <f>'3e NC-Elec'!O41</f>
        <v>125.02842728643076</v>
      </c>
      <c r="O163" s="27"/>
      <c r="P163" s="35">
        <f>'3e NC-Elec'!Q41</f>
        <v>125.02842728643076</v>
      </c>
      <c r="Q163" s="35">
        <f>'3e NC-Elec'!R41</f>
        <v>131.25157687445429</v>
      </c>
      <c r="R163" s="35">
        <f>'3e NC-Elec'!S41</f>
        <v>132.83894954125657</v>
      </c>
      <c r="S163" s="35">
        <f>'3e NC-Elec'!T41</f>
        <v>133.01102223905909</v>
      </c>
      <c r="T163" s="35">
        <f>'3e NC-Elec'!U41</f>
        <v>136.241410413018</v>
      </c>
      <c r="U163" s="35">
        <f>'3e NC-Elec'!V41</f>
        <v>141.39509699663142</v>
      </c>
      <c r="V163" s="35">
        <f>'3e NC-Elec'!W41</f>
        <v>141.41349489867699</v>
      </c>
      <c r="W163" s="35">
        <f>'3e NC-Elec'!X41</f>
        <v>196.95624808988197</v>
      </c>
      <c r="X163" s="27"/>
      <c r="Y163" s="35">
        <f>'3e NC-Elec'!Z41</f>
        <v>202.2462912282125</v>
      </c>
      <c r="Z163" s="35" t="str">
        <f>'3e NC-Elec'!AA41</f>
        <v>-</v>
      </c>
      <c r="AA163" s="35" t="str">
        <f>'3e NC-Elec'!AB41</f>
        <v>-</v>
      </c>
      <c r="AB163" s="35" t="str">
        <f>'3e NC-Elec'!AC41</f>
        <v>-</v>
      </c>
      <c r="AC163" s="35" t="str">
        <f>'3e NC-Elec'!AD41</f>
        <v>-</v>
      </c>
      <c r="AD163" s="25"/>
    </row>
    <row r="164" spans="1:30" s="26" customFormat="1" ht="11.25" customHeight="1" x14ac:dyDescent="0.15">
      <c r="A164" s="207"/>
      <c r="B164" s="123" t="s">
        <v>248</v>
      </c>
      <c r="C164" s="123" t="s">
        <v>185</v>
      </c>
      <c r="D164" s="121" t="s">
        <v>127</v>
      </c>
      <c r="E164" s="160"/>
      <c r="F164" s="27"/>
      <c r="G164" s="35">
        <f>IF('3g CPIH'!C$17="-","-",'3h OC '!$E$8*('3g CPIH'!C$17/'3g CPIH'!$G$17))</f>
        <v>76.502677103718199</v>
      </c>
      <c r="H164" s="35">
        <f>IF('3g CPIH'!D$17="-","-",'3h OC '!$E$8*('3g CPIH'!D$17/'3g CPIH'!$G$17))</f>
        <v>76.655835616438353</v>
      </c>
      <c r="I164" s="35">
        <f>IF('3g CPIH'!E$17="-","-",'3h OC '!$E$8*('3g CPIH'!E$17/'3g CPIH'!$G$17))</f>
        <v>76.885573385518597</v>
      </c>
      <c r="J164" s="35">
        <f>IF('3g CPIH'!F$17="-","-",'3h OC '!$E$8*('3g CPIH'!F$17/'3g CPIH'!$G$17))</f>
        <v>77.345048923679059</v>
      </c>
      <c r="K164" s="35">
        <f>IF('3g CPIH'!G$17="-","-",'3h OC '!$E$8*('3g CPIH'!G$17/'3g CPIH'!$G$17))</f>
        <v>78.263999999999996</v>
      </c>
      <c r="L164" s="35">
        <f>IF('3g CPIH'!H$17="-","-",'3h OC '!$E$8*('3g CPIH'!H$17/'3g CPIH'!$G$17))</f>
        <v>79.259530332681024</v>
      </c>
      <c r="M164" s="35">
        <f>IF('3g CPIH'!I$17="-","-",'3h OC '!$E$8*('3g CPIH'!I$17/'3g CPIH'!$G$17))</f>
        <v>80.408219178082177</v>
      </c>
      <c r="N164" s="35">
        <f>IF('3g CPIH'!J$17="-","-",'3h OC '!$E$8*('3g CPIH'!J$17/'3g CPIH'!$G$17))</f>
        <v>81.097432485322898</v>
      </c>
      <c r="O164" s="27"/>
      <c r="P164" s="35">
        <f>IF('3g CPIH'!L$17="-","-",'3h OC '!$E$8*('3g CPIH'!L$17/'3g CPIH'!$G$17))</f>
        <v>81.097432485322898</v>
      </c>
      <c r="Q164" s="35">
        <f>IF('3g CPIH'!M$17="-","-",'3h OC '!$E$8*('3g CPIH'!M$17/'3g CPIH'!$G$17))</f>
        <v>82.016383561643835</v>
      </c>
      <c r="R164" s="35">
        <f>IF('3g CPIH'!N$17="-","-",'3h OC '!$E$8*('3g CPIH'!N$17/'3g CPIH'!$G$17))</f>
        <v>82.62901761252445</v>
      </c>
      <c r="S164" s="35">
        <f>IF('3g CPIH'!O$17="-","-",'3h OC '!$E$8*('3g CPIH'!O$17/'3g CPIH'!$G$17))</f>
        <v>83.088493150684926</v>
      </c>
      <c r="T164" s="35">
        <f>IF('3g CPIH'!P$17="-","-",'3h OC '!$E$8*('3g CPIH'!P$17/'3g CPIH'!$G$17))</f>
        <v>83.318230919765156</v>
      </c>
      <c r="U164" s="35">
        <f>IF('3g CPIH'!Q$17="-","-",'3h OC '!$E$8*('3g CPIH'!Q$17/'3g CPIH'!$G$17))</f>
        <v>83.777706457925632</v>
      </c>
      <c r="V164" s="35">
        <f>IF('3g CPIH'!R$17="-","-",'3h OC '!$E$8*('3g CPIH'!R$17/'3g CPIH'!$G$17))</f>
        <v>85.309291585127198</v>
      </c>
      <c r="W164" s="35">
        <f>IF('3g CPIH'!S$17="-","-",'3h OC '!$E$8*('3g CPIH'!S$17/'3g CPIH'!$G$17))</f>
        <v>87.836407045009793</v>
      </c>
      <c r="X164" s="27"/>
      <c r="Y164" s="35">
        <f>IF('3g CPIH'!U$17="-","-",'3h OC '!$E$8*('3g CPIH'!U$17/'3g CPIH'!$G$17))</f>
        <v>92.278003913894324</v>
      </c>
      <c r="Z164" s="35" t="str">
        <f>IF('3g CPIH'!V$17="-","-",'3h OC '!$E$8*('3g CPIH'!V$17/'3g CPIH'!$G$17))</f>
        <v>-</v>
      </c>
      <c r="AA164" s="35" t="str">
        <f>IF('3g CPIH'!W$17="-","-",'3h OC '!$E$8*('3g CPIH'!W$17/'3g CPIH'!$G$17))</f>
        <v>-</v>
      </c>
      <c r="AB164" s="35" t="str">
        <f>IF('3g CPIH'!X$17="-","-",'3h OC '!$E$8*('3g CPIH'!X$17/'3g CPIH'!$G$17))</f>
        <v>-</v>
      </c>
      <c r="AC164" s="35" t="str">
        <f>IF('3g CPIH'!Y$17="-","-",'3h OC '!$E$8*('3g CPIH'!Y$17/'3g CPIH'!$G$17))</f>
        <v>-</v>
      </c>
      <c r="AD164" s="25"/>
    </row>
    <row r="165" spans="1:30" s="26" customFormat="1" ht="11.25" customHeight="1" x14ac:dyDescent="0.15">
      <c r="A165" s="207"/>
      <c r="B165" s="123" t="s">
        <v>248</v>
      </c>
      <c r="C165" s="123" t="s">
        <v>186</v>
      </c>
      <c r="D165" s="121" t="s">
        <v>127</v>
      </c>
      <c r="E165" s="160"/>
      <c r="F165" s="27"/>
      <c r="G165" s="35" t="s">
        <v>249</v>
      </c>
      <c r="H165" s="35" t="s">
        <v>249</v>
      </c>
      <c r="I165" s="35" t="s">
        <v>249</v>
      </c>
      <c r="J165" s="35" t="s">
        <v>249</v>
      </c>
      <c r="K165" s="35">
        <f>IF('3i SMNCC'!G$52="-","-",'3i SMNCC'!G$52)</f>
        <v>0</v>
      </c>
      <c r="L165" s="35">
        <f>IF('3i SMNCC'!H$52="-","-",'3i SMNCC'!H$52)</f>
        <v>-0.18995111249132623</v>
      </c>
      <c r="M165" s="35">
        <f>IF('3i SMNCC'!I$52="-","-",'3i SMNCC'!I$52)</f>
        <v>2.3898870370752556</v>
      </c>
      <c r="N165" s="35">
        <f>IF('3i SMNCC'!J$52="-","-",'3i SMNCC'!J$52)</f>
        <v>2.4654814606041811</v>
      </c>
      <c r="O165" s="27"/>
      <c r="P165" s="35">
        <f>IF('3i SMNCC'!L$52="-","-",'3i SMNCC'!L$52)</f>
        <v>2.4654814606041811</v>
      </c>
      <c r="Q165" s="35">
        <f>IF('3i SMNCC'!M$52="-","-",'3i SMNCC'!M$52)</f>
        <v>4.8850955964817686</v>
      </c>
      <c r="R165" s="35">
        <f>IF('3i SMNCC'!N$52="-","-",'3i SMNCC'!N$52)</f>
        <v>4.7480163427765101</v>
      </c>
      <c r="S165" s="35">
        <f>IF('3i SMNCC'!O$52="-","-",'3i SMNCC'!O$52)</f>
        <v>7.093641997338695</v>
      </c>
      <c r="T165" s="35">
        <f>IF('3i SMNCC'!P$52="-","-",'3i SMNCC'!P$52)</f>
        <v>6.2155900817178944</v>
      </c>
      <c r="U165" s="35">
        <f>IF('3i SMNCC'!Q$52="-","-",'3i SMNCC'!Q$52)</f>
        <v>5.8459595331056082</v>
      </c>
      <c r="V165" s="35">
        <f>IF('3i SMNCC'!R$52="-","-",'3i SMNCC'!R$52)</f>
        <v>6.2696858243973583</v>
      </c>
      <c r="W165" s="35">
        <f>IF('3i SMNCC'!S$52="-","-",'3i SMNCC'!S$52)</f>
        <v>6.0892580260299454</v>
      </c>
      <c r="X165" s="27"/>
      <c r="Y165" s="35">
        <f>IF('3i SMNCC'!U$52="-","-",'3i SMNCC'!U$52)</f>
        <v>5.9026181198620193</v>
      </c>
      <c r="Z165" s="35" t="str">
        <f>IF('3i SMNCC'!V$52="-","-",'3i SMNCC'!V$52)</f>
        <v>-</v>
      </c>
      <c r="AA165" s="35" t="str">
        <f>IF('3i SMNCC'!W$52="-","-",'3i SMNCC'!W$52)</f>
        <v>-</v>
      </c>
      <c r="AB165" s="35" t="str">
        <f>IF('3i SMNCC'!X$52="-","-",'3i SMNCC'!X$52)</f>
        <v>-</v>
      </c>
      <c r="AC165" s="35" t="str">
        <f>IF('3i SMNCC'!Y$52="-","-",'3i SMNCC'!Y$52)</f>
        <v>-</v>
      </c>
      <c r="AD165" s="25"/>
    </row>
    <row r="166" spans="1:30" s="26" customFormat="1" ht="11.25" x14ac:dyDescent="0.15">
      <c r="A166" s="207"/>
      <c r="B166" s="123" t="s">
        <v>248</v>
      </c>
      <c r="C166" s="123" t="s">
        <v>187</v>
      </c>
      <c r="D166" s="121" t="s">
        <v>127</v>
      </c>
      <c r="E166" s="160"/>
      <c r="F166" s="27"/>
      <c r="G166" s="35">
        <f>IF('3g CPIH'!C$17="-","-",'3j PAAC PAP'!$G$12*('3g CPIH'!C$17/'3g CPIH'!$G$17))</f>
        <v>23.857918590998043</v>
      </c>
      <c r="H166" s="35">
        <f>IF('3g CPIH'!D$17="-","-",'3j PAAC PAP'!$G$12*('3g CPIH'!D$17/'3g CPIH'!$G$17))</f>
        <v>23.905682191780819</v>
      </c>
      <c r="I166" s="35">
        <f>IF('3g CPIH'!E$17="-","-",'3j PAAC PAP'!$G$12*('3g CPIH'!E$17/'3g CPIH'!$G$17))</f>
        <v>23.977327592954992</v>
      </c>
      <c r="J166" s="35">
        <f>IF('3g CPIH'!F$17="-","-",'3j PAAC PAP'!$G$12*('3g CPIH'!F$17/'3g CPIH'!$G$17))</f>
        <v>24.120618395303325</v>
      </c>
      <c r="K166" s="35">
        <f>IF('3g CPIH'!G$17="-","-",'3j PAAC PAP'!$G$12*('3g CPIH'!G$17/'3g CPIH'!$G$17))</f>
        <v>24.4072</v>
      </c>
      <c r="L166" s="35">
        <f>IF('3g CPIH'!H$17="-","-",'3j PAAC PAP'!$G$12*('3g CPIH'!H$17/'3g CPIH'!$G$17))</f>
        <v>24.717663405088064</v>
      </c>
      <c r="M166" s="35">
        <f>IF('3g CPIH'!I$17="-","-",'3j PAAC PAP'!$G$12*('3g CPIH'!I$17/'3g CPIH'!$G$17))</f>
        <v>25.075890410958902</v>
      </c>
      <c r="N166" s="35">
        <f>IF('3g CPIH'!J$17="-","-",'3j PAAC PAP'!$G$12*('3g CPIH'!J$17/'3g CPIH'!$G$17))</f>
        <v>25.290826614481411</v>
      </c>
      <c r="O166" s="27"/>
      <c r="P166" s="35">
        <f>IF('3g CPIH'!L$17="-","-",'3j PAAC PAP'!$G$12*('3g CPIH'!L$17/'3g CPIH'!$G$17))</f>
        <v>25.290826614481411</v>
      </c>
      <c r="Q166" s="35">
        <f>IF('3g CPIH'!M$17="-","-",'3j PAAC PAP'!$G$12*('3g CPIH'!M$17/'3g CPIH'!$G$17))</f>
        <v>25.577408219178082</v>
      </c>
      <c r="R166" s="35">
        <f>IF('3g CPIH'!N$17="-","-",'3j PAAC PAP'!$G$12*('3g CPIH'!N$17/'3g CPIH'!$G$17))</f>
        <v>25.768462622309197</v>
      </c>
      <c r="S166" s="35">
        <f>IF('3g CPIH'!O$17="-","-",'3j PAAC PAP'!$G$12*('3g CPIH'!O$17/'3g CPIH'!$G$17))</f>
        <v>25.911753424657533</v>
      </c>
      <c r="T166" s="35">
        <f>IF('3g CPIH'!P$17="-","-",'3j PAAC PAP'!$G$12*('3g CPIH'!P$17/'3g CPIH'!$G$17))</f>
        <v>25.983398825831699</v>
      </c>
      <c r="U166" s="35">
        <f>IF('3g CPIH'!Q$17="-","-",'3j PAAC PAP'!$G$12*('3g CPIH'!Q$17/'3g CPIH'!$G$17))</f>
        <v>26.126689628180038</v>
      </c>
      <c r="V166" s="35">
        <f>IF('3g CPIH'!R$17="-","-",'3j PAAC PAP'!$G$12*('3g CPIH'!R$17/'3g CPIH'!$G$17))</f>
        <v>26.604325636007829</v>
      </c>
      <c r="W166" s="35">
        <f>IF('3g CPIH'!S$17="-","-",'3j PAAC PAP'!$G$12*('3g CPIH'!S$17/'3g CPIH'!$G$17))</f>
        <v>27.39242504892368</v>
      </c>
      <c r="X166" s="27"/>
      <c r="Y166" s="35">
        <f>IF('3g CPIH'!U$17="-","-",'3j PAAC PAP'!$G$12*('3g CPIH'!U$17/'3g CPIH'!$G$17))</f>
        <v>28.777569471624265</v>
      </c>
      <c r="Z166" s="35" t="str">
        <f>IF('3g CPIH'!V$17="-","-",'3j PAAC PAP'!$G$12*('3g CPIH'!V$17/'3g CPIH'!$G$17))</f>
        <v>-</v>
      </c>
      <c r="AA166" s="35" t="str">
        <f>IF('3g CPIH'!W$17="-","-",'3j PAAC PAP'!$G$12*('3g CPIH'!W$17/'3g CPIH'!$G$17))</f>
        <v>-</v>
      </c>
      <c r="AB166" s="35" t="str">
        <f>IF('3g CPIH'!X$17="-","-",'3j PAAC PAP'!$G$12*('3g CPIH'!X$17/'3g CPIH'!$G$17))</f>
        <v>-</v>
      </c>
      <c r="AC166" s="35" t="str">
        <f>IF('3g CPIH'!Y$17="-","-",'3j PAAC PAP'!$G$12*('3g CPIH'!Y$17/'3g CPIH'!$G$17))</f>
        <v>-</v>
      </c>
      <c r="AD166" s="25"/>
    </row>
    <row r="167" spans="1:30" s="26" customFormat="1" ht="11.25" x14ac:dyDescent="0.15">
      <c r="A167" s="207"/>
      <c r="B167" s="123" t="s">
        <v>248</v>
      </c>
      <c r="C167" s="123" t="s">
        <v>188</v>
      </c>
      <c r="D167" s="121" t="s">
        <v>127</v>
      </c>
      <c r="E167" s="160"/>
      <c r="F167" s="27"/>
      <c r="G167" s="35">
        <f>IF(G159="-","-",SUM(G159:G165)*'3j PAAC PAP'!$G$30)</f>
        <v>0</v>
      </c>
      <c r="H167" s="35">
        <f>IF(H159="-","-",SUM(H159:H165)*'3j PAAC PAP'!$G$30)</f>
        <v>0</v>
      </c>
      <c r="I167" s="35">
        <f>IF(I159="-","-",SUM(I159:I165)*'3j PAAC PAP'!$G$30)</f>
        <v>0</v>
      </c>
      <c r="J167" s="35">
        <f>IF(J159="-","-",SUM(J159:J165)*'3j PAAC PAP'!$G$30)</f>
        <v>0</v>
      </c>
      <c r="K167" s="35">
        <f>IF(K159="-","-",SUM(K159:K165)*'3j PAAC PAP'!$G$30)</f>
        <v>0</v>
      </c>
      <c r="L167" s="35">
        <f>IF(L159="-","-",SUM(L159:L165)*'3j PAAC PAP'!$G$30)</f>
        <v>0</v>
      </c>
      <c r="M167" s="35">
        <f>IF(M159="-","-",SUM(M159:M165)*'3j PAAC PAP'!$G$30)</f>
        <v>0</v>
      </c>
      <c r="N167" s="35">
        <f>IF(N159="-","-",SUM(N159:N165)*'3j PAAC PAP'!$G$30)</f>
        <v>0</v>
      </c>
      <c r="O167" s="27"/>
      <c r="P167" s="35">
        <f>IF(P159="-","-",SUM(P159:P165)*'3j PAAC PAP'!$G$30)</f>
        <v>0</v>
      </c>
      <c r="Q167" s="35">
        <f>IF(Q159="-","-",SUM(Q159:Q165)*'3j PAAC PAP'!$G$30)</f>
        <v>0</v>
      </c>
      <c r="R167" s="35">
        <f>IF(R159="-","-",SUM(R159:R165)*'3j PAAC PAP'!$G$30)</f>
        <v>0</v>
      </c>
      <c r="S167" s="35">
        <f>IF(S159="-","-",SUM(S159:S165)*'3j PAAC PAP'!$G$30)</f>
        <v>0</v>
      </c>
      <c r="T167" s="35">
        <f>IF(T159="-","-",SUM(T159:T165)*'3j PAAC PAP'!$G$30)</f>
        <v>0</v>
      </c>
      <c r="U167" s="35">
        <f>IF(U159="-","-",SUM(U159:U165)*'3j PAAC PAP'!$G$30)</f>
        <v>0</v>
      </c>
      <c r="V167" s="35">
        <f>IF(V159="-","-",SUM(V159:V165)*'3j PAAC PAP'!$G$30)</f>
        <v>0</v>
      </c>
      <c r="W167" s="35">
        <f>IF(W159="-","-",SUM(W159:W165)*'3j PAAC PAP'!$G$30)</f>
        <v>0</v>
      </c>
      <c r="X167" s="27"/>
      <c r="Y167" s="35">
        <f>IF(Y159="-","-",SUM(Y159:Y165)*'3j PAAC PAP'!$G$30)</f>
        <v>0</v>
      </c>
      <c r="Z167" s="35" t="str">
        <f>IF(Z159="-","-",SUM(Z159:Z165)*'3j PAAC PAP'!$G$30)</f>
        <v>-</v>
      </c>
      <c r="AA167" s="35" t="str">
        <f>IF(AA159="-","-",SUM(AA159:AA165)*'3j PAAC PAP'!$G$30)</f>
        <v>-</v>
      </c>
      <c r="AB167" s="35" t="str">
        <f>IF(AB159="-","-",SUM(AB159:AB165)*'3j PAAC PAP'!$G$30)</f>
        <v>-</v>
      </c>
      <c r="AC167" s="35" t="str">
        <f>IF(AC159="-","-",SUM(AC159:AC165)*'3j PAAC PAP'!$G$30)</f>
        <v>-</v>
      </c>
      <c r="AD167" s="25"/>
    </row>
    <row r="168" spans="1:30" s="26" customFormat="1" ht="11.25" x14ac:dyDescent="0.15">
      <c r="A168" s="207"/>
      <c r="B168" s="123" t="s">
        <v>189</v>
      </c>
      <c r="C168" s="123" t="s">
        <v>250</v>
      </c>
      <c r="D168" s="121" t="s">
        <v>127</v>
      </c>
      <c r="E168" s="160"/>
      <c r="F168" s="27"/>
      <c r="G168" s="35">
        <f>IF(G159="-","-",SUM(G159:G167)*'3k EBIT'!$E$8)</f>
        <v>9.3716829757543074</v>
      </c>
      <c r="H168" s="35">
        <f>IF(H159="-","-",SUM(H159:H167)*'3k EBIT'!$E$8)</f>
        <v>9.0051899380268612</v>
      </c>
      <c r="I168" s="35">
        <f>IF(I159="-","-",SUM(I159:I167)*'3k EBIT'!$E$8)</f>
        <v>9.3302478188979592</v>
      </c>
      <c r="J168" s="35">
        <f>IF(J159="-","-",SUM(J159:J167)*'3k EBIT'!$E$8)</f>
        <v>9.1634830629043496</v>
      </c>
      <c r="K168" s="35">
        <f>IF(K159="-","-",SUM(K159:K167)*'3k EBIT'!$E$8)</f>
        <v>9.6850377353988133</v>
      </c>
      <c r="L168" s="35">
        <f>IF(L159="-","-",SUM(L159:L167)*'3k EBIT'!$E$8)</f>
        <v>9.5775244893134577</v>
      </c>
      <c r="M168" s="35">
        <f>IF(M159="-","-",SUM(M159:M167)*'3k EBIT'!$E$8)</f>
        <v>10.402665997760113</v>
      </c>
      <c r="N168" s="35">
        <f>IF(N159="-","-",SUM(N159:N167)*'3k EBIT'!$E$8)</f>
        <v>10.741021984507736</v>
      </c>
      <c r="O168" s="27"/>
      <c r="P168" s="35">
        <f>IF(P159="-","-",SUM(P159:P167)*'3k EBIT'!$E$8)</f>
        <v>10.741021984507736</v>
      </c>
      <c r="Q168" s="35">
        <f>IF(Q159="-","-",SUM(Q159:Q167)*'3k EBIT'!$E$8)</f>
        <v>11.891157521042954</v>
      </c>
      <c r="R168" s="35">
        <f>IF(R159="-","-",SUM(R159:R167)*'3k EBIT'!$E$8)</f>
        <v>11.502744260346963</v>
      </c>
      <c r="S168" s="35">
        <f>IF(S159="-","-",SUM(S159:S167)*'3k EBIT'!$E$8)</f>
        <v>11.514848504154699</v>
      </c>
      <c r="T168" s="35">
        <f>IF(T159="-","-",SUM(T159:T167)*'3k EBIT'!$E$8)</f>
        <v>11.05499370284535</v>
      </c>
      <c r="U168" s="35">
        <f>IF(U159="-","-",SUM(U159:U167)*'3k EBIT'!$E$8)</f>
        <v>11.891875626521072</v>
      </c>
      <c r="V168" s="35">
        <f>IF(V159="-","-",SUM(V159:V167)*'3k EBIT'!$E$8)</f>
        <v>13.027467071743546</v>
      </c>
      <c r="W168" s="35">
        <f>IF(W159="-","-",SUM(W159:W167)*'3k EBIT'!$E$8)</f>
        <v>18.866952601336518</v>
      </c>
      <c r="X168" s="27"/>
      <c r="Y168" s="35">
        <f>IF(Y159="-","-",SUM(Y159:Y167)*'3k EBIT'!$E$8)</f>
        <v>31.68135711409392</v>
      </c>
      <c r="Z168" s="35" t="str">
        <f>IF(Z159="-","-",SUM(Z159:Z167)*'3k EBIT'!$E$8)</f>
        <v>-</v>
      </c>
      <c r="AA168" s="35" t="str">
        <f>IF(AA159="-","-",SUM(AA159:AA167)*'3k EBIT'!$E$8)</f>
        <v>-</v>
      </c>
      <c r="AB168" s="35" t="str">
        <f>IF(AB159="-","-",SUM(AB159:AB167)*'3k EBIT'!$E$8)</f>
        <v>-</v>
      </c>
      <c r="AC168" s="35" t="str">
        <f>IF(AC159="-","-",SUM(AC159:AC167)*'3k EBIT'!$E$8)</f>
        <v>-</v>
      </c>
      <c r="AD168" s="25"/>
    </row>
    <row r="169" spans="1:30" s="26" customFormat="1" ht="11.25" customHeight="1" x14ac:dyDescent="0.15">
      <c r="A169" s="207"/>
      <c r="B169" s="123" t="s">
        <v>251</v>
      </c>
      <c r="C169" s="124" t="s">
        <v>252</v>
      </c>
      <c r="D169" s="121" t="s">
        <v>127</v>
      </c>
      <c r="E169" s="116"/>
      <c r="F169" s="27"/>
      <c r="G169" s="35">
        <f>IF(G159="-","-",SUM(G159:G162,G164:G168)*'3l HAP'!$E$9)</f>
        <v>5.4068644861025943</v>
      </c>
      <c r="H169" s="35">
        <f>IF(H159="-","-",SUM(H159:H162,H164:H168)*'3l HAP'!$E$9)</f>
        <v>5.1134991223940132</v>
      </c>
      <c r="I169" s="35">
        <f>IF(I159="-","-",SUM(I159:I162,I164:I168)*'3l HAP'!$E$9)</f>
        <v>5.1400026063987614</v>
      </c>
      <c r="J169" s="35">
        <f>IF(J159="-","-",SUM(J159:J162,J164:J168)*'3l HAP'!$E$9)</f>
        <v>5.0197358794468325</v>
      </c>
      <c r="K169" s="35">
        <f>IF(K159="-","-",SUM(K159:K162,K164:K168)*'3l HAP'!$E$9)</f>
        <v>5.6366369652267672</v>
      </c>
      <c r="L169" s="35">
        <f>IF(L159="-","-",SUM(L159:L162,L164:L168)*'3l HAP'!$E$9)</f>
        <v>5.5406581521151246</v>
      </c>
      <c r="M169" s="35">
        <f>IF(M159="-","-",SUM(M159:M162,M164:M168)*'3l HAP'!$E$9)</f>
        <v>6.1797448319640171</v>
      </c>
      <c r="N169" s="35">
        <f>IF(N159="-","-",SUM(N159:N162,N164:N168)*'3l HAP'!$E$9)</f>
        <v>6.446260791827588</v>
      </c>
      <c r="O169" s="27"/>
      <c r="P169" s="35">
        <f>IF(P159="-","-",SUM(P159:P162,P164:P168)*'3l HAP'!$E$9)</f>
        <v>6.446260791827588</v>
      </c>
      <c r="Q169" s="35">
        <f>IF(Q159="-","-",SUM(Q159:Q162,Q164:Q168)*'3l HAP'!$E$9)</f>
        <v>7.2414175237075629</v>
      </c>
      <c r="R169" s="35">
        <f>IF(R159="-","-",SUM(R159:R162,R164:R168)*'3l HAP'!$E$9)</f>
        <v>6.9188738425497291</v>
      </c>
      <c r="S169" s="35">
        <f>IF(S159="-","-",SUM(S159:S162,S164:S168)*'3l HAP'!$E$9)</f>
        <v>6.9256817977806069</v>
      </c>
      <c r="T169" s="35">
        <f>IF(T159="-","-",SUM(T159:T162,T164:T168)*'3l HAP'!$E$9)</f>
        <v>6.5240314021573669</v>
      </c>
      <c r="U169" s="35">
        <f>IF(U159="-","-",SUM(U159:U162,U164:U168)*'3l HAP'!$E$9)</f>
        <v>7.0934596023336267</v>
      </c>
      <c r="V169" s="35">
        <f>IF(V159="-","-",SUM(V159:V162,V164:V168)*'3l HAP'!$E$9)</f>
        <v>7.9682527377030317</v>
      </c>
      <c r="W169" s="35">
        <f>IF(W159="-","-",SUM(W159:W162,W164:W168)*'3l HAP'!$E$9)</f>
        <v>11.654834042150384</v>
      </c>
      <c r="X169" s="27"/>
      <c r="Y169" s="35">
        <f>IF(Y159="-","-",SUM(Y159:Y162,Y164:Y168)*'3l HAP'!$E$9)</f>
        <v>21.451888782465069</v>
      </c>
      <c r="Z169" s="35" t="str">
        <f>IF(Z159="-","-",SUM(Z159:Z162,Z164:Z168)*'3l HAP'!$E$9)</f>
        <v>-</v>
      </c>
      <c r="AA169" s="35" t="str">
        <f>IF(AA159="-","-",SUM(AA159:AA162,AA164:AA168)*'3l HAP'!$E$9)</f>
        <v>-</v>
      </c>
      <c r="AB169" s="35" t="str">
        <f>IF(AB159="-","-",SUM(AB159:AB162,AB164:AB168)*'3l HAP'!$E$9)</f>
        <v>-</v>
      </c>
      <c r="AC169" s="35" t="str">
        <f>IF(AC159="-","-",SUM(AC159:AC162,AC164:AC168)*'3l HAP'!$E$9)</f>
        <v>-</v>
      </c>
      <c r="AD169" s="25"/>
    </row>
    <row r="170" spans="1:30" s="26" customFormat="1" ht="11.25" customHeight="1" x14ac:dyDescent="0.15">
      <c r="A170" s="207"/>
      <c r="B170" s="123" t="s">
        <v>253</v>
      </c>
      <c r="C170" s="159" t="str">
        <f>B170&amp;"_"&amp;D170</f>
        <v>Total_Southern Scotland</v>
      </c>
      <c r="D170" s="121" t="s">
        <v>127</v>
      </c>
      <c r="E170" s="75"/>
      <c r="F170" s="27"/>
      <c r="G170" s="35">
        <f t="shared" ref="G170:N170" si="36">IF(G159="-","-",SUM(G159:G169))</f>
        <v>498.65313315755645</v>
      </c>
      <c r="H170" s="35">
        <f t="shared" si="36"/>
        <v>479.07066851244798</v>
      </c>
      <c r="I170" s="35">
        <f t="shared" si="36"/>
        <v>496.20547444935494</v>
      </c>
      <c r="J170" s="35">
        <f t="shared" si="36"/>
        <v>487.3081189270863</v>
      </c>
      <c r="K170" s="35">
        <f t="shared" si="36"/>
        <v>515.3752545952359</v>
      </c>
      <c r="L170" s="35">
        <f t="shared" si="36"/>
        <v>509.62068622019029</v>
      </c>
      <c r="M170" s="35">
        <f t="shared" si="36"/>
        <v>553.68825540635123</v>
      </c>
      <c r="N170" s="35">
        <f t="shared" si="36"/>
        <v>571.76297383931217</v>
      </c>
      <c r="O170" s="27"/>
      <c r="P170" s="35">
        <f t="shared" ref="P170:W170" si="37">IF(P159="-","-",SUM(P159:P169))</f>
        <v>571.76297383931217</v>
      </c>
      <c r="Q170" s="35">
        <f t="shared" si="37"/>
        <v>633.09155485902943</v>
      </c>
      <c r="R170" s="35">
        <f t="shared" si="37"/>
        <v>612.32621642729589</v>
      </c>
      <c r="S170" s="35">
        <f t="shared" si="37"/>
        <v>612.97008958295032</v>
      </c>
      <c r="T170" s="35">
        <f t="shared" si="37"/>
        <v>588.36556490494843</v>
      </c>
      <c r="U170" s="35">
        <f t="shared" si="37"/>
        <v>632.98139194720818</v>
      </c>
      <c r="V170" s="35">
        <f t="shared" si="37"/>
        <v>693.62413119645328</v>
      </c>
      <c r="W170" s="35">
        <f t="shared" si="37"/>
        <v>1004.6519292155912</v>
      </c>
      <c r="X170" s="27"/>
      <c r="Y170" s="35">
        <f t="shared" ref="Y170:AC170" si="38">IF(Y159="-","-",SUM(Y159:Y169))</f>
        <v>1688.8910481525443</v>
      </c>
      <c r="Z170" s="35" t="str">
        <f t="shared" si="38"/>
        <v>-</v>
      </c>
      <c r="AA170" s="35" t="str">
        <f t="shared" si="38"/>
        <v>-</v>
      </c>
      <c r="AB170" s="35" t="str">
        <f t="shared" si="38"/>
        <v>-</v>
      </c>
      <c r="AC170" s="35" t="str">
        <f t="shared" si="38"/>
        <v>-</v>
      </c>
      <c r="AD170" s="25"/>
    </row>
    <row r="171" spans="1:30" s="26" customFormat="1" ht="11.25" customHeight="1" x14ac:dyDescent="0.15">
      <c r="A171" s="207"/>
      <c r="B171" s="120" t="s">
        <v>244</v>
      </c>
      <c r="C171" s="157" t="s">
        <v>180</v>
      </c>
      <c r="D171" s="122" t="s">
        <v>125</v>
      </c>
      <c r="E171" s="119"/>
      <c r="F171" s="27"/>
      <c r="G171" s="117">
        <f>IF('3a DF'!H132="-","-",'3a DF'!H132)</f>
        <v>191.01562176589815</v>
      </c>
      <c r="H171" s="117">
        <f>'3a DF'!I132</f>
        <v>171.12562176589816</v>
      </c>
      <c r="I171" s="117">
        <f>'3a DF'!J132</f>
        <v>157.05754921906725</v>
      </c>
      <c r="J171" s="117">
        <f>'3a DF'!K132</f>
        <v>148.47931352046169</v>
      </c>
      <c r="K171" s="117">
        <f>'3a DF'!L132</f>
        <v>180.2674515352104</v>
      </c>
      <c r="L171" s="117">
        <f>'3a DF'!M132</f>
        <v>172.49333222255791</v>
      </c>
      <c r="M171" s="117">
        <f>'3a DF'!N132</f>
        <v>186.60294213654663</v>
      </c>
      <c r="N171" s="117">
        <f>'3a DF'!O132</f>
        <v>203.80657091711066</v>
      </c>
      <c r="O171" s="27"/>
      <c r="P171" s="117">
        <f>'3a DF'!Q132</f>
        <v>203.80657091711066</v>
      </c>
      <c r="Q171" s="117">
        <f>'3a DF'!R132</f>
        <v>239.45572836428278</v>
      </c>
      <c r="R171" s="117">
        <f>'3a DF'!S132</f>
        <v>215.40769167573828</v>
      </c>
      <c r="S171" s="117">
        <f>'3a DF'!T132</f>
        <v>205.99735626102105</v>
      </c>
      <c r="T171" s="117">
        <f>'3a DF'!U132</f>
        <v>181.36692628270745</v>
      </c>
      <c r="U171" s="117">
        <f>'3a DF'!V132</f>
        <v>215.17822716757681</v>
      </c>
      <c r="V171" s="117">
        <f>'3a DF'!W132</f>
        <v>271.69064532213969</v>
      </c>
      <c r="W171" s="117">
        <f>'3a DF'!X132</f>
        <v>507.72031310874917</v>
      </c>
      <c r="X171" s="27"/>
      <c r="Y171" s="117">
        <f>'3a DF'!Z132</f>
        <v>1132.4283198612504</v>
      </c>
      <c r="Z171" s="117" t="str">
        <f>'3a DF'!AA132</f>
        <v>-</v>
      </c>
      <c r="AA171" s="117" t="str">
        <f>'3a DF'!AB132</f>
        <v>-</v>
      </c>
      <c r="AB171" s="117" t="str">
        <f>'3a DF'!AC132</f>
        <v>-</v>
      </c>
      <c r="AC171" s="117" t="str">
        <f>'3a DF'!AD132</f>
        <v>-</v>
      </c>
      <c r="AD171" s="25"/>
    </row>
    <row r="172" spans="1:30" s="26" customFormat="1" ht="11.25" customHeight="1" x14ac:dyDescent="0.15">
      <c r="A172" s="207"/>
      <c r="B172" s="120" t="s">
        <v>244</v>
      </c>
      <c r="C172" s="157" t="s">
        <v>181</v>
      </c>
      <c r="D172" s="122" t="s">
        <v>125</v>
      </c>
      <c r="E172" s="119"/>
      <c r="F172" s="27"/>
      <c r="G172" s="117">
        <f>IF('3b CM'!G27="-","-",'3b CM'!G27)</f>
        <v>5.6072589909823813E-2</v>
      </c>
      <c r="H172" s="117">
        <f>'3b CM'!H27</f>
        <v>8.4108884864735722E-2</v>
      </c>
      <c r="I172" s="117">
        <f>'3b CM'!I27</f>
        <v>0.26484973505339465</v>
      </c>
      <c r="J172" s="117">
        <f>'3b CM'!J27</f>
        <v>0.26933898970721293</v>
      </c>
      <c r="K172" s="117">
        <f>'3b CM'!K27</f>
        <v>3.459334383329669</v>
      </c>
      <c r="L172" s="117">
        <f>'3b CM'!L27</f>
        <v>3.3559039108443711</v>
      </c>
      <c r="M172" s="117">
        <f>'3b CM'!M27</f>
        <v>11.38196650616657</v>
      </c>
      <c r="N172" s="117">
        <f>'3b CM'!N27</f>
        <v>10.820021119555937</v>
      </c>
      <c r="O172" s="27"/>
      <c r="P172" s="117">
        <f>'3b CM'!P27</f>
        <v>10.820021119555937</v>
      </c>
      <c r="Q172" s="117">
        <f>'3b CM'!Q27</f>
        <v>14.328685699058877</v>
      </c>
      <c r="R172" s="117">
        <f>'3b CM'!R27</f>
        <v>14.185156414919366</v>
      </c>
      <c r="S172" s="117">
        <f>'3b CM'!S27</f>
        <v>16.817862047615261</v>
      </c>
      <c r="T172" s="117">
        <f>'3b CM'!T27</f>
        <v>17.877519256298584</v>
      </c>
      <c r="U172" s="117">
        <f>'3b CM'!U27</f>
        <v>13.501244945734562</v>
      </c>
      <c r="V172" s="117">
        <f>'3b CM'!V27</f>
        <v>13.924125614936395</v>
      </c>
      <c r="W172" s="117">
        <f>'3b CM'!W27</f>
        <v>8.8200398641774385</v>
      </c>
      <c r="X172" s="27"/>
      <c r="Y172" s="117">
        <f>'3b CM'!Y27</f>
        <v>11.114868673639029</v>
      </c>
      <c r="Z172" s="117" t="str">
        <f>'3b CM'!Z27</f>
        <v>-</v>
      </c>
      <c r="AA172" s="117" t="str">
        <f>'3b CM'!AA27</f>
        <v>-</v>
      </c>
      <c r="AB172" s="117" t="str">
        <f>'3b CM'!AB27</f>
        <v>-</v>
      </c>
      <c r="AC172" s="117" t="str">
        <f>'3b CM'!AC27</f>
        <v>-</v>
      </c>
      <c r="AD172" s="25"/>
    </row>
    <row r="173" spans="1:30" s="26" customFormat="1" ht="11.25" customHeight="1" x14ac:dyDescent="0.15">
      <c r="A173" s="207"/>
      <c r="B173" s="120" t="s">
        <v>245</v>
      </c>
      <c r="C173" s="157" t="s">
        <v>182</v>
      </c>
      <c r="D173" s="122" t="s">
        <v>125</v>
      </c>
      <c r="E173" s="119"/>
      <c r="F173" s="27"/>
      <c r="G173" s="117" t="str">
        <f>IF('3c AA'!J96="-","-",'3c AA'!J96)</f>
        <v>-</v>
      </c>
      <c r="H173" s="117" t="str">
        <f>IF('3c AA'!K96="-","-",'3c AA'!K96)</f>
        <v>-</v>
      </c>
      <c r="I173" s="117" t="str">
        <f>IF('3c AA'!L96="-","-",'3c AA'!L96)</f>
        <v>-</v>
      </c>
      <c r="J173" s="117" t="str">
        <f>IF('3c AA'!M96="-","-",'3c AA'!M96)</f>
        <v>-</v>
      </c>
      <c r="K173" s="117" t="str">
        <f>IF('3c AA'!N96="-","-",'3c AA'!N96)</f>
        <v>-</v>
      </c>
      <c r="L173" s="117" t="str">
        <f>IF('3c AA'!O96="-","-",'3c AA'!O96)</f>
        <v>-</v>
      </c>
      <c r="M173" s="117" t="str">
        <f>IF('3c AA'!P96="-","-",'3c AA'!P96)</f>
        <v>-</v>
      </c>
      <c r="N173" s="117" t="str">
        <f>IF('3c AA'!Q96="-","-",'3c AA'!Q96)</f>
        <v>-</v>
      </c>
      <c r="O173" s="27"/>
      <c r="P173" s="117" t="str">
        <f>IF('3c AA'!S96="-","-",'3c AA'!S96)</f>
        <v>-</v>
      </c>
      <c r="Q173" s="117" t="str">
        <f>IF('3c AA'!T96="-","-",'3c AA'!T96)</f>
        <v>-</v>
      </c>
      <c r="R173" s="117" t="str">
        <f>IF('3c AA'!U96="-","-",'3c AA'!U96)</f>
        <v>-</v>
      </c>
      <c r="S173" s="117" t="str">
        <f>IF('3c AA'!V96="-","-",'3c AA'!V96)</f>
        <v>-</v>
      </c>
      <c r="T173" s="117">
        <f>IF('3c AA'!W96="-","-",'3c AA'!W96)</f>
        <v>0</v>
      </c>
      <c r="U173" s="117">
        <f>IF('3c AA'!X96="-","-",'3c AA'!X96)</f>
        <v>0</v>
      </c>
      <c r="V173" s="117">
        <f>IF('3c AA'!Y96="-","-",'3c AA'!Y96)</f>
        <v>0</v>
      </c>
      <c r="W173" s="117" t="str">
        <f>IF('3c AA'!Z96="-","-",'3c AA'!Z96)</f>
        <v>-</v>
      </c>
      <c r="X173" s="27"/>
      <c r="Y173" s="117">
        <f>IF('3c AA'!AB96="-","-",'3c AA'!AB96)</f>
        <v>3.5748690228436746</v>
      </c>
      <c r="Z173" s="117" t="str">
        <f>IF('3c AA'!AC96="-","-",'3c AA'!AC96)</f>
        <v>-</v>
      </c>
      <c r="AA173" s="117" t="str">
        <f>IF('3c AA'!AD96="-","-",'3c AA'!AD96)</f>
        <v>-</v>
      </c>
      <c r="AB173" s="117" t="str">
        <f>IF('3c AA'!AE96="-","-",'3c AA'!AE96)</f>
        <v>-</v>
      </c>
      <c r="AC173" s="117" t="str">
        <f>IF('3c AA'!AF96="-","-",'3c AA'!AF96)</f>
        <v>-</v>
      </c>
      <c r="AD173" s="25"/>
    </row>
    <row r="174" spans="1:30" s="26" customFormat="1" ht="11.25" customHeight="1" x14ac:dyDescent="0.15">
      <c r="A174" s="207"/>
      <c r="B174" s="120" t="s">
        <v>246</v>
      </c>
      <c r="C174" s="157" t="s">
        <v>183</v>
      </c>
      <c r="D174" s="122" t="s">
        <v>125</v>
      </c>
      <c r="E174" s="119"/>
      <c r="F174" s="27"/>
      <c r="G174" s="117">
        <f>IF('3d PC'!G28="-","-",'3d PC'!G28)</f>
        <v>68.561535547115341</v>
      </c>
      <c r="H174" s="117">
        <f>'3d PC'!H28</f>
        <v>68.541356014491441</v>
      </c>
      <c r="I174" s="117">
        <f>'3d PC'!I28</f>
        <v>83.610526084658687</v>
      </c>
      <c r="J174" s="117">
        <f>'3d PC'!J28</f>
        <v>83.533501738419957</v>
      </c>
      <c r="K174" s="117">
        <f>'3d PC'!K28</f>
        <v>88.913467115883748</v>
      </c>
      <c r="L174" s="117">
        <f>'3d PC'!L28</f>
        <v>89.228300262933061</v>
      </c>
      <c r="M174" s="117">
        <f>'3d PC'!M28</f>
        <v>103.1975772857277</v>
      </c>
      <c r="N174" s="117">
        <f>'3d PC'!N28</f>
        <v>103.26692366239108</v>
      </c>
      <c r="O174" s="27"/>
      <c r="P174" s="117">
        <f>'3d PC'!P28</f>
        <v>103.26692366239108</v>
      </c>
      <c r="Q174" s="117">
        <f>'3d PC'!Q28</f>
        <v>110.39865962258104</v>
      </c>
      <c r="R174" s="117">
        <f>'3d PC'!R28</f>
        <v>111.70578352345682</v>
      </c>
      <c r="S174" s="117">
        <f>'3d PC'!S28</f>
        <v>114.90052002495398</v>
      </c>
      <c r="T174" s="117">
        <f>'3d PC'!T28</f>
        <v>114.42647410138612</v>
      </c>
      <c r="U174" s="117">
        <f>'3d PC'!U28</f>
        <v>121.06777152784824</v>
      </c>
      <c r="V174" s="117">
        <f>'3d PC'!V28</f>
        <v>120.48357221108611</v>
      </c>
      <c r="W174" s="117">
        <f>'3d PC'!W28</f>
        <v>126.59301454762269</v>
      </c>
      <c r="X174" s="27"/>
      <c r="Y174" s="117">
        <f>'3d PC'!Y28</f>
        <v>125.51105855929146</v>
      </c>
      <c r="Z174" s="117" t="str">
        <f>'3d PC'!Z28</f>
        <v>-</v>
      </c>
      <c r="AA174" s="117" t="str">
        <f>'3d PC'!AA28</f>
        <v>-</v>
      </c>
      <c r="AB174" s="117" t="str">
        <f>'3d PC'!AB28</f>
        <v>-</v>
      </c>
      <c r="AC174" s="117" t="str">
        <f>'3d PC'!AC28</f>
        <v>-</v>
      </c>
      <c r="AD174" s="25"/>
    </row>
    <row r="175" spans="1:30" s="26" customFormat="1" ht="11.25" customHeight="1" x14ac:dyDescent="0.15">
      <c r="A175" s="207"/>
      <c r="B175" s="120" t="s">
        <v>247</v>
      </c>
      <c r="C175" s="157" t="s">
        <v>184</v>
      </c>
      <c r="D175" s="122" t="s">
        <v>125</v>
      </c>
      <c r="E175" s="119"/>
      <c r="F175" s="27"/>
      <c r="G175" s="117">
        <f>IF('3e NC-Elec'!H42="-","-",'3e NC-Elec'!H42)</f>
        <v>148.83755254249516</v>
      </c>
      <c r="H175" s="117">
        <f>'3e NC-Elec'!I42</f>
        <v>149.58596648207978</v>
      </c>
      <c r="I175" s="117">
        <f>'3e NC-Elec'!J42</f>
        <v>178.77397635531861</v>
      </c>
      <c r="J175" s="117">
        <f>'3e NC-Elec'!K42</f>
        <v>178.21106816077142</v>
      </c>
      <c r="K175" s="117">
        <f>'3e NC-Elec'!L42</f>
        <v>169.86460557365865</v>
      </c>
      <c r="L175" s="117">
        <f>'3e NC-Elec'!M42</f>
        <v>170.76181475205237</v>
      </c>
      <c r="M175" s="117">
        <f>'3e NC-Elec'!N42</f>
        <v>155.43898208447044</v>
      </c>
      <c r="N175" s="117">
        <f>'3e NC-Elec'!O42</f>
        <v>155.04840246901301</v>
      </c>
      <c r="O175" s="27"/>
      <c r="P175" s="117">
        <f>'3e NC-Elec'!Q42</f>
        <v>155.04840246901301</v>
      </c>
      <c r="Q175" s="117">
        <f>'3e NC-Elec'!R42</f>
        <v>154.32708952990532</v>
      </c>
      <c r="R175" s="117">
        <f>'3e NC-Elec'!S42</f>
        <v>155.68171664214671</v>
      </c>
      <c r="S175" s="117">
        <f>'3e NC-Elec'!T42</f>
        <v>164.73860302391074</v>
      </c>
      <c r="T175" s="117">
        <f>'3e NC-Elec'!U42</f>
        <v>168.02581593101917</v>
      </c>
      <c r="U175" s="117">
        <f>'3e NC-Elec'!V42</f>
        <v>169.61393814062509</v>
      </c>
      <c r="V175" s="117">
        <f>'3e NC-Elec'!W42</f>
        <v>169.77779074667174</v>
      </c>
      <c r="W175" s="117">
        <f>'3e NC-Elec'!X42</f>
        <v>213.21345077131863</v>
      </c>
      <c r="X175" s="27"/>
      <c r="Y175" s="117">
        <f>'3e NC-Elec'!Z42</f>
        <v>218.43167122529059</v>
      </c>
      <c r="Z175" s="117" t="str">
        <f>'3e NC-Elec'!AA42</f>
        <v>-</v>
      </c>
      <c r="AA175" s="117" t="str">
        <f>'3e NC-Elec'!AB42</f>
        <v>-</v>
      </c>
      <c r="AB175" s="117" t="str">
        <f>'3e NC-Elec'!AC42</f>
        <v>-</v>
      </c>
      <c r="AC175" s="117" t="str">
        <f>'3e NC-Elec'!AD42</f>
        <v>-</v>
      </c>
      <c r="AD175" s="25"/>
    </row>
    <row r="176" spans="1:30" s="26" customFormat="1" ht="11.25" customHeight="1" x14ac:dyDescent="0.15">
      <c r="A176" s="207"/>
      <c r="B176" s="120" t="s">
        <v>248</v>
      </c>
      <c r="C176" s="157" t="s">
        <v>185</v>
      </c>
      <c r="D176" s="122" t="s">
        <v>125</v>
      </c>
      <c r="E176" s="119"/>
      <c r="F176" s="27"/>
      <c r="G176" s="117">
        <f>IF('3g CPIH'!C$17="-","-",'3h OC '!$E$8*('3g CPIH'!C$17/'3g CPIH'!$G$17))</f>
        <v>76.502677103718199</v>
      </c>
      <c r="H176" s="117">
        <f>IF('3g CPIH'!D$17="-","-",'3h OC '!$E$8*('3g CPIH'!D$17/'3g CPIH'!$G$17))</f>
        <v>76.655835616438353</v>
      </c>
      <c r="I176" s="117">
        <f>IF('3g CPIH'!E$17="-","-",'3h OC '!$E$8*('3g CPIH'!E$17/'3g CPIH'!$G$17))</f>
        <v>76.885573385518597</v>
      </c>
      <c r="J176" s="117">
        <f>IF('3g CPIH'!F$17="-","-",'3h OC '!$E$8*('3g CPIH'!F$17/'3g CPIH'!$G$17))</f>
        <v>77.345048923679059</v>
      </c>
      <c r="K176" s="117">
        <f>IF('3g CPIH'!G$17="-","-",'3h OC '!$E$8*('3g CPIH'!G$17/'3g CPIH'!$G$17))</f>
        <v>78.263999999999996</v>
      </c>
      <c r="L176" s="117">
        <f>IF('3g CPIH'!H$17="-","-",'3h OC '!$E$8*('3g CPIH'!H$17/'3g CPIH'!$G$17))</f>
        <v>79.259530332681024</v>
      </c>
      <c r="M176" s="117">
        <f>IF('3g CPIH'!I$17="-","-",'3h OC '!$E$8*('3g CPIH'!I$17/'3g CPIH'!$G$17))</f>
        <v>80.408219178082177</v>
      </c>
      <c r="N176" s="117">
        <f>IF('3g CPIH'!J$17="-","-",'3h OC '!$E$8*('3g CPIH'!J$17/'3g CPIH'!$G$17))</f>
        <v>81.097432485322898</v>
      </c>
      <c r="O176" s="27"/>
      <c r="P176" s="117">
        <f>IF('3g CPIH'!L$17="-","-",'3h OC '!$E$8*('3g CPIH'!L$17/'3g CPIH'!$G$17))</f>
        <v>81.097432485322898</v>
      </c>
      <c r="Q176" s="117">
        <f>IF('3g CPIH'!M$17="-","-",'3h OC '!$E$8*('3g CPIH'!M$17/'3g CPIH'!$G$17))</f>
        <v>82.016383561643835</v>
      </c>
      <c r="R176" s="117">
        <f>IF('3g CPIH'!N$17="-","-",'3h OC '!$E$8*('3g CPIH'!N$17/'3g CPIH'!$G$17))</f>
        <v>82.62901761252445</v>
      </c>
      <c r="S176" s="117">
        <f>IF('3g CPIH'!O$17="-","-",'3h OC '!$E$8*('3g CPIH'!O$17/'3g CPIH'!$G$17))</f>
        <v>83.088493150684926</v>
      </c>
      <c r="T176" s="117">
        <f>IF('3g CPIH'!P$17="-","-",'3h OC '!$E$8*('3g CPIH'!P$17/'3g CPIH'!$G$17))</f>
        <v>83.318230919765156</v>
      </c>
      <c r="U176" s="117">
        <f>IF('3g CPIH'!Q$17="-","-",'3h OC '!$E$8*('3g CPIH'!Q$17/'3g CPIH'!$G$17))</f>
        <v>83.777706457925632</v>
      </c>
      <c r="V176" s="117">
        <f>IF('3g CPIH'!R$17="-","-",'3h OC '!$E$8*('3g CPIH'!R$17/'3g CPIH'!$G$17))</f>
        <v>85.309291585127198</v>
      </c>
      <c r="W176" s="117">
        <f>IF('3g CPIH'!S$17="-","-",'3h OC '!$E$8*('3g CPIH'!S$17/'3g CPIH'!$G$17))</f>
        <v>87.836407045009793</v>
      </c>
      <c r="X176" s="27"/>
      <c r="Y176" s="117">
        <f>IF('3g CPIH'!U$17="-","-",'3h OC '!$E$8*('3g CPIH'!U$17/'3g CPIH'!$G$17))</f>
        <v>92.278003913894324</v>
      </c>
      <c r="Z176" s="117" t="str">
        <f>IF('3g CPIH'!V$17="-","-",'3h OC '!$E$8*('3g CPIH'!V$17/'3g CPIH'!$G$17))</f>
        <v>-</v>
      </c>
      <c r="AA176" s="117" t="str">
        <f>IF('3g CPIH'!W$17="-","-",'3h OC '!$E$8*('3g CPIH'!W$17/'3g CPIH'!$G$17))</f>
        <v>-</v>
      </c>
      <c r="AB176" s="117" t="str">
        <f>IF('3g CPIH'!X$17="-","-",'3h OC '!$E$8*('3g CPIH'!X$17/'3g CPIH'!$G$17))</f>
        <v>-</v>
      </c>
      <c r="AC176" s="117" t="str">
        <f>IF('3g CPIH'!Y$17="-","-",'3h OC '!$E$8*('3g CPIH'!Y$17/'3g CPIH'!$G$17))</f>
        <v>-</v>
      </c>
      <c r="AD176" s="25"/>
    </row>
    <row r="177" spans="1:30" s="26" customFormat="1" ht="11.25" customHeight="1" x14ac:dyDescent="0.15">
      <c r="A177" s="207"/>
      <c r="B177" s="120" t="s">
        <v>248</v>
      </c>
      <c r="C177" s="157" t="s">
        <v>186</v>
      </c>
      <c r="D177" s="122" t="s">
        <v>125</v>
      </c>
      <c r="E177" s="119"/>
      <c r="F177" s="27"/>
      <c r="G177" s="117" t="s">
        <v>249</v>
      </c>
      <c r="H177" s="117" t="s">
        <v>249</v>
      </c>
      <c r="I177" s="117" t="s">
        <v>249</v>
      </c>
      <c r="J177" s="117" t="s">
        <v>249</v>
      </c>
      <c r="K177" s="117">
        <f>IF('3i SMNCC'!G$52="-","-",'3i SMNCC'!G$52)</f>
        <v>0</v>
      </c>
      <c r="L177" s="117">
        <f>IF('3i SMNCC'!H$52="-","-",'3i SMNCC'!H$52)</f>
        <v>-0.18995111249132623</v>
      </c>
      <c r="M177" s="117">
        <f>IF('3i SMNCC'!I$52="-","-",'3i SMNCC'!I$52)</f>
        <v>2.3898870370752556</v>
      </c>
      <c r="N177" s="117">
        <f>IF('3i SMNCC'!J$52="-","-",'3i SMNCC'!J$52)</f>
        <v>2.4654814606041811</v>
      </c>
      <c r="O177" s="27"/>
      <c r="P177" s="117">
        <f>IF('3i SMNCC'!L$52="-","-",'3i SMNCC'!L$52)</f>
        <v>2.4654814606041811</v>
      </c>
      <c r="Q177" s="117">
        <f>IF('3i SMNCC'!M$52="-","-",'3i SMNCC'!M$52)</f>
        <v>4.8850955964817686</v>
      </c>
      <c r="R177" s="117">
        <f>IF('3i SMNCC'!N$52="-","-",'3i SMNCC'!N$52)</f>
        <v>4.7480163427765101</v>
      </c>
      <c r="S177" s="117">
        <f>IF('3i SMNCC'!O$52="-","-",'3i SMNCC'!O$52)</f>
        <v>7.093641997338695</v>
      </c>
      <c r="T177" s="117">
        <f>IF('3i SMNCC'!P$52="-","-",'3i SMNCC'!P$52)</f>
        <v>6.2155900817178944</v>
      </c>
      <c r="U177" s="117">
        <f>IF('3i SMNCC'!Q$52="-","-",'3i SMNCC'!Q$52)</f>
        <v>5.8459595331056082</v>
      </c>
      <c r="V177" s="117">
        <f>IF('3i SMNCC'!R$52="-","-",'3i SMNCC'!R$52)</f>
        <v>6.2696858243973583</v>
      </c>
      <c r="W177" s="117">
        <f>IF('3i SMNCC'!S$52="-","-",'3i SMNCC'!S$52)</f>
        <v>6.0892580260299454</v>
      </c>
      <c r="X177" s="27"/>
      <c r="Y177" s="117">
        <f>IF('3i SMNCC'!U$52="-","-",'3i SMNCC'!U$52)</f>
        <v>5.9026181198620193</v>
      </c>
      <c r="Z177" s="117" t="str">
        <f>IF('3i SMNCC'!V$52="-","-",'3i SMNCC'!V$52)</f>
        <v>-</v>
      </c>
      <c r="AA177" s="117" t="str">
        <f>IF('3i SMNCC'!W$52="-","-",'3i SMNCC'!W$52)</f>
        <v>-</v>
      </c>
      <c r="AB177" s="117" t="str">
        <f>IF('3i SMNCC'!X$52="-","-",'3i SMNCC'!X$52)</f>
        <v>-</v>
      </c>
      <c r="AC177" s="117" t="str">
        <f>IF('3i SMNCC'!Y$52="-","-",'3i SMNCC'!Y$52)</f>
        <v>-</v>
      </c>
      <c r="AD177" s="25"/>
    </row>
    <row r="178" spans="1:30" s="26" customFormat="1" ht="12.6" customHeight="1" x14ac:dyDescent="0.15">
      <c r="A178" s="207"/>
      <c r="B178" s="120" t="s">
        <v>248</v>
      </c>
      <c r="C178" s="157" t="s">
        <v>187</v>
      </c>
      <c r="D178" s="122" t="s">
        <v>125</v>
      </c>
      <c r="E178" s="119"/>
      <c r="F178" s="27"/>
      <c r="G178" s="117">
        <f>IF('3g CPIH'!C$17="-","-",'3j PAAC PAP'!$G$12*('3g CPIH'!C$17/'3g CPIH'!$G$17))</f>
        <v>23.857918590998043</v>
      </c>
      <c r="H178" s="117">
        <f>IF('3g CPIH'!D$17="-","-",'3j PAAC PAP'!$G$12*('3g CPIH'!D$17/'3g CPIH'!$G$17))</f>
        <v>23.905682191780819</v>
      </c>
      <c r="I178" s="117">
        <f>IF('3g CPIH'!E$17="-","-",'3j PAAC PAP'!$G$12*('3g CPIH'!E$17/'3g CPIH'!$G$17))</f>
        <v>23.977327592954992</v>
      </c>
      <c r="J178" s="117">
        <f>IF('3g CPIH'!F$17="-","-",'3j PAAC PAP'!$G$12*('3g CPIH'!F$17/'3g CPIH'!$G$17))</f>
        <v>24.120618395303325</v>
      </c>
      <c r="K178" s="117">
        <f>IF('3g CPIH'!G$17="-","-",'3j PAAC PAP'!$G$12*('3g CPIH'!G$17/'3g CPIH'!$G$17))</f>
        <v>24.4072</v>
      </c>
      <c r="L178" s="117">
        <f>IF('3g CPIH'!H$17="-","-",'3j PAAC PAP'!$G$12*('3g CPIH'!H$17/'3g CPIH'!$G$17))</f>
        <v>24.717663405088064</v>
      </c>
      <c r="M178" s="117">
        <f>IF('3g CPIH'!I$17="-","-",'3j PAAC PAP'!$G$12*('3g CPIH'!I$17/'3g CPIH'!$G$17))</f>
        <v>25.075890410958902</v>
      </c>
      <c r="N178" s="117">
        <f>IF('3g CPIH'!J$17="-","-",'3j PAAC PAP'!$G$12*('3g CPIH'!J$17/'3g CPIH'!$G$17))</f>
        <v>25.290826614481411</v>
      </c>
      <c r="O178" s="27"/>
      <c r="P178" s="117">
        <f>IF('3g CPIH'!L$17="-","-",'3j PAAC PAP'!$G$12*('3g CPIH'!L$17/'3g CPIH'!$G$17))</f>
        <v>25.290826614481411</v>
      </c>
      <c r="Q178" s="117">
        <f>IF('3g CPIH'!M$17="-","-",'3j PAAC PAP'!$G$12*('3g CPIH'!M$17/'3g CPIH'!$G$17))</f>
        <v>25.577408219178082</v>
      </c>
      <c r="R178" s="117">
        <f>IF('3g CPIH'!N$17="-","-",'3j PAAC PAP'!$G$12*('3g CPIH'!N$17/'3g CPIH'!$G$17))</f>
        <v>25.768462622309197</v>
      </c>
      <c r="S178" s="117">
        <f>IF('3g CPIH'!O$17="-","-",'3j PAAC PAP'!$G$12*('3g CPIH'!O$17/'3g CPIH'!$G$17))</f>
        <v>25.911753424657533</v>
      </c>
      <c r="T178" s="117">
        <f>IF('3g CPIH'!P$17="-","-",'3j PAAC PAP'!$G$12*('3g CPIH'!P$17/'3g CPIH'!$G$17))</f>
        <v>25.983398825831699</v>
      </c>
      <c r="U178" s="117">
        <f>IF('3g CPIH'!Q$17="-","-",'3j PAAC PAP'!$G$12*('3g CPIH'!Q$17/'3g CPIH'!$G$17))</f>
        <v>26.126689628180038</v>
      </c>
      <c r="V178" s="117">
        <f>IF('3g CPIH'!R$17="-","-",'3j PAAC PAP'!$G$12*('3g CPIH'!R$17/'3g CPIH'!$G$17))</f>
        <v>26.604325636007829</v>
      </c>
      <c r="W178" s="117">
        <f>IF('3g CPIH'!S$17="-","-",'3j PAAC PAP'!$G$12*('3g CPIH'!S$17/'3g CPIH'!$G$17))</f>
        <v>27.39242504892368</v>
      </c>
      <c r="X178" s="27"/>
      <c r="Y178" s="117">
        <f>IF('3g CPIH'!U$17="-","-",'3j PAAC PAP'!$G$12*('3g CPIH'!U$17/'3g CPIH'!$G$17))</f>
        <v>28.777569471624265</v>
      </c>
      <c r="Z178" s="117" t="str">
        <f>IF('3g CPIH'!V$17="-","-",'3j PAAC PAP'!$G$12*('3g CPIH'!V$17/'3g CPIH'!$G$17))</f>
        <v>-</v>
      </c>
      <c r="AA178" s="117" t="str">
        <f>IF('3g CPIH'!W$17="-","-",'3j PAAC PAP'!$G$12*('3g CPIH'!W$17/'3g CPIH'!$G$17))</f>
        <v>-</v>
      </c>
      <c r="AB178" s="117" t="str">
        <f>IF('3g CPIH'!X$17="-","-",'3j PAAC PAP'!$G$12*('3g CPIH'!X$17/'3g CPIH'!$G$17))</f>
        <v>-</v>
      </c>
      <c r="AC178" s="117" t="str">
        <f>IF('3g CPIH'!Y$17="-","-",'3j PAAC PAP'!$G$12*('3g CPIH'!Y$17/'3g CPIH'!$G$17))</f>
        <v>-</v>
      </c>
      <c r="AD178" s="25"/>
    </row>
    <row r="179" spans="1:30" s="26" customFormat="1" ht="11.25" customHeight="1" x14ac:dyDescent="0.15">
      <c r="A179" s="207"/>
      <c r="B179" s="120" t="s">
        <v>248</v>
      </c>
      <c r="C179" s="120" t="s">
        <v>188</v>
      </c>
      <c r="D179" s="122" t="s">
        <v>125</v>
      </c>
      <c r="E179" s="119"/>
      <c r="F179" s="27"/>
      <c r="G179" s="117">
        <f>IF(G171="-","-",SUM(G171:G177)*'3j PAAC PAP'!$G$30)</f>
        <v>0</v>
      </c>
      <c r="H179" s="117">
        <f>IF(H171="-","-",SUM(H171:H177)*'3j PAAC PAP'!$G$30)</f>
        <v>0</v>
      </c>
      <c r="I179" s="117">
        <f>IF(I171="-","-",SUM(I171:I177)*'3j PAAC PAP'!$G$30)</f>
        <v>0</v>
      </c>
      <c r="J179" s="117">
        <f>IF(J171="-","-",SUM(J171:J177)*'3j PAAC PAP'!$G$30)</f>
        <v>0</v>
      </c>
      <c r="K179" s="117">
        <f>IF(K171="-","-",SUM(K171:K177)*'3j PAAC PAP'!$G$30)</f>
        <v>0</v>
      </c>
      <c r="L179" s="117">
        <f>IF(L171="-","-",SUM(L171:L177)*'3j PAAC PAP'!$G$30)</f>
        <v>0</v>
      </c>
      <c r="M179" s="117">
        <f>IF(M171="-","-",SUM(M171:M177)*'3j PAAC PAP'!$G$30)</f>
        <v>0</v>
      </c>
      <c r="N179" s="117">
        <f>IF(N171="-","-",SUM(N171:N177)*'3j PAAC PAP'!$G$30)</f>
        <v>0</v>
      </c>
      <c r="O179" s="27"/>
      <c r="P179" s="117">
        <f>IF(P171="-","-",SUM(P171:P177)*'3j PAAC PAP'!$G$30)</f>
        <v>0</v>
      </c>
      <c r="Q179" s="117">
        <f>IF(Q171="-","-",SUM(Q171:Q177)*'3j PAAC PAP'!$G$30)</f>
        <v>0</v>
      </c>
      <c r="R179" s="117">
        <f>IF(R171="-","-",SUM(R171:R177)*'3j PAAC PAP'!$G$30)</f>
        <v>0</v>
      </c>
      <c r="S179" s="117">
        <f>IF(S171="-","-",SUM(S171:S177)*'3j PAAC PAP'!$G$30)</f>
        <v>0</v>
      </c>
      <c r="T179" s="117">
        <f>IF(T171="-","-",SUM(T171:T177)*'3j PAAC PAP'!$G$30)</f>
        <v>0</v>
      </c>
      <c r="U179" s="117">
        <f>IF(U171="-","-",SUM(U171:U177)*'3j PAAC PAP'!$G$30)</f>
        <v>0</v>
      </c>
      <c r="V179" s="117">
        <f>IF(V171="-","-",SUM(V171:V177)*'3j PAAC PAP'!$G$30)</f>
        <v>0</v>
      </c>
      <c r="W179" s="117">
        <f>IF(W171="-","-",SUM(W171:W177)*'3j PAAC PAP'!$G$30)</f>
        <v>0</v>
      </c>
      <c r="X179" s="27"/>
      <c r="Y179" s="117">
        <f>IF(Y171="-","-",SUM(Y171:Y177)*'3j PAAC PAP'!$G$30)</f>
        <v>0</v>
      </c>
      <c r="Z179" s="117" t="str">
        <f>IF(Z171="-","-",SUM(Z171:Z177)*'3j PAAC PAP'!$G$30)</f>
        <v>-</v>
      </c>
      <c r="AA179" s="117" t="str">
        <f>IF(AA171="-","-",SUM(AA171:AA177)*'3j PAAC PAP'!$G$30)</f>
        <v>-</v>
      </c>
      <c r="AB179" s="117" t="str">
        <f>IF(AB171="-","-",SUM(AB171:AB177)*'3j PAAC PAP'!$G$30)</f>
        <v>-</v>
      </c>
      <c r="AC179" s="117" t="str">
        <f>IF(AC171="-","-",SUM(AC171:AC177)*'3j PAAC PAP'!$G$30)</f>
        <v>-</v>
      </c>
      <c r="AD179" s="25"/>
    </row>
    <row r="180" spans="1:30" x14ac:dyDescent="0.2">
      <c r="A180" s="207"/>
      <c r="B180" s="120" t="s">
        <v>189</v>
      </c>
      <c r="C180" s="157" t="s">
        <v>250</v>
      </c>
      <c r="D180" s="122" t="s">
        <v>125</v>
      </c>
      <c r="E180" s="119"/>
      <c r="F180" s="27"/>
      <c r="G180" s="117">
        <f>IF(G171="-","-",SUM(G171:G179)*'3k EBIT'!$E$8)</f>
        <v>9.8550461318181277</v>
      </c>
      <c r="H180" s="117">
        <f>IF(H171="-","-",SUM(H171:H179)*'3k EBIT'!$E$8)</f>
        <v>9.4883555222671578</v>
      </c>
      <c r="I180" s="117">
        <f>IF(I171="-","-",SUM(I171:I179)*'3k EBIT'!$E$8)</f>
        <v>10.082395932351965</v>
      </c>
      <c r="J180" s="117">
        <f>IF(J171="-","-",SUM(J171:J179)*'3k EBIT'!$E$8)</f>
        <v>9.9156197762585414</v>
      </c>
      <c r="K180" s="117">
        <f>IF(K171="-","-",SUM(K171:K179)*'3k EBIT'!$E$8)</f>
        <v>10.558969903121341</v>
      </c>
      <c r="L180" s="117">
        <f>IF(L171="-","-",SUM(L171:L179)*'3k EBIT'!$E$8)</f>
        <v>10.451487868208352</v>
      </c>
      <c r="M180" s="117">
        <f>IF(M171="-","-",SUM(M171:M179)*'3k EBIT'!$E$8)</f>
        <v>10.933148159128688</v>
      </c>
      <c r="N180" s="117">
        <f>IF(N171="-","-",SUM(N171:N179)*'3k EBIT'!$E$8)</f>
        <v>11.268218318253185</v>
      </c>
      <c r="O180" s="27"/>
      <c r="P180" s="117">
        <f>IF(P171="-","-",SUM(P171:P179)*'3k EBIT'!$E$8)</f>
        <v>11.268218318253185</v>
      </c>
      <c r="Q180" s="117">
        <f>IF(Q171="-","-",SUM(Q171:Q179)*'3k EBIT'!$E$8)</f>
        <v>12.220995931887774</v>
      </c>
      <c r="R180" s="117">
        <f>IF(R171="-","-",SUM(R171:R179)*'3k EBIT'!$E$8)</f>
        <v>11.816917362742421</v>
      </c>
      <c r="S180" s="117">
        <f>IF(S171="-","-",SUM(S171:S179)*'3k EBIT'!$E$8)</f>
        <v>11.980042117287768</v>
      </c>
      <c r="T180" s="117">
        <f>IF(T171="-","-",SUM(T171:T179)*'3k EBIT'!$E$8)</f>
        <v>11.566839888162528</v>
      </c>
      <c r="U180" s="117">
        <f>IF(U171="-","-",SUM(U171:U179)*'3k EBIT'!$E$8)</f>
        <v>12.300840256382493</v>
      </c>
      <c r="V180" s="117">
        <f>IF(V171="-","-",SUM(V171:V179)*'3k EBIT'!$E$8)</f>
        <v>13.442543174661013</v>
      </c>
      <c r="W180" s="117">
        <f>IF(W171="-","-",SUM(W171:W179)*'3k EBIT'!$E$8)</f>
        <v>18.935413946120349</v>
      </c>
      <c r="X180" s="27"/>
      <c r="Y180" s="117">
        <f>IF(Y171="-","-",SUM(Y171:Y179)*'3k EBIT'!$E$8)</f>
        <v>31.337791582322165</v>
      </c>
      <c r="Z180" s="117" t="str">
        <f>IF(Z171="-","-",SUM(Z171:Z179)*'3k EBIT'!$E$8)</f>
        <v>-</v>
      </c>
      <c r="AA180" s="117" t="str">
        <f>IF(AA171="-","-",SUM(AA171:AA179)*'3k EBIT'!$E$8)</f>
        <v>-</v>
      </c>
      <c r="AB180" s="117" t="str">
        <f>IF(AB171="-","-",SUM(AB171:AB179)*'3k EBIT'!$E$8)</f>
        <v>-</v>
      </c>
      <c r="AC180" s="117" t="str">
        <f>IF(AC171="-","-",SUM(AC171:AC179)*'3k EBIT'!$E$8)</f>
        <v>-</v>
      </c>
    </row>
    <row r="181" spans="1:30" x14ac:dyDescent="0.2">
      <c r="A181" s="207"/>
      <c r="B181" s="120" t="s">
        <v>251</v>
      </c>
      <c r="C181" s="155" t="s">
        <v>252</v>
      </c>
      <c r="D181" s="122" t="s">
        <v>125</v>
      </c>
      <c r="E181" s="118"/>
      <c r="F181" s="27"/>
      <c r="G181" s="117">
        <f>IF(G171="-","-",SUM(G171:G174,G176:G180)*'3l HAP'!$E$9)</f>
        <v>5.4149573309909904</v>
      </c>
      <c r="H181" s="117">
        <f>IF(H171="-","-",SUM(H171:H174,H176:H180)*'3l HAP'!$E$9)</f>
        <v>5.1214358552976398</v>
      </c>
      <c r="I181" s="117">
        <f>IF(I171="-","-",SUM(I171:I174,I176:I180)*'3l HAP'!$E$9)</f>
        <v>5.1518490475641654</v>
      </c>
      <c r="J181" s="117">
        <f>IF(J171="-","-",SUM(J171:J174,J176:J180)*'3l HAP'!$E$9)</f>
        <v>5.0315764447150126</v>
      </c>
      <c r="K181" s="117">
        <f>IF(K171="-","-",SUM(K171:K174,K176:K180)*'3l HAP'!$E$9)</f>
        <v>5.6495288622285988</v>
      </c>
      <c r="L181" s="117">
        <f>IF(L171="-","-",SUM(L171:L174,L176:L180)*'3l HAP'!$E$9)</f>
        <v>5.5535694635338757</v>
      </c>
      <c r="M181" s="117">
        <f>IF(M171="-","-",SUM(M171:M174,M176:M180)*'3l HAP'!$E$9)</f>
        <v>6.1490681832790743</v>
      </c>
      <c r="N181" s="117">
        <f>IF(N171="-","-",SUM(N171:N174,N176:N180)*'3l HAP'!$E$9)</f>
        <v>6.4129845632923885</v>
      </c>
      <c r="O181" s="27"/>
      <c r="P181" s="117">
        <f>IF(P171="-","-",SUM(P171:P174,P176:P180)*'3l HAP'!$E$9)</f>
        <v>6.4129845632923885</v>
      </c>
      <c r="Q181" s="117">
        <f>IF(Q171="-","-",SUM(Q171:Q174,Q176:Q180)*'3l HAP'!$E$9)</f>
        <v>7.1577353733654672</v>
      </c>
      <c r="R181" s="117">
        <f>IF(R171="-","-",SUM(R171:R174,R176:R180)*'3l HAP'!$E$9)</f>
        <v>6.8265279679629511</v>
      </c>
      <c r="S181" s="117">
        <f>IF(S171="-","-",SUM(S171:S174,S176:S180)*'3l HAP'!$E$9)</f>
        <v>6.8196265441739303</v>
      </c>
      <c r="T181" s="117">
        <f>IF(T171="-","-",SUM(T171:T174,T176:T180)*'3l HAP'!$E$9)</f>
        <v>6.4530936527492848</v>
      </c>
      <c r="U181" s="117">
        <f>IF(U171="-","-",SUM(U171:U174,U176:U180)*'3l HAP'!$E$9)</f>
        <v>6.9954469529647856</v>
      </c>
      <c r="V181" s="117">
        <f>IF(V171="-","-",SUM(V171:V174,V176:V180)*'3l HAP'!$E$9)</f>
        <v>7.8728198565420939</v>
      </c>
      <c r="W181" s="117">
        <f>IF(W171="-","-",SUM(W171:W174,W176:W180)*'3l HAP'!$E$9)</f>
        <v>11.469567186899893</v>
      </c>
      <c r="X181" s="27"/>
      <c r="Y181" s="117">
        <f>IF(Y171="-","-",SUM(Y171:Y174,Y176:Y180)*'3l HAP'!$E$9)</f>
        <v>20.95017437745641</v>
      </c>
      <c r="Z181" s="117" t="str">
        <f>IF(Z171="-","-",SUM(Z171:Z174,Z176:Z180)*'3l HAP'!$E$9)</f>
        <v>-</v>
      </c>
      <c r="AA181" s="117" t="str">
        <f>IF(AA171="-","-",SUM(AA171:AA174,AA176:AA180)*'3l HAP'!$E$9)</f>
        <v>-</v>
      </c>
      <c r="AB181" s="117" t="str">
        <f>IF(AB171="-","-",SUM(AB171:AB174,AB176:AB180)*'3l HAP'!$E$9)</f>
        <v>-</v>
      </c>
      <c r="AC181" s="117" t="str">
        <f>IF(AC171="-","-",SUM(AC171:AC174,AC176:AC180)*'3l HAP'!$E$9)</f>
        <v>-</v>
      </c>
    </row>
    <row r="182" spans="1:30" x14ac:dyDescent="0.2">
      <c r="A182" s="207"/>
      <c r="B182" s="120" t="s">
        <v>253</v>
      </c>
      <c r="C182" s="157" t="str">
        <f>B182&amp;"_"&amp;D182</f>
        <v>Total_Northern Scotland</v>
      </c>
      <c r="D182" s="122" t="s">
        <v>125</v>
      </c>
      <c r="E182" s="119"/>
      <c r="F182" s="27"/>
      <c r="G182" s="117">
        <f t="shared" ref="G182:N182" si="39">IF(G171="-","-",SUM(G171:G181))</f>
        <v>524.10138160294377</v>
      </c>
      <c r="H182" s="117">
        <f t="shared" si="39"/>
        <v>504.50836233311816</v>
      </c>
      <c r="I182" s="117">
        <f t="shared" si="39"/>
        <v>535.8040473524876</v>
      </c>
      <c r="J182" s="117">
        <f t="shared" si="39"/>
        <v>526.90608594931632</v>
      </c>
      <c r="K182" s="117">
        <f t="shared" si="39"/>
        <v>561.38455737343247</v>
      </c>
      <c r="L182" s="117">
        <f t="shared" si="39"/>
        <v>555.63165110540763</v>
      </c>
      <c r="M182" s="117">
        <f t="shared" si="39"/>
        <v>581.57768098143538</v>
      </c>
      <c r="N182" s="117">
        <f t="shared" si="39"/>
        <v>599.4768616100248</v>
      </c>
      <c r="O182" s="27"/>
      <c r="P182" s="117">
        <f t="shared" ref="P182:W182" si="40">IF(P171="-","-",SUM(P171:P181))</f>
        <v>599.4768616100248</v>
      </c>
      <c r="Q182" s="117">
        <f t="shared" si="40"/>
        <v>650.36778189838481</v>
      </c>
      <c r="R182" s="117">
        <f t="shared" si="40"/>
        <v>628.76929016457677</v>
      </c>
      <c r="S182" s="117">
        <f t="shared" si="40"/>
        <v>637.34789859164391</v>
      </c>
      <c r="T182" s="117">
        <f t="shared" si="40"/>
        <v>615.23388893963806</v>
      </c>
      <c r="U182" s="117">
        <f t="shared" si="40"/>
        <v>654.40782461034337</v>
      </c>
      <c r="V182" s="117">
        <f t="shared" si="40"/>
        <v>715.37479997156947</v>
      </c>
      <c r="W182" s="117">
        <f t="shared" si="40"/>
        <v>1008.0698895448515</v>
      </c>
      <c r="X182" s="27"/>
      <c r="Y182" s="117">
        <f t="shared" ref="Y182:AC182" si="41">IF(Y171="-","-",SUM(Y171:Y181))</f>
        <v>1670.3069448074741</v>
      </c>
      <c r="Z182" s="117" t="str">
        <f t="shared" si="41"/>
        <v>-</v>
      </c>
      <c r="AA182" s="117" t="str">
        <f t="shared" si="41"/>
        <v>-</v>
      </c>
      <c r="AB182" s="117" t="str">
        <f t="shared" si="41"/>
        <v>-</v>
      </c>
      <c r="AC182" s="117" t="str">
        <f t="shared" si="41"/>
        <v>-</v>
      </c>
    </row>
    <row r="183" spans="1:30" s="26" customFormat="1" ht="11.25" x14ac:dyDescent="0.15">
      <c r="A183" s="207"/>
      <c r="B183" s="123" t="s">
        <v>244</v>
      </c>
      <c r="C183" s="123" t="s">
        <v>180</v>
      </c>
      <c r="D183" s="121" t="s">
        <v>136</v>
      </c>
      <c r="E183" s="75"/>
      <c r="F183" s="27"/>
      <c r="G183" s="35">
        <f t="shared" ref="G183:V185" si="42">IF(G15="-","-",AVERAGE(G15,G27,G39,G51,G63,G75,G87,G99,G111,G123,G135,G147,G159,G171))</f>
        <v>189.68038618459391</v>
      </c>
      <c r="H183" s="35">
        <f t="shared" si="42"/>
        <v>169.92824332745104</v>
      </c>
      <c r="I183" s="35">
        <f t="shared" si="42"/>
        <v>155.9570591713094</v>
      </c>
      <c r="J183" s="35">
        <f t="shared" si="42"/>
        <v>147.43603893077562</v>
      </c>
      <c r="K183" s="35">
        <f t="shared" si="42"/>
        <v>179.00136797424895</v>
      </c>
      <c r="L183" s="35">
        <f t="shared" si="42"/>
        <v>171.2844775148248</v>
      </c>
      <c r="M183" s="35">
        <f t="shared" si="42"/>
        <v>188.2966425157575</v>
      </c>
      <c r="N183" s="35">
        <f t="shared" si="42"/>
        <v>205.64726567876167</v>
      </c>
      <c r="O183" s="27"/>
      <c r="P183" s="35">
        <f t="shared" ref="P183:W185" si="43">IF(P15="-","-",AVERAGE(P15,P27,P39,P51,P63,P75,P87,P99,P111,P123,P135,P147,P159,P171))</f>
        <v>205.64726567876167</v>
      </c>
      <c r="Q183" s="35">
        <f t="shared" si="43"/>
        <v>244.35175317326426</v>
      </c>
      <c r="R183" s="35">
        <f t="shared" si="43"/>
        <v>220.83214040458211</v>
      </c>
      <c r="S183" s="35">
        <f t="shared" si="43"/>
        <v>213.18332557673111</v>
      </c>
      <c r="T183" s="35">
        <f t="shared" si="43"/>
        <v>186.28634708232781</v>
      </c>
      <c r="U183" s="35">
        <f t="shared" si="43"/>
        <v>221.40767996833435</v>
      </c>
      <c r="V183" s="35">
        <f t="shared" si="43"/>
        <v>277.90448646108462</v>
      </c>
      <c r="W183" s="35">
        <f t="shared" si="43"/>
        <v>515.28606921595917</v>
      </c>
      <c r="X183" s="27"/>
      <c r="Y183" s="35">
        <f t="shared" ref="Y183:AC183" si="44">IF(Y15="-","-",AVERAGE(Y15,Y27,Y39,Y51,Y63,Y75,Y87,Y99,Y111,Y123,Y135,Y147,Y159,Y171))</f>
        <v>1154.4785866007871</v>
      </c>
      <c r="Z183" s="35" t="str">
        <f t="shared" si="44"/>
        <v>-</v>
      </c>
      <c r="AA183" s="35" t="str">
        <f t="shared" si="44"/>
        <v>-</v>
      </c>
      <c r="AB183" s="35" t="str">
        <f t="shared" si="44"/>
        <v>-</v>
      </c>
      <c r="AC183" s="35" t="str">
        <f t="shared" si="44"/>
        <v>-</v>
      </c>
      <c r="AD183" s="25"/>
    </row>
    <row r="184" spans="1:30" s="26" customFormat="1" ht="11.25" x14ac:dyDescent="0.15">
      <c r="A184" s="207"/>
      <c r="B184" s="123" t="s">
        <v>244</v>
      </c>
      <c r="C184" s="123" t="s">
        <v>181</v>
      </c>
      <c r="D184" s="121" t="s">
        <v>136</v>
      </c>
      <c r="E184" s="75"/>
      <c r="F184" s="27"/>
      <c r="G184" s="35">
        <f t="shared" si="42"/>
        <v>5.6162549708796881E-2</v>
      </c>
      <c r="H184" s="35">
        <f t="shared" si="42"/>
        <v>8.4243824563195346E-2</v>
      </c>
      <c r="I184" s="35">
        <f t="shared" si="42"/>
        <v>0.26527464549469565</v>
      </c>
      <c r="J184" s="35">
        <f t="shared" si="42"/>
        <v>0.26977110246335001</v>
      </c>
      <c r="K184" s="35">
        <f t="shared" si="42"/>
        <v>3.4648843503671367</v>
      </c>
      <c r="L184" s="35">
        <f t="shared" si="42"/>
        <v>3.3612879396840958</v>
      </c>
      <c r="M184" s="35">
        <f t="shared" si="42"/>
        <v>11.652403061262774</v>
      </c>
      <c r="N184" s="35">
        <f t="shared" si="42"/>
        <v>11.077105801368656</v>
      </c>
      <c r="O184" s="27"/>
      <c r="P184" s="35">
        <f t="shared" si="43"/>
        <v>11.077105801368656</v>
      </c>
      <c r="Q184" s="35">
        <f t="shared" si="43"/>
        <v>14.883230646022749</v>
      </c>
      <c r="R184" s="35">
        <f t="shared" si="43"/>
        <v>14.819176551301227</v>
      </c>
      <c r="S184" s="35">
        <f t="shared" si="43"/>
        <v>17.646102036866232</v>
      </c>
      <c r="T184" s="35">
        <f t="shared" si="43"/>
        <v>18.715424771732444</v>
      </c>
      <c r="U184" s="35">
        <f t="shared" si="43"/>
        <v>14.308593954183147</v>
      </c>
      <c r="V184" s="35">
        <f t="shared" si="43"/>
        <v>14.67492004669276</v>
      </c>
      <c r="W184" s="35">
        <f t="shared" si="43"/>
        <v>9.2172823280201097</v>
      </c>
      <c r="X184" s="27"/>
      <c r="Y184" s="35">
        <f t="shared" ref="Y184:AC184" si="45">IF(Y16="-","-",AVERAGE(Y16,Y28,Y40,Y52,Y64,Y76,Y88,Y100,Y112,Y124,Y136,Y148,Y160,Y172))</f>
        <v>11.671120371343685</v>
      </c>
      <c r="Z184" s="35" t="str">
        <f t="shared" si="45"/>
        <v>-</v>
      </c>
      <c r="AA184" s="35" t="str">
        <f t="shared" si="45"/>
        <v>-</v>
      </c>
      <c r="AB184" s="35" t="str">
        <f t="shared" si="45"/>
        <v>-</v>
      </c>
      <c r="AC184" s="35" t="str">
        <f t="shared" si="45"/>
        <v>-</v>
      </c>
      <c r="AD184" s="25"/>
    </row>
    <row r="185" spans="1:30" s="26" customFormat="1" ht="11.25" x14ac:dyDescent="0.1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0</v>
      </c>
      <c r="U185" s="35">
        <f t="shared" si="42"/>
        <v>0</v>
      </c>
      <c r="V185" s="35">
        <f t="shared" si="42"/>
        <v>0</v>
      </c>
      <c r="W185" s="35" t="str">
        <f t="shared" si="43"/>
        <v>-</v>
      </c>
      <c r="X185" s="27"/>
      <c r="Y185" s="35">
        <f t="shared" ref="Y185:AC185" si="46">IF(Y17="-","-",AVERAGE(Y17,Y29,Y41,Y53,Y65,Y77,Y89,Y101,Y113,Y125,Y137,Y149,Y161,Y173))</f>
        <v>3.6281576038415646</v>
      </c>
      <c r="Z185" s="35" t="str">
        <f t="shared" si="46"/>
        <v>-</v>
      </c>
      <c r="AA185" s="35" t="str">
        <f t="shared" si="46"/>
        <v>-</v>
      </c>
      <c r="AB185" s="35" t="str">
        <f t="shared" si="46"/>
        <v>-</v>
      </c>
      <c r="AC185" s="35" t="str">
        <f t="shared" si="46"/>
        <v>-</v>
      </c>
      <c r="AD185" s="25"/>
    </row>
    <row r="186" spans="1:30" s="26" customFormat="1" ht="11.25" x14ac:dyDescent="0.15">
      <c r="A186" s="207"/>
      <c r="B186" s="123" t="s">
        <v>246</v>
      </c>
      <c r="C186" s="123" t="s">
        <v>183</v>
      </c>
      <c r="D186" s="121" t="s">
        <v>136</v>
      </c>
      <c r="E186" s="75"/>
      <c r="F186" s="27"/>
      <c r="G186" s="35">
        <f t="shared" ref="G186:N194" si="47">IF(G18="-","-",AVERAGE(G18,G30,G42,G54,G66,G78,G90,G102,G114,G126,G138,G150,G162,G174))</f>
        <v>68.556334126954638</v>
      </c>
      <c r="H186" s="35">
        <f t="shared" si="47"/>
        <v>68.536238006350331</v>
      </c>
      <c r="I186" s="35">
        <f t="shared" si="47"/>
        <v>83.605285244322189</v>
      </c>
      <c r="J186" s="35">
        <f t="shared" si="47"/>
        <v>83.528033845662989</v>
      </c>
      <c r="K186" s="35">
        <f t="shared" si="47"/>
        <v>88.907900801057167</v>
      </c>
      <c r="L186" s="35">
        <f t="shared" si="47"/>
        <v>89.2228354434869</v>
      </c>
      <c r="M186" s="35">
        <f t="shared" si="47"/>
        <v>103.18869384400993</v>
      </c>
      <c r="N186" s="35">
        <f t="shared" si="47"/>
        <v>103.25784488604373</v>
      </c>
      <c r="O186" s="27"/>
      <c r="P186" s="35">
        <f t="shared" ref="P186:W194" si="48">IF(P18="-","-",AVERAGE(P18,P30,P42,P54,P66,P78,P90,P102,P114,P126,P138,P150,P162,P174))</f>
        <v>103.25784488604373</v>
      </c>
      <c r="Q186" s="35">
        <f t="shared" si="48"/>
        <v>110.38956078047262</v>
      </c>
      <c r="R186" s="35">
        <f t="shared" si="48"/>
        <v>111.70052282209861</v>
      </c>
      <c r="S186" s="35">
        <f t="shared" si="48"/>
        <v>114.89567331049632</v>
      </c>
      <c r="T186" s="35">
        <f t="shared" si="48"/>
        <v>114.41325620654189</v>
      </c>
      <c r="U186" s="35">
        <f t="shared" si="48"/>
        <v>121.04715621876539</v>
      </c>
      <c r="V186" s="35">
        <f t="shared" si="48"/>
        <v>120.45617283230332</v>
      </c>
      <c r="W186" s="35">
        <f t="shared" si="48"/>
        <v>126.56935319315116</v>
      </c>
      <c r="X186" s="27"/>
      <c r="Y186" s="35">
        <f t="shared" ref="Y186:AC186" si="49">IF(Y18="-","-",AVERAGE(Y18,Y30,Y42,Y54,Y66,Y78,Y90,Y102,Y114,Y126,Y138,Y150,Y162,Y174))</f>
        <v>125.49442106415583</v>
      </c>
      <c r="Z186" s="35" t="str">
        <f t="shared" si="49"/>
        <v>-</v>
      </c>
      <c r="AA186" s="35" t="str">
        <f t="shared" si="49"/>
        <v>-</v>
      </c>
      <c r="AB186" s="35" t="str">
        <f t="shared" si="49"/>
        <v>-</v>
      </c>
      <c r="AC186" s="35" t="str">
        <f t="shared" si="49"/>
        <v>-</v>
      </c>
      <c r="AD186" s="25"/>
    </row>
    <row r="187" spans="1:30" s="26" customFormat="1" ht="11.25" x14ac:dyDescent="0.15">
      <c r="A187" s="207"/>
      <c r="B187" s="123" t="s">
        <v>247</v>
      </c>
      <c r="C187" s="123" t="s">
        <v>184</v>
      </c>
      <c r="D187" s="121" t="s">
        <v>136</v>
      </c>
      <c r="E187" s="75"/>
      <c r="F187" s="27"/>
      <c r="G187" s="35">
        <f t="shared" si="47"/>
        <v>127.99845935686922</v>
      </c>
      <c r="H187" s="35">
        <f t="shared" si="47"/>
        <v>128.74163155879677</v>
      </c>
      <c r="I187" s="35">
        <f t="shared" si="47"/>
        <v>142.60110367858115</v>
      </c>
      <c r="J187" s="35">
        <f t="shared" si="47"/>
        <v>142.04213797751888</v>
      </c>
      <c r="K187" s="35">
        <f t="shared" si="47"/>
        <v>134.94626558994401</v>
      </c>
      <c r="L187" s="35">
        <f t="shared" si="47"/>
        <v>135.83719089936108</v>
      </c>
      <c r="M187" s="35">
        <f t="shared" si="47"/>
        <v>131.67837067324322</v>
      </c>
      <c r="N187" s="35">
        <f t="shared" si="47"/>
        <v>131.2842545781717</v>
      </c>
      <c r="O187" s="27"/>
      <c r="P187" s="35">
        <f t="shared" si="48"/>
        <v>131.2842545781717</v>
      </c>
      <c r="Q187" s="35">
        <f t="shared" si="48"/>
        <v>138.51639149164146</v>
      </c>
      <c r="R187" s="35">
        <f t="shared" si="48"/>
        <v>140.23783389769395</v>
      </c>
      <c r="S187" s="35">
        <f t="shared" si="48"/>
        <v>140.5199304149771</v>
      </c>
      <c r="T187" s="35">
        <f t="shared" si="48"/>
        <v>144.00471246533911</v>
      </c>
      <c r="U187" s="35">
        <f t="shared" si="48"/>
        <v>153.15544286240794</v>
      </c>
      <c r="V187" s="35">
        <f t="shared" si="48"/>
        <v>153.27044256757927</v>
      </c>
      <c r="W187" s="35">
        <f t="shared" si="48"/>
        <v>201.74330332289634</v>
      </c>
      <c r="X187" s="27"/>
      <c r="Y187" s="35">
        <f t="shared" ref="Y187:AC187" si="50">IF(Y19="-","-",AVERAGE(Y19,Y31,Y43,Y55,Y67,Y79,Y91,Y103,Y115,Y127,Y139,Y151,Y163,Y175))</f>
        <v>207.14962998740157</v>
      </c>
      <c r="Z187" s="35" t="str">
        <f t="shared" si="50"/>
        <v>-</v>
      </c>
      <c r="AA187" s="35" t="str">
        <f t="shared" si="50"/>
        <v>-</v>
      </c>
      <c r="AB187" s="35" t="str">
        <f t="shared" si="50"/>
        <v>-</v>
      </c>
      <c r="AC187" s="35" t="str">
        <f t="shared" si="50"/>
        <v>-</v>
      </c>
      <c r="AD187" s="25"/>
    </row>
    <row r="188" spans="1:30" s="26" customFormat="1" ht="11.25" x14ac:dyDescent="0.15">
      <c r="A188" s="207"/>
      <c r="B188" s="123" t="s">
        <v>248</v>
      </c>
      <c r="C188" s="123" t="s">
        <v>185</v>
      </c>
      <c r="D188" s="121" t="s">
        <v>136</v>
      </c>
      <c r="E188" s="75"/>
      <c r="F188" s="27"/>
      <c r="G188" s="35">
        <f t="shared" si="47"/>
        <v>76.502677103718185</v>
      </c>
      <c r="H188" s="35">
        <f t="shared" si="47"/>
        <v>76.655835616438353</v>
      </c>
      <c r="I188" s="35">
        <f t="shared" si="47"/>
        <v>76.885573385518583</v>
      </c>
      <c r="J188" s="35">
        <f t="shared" si="47"/>
        <v>77.345048923679073</v>
      </c>
      <c r="K188" s="35">
        <f t="shared" si="47"/>
        <v>78.263999999999996</v>
      </c>
      <c r="L188" s="35">
        <f t="shared" si="47"/>
        <v>79.259530332681024</v>
      </c>
      <c r="M188" s="35">
        <f t="shared" si="47"/>
        <v>80.408219178082177</v>
      </c>
      <c r="N188" s="35">
        <f t="shared" si="47"/>
        <v>81.097432485322898</v>
      </c>
      <c r="O188" s="27"/>
      <c r="P188" s="35">
        <f t="shared" si="48"/>
        <v>81.097432485322898</v>
      </c>
      <c r="Q188" s="35">
        <f t="shared" si="48"/>
        <v>82.016383561643821</v>
      </c>
      <c r="R188" s="35">
        <f t="shared" si="48"/>
        <v>82.629017612524436</v>
      </c>
      <c r="S188" s="35">
        <f t="shared" si="48"/>
        <v>83.088493150684926</v>
      </c>
      <c r="T188" s="35">
        <f t="shared" si="48"/>
        <v>83.318230919765156</v>
      </c>
      <c r="U188" s="35">
        <f t="shared" si="48"/>
        <v>83.777706457925646</v>
      </c>
      <c r="V188" s="35">
        <f t="shared" si="48"/>
        <v>85.309291585127184</v>
      </c>
      <c r="W188" s="35">
        <f t="shared" si="48"/>
        <v>87.836407045009778</v>
      </c>
      <c r="X188" s="27"/>
      <c r="Y188" s="35">
        <f t="shared" ref="Y188:AC188" si="51">IF(Y20="-","-",AVERAGE(Y20,Y32,Y44,Y56,Y68,Y80,Y92,Y104,Y116,Y128,Y140,Y152,Y164,Y176))</f>
        <v>92.278003913894295</v>
      </c>
      <c r="Z188" s="35" t="str">
        <f t="shared" si="51"/>
        <v>-</v>
      </c>
      <c r="AA188" s="35" t="str">
        <f t="shared" si="51"/>
        <v>-</v>
      </c>
      <c r="AB188" s="35" t="str">
        <f t="shared" si="51"/>
        <v>-</v>
      </c>
      <c r="AC188" s="35" t="str">
        <f t="shared" si="51"/>
        <v>-</v>
      </c>
      <c r="AD188" s="25"/>
    </row>
    <row r="189" spans="1:30" s="26" customFormat="1" ht="11.25" x14ac:dyDescent="0.15">
      <c r="A189" s="207"/>
      <c r="B189" s="123" t="s">
        <v>248</v>
      </c>
      <c r="C189" s="123" t="s">
        <v>186</v>
      </c>
      <c r="D189" s="121" t="s">
        <v>136</v>
      </c>
      <c r="E189" s="75"/>
      <c r="F189" s="27"/>
      <c r="G189" s="35" t="str">
        <f t="shared" ref="G189:N189" si="52">IF(G21="-","-",AVERAGE(G21,G33,G45,G57,G69,G81,G93,G105,G117,G129,G141,G153,G165,G177))</f>
        <v>-</v>
      </c>
      <c r="H189" s="35" t="str">
        <f t="shared" si="52"/>
        <v>-</v>
      </c>
      <c r="I189" s="35" t="str">
        <f t="shared" si="52"/>
        <v>-</v>
      </c>
      <c r="J189" s="35" t="str">
        <f t="shared" si="52"/>
        <v>-</v>
      </c>
      <c r="K189" s="35">
        <f t="shared" si="52"/>
        <v>0</v>
      </c>
      <c r="L189" s="35">
        <f t="shared" si="52"/>
        <v>-0.18995111249132623</v>
      </c>
      <c r="M189" s="35">
        <f t="shared" si="52"/>
        <v>2.3898870370752552</v>
      </c>
      <c r="N189" s="35">
        <f t="shared" si="52"/>
        <v>2.4654814606041811</v>
      </c>
      <c r="O189" s="27"/>
      <c r="P189" s="35">
        <f t="shared" ref="P189:W189" si="53">IF(P21="-","-",AVERAGE(P21,P33,P45,P57,P69,P81,P93,P105,P117,P129,P141,P153,P165,P177))</f>
        <v>2.4654814606041811</v>
      </c>
      <c r="Q189" s="35">
        <f t="shared" si="53"/>
        <v>4.8850955964817686</v>
      </c>
      <c r="R189" s="35">
        <f t="shared" si="53"/>
        <v>4.7480163427765101</v>
      </c>
      <c r="S189" s="35">
        <f t="shared" si="53"/>
        <v>7.0936419973386942</v>
      </c>
      <c r="T189" s="35">
        <f t="shared" si="53"/>
        <v>6.2155900817178926</v>
      </c>
      <c r="U189" s="35">
        <f t="shared" si="53"/>
        <v>5.8459595331056082</v>
      </c>
      <c r="V189" s="35">
        <f t="shared" si="53"/>
        <v>6.2696858243973574</v>
      </c>
      <c r="W189" s="35">
        <f t="shared" si="53"/>
        <v>6.0892580260299445</v>
      </c>
      <c r="X189" s="27"/>
      <c r="Y189" s="35">
        <f t="shared" ref="Y189:AC189" si="54">IF(Y21="-","-",AVERAGE(Y21,Y33,Y45,Y57,Y69,Y81,Y93,Y105,Y117,Y129,Y141,Y153,Y165,Y177))</f>
        <v>5.9026181198620185</v>
      </c>
      <c r="Z189" s="35" t="str">
        <f t="shared" si="54"/>
        <v>-</v>
      </c>
      <c r="AA189" s="35" t="str">
        <f t="shared" si="54"/>
        <v>-</v>
      </c>
      <c r="AB189" s="35" t="str">
        <f t="shared" si="54"/>
        <v>-</v>
      </c>
      <c r="AC189" s="35" t="str">
        <f t="shared" si="54"/>
        <v>-</v>
      </c>
      <c r="AD189" s="25"/>
    </row>
    <row r="190" spans="1:30" s="26" customFormat="1" ht="11.25" x14ac:dyDescent="0.15">
      <c r="A190" s="207"/>
      <c r="B190" s="123" t="s">
        <v>248</v>
      </c>
      <c r="C190" s="123" t="s">
        <v>187</v>
      </c>
      <c r="D190" s="121" t="s">
        <v>136</v>
      </c>
      <c r="E190" s="75"/>
      <c r="F190" s="27"/>
      <c r="G190" s="35">
        <f t="shared" ref="G190:N190" si="55">IF(G22="-","-",AVERAGE(G22,G34,G46,G58,G70,G82,G94,G106,G118,G130,G142,G154,G166,G178))</f>
        <v>23.85791859099805</v>
      </c>
      <c r="H190" s="35">
        <f t="shared" si="55"/>
        <v>23.905682191780819</v>
      </c>
      <c r="I190" s="35">
        <f t="shared" si="55"/>
        <v>23.977327592954996</v>
      </c>
      <c r="J190" s="35">
        <f t="shared" si="55"/>
        <v>24.120618395303325</v>
      </c>
      <c r="K190" s="35">
        <f t="shared" si="55"/>
        <v>24.407199999999992</v>
      </c>
      <c r="L190" s="35">
        <f t="shared" si="55"/>
        <v>24.717663405088064</v>
      </c>
      <c r="M190" s="35">
        <f t="shared" si="55"/>
        <v>25.075890410958895</v>
      </c>
      <c r="N190" s="35">
        <f t="shared" si="55"/>
        <v>25.290826614481411</v>
      </c>
      <c r="O190" s="27"/>
      <c r="P190" s="35">
        <f t="shared" ref="P190:W190" si="56">IF(P22="-","-",AVERAGE(P22,P34,P46,P58,P70,P82,P94,P106,P118,P130,P142,P154,P166,P178))</f>
        <v>25.290826614481411</v>
      </c>
      <c r="Q190" s="35">
        <f t="shared" si="56"/>
        <v>25.577408219178089</v>
      </c>
      <c r="R190" s="35">
        <f t="shared" si="56"/>
        <v>25.76846262230919</v>
      </c>
      <c r="S190" s="35">
        <f t="shared" si="56"/>
        <v>25.911753424657544</v>
      </c>
      <c r="T190" s="35">
        <f t="shared" si="56"/>
        <v>25.983398825831703</v>
      </c>
      <c r="U190" s="35">
        <f t="shared" si="56"/>
        <v>26.126689628180035</v>
      </c>
      <c r="V190" s="35">
        <f t="shared" si="56"/>
        <v>26.60432563600784</v>
      </c>
      <c r="W190" s="35">
        <f t="shared" si="56"/>
        <v>27.392425048923673</v>
      </c>
      <c r="X190" s="27"/>
      <c r="Y190" s="35">
        <f t="shared" ref="Y190:AC190" si="57">IF(Y22="-","-",AVERAGE(Y22,Y34,Y46,Y58,Y70,Y82,Y94,Y106,Y118,Y130,Y142,Y154,Y166,Y178))</f>
        <v>28.777569471624258</v>
      </c>
      <c r="Z190" s="35" t="str">
        <f t="shared" si="57"/>
        <v>-</v>
      </c>
      <c r="AA190" s="35" t="str">
        <f t="shared" si="57"/>
        <v>-</v>
      </c>
      <c r="AB190" s="35" t="str">
        <f t="shared" si="57"/>
        <v>-</v>
      </c>
      <c r="AC190" s="35" t="str">
        <f t="shared" si="57"/>
        <v>-</v>
      </c>
      <c r="AD190" s="25"/>
    </row>
    <row r="191" spans="1:30" s="26" customFormat="1" ht="11.25" x14ac:dyDescent="0.15">
      <c r="A191" s="207"/>
      <c r="B191" s="123" t="s">
        <v>248</v>
      </c>
      <c r="C191" s="123" t="s">
        <v>188</v>
      </c>
      <c r="D191" s="121" t="s">
        <v>136</v>
      </c>
      <c r="E191" s="75"/>
      <c r="F191" s="27"/>
      <c r="G191" s="35">
        <f t="shared" ref="G191:N191" si="58">IF(G23="-","-",AVERAGE(G23,G35,G47,G59,G71,G83,G95,G107,G119,G131,G143,G155,G167,G179))</f>
        <v>0</v>
      </c>
      <c r="H191" s="35">
        <f t="shared" si="58"/>
        <v>0</v>
      </c>
      <c r="I191" s="35">
        <f t="shared" si="58"/>
        <v>0</v>
      </c>
      <c r="J191" s="35">
        <f t="shared" si="58"/>
        <v>0</v>
      </c>
      <c r="K191" s="35">
        <f t="shared" si="58"/>
        <v>0</v>
      </c>
      <c r="L191" s="35">
        <f t="shared" si="58"/>
        <v>0</v>
      </c>
      <c r="M191" s="35">
        <f t="shared" si="58"/>
        <v>0</v>
      </c>
      <c r="N191" s="35">
        <f t="shared" si="58"/>
        <v>0</v>
      </c>
      <c r="O191" s="27"/>
      <c r="P191" s="35">
        <f t="shared" ref="P191:W191" si="59">IF(P23="-","-",AVERAGE(P23,P35,P47,P59,P71,P83,P95,P107,P119,P131,P143,P155,P167,P179))</f>
        <v>0</v>
      </c>
      <c r="Q191" s="35">
        <f t="shared" si="59"/>
        <v>0</v>
      </c>
      <c r="R191" s="35">
        <f t="shared" si="59"/>
        <v>0</v>
      </c>
      <c r="S191" s="35">
        <f t="shared" si="59"/>
        <v>0</v>
      </c>
      <c r="T191" s="35">
        <f t="shared" si="59"/>
        <v>0</v>
      </c>
      <c r="U191" s="35">
        <f t="shared" si="59"/>
        <v>0</v>
      </c>
      <c r="V191" s="35">
        <f t="shared" si="59"/>
        <v>0</v>
      </c>
      <c r="W191" s="35">
        <f t="shared" si="59"/>
        <v>0</v>
      </c>
      <c r="X191" s="27"/>
      <c r="Y191" s="35">
        <f t="shared" ref="Y191:AC191" si="60">IF(Y23="-","-",AVERAGE(Y23,Y35,Y47,Y59,Y71,Y83,Y95,Y107,Y119,Y131,Y143,Y155,Y167,Y179))</f>
        <v>0</v>
      </c>
      <c r="Z191" s="35" t="str">
        <f t="shared" si="60"/>
        <v>-</v>
      </c>
      <c r="AA191" s="35" t="str">
        <f t="shared" si="60"/>
        <v>-</v>
      </c>
      <c r="AB191" s="35" t="str">
        <f t="shared" si="60"/>
        <v>-</v>
      </c>
      <c r="AC191" s="35" t="str">
        <f t="shared" si="60"/>
        <v>-</v>
      </c>
      <c r="AD191" s="25"/>
    </row>
    <row r="192" spans="1:30" s="26" customFormat="1" ht="11.25" x14ac:dyDescent="0.15">
      <c r="A192" s="207"/>
      <c r="B192" s="123" t="s">
        <v>189</v>
      </c>
      <c r="C192" s="123" t="s">
        <v>250</v>
      </c>
      <c r="D192" s="121" t="s">
        <v>136</v>
      </c>
      <c r="E192" s="75"/>
      <c r="F192" s="27"/>
      <c r="G192" s="35">
        <f t="shared" ref="G192:N192" si="61">IF(G24="-","-",AVERAGE(G24,G36,G48,G60,G72,G84,G96,G108,G120,G132,G144,G156,G168,G180))</f>
        <v>9.4254747334959372</v>
      </c>
      <c r="H192" s="35">
        <f t="shared" si="61"/>
        <v>9.0613551058075714</v>
      </c>
      <c r="I192" s="35">
        <f t="shared" si="61"/>
        <v>9.3603921681737301</v>
      </c>
      <c r="J192" s="35">
        <f t="shared" si="61"/>
        <v>9.1947962612292109</v>
      </c>
      <c r="K192" s="35">
        <f t="shared" si="61"/>
        <v>9.8581496712840728</v>
      </c>
      <c r="L192" s="35">
        <f t="shared" si="61"/>
        <v>9.7516530906975891</v>
      </c>
      <c r="M192" s="35">
        <f t="shared" si="61"/>
        <v>10.51082198696051</v>
      </c>
      <c r="N192" s="35">
        <f t="shared" si="61"/>
        <v>10.848408256424081</v>
      </c>
      <c r="O192" s="27"/>
      <c r="P192" s="35">
        <f t="shared" ref="P192:W192" si="62">IF(P24="-","-",AVERAGE(P24,P36,P48,P60,P72,P84,P96,P108,P120,P132,P144,P156,P168,P180))</f>
        <v>10.848408256424081</v>
      </c>
      <c r="Q192" s="35">
        <f t="shared" si="62"/>
        <v>12.020164740941874</v>
      </c>
      <c r="R192" s="35">
        <f t="shared" si="62"/>
        <v>11.635038777465644</v>
      </c>
      <c r="S192" s="35">
        <f t="shared" si="62"/>
        <v>11.666100200850812</v>
      </c>
      <c r="T192" s="35">
        <f t="shared" si="62"/>
        <v>11.212851048121861</v>
      </c>
      <c r="U192" s="35">
        <f t="shared" si="62"/>
        <v>12.117961619968371</v>
      </c>
      <c r="V192" s="35">
        <f t="shared" si="62"/>
        <v>13.257189245693427</v>
      </c>
      <c r="W192" s="35">
        <f t="shared" si="62"/>
        <v>18.867029213550047</v>
      </c>
      <c r="X192" s="27"/>
      <c r="Y192" s="35">
        <f t="shared" ref="Y192:AC192" si="63">IF(Y24="-","-",AVERAGE(Y24,Y36,Y48,Y60,Y72,Y84,Y96,Y108,Y120,Y132,Y144,Y156,Y168,Y180))</f>
        <v>31.557833914950201</v>
      </c>
      <c r="Z192" s="35" t="str">
        <f t="shared" si="63"/>
        <v>-</v>
      </c>
      <c r="AA192" s="35" t="str">
        <f t="shared" si="63"/>
        <v>-</v>
      </c>
      <c r="AB192" s="35" t="str">
        <f t="shared" si="63"/>
        <v>-</v>
      </c>
      <c r="AC192" s="35" t="str">
        <f t="shared" si="63"/>
        <v>-</v>
      </c>
      <c r="AD192" s="25"/>
    </row>
    <row r="193" spans="1:30" s="26" customFormat="1" ht="11.25" x14ac:dyDescent="0.15">
      <c r="A193" s="207"/>
      <c r="B193" s="123" t="s">
        <v>251</v>
      </c>
      <c r="C193" s="123" t="s">
        <v>252</v>
      </c>
      <c r="D193" s="121" t="s">
        <v>136</v>
      </c>
      <c r="E193" s="75"/>
      <c r="F193" s="27"/>
      <c r="G193" s="35">
        <f t="shared" ref="G193:N193" si="64">IF(G25="-","-",AVERAGE(G25,G37,G49,G61,G73,G85,G97,G109,G121,G133,G145,G157,G169,G181))</f>
        <v>5.3890439551111227</v>
      </c>
      <c r="H193" s="35">
        <f t="shared" si="64"/>
        <v>5.0975803673778808</v>
      </c>
      <c r="I193" s="35">
        <f t="shared" si="64"/>
        <v>5.1250954056340134</v>
      </c>
      <c r="J193" s="35">
        <f t="shared" si="64"/>
        <v>5.0056745555088824</v>
      </c>
      <c r="K193" s="35">
        <f t="shared" si="64"/>
        <v>5.6207311844502517</v>
      </c>
      <c r="L193" s="35">
        <f t="shared" si="64"/>
        <v>5.5256231579251516</v>
      </c>
      <c r="M193" s="35">
        <f t="shared" si="64"/>
        <v>6.1715117721773609</v>
      </c>
      <c r="N193" s="35">
        <f t="shared" si="64"/>
        <v>6.4374187906443998</v>
      </c>
      <c r="O193" s="27"/>
      <c r="P193" s="35">
        <f t="shared" ref="P193:W193" si="65">IF(P25="-","-",AVERAGE(P25,P37,P49,P61,P73,P85,P97,P109,P121,P133,P145,P157,P169,P181))</f>
        <v>6.4374187906443998</v>
      </c>
      <c r="Q193" s="35">
        <f t="shared" si="65"/>
        <v>7.2344635795483132</v>
      </c>
      <c r="R193" s="35">
        <f t="shared" si="65"/>
        <v>6.9124901043230969</v>
      </c>
      <c r="S193" s="35">
        <f t="shared" si="65"/>
        <v>6.9322951982629366</v>
      </c>
      <c r="T193" s="35">
        <f t="shared" si="65"/>
        <v>6.5320103935225422</v>
      </c>
      <c r="U193" s="35">
        <f t="shared" si="65"/>
        <v>7.0954934133973504</v>
      </c>
      <c r="V193" s="35">
        <f t="shared" si="65"/>
        <v>7.9716741647539582</v>
      </c>
      <c r="W193" s="35">
        <f t="shared" si="65"/>
        <v>11.584805802218298</v>
      </c>
      <c r="X193" s="27"/>
      <c r="Y193" s="35">
        <f t="shared" ref="Y193:AC193" si="66">IF(Y25="-","-",AVERAGE(Y25,Y37,Y49,Y61,Y73,Y85,Y97,Y109,Y121,Y133,Y145,Y157,Y169,Y181))</f>
        <v>21.284914662236169</v>
      </c>
      <c r="Z193" s="35" t="str">
        <f t="shared" si="66"/>
        <v>-</v>
      </c>
      <c r="AA193" s="35" t="str">
        <f t="shared" si="66"/>
        <v>-</v>
      </c>
      <c r="AB193" s="35" t="str">
        <f t="shared" si="66"/>
        <v>-</v>
      </c>
      <c r="AC193" s="35" t="str">
        <f t="shared" si="66"/>
        <v>-</v>
      </c>
      <c r="AD193" s="25"/>
    </row>
    <row r="194" spans="1:30" s="26" customFormat="1" ht="11.25" x14ac:dyDescent="0.15">
      <c r="A194" s="207"/>
      <c r="B194" s="123" t="s">
        <v>253</v>
      </c>
      <c r="C194" s="123" t="str">
        <f>B194&amp;"_"&amp;D194</f>
        <v>Total_GB average</v>
      </c>
      <c r="D194" s="116" t="s">
        <v>136</v>
      </c>
      <c r="E194" s="75"/>
      <c r="F194" s="27"/>
      <c r="G194" s="35">
        <f t="shared" si="47"/>
        <v>501.46645660144986</v>
      </c>
      <c r="H194" s="35">
        <f t="shared" si="47"/>
        <v>482.01080999856606</v>
      </c>
      <c r="I194" s="35">
        <f t="shared" si="47"/>
        <v>497.77711129198877</v>
      </c>
      <c r="J194" s="35">
        <f t="shared" si="47"/>
        <v>488.94211999214133</v>
      </c>
      <c r="K194" s="35">
        <f t="shared" si="47"/>
        <v>524.47049957135152</v>
      </c>
      <c r="L194" s="35">
        <f t="shared" si="47"/>
        <v>518.77031067125733</v>
      </c>
      <c r="M194" s="35">
        <f t="shared" si="47"/>
        <v>559.37244047952765</v>
      </c>
      <c r="N194" s="35">
        <f t="shared" si="47"/>
        <v>577.40603855182292</v>
      </c>
      <c r="O194" s="27"/>
      <c r="P194" s="35">
        <f t="shared" si="48"/>
        <v>577.40603855182292</v>
      </c>
      <c r="Q194" s="35">
        <f t="shared" si="48"/>
        <v>639.87445178919495</v>
      </c>
      <c r="R194" s="35">
        <f t="shared" si="48"/>
        <v>619.28269913507484</v>
      </c>
      <c r="S194" s="35">
        <f t="shared" si="48"/>
        <v>620.93731531086553</v>
      </c>
      <c r="T194" s="35">
        <f t="shared" si="48"/>
        <v>596.68182179490032</v>
      </c>
      <c r="U194" s="35">
        <f t="shared" si="48"/>
        <v>644.88268365626789</v>
      </c>
      <c r="V194" s="35">
        <f t="shared" si="48"/>
        <v>705.71818836363957</v>
      </c>
      <c r="W194" s="35">
        <f t="shared" si="48"/>
        <v>1004.5859331957587</v>
      </c>
      <c r="X194" s="27"/>
      <c r="Y194" s="35">
        <f t="shared" ref="Y194:AC194" si="67">IF(Y26="-","-",AVERAGE(Y26,Y38,Y50,Y62,Y74,Y86,Y98,Y110,Y122,Y134,Y146,Y158,Y170,Y182))</f>
        <v>1682.2228557100966</v>
      </c>
      <c r="Z194" s="35" t="str">
        <f t="shared" si="67"/>
        <v>-</v>
      </c>
      <c r="AA194" s="35" t="str">
        <f t="shared" si="67"/>
        <v>-</v>
      </c>
      <c r="AB194" s="35" t="str">
        <f t="shared" si="67"/>
        <v>-</v>
      </c>
      <c r="AC194" s="35" t="str">
        <f t="shared" si="67"/>
        <v>-</v>
      </c>
      <c r="AD194" s="25"/>
    </row>
    <row r="195" spans="1:30" x14ac:dyDescent="0.2"/>
    <row r="196" spans="1:30" x14ac:dyDescent="0.2"/>
    <row r="197" spans="1:30" x14ac:dyDescent="0.2"/>
    <row r="198" spans="1:30" x14ac:dyDescent="0.2"/>
    <row r="199" spans="1:30" x14ac:dyDescent="0.2"/>
    <row r="200" spans="1:30" x14ac:dyDescent="0.2"/>
    <row r="201" spans="1:30" x14ac:dyDescent="0.2"/>
    <row r="202" spans="1:30" x14ac:dyDescent="0.2"/>
    <row r="203" spans="1:30" x14ac:dyDescent="0.2"/>
    <row r="204" spans="1:30" x14ac:dyDescent="0.2"/>
    <row r="205" spans="1:30" x14ac:dyDescent="0.2"/>
    <row r="206" spans="1:30" x14ac:dyDescent="0.2"/>
    <row r="207" spans="1:30" x14ac:dyDescent="0.2"/>
    <row r="208" spans="1:3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sheetData>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0"/>
    <pageSetUpPr autoPageBreaks="0"/>
  </sheetPr>
  <dimension ref="A1:M149"/>
  <sheetViews>
    <sheetView workbookViewId="0"/>
  </sheetViews>
  <sheetFormatPr defaultColWidth="0" defaultRowHeight="12.75" zeroHeight="1" x14ac:dyDescent="0.2"/>
  <cols>
    <col min="1" max="1" width="9" style="214" customWidth="1"/>
    <col min="2" max="2" width="23.25" style="209" customWidth="1"/>
    <col min="3" max="3" width="18.75" style="209" customWidth="1"/>
    <col min="4" max="4" width="78.75" style="209" customWidth="1"/>
    <col min="5" max="13" width="9" style="209" customWidth="1"/>
    <col min="14" max="16384" width="9" style="209" hidden="1"/>
  </cols>
  <sheetData>
    <row r="1" spans="1:13" x14ac:dyDescent="0.2">
      <c r="B1" s="214"/>
      <c r="C1" s="214"/>
      <c r="D1" s="214"/>
      <c r="E1" s="214"/>
      <c r="F1" s="214"/>
      <c r="G1" s="214"/>
      <c r="H1" s="214"/>
      <c r="I1" s="214"/>
      <c r="J1" s="214"/>
      <c r="K1" s="214"/>
      <c r="L1" s="214"/>
      <c r="M1" s="214"/>
    </row>
    <row r="2" spans="1:13" s="163" customFormat="1" x14ac:dyDescent="0.2">
      <c r="B2" s="163" t="s">
        <v>24</v>
      </c>
    </row>
    <row r="3" spans="1:13" x14ac:dyDescent="0.2">
      <c r="A3" s="209"/>
      <c r="B3" s="214"/>
      <c r="C3" s="214"/>
      <c r="D3" s="214"/>
      <c r="E3" s="214"/>
      <c r="F3" s="214"/>
      <c r="G3" s="214"/>
      <c r="H3" s="214"/>
      <c r="I3" s="214"/>
      <c r="J3" s="214"/>
      <c r="K3" s="214"/>
      <c r="L3" s="214"/>
      <c r="M3" s="214"/>
    </row>
    <row r="4" spans="1:13" ht="27" customHeight="1" x14ac:dyDescent="0.2">
      <c r="B4" s="420" t="s">
        <v>25</v>
      </c>
      <c r="C4" s="421"/>
      <c r="D4" s="421"/>
      <c r="E4" s="421"/>
      <c r="F4" s="421"/>
      <c r="G4" s="421"/>
      <c r="H4" s="421"/>
      <c r="I4" s="421"/>
      <c r="J4" s="214"/>
      <c r="K4" s="214"/>
      <c r="L4" s="214"/>
      <c r="M4" s="214"/>
    </row>
    <row r="5" spans="1:13" x14ac:dyDescent="0.2">
      <c r="B5" s="214"/>
      <c r="C5" s="214"/>
      <c r="D5" s="214"/>
      <c r="E5" s="214"/>
      <c r="F5" s="214"/>
      <c r="G5" s="214"/>
      <c r="H5" s="214"/>
      <c r="I5" s="214"/>
      <c r="J5" s="214"/>
      <c r="K5" s="214"/>
      <c r="L5" s="214"/>
      <c r="M5" s="214"/>
    </row>
    <row r="6" spans="1:13" x14ac:dyDescent="0.2">
      <c r="B6" s="214"/>
      <c r="C6" s="214"/>
      <c r="D6" s="214"/>
      <c r="E6" s="214"/>
      <c r="F6" s="214"/>
      <c r="G6" s="214"/>
      <c r="H6" s="214"/>
      <c r="I6" s="214"/>
      <c r="J6" s="214"/>
      <c r="K6" s="214"/>
      <c r="L6" s="214"/>
      <c r="M6" s="214"/>
    </row>
    <row r="7" spans="1:13" ht="31.5" customHeight="1" x14ac:dyDescent="0.2">
      <c r="B7" s="422" t="s">
        <v>26</v>
      </c>
      <c r="C7" s="423"/>
      <c r="D7" s="423"/>
      <c r="E7" s="423"/>
      <c r="F7" s="423"/>
      <c r="G7" s="423"/>
      <c r="H7" s="423"/>
      <c r="I7" s="423"/>
      <c r="J7" s="214"/>
      <c r="K7" s="214"/>
      <c r="L7" s="214"/>
      <c r="M7" s="214"/>
    </row>
    <row r="8" spans="1:13" x14ac:dyDescent="0.2">
      <c r="B8" s="214"/>
      <c r="C8" s="214"/>
      <c r="D8" s="214"/>
      <c r="E8" s="214"/>
      <c r="F8" s="214"/>
      <c r="G8" s="214"/>
      <c r="H8" s="214"/>
      <c r="I8" s="214"/>
      <c r="J8" s="214"/>
      <c r="K8" s="214"/>
      <c r="L8" s="214"/>
      <c r="M8" s="214"/>
    </row>
    <row r="9" spans="1:13" ht="27" customHeight="1" x14ac:dyDescent="0.2">
      <c r="B9" s="424" t="s">
        <v>27</v>
      </c>
      <c r="C9" s="425"/>
      <c r="D9" s="425"/>
      <c r="E9" s="425"/>
      <c r="F9" s="425"/>
      <c r="G9" s="425"/>
      <c r="H9" s="425"/>
      <c r="I9" s="425"/>
      <c r="J9" s="214"/>
      <c r="K9" s="214"/>
      <c r="L9" s="214"/>
      <c r="M9" s="214"/>
    </row>
    <row r="10" spans="1:13" ht="12.6" customHeight="1" x14ac:dyDescent="0.2">
      <c r="B10" s="214"/>
      <c r="C10" s="214"/>
      <c r="D10" s="214"/>
      <c r="E10" s="428"/>
      <c r="F10" s="428"/>
      <c r="G10" s="428"/>
      <c r="H10" s="428"/>
      <c r="I10" s="428"/>
      <c r="J10" s="214"/>
      <c r="K10" s="214"/>
      <c r="L10" s="214"/>
      <c r="M10" s="214"/>
    </row>
    <row r="11" spans="1:13" x14ac:dyDescent="0.2">
      <c r="B11" s="210"/>
      <c r="C11" s="211" t="s">
        <v>28</v>
      </c>
      <c r="D11" s="212"/>
      <c r="E11" s="428"/>
      <c r="F11" s="428"/>
      <c r="G11" s="428"/>
      <c r="H11" s="428"/>
      <c r="I11" s="428"/>
      <c r="J11" s="214"/>
      <c r="K11" s="214"/>
      <c r="L11" s="214"/>
      <c r="M11" s="214"/>
    </row>
    <row r="12" spans="1:13" x14ac:dyDescent="0.2">
      <c r="B12" s="213"/>
      <c r="C12" s="211" t="s">
        <v>29</v>
      </c>
      <c r="D12" s="212"/>
      <c r="E12" s="428"/>
      <c r="F12" s="428"/>
      <c r="G12" s="428"/>
      <c r="H12" s="428"/>
      <c r="I12" s="428"/>
      <c r="J12" s="214"/>
      <c r="K12" s="214"/>
      <c r="L12" s="214"/>
      <c r="M12" s="214"/>
    </row>
    <row r="13" spans="1:13" x14ac:dyDescent="0.2">
      <c r="B13" s="214"/>
      <c r="C13" s="214"/>
      <c r="D13" s="214"/>
      <c r="E13" s="428"/>
      <c r="F13" s="428"/>
      <c r="G13" s="428"/>
      <c r="H13" s="428"/>
      <c r="I13" s="428"/>
      <c r="J13" s="214"/>
      <c r="K13" s="214"/>
      <c r="L13" s="214"/>
      <c r="M13" s="214"/>
    </row>
    <row r="14" spans="1:13" x14ac:dyDescent="0.2">
      <c r="C14" s="214"/>
      <c r="D14" s="214"/>
      <c r="E14" s="428"/>
      <c r="F14" s="428"/>
      <c r="G14" s="428"/>
      <c r="H14" s="428"/>
      <c r="I14" s="428"/>
      <c r="J14" s="214"/>
      <c r="K14" s="214"/>
      <c r="L14" s="214"/>
      <c r="M14" s="214"/>
    </row>
    <row r="15" spans="1:13" x14ac:dyDescent="0.2">
      <c r="B15" s="217" t="s">
        <v>30</v>
      </c>
      <c r="C15" s="208"/>
      <c r="D15" s="208"/>
      <c r="E15" s="428"/>
      <c r="F15" s="428"/>
      <c r="G15" s="428"/>
      <c r="H15" s="428"/>
      <c r="I15" s="428"/>
      <c r="J15" s="214"/>
      <c r="K15" s="214"/>
      <c r="L15" s="214"/>
      <c r="M15" s="214"/>
    </row>
    <row r="16" spans="1:13" x14ac:dyDescent="0.2">
      <c r="B16" s="217"/>
      <c r="C16" s="208"/>
      <c r="D16" s="208"/>
      <c r="E16" s="428"/>
      <c r="F16" s="428"/>
      <c r="G16" s="428"/>
      <c r="H16" s="428"/>
      <c r="I16" s="428"/>
      <c r="J16" s="214"/>
      <c r="K16" s="214"/>
      <c r="L16" s="214"/>
      <c r="M16" s="214"/>
    </row>
    <row r="17" spans="1:13" x14ac:dyDescent="0.2">
      <c r="B17" s="217" t="s">
        <v>31</v>
      </c>
      <c r="C17" s="208"/>
      <c r="D17" s="208"/>
      <c r="E17" s="428"/>
      <c r="F17" s="428"/>
      <c r="G17" s="428"/>
      <c r="H17" s="428"/>
      <c r="I17" s="428"/>
      <c r="J17" s="214"/>
      <c r="K17" s="214"/>
      <c r="L17" s="214"/>
      <c r="M17" s="214"/>
    </row>
    <row r="18" spans="1:13" x14ac:dyDescent="0.2">
      <c r="B18" s="217"/>
      <c r="C18" s="208"/>
      <c r="D18" s="208"/>
      <c r="E18" s="428"/>
      <c r="F18" s="428"/>
      <c r="G18" s="428"/>
      <c r="H18" s="428"/>
      <c r="I18" s="428"/>
      <c r="J18" s="214"/>
      <c r="K18" s="214"/>
      <c r="L18" s="214"/>
      <c r="M18" s="214"/>
    </row>
    <row r="19" spans="1:13" s="163" customFormat="1" x14ac:dyDescent="0.2">
      <c r="B19" s="163" t="s">
        <v>32</v>
      </c>
    </row>
    <row r="20" spans="1:13" s="218" customFormat="1" x14ac:dyDescent="0.2"/>
    <row r="21" spans="1:13" s="218" customFormat="1" x14ac:dyDescent="0.2"/>
    <row r="22" spans="1:13" s="218" customFormat="1" ht="12.75" customHeight="1" x14ac:dyDescent="0.2">
      <c r="D22" s="402" t="s">
        <v>33</v>
      </c>
    </row>
    <row r="23" spans="1:13" s="218" customFormat="1" x14ac:dyDescent="0.2">
      <c r="D23" s="426"/>
    </row>
    <row r="24" spans="1:13" s="218" customFormat="1" ht="25.35" customHeight="1" x14ac:dyDescent="0.2">
      <c r="D24" s="427"/>
    </row>
    <row r="25" spans="1:13" s="218" customFormat="1" x14ac:dyDescent="0.2">
      <c r="D25" s="219"/>
    </row>
    <row r="26" spans="1:13" s="218" customFormat="1" ht="12.75" customHeight="1" x14ac:dyDescent="0.2">
      <c r="A26" s="218" t="s">
        <v>34</v>
      </c>
      <c r="B26" s="405" t="s">
        <v>35</v>
      </c>
      <c r="D26" s="402" t="s">
        <v>36</v>
      </c>
    </row>
    <row r="27" spans="1:13" s="218" customFormat="1" ht="27.75" customHeight="1" x14ac:dyDescent="0.2">
      <c r="B27" s="406"/>
      <c r="D27" s="426"/>
    </row>
    <row r="28" spans="1:13" s="218" customFormat="1" ht="24.75" customHeight="1" x14ac:dyDescent="0.2">
      <c r="B28" s="406"/>
      <c r="D28" s="427"/>
    </row>
    <row r="29" spans="1:13" s="218" customFormat="1" x14ac:dyDescent="0.2">
      <c r="B29" s="406"/>
      <c r="D29" s="219"/>
    </row>
    <row r="30" spans="1:13" s="218" customFormat="1" x14ac:dyDescent="0.2">
      <c r="B30" s="406"/>
      <c r="D30" s="402" t="s">
        <v>37</v>
      </c>
    </row>
    <row r="31" spans="1:13" s="218" customFormat="1" ht="12.75" customHeight="1" x14ac:dyDescent="0.2">
      <c r="B31" s="406"/>
      <c r="D31" s="403"/>
      <c r="G31" s="411" t="s">
        <v>38</v>
      </c>
      <c r="H31" s="412"/>
      <c r="I31" s="412"/>
      <c r="J31" s="412"/>
      <c r="K31" s="413"/>
    </row>
    <row r="32" spans="1:13" s="218" customFormat="1" x14ac:dyDescent="0.2">
      <c r="B32" s="406"/>
      <c r="D32" s="404"/>
      <c r="G32" s="414"/>
      <c r="H32" s="415"/>
      <c r="I32" s="415"/>
      <c r="J32" s="415"/>
      <c r="K32" s="416"/>
    </row>
    <row r="33" spans="2:11" s="218" customFormat="1" x14ac:dyDescent="0.2">
      <c r="B33" s="406"/>
      <c r="D33" s="219"/>
      <c r="G33" s="414"/>
      <c r="H33" s="415"/>
      <c r="I33" s="415"/>
      <c r="J33" s="415"/>
      <c r="K33" s="416"/>
    </row>
    <row r="34" spans="2:11" s="218" customFormat="1" x14ac:dyDescent="0.2">
      <c r="B34" s="406"/>
      <c r="D34" s="402" t="s">
        <v>39</v>
      </c>
      <c r="G34" s="414"/>
      <c r="H34" s="415"/>
      <c r="I34" s="415"/>
      <c r="J34" s="415"/>
      <c r="K34" s="416"/>
    </row>
    <row r="35" spans="2:11" s="218" customFormat="1" x14ac:dyDescent="0.2">
      <c r="B35" s="406"/>
      <c r="D35" s="403"/>
      <c r="G35" s="417"/>
      <c r="H35" s="418"/>
      <c r="I35" s="418"/>
      <c r="J35" s="418"/>
      <c r="K35" s="419"/>
    </row>
    <row r="36" spans="2:11" s="218" customFormat="1" x14ac:dyDescent="0.2">
      <c r="B36" s="406"/>
      <c r="D36" s="404"/>
    </row>
    <row r="37" spans="2:11" s="218" customFormat="1" x14ac:dyDescent="0.2">
      <c r="B37" s="406"/>
      <c r="D37" s="219"/>
    </row>
    <row r="38" spans="2:11" s="218" customFormat="1" x14ac:dyDescent="0.2">
      <c r="B38" s="407"/>
      <c r="D38" s="402" t="s">
        <v>40</v>
      </c>
    </row>
    <row r="39" spans="2:11" s="218" customFormat="1" x14ac:dyDescent="0.2">
      <c r="D39" s="403"/>
    </row>
    <row r="40" spans="2:11" s="218" customFormat="1" x14ac:dyDescent="0.2">
      <c r="D40" s="404"/>
    </row>
    <row r="41" spans="2:11" s="218" customFormat="1" x14ac:dyDescent="0.2">
      <c r="D41" s="219"/>
    </row>
    <row r="42" spans="2:11" s="218" customFormat="1" x14ac:dyDescent="0.2">
      <c r="D42" s="402" t="s">
        <v>41</v>
      </c>
    </row>
    <row r="43" spans="2:11" s="218" customFormat="1" x14ac:dyDescent="0.2">
      <c r="D43" s="403"/>
    </row>
    <row r="44" spans="2:11" s="214" customFormat="1" x14ac:dyDescent="0.2">
      <c r="D44" s="404"/>
    </row>
    <row r="45" spans="2:11" s="214" customFormat="1" x14ac:dyDescent="0.2">
      <c r="D45" s="306"/>
    </row>
    <row r="46" spans="2:11" s="214" customFormat="1" x14ac:dyDescent="0.2">
      <c r="D46" s="308" t="s">
        <v>42</v>
      </c>
    </row>
    <row r="47" spans="2:11" s="214" customFormat="1" x14ac:dyDescent="0.2">
      <c r="D47" s="309" t="s">
        <v>43</v>
      </c>
    </row>
    <row r="48" spans="2:11" s="214" customFormat="1" x14ac:dyDescent="0.2">
      <c r="D48" s="307"/>
    </row>
    <row r="49" spans="2:13" x14ac:dyDescent="0.2">
      <c r="B49" s="214"/>
      <c r="C49" s="214"/>
      <c r="D49" s="214"/>
      <c r="E49" s="214"/>
      <c r="F49" s="214"/>
      <c r="G49" s="214"/>
      <c r="H49" s="214"/>
      <c r="I49" s="214"/>
      <c r="J49" s="214"/>
      <c r="K49" s="214"/>
      <c r="L49" s="214"/>
      <c r="M49" s="214"/>
    </row>
    <row r="50" spans="2:13" x14ac:dyDescent="0.2">
      <c r="B50" s="214"/>
      <c r="C50" s="214"/>
      <c r="D50" s="214"/>
      <c r="E50" s="214"/>
      <c r="F50" s="214"/>
      <c r="G50" s="214"/>
      <c r="H50" s="214"/>
      <c r="I50" s="214"/>
      <c r="J50" s="214"/>
      <c r="K50" s="214"/>
      <c r="L50" s="214"/>
      <c r="M50" s="214"/>
    </row>
    <row r="51" spans="2:13" s="163" customFormat="1" x14ac:dyDescent="0.2">
      <c r="B51" s="163" t="s">
        <v>44</v>
      </c>
    </row>
    <row r="52" spans="2:13" x14ac:dyDescent="0.2">
      <c r="B52" s="214"/>
      <c r="C52" s="214"/>
      <c r="D52" s="214"/>
      <c r="E52" s="214"/>
      <c r="F52" s="214"/>
      <c r="G52" s="214"/>
      <c r="H52" s="214"/>
      <c r="I52" s="214"/>
      <c r="J52" s="214"/>
      <c r="K52" s="214"/>
      <c r="L52" s="214"/>
      <c r="M52" s="214"/>
    </row>
    <row r="53" spans="2:13" x14ac:dyDescent="0.2">
      <c r="B53" s="214"/>
      <c r="C53" s="214"/>
      <c r="D53" s="214"/>
      <c r="E53" s="214"/>
      <c r="F53" s="214"/>
      <c r="G53" s="214"/>
      <c r="H53" s="214"/>
      <c r="I53" s="214"/>
      <c r="J53" s="214"/>
      <c r="K53" s="214"/>
      <c r="L53" s="214"/>
      <c r="M53" s="214"/>
    </row>
    <row r="54" spans="2:13" x14ac:dyDescent="0.2">
      <c r="B54" s="214"/>
      <c r="C54" s="214"/>
      <c r="D54" s="214"/>
      <c r="E54" s="214"/>
      <c r="F54" s="214"/>
      <c r="G54" s="214"/>
      <c r="H54" s="214"/>
      <c r="I54" s="214"/>
      <c r="J54" s="214"/>
      <c r="K54" s="214"/>
      <c r="L54" s="214"/>
      <c r="M54" s="214"/>
    </row>
    <row r="55" spans="2:13" x14ac:dyDescent="0.2">
      <c r="B55" s="214"/>
      <c r="C55" s="214"/>
      <c r="D55" s="214"/>
      <c r="E55" s="214"/>
      <c r="F55" s="214"/>
      <c r="G55" s="214"/>
      <c r="H55" s="214"/>
      <c r="I55" s="214"/>
      <c r="J55" s="214"/>
      <c r="K55" s="214"/>
      <c r="L55" s="214"/>
      <c r="M55" s="214"/>
    </row>
    <row r="56" spans="2:13" x14ac:dyDescent="0.2">
      <c r="B56" s="214"/>
      <c r="C56" s="214"/>
      <c r="D56" s="214"/>
      <c r="E56" s="214"/>
      <c r="F56" s="214"/>
      <c r="G56" s="214"/>
      <c r="H56" s="214"/>
      <c r="I56" s="214"/>
      <c r="J56" s="214"/>
      <c r="K56" s="214"/>
      <c r="L56" s="214"/>
      <c r="M56" s="214"/>
    </row>
    <row r="57" spans="2:13" x14ac:dyDescent="0.2">
      <c r="B57" s="214"/>
      <c r="C57" s="214"/>
      <c r="D57" s="214"/>
      <c r="E57" s="214"/>
      <c r="F57" s="214"/>
      <c r="G57" s="214"/>
      <c r="H57" s="214"/>
      <c r="I57" s="214"/>
      <c r="J57" s="214"/>
      <c r="K57" s="214"/>
      <c r="L57" s="214"/>
      <c r="M57" s="214"/>
    </row>
    <row r="58" spans="2:13" x14ac:dyDescent="0.2">
      <c r="B58" s="214"/>
      <c r="C58" s="214"/>
      <c r="D58" s="214"/>
      <c r="E58" s="214"/>
      <c r="F58" s="214"/>
      <c r="G58" s="214"/>
      <c r="H58" s="214"/>
      <c r="I58" s="214"/>
      <c r="J58" s="214"/>
      <c r="K58" s="214"/>
      <c r="L58" s="214"/>
      <c r="M58" s="214"/>
    </row>
    <row r="59" spans="2:13" x14ac:dyDescent="0.2">
      <c r="B59" s="214"/>
      <c r="C59" s="214"/>
      <c r="D59" s="214"/>
      <c r="E59" s="214"/>
      <c r="F59" s="214"/>
      <c r="G59" s="214"/>
      <c r="H59" s="214"/>
      <c r="I59" s="214"/>
      <c r="J59" s="214"/>
      <c r="K59" s="214"/>
      <c r="L59" s="214"/>
      <c r="M59" s="214"/>
    </row>
    <row r="60" spans="2:13" x14ac:dyDescent="0.2">
      <c r="B60" s="214"/>
      <c r="C60" s="214"/>
      <c r="D60" s="214"/>
      <c r="E60" s="214"/>
      <c r="F60" s="214"/>
      <c r="G60" s="214"/>
      <c r="H60" s="214"/>
      <c r="I60" s="214"/>
      <c r="J60" s="214"/>
      <c r="K60" s="214"/>
      <c r="L60" s="214"/>
      <c r="M60" s="214"/>
    </row>
    <row r="61" spans="2:13" x14ac:dyDescent="0.2">
      <c r="B61" s="214"/>
      <c r="C61" s="214"/>
      <c r="D61" s="214"/>
      <c r="E61" s="214"/>
      <c r="F61" s="214"/>
      <c r="G61" s="214"/>
      <c r="H61" s="214"/>
      <c r="I61" s="214"/>
      <c r="J61" s="214"/>
      <c r="K61" s="214"/>
      <c r="L61" s="214"/>
      <c r="M61" s="214"/>
    </row>
    <row r="62" spans="2:13" x14ac:dyDescent="0.2">
      <c r="B62" s="214"/>
      <c r="C62" s="214"/>
      <c r="D62" s="214"/>
      <c r="E62" s="214"/>
      <c r="F62" s="214"/>
      <c r="G62" s="214"/>
      <c r="H62" s="214"/>
      <c r="I62" s="214"/>
      <c r="J62" s="214"/>
      <c r="K62" s="214"/>
      <c r="L62" s="214"/>
      <c r="M62" s="214"/>
    </row>
    <row r="63" spans="2:13" x14ac:dyDescent="0.2">
      <c r="B63" s="214"/>
      <c r="C63" s="214"/>
      <c r="D63" s="214"/>
      <c r="E63" s="214"/>
      <c r="F63" s="214"/>
      <c r="G63" s="214"/>
      <c r="H63" s="214"/>
      <c r="I63" s="214"/>
      <c r="J63" s="214"/>
      <c r="K63" s="214"/>
      <c r="L63" s="214"/>
      <c r="M63" s="214"/>
    </row>
    <row r="64" spans="2:13" x14ac:dyDescent="0.2">
      <c r="B64" s="214"/>
      <c r="C64" s="214"/>
      <c r="D64" s="214"/>
      <c r="E64" s="214"/>
      <c r="F64" s="214"/>
      <c r="G64" s="214"/>
      <c r="H64" s="214"/>
      <c r="I64" s="214"/>
      <c r="J64" s="214"/>
      <c r="K64" s="214"/>
      <c r="L64" s="214"/>
      <c r="M64" s="214"/>
    </row>
    <row r="65" spans="2:13" x14ac:dyDescent="0.2">
      <c r="B65" s="214"/>
      <c r="C65" s="214"/>
      <c r="D65" s="214"/>
      <c r="E65" s="214"/>
      <c r="F65" s="214"/>
      <c r="G65" s="214"/>
      <c r="H65" s="214"/>
      <c r="I65" s="214"/>
      <c r="J65" s="214"/>
      <c r="K65" s="214"/>
      <c r="L65" s="214"/>
      <c r="M65" s="214"/>
    </row>
    <row r="66" spans="2:13" x14ac:dyDescent="0.2">
      <c r="B66" s="214"/>
      <c r="C66" s="214"/>
      <c r="D66" s="214"/>
      <c r="E66" s="214"/>
      <c r="F66" s="214"/>
      <c r="G66" s="214"/>
      <c r="H66" s="214"/>
      <c r="I66" s="214"/>
      <c r="J66" s="214"/>
      <c r="K66" s="214"/>
      <c r="L66" s="214"/>
      <c r="M66" s="214"/>
    </row>
    <row r="67" spans="2:13" ht="29.25" customHeight="1" x14ac:dyDescent="0.2">
      <c r="B67" s="214"/>
      <c r="C67" s="214"/>
      <c r="D67" s="214"/>
      <c r="E67" s="214"/>
      <c r="F67" s="214"/>
      <c r="G67" s="214"/>
      <c r="H67" s="214"/>
      <c r="I67" s="214"/>
      <c r="J67" s="214"/>
      <c r="K67" s="214"/>
      <c r="L67" s="214"/>
      <c r="M67" s="214"/>
    </row>
    <row r="68" spans="2:13" x14ac:dyDescent="0.2">
      <c r="B68" s="214"/>
      <c r="C68" s="214"/>
      <c r="D68" s="214"/>
      <c r="E68" s="214"/>
      <c r="F68" s="214"/>
      <c r="G68" s="214"/>
      <c r="H68" s="214"/>
      <c r="I68" s="214"/>
      <c r="J68" s="214"/>
      <c r="K68" s="214"/>
      <c r="L68" s="214"/>
      <c r="M68" s="214"/>
    </row>
    <row r="69" spans="2:13" x14ac:dyDescent="0.2">
      <c r="B69" s="214"/>
      <c r="C69" s="214"/>
      <c r="D69" s="214"/>
      <c r="E69" s="214"/>
      <c r="F69" s="214"/>
      <c r="G69" s="214"/>
      <c r="H69" s="214"/>
      <c r="I69" s="214"/>
      <c r="J69" s="214"/>
      <c r="K69" s="214"/>
      <c r="L69" s="214"/>
      <c r="M69" s="214"/>
    </row>
    <row r="70" spans="2:13" x14ac:dyDescent="0.2">
      <c r="B70" s="214"/>
      <c r="C70" s="214"/>
      <c r="D70" s="214"/>
      <c r="E70" s="214"/>
      <c r="F70" s="214"/>
      <c r="G70" s="214"/>
      <c r="H70" s="214"/>
      <c r="I70" s="214"/>
      <c r="J70" s="214"/>
      <c r="K70" s="214"/>
      <c r="L70" s="214"/>
      <c r="M70" s="214"/>
    </row>
    <row r="71" spans="2:13" x14ac:dyDescent="0.2">
      <c r="B71" s="214"/>
      <c r="C71" s="214"/>
      <c r="D71" s="214"/>
      <c r="E71" s="214"/>
      <c r="F71" s="214"/>
      <c r="G71" s="214"/>
      <c r="H71" s="214"/>
      <c r="I71" s="214"/>
      <c r="J71" s="214"/>
      <c r="K71" s="214"/>
      <c r="L71" s="214"/>
      <c r="M71" s="214"/>
    </row>
    <row r="72" spans="2:13" x14ac:dyDescent="0.2">
      <c r="B72" s="214"/>
      <c r="C72" s="214"/>
      <c r="D72" s="214"/>
      <c r="E72" s="214"/>
      <c r="F72" s="214"/>
      <c r="G72" s="214"/>
      <c r="H72" s="214"/>
      <c r="I72" s="214"/>
      <c r="J72" s="214"/>
      <c r="K72" s="214"/>
      <c r="L72" s="214"/>
      <c r="M72" s="214"/>
    </row>
    <row r="73" spans="2:13" x14ac:dyDescent="0.2">
      <c r="B73" s="214"/>
      <c r="C73" s="214"/>
      <c r="D73" s="214"/>
      <c r="E73" s="214"/>
      <c r="F73" s="214"/>
      <c r="G73" s="214"/>
      <c r="H73" s="214"/>
      <c r="I73" s="214"/>
      <c r="J73" s="214"/>
      <c r="K73" s="214"/>
      <c r="L73" s="214"/>
      <c r="M73" s="214"/>
    </row>
    <row r="74" spans="2:13" x14ac:dyDescent="0.2">
      <c r="B74" s="214"/>
      <c r="C74" s="214"/>
      <c r="D74" s="214"/>
      <c r="E74" s="214"/>
      <c r="F74" s="214"/>
      <c r="G74" s="214"/>
      <c r="H74" s="214"/>
      <c r="I74" s="214"/>
      <c r="J74" s="214"/>
      <c r="K74" s="214"/>
      <c r="L74" s="214"/>
      <c r="M74" s="214"/>
    </row>
    <row r="75" spans="2:13" x14ac:dyDescent="0.2">
      <c r="B75" s="214"/>
      <c r="C75" s="214"/>
      <c r="D75" s="214"/>
      <c r="E75" s="214"/>
      <c r="F75" s="214"/>
      <c r="G75" s="214"/>
      <c r="H75" s="214"/>
      <c r="I75" s="214"/>
      <c r="J75" s="214"/>
      <c r="K75" s="214"/>
      <c r="L75" s="214"/>
      <c r="M75" s="214"/>
    </row>
    <row r="76" spans="2:13" x14ac:dyDescent="0.2">
      <c r="B76" s="214"/>
      <c r="C76" s="214"/>
      <c r="D76" s="214"/>
      <c r="E76" s="214"/>
      <c r="F76" s="214"/>
      <c r="G76" s="214"/>
      <c r="H76" s="214"/>
      <c r="I76" s="214"/>
      <c r="J76" s="214"/>
      <c r="K76" s="214"/>
      <c r="L76" s="214"/>
      <c r="M76" s="214"/>
    </row>
    <row r="77" spans="2:13" x14ac:dyDescent="0.2">
      <c r="B77" s="214"/>
      <c r="C77" s="214"/>
      <c r="D77" s="214"/>
      <c r="E77" s="214"/>
      <c r="F77" s="214"/>
      <c r="G77" s="214"/>
      <c r="H77" s="214"/>
      <c r="I77" s="214"/>
      <c r="J77" s="214"/>
      <c r="K77" s="214"/>
      <c r="L77" s="214"/>
      <c r="M77" s="214"/>
    </row>
    <row r="78" spans="2:13" x14ac:dyDescent="0.2">
      <c r="B78" s="214"/>
      <c r="C78" s="214"/>
      <c r="D78" s="214"/>
      <c r="E78" s="214"/>
      <c r="F78" s="214"/>
      <c r="G78" s="214"/>
      <c r="H78" s="214"/>
      <c r="I78" s="214"/>
      <c r="J78" s="214"/>
      <c r="K78" s="214"/>
      <c r="L78" s="214"/>
      <c r="M78" s="214"/>
    </row>
    <row r="79" spans="2:13" x14ac:dyDescent="0.2">
      <c r="B79" s="214"/>
      <c r="C79" s="214"/>
      <c r="D79" s="214"/>
      <c r="E79" s="214"/>
      <c r="F79" s="214"/>
      <c r="G79" s="214"/>
      <c r="H79" s="214"/>
      <c r="I79" s="214"/>
      <c r="J79" s="214"/>
      <c r="K79" s="214"/>
      <c r="L79" s="214"/>
      <c r="M79" s="214"/>
    </row>
    <row r="80" spans="2:13" x14ac:dyDescent="0.2">
      <c r="B80" s="214"/>
      <c r="C80" s="214"/>
      <c r="D80" s="214"/>
      <c r="E80" s="214"/>
      <c r="F80" s="214"/>
      <c r="G80" s="214"/>
      <c r="H80" s="214"/>
      <c r="I80" s="214"/>
      <c r="J80" s="214"/>
      <c r="K80" s="214"/>
      <c r="L80" s="214"/>
      <c r="M80" s="214"/>
    </row>
    <row r="81" spans="2:13" x14ac:dyDescent="0.2">
      <c r="B81" s="214"/>
      <c r="C81" s="214"/>
      <c r="D81" s="214"/>
      <c r="E81" s="214"/>
      <c r="F81" s="214"/>
      <c r="G81" s="214"/>
      <c r="H81" s="214"/>
      <c r="I81" s="214"/>
      <c r="J81" s="214"/>
      <c r="K81" s="214"/>
      <c r="L81" s="214"/>
      <c r="M81" s="214"/>
    </row>
    <row r="82" spans="2:13" x14ac:dyDescent="0.2">
      <c r="B82" s="214"/>
      <c r="C82" s="214"/>
      <c r="D82" s="214"/>
      <c r="E82" s="214"/>
      <c r="F82" s="214"/>
      <c r="G82" s="214"/>
      <c r="H82" s="214"/>
      <c r="I82" s="214"/>
      <c r="J82" s="214"/>
      <c r="K82" s="214"/>
      <c r="L82" s="214"/>
      <c r="M82" s="214"/>
    </row>
    <row r="83" spans="2:13" x14ac:dyDescent="0.2">
      <c r="B83" s="214"/>
      <c r="C83" s="214"/>
      <c r="D83" s="214"/>
      <c r="E83" s="214"/>
      <c r="F83" s="214"/>
      <c r="G83" s="214"/>
      <c r="H83" s="214"/>
      <c r="I83" s="214"/>
      <c r="J83" s="214"/>
      <c r="K83" s="214"/>
      <c r="L83" s="214"/>
      <c r="M83" s="214"/>
    </row>
    <row r="84" spans="2:13" x14ac:dyDescent="0.2">
      <c r="B84" s="214"/>
      <c r="C84" s="214"/>
      <c r="D84" s="214"/>
      <c r="E84" s="214"/>
      <c r="F84" s="214"/>
      <c r="G84" s="214"/>
      <c r="H84" s="214"/>
      <c r="I84" s="214"/>
      <c r="J84" s="214"/>
      <c r="K84" s="214"/>
      <c r="L84" s="214"/>
      <c r="M84" s="214"/>
    </row>
    <row r="85" spans="2:13" x14ac:dyDescent="0.2">
      <c r="B85" s="214"/>
      <c r="C85" s="214"/>
      <c r="D85" s="214"/>
      <c r="E85" s="214"/>
      <c r="F85" s="214"/>
      <c r="G85" s="214"/>
      <c r="H85" s="214"/>
      <c r="I85" s="214"/>
      <c r="J85" s="214"/>
      <c r="K85" s="214"/>
      <c r="L85" s="214"/>
      <c r="M85" s="214"/>
    </row>
    <row r="86" spans="2:13" x14ac:dyDescent="0.2">
      <c r="B86" s="214"/>
      <c r="C86" s="214"/>
      <c r="D86" s="214"/>
      <c r="E86" s="214"/>
      <c r="F86" s="214"/>
      <c r="G86" s="214"/>
      <c r="H86" s="214"/>
      <c r="I86" s="214"/>
      <c r="J86" s="214"/>
      <c r="K86" s="214"/>
      <c r="L86" s="214"/>
      <c r="M86" s="214"/>
    </row>
    <row r="87" spans="2:13" x14ac:dyDescent="0.2">
      <c r="B87" s="214"/>
      <c r="C87" s="214"/>
      <c r="D87" s="214"/>
      <c r="E87" s="214"/>
      <c r="F87" s="214"/>
      <c r="G87" s="214"/>
      <c r="H87" s="214"/>
      <c r="I87" s="214"/>
      <c r="J87" s="214"/>
      <c r="K87" s="214"/>
      <c r="L87" s="214"/>
      <c r="M87" s="214"/>
    </row>
    <row r="88" spans="2:13" x14ac:dyDescent="0.2">
      <c r="B88" s="214"/>
      <c r="C88" s="214"/>
      <c r="D88" s="214"/>
      <c r="E88" s="214"/>
      <c r="F88" s="214"/>
      <c r="G88" s="214"/>
      <c r="H88" s="214"/>
      <c r="I88" s="214"/>
      <c r="J88" s="214"/>
      <c r="K88" s="214"/>
      <c r="L88" s="214"/>
      <c r="M88" s="214"/>
    </row>
    <row r="89" spans="2:13" x14ac:dyDescent="0.2">
      <c r="B89" s="214"/>
      <c r="C89" s="214"/>
      <c r="D89" s="214"/>
      <c r="E89" s="214"/>
      <c r="F89" s="214"/>
      <c r="G89" s="214"/>
      <c r="H89" s="214"/>
      <c r="I89" s="214"/>
      <c r="J89" s="214"/>
      <c r="K89" s="214"/>
      <c r="L89" s="214"/>
      <c r="M89" s="214"/>
    </row>
    <row r="90" spans="2:13" x14ac:dyDescent="0.2">
      <c r="B90" s="214"/>
      <c r="C90" s="214"/>
      <c r="D90" s="214"/>
      <c r="E90" s="214"/>
      <c r="F90" s="214"/>
      <c r="G90" s="214"/>
      <c r="H90" s="214"/>
      <c r="I90" s="214"/>
      <c r="J90" s="214"/>
      <c r="K90" s="214"/>
      <c r="L90" s="214"/>
      <c r="M90" s="214"/>
    </row>
    <row r="91" spans="2:13" x14ac:dyDescent="0.2">
      <c r="B91" s="214"/>
      <c r="C91" s="214"/>
      <c r="D91" s="214"/>
      <c r="E91" s="214"/>
      <c r="F91" s="214"/>
      <c r="G91" s="214"/>
      <c r="H91" s="214"/>
      <c r="I91" s="214"/>
      <c r="J91" s="214"/>
      <c r="K91" s="214"/>
      <c r="L91" s="214"/>
      <c r="M91" s="214"/>
    </row>
    <row r="92" spans="2:13" x14ac:dyDescent="0.2">
      <c r="B92" s="214"/>
      <c r="C92" s="214"/>
      <c r="D92" s="214"/>
      <c r="E92" s="214"/>
      <c r="F92" s="214"/>
      <c r="G92" s="214"/>
      <c r="H92" s="214"/>
      <c r="I92" s="214"/>
      <c r="J92" s="214"/>
      <c r="K92" s="214"/>
      <c r="L92" s="214"/>
      <c r="M92" s="214"/>
    </row>
    <row r="93" spans="2:13" x14ac:dyDescent="0.2">
      <c r="B93" s="214"/>
      <c r="C93" s="214"/>
      <c r="D93" s="214"/>
      <c r="E93" s="214"/>
      <c r="F93" s="214"/>
      <c r="G93" s="214"/>
      <c r="H93" s="214"/>
      <c r="I93" s="214"/>
      <c r="J93" s="214"/>
      <c r="K93" s="214"/>
      <c r="L93" s="214"/>
      <c r="M93" s="214"/>
    </row>
    <row r="94" spans="2:13" x14ac:dyDescent="0.2">
      <c r="B94" s="214"/>
      <c r="C94" s="214"/>
      <c r="D94" s="214"/>
      <c r="E94" s="214"/>
      <c r="F94" s="214"/>
      <c r="G94" s="214"/>
      <c r="H94" s="214"/>
      <c r="I94" s="214"/>
      <c r="J94" s="214"/>
      <c r="K94" s="214"/>
      <c r="L94" s="214"/>
      <c r="M94" s="214"/>
    </row>
    <row r="95" spans="2:13" x14ac:dyDescent="0.2">
      <c r="B95" s="214"/>
      <c r="C95" s="214"/>
      <c r="D95" s="214"/>
      <c r="E95" s="214"/>
      <c r="F95" s="214"/>
      <c r="G95" s="214"/>
      <c r="H95" s="214"/>
      <c r="I95" s="214"/>
      <c r="J95" s="214"/>
      <c r="K95" s="214"/>
      <c r="L95" s="214"/>
      <c r="M95" s="214"/>
    </row>
    <row r="96" spans="2:13" x14ac:dyDescent="0.2">
      <c r="B96" s="214"/>
      <c r="C96" s="214"/>
      <c r="D96" s="214"/>
      <c r="E96" s="214"/>
      <c r="F96" s="214"/>
      <c r="G96" s="214"/>
      <c r="H96" s="214"/>
      <c r="I96" s="214"/>
      <c r="J96" s="214"/>
      <c r="K96" s="214"/>
      <c r="L96" s="214"/>
      <c r="M96" s="214"/>
    </row>
    <row r="97" spans="2:13" x14ac:dyDescent="0.2">
      <c r="B97" s="214"/>
      <c r="C97" s="214"/>
      <c r="D97" s="214"/>
      <c r="E97" s="214"/>
      <c r="F97" s="214"/>
      <c r="G97" s="214"/>
      <c r="H97" s="214"/>
      <c r="I97" s="214"/>
      <c r="J97" s="214"/>
      <c r="K97" s="214"/>
      <c r="L97" s="214"/>
      <c r="M97" s="214"/>
    </row>
    <row r="98" spans="2:13" x14ac:dyDescent="0.2">
      <c r="B98" s="214"/>
      <c r="C98" s="214"/>
      <c r="D98" s="214"/>
      <c r="E98" s="214"/>
      <c r="F98" s="214"/>
      <c r="G98" s="214"/>
      <c r="H98" s="214"/>
      <c r="I98" s="214"/>
      <c r="J98" s="214"/>
      <c r="K98" s="214"/>
      <c r="L98" s="214"/>
      <c r="M98" s="214"/>
    </row>
    <row r="99" spans="2:13" x14ac:dyDescent="0.2">
      <c r="B99" s="214"/>
      <c r="C99" s="214"/>
      <c r="D99" s="214"/>
      <c r="E99" s="214"/>
      <c r="F99" s="214"/>
      <c r="G99" s="214"/>
      <c r="H99" s="214"/>
      <c r="I99" s="214"/>
      <c r="J99" s="214"/>
      <c r="K99" s="214"/>
      <c r="L99" s="214"/>
      <c r="M99" s="214"/>
    </row>
    <row r="100" spans="2:13" x14ac:dyDescent="0.2">
      <c r="B100" s="214"/>
      <c r="C100" s="214"/>
      <c r="D100" s="214"/>
      <c r="E100" s="214"/>
      <c r="F100" s="214"/>
      <c r="G100" s="214"/>
      <c r="H100" s="214"/>
      <c r="I100" s="214"/>
      <c r="J100" s="214"/>
      <c r="K100" s="214"/>
      <c r="L100" s="214"/>
      <c r="M100" s="214"/>
    </row>
    <row r="101" spans="2:13" x14ac:dyDescent="0.2">
      <c r="B101" s="214"/>
      <c r="C101" s="214"/>
      <c r="D101" s="214"/>
      <c r="E101" s="214"/>
      <c r="F101" s="214"/>
      <c r="G101" s="214"/>
      <c r="H101" s="214"/>
      <c r="I101" s="214"/>
      <c r="J101" s="214"/>
      <c r="K101" s="214"/>
      <c r="L101" s="214"/>
      <c r="M101" s="214"/>
    </row>
    <row r="102" spans="2:13" x14ac:dyDescent="0.2">
      <c r="B102" s="214"/>
      <c r="C102" s="214"/>
      <c r="D102" s="214"/>
      <c r="E102" s="214"/>
      <c r="F102" s="214"/>
      <c r="G102" s="214"/>
      <c r="H102" s="214"/>
      <c r="I102" s="214"/>
      <c r="J102" s="214"/>
      <c r="K102" s="214"/>
      <c r="L102" s="214"/>
      <c r="M102" s="214"/>
    </row>
    <row r="103" spans="2:13" s="163" customFormat="1" x14ac:dyDescent="0.2">
      <c r="B103" s="163" t="s">
        <v>45</v>
      </c>
    </row>
    <row r="104" spans="2:13" x14ac:dyDescent="0.2">
      <c r="B104" s="214"/>
      <c r="C104" s="214"/>
      <c r="D104" s="214"/>
      <c r="E104" s="214"/>
      <c r="F104" s="214"/>
      <c r="G104" s="214"/>
      <c r="H104" s="214"/>
      <c r="I104" s="214"/>
      <c r="J104" s="214"/>
      <c r="K104" s="214"/>
      <c r="L104" s="214"/>
      <c r="M104" s="214"/>
    </row>
    <row r="105" spans="2:13" x14ac:dyDescent="0.2">
      <c r="B105" s="215" t="s">
        <v>46</v>
      </c>
      <c r="C105" s="215" t="s">
        <v>47</v>
      </c>
      <c r="D105" s="215" t="s">
        <v>24</v>
      </c>
      <c r="E105" s="214"/>
      <c r="F105" s="214"/>
      <c r="G105" s="214"/>
      <c r="H105" s="214"/>
      <c r="I105" s="214"/>
      <c r="J105" s="214"/>
      <c r="K105" s="214"/>
      <c r="L105" s="214"/>
      <c r="M105" s="214"/>
    </row>
    <row r="106" spans="2:13" x14ac:dyDescent="0.2">
      <c r="B106" s="216" t="s">
        <v>48</v>
      </c>
      <c r="C106" s="216" t="s">
        <v>49</v>
      </c>
      <c r="D106" s="222" t="s">
        <v>50</v>
      </c>
      <c r="E106" s="214"/>
      <c r="F106" s="214"/>
      <c r="G106" s="214"/>
      <c r="H106" s="214"/>
      <c r="I106" s="214"/>
      <c r="J106" s="214"/>
      <c r="K106" s="214"/>
      <c r="L106" s="214"/>
      <c r="M106" s="214"/>
    </row>
    <row r="107" spans="2:13" x14ac:dyDescent="0.2">
      <c r="B107" s="216" t="s">
        <v>51</v>
      </c>
      <c r="C107" s="216" t="s">
        <v>49</v>
      </c>
      <c r="D107" s="222" t="s">
        <v>52</v>
      </c>
      <c r="E107" s="214"/>
      <c r="F107" s="214"/>
      <c r="G107" s="214"/>
      <c r="H107" s="214"/>
      <c r="I107" s="214"/>
      <c r="J107" s="214"/>
      <c r="K107" s="214"/>
      <c r="L107" s="214"/>
      <c r="M107" s="214"/>
    </row>
    <row r="108" spans="2:13" x14ac:dyDescent="0.2">
      <c r="B108" s="399" t="s">
        <v>53</v>
      </c>
      <c r="C108" s="400"/>
      <c r="D108" s="401"/>
      <c r="E108" s="214"/>
      <c r="F108" s="214"/>
      <c r="G108" s="214"/>
      <c r="H108" s="214"/>
      <c r="I108" s="214"/>
      <c r="J108" s="214"/>
      <c r="K108" s="214"/>
      <c r="L108" s="214"/>
      <c r="M108" s="214"/>
    </row>
    <row r="109" spans="2:13" ht="41.1" customHeight="1" x14ac:dyDescent="0.2">
      <c r="B109" s="220" t="s">
        <v>54</v>
      </c>
      <c r="C109" s="220" t="s">
        <v>55</v>
      </c>
      <c r="D109" s="221" t="s">
        <v>56</v>
      </c>
      <c r="E109" s="214"/>
      <c r="F109" s="214"/>
      <c r="G109" s="214"/>
      <c r="H109" s="214"/>
      <c r="I109" s="214"/>
      <c r="J109" s="214"/>
      <c r="K109" s="214"/>
      <c r="L109" s="214"/>
      <c r="M109" s="214"/>
    </row>
    <row r="110" spans="2:13" ht="25.5" x14ac:dyDescent="0.2">
      <c r="B110" s="254" t="s">
        <v>57</v>
      </c>
      <c r="C110" s="220" t="s">
        <v>55</v>
      </c>
      <c r="D110" s="221" t="s">
        <v>58</v>
      </c>
      <c r="E110" s="214"/>
      <c r="F110" s="214"/>
      <c r="G110" s="214"/>
      <c r="H110" s="214"/>
      <c r="I110" s="214"/>
      <c r="J110" s="214"/>
      <c r="K110" s="214"/>
      <c r="L110" s="214"/>
      <c r="M110" s="214"/>
    </row>
    <row r="111" spans="2:13" x14ac:dyDescent="0.2">
      <c r="B111" s="399" t="s">
        <v>59</v>
      </c>
      <c r="C111" s="400"/>
      <c r="D111" s="401"/>
      <c r="E111" s="214"/>
      <c r="F111" s="214"/>
      <c r="G111" s="214"/>
      <c r="H111" s="214"/>
      <c r="I111" s="214"/>
      <c r="J111" s="214"/>
      <c r="K111" s="214"/>
      <c r="L111" s="214"/>
      <c r="M111" s="214"/>
    </row>
    <row r="112" spans="2:13" ht="12.6" customHeight="1" x14ac:dyDescent="0.2">
      <c r="B112" s="222" t="s">
        <v>60</v>
      </c>
      <c r="C112" s="310" t="s">
        <v>61</v>
      </c>
      <c r="D112" s="408" t="s">
        <v>62</v>
      </c>
      <c r="E112" s="214"/>
      <c r="F112" s="214"/>
      <c r="G112" s="214"/>
      <c r="H112" s="214"/>
      <c r="I112" s="214"/>
      <c r="J112" s="214"/>
      <c r="K112" s="214"/>
      <c r="L112" s="214"/>
      <c r="M112" s="214"/>
    </row>
    <row r="113" spans="2:13" ht="12.6" customHeight="1" x14ac:dyDescent="0.2">
      <c r="B113" s="222" t="s">
        <v>63</v>
      </c>
      <c r="C113" s="310" t="s">
        <v>61</v>
      </c>
      <c r="D113" s="409"/>
      <c r="E113" s="214"/>
      <c r="F113" s="214"/>
      <c r="G113" s="214"/>
      <c r="H113" s="214"/>
      <c r="I113" s="214"/>
      <c r="J113" s="214"/>
      <c r="K113" s="214"/>
      <c r="L113" s="214"/>
      <c r="M113" s="214"/>
    </row>
    <row r="114" spans="2:13" ht="12.6" customHeight="1" x14ac:dyDescent="0.2">
      <c r="B114" s="222" t="s">
        <v>64</v>
      </c>
      <c r="C114" s="310" t="s">
        <v>61</v>
      </c>
      <c r="D114" s="409"/>
      <c r="E114" s="214"/>
      <c r="F114" s="214"/>
      <c r="G114" s="214"/>
      <c r="H114" s="214"/>
      <c r="I114" s="214"/>
      <c r="J114" s="214"/>
      <c r="K114" s="214"/>
      <c r="L114" s="214"/>
      <c r="M114" s="214"/>
    </row>
    <row r="115" spans="2:13" ht="12.6" customHeight="1" x14ac:dyDescent="0.2">
      <c r="B115" s="222" t="s">
        <v>65</v>
      </c>
      <c r="C115" s="310" t="s">
        <v>61</v>
      </c>
      <c r="D115" s="409"/>
      <c r="E115" s="214"/>
      <c r="F115" s="214"/>
      <c r="G115" s="214"/>
      <c r="H115" s="214"/>
      <c r="I115" s="214"/>
      <c r="J115" s="214"/>
      <c r="K115" s="214"/>
      <c r="L115" s="214"/>
      <c r="M115" s="214"/>
    </row>
    <row r="116" spans="2:13" ht="12.6" customHeight="1" x14ac:dyDescent="0.2">
      <c r="B116" s="311" t="s">
        <v>66</v>
      </c>
      <c r="C116" s="310" t="s">
        <v>61</v>
      </c>
      <c r="D116" s="409"/>
      <c r="E116" s="214"/>
      <c r="F116" s="214"/>
      <c r="G116" s="214"/>
      <c r="H116" s="214"/>
      <c r="I116" s="214"/>
      <c r="J116" s="214"/>
      <c r="K116" s="214"/>
      <c r="L116" s="214"/>
      <c r="M116" s="214"/>
    </row>
    <row r="117" spans="2:13" ht="12.6" customHeight="1" x14ac:dyDescent="0.2">
      <c r="B117" s="311" t="s">
        <v>67</v>
      </c>
      <c r="C117" s="310" t="s">
        <v>61</v>
      </c>
      <c r="D117" s="409"/>
      <c r="E117" s="214"/>
      <c r="F117" s="214"/>
      <c r="G117" s="214"/>
      <c r="H117" s="214"/>
      <c r="I117" s="214"/>
      <c r="J117" s="214"/>
      <c r="K117" s="214"/>
      <c r="L117" s="214"/>
      <c r="M117" s="214"/>
    </row>
    <row r="118" spans="2:13" ht="12.6" customHeight="1" x14ac:dyDescent="0.2">
      <c r="B118" s="222" t="s">
        <v>68</v>
      </c>
      <c r="C118" s="310" t="s">
        <v>61</v>
      </c>
      <c r="D118" s="409"/>
      <c r="E118" s="214"/>
      <c r="F118" s="214"/>
      <c r="G118" s="214"/>
      <c r="H118" s="214"/>
      <c r="I118" s="214"/>
      <c r="J118" s="214"/>
      <c r="K118" s="214"/>
      <c r="L118" s="214"/>
      <c r="M118" s="214"/>
    </row>
    <row r="119" spans="2:13" ht="12.6" customHeight="1" x14ac:dyDescent="0.2">
      <c r="B119" s="222" t="s">
        <v>69</v>
      </c>
      <c r="C119" s="310" t="s">
        <v>61</v>
      </c>
      <c r="D119" s="409"/>
      <c r="E119" s="214"/>
      <c r="F119" s="214"/>
      <c r="G119" s="214"/>
      <c r="H119" s="214"/>
      <c r="I119" s="214"/>
      <c r="J119" s="214"/>
      <c r="K119" s="214"/>
      <c r="L119" s="214"/>
      <c r="M119" s="214"/>
    </row>
    <row r="120" spans="2:13" ht="12.6" customHeight="1" x14ac:dyDescent="0.2">
      <c r="B120" s="222" t="s">
        <v>70</v>
      </c>
      <c r="C120" s="310" t="s">
        <v>61</v>
      </c>
      <c r="D120" s="409"/>
      <c r="E120" s="214"/>
      <c r="F120" s="214"/>
      <c r="G120" s="214"/>
      <c r="H120" s="214"/>
      <c r="I120" s="214"/>
      <c r="J120" s="214"/>
      <c r="K120" s="214"/>
      <c r="L120" s="214"/>
      <c r="M120" s="214"/>
    </row>
    <row r="121" spans="2:13" ht="12.6" customHeight="1" x14ac:dyDescent="0.2">
      <c r="B121" s="310" t="s">
        <v>71</v>
      </c>
      <c r="C121" s="310" t="s">
        <v>61</v>
      </c>
      <c r="D121" s="409"/>
      <c r="E121" s="214"/>
      <c r="F121" s="214"/>
      <c r="G121" s="214"/>
      <c r="H121" s="214"/>
      <c r="I121" s="214"/>
      <c r="J121" s="214"/>
      <c r="K121" s="214"/>
      <c r="L121" s="214"/>
      <c r="M121" s="214"/>
    </row>
    <row r="122" spans="2:13" ht="12.6" customHeight="1" x14ac:dyDescent="0.2">
      <c r="B122" s="310" t="s">
        <v>72</v>
      </c>
      <c r="C122" s="310" t="s">
        <v>61</v>
      </c>
      <c r="D122" s="409"/>
      <c r="E122" s="214"/>
      <c r="F122" s="214"/>
      <c r="G122" s="214"/>
      <c r="H122" s="214"/>
      <c r="I122" s="214"/>
      <c r="J122" s="214"/>
      <c r="K122" s="214"/>
      <c r="L122" s="214"/>
      <c r="M122" s="214"/>
    </row>
    <row r="123" spans="2:13" ht="12.6" customHeight="1" x14ac:dyDescent="0.2">
      <c r="B123" s="310" t="s">
        <v>73</v>
      </c>
      <c r="C123" s="310" t="s">
        <v>61</v>
      </c>
      <c r="D123" s="409"/>
      <c r="E123" s="214"/>
      <c r="F123" s="214"/>
      <c r="G123" s="214"/>
      <c r="H123" s="214"/>
      <c r="I123" s="214"/>
      <c r="J123" s="214"/>
      <c r="K123" s="214"/>
      <c r="L123" s="214"/>
      <c r="M123" s="214"/>
    </row>
    <row r="124" spans="2:13" ht="12.6" customHeight="1" x14ac:dyDescent="0.2">
      <c r="B124" s="310" t="s">
        <v>74</v>
      </c>
      <c r="C124" s="310" t="s">
        <v>61</v>
      </c>
      <c r="D124" s="409"/>
      <c r="E124" s="214"/>
      <c r="F124" s="214"/>
      <c r="G124" s="214"/>
      <c r="H124" s="214"/>
      <c r="I124" s="214"/>
      <c r="J124" s="214"/>
      <c r="K124" s="214"/>
      <c r="L124" s="214"/>
      <c r="M124" s="214"/>
    </row>
    <row r="125" spans="2:13" ht="12.6" customHeight="1" x14ac:dyDescent="0.2">
      <c r="B125" s="312" t="s">
        <v>75</v>
      </c>
      <c r="C125" s="310" t="s">
        <v>61</v>
      </c>
      <c r="D125" s="409"/>
      <c r="E125" s="214"/>
      <c r="F125" s="214"/>
      <c r="G125" s="214"/>
      <c r="H125" s="214"/>
      <c r="I125" s="214"/>
      <c r="J125" s="214"/>
      <c r="K125" s="214"/>
      <c r="L125" s="214"/>
      <c r="M125" s="214"/>
    </row>
    <row r="126" spans="2:13" ht="12.6" customHeight="1" x14ac:dyDescent="0.2">
      <c r="B126" s="312" t="s">
        <v>76</v>
      </c>
      <c r="C126" s="310" t="s">
        <v>61</v>
      </c>
      <c r="D126" s="409"/>
      <c r="E126" s="214"/>
      <c r="F126" s="214"/>
      <c r="G126" s="214"/>
      <c r="H126" s="214"/>
      <c r="I126" s="214"/>
      <c r="J126" s="214"/>
      <c r="K126" s="214"/>
      <c r="L126" s="214"/>
      <c r="M126" s="214"/>
    </row>
    <row r="127" spans="2:13" ht="12.6" customHeight="1" x14ac:dyDescent="0.2">
      <c r="B127" s="310" t="s">
        <v>77</v>
      </c>
      <c r="C127" s="310" t="s">
        <v>61</v>
      </c>
      <c r="D127" s="409"/>
      <c r="E127" s="214"/>
      <c r="F127" s="214"/>
      <c r="G127" s="214"/>
      <c r="H127" s="214"/>
      <c r="I127" s="214"/>
      <c r="J127" s="214"/>
      <c r="K127" s="214"/>
      <c r="L127" s="214"/>
      <c r="M127" s="214"/>
    </row>
    <row r="128" spans="2:13" ht="12.6" customHeight="1" x14ac:dyDescent="0.2">
      <c r="B128" s="310" t="s">
        <v>78</v>
      </c>
      <c r="C128" s="310" t="s">
        <v>61</v>
      </c>
      <c r="D128" s="409"/>
      <c r="E128" s="214"/>
      <c r="F128" s="214"/>
      <c r="G128" s="214"/>
      <c r="H128" s="214"/>
      <c r="I128" s="214"/>
      <c r="J128" s="214"/>
      <c r="K128" s="214"/>
      <c r="L128" s="214"/>
      <c r="M128" s="214"/>
    </row>
    <row r="129" spans="2:13" ht="12.6" customHeight="1" x14ac:dyDescent="0.2">
      <c r="B129" s="310" t="s">
        <v>79</v>
      </c>
      <c r="C129" s="310" t="s">
        <v>61</v>
      </c>
      <c r="D129" s="410"/>
      <c r="E129" s="214"/>
      <c r="F129" s="214"/>
      <c r="G129" s="214"/>
      <c r="H129" s="214"/>
      <c r="I129" s="214"/>
      <c r="J129" s="214"/>
      <c r="K129" s="214"/>
      <c r="L129" s="214"/>
      <c r="M129" s="214"/>
    </row>
    <row r="130" spans="2:13" x14ac:dyDescent="0.2">
      <c r="B130" s="399" t="s">
        <v>80</v>
      </c>
      <c r="C130" s="400"/>
      <c r="D130" s="401"/>
      <c r="E130" s="214"/>
      <c r="F130" s="214"/>
      <c r="G130" s="214"/>
      <c r="H130" s="214"/>
      <c r="I130" s="214"/>
      <c r="J130" s="214"/>
      <c r="K130" s="214"/>
      <c r="L130" s="214"/>
      <c r="M130" s="214"/>
    </row>
    <row r="131" spans="2:13" ht="25.5" x14ac:dyDescent="0.2">
      <c r="B131" s="313" t="s">
        <v>81</v>
      </c>
      <c r="C131" s="313" t="s">
        <v>82</v>
      </c>
      <c r="D131" s="221" t="s">
        <v>83</v>
      </c>
      <c r="E131" s="214"/>
      <c r="F131" s="214"/>
      <c r="G131" s="214"/>
      <c r="H131" s="214"/>
      <c r="I131" s="214"/>
      <c r="J131" s="214"/>
      <c r="K131" s="214"/>
      <c r="L131" s="214"/>
      <c r="M131" s="214"/>
    </row>
    <row r="132" spans="2:13" ht="15.75" customHeight="1" x14ac:dyDescent="0.2">
      <c r="B132" s="313" t="s">
        <v>84</v>
      </c>
      <c r="C132" s="313" t="s">
        <v>82</v>
      </c>
      <c r="D132" s="221" t="s">
        <v>85</v>
      </c>
      <c r="E132" s="214"/>
      <c r="F132" s="214"/>
      <c r="G132" s="214"/>
      <c r="H132" s="214"/>
      <c r="I132" s="214"/>
      <c r="J132" s="214"/>
      <c r="K132" s="214"/>
      <c r="L132" s="214"/>
      <c r="M132" s="214"/>
    </row>
    <row r="133" spans="2:13" ht="15.75" customHeight="1" x14ac:dyDescent="0.2">
      <c r="B133" s="221" t="s">
        <v>86</v>
      </c>
      <c r="C133" s="221" t="s">
        <v>82</v>
      </c>
      <c r="D133" s="221" t="s">
        <v>87</v>
      </c>
      <c r="E133" s="214"/>
      <c r="F133" s="214"/>
      <c r="G133" s="214"/>
      <c r="H133" s="214"/>
      <c r="I133" s="214"/>
      <c r="J133" s="214"/>
      <c r="K133" s="214"/>
      <c r="L133" s="214"/>
      <c r="M133" s="214"/>
    </row>
    <row r="134" spans="2:13" ht="16.5" customHeight="1" x14ac:dyDescent="0.2">
      <c r="B134" s="221" t="s">
        <v>88</v>
      </c>
      <c r="C134" s="313" t="s">
        <v>82</v>
      </c>
      <c r="D134" s="221" t="s">
        <v>89</v>
      </c>
      <c r="E134" s="214"/>
      <c r="F134" s="214"/>
      <c r="G134" s="214"/>
      <c r="H134" s="214"/>
      <c r="I134" s="214"/>
      <c r="J134" s="214"/>
      <c r="K134" s="214"/>
      <c r="L134" s="214"/>
      <c r="M134" s="214"/>
    </row>
    <row r="135" spans="2:13" ht="24" customHeight="1" x14ac:dyDescent="0.2">
      <c r="B135" s="221" t="s">
        <v>90</v>
      </c>
      <c r="C135" s="313" t="s">
        <v>82</v>
      </c>
      <c r="D135" s="221" t="s">
        <v>91</v>
      </c>
      <c r="E135" s="214"/>
      <c r="F135" s="214"/>
      <c r="G135" s="214"/>
      <c r="H135" s="214"/>
      <c r="I135" s="214"/>
      <c r="J135" s="214"/>
      <c r="K135" s="214"/>
      <c r="L135" s="214"/>
      <c r="M135" s="214"/>
    </row>
    <row r="136" spans="2:13" x14ac:dyDescent="0.2">
      <c r="B136" s="221" t="s">
        <v>92</v>
      </c>
      <c r="C136" s="313" t="s">
        <v>82</v>
      </c>
      <c r="D136" s="221" t="s">
        <v>93</v>
      </c>
      <c r="E136" s="214"/>
      <c r="F136" s="214"/>
      <c r="G136" s="214"/>
      <c r="H136" s="214"/>
      <c r="I136" s="214"/>
      <c r="J136" s="214"/>
      <c r="K136" s="214"/>
      <c r="L136" s="214"/>
      <c r="M136" s="214"/>
    </row>
    <row r="137" spans="2:13" ht="25.5" x14ac:dyDescent="0.2">
      <c r="B137" s="221" t="s">
        <v>94</v>
      </c>
      <c r="C137" s="313" t="s">
        <v>82</v>
      </c>
      <c r="D137" s="221" t="s">
        <v>95</v>
      </c>
      <c r="E137" s="214"/>
      <c r="F137" s="214"/>
      <c r="G137" s="214"/>
      <c r="H137" s="214"/>
      <c r="I137" s="214"/>
      <c r="J137" s="214"/>
      <c r="K137" s="214"/>
      <c r="L137" s="214"/>
      <c r="M137" s="214"/>
    </row>
    <row r="138" spans="2:13" x14ac:dyDescent="0.2">
      <c r="B138" s="221" t="s">
        <v>96</v>
      </c>
      <c r="C138" s="313" t="s">
        <v>82</v>
      </c>
      <c r="D138" s="221" t="s">
        <v>97</v>
      </c>
      <c r="E138" s="214"/>
      <c r="F138" s="214"/>
      <c r="G138" s="214"/>
      <c r="H138" s="214"/>
      <c r="I138" s="214"/>
      <c r="J138" s="214"/>
      <c r="K138" s="214"/>
      <c r="L138" s="214"/>
      <c r="M138" s="214"/>
    </row>
    <row r="139" spans="2:13" ht="16.5" customHeight="1" x14ac:dyDescent="0.2">
      <c r="B139" s="221" t="s">
        <v>98</v>
      </c>
      <c r="C139" s="313" t="s">
        <v>82</v>
      </c>
      <c r="D139" s="221" t="s">
        <v>99</v>
      </c>
      <c r="E139" s="214"/>
      <c r="F139" s="214"/>
      <c r="G139" s="214"/>
      <c r="H139" s="214"/>
      <c r="I139" s="214"/>
      <c r="J139" s="214"/>
      <c r="K139" s="214"/>
      <c r="L139" s="214"/>
      <c r="M139" s="214"/>
    </row>
    <row r="140" spans="2:13" ht="25.5" x14ac:dyDescent="0.2">
      <c r="B140" s="221" t="s">
        <v>100</v>
      </c>
      <c r="C140" s="313" t="s">
        <v>82</v>
      </c>
      <c r="D140" s="221" t="s">
        <v>101</v>
      </c>
      <c r="E140" s="214"/>
      <c r="F140" s="214"/>
      <c r="G140" s="214"/>
      <c r="H140" s="214"/>
      <c r="I140" s="214"/>
      <c r="J140" s="214"/>
      <c r="K140" s="214"/>
      <c r="L140" s="214"/>
      <c r="M140" s="214"/>
    </row>
    <row r="141" spans="2:13" x14ac:dyDescent="0.2">
      <c r="B141" s="221" t="s">
        <v>102</v>
      </c>
      <c r="C141" s="221" t="s">
        <v>103</v>
      </c>
      <c r="D141" s="221" t="s">
        <v>104</v>
      </c>
      <c r="E141" s="214"/>
      <c r="F141" s="214"/>
      <c r="G141" s="214"/>
      <c r="H141" s="214"/>
      <c r="I141" s="214"/>
      <c r="J141" s="214"/>
      <c r="K141" s="214"/>
      <c r="L141" s="214"/>
      <c r="M141" s="214"/>
    </row>
    <row r="142" spans="2:13" ht="16.5" customHeight="1" x14ac:dyDescent="0.2">
      <c r="B142" s="221" t="s">
        <v>105</v>
      </c>
      <c r="C142" s="313" t="s">
        <v>82</v>
      </c>
      <c r="D142" s="221" t="s">
        <v>106</v>
      </c>
      <c r="E142" s="214"/>
      <c r="F142" s="214"/>
      <c r="G142" s="214"/>
      <c r="H142" s="214"/>
      <c r="I142" s="214"/>
      <c r="J142" s="214"/>
      <c r="K142" s="214"/>
      <c r="L142" s="214"/>
      <c r="M142" s="214"/>
    </row>
    <row r="143" spans="2:13" x14ac:dyDescent="0.2">
      <c r="B143" s="214"/>
      <c r="C143" s="214"/>
      <c r="D143" s="214"/>
      <c r="E143" s="214"/>
      <c r="F143" s="214"/>
      <c r="G143" s="214"/>
      <c r="H143" s="214"/>
      <c r="I143" s="214"/>
      <c r="J143" s="214"/>
      <c r="K143" s="214"/>
      <c r="L143" s="214"/>
      <c r="M143" s="214"/>
    </row>
    <row r="144" spans="2:13" x14ac:dyDescent="0.2">
      <c r="B144" s="214"/>
      <c r="C144" s="214"/>
      <c r="D144" s="214"/>
      <c r="E144" s="214"/>
      <c r="F144" s="214"/>
      <c r="G144" s="214"/>
      <c r="H144" s="214"/>
      <c r="I144" s="214"/>
      <c r="J144" s="214"/>
      <c r="K144" s="214"/>
      <c r="L144" s="214"/>
      <c r="M144" s="214"/>
    </row>
    <row r="145" spans="2:13" x14ac:dyDescent="0.2">
      <c r="B145" s="214"/>
      <c r="C145" s="214"/>
      <c r="D145" s="214"/>
      <c r="E145" s="214"/>
      <c r="F145" s="214"/>
      <c r="G145" s="214"/>
      <c r="H145" s="214"/>
      <c r="I145" s="214"/>
      <c r="J145" s="214"/>
      <c r="K145" s="214"/>
      <c r="L145" s="214"/>
      <c r="M145" s="214"/>
    </row>
    <row r="146" spans="2:13" x14ac:dyDescent="0.2">
      <c r="B146" s="214"/>
      <c r="C146" s="214"/>
      <c r="D146" s="214"/>
      <c r="E146" s="214"/>
      <c r="F146" s="214"/>
      <c r="G146" s="214"/>
      <c r="H146" s="214"/>
      <c r="I146" s="214"/>
      <c r="J146" s="214"/>
      <c r="K146" s="214"/>
      <c r="L146" s="214"/>
      <c r="M146" s="214"/>
    </row>
    <row r="147" spans="2:13" x14ac:dyDescent="0.2">
      <c r="B147" s="214"/>
      <c r="C147" s="214"/>
      <c r="D147" s="214"/>
      <c r="E147" s="214"/>
      <c r="F147" s="214"/>
      <c r="G147" s="214"/>
      <c r="H147" s="214"/>
      <c r="I147" s="214"/>
      <c r="J147" s="214"/>
      <c r="K147" s="214"/>
      <c r="L147" s="214"/>
      <c r="M147" s="214"/>
    </row>
    <row r="148" spans="2:13" x14ac:dyDescent="0.2">
      <c r="B148" s="214"/>
      <c r="C148" s="214"/>
      <c r="D148" s="214"/>
      <c r="E148" s="214"/>
      <c r="F148" s="214"/>
      <c r="G148" s="214"/>
      <c r="H148" s="214"/>
      <c r="I148" s="214"/>
      <c r="J148" s="214"/>
      <c r="K148" s="214"/>
      <c r="L148" s="214"/>
      <c r="M148" s="214"/>
    </row>
    <row r="149" spans="2:13" x14ac:dyDescent="0.2"/>
  </sheetData>
  <mergeCells count="16">
    <mergeCell ref="G31:K35"/>
    <mergeCell ref="B4:I4"/>
    <mergeCell ref="B7:I7"/>
    <mergeCell ref="B9:I9"/>
    <mergeCell ref="D22:D24"/>
    <mergeCell ref="D26:D28"/>
    <mergeCell ref="D30:D32"/>
    <mergeCell ref="D34:D36"/>
    <mergeCell ref="E10:I18"/>
    <mergeCell ref="B108:D108"/>
    <mergeCell ref="B111:D111"/>
    <mergeCell ref="B130:D130"/>
    <mergeCell ref="D38:D40"/>
    <mergeCell ref="D42:D44"/>
    <mergeCell ref="B26:B38"/>
    <mergeCell ref="D112:D129"/>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79998168889431442"/>
    <pageSetUpPr autoPageBreaks="0"/>
  </sheetPr>
  <dimension ref="A1:AD459"/>
  <sheetViews>
    <sheetView zoomScaleNormal="100" workbookViewId="0"/>
  </sheetViews>
  <sheetFormatPr defaultColWidth="0" defaultRowHeight="14.25" zeroHeight="1" x14ac:dyDescent="0.2"/>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x14ac:dyDescent="0.2">
      <c r="A1" s="205"/>
    </row>
    <row r="2" spans="1:30" s="64" customFormat="1" ht="18.600000000000001" customHeight="1" x14ac:dyDescent="0.25">
      <c r="A2" s="205"/>
      <c r="B2" s="24" t="s">
        <v>194</v>
      </c>
      <c r="C2" s="24"/>
      <c r="D2" s="24"/>
    </row>
    <row r="3" spans="1:30" s="64" customFormat="1" ht="24.6" customHeight="1" x14ac:dyDescent="0.2">
      <c r="A3" s="205"/>
      <c r="B3" s="433" t="s">
        <v>195</v>
      </c>
      <c r="C3" s="433"/>
      <c r="D3" s="433"/>
      <c r="E3" s="433"/>
      <c r="F3" s="433"/>
      <c r="G3" s="433"/>
      <c r="H3" s="433"/>
      <c r="I3" s="66"/>
      <c r="J3" s="66"/>
      <c r="K3" s="66"/>
      <c r="L3" s="66"/>
      <c r="M3" s="66"/>
      <c r="N3" s="66"/>
      <c r="O3" s="66"/>
      <c r="P3" s="66"/>
      <c r="Q3" s="66"/>
      <c r="X3" s="66"/>
    </row>
    <row r="4" spans="1:30" s="64" customFormat="1" ht="16.350000000000001" customHeight="1" x14ac:dyDescent="0.2">
      <c r="A4" s="205"/>
      <c r="B4" s="140"/>
      <c r="C4" s="140"/>
      <c r="D4" s="140"/>
      <c r="E4" s="140"/>
      <c r="F4" s="65"/>
      <c r="G4" s="65"/>
      <c r="I4" s="66"/>
      <c r="J4" s="66"/>
      <c r="K4" s="66"/>
      <c r="L4" s="66"/>
      <c r="M4" s="66"/>
      <c r="N4" s="66"/>
      <c r="O4" s="66"/>
      <c r="P4" s="66"/>
      <c r="Q4" s="66"/>
      <c r="X4" s="66"/>
    </row>
    <row r="5" spans="1:30" ht="16.350000000000001" customHeight="1" x14ac:dyDescent="0.2">
      <c r="B5" s="69"/>
      <c r="C5" s="69"/>
      <c r="D5" s="69"/>
      <c r="E5" s="69"/>
      <c r="F5" s="69"/>
      <c r="G5" s="69"/>
      <c r="I5" s="70"/>
      <c r="J5" s="70"/>
      <c r="K5" s="70"/>
      <c r="L5" s="70"/>
      <c r="M5" s="70"/>
      <c r="N5" s="70"/>
      <c r="O5" s="70"/>
      <c r="P5" s="70"/>
      <c r="Q5" s="70"/>
      <c r="X5" s="70"/>
    </row>
    <row r="6" spans="1:30" ht="23.25" x14ac:dyDescent="0.2">
      <c r="B6" s="72" t="s">
        <v>196</v>
      </c>
      <c r="C6" s="74" t="s">
        <v>115</v>
      </c>
      <c r="D6" s="69"/>
      <c r="E6" s="69"/>
      <c r="F6" s="69"/>
      <c r="G6" s="69"/>
      <c r="I6" s="70"/>
      <c r="J6" s="70"/>
      <c r="K6" s="70"/>
      <c r="L6" s="70"/>
      <c r="M6" s="70"/>
      <c r="N6" s="70"/>
      <c r="O6" s="70"/>
      <c r="P6" s="70"/>
      <c r="Q6" s="70"/>
      <c r="X6" s="70"/>
    </row>
    <row r="7" spans="1:30" ht="14.85" customHeight="1" x14ac:dyDescent="0.2">
      <c r="B7" s="72" t="s">
        <v>198</v>
      </c>
      <c r="C7" s="74" t="s">
        <v>254</v>
      </c>
      <c r="D7" s="69"/>
      <c r="E7" s="69"/>
      <c r="F7" s="69"/>
      <c r="G7" s="69"/>
      <c r="I7" s="70"/>
      <c r="J7" s="70"/>
      <c r="K7" s="70"/>
      <c r="L7" s="70"/>
      <c r="M7" s="70"/>
      <c r="N7" s="70"/>
      <c r="O7" s="70"/>
      <c r="P7" s="70"/>
      <c r="Q7" s="70"/>
      <c r="X7" s="70"/>
    </row>
    <row r="8" spans="1:30" ht="12.6" customHeight="1" x14ac:dyDescent="0.2">
      <c r="B8" s="73" t="s">
        <v>200</v>
      </c>
      <c r="C8" s="75" t="s">
        <v>139</v>
      </c>
    </row>
    <row r="9" spans="1:30" s="25" customFormat="1" ht="11.25" x14ac:dyDescent="0.15">
      <c r="A9" s="207"/>
    </row>
    <row r="10" spans="1:30" s="26" customFormat="1" ht="11.25" customHeight="1" x14ac:dyDescent="0.15">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x14ac:dyDescent="0.15">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x14ac:dyDescent="0.15">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x14ac:dyDescent="0.15">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x14ac:dyDescent="0.15">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x14ac:dyDescent="0.15">
      <c r="A15" s="207"/>
      <c r="B15" s="123" t="s">
        <v>244</v>
      </c>
      <c r="C15" s="123" t="s">
        <v>180</v>
      </c>
      <c r="D15" s="116" t="s">
        <v>131</v>
      </c>
      <c r="E15" s="75"/>
      <c r="F15" s="27"/>
      <c r="G15" s="35">
        <f>IF('3a DF'!H$147="-","-",'3a DF'!H$147)</f>
        <v>253.15</v>
      </c>
      <c r="H15" s="35">
        <f>IF('3a DF'!I$147="-","-",'3a DF'!I$147)</f>
        <v>213.57</v>
      </c>
      <c r="I15" s="35">
        <f>IF('3a DF'!J$147="-","-",'3a DF'!J$147)</f>
        <v>174.75</v>
      </c>
      <c r="J15" s="35">
        <f>IF('3a DF'!K$147="-","-",'3a DF'!K$147)</f>
        <v>160.27000000000001</v>
      </c>
      <c r="K15" s="35">
        <f>IF('3a DF'!L$147="-","-",'3a DF'!L$147)</f>
        <v>200.75</v>
      </c>
      <c r="L15" s="35">
        <f>IF('3a DF'!M$147="-","-",'3a DF'!M$147)</f>
        <v>199.06</v>
      </c>
      <c r="M15" s="35">
        <f>IF('3a DF'!N$147="-","-",'3a DF'!N$147)</f>
        <v>215.77</v>
      </c>
      <c r="N15" s="35">
        <f>IF('3a DF'!O$147="-","-",'3a DF'!O$147)</f>
        <v>243.36</v>
      </c>
      <c r="O15" s="27"/>
      <c r="P15" s="35">
        <f>IF('3a DF'!Q$147="-","-",'3a DF'!Q$147)</f>
        <v>243.36</v>
      </c>
      <c r="Q15" s="35">
        <f>IF('3a DF'!R$147="-","-",'3a DF'!R$147)</f>
        <v>281.18</v>
      </c>
      <c r="R15" s="35">
        <f>IF('3a DF'!S$147="-","-",'3a DF'!S$147)</f>
        <v>230.78</v>
      </c>
      <c r="S15" s="35">
        <f>IF('3a DF'!T$147="-","-",'3a DF'!T$147)</f>
        <v>206.32</v>
      </c>
      <c r="T15" s="35">
        <f>IF('3a DF'!U$147="-","-",'3a DF'!U$147)</f>
        <v>145.13</v>
      </c>
      <c r="U15" s="35">
        <f>IF('3a DF'!V$147="-","-",'3a DF'!V$147)</f>
        <v>187.07</v>
      </c>
      <c r="V15" s="35">
        <f>IF('3a DF'!W$147="-","-",'3a DF'!W$147)</f>
        <v>276.51</v>
      </c>
      <c r="W15" s="35">
        <f>IF('3a DF'!X$148="-","-",'3a DF'!X$148)</f>
        <v>605.44000000000005</v>
      </c>
      <c r="X15" s="27"/>
      <c r="Y15" s="35">
        <f>IF('3a DF'!Z$148="-","-",'3a DF'!Z$148)</f>
        <v>1455.9576357366336</v>
      </c>
      <c r="Z15" s="35" t="str">
        <f>IF('3a DF'!AA$148="-","-",'3a DF'!AA$148)</f>
        <v>-</v>
      </c>
      <c r="AA15" s="35" t="str">
        <f>IF('3a DF'!AB$148="-","-",'3a DF'!AB$148)</f>
        <v>-</v>
      </c>
      <c r="AB15" s="35" t="str">
        <f>IF('3a DF'!AC$148="-","-",'3a DF'!AC$148)</f>
        <v>-</v>
      </c>
      <c r="AC15" s="35" t="str">
        <f>IF('3a DF'!AD$148="-","-",'3a DF'!AD$148)</f>
        <v>-</v>
      </c>
      <c r="AD15" s="25"/>
    </row>
    <row r="16" spans="1:30" s="26" customFormat="1" ht="11.25" customHeight="1" x14ac:dyDescent="0.15">
      <c r="A16" s="207"/>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x14ac:dyDescent="0.15">
      <c r="A17" s="207"/>
      <c r="B17" s="123" t="s">
        <v>245</v>
      </c>
      <c r="C17" s="123" t="s">
        <v>182</v>
      </c>
      <c r="D17" s="116" t="s">
        <v>131</v>
      </c>
      <c r="E17" s="75"/>
      <c r="F17" s="27"/>
      <c r="G17" s="35" t="str">
        <f>IF('3c AA'!J251="-","-",'3c AA'!J251)</f>
        <v>-</v>
      </c>
      <c r="H17" s="35" t="str">
        <f>IF('3c AA'!K251="-","-",'3c AA'!K251)</f>
        <v>-</v>
      </c>
      <c r="I17" s="35" t="str">
        <f>IF('3c AA'!L251="-","-",'3c AA'!L251)</f>
        <v>-</v>
      </c>
      <c r="J17" s="35" t="str">
        <f>IF('3c AA'!M251="-","-",'3c AA'!M251)</f>
        <v>-</v>
      </c>
      <c r="K17" s="35" t="str">
        <f>IF('3c AA'!N251="-","-",'3c AA'!N251)</f>
        <v>-</v>
      </c>
      <c r="L17" s="35" t="str">
        <f>IF('3c AA'!O251="-","-",'3c AA'!O251)</f>
        <v>-</v>
      </c>
      <c r="M17" s="35" t="str">
        <f>IF('3c AA'!P251="-","-",'3c AA'!P251)</f>
        <v>-</v>
      </c>
      <c r="N17" s="35" t="str">
        <f>IF('3c AA'!Q251="-","-",'3c AA'!Q251)</f>
        <v>-</v>
      </c>
      <c r="O17" s="27"/>
      <c r="P17" s="35" t="str">
        <f>IF('3c AA'!S251="-","-",'3c AA'!S251)</f>
        <v>-</v>
      </c>
      <c r="Q17" s="35" t="str">
        <f>IF('3c AA'!T251="-","-",'3c AA'!T251)</f>
        <v>-</v>
      </c>
      <c r="R17" s="35" t="str">
        <f>IF('3c AA'!U251="-","-",'3c AA'!U251)</f>
        <v>-</v>
      </c>
      <c r="S17" s="35" t="str">
        <f>IF('3c AA'!V251="-","-",'3c AA'!V251)</f>
        <v>-</v>
      </c>
      <c r="T17" s="35">
        <f>IF('3c AA'!W251="-","-",'3c AA'!W251)</f>
        <v>0</v>
      </c>
      <c r="U17" s="35">
        <f>IF('3c AA'!X251="-","-",'3c AA'!X251)</f>
        <v>0</v>
      </c>
      <c r="V17" s="35">
        <f>IF('3c AA'!Y251="-","-",'3c AA'!Y251)</f>
        <v>0</v>
      </c>
      <c r="W17" s="35" t="str">
        <f>IF('3c AA'!Z251="-","-",'3c AA'!Z251)</f>
        <v>-</v>
      </c>
      <c r="X17" s="27"/>
      <c r="Y17" s="35">
        <f>IF('3c AA'!AB251="-","-",'3c AA'!AB251)</f>
        <v>2.9742599903583686</v>
      </c>
      <c r="Z17" s="35" t="str">
        <f>IF('3c AA'!AC251="-","-",'3c AA'!AC251)</f>
        <v>-</v>
      </c>
      <c r="AA17" s="35" t="str">
        <f>IF('3c AA'!AD251="-","-",'3c AA'!AD251)</f>
        <v>-</v>
      </c>
      <c r="AB17" s="35" t="str">
        <f>IF('3c AA'!AE251="-","-",'3c AA'!AE251)</f>
        <v>-</v>
      </c>
      <c r="AC17" s="35" t="str">
        <f>IF('3c AA'!AF251="-","-",'3c AA'!AF251)</f>
        <v>-</v>
      </c>
      <c r="AD17" s="25"/>
    </row>
    <row r="18" spans="1:30" s="26" customFormat="1" ht="11.25" customHeight="1" x14ac:dyDescent="0.15">
      <c r="A18" s="207"/>
      <c r="B18" s="123" t="s">
        <v>246</v>
      </c>
      <c r="C18" s="123" t="s">
        <v>183</v>
      </c>
      <c r="D18" s="116" t="s">
        <v>131</v>
      </c>
      <c r="E18" s="75"/>
      <c r="F18" s="27"/>
      <c r="G18" s="35">
        <f>IF('3d PC'!G$43="-","-",'3d PC'!G$43)</f>
        <v>21.926269106402124</v>
      </c>
      <c r="H18" s="35">
        <f>IF('3d PC'!H$43="-","-",'3d PC'!H$43)</f>
        <v>21.926269106402124</v>
      </c>
      <c r="I18" s="35">
        <f>IF('3d PC'!I$43="-","-",'3d PC'!I$43)</f>
        <v>22.64764819235609</v>
      </c>
      <c r="J18" s="35">
        <f>IF('3d PC'!J$43="-","-",'3d PC'!J$43)</f>
        <v>22.505107470829557</v>
      </c>
      <c r="K18" s="35">
        <f>IF('3d PC'!K$43="-","-",'3d PC'!K$43)</f>
        <v>19.106297226763825</v>
      </c>
      <c r="L18" s="35">
        <f>IF('3d PC'!L$43="-","-",'3d PC'!L$43)</f>
        <v>19.106297226763825</v>
      </c>
      <c r="M18" s="35">
        <f>IF('3d PC'!M$43="-","-",'3d PC'!M$43)</f>
        <v>20.852393125569616</v>
      </c>
      <c r="N18" s="35">
        <f>IF('3d PC'!N$43="-","-",'3d PC'!N$43)</f>
        <v>20.849370287873604</v>
      </c>
      <c r="O18" s="27"/>
      <c r="P18" s="35">
        <f>IF('3d PC'!P$43="-","-",'3d PC'!P$43)</f>
        <v>20.849370287873604</v>
      </c>
      <c r="Q18" s="35">
        <f>IF('3d PC'!Q$43="-","-",'3d PC'!Q$43)</f>
        <v>21.503193401206047</v>
      </c>
      <c r="R18" s="35">
        <f>IF('3d PC'!R$43="-","-",'3d PC'!R$43)</f>
        <v>21.819481548965161</v>
      </c>
      <c r="S18" s="35">
        <f>IF('3d PC'!S$43="-","-",'3d PC'!S$43)</f>
        <v>25.256715910577427</v>
      </c>
      <c r="T18" s="35">
        <f>IF('3d PC'!T$43="-","-",'3d PC'!T$43)</f>
        <v>24.167303215101221</v>
      </c>
      <c r="U18" s="35">
        <f>IF('3d PC'!U$43="-","-",'3d PC'!U$43)</f>
        <v>23.962512789411701</v>
      </c>
      <c r="V18" s="35">
        <f>IF('3d PC'!V$43="-","-",'3d PC'!V$43)</f>
        <v>23.858648398084732</v>
      </c>
      <c r="W18" s="35">
        <f>IF('3d PC'!W$43="-","-",'3d PC'!W$43)</f>
        <v>33.366817904048837</v>
      </c>
      <c r="X18" s="27"/>
      <c r="Y18" s="35">
        <f>IF('3d PC'!Y$43="-","-",'3d PC'!Y$43)</f>
        <v>33.475871166766694</v>
      </c>
      <c r="Z18" s="35" t="str">
        <f>IF('3d PC'!Z$43="-","-",'3d PC'!Z$43)</f>
        <v>-</v>
      </c>
      <c r="AA18" s="35" t="str">
        <f>IF('3d PC'!AA$43="-","-",'3d PC'!AA$43)</f>
        <v>-</v>
      </c>
      <c r="AB18" s="35" t="str">
        <f>IF('3d PC'!AB$43="-","-",'3d PC'!AB$43)</f>
        <v>-</v>
      </c>
      <c r="AC18" s="35" t="str">
        <f>IF('3d PC'!AC$43="-","-",'3d PC'!AC$43)</f>
        <v>-</v>
      </c>
      <c r="AD18" s="25"/>
    </row>
    <row r="19" spans="1:30" s="26" customFormat="1" ht="11.25" customHeight="1" x14ac:dyDescent="0.15">
      <c r="A19" s="207"/>
      <c r="B19" s="123" t="s">
        <v>247</v>
      </c>
      <c r="C19" s="123" t="s">
        <v>184</v>
      </c>
      <c r="D19" s="116" t="s">
        <v>131</v>
      </c>
      <c r="E19" s="75"/>
      <c r="F19" s="27"/>
      <c r="G19" s="35">
        <f>IF('3f NC-Gas'!F45="-","-",'3f NC-Gas'!F45)</f>
        <v>122.92606294287481</v>
      </c>
      <c r="H19" s="35">
        <f>IF('3f NC-Gas'!G45="-","-",'3f NC-Gas'!G45)</f>
        <v>122.80606294058597</v>
      </c>
      <c r="I19" s="35">
        <f>IF('3f NC-Gas'!H45="-","-",'3f NC-Gas'!H45)</f>
        <v>119.11310513845872</v>
      </c>
      <c r="J19" s="35">
        <f>IF('3f NC-Gas'!I45="-","-",'3f NC-Gas'!I45)</f>
        <v>118.76510513182116</v>
      </c>
      <c r="K19" s="35">
        <f>IF('3f NC-Gas'!J45="-","-",'3f NC-Gas'!J45)</f>
        <v>118.84904344104548</v>
      </c>
      <c r="L19" s="35">
        <f>IF('3f NC-Gas'!K45="-","-",'3f NC-Gas'!K45)</f>
        <v>118.87304344150324</v>
      </c>
      <c r="M19" s="35">
        <f>IF('3f NC-Gas'!L45="-","-",'3f NC-Gas'!L45)</f>
        <v>122.22659483103664</v>
      </c>
      <c r="N19" s="35">
        <f>IF('3f NC-Gas'!M45="-","-",'3f NC-Gas'!M45)</f>
        <v>122.29859483240992</v>
      </c>
      <c r="O19" s="27"/>
      <c r="P19" s="35">
        <f>IF('3f NC-Gas'!O45="-","-",'3f NC-Gas'!O45)</f>
        <v>122.29859483240992</v>
      </c>
      <c r="Q19" s="35">
        <f>IF('3f NC-Gas'!P45="-","-",'3f NC-Gas'!P45)</f>
        <v>124.98284395407399</v>
      </c>
      <c r="R19" s="35">
        <f>IF('3f NC-Gas'!Q45="-","-",'3f NC-Gas'!Q45)</f>
        <v>124.53884394560535</v>
      </c>
      <c r="S19" s="35">
        <f>IF('3f NC-Gas'!R45="-","-",'3f NC-Gas'!R45)</f>
        <v>124.38335679735634</v>
      </c>
      <c r="T19" s="35">
        <f>IF('3f NC-Gas'!S45="-","-",'3f NC-Gas'!S45)</f>
        <v>121.71935674654456</v>
      </c>
      <c r="U19" s="35">
        <f>IF('3f NC-Gas'!T45="-","-",'3f NC-Gas'!T45)</f>
        <v>122.4395384114551</v>
      </c>
      <c r="V19" s="35">
        <f>IF('3f NC-Gas'!U45="-","-",'3f NC-Gas'!U45)</f>
        <v>122.00753840321536</v>
      </c>
      <c r="W19" s="35">
        <f>IF('3f NC-Gas'!V100="-","-",'3f NC-Gas'!V100)</f>
        <v>161.74024709232063</v>
      </c>
      <c r="X19" s="27"/>
      <c r="Y19" s="35">
        <f>IF('3f NC-Gas'!X100="-","-",'3f NC-Gas'!X100)</f>
        <v>157.83763976914793</v>
      </c>
      <c r="Z19" s="35" t="str">
        <f>IF('3f NC-Gas'!Y100="-","-",'3f NC-Gas'!Y100)</f>
        <v>-</v>
      </c>
      <c r="AA19" s="35" t="str">
        <f>IF('3f NC-Gas'!Z100="-","-",'3f NC-Gas'!Z100)</f>
        <v>-</v>
      </c>
      <c r="AB19" s="35" t="str">
        <f>IF('3f NC-Gas'!AA100="-","-",'3f NC-Gas'!AA100)</f>
        <v>-</v>
      </c>
      <c r="AC19" s="35" t="str">
        <f>IF('3f NC-Gas'!AB100="-","-",'3f NC-Gas'!AB100)</f>
        <v>-</v>
      </c>
      <c r="AD19" s="25"/>
    </row>
    <row r="20" spans="1:30" s="26" customFormat="1" ht="11.25" customHeight="1" x14ac:dyDescent="0.15">
      <c r="A20" s="207"/>
      <c r="B20" s="123" t="s">
        <v>248</v>
      </c>
      <c r="C20" s="123" t="s">
        <v>185</v>
      </c>
      <c r="D20" s="116" t="s">
        <v>131</v>
      </c>
      <c r="E20" s="75"/>
      <c r="F20" s="27"/>
      <c r="G20" s="35">
        <f>IF('3g CPIH'!C$17="-","-",'3h OC '!$E$12*('3g CPIH'!C$17/'3g CPIH'!$G$17))</f>
        <v>87.194616340508801</v>
      </c>
      <c r="H20" s="35">
        <f>IF('3g CPIH'!D$17="-","-",'3h OC '!$E$12*('3g CPIH'!D$17/'3g CPIH'!$G$17))</f>
        <v>87.369180136986301</v>
      </c>
      <c r="I20" s="35">
        <f>IF('3g CPIH'!E$17="-","-",'3h OC '!$E$12*('3g CPIH'!E$17/'3g CPIH'!$G$17))</f>
        <v>87.631025831702544</v>
      </c>
      <c r="J20" s="35">
        <f>IF('3g CPIH'!F$17="-","-",'3h OC '!$E$12*('3g CPIH'!F$17/'3g CPIH'!$G$17))</f>
        <v>88.15471722113503</v>
      </c>
      <c r="K20" s="35">
        <f>IF('3g CPIH'!G$17="-","-",'3h OC '!$E$12*('3g CPIH'!G$17/'3g CPIH'!$G$17))</f>
        <v>89.202100000000002</v>
      </c>
      <c r="L20" s="35">
        <f>IF('3g CPIH'!H$17="-","-",'3h OC '!$E$12*('3g CPIH'!H$17/'3g CPIH'!$G$17))</f>
        <v>90.33676467710373</v>
      </c>
      <c r="M20" s="35">
        <f>IF('3g CPIH'!I$17="-","-",'3h OC '!$E$12*('3g CPIH'!I$17/'3g CPIH'!$G$17))</f>
        <v>91.645993150684916</v>
      </c>
      <c r="N20" s="35">
        <f>IF('3g CPIH'!J$17="-","-",'3h OC '!$E$12*('3g CPIH'!J$17/'3g CPIH'!$G$17))</f>
        <v>92.431530234833673</v>
      </c>
      <c r="O20" s="27"/>
      <c r="P20" s="35">
        <f>IF('3g CPIH'!L$17="-","-",'3h OC '!$E$12*('3g CPIH'!L$17/'3g CPIH'!$G$17))</f>
        <v>92.431530234833673</v>
      </c>
      <c r="Q20" s="35">
        <f>IF('3g CPIH'!M$17="-","-",'3h OC '!$E$12*('3g CPIH'!M$17/'3g CPIH'!$G$17))</f>
        <v>93.47891301369863</v>
      </c>
      <c r="R20" s="35">
        <f>IF('3g CPIH'!N$17="-","-",'3h OC '!$E$12*('3g CPIH'!N$17/'3g CPIH'!$G$17))</f>
        <v>94.177168199608616</v>
      </c>
      <c r="S20" s="35">
        <f>IF('3g CPIH'!O$17="-","-",'3h OC '!$E$12*('3g CPIH'!O$17/'3g CPIH'!$G$17))</f>
        <v>94.700859589041102</v>
      </c>
      <c r="T20" s="35">
        <f>IF('3g CPIH'!P$17="-","-",'3h OC '!$E$12*('3g CPIH'!P$17/'3g CPIH'!$G$17))</f>
        <v>94.96270528375733</v>
      </c>
      <c r="U20" s="35">
        <f>IF('3g CPIH'!Q$17="-","-",'3h OC '!$E$12*('3g CPIH'!Q$17/'3g CPIH'!$G$17))</f>
        <v>95.48639667318983</v>
      </c>
      <c r="V20" s="35">
        <f>IF('3g CPIH'!R$17="-","-",'3h OC '!$E$12*('3g CPIH'!R$17/'3g CPIH'!$G$17))</f>
        <v>97.232034637964787</v>
      </c>
      <c r="W20" s="35">
        <f>IF('3g CPIH'!S$17="-","-",'3h OC '!$E$12*('3g CPIH'!S$17/'3g CPIH'!$G$17))</f>
        <v>100.11233727984346</v>
      </c>
      <c r="X20" s="27"/>
      <c r="Y20" s="35">
        <f>IF('3g CPIH'!U$17="-","-",'3h OC '!$E$12*('3g CPIH'!U$17/'3g CPIH'!$G$17))</f>
        <v>105.1746873776908</v>
      </c>
      <c r="Z20" s="35" t="str">
        <f>IF('3g CPIH'!V$17="-","-",'3h OC '!$E$12*('3g CPIH'!V$17/'3g CPIH'!$G$17))</f>
        <v>-</v>
      </c>
      <c r="AA20" s="35" t="str">
        <f>IF('3g CPIH'!W$17="-","-",'3h OC '!$E$12*('3g CPIH'!W$17/'3g CPIH'!$G$17))</f>
        <v>-</v>
      </c>
      <c r="AB20" s="35" t="str">
        <f>IF('3g CPIH'!X$17="-","-",'3h OC '!$E$12*('3g CPIH'!X$17/'3g CPIH'!$G$17))</f>
        <v>-</v>
      </c>
      <c r="AC20" s="35" t="str">
        <f>IF('3g CPIH'!Y$17="-","-",'3h OC '!$E$12*('3g CPIH'!Y$17/'3g CPIH'!$G$17))</f>
        <v>-</v>
      </c>
      <c r="AD20" s="25"/>
    </row>
    <row r="21" spans="1:30" s="26" customFormat="1" ht="11.25" customHeight="1" x14ac:dyDescent="0.15">
      <c r="A21" s="207"/>
      <c r="B21" s="123" t="s">
        <v>248</v>
      </c>
      <c r="C21" s="123" t="s">
        <v>186</v>
      </c>
      <c r="D21" s="116" t="s">
        <v>131</v>
      </c>
      <c r="E21" s="75"/>
      <c r="F21" s="27"/>
      <c r="G21" s="35" t="s">
        <v>249</v>
      </c>
      <c r="H21" s="35" t="s">
        <v>249</v>
      </c>
      <c r="I21" s="35" t="s">
        <v>249</v>
      </c>
      <c r="J21" s="35" t="s">
        <v>249</v>
      </c>
      <c r="K21" s="35">
        <f>IF('3i SMNCC'!G$53="-","-",'3i SMNCC'!G$53)</f>
        <v>0</v>
      </c>
      <c r="L21" s="35">
        <f>IF('3i SMNCC'!H$53="-","-",'3i SMNCC'!H$53)</f>
        <v>-0.14839729644435984</v>
      </c>
      <c r="M21" s="35">
        <f>IF('3i SMNCC'!I$53="-","-",'3i SMNCC'!I$53)</f>
        <v>1.899695256253338</v>
      </c>
      <c r="N21" s="35">
        <f>IF('3i SMNCC'!J$53="-","-",'3i SMNCC'!J$53)</f>
        <v>1.9653659209909353</v>
      </c>
      <c r="O21" s="27"/>
      <c r="P21" s="35">
        <f>IF('3i SMNCC'!L$53="-","-",'3i SMNCC'!L$53)</f>
        <v>1.9653659209909353</v>
      </c>
      <c r="Q21" s="35">
        <f>IF('3i SMNCC'!M$53="-","-",'3i SMNCC'!M$53)</f>
        <v>3.94070969375099</v>
      </c>
      <c r="R21" s="35">
        <f>IF('3i SMNCC'!N$53="-","-",'3i SMNCC'!N$53)</f>
        <v>3.6877871322225353</v>
      </c>
      <c r="S21" s="35">
        <f>IF('3i SMNCC'!O$53="-","-",'3i SMNCC'!O$53)</f>
        <v>5.396909444486452</v>
      </c>
      <c r="T21" s="35">
        <f>IF('3i SMNCC'!P$53="-","-",'3i SMNCC'!P$53)</f>
        <v>4.6837637900821658</v>
      </c>
      <c r="U21" s="35">
        <f>IF('3i SMNCC'!Q$53="-","-",'3i SMNCC'!Q$53)</f>
        <v>4.418895268958277</v>
      </c>
      <c r="V21" s="35">
        <f>IF('3i SMNCC'!R$53="-","-",'3i SMNCC'!R$53)</f>
        <v>-1.4350963821646188</v>
      </c>
      <c r="W21" s="35">
        <f>IF('3i SMNCC'!S$53="-","-",'3i SMNCC'!S$53)</f>
        <v>-3.050256404560824</v>
      </c>
      <c r="X21" s="27"/>
      <c r="Y21" s="35">
        <f>IF('3i SMNCC'!U$53="-","-",'3i SMNCC'!U$53)</f>
        <v>-8.5975135901744473</v>
      </c>
      <c r="Z21" s="35" t="str">
        <f>IF('3i SMNCC'!V$53="-","-",'3i SMNCC'!V$53)</f>
        <v>-</v>
      </c>
      <c r="AA21" s="35" t="str">
        <f>IF('3i SMNCC'!W$53="-","-",'3i SMNCC'!W$53)</f>
        <v>-</v>
      </c>
      <c r="AB21" s="35" t="str">
        <f>IF('3i SMNCC'!X$53="-","-",'3i SMNCC'!X$53)</f>
        <v>-</v>
      </c>
      <c r="AC21" s="35" t="str">
        <f>IF('3i SMNCC'!Y$53="-","-",'3i SMNCC'!Y$53)</f>
        <v>-</v>
      </c>
      <c r="AD21" s="25"/>
    </row>
    <row r="22" spans="1:30" s="26" customFormat="1" ht="11.25" customHeight="1" x14ac:dyDescent="0.15">
      <c r="A22" s="207"/>
      <c r="B22" s="123" t="s">
        <v>248</v>
      </c>
      <c r="C22" s="123" t="s">
        <v>187</v>
      </c>
      <c r="D22" s="116" t="s">
        <v>131</v>
      </c>
      <c r="E22" s="75"/>
      <c r="F22" s="27"/>
      <c r="G22" s="35">
        <f>IF('3g CPIH'!C$17="-","-",'3j PAAC PAP'!$G$24*('3g CPIH'!C$17/'3g CPIH'!$G$17))</f>
        <v>38.769117710371823</v>
      </c>
      <c r="H22" s="35">
        <f>IF('3g CPIH'!D$17="-","-",'3j PAAC PAP'!$G$24*('3g CPIH'!D$17/'3g CPIH'!$G$17))</f>
        <v>38.846733561643838</v>
      </c>
      <c r="I22" s="35">
        <f>IF('3g CPIH'!E$17="-","-",'3j PAAC PAP'!$G$24*('3g CPIH'!E$17/'3g CPIH'!$G$17))</f>
        <v>38.963157338551866</v>
      </c>
      <c r="J22" s="35">
        <f>IF('3g CPIH'!F$17="-","-",'3j PAAC PAP'!$G$24*('3g CPIH'!F$17/'3g CPIH'!$G$17))</f>
        <v>39.19600489236791</v>
      </c>
      <c r="K22" s="35">
        <f>IF('3g CPIH'!G$17="-","-",'3j PAAC PAP'!$G$24*('3g CPIH'!G$17/'3g CPIH'!$G$17))</f>
        <v>39.661700000000003</v>
      </c>
      <c r="L22" s="35">
        <f>IF('3g CPIH'!H$17="-","-",'3j PAAC PAP'!$G$24*('3g CPIH'!H$17/'3g CPIH'!$G$17))</f>
        <v>40.166203033268111</v>
      </c>
      <c r="M22" s="35">
        <f>IF('3g CPIH'!I$17="-","-",'3j PAAC PAP'!$G$24*('3g CPIH'!I$17/'3g CPIH'!$G$17))</f>
        <v>40.748321917808219</v>
      </c>
      <c r="N22" s="35">
        <f>IF('3g CPIH'!J$17="-","-",'3j PAAC PAP'!$G$24*('3g CPIH'!J$17/'3g CPIH'!$G$17))</f>
        <v>41.097593248532299</v>
      </c>
      <c r="O22" s="27"/>
      <c r="P22" s="35">
        <f>IF('3g CPIH'!L$17="-","-",'3j PAAC PAP'!$G$24*('3g CPIH'!L$17/'3g CPIH'!$G$17))</f>
        <v>41.097593248532299</v>
      </c>
      <c r="Q22" s="35">
        <f>IF('3g CPIH'!M$17="-","-",'3j PAAC PAP'!$G$24*('3g CPIH'!M$17/'3g CPIH'!$G$17))</f>
        <v>41.563288356164385</v>
      </c>
      <c r="R22" s="35">
        <f>IF('3g CPIH'!N$17="-","-",'3j PAAC PAP'!$G$24*('3g CPIH'!N$17/'3g CPIH'!$G$17))</f>
        <v>41.87375176125245</v>
      </c>
      <c r="S22" s="35">
        <f>IF('3g CPIH'!O$17="-","-",'3j PAAC PAP'!$G$24*('3g CPIH'!O$17/'3g CPIH'!$G$17))</f>
        <v>42.1065993150685</v>
      </c>
      <c r="T22" s="35">
        <f>IF('3g CPIH'!P$17="-","-",'3j PAAC PAP'!$G$24*('3g CPIH'!P$17/'3g CPIH'!$G$17))</f>
        <v>42.223023091976515</v>
      </c>
      <c r="U22" s="35">
        <f>IF('3g CPIH'!Q$17="-","-",'3j PAAC PAP'!$G$24*('3g CPIH'!Q$17/'3g CPIH'!$G$17))</f>
        <v>42.455870645792565</v>
      </c>
      <c r="V22" s="35">
        <f>IF('3g CPIH'!R$17="-","-",'3j PAAC PAP'!$G$24*('3g CPIH'!R$17/'3g CPIH'!$G$17))</f>
        <v>43.232029158512731</v>
      </c>
      <c r="W22" s="35">
        <f>IF('3g CPIH'!S$17="-","-",'3j PAAC PAP'!$G$24*('3g CPIH'!S$17/'3g CPIH'!$G$17))</f>
        <v>44.512690704500983</v>
      </c>
      <c r="X22" s="27"/>
      <c r="Y22" s="35">
        <f>IF('3g CPIH'!U$17="-","-",'3j PAAC PAP'!$G$24*('3g CPIH'!U$17/'3g CPIH'!$G$17))</f>
        <v>46.763550391389437</v>
      </c>
      <c r="Z22" s="35" t="str">
        <f>IF('3g CPIH'!V$17="-","-",'3j PAAC PAP'!$G$24*('3g CPIH'!V$17/'3g CPIH'!$G$17))</f>
        <v>-</v>
      </c>
      <c r="AA22" s="35" t="str">
        <f>IF('3g CPIH'!W$17="-","-",'3j PAAC PAP'!$G$24*('3g CPIH'!W$17/'3g CPIH'!$G$17))</f>
        <v>-</v>
      </c>
      <c r="AB22" s="35" t="str">
        <f>IF('3g CPIH'!X$17="-","-",'3j PAAC PAP'!$G$24*('3g CPIH'!X$17/'3g CPIH'!$G$17))</f>
        <v>-</v>
      </c>
      <c r="AC22" s="35" t="str">
        <f>IF('3g CPIH'!Y$17="-","-",'3j PAAC PAP'!$G$24*('3g CPIH'!Y$17/'3g CPIH'!$G$17))</f>
        <v>-</v>
      </c>
      <c r="AD22" s="25"/>
    </row>
    <row r="23" spans="1:30" s="26" customFormat="1" ht="11.25" x14ac:dyDescent="0.15">
      <c r="A23" s="207"/>
      <c r="B23" s="123" t="s">
        <v>248</v>
      </c>
      <c r="C23" s="123" t="s">
        <v>188</v>
      </c>
      <c r="D23" s="116" t="s">
        <v>131</v>
      </c>
      <c r="E23" s="75"/>
      <c r="F23" s="27"/>
      <c r="G23" s="35">
        <f>IF(G15="-","-",SUM(G15:G21)*'3j PAAC PAP'!$G$42)</f>
        <v>0</v>
      </c>
      <c r="H23" s="35">
        <f>IF(H15="-","-",SUM(H15:H21)*'3j PAAC PAP'!$G$42)</f>
        <v>0</v>
      </c>
      <c r="I23" s="35">
        <f>IF(I15="-","-",SUM(I15:I21)*'3j PAAC PAP'!$G$42)</f>
        <v>0</v>
      </c>
      <c r="J23" s="35">
        <f>IF(J15="-","-",SUM(J15:J21)*'3j PAAC PAP'!$G$42)</f>
        <v>0</v>
      </c>
      <c r="K23" s="35">
        <f>IF(K15="-","-",SUM(K15:K21)*'3j PAAC PAP'!$G$42)</f>
        <v>0</v>
      </c>
      <c r="L23" s="35">
        <f>IF(L15="-","-",SUM(L15:L21)*'3j PAAC PAP'!$G$42)</f>
        <v>0</v>
      </c>
      <c r="M23" s="35">
        <f>IF(M15="-","-",SUM(M15:M21)*'3j PAAC PAP'!$G$42)</f>
        <v>0</v>
      </c>
      <c r="N23" s="35">
        <f>IF(N15="-","-",SUM(N15:N21)*'3j PAAC PAP'!$G$42)</f>
        <v>0</v>
      </c>
      <c r="O23" s="27"/>
      <c r="P23" s="35">
        <f>IF(P15="-","-",SUM(P15:P21)*'3j PAAC PAP'!$G$42)</f>
        <v>0</v>
      </c>
      <c r="Q23" s="35">
        <f>IF(Q15="-","-",SUM(Q15:Q21)*'3j PAAC PAP'!$G$42)</f>
        <v>0</v>
      </c>
      <c r="R23" s="35">
        <f>IF(R15="-","-",SUM(R15:R21)*'3j PAAC PAP'!$G$42)</f>
        <v>0</v>
      </c>
      <c r="S23" s="35">
        <f>IF(S15="-","-",SUM(S15:S21)*'3j PAAC PAP'!$G$42)</f>
        <v>0</v>
      </c>
      <c r="T23" s="35">
        <f>IF(T15="-","-",SUM(T15:T21)*'3j PAAC PAP'!$G$42)</f>
        <v>0</v>
      </c>
      <c r="U23" s="35">
        <f>IF(U15="-","-",SUM(U15:U21)*'3j PAAC PAP'!$G$42)</f>
        <v>0</v>
      </c>
      <c r="V23" s="35">
        <f>IF(V15="-","-",SUM(V15:V21)*'3j PAAC PAP'!$G$42)</f>
        <v>0</v>
      </c>
      <c r="W23" s="35">
        <f>IF(W15="-","-",SUM(W15:W21)*'3j PAAC PAP'!$G$42)</f>
        <v>0</v>
      </c>
      <c r="X23" s="27"/>
      <c r="Y23" s="35">
        <f>IF(Y15="-","-",SUM(Y15:Y21)*'3j PAAC PAP'!$G$42)</f>
        <v>0</v>
      </c>
      <c r="Z23" s="35" t="str">
        <f>IF(Z15="-","-",SUM(Z15:Z21)*'3j PAAC PAP'!$G$42)</f>
        <v>-</v>
      </c>
      <c r="AA23" s="35" t="str">
        <f>IF(AA15="-","-",SUM(AA15:AA21)*'3j PAAC PAP'!$G$42)</f>
        <v>-</v>
      </c>
      <c r="AB23" s="35" t="str">
        <f>IF(AB15="-","-",SUM(AB15:AB21)*'3j PAAC PAP'!$G$42)</f>
        <v>-</v>
      </c>
      <c r="AC23" s="35" t="str">
        <f>IF(AC15="-","-",SUM(AC15:AC21)*'3j PAAC PAP'!$G$42)</f>
        <v>-</v>
      </c>
      <c r="AD23" s="25"/>
    </row>
    <row r="24" spans="1:30" s="26" customFormat="1" ht="11.25" x14ac:dyDescent="0.15">
      <c r="A24" s="207"/>
      <c r="B24" s="123" t="s">
        <v>189</v>
      </c>
      <c r="C24" s="123" t="s">
        <v>250</v>
      </c>
      <c r="D24" s="116" t="s">
        <v>131</v>
      </c>
      <c r="E24" s="75"/>
      <c r="F24" s="27"/>
      <c r="G24" s="35">
        <f>IF(G18="-","-",SUM(G15:G23)*'3k EBIT'!$E$12)</f>
        <v>10.148174768227852</v>
      </c>
      <c r="H24" s="35">
        <f>IF(H18="-","-",SUM(H15:H23)*'3k EBIT'!$E$12)</f>
        <v>9.3841493836011338</v>
      </c>
      <c r="I24" s="35">
        <f>IF(I18="-","-",SUM(I15:I23)*'3k EBIT'!$E$12)</f>
        <v>8.5820564101527079</v>
      </c>
      <c r="J24" s="35">
        <f>IF(J18="-","-",SUM(J15:J23)*'3k EBIT'!$E$12)</f>
        <v>8.3067596235824634</v>
      </c>
      <c r="K24" s="35">
        <f>IF(K18="-","-",SUM(K15:K23)*'3k EBIT'!$E$12)</f>
        <v>9.0558791164541308</v>
      </c>
      <c r="L24" s="35">
        <f>IF(L18="-","-",SUM(L15:L23)*'3k EBIT'!$E$12)</f>
        <v>9.0524852698399432</v>
      </c>
      <c r="M24" s="35">
        <f>IF(M18="-","-",SUM(M15:M23)*'3k EBIT'!$E$12)</f>
        <v>9.5511935907132397</v>
      </c>
      <c r="N24" s="35">
        <f>IF(N18="-","-",SUM(N15:N23)*'3k EBIT'!$E$12)</f>
        <v>10.110143539233237</v>
      </c>
      <c r="O24" s="27"/>
      <c r="P24" s="35">
        <f>IF(P18="-","-",SUM(P15:P23)*'3k EBIT'!$E$12)</f>
        <v>10.110143539233237</v>
      </c>
      <c r="Q24" s="35">
        <f>IF(Q18="-","-",SUM(Q15:Q23)*'3k EBIT'!$E$12)</f>
        <v>10.974856832977142</v>
      </c>
      <c r="R24" s="35">
        <f>IF(R18="-","-",SUM(R15:R23)*'3k EBIT'!$E$12)</f>
        <v>10.010874367157683</v>
      </c>
      <c r="S24" s="35">
        <f>IF(S18="-","-",SUM(S15:S23)*'3k EBIT'!$E$12)</f>
        <v>9.6484488943828683</v>
      </c>
      <c r="T24" s="35">
        <f>IF(T18="-","-",SUM(T15:T23)*'3k EBIT'!$E$12)</f>
        <v>8.3841389944046796</v>
      </c>
      <c r="U24" s="35">
        <f>IF(U18="-","-",SUM(U15:U23)*'3k EBIT'!$E$12)</f>
        <v>9.2159376846616237</v>
      </c>
      <c r="V24" s="35">
        <f>IF(V18="-","-",SUM(V15:V23)*'3k EBIT'!$E$12)</f>
        <v>10.873295026847993</v>
      </c>
      <c r="W24" s="35">
        <f>IF(W18="-","-",SUM(W15:W23)*'3k EBIT'!$E$12)</f>
        <v>18.247015730806933</v>
      </c>
      <c r="X24" s="27"/>
      <c r="Y24" s="35">
        <f>IF(Y18="-","-",SUM(Y15:Y23)*'3k EBIT'!$E$12)</f>
        <v>34.738176182144223</v>
      </c>
      <c r="Z24" s="35" t="str">
        <f>IF(Z18="-","-",SUM(Z15:Z23)*'3k EBIT'!$E$12)</f>
        <v>-</v>
      </c>
      <c r="AA24" s="35" t="str">
        <f>IF(AA18="-","-",SUM(AA15:AA23)*'3k EBIT'!$E$12)</f>
        <v>-</v>
      </c>
      <c r="AB24" s="35" t="str">
        <f>IF(AB18="-","-",SUM(AB15:AB23)*'3k EBIT'!$E$12)</f>
        <v>-</v>
      </c>
      <c r="AC24" s="35" t="str">
        <f>IF(AC18="-","-",SUM(AC15:AC23)*'3k EBIT'!$E$12)</f>
        <v>-</v>
      </c>
      <c r="AD24" s="25"/>
    </row>
    <row r="25" spans="1:30" s="26" customFormat="1" ht="11.25" x14ac:dyDescent="0.15">
      <c r="A25" s="207"/>
      <c r="B25" s="123" t="s">
        <v>251</v>
      </c>
      <c r="C25" s="158" t="s">
        <v>252</v>
      </c>
      <c r="D25" s="116" t="s">
        <v>131</v>
      </c>
      <c r="E25" s="116"/>
      <c r="F25" s="27"/>
      <c r="G25" s="35">
        <f>IF(G20="-","-",SUM(G15:G18,G20:G24)*'3l HAP'!$E$13)</f>
        <v>6.0202061130074007</v>
      </c>
      <c r="H25" s="35">
        <f>IF(H20="-","-",SUM(H15:H18,H20:H24)*'3l HAP'!$E$13)</f>
        <v>5.4332213995737808</v>
      </c>
      <c r="I25" s="35">
        <f>IF(I20="-","-",SUM(I15:I18,I20:I24)*'3l HAP'!$E$13)</f>
        <v>4.8692142908810263</v>
      </c>
      <c r="J25" s="35">
        <f>IF(J20="-","-",SUM(J15:J18,J20:J24)*'3l HAP'!$E$13)</f>
        <v>4.6621715385930829</v>
      </c>
      <c r="K25" s="35">
        <f>IF(K20="-","-",SUM(K15:K18,K20:K24)*'3l HAP'!$E$13)</f>
        <v>5.2381980696410544</v>
      </c>
      <c r="L25" s="35">
        <f>IF(L20="-","-",SUM(L15:L18,L20:L24)*'3l HAP'!$E$13)</f>
        <v>5.2352314599630878</v>
      </c>
      <c r="M25" s="35">
        <f>IF(M20="-","-",SUM(M15:M18,M20:M24)*'3l HAP'!$E$13)</f>
        <v>5.5704260882777099</v>
      </c>
      <c r="N25" s="35">
        <f>IF(N20="-","-",SUM(N15:N18,N20:N24)*'3l HAP'!$E$13)</f>
        <v>6.0000868213118617</v>
      </c>
      <c r="O25" s="27"/>
      <c r="P25" s="35">
        <f>IF(P20="-","-",SUM(P15:P18,P20:P24)*'3l HAP'!$E$13)</f>
        <v>6.0000868213118617</v>
      </c>
      <c r="Q25" s="35">
        <f>IF(Q20="-","-",SUM(Q15:Q18,Q20:Q24)*'3l HAP'!$E$13)</f>
        <v>6.6271163143610483</v>
      </c>
      <c r="R25" s="35">
        <f>IF(R20="-","-",SUM(R15:R18,R20:R24)*'3l HAP'!$E$13)</f>
        <v>5.8907926315177912</v>
      </c>
      <c r="S25" s="35">
        <f>IF(S20="-","-",SUM(S15:S18,S20:S24)*'3l HAP'!$E$13)</f>
        <v>5.6137917949012177</v>
      </c>
      <c r="T25" s="35">
        <f>IF(T20="-","-",SUM(T15:T18,T20:T24)*'3l HAP'!$E$13)</f>
        <v>4.678545230189088</v>
      </c>
      <c r="U25" s="35">
        <f>IF(U20="-","-",SUM(U15:U18,U20:U24)*'3l HAP'!$E$13)</f>
        <v>5.3089673448409469</v>
      </c>
      <c r="V25" s="35">
        <f>IF(V20="-","-",SUM(V15:V18,V20:V24)*'3l HAP'!$E$13)</f>
        <v>6.5924164055973939</v>
      </c>
      <c r="W25" s="35">
        <f>IF(W20="-","-",SUM(W15:W18,W20:W24)*'3l HAP'!$E$13)</f>
        <v>11.692721408947534</v>
      </c>
      <c r="X25" s="27"/>
      <c r="Y25" s="35">
        <f>IF(Y20="-","-",SUM(Y15:Y18,Y20:Y24)*'3l HAP'!$E$13)</f>
        <v>24.457595295277649</v>
      </c>
      <c r="Z25" s="35" t="str">
        <f>IF(Z20="-","-",SUM(Z15:Z18,Z20:Z24)*'3l HAP'!$E$13)</f>
        <v>-</v>
      </c>
      <c r="AA25" s="35" t="str">
        <f>IF(AA20="-","-",SUM(AA15:AA18,AA20:AA24)*'3l HAP'!$E$13)</f>
        <v>-</v>
      </c>
      <c r="AB25" s="35" t="str">
        <f>IF(AB20="-","-",SUM(AB15:AB18,AB20:AB24)*'3l HAP'!$E$13)</f>
        <v>-</v>
      </c>
      <c r="AC25" s="35" t="str">
        <f>IF(AC20="-","-",SUM(AC15:AC18,AC20:AC24)*'3l HAP'!$E$13)</f>
        <v>-</v>
      </c>
      <c r="AD25" s="25"/>
    </row>
    <row r="26" spans="1:30" s="26" customFormat="1" ht="11.25" customHeight="1" x14ac:dyDescent="0.15">
      <c r="A26" s="207"/>
      <c r="B26" s="123" t="s">
        <v>253</v>
      </c>
      <c r="C26" s="123" t="str">
        <f>B26&amp;"_"&amp;D26</f>
        <v>Total_Eastern</v>
      </c>
      <c r="D26" s="116" t="s">
        <v>131</v>
      </c>
      <c r="E26" s="75"/>
      <c r="F26" s="27"/>
      <c r="G26" s="35">
        <f t="shared" ref="G26:N26" si="0">IF(G15="-","-",SUM(G15:G25))</f>
        <v>540.13444698139278</v>
      </c>
      <c r="H26" s="35">
        <f t="shared" si="0"/>
        <v>499.33561652879314</v>
      </c>
      <c r="I26" s="35">
        <f t="shared" si="0"/>
        <v>456.55620720210288</v>
      </c>
      <c r="J26" s="35">
        <f t="shared" si="0"/>
        <v>441.85986587832923</v>
      </c>
      <c r="K26" s="35">
        <f t="shared" si="0"/>
        <v>481.86321785390447</v>
      </c>
      <c r="L26" s="35">
        <f t="shared" si="0"/>
        <v>481.68162781199754</v>
      </c>
      <c r="M26" s="35">
        <f t="shared" si="0"/>
        <v>508.26461796034368</v>
      </c>
      <c r="N26" s="35">
        <f t="shared" si="0"/>
        <v>538.11268488518556</v>
      </c>
      <c r="O26" s="27"/>
      <c r="P26" s="35">
        <f t="shared" ref="P26:W26" si="1">IF(P15="-","-",SUM(P15:P25))</f>
        <v>538.11268488518556</v>
      </c>
      <c r="Q26" s="35">
        <f t="shared" si="1"/>
        <v>584.25092156623236</v>
      </c>
      <c r="R26" s="35">
        <f t="shared" si="1"/>
        <v>532.77869958632959</v>
      </c>
      <c r="S26" s="35">
        <f t="shared" si="1"/>
        <v>513.42668174581388</v>
      </c>
      <c r="T26" s="35">
        <f t="shared" si="1"/>
        <v>445.94883635205554</v>
      </c>
      <c r="U26" s="35">
        <f t="shared" si="1"/>
        <v>490.35811881831012</v>
      </c>
      <c r="V26" s="35">
        <f t="shared" si="1"/>
        <v>578.8708656480585</v>
      </c>
      <c r="W26" s="35">
        <f t="shared" si="1"/>
        <v>972.06157371590757</v>
      </c>
      <c r="X26" s="27"/>
      <c r="Y26" s="35">
        <f t="shared" ref="Y26:AC26" si="2">IF(Y15="-","-",SUM(Y15:Y25))</f>
        <v>1852.781902319234</v>
      </c>
      <c r="Z26" s="35" t="str">
        <f t="shared" si="2"/>
        <v>-</v>
      </c>
      <c r="AA26" s="35" t="str">
        <f t="shared" si="2"/>
        <v>-</v>
      </c>
      <c r="AB26" s="35" t="str">
        <f t="shared" si="2"/>
        <v>-</v>
      </c>
      <c r="AC26" s="35" t="str">
        <f t="shared" si="2"/>
        <v>-</v>
      </c>
      <c r="AD26" s="25"/>
    </row>
    <row r="27" spans="1:30" s="26" customFormat="1" ht="11.25" customHeight="1" x14ac:dyDescent="0.15">
      <c r="A27" s="207"/>
      <c r="B27" s="120" t="s">
        <v>244</v>
      </c>
      <c r="C27" s="120" t="s">
        <v>180</v>
      </c>
      <c r="D27" s="118" t="s">
        <v>132</v>
      </c>
      <c r="E27" s="119"/>
      <c r="F27" s="27"/>
      <c r="G27" s="117">
        <f>IF('3a DF'!H$147="-","-",'3a DF'!H$147)</f>
        <v>253.15</v>
      </c>
      <c r="H27" s="117">
        <f>IF('3a DF'!I$147="-","-",'3a DF'!I$147)</f>
        <v>213.57</v>
      </c>
      <c r="I27" s="117">
        <f>IF('3a DF'!J$147="-","-",'3a DF'!J$147)</f>
        <v>174.75</v>
      </c>
      <c r="J27" s="117">
        <f>IF('3a DF'!K$147="-","-",'3a DF'!K$147)</f>
        <v>160.27000000000001</v>
      </c>
      <c r="K27" s="117">
        <f>IF('3a DF'!L$147="-","-",'3a DF'!L$147)</f>
        <v>200.75</v>
      </c>
      <c r="L27" s="117">
        <f>IF('3a DF'!M$147="-","-",'3a DF'!M$147)</f>
        <v>199.06</v>
      </c>
      <c r="M27" s="117">
        <f>IF('3a DF'!N$147="-","-",'3a DF'!N$147)</f>
        <v>215.77</v>
      </c>
      <c r="N27" s="117">
        <f>IF('3a DF'!O$147="-","-",'3a DF'!O$147)</f>
        <v>243.36</v>
      </c>
      <c r="O27" s="27"/>
      <c r="P27" s="117">
        <f>IF('3a DF'!Q$147="-","-",'3a DF'!Q$147)</f>
        <v>243.36</v>
      </c>
      <c r="Q27" s="117">
        <f>IF('3a DF'!R$147="-","-",'3a DF'!R$147)</f>
        <v>281.18</v>
      </c>
      <c r="R27" s="117">
        <f>IF('3a DF'!S$147="-","-",'3a DF'!S$147)</f>
        <v>230.78</v>
      </c>
      <c r="S27" s="117">
        <f>IF('3a DF'!T$147="-","-",'3a DF'!T$147)</f>
        <v>206.32</v>
      </c>
      <c r="T27" s="117">
        <f>IF('3a DF'!U$147="-","-",'3a DF'!U$147)</f>
        <v>145.13</v>
      </c>
      <c r="U27" s="117">
        <f>IF('3a DF'!V$147="-","-",'3a DF'!V$147)</f>
        <v>187.07</v>
      </c>
      <c r="V27" s="117">
        <f>IF('3a DF'!W$147="-","-",'3a DF'!W$147)</f>
        <v>276.51</v>
      </c>
      <c r="W27" s="117">
        <f>IF('3a DF'!X$148="-","-",'3a DF'!X$148)</f>
        <v>605.44000000000005</v>
      </c>
      <c r="X27" s="27"/>
      <c r="Y27" s="117">
        <f>IF('3a DF'!Z$148="-","-",'3a DF'!Z$148)</f>
        <v>1455.9576357366336</v>
      </c>
      <c r="Z27" s="117" t="str">
        <f>IF('3a DF'!AA$148="-","-",'3a DF'!AA$148)</f>
        <v>-</v>
      </c>
      <c r="AA27" s="117" t="str">
        <f>IF('3a DF'!AB$148="-","-",'3a DF'!AB$148)</f>
        <v>-</v>
      </c>
      <c r="AB27" s="117" t="str">
        <f>IF('3a DF'!AC$148="-","-",'3a DF'!AC$148)</f>
        <v>-</v>
      </c>
      <c r="AC27" s="117" t="str">
        <f>IF('3a DF'!AD$148="-","-",'3a DF'!AD$148)</f>
        <v>-</v>
      </c>
      <c r="AD27" s="25"/>
    </row>
    <row r="28" spans="1:30" s="26" customFormat="1" ht="11.25" customHeight="1" x14ac:dyDescent="0.15">
      <c r="A28" s="207"/>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x14ac:dyDescent="0.15">
      <c r="A29" s="207"/>
      <c r="B29" s="120" t="s">
        <v>245</v>
      </c>
      <c r="C29" s="120" t="s">
        <v>182</v>
      </c>
      <c r="D29" s="118" t="s">
        <v>132</v>
      </c>
      <c r="E29" s="119"/>
      <c r="F29" s="27"/>
      <c r="G29" s="117" t="str">
        <f>IF('3c AA'!J252="-","-",'3c AA'!J252)</f>
        <v>-</v>
      </c>
      <c r="H29" s="117" t="str">
        <f>IF('3c AA'!K252="-","-",'3c AA'!K252)</f>
        <v>-</v>
      </c>
      <c r="I29" s="117" t="str">
        <f>IF('3c AA'!L252="-","-",'3c AA'!L252)</f>
        <v>-</v>
      </c>
      <c r="J29" s="117" t="str">
        <f>IF('3c AA'!M252="-","-",'3c AA'!M252)</f>
        <v>-</v>
      </c>
      <c r="K29" s="117" t="str">
        <f>IF('3c AA'!N252="-","-",'3c AA'!N252)</f>
        <v>-</v>
      </c>
      <c r="L29" s="117" t="str">
        <f>IF('3c AA'!O252="-","-",'3c AA'!O252)</f>
        <v>-</v>
      </c>
      <c r="M29" s="117" t="str">
        <f>IF('3c AA'!P252="-","-",'3c AA'!P252)</f>
        <v>-</v>
      </c>
      <c r="N29" s="117" t="str">
        <f>IF('3c AA'!Q252="-","-",'3c AA'!Q252)</f>
        <v>-</v>
      </c>
      <c r="O29" s="27"/>
      <c r="P29" s="117" t="str">
        <f>IF('3c AA'!S252="-","-",'3c AA'!S252)</f>
        <v>-</v>
      </c>
      <c r="Q29" s="117" t="str">
        <f>IF('3c AA'!T252="-","-",'3c AA'!T252)</f>
        <v>-</v>
      </c>
      <c r="R29" s="117" t="str">
        <f>IF('3c AA'!U252="-","-",'3c AA'!U252)</f>
        <v>-</v>
      </c>
      <c r="S29" s="117" t="str">
        <f>IF('3c AA'!V252="-","-",'3c AA'!V252)</f>
        <v>-</v>
      </c>
      <c r="T29" s="117">
        <f>IF('3c AA'!W252="-","-",'3c AA'!W252)</f>
        <v>0</v>
      </c>
      <c r="U29" s="117">
        <f>IF('3c AA'!X252="-","-",'3c AA'!X252)</f>
        <v>0</v>
      </c>
      <c r="V29" s="117">
        <f>IF('3c AA'!Y252="-","-",'3c AA'!Y252)</f>
        <v>0</v>
      </c>
      <c r="W29" s="117" t="str">
        <f>IF('3c AA'!Z252="-","-",'3c AA'!Z252)</f>
        <v>-</v>
      </c>
      <c r="X29" s="27"/>
      <c r="Y29" s="117">
        <f>IF('3c AA'!AB252="-","-",'3c AA'!AB252)</f>
        <v>2.9742599903583686</v>
      </c>
      <c r="Z29" s="117" t="str">
        <f>IF('3c AA'!AC252="-","-",'3c AA'!AC252)</f>
        <v>-</v>
      </c>
      <c r="AA29" s="117" t="str">
        <f>IF('3c AA'!AD252="-","-",'3c AA'!AD252)</f>
        <v>-</v>
      </c>
      <c r="AB29" s="117" t="str">
        <f>IF('3c AA'!AE252="-","-",'3c AA'!AE252)</f>
        <v>-</v>
      </c>
      <c r="AC29" s="117" t="str">
        <f>IF('3c AA'!AF252="-","-",'3c AA'!AF252)</f>
        <v>-</v>
      </c>
      <c r="AD29" s="25"/>
    </row>
    <row r="30" spans="1:30" s="26" customFormat="1" ht="12.6" customHeight="1" x14ac:dyDescent="0.15">
      <c r="A30" s="207"/>
      <c r="B30" s="120" t="s">
        <v>246</v>
      </c>
      <c r="C30" s="120" t="s">
        <v>183</v>
      </c>
      <c r="D30" s="118" t="s">
        <v>132</v>
      </c>
      <c r="E30" s="119"/>
      <c r="F30" s="27"/>
      <c r="G30" s="117">
        <f>IF('3d PC'!G$43="-","-",'3d PC'!G$43)</f>
        <v>21.926269106402124</v>
      </c>
      <c r="H30" s="117">
        <f>IF('3d PC'!H$43="-","-",'3d PC'!H$43)</f>
        <v>21.926269106402124</v>
      </c>
      <c r="I30" s="117">
        <f>IF('3d PC'!I$43="-","-",'3d PC'!I$43)</f>
        <v>22.64764819235609</v>
      </c>
      <c r="J30" s="117">
        <f>IF('3d PC'!J$43="-","-",'3d PC'!J$43)</f>
        <v>22.505107470829557</v>
      </c>
      <c r="K30" s="117">
        <f>IF('3d PC'!K$43="-","-",'3d PC'!K$43)</f>
        <v>19.106297226763825</v>
      </c>
      <c r="L30" s="117">
        <f>IF('3d PC'!L$43="-","-",'3d PC'!L$43)</f>
        <v>19.106297226763825</v>
      </c>
      <c r="M30" s="117">
        <f>IF('3d PC'!M$43="-","-",'3d PC'!M$43)</f>
        <v>20.852393125569616</v>
      </c>
      <c r="N30" s="117">
        <f>IF('3d PC'!N$43="-","-",'3d PC'!N$43)</f>
        <v>20.849370287873604</v>
      </c>
      <c r="O30" s="27"/>
      <c r="P30" s="117">
        <f>IF('3d PC'!P$43="-","-",'3d PC'!P$43)</f>
        <v>20.849370287873604</v>
      </c>
      <c r="Q30" s="117">
        <f>IF('3d PC'!Q$43="-","-",'3d PC'!Q$43)</f>
        <v>21.503193401206047</v>
      </c>
      <c r="R30" s="117">
        <f>IF('3d PC'!R$43="-","-",'3d PC'!R$43)</f>
        <v>21.819481548965161</v>
      </c>
      <c r="S30" s="117">
        <f>IF('3d PC'!S$43="-","-",'3d PC'!S$43)</f>
        <v>25.256715910577427</v>
      </c>
      <c r="T30" s="117">
        <f>IF('3d PC'!T$43="-","-",'3d PC'!T$43)</f>
        <v>24.167303215101221</v>
      </c>
      <c r="U30" s="117">
        <f>IF('3d PC'!U$43="-","-",'3d PC'!U$43)</f>
        <v>23.962512789411701</v>
      </c>
      <c r="V30" s="117">
        <f>IF('3d PC'!V$43="-","-",'3d PC'!V$43)</f>
        <v>23.858648398084732</v>
      </c>
      <c r="W30" s="117">
        <f>IF('3d PC'!W$43="-","-",'3d PC'!W$43)</f>
        <v>33.366817904048837</v>
      </c>
      <c r="X30" s="27"/>
      <c r="Y30" s="117">
        <f>IF('3d PC'!Y$43="-","-",'3d PC'!Y$43)</f>
        <v>33.475871166766694</v>
      </c>
      <c r="Z30" s="117" t="str">
        <f>IF('3d PC'!Z$43="-","-",'3d PC'!Z$43)</f>
        <v>-</v>
      </c>
      <c r="AA30" s="117" t="str">
        <f>IF('3d PC'!AA$43="-","-",'3d PC'!AA$43)</f>
        <v>-</v>
      </c>
      <c r="AB30" s="117" t="str">
        <f>IF('3d PC'!AB$43="-","-",'3d PC'!AB$43)</f>
        <v>-</v>
      </c>
      <c r="AC30" s="117" t="str">
        <f>IF('3d PC'!AC$43="-","-",'3d PC'!AC$43)</f>
        <v>-</v>
      </c>
      <c r="AD30" s="25"/>
    </row>
    <row r="31" spans="1:30" s="26" customFormat="1" ht="11.25" customHeight="1" x14ac:dyDescent="0.15">
      <c r="A31" s="207"/>
      <c r="B31" s="120" t="s">
        <v>247</v>
      </c>
      <c r="C31" s="120" t="s">
        <v>184</v>
      </c>
      <c r="D31" s="118" t="s">
        <v>132</v>
      </c>
      <c r="E31" s="119"/>
      <c r="F31" s="27"/>
      <c r="G31" s="117">
        <f>IF('3f NC-Gas'!F46="-","-",'3f NC-Gas'!F46)</f>
        <v>114.22216973903926</v>
      </c>
      <c r="H31" s="117">
        <f>IF('3f NC-Gas'!G46="-","-",'3f NC-Gas'!G46)</f>
        <v>114.10216973889621</v>
      </c>
      <c r="I31" s="117">
        <f>IF('3f NC-Gas'!H46="-","-",'3f NC-Gas'!H46)</f>
        <v>111.57868109024282</v>
      </c>
      <c r="J31" s="117">
        <f>IF('3f NC-Gas'!I46="-","-",'3f NC-Gas'!I46)</f>
        <v>111.23068108982798</v>
      </c>
      <c r="K31" s="117">
        <f>IF('3f NC-Gas'!J46="-","-",'3f NC-Gas'!J46)</f>
        <v>114.15671534102684</v>
      </c>
      <c r="L31" s="117">
        <f>IF('3f NC-Gas'!K46="-","-",'3f NC-Gas'!K46)</f>
        <v>114.18071534105545</v>
      </c>
      <c r="M31" s="117">
        <f>IF('3f NC-Gas'!L46="-","-",'3f NC-Gas'!L46)</f>
        <v>117.87067745578749</v>
      </c>
      <c r="N31" s="117">
        <f>IF('3f NC-Gas'!M46="-","-",'3f NC-Gas'!M46)</f>
        <v>117.94267745587331</v>
      </c>
      <c r="O31" s="27"/>
      <c r="P31" s="117">
        <f>IF('3f NC-Gas'!O46="-","-",'3f NC-Gas'!O46)</f>
        <v>117.94267745587331</v>
      </c>
      <c r="Q31" s="117">
        <f>IF('3f NC-Gas'!P46="-","-",'3f NC-Gas'!P46)</f>
        <v>118.99587434009605</v>
      </c>
      <c r="R31" s="117">
        <f>IF('3f NC-Gas'!Q46="-","-",'3f NC-Gas'!Q46)</f>
        <v>118.55187433956675</v>
      </c>
      <c r="S31" s="117">
        <f>IF('3f NC-Gas'!R46="-","-",'3f NC-Gas'!R46)</f>
        <v>118.06617531126528</v>
      </c>
      <c r="T31" s="117">
        <f>IF('3f NC-Gas'!S46="-","-",'3f NC-Gas'!S46)</f>
        <v>115.40217530808954</v>
      </c>
      <c r="U31" s="117">
        <f>IF('3f NC-Gas'!T46="-","-",'3f NC-Gas'!T46)</f>
        <v>114.79642864771901</v>
      </c>
      <c r="V31" s="117">
        <f>IF('3f NC-Gas'!U46="-","-",'3f NC-Gas'!U46)</f>
        <v>114.36442864720404</v>
      </c>
      <c r="W31" s="117">
        <f>IF('3f NC-Gas'!V101="-","-",'3f NC-Gas'!V101)</f>
        <v>151.15099796579563</v>
      </c>
      <c r="X31" s="27"/>
      <c r="Y31" s="117">
        <f>IF('3f NC-Gas'!X101="-","-",'3f NC-Gas'!X101)</f>
        <v>146.40262715555545</v>
      </c>
      <c r="Z31" s="117" t="str">
        <f>IF('3f NC-Gas'!Y101="-","-",'3f NC-Gas'!Y101)</f>
        <v>-</v>
      </c>
      <c r="AA31" s="117" t="str">
        <f>IF('3f NC-Gas'!Z101="-","-",'3f NC-Gas'!Z101)</f>
        <v>-</v>
      </c>
      <c r="AB31" s="117" t="str">
        <f>IF('3f NC-Gas'!AA101="-","-",'3f NC-Gas'!AA101)</f>
        <v>-</v>
      </c>
      <c r="AC31" s="117" t="str">
        <f>IF('3f NC-Gas'!AB101="-","-",'3f NC-Gas'!AB101)</f>
        <v>-</v>
      </c>
      <c r="AD31" s="25"/>
    </row>
    <row r="32" spans="1:30" s="26" customFormat="1" ht="11.25" customHeight="1" x14ac:dyDescent="0.15">
      <c r="A32" s="207"/>
      <c r="B32" s="120" t="s">
        <v>248</v>
      </c>
      <c r="C32" s="120" t="s">
        <v>185</v>
      </c>
      <c r="D32" s="118" t="s">
        <v>132</v>
      </c>
      <c r="E32" s="119"/>
      <c r="F32" s="27"/>
      <c r="G32" s="117">
        <f>IF('3g CPIH'!C$17="-","-",'3h OC '!$E$12*('3g CPIH'!C$17/'3g CPIH'!$G$17))</f>
        <v>87.194616340508801</v>
      </c>
      <c r="H32" s="117">
        <f>IF('3g CPIH'!D$17="-","-",'3h OC '!$E$12*('3g CPIH'!D$17/'3g CPIH'!$G$17))</f>
        <v>87.369180136986301</v>
      </c>
      <c r="I32" s="117">
        <f>IF('3g CPIH'!E$17="-","-",'3h OC '!$E$12*('3g CPIH'!E$17/'3g CPIH'!$G$17))</f>
        <v>87.631025831702544</v>
      </c>
      <c r="J32" s="117">
        <f>IF('3g CPIH'!F$17="-","-",'3h OC '!$E$12*('3g CPIH'!F$17/'3g CPIH'!$G$17))</f>
        <v>88.15471722113503</v>
      </c>
      <c r="K32" s="117">
        <f>IF('3g CPIH'!G$17="-","-",'3h OC '!$E$12*('3g CPIH'!G$17/'3g CPIH'!$G$17))</f>
        <v>89.202100000000002</v>
      </c>
      <c r="L32" s="117">
        <f>IF('3g CPIH'!H$17="-","-",'3h OC '!$E$12*('3g CPIH'!H$17/'3g CPIH'!$G$17))</f>
        <v>90.33676467710373</v>
      </c>
      <c r="M32" s="117">
        <f>IF('3g CPIH'!I$17="-","-",'3h OC '!$E$12*('3g CPIH'!I$17/'3g CPIH'!$G$17))</f>
        <v>91.645993150684916</v>
      </c>
      <c r="N32" s="117">
        <f>IF('3g CPIH'!J$17="-","-",'3h OC '!$E$12*('3g CPIH'!J$17/'3g CPIH'!$G$17))</f>
        <v>92.431530234833673</v>
      </c>
      <c r="O32" s="27"/>
      <c r="P32" s="117">
        <f>IF('3g CPIH'!L$17="-","-",'3h OC '!$E$12*('3g CPIH'!L$17/'3g CPIH'!$G$17))</f>
        <v>92.431530234833673</v>
      </c>
      <c r="Q32" s="117">
        <f>IF('3g CPIH'!M$17="-","-",'3h OC '!$E$12*('3g CPIH'!M$17/'3g CPIH'!$G$17))</f>
        <v>93.47891301369863</v>
      </c>
      <c r="R32" s="117">
        <f>IF('3g CPIH'!N$17="-","-",'3h OC '!$E$12*('3g CPIH'!N$17/'3g CPIH'!$G$17))</f>
        <v>94.177168199608616</v>
      </c>
      <c r="S32" s="117">
        <f>IF('3g CPIH'!O$17="-","-",'3h OC '!$E$12*('3g CPIH'!O$17/'3g CPIH'!$G$17))</f>
        <v>94.700859589041102</v>
      </c>
      <c r="T32" s="117">
        <f>IF('3g CPIH'!P$17="-","-",'3h OC '!$E$12*('3g CPIH'!P$17/'3g CPIH'!$G$17))</f>
        <v>94.96270528375733</v>
      </c>
      <c r="U32" s="117">
        <f>IF('3g CPIH'!Q$17="-","-",'3h OC '!$E$12*('3g CPIH'!Q$17/'3g CPIH'!$G$17))</f>
        <v>95.48639667318983</v>
      </c>
      <c r="V32" s="117">
        <f>IF('3g CPIH'!R$17="-","-",'3h OC '!$E$12*('3g CPIH'!R$17/'3g CPIH'!$G$17))</f>
        <v>97.232034637964787</v>
      </c>
      <c r="W32" s="117">
        <f>IF('3g CPIH'!S$17="-","-",'3h OC '!$E$12*('3g CPIH'!S$17/'3g CPIH'!$G$17))</f>
        <v>100.11233727984346</v>
      </c>
      <c r="X32" s="27"/>
      <c r="Y32" s="117">
        <f>IF('3g CPIH'!U$17="-","-",'3h OC '!$E$12*('3g CPIH'!U$17/'3g CPIH'!$G$17))</f>
        <v>105.1746873776908</v>
      </c>
      <c r="Z32" s="117" t="str">
        <f>IF('3g CPIH'!V$17="-","-",'3h OC '!$E$12*('3g CPIH'!V$17/'3g CPIH'!$G$17))</f>
        <v>-</v>
      </c>
      <c r="AA32" s="117" t="str">
        <f>IF('3g CPIH'!W$17="-","-",'3h OC '!$E$12*('3g CPIH'!W$17/'3g CPIH'!$G$17))</f>
        <v>-</v>
      </c>
      <c r="AB32" s="117" t="str">
        <f>IF('3g CPIH'!X$17="-","-",'3h OC '!$E$12*('3g CPIH'!X$17/'3g CPIH'!$G$17))</f>
        <v>-</v>
      </c>
      <c r="AC32" s="117" t="str">
        <f>IF('3g CPIH'!Y$17="-","-",'3h OC '!$E$12*('3g CPIH'!Y$17/'3g CPIH'!$G$17))</f>
        <v>-</v>
      </c>
      <c r="AD32" s="25"/>
    </row>
    <row r="33" spans="1:30" s="26" customFormat="1" ht="11.25" customHeight="1" x14ac:dyDescent="0.15">
      <c r="A33" s="207"/>
      <c r="B33" s="120" t="s">
        <v>248</v>
      </c>
      <c r="C33" s="120" t="s">
        <v>186</v>
      </c>
      <c r="D33" s="118" t="s">
        <v>132</v>
      </c>
      <c r="E33" s="119"/>
      <c r="F33" s="27"/>
      <c r="G33" s="117" t="s">
        <v>249</v>
      </c>
      <c r="H33" s="117" t="s">
        <v>249</v>
      </c>
      <c r="I33" s="117" t="s">
        <v>249</v>
      </c>
      <c r="J33" s="117" t="s">
        <v>249</v>
      </c>
      <c r="K33" s="117">
        <f>IF('3i SMNCC'!G$53="-","-",'3i SMNCC'!G$53)</f>
        <v>0</v>
      </c>
      <c r="L33" s="117">
        <f>IF('3i SMNCC'!H$53="-","-",'3i SMNCC'!H$53)</f>
        <v>-0.14839729644435984</v>
      </c>
      <c r="M33" s="117">
        <f>IF('3i SMNCC'!I$53="-","-",'3i SMNCC'!I$53)</f>
        <v>1.899695256253338</v>
      </c>
      <c r="N33" s="117">
        <f>IF('3i SMNCC'!J$53="-","-",'3i SMNCC'!J$53)</f>
        <v>1.9653659209909353</v>
      </c>
      <c r="O33" s="27"/>
      <c r="P33" s="117">
        <f>IF('3i SMNCC'!L$53="-","-",'3i SMNCC'!L$53)</f>
        <v>1.9653659209909353</v>
      </c>
      <c r="Q33" s="117">
        <f>IF('3i SMNCC'!M$53="-","-",'3i SMNCC'!M$53)</f>
        <v>3.94070969375099</v>
      </c>
      <c r="R33" s="117">
        <f>IF('3i SMNCC'!N$53="-","-",'3i SMNCC'!N$53)</f>
        <v>3.6877871322225353</v>
      </c>
      <c r="S33" s="117">
        <f>IF('3i SMNCC'!O$53="-","-",'3i SMNCC'!O$53)</f>
        <v>5.396909444486452</v>
      </c>
      <c r="T33" s="117">
        <f>IF('3i SMNCC'!P$53="-","-",'3i SMNCC'!P$53)</f>
        <v>4.6837637900821658</v>
      </c>
      <c r="U33" s="117">
        <f>IF('3i SMNCC'!Q$53="-","-",'3i SMNCC'!Q$53)</f>
        <v>4.418895268958277</v>
      </c>
      <c r="V33" s="117">
        <f>IF('3i SMNCC'!R$53="-","-",'3i SMNCC'!R$53)</f>
        <v>-1.4350963821646188</v>
      </c>
      <c r="W33" s="117">
        <f>IF('3i SMNCC'!S$53="-","-",'3i SMNCC'!S$53)</f>
        <v>-3.050256404560824</v>
      </c>
      <c r="X33" s="27"/>
      <c r="Y33" s="117">
        <f>IF('3i SMNCC'!U$53="-","-",'3i SMNCC'!U$53)</f>
        <v>-8.5975135901744473</v>
      </c>
      <c r="Z33" s="117" t="str">
        <f>IF('3i SMNCC'!V$53="-","-",'3i SMNCC'!V$53)</f>
        <v>-</v>
      </c>
      <c r="AA33" s="117" t="str">
        <f>IF('3i SMNCC'!W$53="-","-",'3i SMNCC'!W$53)</f>
        <v>-</v>
      </c>
      <c r="AB33" s="117" t="str">
        <f>IF('3i SMNCC'!X$53="-","-",'3i SMNCC'!X$53)</f>
        <v>-</v>
      </c>
      <c r="AC33" s="117" t="str">
        <f>IF('3i SMNCC'!Y$53="-","-",'3i SMNCC'!Y$53)</f>
        <v>-</v>
      </c>
      <c r="AD33" s="25"/>
    </row>
    <row r="34" spans="1:30" s="26" customFormat="1" ht="11.25" x14ac:dyDescent="0.15">
      <c r="A34" s="207"/>
      <c r="B34" s="120" t="s">
        <v>248</v>
      </c>
      <c r="C34" s="120" t="s">
        <v>187</v>
      </c>
      <c r="D34" s="118" t="s">
        <v>132</v>
      </c>
      <c r="E34" s="119"/>
      <c r="F34" s="27"/>
      <c r="G34" s="117">
        <f>IF('3g CPIH'!C$17="-","-",'3j PAAC PAP'!$G$24*('3g CPIH'!C$17/'3g CPIH'!$G$17))</f>
        <v>38.769117710371823</v>
      </c>
      <c r="H34" s="117">
        <f>IF('3g CPIH'!D$17="-","-",'3j PAAC PAP'!$G$24*('3g CPIH'!D$17/'3g CPIH'!$G$17))</f>
        <v>38.846733561643838</v>
      </c>
      <c r="I34" s="117">
        <f>IF('3g CPIH'!E$17="-","-",'3j PAAC PAP'!$G$24*('3g CPIH'!E$17/'3g CPIH'!$G$17))</f>
        <v>38.963157338551866</v>
      </c>
      <c r="J34" s="117">
        <f>IF('3g CPIH'!F$17="-","-",'3j PAAC PAP'!$G$24*('3g CPIH'!F$17/'3g CPIH'!$G$17))</f>
        <v>39.19600489236791</v>
      </c>
      <c r="K34" s="117">
        <f>IF('3g CPIH'!G$17="-","-",'3j PAAC PAP'!$G$24*('3g CPIH'!G$17/'3g CPIH'!$G$17))</f>
        <v>39.661700000000003</v>
      </c>
      <c r="L34" s="117">
        <f>IF('3g CPIH'!H$17="-","-",'3j PAAC PAP'!$G$24*('3g CPIH'!H$17/'3g CPIH'!$G$17))</f>
        <v>40.166203033268111</v>
      </c>
      <c r="M34" s="117">
        <f>IF('3g CPIH'!I$17="-","-",'3j PAAC PAP'!$G$24*('3g CPIH'!I$17/'3g CPIH'!$G$17))</f>
        <v>40.748321917808219</v>
      </c>
      <c r="N34" s="117">
        <f>IF('3g CPIH'!J$17="-","-",'3j PAAC PAP'!$G$24*('3g CPIH'!J$17/'3g CPIH'!$G$17))</f>
        <v>41.097593248532299</v>
      </c>
      <c r="O34" s="27"/>
      <c r="P34" s="117">
        <f>IF('3g CPIH'!L$17="-","-",'3j PAAC PAP'!$G$24*('3g CPIH'!L$17/'3g CPIH'!$G$17))</f>
        <v>41.097593248532299</v>
      </c>
      <c r="Q34" s="117">
        <f>IF('3g CPIH'!M$17="-","-",'3j PAAC PAP'!$G$24*('3g CPIH'!M$17/'3g CPIH'!$G$17))</f>
        <v>41.563288356164385</v>
      </c>
      <c r="R34" s="117">
        <f>IF('3g CPIH'!N$17="-","-",'3j PAAC PAP'!$G$24*('3g CPIH'!N$17/'3g CPIH'!$G$17))</f>
        <v>41.87375176125245</v>
      </c>
      <c r="S34" s="117">
        <f>IF('3g CPIH'!O$17="-","-",'3j PAAC PAP'!$G$24*('3g CPIH'!O$17/'3g CPIH'!$G$17))</f>
        <v>42.1065993150685</v>
      </c>
      <c r="T34" s="117">
        <f>IF('3g CPIH'!P$17="-","-",'3j PAAC PAP'!$G$24*('3g CPIH'!P$17/'3g CPIH'!$G$17))</f>
        <v>42.223023091976515</v>
      </c>
      <c r="U34" s="117">
        <f>IF('3g CPIH'!Q$17="-","-",'3j PAAC PAP'!$G$24*('3g CPIH'!Q$17/'3g CPIH'!$G$17))</f>
        <v>42.455870645792565</v>
      </c>
      <c r="V34" s="117">
        <f>IF('3g CPIH'!R$17="-","-",'3j PAAC PAP'!$G$24*('3g CPIH'!R$17/'3g CPIH'!$G$17))</f>
        <v>43.232029158512731</v>
      </c>
      <c r="W34" s="117">
        <f>IF('3g CPIH'!S$17="-","-",'3j PAAC PAP'!$G$24*('3g CPIH'!S$17/'3g CPIH'!$G$17))</f>
        <v>44.512690704500983</v>
      </c>
      <c r="X34" s="27"/>
      <c r="Y34" s="117">
        <f>IF('3g CPIH'!U$17="-","-",'3j PAAC PAP'!$G$24*('3g CPIH'!U$17/'3g CPIH'!$G$17))</f>
        <v>46.763550391389437</v>
      </c>
      <c r="Z34" s="117" t="str">
        <f>IF('3g CPIH'!V$17="-","-",'3j PAAC PAP'!$G$24*('3g CPIH'!V$17/'3g CPIH'!$G$17))</f>
        <v>-</v>
      </c>
      <c r="AA34" s="117" t="str">
        <f>IF('3g CPIH'!W$17="-","-",'3j PAAC PAP'!$G$24*('3g CPIH'!W$17/'3g CPIH'!$G$17))</f>
        <v>-</v>
      </c>
      <c r="AB34" s="117" t="str">
        <f>IF('3g CPIH'!X$17="-","-",'3j PAAC PAP'!$G$24*('3g CPIH'!X$17/'3g CPIH'!$G$17))</f>
        <v>-</v>
      </c>
      <c r="AC34" s="117" t="str">
        <f>IF('3g CPIH'!Y$17="-","-",'3j PAAC PAP'!$G$24*('3g CPIH'!Y$17/'3g CPIH'!$G$17))</f>
        <v>-</v>
      </c>
      <c r="AD34" s="25"/>
    </row>
    <row r="35" spans="1:30" s="26" customFormat="1" ht="11.25" x14ac:dyDescent="0.15">
      <c r="A35" s="207"/>
      <c r="B35" s="120" t="s">
        <v>248</v>
      </c>
      <c r="C35" s="120" t="s">
        <v>188</v>
      </c>
      <c r="D35" s="118" t="s">
        <v>132</v>
      </c>
      <c r="E35" s="119"/>
      <c r="F35" s="27"/>
      <c r="G35" s="117">
        <f>IF(G27="-","-",SUM(G27:G33)*'3j PAAC PAP'!$G$42)</f>
        <v>0</v>
      </c>
      <c r="H35" s="117">
        <f>IF(H27="-","-",SUM(H27:H33)*'3j PAAC PAP'!$G$42)</f>
        <v>0</v>
      </c>
      <c r="I35" s="117">
        <f>IF(I27="-","-",SUM(I27:I33)*'3j PAAC PAP'!$G$42)</f>
        <v>0</v>
      </c>
      <c r="J35" s="117">
        <f>IF(J27="-","-",SUM(J27:J33)*'3j PAAC PAP'!$G$42)</f>
        <v>0</v>
      </c>
      <c r="K35" s="117">
        <f>IF(K27="-","-",SUM(K27:K33)*'3j PAAC PAP'!$G$42)</f>
        <v>0</v>
      </c>
      <c r="L35" s="117">
        <f>IF(L27="-","-",SUM(L27:L33)*'3j PAAC PAP'!$G$42)</f>
        <v>0</v>
      </c>
      <c r="M35" s="117">
        <f>IF(M27="-","-",SUM(M27:M33)*'3j PAAC PAP'!$G$42)</f>
        <v>0</v>
      </c>
      <c r="N35" s="117">
        <f>IF(N27="-","-",SUM(N27:N33)*'3j PAAC PAP'!$G$42)</f>
        <v>0</v>
      </c>
      <c r="O35" s="27"/>
      <c r="P35" s="117">
        <f>IF(P27="-","-",SUM(P27:P33)*'3j PAAC PAP'!$G$42)</f>
        <v>0</v>
      </c>
      <c r="Q35" s="117">
        <f>IF(Q27="-","-",SUM(Q27:Q33)*'3j PAAC PAP'!$G$42)</f>
        <v>0</v>
      </c>
      <c r="R35" s="117">
        <f>IF(R27="-","-",SUM(R27:R33)*'3j PAAC PAP'!$G$42)</f>
        <v>0</v>
      </c>
      <c r="S35" s="117">
        <f>IF(S27="-","-",SUM(S27:S33)*'3j PAAC PAP'!$G$42)</f>
        <v>0</v>
      </c>
      <c r="T35" s="117">
        <f>IF(T27="-","-",SUM(T27:T33)*'3j PAAC PAP'!$G$42)</f>
        <v>0</v>
      </c>
      <c r="U35" s="117">
        <f>IF(U27="-","-",SUM(U27:U33)*'3j PAAC PAP'!$G$42)</f>
        <v>0</v>
      </c>
      <c r="V35" s="117">
        <f>IF(V27="-","-",SUM(V27:V33)*'3j PAAC PAP'!$G$42)</f>
        <v>0</v>
      </c>
      <c r="W35" s="117">
        <f>IF(W27="-","-",SUM(W27:W33)*'3j PAAC PAP'!$G$42)</f>
        <v>0</v>
      </c>
      <c r="X35" s="27"/>
      <c r="Y35" s="117">
        <f>IF(Y27="-","-",SUM(Y27:Y33)*'3j PAAC PAP'!$G$42)</f>
        <v>0</v>
      </c>
      <c r="Z35" s="117" t="str">
        <f>IF(Z27="-","-",SUM(Z27:Z33)*'3j PAAC PAP'!$G$42)</f>
        <v>-</v>
      </c>
      <c r="AA35" s="117" t="str">
        <f>IF(AA27="-","-",SUM(AA27:AA33)*'3j PAAC PAP'!$G$42)</f>
        <v>-</v>
      </c>
      <c r="AB35" s="117" t="str">
        <f>IF(AB27="-","-",SUM(AB27:AB33)*'3j PAAC PAP'!$G$42)</f>
        <v>-</v>
      </c>
      <c r="AC35" s="117" t="str">
        <f>IF(AC27="-","-",SUM(AC27:AC33)*'3j PAAC PAP'!$G$42)</f>
        <v>-</v>
      </c>
      <c r="AD35" s="25"/>
    </row>
    <row r="36" spans="1:30" s="26" customFormat="1" ht="11.25" x14ac:dyDescent="0.15">
      <c r="A36" s="207"/>
      <c r="B36" s="120" t="s">
        <v>189</v>
      </c>
      <c r="C36" s="120" t="s">
        <v>250</v>
      </c>
      <c r="D36" s="118" t="s">
        <v>132</v>
      </c>
      <c r="E36" s="119"/>
      <c r="F36" s="27"/>
      <c r="G36" s="117">
        <f>IF(G30="-","-",SUM(G27:G35)*'3k EBIT'!$E$12)</f>
        <v>9.9795977646559653</v>
      </c>
      <c r="H36" s="117">
        <f>IF(H30="-","-",SUM(H27:H35)*'3k EBIT'!$E$12)</f>
        <v>9.2155723800708067</v>
      </c>
      <c r="I36" s="117">
        <f>IF(I30="-","-",SUM(I27:I35)*'3k EBIT'!$E$12)</f>
        <v>8.436129685186863</v>
      </c>
      <c r="J36" s="117">
        <f>IF(J30="-","-",SUM(J27:J35)*'3k EBIT'!$E$12)</f>
        <v>8.1608328987371408</v>
      </c>
      <c r="K36" s="117">
        <f>IF(K30="-","-",SUM(K27:K35)*'3k EBIT'!$E$12)</f>
        <v>8.9649981058129704</v>
      </c>
      <c r="L36" s="117">
        <f>IF(L30="-","-",SUM(L27:L35)*'3k EBIT'!$E$12)</f>
        <v>8.9616042591904712</v>
      </c>
      <c r="M36" s="117">
        <f>IF(M30="-","-",SUM(M27:M35)*'3k EBIT'!$E$12)</f>
        <v>9.4668281829894134</v>
      </c>
      <c r="N36" s="117">
        <f>IF(N30="-","-",SUM(N27:N35)*'3k EBIT'!$E$12)</f>
        <v>10.025778131484476</v>
      </c>
      <c r="O36" s="27"/>
      <c r="P36" s="117">
        <f>IF(P30="-","-",SUM(P27:P35)*'3k EBIT'!$E$12)</f>
        <v>10.025778131484476</v>
      </c>
      <c r="Q36" s="117">
        <f>IF(Q30="-","-",SUM(Q27:Q35)*'3k EBIT'!$E$12)</f>
        <v>10.858901205493616</v>
      </c>
      <c r="R36" s="117">
        <f>IF(R30="-","-",SUM(R27:R35)*'3k EBIT'!$E$12)</f>
        <v>9.8949187398279292</v>
      </c>
      <c r="S36" s="117">
        <f>IF(S30="-","-",SUM(S27:S35)*'3k EBIT'!$E$12)</f>
        <v>9.5260977233602571</v>
      </c>
      <c r="T36" s="117">
        <f>IF(T30="-","-",SUM(T27:T35)*'3k EBIT'!$E$12)</f>
        <v>8.2617878243046832</v>
      </c>
      <c r="U36" s="117">
        <f>IF(U30="-","-",SUM(U27:U35)*'3k EBIT'!$E$12)</f>
        <v>9.067905934757583</v>
      </c>
      <c r="V36" s="117">
        <f>IF(V30="-","-",SUM(V27:V35)*'3k EBIT'!$E$12)</f>
        <v>10.725263277093564</v>
      </c>
      <c r="W36" s="117">
        <f>IF(W30="-","-",SUM(W27:W35)*'3k EBIT'!$E$12)</f>
        <v>18.041923153724397</v>
      </c>
      <c r="X36" s="27"/>
      <c r="Y36" s="117">
        <f>IF(Y30="-","-",SUM(Y27:Y35)*'3k EBIT'!$E$12)</f>
        <v>34.516702857844159</v>
      </c>
      <c r="Z36" s="117" t="str">
        <f>IF(Z30="-","-",SUM(Z27:Z35)*'3k EBIT'!$E$12)</f>
        <v>-</v>
      </c>
      <c r="AA36" s="117" t="str">
        <f>IF(AA30="-","-",SUM(AA27:AA35)*'3k EBIT'!$E$12)</f>
        <v>-</v>
      </c>
      <c r="AB36" s="117" t="str">
        <f>IF(AB30="-","-",SUM(AB27:AB35)*'3k EBIT'!$E$12)</f>
        <v>-</v>
      </c>
      <c r="AC36" s="117" t="str">
        <f>IF(AC30="-","-",SUM(AC27:AC35)*'3k EBIT'!$E$12)</f>
        <v>-</v>
      </c>
      <c r="AD36" s="25"/>
    </row>
    <row r="37" spans="1:30" s="26" customFormat="1" ht="11.25" customHeight="1" x14ac:dyDescent="0.15">
      <c r="A37" s="207"/>
      <c r="B37" s="120" t="s">
        <v>251</v>
      </c>
      <c r="C37" s="156" t="s">
        <v>252</v>
      </c>
      <c r="D37" s="118" t="s">
        <v>132</v>
      </c>
      <c r="E37" s="118"/>
      <c r="F37" s="27"/>
      <c r="G37" s="117">
        <f>IF(G32="-","-",SUM(G27:G30,G32:G36)*'3l HAP'!$E$13)</f>
        <v>6.017737977098105</v>
      </c>
      <c r="H37" s="117">
        <f>IF(H32="-","-",SUM(H27:H30,H32:H36)*'3l HAP'!$E$13)</f>
        <v>5.4307532636650935</v>
      </c>
      <c r="I37" s="117">
        <f>IF(I32="-","-",SUM(I27:I30,I32:I36)*'3l HAP'!$E$13)</f>
        <v>4.8670777777008016</v>
      </c>
      <c r="J37" s="117">
        <f>IF(J32="-","-",SUM(J27:J30,J32:J36)*'3l HAP'!$E$13)</f>
        <v>4.660035025414623</v>
      </c>
      <c r="K37" s="117">
        <f>IF(K32="-","-",SUM(K27:K30,K32:K36)*'3l HAP'!$E$13)</f>
        <v>5.236867480764257</v>
      </c>
      <c r="L37" s="117">
        <f>IF(L32="-","-",SUM(L27:L30,L32:L36)*'3l HAP'!$E$13)</f>
        <v>5.2339008710861687</v>
      </c>
      <c r="M37" s="117">
        <f>IF(M32="-","-",SUM(M27:M30,M32:M36)*'3l HAP'!$E$13)</f>
        <v>5.5691908943432251</v>
      </c>
      <c r="N37" s="117">
        <f>IF(N32="-","-",SUM(N27:N30,N32:N36)*'3l HAP'!$E$13)</f>
        <v>5.9988516273770109</v>
      </c>
      <c r="O37" s="27"/>
      <c r="P37" s="117">
        <f>IF(P32="-","-",SUM(P27:P30,P32:P36)*'3l HAP'!$E$13)</f>
        <v>5.9988516273770109</v>
      </c>
      <c r="Q37" s="117">
        <f>IF(Q32="-","-",SUM(Q27:Q30,Q32:Q36)*'3l HAP'!$E$13)</f>
        <v>6.6254186080190616</v>
      </c>
      <c r="R37" s="117">
        <f>IF(R32="-","-",SUM(R27:R30,R32:R36)*'3l HAP'!$E$13)</f>
        <v>5.889094925178056</v>
      </c>
      <c r="S37" s="117">
        <f>IF(S32="-","-",SUM(S27:S30,S32:S36)*'3l HAP'!$E$13)</f>
        <v>5.6120004514062751</v>
      </c>
      <c r="T37" s="117">
        <f>IF(T32="-","-",SUM(T27:T30,T32:T36)*'3l HAP'!$E$13)</f>
        <v>4.6767538867076537</v>
      </c>
      <c r="U37" s="117">
        <f>IF(U32="-","-",SUM(U27:U30,U32:U36)*'3l HAP'!$E$13)</f>
        <v>5.3068000119906014</v>
      </c>
      <c r="V37" s="117">
        <f>IF(V32="-","-",SUM(V27:V30,V32:V36)*'3l HAP'!$E$13)</f>
        <v>6.5902490727492395</v>
      </c>
      <c r="W37" s="117">
        <f>IF(W32="-","-",SUM(W27:W30,W32:W36)*'3l HAP'!$E$13)</f>
        <v>11.689718648526471</v>
      </c>
      <c r="X37" s="27"/>
      <c r="Y37" s="117">
        <f>IF(Y32="-","-",SUM(Y27:Y30,Y32:Y36)*'3l HAP'!$E$13)</f>
        <v>24.454352704336575</v>
      </c>
      <c r="Z37" s="117" t="str">
        <f>IF(Z32="-","-",SUM(Z27:Z30,Z32:Z36)*'3l HAP'!$E$13)</f>
        <v>-</v>
      </c>
      <c r="AA37" s="117" t="str">
        <f>IF(AA32="-","-",SUM(AA27:AA30,AA32:AA36)*'3l HAP'!$E$13)</f>
        <v>-</v>
      </c>
      <c r="AB37" s="117" t="str">
        <f>IF(AB32="-","-",SUM(AB27:AB30,AB32:AB36)*'3l HAP'!$E$13)</f>
        <v>-</v>
      </c>
      <c r="AC37" s="117" t="str">
        <f>IF(AC32="-","-",SUM(AC27:AC30,AC32:AC36)*'3l HAP'!$E$13)</f>
        <v>-</v>
      </c>
      <c r="AD37" s="25"/>
    </row>
    <row r="38" spans="1:30" s="26" customFormat="1" ht="11.25" customHeight="1" x14ac:dyDescent="0.15">
      <c r="A38" s="207"/>
      <c r="B38" s="120" t="s">
        <v>253</v>
      </c>
      <c r="C38" s="120" t="str">
        <f>B38&amp;"_"&amp;D38</f>
        <v>Total_East Midlands</v>
      </c>
      <c r="D38" s="118" t="s">
        <v>132</v>
      </c>
      <c r="E38" s="119"/>
      <c r="F38" s="27"/>
      <c r="G38" s="117">
        <f t="shared" ref="G38:N38" si="3">IF(G27="-","-",SUM(G27:G37))</f>
        <v>531.25950863807611</v>
      </c>
      <c r="H38" s="117">
        <f t="shared" si="3"/>
        <v>490.46067818766437</v>
      </c>
      <c r="I38" s="117">
        <f t="shared" si="3"/>
        <v>448.87371991574093</v>
      </c>
      <c r="J38" s="117">
        <f t="shared" si="3"/>
        <v>434.17737859831226</v>
      </c>
      <c r="K38" s="117">
        <f t="shared" si="3"/>
        <v>477.07867815436794</v>
      </c>
      <c r="L38" s="117">
        <f t="shared" si="3"/>
        <v>476.89708811202343</v>
      </c>
      <c r="M38" s="117">
        <f t="shared" si="3"/>
        <v>503.82309998343618</v>
      </c>
      <c r="N38" s="117">
        <f t="shared" si="3"/>
        <v>533.67116690696537</v>
      </c>
      <c r="O38" s="27"/>
      <c r="P38" s="117">
        <f t="shared" ref="P38:W38" si="4">IF(P27="-","-",SUM(P27:P37))</f>
        <v>533.67116690696537</v>
      </c>
      <c r="Q38" s="117">
        <f t="shared" si="4"/>
        <v>578.14629861842889</v>
      </c>
      <c r="R38" s="117">
        <f t="shared" si="4"/>
        <v>526.67407664662153</v>
      </c>
      <c r="S38" s="117">
        <f t="shared" si="4"/>
        <v>506.98535774520525</v>
      </c>
      <c r="T38" s="117">
        <f t="shared" si="4"/>
        <v>439.5075124000191</v>
      </c>
      <c r="U38" s="117">
        <f t="shared" si="4"/>
        <v>482.56480997181961</v>
      </c>
      <c r="V38" s="117">
        <f t="shared" si="4"/>
        <v>571.07755680944433</v>
      </c>
      <c r="W38" s="117">
        <f t="shared" si="4"/>
        <v>961.26422925187899</v>
      </c>
      <c r="X38" s="27"/>
      <c r="Y38" s="117">
        <f t="shared" ref="Y38:AC38" si="5">IF(Y27="-","-",SUM(Y27:Y37))</f>
        <v>1841.1221737904004</v>
      </c>
      <c r="Z38" s="117" t="str">
        <f t="shared" si="5"/>
        <v>-</v>
      </c>
      <c r="AA38" s="117" t="str">
        <f t="shared" si="5"/>
        <v>-</v>
      </c>
      <c r="AB38" s="117" t="str">
        <f t="shared" si="5"/>
        <v>-</v>
      </c>
      <c r="AC38" s="117" t="str">
        <f t="shared" si="5"/>
        <v>-</v>
      </c>
      <c r="AD38" s="25"/>
    </row>
    <row r="39" spans="1:30" s="26" customFormat="1" ht="11.25" customHeight="1" x14ac:dyDescent="0.15">
      <c r="A39" s="207"/>
      <c r="B39" s="123" t="s">
        <v>244</v>
      </c>
      <c r="C39" s="123" t="s">
        <v>180</v>
      </c>
      <c r="D39" s="116" t="s">
        <v>129</v>
      </c>
      <c r="E39" s="75"/>
      <c r="F39" s="27"/>
      <c r="G39" s="35">
        <f>IF('3a DF'!H$147="-","-",'3a DF'!H$147)</f>
        <v>253.15</v>
      </c>
      <c r="H39" s="35">
        <f>IF('3a DF'!I$147="-","-",'3a DF'!I$147)</f>
        <v>213.57</v>
      </c>
      <c r="I39" s="35">
        <f>IF('3a DF'!J$147="-","-",'3a DF'!J$147)</f>
        <v>174.75</v>
      </c>
      <c r="J39" s="35">
        <f>IF('3a DF'!K$147="-","-",'3a DF'!K$147)</f>
        <v>160.27000000000001</v>
      </c>
      <c r="K39" s="35">
        <f>IF('3a DF'!L$147="-","-",'3a DF'!L$147)</f>
        <v>200.75</v>
      </c>
      <c r="L39" s="35">
        <f>IF('3a DF'!M$147="-","-",'3a DF'!M$147)</f>
        <v>199.06</v>
      </c>
      <c r="M39" s="35">
        <f>IF('3a DF'!N$147="-","-",'3a DF'!N$147)</f>
        <v>215.77</v>
      </c>
      <c r="N39" s="35">
        <f>IF('3a DF'!O$147="-","-",'3a DF'!O$147)</f>
        <v>243.36</v>
      </c>
      <c r="O39" s="27"/>
      <c r="P39" s="35">
        <f>IF('3a DF'!Q$147="-","-",'3a DF'!Q$147)</f>
        <v>243.36</v>
      </c>
      <c r="Q39" s="35">
        <f>IF('3a DF'!R$147="-","-",'3a DF'!R$147)</f>
        <v>281.18</v>
      </c>
      <c r="R39" s="35">
        <f>IF('3a DF'!S$147="-","-",'3a DF'!S$147)</f>
        <v>230.78</v>
      </c>
      <c r="S39" s="35">
        <f>IF('3a DF'!T$147="-","-",'3a DF'!T$147)</f>
        <v>206.32</v>
      </c>
      <c r="T39" s="35">
        <f>IF('3a DF'!U$147="-","-",'3a DF'!U$147)</f>
        <v>145.13</v>
      </c>
      <c r="U39" s="35">
        <f>IF('3a DF'!V$147="-","-",'3a DF'!V$147)</f>
        <v>187.07</v>
      </c>
      <c r="V39" s="35">
        <f>IF('3a DF'!W$147="-","-",'3a DF'!W$147)</f>
        <v>276.51</v>
      </c>
      <c r="W39" s="35">
        <f>IF('3a DF'!X$148="-","-",'3a DF'!X$148)</f>
        <v>605.44000000000005</v>
      </c>
      <c r="X39" s="27"/>
      <c r="Y39" s="35">
        <f>IF('3a DF'!Z$148="-","-",'3a DF'!Z$148)</f>
        <v>1455.9576357366336</v>
      </c>
      <c r="Z39" s="35" t="str">
        <f>IF('3a DF'!AA$148="-","-",'3a DF'!AA$148)</f>
        <v>-</v>
      </c>
      <c r="AA39" s="35" t="str">
        <f>IF('3a DF'!AB$148="-","-",'3a DF'!AB$148)</f>
        <v>-</v>
      </c>
      <c r="AB39" s="35" t="str">
        <f>IF('3a DF'!AC$148="-","-",'3a DF'!AC$148)</f>
        <v>-</v>
      </c>
      <c r="AC39" s="35" t="str">
        <f>IF('3a DF'!AD$148="-","-",'3a DF'!AD$148)</f>
        <v>-</v>
      </c>
      <c r="AD39" s="25"/>
    </row>
    <row r="40" spans="1:30" s="26" customFormat="1" ht="11.25" customHeight="1" x14ac:dyDescent="0.15">
      <c r="A40" s="207"/>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x14ac:dyDescent="0.15">
      <c r="A41" s="207"/>
      <c r="B41" s="123" t="s">
        <v>245</v>
      </c>
      <c r="C41" s="123" t="s">
        <v>182</v>
      </c>
      <c r="D41" s="116" t="s">
        <v>129</v>
      </c>
      <c r="E41" s="75"/>
      <c r="F41" s="27"/>
      <c r="G41" s="35" t="str">
        <f>IF('3c AA'!J253="-","-",'3c AA'!J253)</f>
        <v>-</v>
      </c>
      <c r="H41" s="35" t="str">
        <f>IF('3c AA'!K253="-","-",'3c AA'!K253)</f>
        <v>-</v>
      </c>
      <c r="I41" s="35" t="str">
        <f>IF('3c AA'!L253="-","-",'3c AA'!L253)</f>
        <v>-</v>
      </c>
      <c r="J41" s="35" t="str">
        <f>IF('3c AA'!M253="-","-",'3c AA'!M253)</f>
        <v>-</v>
      </c>
      <c r="K41" s="35" t="str">
        <f>IF('3c AA'!N253="-","-",'3c AA'!N253)</f>
        <v>-</v>
      </c>
      <c r="L41" s="35" t="str">
        <f>IF('3c AA'!O253="-","-",'3c AA'!O253)</f>
        <v>-</v>
      </c>
      <c r="M41" s="35" t="str">
        <f>IF('3c AA'!P253="-","-",'3c AA'!P253)</f>
        <v>-</v>
      </c>
      <c r="N41" s="35" t="str">
        <f>IF('3c AA'!Q253="-","-",'3c AA'!Q253)</f>
        <v>-</v>
      </c>
      <c r="O41" s="27"/>
      <c r="P41" s="35" t="str">
        <f>IF('3c AA'!S253="-","-",'3c AA'!S253)</f>
        <v>-</v>
      </c>
      <c r="Q41" s="35" t="str">
        <f>IF('3c AA'!T253="-","-",'3c AA'!T253)</f>
        <v>-</v>
      </c>
      <c r="R41" s="35" t="str">
        <f>IF('3c AA'!U253="-","-",'3c AA'!U253)</f>
        <v>-</v>
      </c>
      <c r="S41" s="35" t="str">
        <f>IF('3c AA'!V253="-","-",'3c AA'!V253)</f>
        <v>-</v>
      </c>
      <c r="T41" s="35">
        <f>IF('3c AA'!W253="-","-",'3c AA'!W253)</f>
        <v>0</v>
      </c>
      <c r="U41" s="35">
        <f>IF('3c AA'!X253="-","-",'3c AA'!X253)</f>
        <v>0</v>
      </c>
      <c r="V41" s="35">
        <f>IF('3c AA'!Y253="-","-",'3c AA'!Y253)</f>
        <v>0</v>
      </c>
      <c r="W41" s="35" t="str">
        <f>IF('3c AA'!Z253="-","-",'3c AA'!Z253)</f>
        <v>-</v>
      </c>
      <c r="X41" s="27"/>
      <c r="Y41" s="35">
        <f>IF('3c AA'!AB253="-","-",'3c AA'!AB253)</f>
        <v>2.9742599903583686</v>
      </c>
      <c r="Z41" s="35" t="str">
        <f>IF('3c AA'!AC253="-","-",'3c AA'!AC253)</f>
        <v>-</v>
      </c>
      <c r="AA41" s="35" t="str">
        <f>IF('3c AA'!AD253="-","-",'3c AA'!AD253)</f>
        <v>-</v>
      </c>
      <c r="AB41" s="35" t="str">
        <f>IF('3c AA'!AE253="-","-",'3c AA'!AE253)</f>
        <v>-</v>
      </c>
      <c r="AC41" s="35" t="str">
        <f>IF('3c AA'!AF253="-","-",'3c AA'!AF253)</f>
        <v>-</v>
      </c>
      <c r="AD41" s="25"/>
    </row>
    <row r="42" spans="1:30" s="26" customFormat="1" ht="11.25" customHeight="1" x14ac:dyDescent="0.15">
      <c r="A42" s="207"/>
      <c r="B42" s="123" t="s">
        <v>246</v>
      </c>
      <c r="C42" s="123" t="s">
        <v>183</v>
      </c>
      <c r="D42" s="116" t="s">
        <v>129</v>
      </c>
      <c r="E42" s="75"/>
      <c r="F42" s="27"/>
      <c r="G42" s="35">
        <f>IF('3d PC'!G$43="-","-",'3d PC'!G$43)</f>
        <v>21.926269106402124</v>
      </c>
      <c r="H42" s="35">
        <f>IF('3d PC'!H$43="-","-",'3d PC'!H$43)</f>
        <v>21.926269106402124</v>
      </c>
      <c r="I42" s="35">
        <f>IF('3d PC'!I$43="-","-",'3d PC'!I$43)</f>
        <v>22.64764819235609</v>
      </c>
      <c r="J42" s="35">
        <f>IF('3d PC'!J$43="-","-",'3d PC'!J$43)</f>
        <v>22.505107470829557</v>
      </c>
      <c r="K42" s="35">
        <f>IF('3d PC'!K$43="-","-",'3d PC'!K$43)</f>
        <v>19.106297226763825</v>
      </c>
      <c r="L42" s="35">
        <f>IF('3d PC'!L$43="-","-",'3d PC'!L$43)</f>
        <v>19.106297226763825</v>
      </c>
      <c r="M42" s="35">
        <f>IF('3d PC'!M$43="-","-",'3d PC'!M$43)</f>
        <v>20.852393125569616</v>
      </c>
      <c r="N42" s="35">
        <f>IF('3d PC'!N$43="-","-",'3d PC'!N$43)</f>
        <v>20.849370287873604</v>
      </c>
      <c r="O42" s="27"/>
      <c r="P42" s="35">
        <f>IF('3d PC'!P$43="-","-",'3d PC'!P$43)</f>
        <v>20.849370287873604</v>
      </c>
      <c r="Q42" s="35">
        <f>IF('3d PC'!Q$43="-","-",'3d PC'!Q$43)</f>
        <v>21.503193401206047</v>
      </c>
      <c r="R42" s="35">
        <f>IF('3d PC'!R$43="-","-",'3d PC'!R$43)</f>
        <v>21.819481548965161</v>
      </c>
      <c r="S42" s="35">
        <f>IF('3d PC'!S$43="-","-",'3d PC'!S$43)</f>
        <v>25.256715910577427</v>
      </c>
      <c r="T42" s="35">
        <f>IF('3d PC'!T$43="-","-",'3d PC'!T$43)</f>
        <v>24.167303215101221</v>
      </c>
      <c r="U42" s="35">
        <f>IF('3d PC'!U$43="-","-",'3d PC'!U$43)</f>
        <v>23.962512789411701</v>
      </c>
      <c r="V42" s="35">
        <f>IF('3d PC'!V$43="-","-",'3d PC'!V$43)</f>
        <v>23.858648398084732</v>
      </c>
      <c r="W42" s="35">
        <f>IF('3d PC'!W$43="-","-",'3d PC'!W$43)</f>
        <v>33.366817904048837</v>
      </c>
      <c r="X42" s="27"/>
      <c r="Y42" s="35">
        <f>IF('3d PC'!Y$43="-","-",'3d PC'!Y$43)</f>
        <v>33.475871166766694</v>
      </c>
      <c r="Z42" s="35" t="str">
        <f>IF('3d PC'!Z$43="-","-",'3d PC'!Z$43)</f>
        <v>-</v>
      </c>
      <c r="AA42" s="35" t="str">
        <f>IF('3d PC'!AA$43="-","-",'3d PC'!AA$43)</f>
        <v>-</v>
      </c>
      <c r="AB42" s="35" t="str">
        <f>IF('3d PC'!AB$43="-","-",'3d PC'!AB$43)</f>
        <v>-</v>
      </c>
      <c r="AC42" s="35" t="str">
        <f>IF('3d PC'!AC$43="-","-",'3d PC'!AC$43)</f>
        <v>-</v>
      </c>
      <c r="AD42" s="25"/>
    </row>
    <row r="43" spans="1:30" s="26" customFormat="1" ht="11.25" customHeight="1" x14ac:dyDescent="0.15">
      <c r="A43" s="207"/>
      <c r="B43" s="123" t="s">
        <v>247</v>
      </c>
      <c r="C43" s="123" t="s">
        <v>184</v>
      </c>
      <c r="D43" s="116" t="s">
        <v>129</v>
      </c>
      <c r="E43" s="75"/>
      <c r="F43" s="27"/>
      <c r="G43" s="35">
        <f>IF('3f NC-Gas'!F47="-","-",'3f NC-Gas'!F47)</f>
        <v>134.42796169637757</v>
      </c>
      <c r="H43" s="35">
        <f>IF('3f NC-Gas'!G47="-","-",'3f NC-Gas'!G47)</f>
        <v>134.3079617029311</v>
      </c>
      <c r="I43" s="35">
        <f>IF('3f NC-Gas'!H47="-","-",'3f NC-Gas'!H47)</f>
        <v>136.01413156004517</v>
      </c>
      <c r="J43" s="35">
        <f>IF('3f NC-Gas'!I47="-","-",'3f NC-Gas'!I47)</f>
        <v>135.66613157905041</v>
      </c>
      <c r="K43" s="35">
        <f>IF('3f NC-Gas'!J47="-","-",'3f NC-Gas'!J47)</f>
        <v>131.33897376654295</v>
      </c>
      <c r="L43" s="35">
        <f>IF('3f NC-Gas'!K47="-","-",'3f NC-Gas'!K47)</f>
        <v>131.36297376523225</v>
      </c>
      <c r="M43" s="35">
        <f>IF('3f NC-Gas'!L47="-","-",'3f NC-Gas'!L47)</f>
        <v>136.4264001474786</v>
      </c>
      <c r="N43" s="35">
        <f>IF('3f NC-Gas'!M47="-","-",'3f NC-Gas'!M47)</f>
        <v>136.49840014354649</v>
      </c>
      <c r="O43" s="27"/>
      <c r="P43" s="35">
        <f>IF('3f NC-Gas'!O47="-","-",'3f NC-Gas'!O47)</f>
        <v>136.49840014354649</v>
      </c>
      <c r="Q43" s="35">
        <f>IF('3f NC-Gas'!P47="-","-",'3f NC-Gas'!P47)</f>
        <v>143.82679144338769</v>
      </c>
      <c r="R43" s="35">
        <f>IF('3f NC-Gas'!Q47="-","-",'3f NC-Gas'!Q47)</f>
        <v>143.38279146763577</v>
      </c>
      <c r="S43" s="35">
        <f>IF('3f NC-Gas'!R47="-","-",'3f NC-Gas'!R47)</f>
        <v>143.97192263725503</v>
      </c>
      <c r="T43" s="35">
        <f>IF('3f NC-Gas'!S47="-","-",'3f NC-Gas'!S47)</f>
        <v>141.30792278274342</v>
      </c>
      <c r="U43" s="35">
        <f>IF('3f NC-Gas'!T47="-","-",'3f NC-Gas'!T47)</f>
        <v>137.10011798842874</v>
      </c>
      <c r="V43" s="35">
        <f>IF('3f NC-Gas'!U47="-","-",'3f NC-Gas'!U47)</f>
        <v>136.66811801202144</v>
      </c>
      <c r="W43" s="35">
        <f>IF('3f NC-Gas'!V102="-","-",'3f NC-Gas'!V102)</f>
        <v>175.10131593435801</v>
      </c>
      <c r="X43" s="27"/>
      <c r="Y43" s="35">
        <f>IF('3f NC-Gas'!X102="-","-",'3f NC-Gas'!X102)</f>
        <v>174.13161403512419</v>
      </c>
      <c r="Z43" s="35" t="str">
        <f>IF('3f NC-Gas'!Y102="-","-",'3f NC-Gas'!Y102)</f>
        <v>-</v>
      </c>
      <c r="AA43" s="35" t="str">
        <f>IF('3f NC-Gas'!Z102="-","-",'3f NC-Gas'!Z102)</f>
        <v>-</v>
      </c>
      <c r="AB43" s="35" t="str">
        <f>IF('3f NC-Gas'!AA102="-","-",'3f NC-Gas'!AA102)</f>
        <v>-</v>
      </c>
      <c r="AC43" s="35" t="str">
        <f>IF('3f NC-Gas'!AB102="-","-",'3f NC-Gas'!AB102)</f>
        <v>-</v>
      </c>
      <c r="AD43" s="25"/>
    </row>
    <row r="44" spans="1:30" s="26" customFormat="1" ht="12.6" customHeight="1" x14ac:dyDescent="0.15">
      <c r="A44" s="207"/>
      <c r="B44" s="123" t="s">
        <v>248</v>
      </c>
      <c r="C44" s="123" t="s">
        <v>185</v>
      </c>
      <c r="D44" s="116" t="s">
        <v>129</v>
      </c>
      <c r="E44" s="75"/>
      <c r="F44" s="27"/>
      <c r="G44" s="35">
        <f>IF('3g CPIH'!C$17="-","-",'3h OC '!$E$12*('3g CPIH'!C$17/'3g CPIH'!$G$17))</f>
        <v>87.194616340508801</v>
      </c>
      <c r="H44" s="35">
        <f>IF('3g CPIH'!D$17="-","-",'3h OC '!$E$12*('3g CPIH'!D$17/'3g CPIH'!$G$17))</f>
        <v>87.369180136986301</v>
      </c>
      <c r="I44" s="35">
        <f>IF('3g CPIH'!E$17="-","-",'3h OC '!$E$12*('3g CPIH'!E$17/'3g CPIH'!$G$17))</f>
        <v>87.631025831702544</v>
      </c>
      <c r="J44" s="35">
        <f>IF('3g CPIH'!F$17="-","-",'3h OC '!$E$12*('3g CPIH'!F$17/'3g CPIH'!$G$17))</f>
        <v>88.15471722113503</v>
      </c>
      <c r="K44" s="35">
        <f>IF('3g CPIH'!G$17="-","-",'3h OC '!$E$12*('3g CPIH'!G$17/'3g CPIH'!$G$17))</f>
        <v>89.202100000000002</v>
      </c>
      <c r="L44" s="35">
        <f>IF('3g CPIH'!H$17="-","-",'3h OC '!$E$12*('3g CPIH'!H$17/'3g CPIH'!$G$17))</f>
        <v>90.33676467710373</v>
      </c>
      <c r="M44" s="35">
        <f>IF('3g CPIH'!I$17="-","-",'3h OC '!$E$12*('3g CPIH'!I$17/'3g CPIH'!$G$17))</f>
        <v>91.645993150684916</v>
      </c>
      <c r="N44" s="35">
        <f>IF('3g CPIH'!J$17="-","-",'3h OC '!$E$12*('3g CPIH'!J$17/'3g CPIH'!$G$17))</f>
        <v>92.431530234833673</v>
      </c>
      <c r="O44" s="27"/>
      <c r="P44" s="35">
        <f>IF('3g CPIH'!L$17="-","-",'3h OC '!$E$12*('3g CPIH'!L$17/'3g CPIH'!$G$17))</f>
        <v>92.431530234833673</v>
      </c>
      <c r="Q44" s="35">
        <f>IF('3g CPIH'!M$17="-","-",'3h OC '!$E$12*('3g CPIH'!M$17/'3g CPIH'!$G$17))</f>
        <v>93.47891301369863</v>
      </c>
      <c r="R44" s="35">
        <f>IF('3g CPIH'!N$17="-","-",'3h OC '!$E$12*('3g CPIH'!N$17/'3g CPIH'!$G$17))</f>
        <v>94.177168199608616</v>
      </c>
      <c r="S44" s="35">
        <f>IF('3g CPIH'!O$17="-","-",'3h OC '!$E$12*('3g CPIH'!O$17/'3g CPIH'!$G$17))</f>
        <v>94.700859589041102</v>
      </c>
      <c r="T44" s="35">
        <f>IF('3g CPIH'!P$17="-","-",'3h OC '!$E$12*('3g CPIH'!P$17/'3g CPIH'!$G$17))</f>
        <v>94.96270528375733</v>
      </c>
      <c r="U44" s="35">
        <f>IF('3g CPIH'!Q$17="-","-",'3h OC '!$E$12*('3g CPIH'!Q$17/'3g CPIH'!$G$17))</f>
        <v>95.48639667318983</v>
      </c>
      <c r="V44" s="35">
        <f>IF('3g CPIH'!R$17="-","-",'3h OC '!$E$12*('3g CPIH'!R$17/'3g CPIH'!$G$17))</f>
        <v>97.232034637964787</v>
      </c>
      <c r="W44" s="35">
        <f>IF('3g CPIH'!S$17="-","-",'3h OC '!$E$12*('3g CPIH'!S$17/'3g CPIH'!$G$17))</f>
        <v>100.11233727984346</v>
      </c>
      <c r="X44" s="27"/>
      <c r="Y44" s="35">
        <f>IF('3g CPIH'!U$17="-","-",'3h OC '!$E$12*('3g CPIH'!U$17/'3g CPIH'!$G$17))</f>
        <v>105.1746873776908</v>
      </c>
      <c r="Z44" s="35" t="str">
        <f>IF('3g CPIH'!V$17="-","-",'3h OC '!$E$12*('3g CPIH'!V$17/'3g CPIH'!$G$17))</f>
        <v>-</v>
      </c>
      <c r="AA44" s="35" t="str">
        <f>IF('3g CPIH'!W$17="-","-",'3h OC '!$E$12*('3g CPIH'!W$17/'3g CPIH'!$G$17))</f>
        <v>-</v>
      </c>
      <c r="AB44" s="35" t="str">
        <f>IF('3g CPIH'!X$17="-","-",'3h OC '!$E$12*('3g CPIH'!X$17/'3g CPIH'!$G$17))</f>
        <v>-</v>
      </c>
      <c r="AC44" s="35" t="str">
        <f>IF('3g CPIH'!Y$17="-","-",'3h OC '!$E$12*('3g CPIH'!Y$17/'3g CPIH'!$G$17))</f>
        <v>-</v>
      </c>
      <c r="AD44" s="25"/>
    </row>
    <row r="45" spans="1:30" s="26" customFormat="1" ht="11.25" x14ac:dyDescent="0.15">
      <c r="A45" s="207"/>
      <c r="B45" s="123" t="s">
        <v>248</v>
      </c>
      <c r="C45" s="123" t="s">
        <v>186</v>
      </c>
      <c r="D45" s="116" t="s">
        <v>129</v>
      </c>
      <c r="E45" s="75"/>
      <c r="F45" s="27"/>
      <c r="G45" s="35" t="s">
        <v>249</v>
      </c>
      <c r="H45" s="35" t="s">
        <v>249</v>
      </c>
      <c r="I45" s="35" t="s">
        <v>249</v>
      </c>
      <c r="J45" s="35" t="s">
        <v>249</v>
      </c>
      <c r="K45" s="35">
        <f>IF('3i SMNCC'!G$53="-","-",'3i SMNCC'!G$53)</f>
        <v>0</v>
      </c>
      <c r="L45" s="35">
        <f>IF('3i SMNCC'!H$53="-","-",'3i SMNCC'!H$53)</f>
        <v>-0.14839729644435984</v>
      </c>
      <c r="M45" s="35">
        <f>IF('3i SMNCC'!I$53="-","-",'3i SMNCC'!I$53)</f>
        <v>1.899695256253338</v>
      </c>
      <c r="N45" s="35">
        <f>IF('3i SMNCC'!J$53="-","-",'3i SMNCC'!J$53)</f>
        <v>1.9653659209909353</v>
      </c>
      <c r="O45" s="27"/>
      <c r="P45" s="35">
        <f>IF('3i SMNCC'!L$53="-","-",'3i SMNCC'!L$53)</f>
        <v>1.9653659209909353</v>
      </c>
      <c r="Q45" s="35">
        <f>IF('3i SMNCC'!M$53="-","-",'3i SMNCC'!M$53)</f>
        <v>3.94070969375099</v>
      </c>
      <c r="R45" s="35">
        <f>IF('3i SMNCC'!N$53="-","-",'3i SMNCC'!N$53)</f>
        <v>3.6877871322225353</v>
      </c>
      <c r="S45" s="35">
        <f>IF('3i SMNCC'!O$53="-","-",'3i SMNCC'!O$53)</f>
        <v>5.396909444486452</v>
      </c>
      <c r="T45" s="35">
        <f>IF('3i SMNCC'!P$53="-","-",'3i SMNCC'!P$53)</f>
        <v>4.6837637900821658</v>
      </c>
      <c r="U45" s="35">
        <f>IF('3i SMNCC'!Q$53="-","-",'3i SMNCC'!Q$53)</f>
        <v>4.418895268958277</v>
      </c>
      <c r="V45" s="35">
        <f>IF('3i SMNCC'!R$53="-","-",'3i SMNCC'!R$53)</f>
        <v>-1.4350963821646188</v>
      </c>
      <c r="W45" s="35">
        <f>IF('3i SMNCC'!S$53="-","-",'3i SMNCC'!S$53)</f>
        <v>-3.050256404560824</v>
      </c>
      <c r="X45" s="27"/>
      <c r="Y45" s="35">
        <f>IF('3i SMNCC'!U$53="-","-",'3i SMNCC'!U$53)</f>
        <v>-8.5975135901744473</v>
      </c>
      <c r="Z45" s="35" t="str">
        <f>IF('3i SMNCC'!V$53="-","-",'3i SMNCC'!V$53)</f>
        <v>-</v>
      </c>
      <c r="AA45" s="35" t="str">
        <f>IF('3i SMNCC'!W$53="-","-",'3i SMNCC'!W$53)</f>
        <v>-</v>
      </c>
      <c r="AB45" s="35" t="str">
        <f>IF('3i SMNCC'!X$53="-","-",'3i SMNCC'!X$53)</f>
        <v>-</v>
      </c>
      <c r="AC45" s="35" t="str">
        <f>IF('3i SMNCC'!Y$53="-","-",'3i SMNCC'!Y$53)</f>
        <v>-</v>
      </c>
      <c r="AD45" s="25"/>
    </row>
    <row r="46" spans="1:30" s="26" customFormat="1" ht="11.25" x14ac:dyDescent="0.15">
      <c r="A46" s="207"/>
      <c r="B46" s="123" t="s">
        <v>248</v>
      </c>
      <c r="C46" s="123" t="s">
        <v>187</v>
      </c>
      <c r="D46" s="116" t="s">
        <v>129</v>
      </c>
      <c r="E46" s="75"/>
      <c r="F46" s="27"/>
      <c r="G46" s="35">
        <f>IF('3g CPIH'!C$17="-","-",'3j PAAC PAP'!$G$24*('3g CPIH'!C$17/'3g CPIH'!$G$17))</f>
        <v>38.769117710371823</v>
      </c>
      <c r="H46" s="35">
        <f>IF('3g CPIH'!D$17="-","-",'3j PAAC PAP'!$G$24*('3g CPIH'!D$17/'3g CPIH'!$G$17))</f>
        <v>38.846733561643838</v>
      </c>
      <c r="I46" s="35">
        <f>IF('3g CPIH'!E$17="-","-",'3j PAAC PAP'!$G$24*('3g CPIH'!E$17/'3g CPIH'!$G$17))</f>
        <v>38.963157338551866</v>
      </c>
      <c r="J46" s="35">
        <f>IF('3g CPIH'!F$17="-","-",'3j PAAC PAP'!$G$24*('3g CPIH'!F$17/'3g CPIH'!$G$17))</f>
        <v>39.19600489236791</v>
      </c>
      <c r="K46" s="35">
        <f>IF('3g CPIH'!G$17="-","-",'3j PAAC PAP'!$G$24*('3g CPIH'!G$17/'3g CPIH'!$G$17))</f>
        <v>39.661700000000003</v>
      </c>
      <c r="L46" s="35">
        <f>IF('3g CPIH'!H$17="-","-",'3j PAAC PAP'!$G$24*('3g CPIH'!H$17/'3g CPIH'!$G$17))</f>
        <v>40.166203033268111</v>
      </c>
      <c r="M46" s="35">
        <f>IF('3g CPIH'!I$17="-","-",'3j PAAC PAP'!$G$24*('3g CPIH'!I$17/'3g CPIH'!$G$17))</f>
        <v>40.748321917808219</v>
      </c>
      <c r="N46" s="35">
        <f>IF('3g CPIH'!J$17="-","-",'3j PAAC PAP'!$G$24*('3g CPIH'!J$17/'3g CPIH'!$G$17))</f>
        <v>41.097593248532299</v>
      </c>
      <c r="O46" s="27"/>
      <c r="P46" s="35">
        <f>IF('3g CPIH'!L$17="-","-",'3j PAAC PAP'!$G$24*('3g CPIH'!L$17/'3g CPIH'!$G$17))</f>
        <v>41.097593248532299</v>
      </c>
      <c r="Q46" s="35">
        <f>IF('3g CPIH'!M$17="-","-",'3j PAAC PAP'!$G$24*('3g CPIH'!M$17/'3g CPIH'!$G$17))</f>
        <v>41.563288356164385</v>
      </c>
      <c r="R46" s="35">
        <f>IF('3g CPIH'!N$17="-","-",'3j PAAC PAP'!$G$24*('3g CPIH'!N$17/'3g CPIH'!$G$17))</f>
        <v>41.87375176125245</v>
      </c>
      <c r="S46" s="35">
        <f>IF('3g CPIH'!O$17="-","-",'3j PAAC PAP'!$G$24*('3g CPIH'!O$17/'3g CPIH'!$G$17))</f>
        <v>42.1065993150685</v>
      </c>
      <c r="T46" s="35">
        <f>IF('3g CPIH'!P$17="-","-",'3j PAAC PAP'!$G$24*('3g CPIH'!P$17/'3g CPIH'!$G$17))</f>
        <v>42.223023091976515</v>
      </c>
      <c r="U46" s="35">
        <f>IF('3g CPIH'!Q$17="-","-",'3j PAAC PAP'!$G$24*('3g CPIH'!Q$17/'3g CPIH'!$G$17))</f>
        <v>42.455870645792565</v>
      </c>
      <c r="V46" s="35">
        <f>IF('3g CPIH'!R$17="-","-",'3j PAAC PAP'!$G$24*('3g CPIH'!R$17/'3g CPIH'!$G$17))</f>
        <v>43.232029158512731</v>
      </c>
      <c r="W46" s="35">
        <f>IF('3g CPIH'!S$17="-","-",'3j PAAC PAP'!$G$24*('3g CPIH'!S$17/'3g CPIH'!$G$17))</f>
        <v>44.512690704500983</v>
      </c>
      <c r="X46" s="27"/>
      <c r="Y46" s="35">
        <f>IF('3g CPIH'!U$17="-","-",'3j PAAC PAP'!$G$24*('3g CPIH'!U$17/'3g CPIH'!$G$17))</f>
        <v>46.763550391389437</v>
      </c>
      <c r="Z46" s="35" t="str">
        <f>IF('3g CPIH'!V$17="-","-",'3j PAAC PAP'!$G$24*('3g CPIH'!V$17/'3g CPIH'!$G$17))</f>
        <v>-</v>
      </c>
      <c r="AA46" s="35" t="str">
        <f>IF('3g CPIH'!W$17="-","-",'3j PAAC PAP'!$G$24*('3g CPIH'!W$17/'3g CPIH'!$G$17))</f>
        <v>-</v>
      </c>
      <c r="AB46" s="35" t="str">
        <f>IF('3g CPIH'!X$17="-","-",'3j PAAC PAP'!$G$24*('3g CPIH'!X$17/'3g CPIH'!$G$17))</f>
        <v>-</v>
      </c>
      <c r="AC46" s="35" t="str">
        <f>IF('3g CPIH'!Y$17="-","-",'3j PAAC PAP'!$G$24*('3g CPIH'!Y$17/'3g CPIH'!$G$17))</f>
        <v>-</v>
      </c>
      <c r="AD46" s="25"/>
    </row>
    <row r="47" spans="1:30" s="26" customFormat="1" ht="11.25" x14ac:dyDescent="0.15">
      <c r="A47" s="207"/>
      <c r="B47" s="123" t="s">
        <v>248</v>
      </c>
      <c r="C47" s="123" t="s">
        <v>188</v>
      </c>
      <c r="D47" s="116" t="s">
        <v>129</v>
      </c>
      <c r="E47" s="75"/>
      <c r="F47" s="27"/>
      <c r="G47" s="35">
        <f>IF(G39="-","-",SUM(G39:G45)*'3j PAAC PAP'!$G$42)</f>
        <v>0</v>
      </c>
      <c r="H47" s="35">
        <f>IF(H39="-","-",SUM(H39:H45)*'3j PAAC PAP'!$G$42)</f>
        <v>0</v>
      </c>
      <c r="I47" s="35">
        <f>IF(I39="-","-",SUM(I39:I45)*'3j PAAC PAP'!$G$42)</f>
        <v>0</v>
      </c>
      <c r="J47" s="35">
        <f>IF(J39="-","-",SUM(J39:J45)*'3j PAAC PAP'!$G$42)</f>
        <v>0</v>
      </c>
      <c r="K47" s="35">
        <f>IF(K39="-","-",SUM(K39:K45)*'3j PAAC PAP'!$G$42)</f>
        <v>0</v>
      </c>
      <c r="L47" s="35">
        <f>IF(L39="-","-",SUM(L39:L45)*'3j PAAC PAP'!$G$42)</f>
        <v>0</v>
      </c>
      <c r="M47" s="35">
        <f>IF(M39="-","-",SUM(M39:M45)*'3j PAAC PAP'!$G$42)</f>
        <v>0</v>
      </c>
      <c r="N47" s="35">
        <f>IF(N39="-","-",SUM(N39:N45)*'3j PAAC PAP'!$G$42)</f>
        <v>0</v>
      </c>
      <c r="O47" s="27"/>
      <c r="P47" s="35">
        <f>IF(P39="-","-",SUM(P39:P45)*'3j PAAC PAP'!$G$42)</f>
        <v>0</v>
      </c>
      <c r="Q47" s="35">
        <f>IF(Q39="-","-",SUM(Q39:Q45)*'3j PAAC PAP'!$G$42)</f>
        <v>0</v>
      </c>
      <c r="R47" s="35">
        <f>IF(R39="-","-",SUM(R39:R45)*'3j PAAC PAP'!$G$42)</f>
        <v>0</v>
      </c>
      <c r="S47" s="35">
        <f>IF(S39="-","-",SUM(S39:S45)*'3j PAAC PAP'!$G$42)</f>
        <v>0</v>
      </c>
      <c r="T47" s="35">
        <f>IF(T39="-","-",SUM(T39:T45)*'3j PAAC PAP'!$G$42)</f>
        <v>0</v>
      </c>
      <c r="U47" s="35">
        <f>IF(U39="-","-",SUM(U39:U45)*'3j PAAC PAP'!$G$42)</f>
        <v>0</v>
      </c>
      <c r="V47" s="35">
        <f>IF(V39="-","-",SUM(V39:V45)*'3j PAAC PAP'!$G$42)</f>
        <v>0</v>
      </c>
      <c r="W47" s="35">
        <f>IF(W39="-","-",SUM(W39:W45)*'3j PAAC PAP'!$G$42)</f>
        <v>0</v>
      </c>
      <c r="X47" s="27"/>
      <c r="Y47" s="35">
        <f>IF(Y39="-","-",SUM(Y39:Y45)*'3j PAAC PAP'!$G$42)</f>
        <v>0</v>
      </c>
      <c r="Z47" s="35" t="str">
        <f>IF(Z39="-","-",SUM(Z39:Z45)*'3j PAAC PAP'!$G$42)</f>
        <v>-</v>
      </c>
      <c r="AA47" s="35" t="str">
        <f>IF(AA39="-","-",SUM(AA39:AA45)*'3j PAAC PAP'!$G$42)</f>
        <v>-</v>
      </c>
      <c r="AB47" s="35" t="str">
        <f>IF(AB39="-","-",SUM(AB39:AB45)*'3j PAAC PAP'!$G$42)</f>
        <v>-</v>
      </c>
      <c r="AC47" s="35" t="str">
        <f>IF(AC39="-","-",SUM(AC39:AC45)*'3j PAAC PAP'!$G$42)</f>
        <v>-</v>
      </c>
      <c r="AD47" s="25"/>
    </row>
    <row r="48" spans="1:30" s="26" customFormat="1" ht="11.25" customHeight="1" x14ac:dyDescent="0.15">
      <c r="A48" s="207"/>
      <c r="B48" s="123" t="s">
        <v>189</v>
      </c>
      <c r="C48" s="123" t="s">
        <v>250</v>
      </c>
      <c r="D48" s="121" t="s">
        <v>129</v>
      </c>
      <c r="E48" s="75"/>
      <c r="F48" s="27"/>
      <c r="G48" s="35">
        <f>IF(G42="-","-",SUM(G39:G47)*'3k EBIT'!$E$12)</f>
        <v>10.370943543285692</v>
      </c>
      <c r="H48" s="35">
        <f>IF(H42="-","-",SUM(H39:H47)*'3k EBIT'!$E$12)</f>
        <v>9.6069181588302328</v>
      </c>
      <c r="I48" s="35">
        <f>IF(I42="-","-",SUM(I39:I47)*'3k EBIT'!$E$12)</f>
        <v>8.9093954898859948</v>
      </c>
      <c r="J48" s="35">
        <f>IF(J42="-","-",SUM(J39:J47)*'3k EBIT'!$E$12)</f>
        <v>8.6340987038124002</v>
      </c>
      <c r="K48" s="35">
        <f>IF(K42="-","-",SUM(K39:K47)*'3k EBIT'!$E$12)</f>
        <v>9.2977840869983641</v>
      </c>
      <c r="L48" s="35">
        <f>IF(L42="-","-",SUM(L39:L47)*'3k EBIT'!$E$12)</f>
        <v>9.2943902403499266</v>
      </c>
      <c r="M48" s="35">
        <f>IF(M42="-","-",SUM(M39:M47)*'3k EBIT'!$E$12)</f>
        <v>9.8262154200820877</v>
      </c>
      <c r="N48" s="35">
        <f>IF(N42="-","-",SUM(N39:N47)*'3k EBIT'!$E$12)</f>
        <v>10.385165368499331</v>
      </c>
      <c r="O48" s="27"/>
      <c r="P48" s="35">
        <f>IF(P42="-","-",SUM(P39:P47)*'3k EBIT'!$E$12)</f>
        <v>10.385165368499331</v>
      </c>
      <c r="Q48" s="35">
        <f>IF(Q42="-","-",SUM(Q39:Q47)*'3k EBIT'!$E$12)</f>
        <v>11.33982640795017</v>
      </c>
      <c r="R48" s="35">
        <f>IF(R42="-","-",SUM(R39:R47)*'3k EBIT'!$E$12)</f>
        <v>10.375843942764369</v>
      </c>
      <c r="S48" s="35">
        <f>IF(S42="-","-",SUM(S39:S47)*'3k EBIT'!$E$12)</f>
        <v>10.027840237570027</v>
      </c>
      <c r="T48" s="35">
        <f>IF(T42="-","-",SUM(T39:T47)*'3k EBIT'!$E$12)</f>
        <v>8.7635303413937784</v>
      </c>
      <c r="U48" s="35">
        <f>IF(U42="-","-",SUM(U39:U47)*'3k EBIT'!$E$12)</f>
        <v>9.4998837899084485</v>
      </c>
      <c r="V48" s="35">
        <f>IF(V42="-","-",SUM(V39:V47)*'3k EBIT'!$E$12)</f>
        <v>11.157241132711349</v>
      </c>
      <c r="W48" s="35">
        <f>IF(W42="-","-",SUM(W39:W47)*'3k EBIT'!$E$12)</f>
        <v>18.505792912139512</v>
      </c>
      <c r="X48" s="27"/>
      <c r="Y48" s="35">
        <f>IF(Y42="-","-",SUM(Y39:Y47)*'3k EBIT'!$E$12)</f>
        <v>35.053757875727648</v>
      </c>
      <c r="Z48" s="35" t="str">
        <f>IF(Z42="-","-",SUM(Z39:Z47)*'3k EBIT'!$E$12)</f>
        <v>-</v>
      </c>
      <c r="AA48" s="35" t="str">
        <f>IF(AA42="-","-",SUM(AA39:AA47)*'3k EBIT'!$E$12)</f>
        <v>-</v>
      </c>
      <c r="AB48" s="35" t="str">
        <f>IF(AB42="-","-",SUM(AB39:AB47)*'3k EBIT'!$E$12)</f>
        <v>-</v>
      </c>
      <c r="AC48" s="35" t="str">
        <f>IF(AC42="-","-",SUM(AC39:AC47)*'3k EBIT'!$E$12)</f>
        <v>-</v>
      </c>
      <c r="AD48" s="25"/>
    </row>
    <row r="49" spans="1:30" s="26" customFormat="1" ht="11.25" customHeight="1" x14ac:dyDescent="0.15">
      <c r="A49" s="207"/>
      <c r="B49" s="123" t="s">
        <v>251</v>
      </c>
      <c r="C49" s="158" t="s">
        <v>252</v>
      </c>
      <c r="D49" s="121" t="s">
        <v>129</v>
      </c>
      <c r="E49" s="116"/>
      <c r="F49" s="27"/>
      <c r="G49" s="35">
        <f>IF(G44="-","-",SUM(G39:G42,G44:G48)*'3l HAP'!$E$13)</f>
        <v>6.0234676706430221</v>
      </c>
      <c r="H49" s="35">
        <f>IF(H44="-","-",SUM(H39:H42,H44:H48)*'3l HAP'!$E$13)</f>
        <v>5.4364829572119104</v>
      </c>
      <c r="I49" s="35">
        <f>IF(I44="-","-",SUM(I39:I42,I44:I48)*'3l HAP'!$E$13)</f>
        <v>4.8740068623474011</v>
      </c>
      <c r="J49" s="35">
        <f>IF(J44="-","-",SUM(J39:J42,J44:J48)*'3l HAP'!$E$13)</f>
        <v>4.6669641100667292</v>
      </c>
      <c r="K49" s="35">
        <f>IF(K44="-","-",SUM(K39:K42,K44:K48)*'3l HAP'!$E$13)</f>
        <v>5.2417398003147921</v>
      </c>
      <c r="L49" s="35">
        <f>IF(L44="-","-",SUM(L39:L42,L44:L48)*'3l HAP'!$E$13)</f>
        <v>5.2387731906363237</v>
      </c>
      <c r="M49" s="35">
        <f>IF(M44="-","-",SUM(M39:M42,M44:M48)*'3l HAP'!$E$13)</f>
        <v>5.5744526828814989</v>
      </c>
      <c r="N49" s="35">
        <f>IF(N44="-","-",SUM(N39:N42,N44:N48)*'3l HAP'!$E$13)</f>
        <v>6.0041134159141452</v>
      </c>
      <c r="O49" s="27"/>
      <c r="P49" s="35">
        <f>IF(P44="-","-",SUM(P39:P42,P44:P48)*'3l HAP'!$E$13)</f>
        <v>6.0041134159141452</v>
      </c>
      <c r="Q49" s="35">
        <f>IF(Q44="-","-",SUM(Q39:Q42,Q44:Q48)*'3l HAP'!$E$13)</f>
        <v>6.6324598339082286</v>
      </c>
      <c r="R49" s="35">
        <f>IF(R44="-","-",SUM(R39:R42,R44:R48)*'3l HAP'!$E$13)</f>
        <v>5.8961361510742494</v>
      </c>
      <c r="S49" s="35">
        <f>IF(S44="-","-",SUM(S39:S42,S44:S48)*'3l HAP'!$E$13)</f>
        <v>5.6193464635568215</v>
      </c>
      <c r="T49" s="35">
        <f>IF(T44="-","-",SUM(T39:T42,T44:T48)*'3l HAP'!$E$13)</f>
        <v>4.6840998989003557</v>
      </c>
      <c r="U49" s="35">
        <f>IF(U44="-","-",SUM(U39:U42,U44:U48)*'3l HAP'!$E$13)</f>
        <v>5.3131245997678658</v>
      </c>
      <c r="V49" s="35">
        <f>IF(V44="-","-",SUM(V39:V42,V44:V48)*'3l HAP'!$E$13)</f>
        <v>6.5965736605333403</v>
      </c>
      <c r="W49" s="35">
        <f>IF(W44="-","-",SUM(W39:W42,W44:W48)*'3l HAP'!$E$13)</f>
        <v>11.696510165659426</v>
      </c>
      <c r="X49" s="27"/>
      <c r="Y49" s="35">
        <f>IF(Y44="-","-",SUM(Y39:Y42,Y44:Y48)*'3l HAP'!$E$13)</f>
        <v>24.462215726853405</v>
      </c>
      <c r="Z49" s="35" t="str">
        <f>IF(Z44="-","-",SUM(Z39:Z42,Z44:Z48)*'3l HAP'!$E$13)</f>
        <v>-</v>
      </c>
      <c r="AA49" s="35" t="str">
        <f>IF(AA44="-","-",SUM(AA39:AA42,AA44:AA48)*'3l HAP'!$E$13)</f>
        <v>-</v>
      </c>
      <c r="AB49" s="35" t="str">
        <f>IF(AB44="-","-",SUM(AB39:AB42,AB44:AB48)*'3l HAP'!$E$13)</f>
        <v>-</v>
      </c>
      <c r="AC49" s="35" t="str">
        <f>IF(AC44="-","-",SUM(AC39:AC42,AC44:AC48)*'3l HAP'!$E$13)</f>
        <v>-</v>
      </c>
      <c r="AD49" s="25"/>
    </row>
    <row r="50" spans="1:30" s="26" customFormat="1" ht="11.25" customHeight="1" x14ac:dyDescent="0.15">
      <c r="A50" s="207"/>
      <c r="B50" s="123" t="s">
        <v>253</v>
      </c>
      <c r="C50" s="123" t="str">
        <f>B50&amp;"_"&amp;D50</f>
        <v>Total_London</v>
      </c>
      <c r="D50" s="121" t="s">
        <v>129</v>
      </c>
      <c r="E50" s="75"/>
      <c r="F50" s="27"/>
      <c r="G50" s="35">
        <f t="shared" ref="G50:N50" si="6">IF(G39="-","-",SUM(G39:G49))</f>
        <v>551.86237606758903</v>
      </c>
      <c r="H50" s="35">
        <f t="shared" si="6"/>
        <v>511.06354562400549</v>
      </c>
      <c r="I50" s="35">
        <f t="shared" si="6"/>
        <v>473.78936527488906</v>
      </c>
      <c r="J50" s="35">
        <f t="shared" si="6"/>
        <v>459.09302397726202</v>
      </c>
      <c r="K50" s="35">
        <f t="shared" si="6"/>
        <v>494.59859488061988</v>
      </c>
      <c r="L50" s="35">
        <f t="shared" si="6"/>
        <v>494.41700483690977</v>
      </c>
      <c r="M50" s="35">
        <f t="shared" si="6"/>
        <v>522.74347170075828</v>
      </c>
      <c r="N50" s="35">
        <f t="shared" si="6"/>
        <v>552.59153862019059</v>
      </c>
      <c r="O50" s="27"/>
      <c r="P50" s="35">
        <f t="shared" ref="P50:W50" si="7">IF(P39="-","-",SUM(P39:P49))</f>
        <v>552.59153862019059</v>
      </c>
      <c r="Q50" s="35">
        <f t="shared" si="7"/>
        <v>603.4651821500662</v>
      </c>
      <c r="R50" s="35">
        <f t="shared" si="7"/>
        <v>551.99296020352324</v>
      </c>
      <c r="S50" s="35">
        <f t="shared" si="7"/>
        <v>533.40019359755524</v>
      </c>
      <c r="T50" s="35">
        <f t="shared" si="7"/>
        <v>465.92234840395474</v>
      </c>
      <c r="U50" s="35">
        <f t="shared" si="7"/>
        <v>505.3068017554574</v>
      </c>
      <c r="V50" s="35">
        <f t="shared" si="7"/>
        <v>593.81954861766371</v>
      </c>
      <c r="W50" s="35">
        <f t="shared" si="7"/>
        <v>985.68520849598951</v>
      </c>
      <c r="X50" s="27"/>
      <c r="Y50" s="35">
        <f t="shared" ref="Y50:AC50" si="8">IF(Y39="-","-",SUM(Y39:Y49))</f>
        <v>1869.3960787103695</v>
      </c>
      <c r="Z50" s="35" t="str">
        <f t="shared" si="8"/>
        <v>-</v>
      </c>
      <c r="AA50" s="35" t="str">
        <f t="shared" si="8"/>
        <v>-</v>
      </c>
      <c r="AB50" s="35" t="str">
        <f t="shared" si="8"/>
        <v>-</v>
      </c>
      <c r="AC50" s="35" t="str">
        <f t="shared" si="8"/>
        <v>-</v>
      </c>
      <c r="AD50" s="25"/>
    </row>
    <row r="51" spans="1:30" s="26" customFormat="1" ht="11.25" customHeight="1" x14ac:dyDescent="0.15">
      <c r="A51" s="207"/>
      <c r="B51" s="120" t="s">
        <v>244</v>
      </c>
      <c r="C51" s="120" t="s">
        <v>180</v>
      </c>
      <c r="D51" s="122" t="s">
        <v>128</v>
      </c>
      <c r="E51" s="119"/>
      <c r="F51" s="27"/>
      <c r="G51" s="117">
        <f>IF('3a DF'!H$147="-","-",'3a DF'!H$147)</f>
        <v>253.15</v>
      </c>
      <c r="H51" s="117">
        <f>IF('3a DF'!I$147="-","-",'3a DF'!I$147)</f>
        <v>213.57</v>
      </c>
      <c r="I51" s="117">
        <f>IF('3a DF'!J$147="-","-",'3a DF'!J$147)</f>
        <v>174.75</v>
      </c>
      <c r="J51" s="117">
        <f>IF('3a DF'!K$147="-","-",'3a DF'!K$147)</f>
        <v>160.27000000000001</v>
      </c>
      <c r="K51" s="117">
        <f>IF('3a DF'!L$147="-","-",'3a DF'!L$147)</f>
        <v>200.75</v>
      </c>
      <c r="L51" s="117">
        <f>IF('3a DF'!M$147="-","-",'3a DF'!M$147)</f>
        <v>199.06</v>
      </c>
      <c r="M51" s="117">
        <f>IF('3a DF'!N$147="-","-",'3a DF'!N$147)</f>
        <v>215.77</v>
      </c>
      <c r="N51" s="117">
        <f>IF('3a DF'!O$147="-","-",'3a DF'!O$147)</f>
        <v>243.36</v>
      </c>
      <c r="O51" s="27"/>
      <c r="P51" s="117">
        <f>IF('3a DF'!Q$147="-","-",'3a DF'!Q$147)</f>
        <v>243.36</v>
      </c>
      <c r="Q51" s="117">
        <f>IF('3a DF'!R$147="-","-",'3a DF'!R$147)</f>
        <v>281.18</v>
      </c>
      <c r="R51" s="117">
        <f>IF('3a DF'!S$147="-","-",'3a DF'!S$147)</f>
        <v>230.78</v>
      </c>
      <c r="S51" s="117">
        <f>IF('3a DF'!T$147="-","-",'3a DF'!T$147)</f>
        <v>206.32</v>
      </c>
      <c r="T51" s="117">
        <f>IF('3a DF'!U$147="-","-",'3a DF'!U$147)</f>
        <v>145.13</v>
      </c>
      <c r="U51" s="117">
        <f>IF('3a DF'!V$147="-","-",'3a DF'!V$147)</f>
        <v>187.07</v>
      </c>
      <c r="V51" s="117">
        <f>IF('3a DF'!W$147="-","-",'3a DF'!W$147)</f>
        <v>276.51</v>
      </c>
      <c r="W51" s="117">
        <f>IF('3a DF'!X$148="-","-",'3a DF'!X$148)</f>
        <v>605.44000000000005</v>
      </c>
      <c r="X51" s="27"/>
      <c r="Y51" s="117">
        <f>IF('3a DF'!Z$148="-","-",'3a DF'!Z$148)</f>
        <v>1455.9576357366336</v>
      </c>
      <c r="Z51" s="117" t="str">
        <f>IF('3a DF'!AA$148="-","-",'3a DF'!AA$148)</f>
        <v>-</v>
      </c>
      <c r="AA51" s="117" t="str">
        <f>IF('3a DF'!AB$148="-","-",'3a DF'!AB$148)</f>
        <v>-</v>
      </c>
      <c r="AB51" s="117" t="str">
        <f>IF('3a DF'!AC$148="-","-",'3a DF'!AC$148)</f>
        <v>-</v>
      </c>
      <c r="AC51" s="117" t="str">
        <f>IF('3a DF'!AD$148="-","-",'3a DF'!AD$148)</f>
        <v>-</v>
      </c>
      <c r="AD51" s="25"/>
    </row>
    <row r="52" spans="1:30" s="26" customFormat="1" ht="11.25" customHeight="1" x14ac:dyDescent="0.15">
      <c r="A52" s="207"/>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x14ac:dyDescent="0.15">
      <c r="A53" s="207"/>
      <c r="B53" s="120" t="s">
        <v>245</v>
      </c>
      <c r="C53" s="120" t="s">
        <v>182</v>
      </c>
      <c r="D53" s="122" t="s">
        <v>128</v>
      </c>
      <c r="E53" s="119"/>
      <c r="F53" s="27"/>
      <c r="G53" s="117" t="str">
        <f>IF('3c AA'!J254="-","-",'3c AA'!J254)</f>
        <v>-</v>
      </c>
      <c r="H53" s="117" t="str">
        <f>IF('3c AA'!K254="-","-",'3c AA'!K254)</f>
        <v>-</v>
      </c>
      <c r="I53" s="117" t="str">
        <f>IF('3c AA'!L254="-","-",'3c AA'!L254)</f>
        <v>-</v>
      </c>
      <c r="J53" s="117" t="str">
        <f>IF('3c AA'!M254="-","-",'3c AA'!M254)</f>
        <v>-</v>
      </c>
      <c r="K53" s="117" t="str">
        <f>IF('3c AA'!N254="-","-",'3c AA'!N254)</f>
        <v>-</v>
      </c>
      <c r="L53" s="117" t="str">
        <f>IF('3c AA'!O254="-","-",'3c AA'!O254)</f>
        <v>-</v>
      </c>
      <c r="M53" s="117" t="str">
        <f>IF('3c AA'!P254="-","-",'3c AA'!P254)</f>
        <v>-</v>
      </c>
      <c r="N53" s="117" t="str">
        <f>IF('3c AA'!Q254="-","-",'3c AA'!Q254)</f>
        <v>-</v>
      </c>
      <c r="O53" s="27"/>
      <c r="P53" s="117" t="str">
        <f>IF('3c AA'!S254="-","-",'3c AA'!S254)</f>
        <v>-</v>
      </c>
      <c r="Q53" s="117" t="str">
        <f>IF('3c AA'!T254="-","-",'3c AA'!T254)</f>
        <v>-</v>
      </c>
      <c r="R53" s="117" t="str">
        <f>IF('3c AA'!U254="-","-",'3c AA'!U254)</f>
        <v>-</v>
      </c>
      <c r="S53" s="117" t="str">
        <f>IF('3c AA'!V254="-","-",'3c AA'!V254)</f>
        <v>-</v>
      </c>
      <c r="T53" s="117">
        <f>IF('3c AA'!W254="-","-",'3c AA'!W254)</f>
        <v>0</v>
      </c>
      <c r="U53" s="117">
        <f>IF('3c AA'!X254="-","-",'3c AA'!X254)</f>
        <v>0</v>
      </c>
      <c r="V53" s="117">
        <f>IF('3c AA'!Y254="-","-",'3c AA'!Y254)</f>
        <v>0</v>
      </c>
      <c r="W53" s="117" t="str">
        <f>IF('3c AA'!Z254="-","-",'3c AA'!Z254)</f>
        <v>-</v>
      </c>
      <c r="X53" s="27"/>
      <c r="Y53" s="117">
        <f>IF('3c AA'!AB254="-","-",'3c AA'!AB254)</f>
        <v>2.9742599903583686</v>
      </c>
      <c r="Z53" s="117" t="str">
        <f>IF('3c AA'!AC254="-","-",'3c AA'!AC254)</f>
        <v>-</v>
      </c>
      <c r="AA53" s="117" t="str">
        <f>IF('3c AA'!AD254="-","-",'3c AA'!AD254)</f>
        <v>-</v>
      </c>
      <c r="AB53" s="117" t="str">
        <f>IF('3c AA'!AE254="-","-",'3c AA'!AE254)</f>
        <v>-</v>
      </c>
      <c r="AC53" s="117" t="str">
        <f>IF('3c AA'!AF254="-","-",'3c AA'!AF254)</f>
        <v>-</v>
      </c>
      <c r="AD53" s="25"/>
    </row>
    <row r="54" spans="1:30" s="26" customFormat="1" ht="11.25" customHeight="1" x14ac:dyDescent="0.15">
      <c r="A54" s="207"/>
      <c r="B54" s="120" t="s">
        <v>246</v>
      </c>
      <c r="C54" s="120" t="s">
        <v>183</v>
      </c>
      <c r="D54" s="122" t="s">
        <v>128</v>
      </c>
      <c r="E54" s="119"/>
      <c r="F54" s="27"/>
      <c r="G54" s="117">
        <f>IF('3d PC'!G$43="-","-",'3d PC'!G$43)</f>
        <v>21.926269106402124</v>
      </c>
      <c r="H54" s="117">
        <f>IF('3d PC'!H$43="-","-",'3d PC'!H$43)</f>
        <v>21.926269106402124</v>
      </c>
      <c r="I54" s="117">
        <f>IF('3d PC'!I$43="-","-",'3d PC'!I$43)</f>
        <v>22.64764819235609</v>
      </c>
      <c r="J54" s="117">
        <f>IF('3d PC'!J$43="-","-",'3d PC'!J$43)</f>
        <v>22.505107470829557</v>
      </c>
      <c r="K54" s="117">
        <f>IF('3d PC'!K$43="-","-",'3d PC'!K$43)</f>
        <v>19.106297226763825</v>
      </c>
      <c r="L54" s="117">
        <f>IF('3d PC'!L$43="-","-",'3d PC'!L$43)</f>
        <v>19.106297226763825</v>
      </c>
      <c r="M54" s="117">
        <f>IF('3d PC'!M$43="-","-",'3d PC'!M$43)</f>
        <v>20.852393125569616</v>
      </c>
      <c r="N54" s="117">
        <f>IF('3d PC'!N$43="-","-",'3d PC'!N$43)</f>
        <v>20.849370287873604</v>
      </c>
      <c r="O54" s="27"/>
      <c r="P54" s="117">
        <f>IF('3d PC'!P$43="-","-",'3d PC'!P$43)</f>
        <v>20.849370287873604</v>
      </c>
      <c r="Q54" s="117">
        <f>IF('3d PC'!Q$43="-","-",'3d PC'!Q$43)</f>
        <v>21.503193401206047</v>
      </c>
      <c r="R54" s="117">
        <f>IF('3d PC'!R$43="-","-",'3d PC'!R$43)</f>
        <v>21.819481548965161</v>
      </c>
      <c r="S54" s="117">
        <f>IF('3d PC'!S$43="-","-",'3d PC'!S$43)</f>
        <v>25.256715910577427</v>
      </c>
      <c r="T54" s="117">
        <f>IF('3d PC'!T$43="-","-",'3d PC'!T$43)</f>
        <v>24.167303215101221</v>
      </c>
      <c r="U54" s="117">
        <f>IF('3d PC'!U$43="-","-",'3d PC'!U$43)</f>
        <v>23.962512789411701</v>
      </c>
      <c r="V54" s="117">
        <f>IF('3d PC'!V$43="-","-",'3d PC'!V$43)</f>
        <v>23.858648398084732</v>
      </c>
      <c r="W54" s="117">
        <f>IF('3d PC'!W$43="-","-",'3d PC'!W$43)</f>
        <v>33.366817904048837</v>
      </c>
      <c r="X54" s="27"/>
      <c r="Y54" s="117">
        <f>IF('3d PC'!Y$43="-","-",'3d PC'!Y$43)</f>
        <v>33.475871166766694</v>
      </c>
      <c r="Z54" s="117" t="str">
        <f>IF('3d PC'!Z$43="-","-",'3d PC'!Z$43)</f>
        <v>-</v>
      </c>
      <c r="AA54" s="117" t="str">
        <f>IF('3d PC'!AA$43="-","-",'3d PC'!AA$43)</f>
        <v>-</v>
      </c>
      <c r="AB54" s="117" t="str">
        <f>IF('3d PC'!AB$43="-","-",'3d PC'!AB$43)</f>
        <v>-</v>
      </c>
      <c r="AC54" s="117" t="str">
        <f>IF('3d PC'!AC$43="-","-",'3d PC'!AC$43)</f>
        <v>-</v>
      </c>
      <c r="AD54" s="25"/>
    </row>
    <row r="55" spans="1:30" s="26" customFormat="1" ht="11.25" customHeight="1" x14ac:dyDescent="0.15">
      <c r="A55" s="207"/>
      <c r="B55" s="120" t="s">
        <v>247</v>
      </c>
      <c r="C55" s="120" t="s">
        <v>184</v>
      </c>
      <c r="D55" s="122" t="s">
        <v>128</v>
      </c>
      <c r="E55" s="119"/>
      <c r="F55" s="27"/>
      <c r="G55" s="117">
        <f>IF('3f NC-Gas'!F48="-","-",'3f NC-Gas'!F48)</f>
        <v>122.99212443422789</v>
      </c>
      <c r="H55" s="117">
        <f>IF('3f NC-Gas'!G48="-","-",'3f NC-Gas'!G48)</f>
        <v>122.87212443243976</v>
      </c>
      <c r="I55" s="117">
        <f>IF('3f NC-Gas'!H48="-","-",'3f NC-Gas'!H48)</f>
        <v>127.01512339606452</v>
      </c>
      <c r="J55" s="117">
        <f>IF('3f NC-Gas'!I48="-","-",'3f NC-Gas'!I48)</f>
        <v>126.66712339087893</v>
      </c>
      <c r="K55" s="117">
        <f>IF('3f NC-Gas'!J48="-","-",'3f NC-Gas'!J48)</f>
        <v>122.67142956032195</v>
      </c>
      <c r="L55" s="117">
        <f>IF('3f NC-Gas'!K48="-","-",'3f NC-Gas'!K48)</f>
        <v>122.69542956067959</v>
      </c>
      <c r="M55" s="117">
        <f>IF('3f NC-Gas'!L48="-","-",'3f NC-Gas'!L48)</f>
        <v>126.47670472145521</v>
      </c>
      <c r="N55" s="117">
        <f>IF('3f NC-Gas'!M48="-","-",'3f NC-Gas'!M48)</f>
        <v>126.54870472252809</v>
      </c>
      <c r="O55" s="27"/>
      <c r="P55" s="117">
        <f>IF('3f NC-Gas'!O48="-","-",'3f NC-Gas'!O48)</f>
        <v>126.54870472252809</v>
      </c>
      <c r="Q55" s="117">
        <f>IF('3f NC-Gas'!P48="-","-",'3f NC-Gas'!P48)</f>
        <v>133.92510482284666</v>
      </c>
      <c r="R55" s="117">
        <f>IF('3f NC-Gas'!Q48="-","-",'3f NC-Gas'!Q48)</f>
        <v>133.48110481623056</v>
      </c>
      <c r="S55" s="117">
        <f>IF('3f NC-Gas'!R48="-","-",'3f NC-Gas'!R48)</f>
        <v>133.46260491701702</v>
      </c>
      <c r="T55" s="117">
        <f>IF('3f NC-Gas'!S48="-","-",'3f NC-Gas'!S48)</f>
        <v>130.79860487732032</v>
      </c>
      <c r="U55" s="117">
        <f>IF('3f NC-Gas'!T48="-","-",'3f NC-Gas'!T48)</f>
        <v>123.5205609513242</v>
      </c>
      <c r="V55" s="117">
        <f>IF('3f NC-Gas'!U48="-","-",'3f NC-Gas'!U48)</f>
        <v>123.08856094488691</v>
      </c>
      <c r="W55" s="117">
        <f>IF('3f NC-Gas'!V103="-","-",'3f NC-Gas'!V103)</f>
        <v>156.91952423368826</v>
      </c>
      <c r="X55" s="27"/>
      <c r="Y55" s="117">
        <f>IF('3f NC-Gas'!X103="-","-",'3f NC-Gas'!X103)</f>
        <v>154.60967258728007</v>
      </c>
      <c r="Z55" s="117" t="str">
        <f>IF('3f NC-Gas'!Y103="-","-",'3f NC-Gas'!Y103)</f>
        <v>-</v>
      </c>
      <c r="AA55" s="117" t="str">
        <f>IF('3f NC-Gas'!Z103="-","-",'3f NC-Gas'!Z103)</f>
        <v>-</v>
      </c>
      <c r="AB55" s="117" t="str">
        <f>IF('3f NC-Gas'!AA103="-","-",'3f NC-Gas'!AA103)</f>
        <v>-</v>
      </c>
      <c r="AC55" s="117" t="str">
        <f>IF('3f NC-Gas'!AB103="-","-",'3f NC-Gas'!AB103)</f>
        <v>-</v>
      </c>
      <c r="AD55" s="25"/>
    </row>
    <row r="56" spans="1:30" s="26" customFormat="1" ht="11.25" x14ac:dyDescent="0.15">
      <c r="A56" s="207"/>
      <c r="B56" s="120" t="s">
        <v>248</v>
      </c>
      <c r="C56" s="120" t="s">
        <v>185</v>
      </c>
      <c r="D56" s="122" t="s">
        <v>128</v>
      </c>
      <c r="E56" s="119"/>
      <c r="F56" s="27"/>
      <c r="G56" s="117">
        <f>IF('3g CPIH'!C$17="-","-",'3h OC '!$E$12*('3g CPIH'!C$17/'3g CPIH'!$G$17))</f>
        <v>87.194616340508801</v>
      </c>
      <c r="H56" s="117">
        <f>IF('3g CPIH'!D$17="-","-",'3h OC '!$E$12*('3g CPIH'!D$17/'3g CPIH'!$G$17))</f>
        <v>87.369180136986301</v>
      </c>
      <c r="I56" s="117">
        <f>IF('3g CPIH'!E$17="-","-",'3h OC '!$E$12*('3g CPIH'!E$17/'3g CPIH'!$G$17))</f>
        <v>87.631025831702544</v>
      </c>
      <c r="J56" s="117">
        <f>IF('3g CPIH'!F$17="-","-",'3h OC '!$E$12*('3g CPIH'!F$17/'3g CPIH'!$G$17))</f>
        <v>88.15471722113503</v>
      </c>
      <c r="K56" s="117">
        <f>IF('3g CPIH'!G$17="-","-",'3h OC '!$E$12*('3g CPIH'!G$17/'3g CPIH'!$G$17))</f>
        <v>89.202100000000002</v>
      </c>
      <c r="L56" s="117">
        <f>IF('3g CPIH'!H$17="-","-",'3h OC '!$E$12*('3g CPIH'!H$17/'3g CPIH'!$G$17))</f>
        <v>90.33676467710373</v>
      </c>
      <c r="M56" s="117">
        <f>IF('3g CPIH'!I$17="-","-",'3h OC '!$E$12*('3g CPIH'!I$17/'3g CPIH'!$G$17))</f>
        <v>91.645993150684916</v>
      </c>
      <c r="N56" s="117">
        <f>IF('3g CPIH'!J$17="-","-",'3h OC '!$E$12*('3g CPIH'!J$17/'3g CPIH'!$G$17))</f>
        <v>92.431530234833673</v>
      </c>
      <c r="O56" s="27"/>
      <c r="P56" s="117">
        <f>IF('3g CPIH'!L$17="-","-",'3h OC '!$E$12*('3g CPIH'!L$17/'3g CPIH'!$G$17))</f>
        <v>92.431530234833673</v>
      </c>
      <c r="Q56" s="117">
        <f>IF('3g CPIH'!M$17="-","-",'3h OC '!$E$12*('3g CPIH'!M$17/'3g CPIH'!$G$17))</f>
        <v>93.47891301369863</v>
      </c>
      <c r="R56" s="117">
        <f>IF('3g CPIH'!N$17="-","-",'3h OC '!$E$12*('3g CPIH'!N$17/'3g CPIH'!$G$17))</f>
        <v>94.177168199608616</v>
      </c>
      <c r="S56" s="117">
        <f>IF('3g CPIH'!O$17="-","-",'3h OC '!$E$12*('3g CPIH'!O$17/'3g CPIH'!$G$17))</f>
        <v>94.700859589041102</v>
      </c>
      <c r="T56" s="117">
        <f>IF('3g CPIH'!P$17="-","-",'3h OC '!$E$12*('3g CPIH'!P$17/'3g CPIH'!$G$17))</f>
        <v>94.96270528375733</v>
      </c>
      <c r="U56" s="117">
        <f>IF('3g CPIH'!Q$17="-","-",'3h OC '!$E$12*('3g CPIH'!Q$17/'3g CPIH'!$G$17))</f>
        <v>95.48639667318983</v>
      </c>
      <c r="V56" s="117">
        <f>IF('3g CPIH'!R$17="-","-",'3h OC '!$E$12*('3g CPIH'!R$17/'3g CPIH'!$G$17))</f>
        <v>97.232034637964787</v>
      </c>
      <c r="W56" s="117">
        <f>IF('3g CPIH'!S$17="-","-",'3h OC '!$E$12*('3g CPIH'!S$17/'3g CPIH'!$G$17))</f>
        <v>100.11233727984346</v>
      </c>
      <c r="X56" s="27"/>
      <c r="Y56" s="117">
        <f>IF('3g CPIH'!U$17="-","-",'3h OC '!$E$12*('3g CPIH'!U$17/'3g CPIH'!$G$17))</f>
        <v>105.1746873776908</v>
      </c>
      <c r="Z56" s="117" t="str">
        <f>IF('3g CPIH'!V$17="-","-",'3h OC '!$E$12*('3g CPIH'!V$17/'3g CPIH'!$G$17))</f>
        <v>-</v>
      </c>
      <c r="AA56" s="117" t="str">
        <f>IF('3g CPIH'!W$17="-","-",'3h OC '!$E$12*('3g CPIH'!W$17/'3g CPIH'!$G$17))</f>
        <v>-</v>
      </c>
      <c r="AB56" s="117" t="str">
        <f>IF('3g CPIH'!X$17="-","-",'3h OC '!$E$12*('3g CPIH'!X$17/'3g CPIH'!$G$17))</f>
        <v>-</v>
      </c>
      <c r="AC56" s="117" t="str">
        <f>IF('3g CPIH'!Y$17="-","-",'3h OC '!$E$12*('3g CPIH'!Y$17/'3g CPIH'!$G$17))</f>
        <v>-</v>
      </c>
      <c r="AD56" s="25"/>
    </row>
    <row r="57" spans="1:30" s="26" customFormat="1" ht="11.25" x14ac:dyDescent="0.15">
      <c r="A57" s="207"/>
      <c r="B57" s="120" t="s">
        <v>248</v>
      </c>
      <c r="C57" s="120" t="s">
        <v>186</v>
      </c>
      <c r="D57" s="122" t="s">
        <v>128</v>
      </c>
      <c r="E57" s="119"/>
      <c r="F57" s="27"/>
      <c r="G57" s="117" t="s">
        <v>249</v>
      </c>
      <c r="H57" s="117" t="s">
        <v>249</v>
      </c>
      <c r="I57" s="117" t="s">
        <v>249</v>
      </c>
      <c r="J57" s="117" t="s">
        <v>249</v>
      </c>
      <c r="K57" s="117">
        <f>IF('3i SMNCC'!G$53="-","-",'3i SMNCC'!G$53)</f>
        <v>0</v>
      </c>
      <c r="L57" s="117">
        <f>IF('3i SMNCC'!H$53="-","-",'3i SMNCC'!H$53)</f>
        <v>-0.14839729644435984</v>
      </c>
      <c r="M57" s="117">
        <f>IF('3i SMNCC'!I$53="-","-",'3i SMNCC'!I$53)</f>
        <v>1.899695256253338</v>
      </c>
      <c r="N57" s="117">
        <f>IF('3i SMNCC'!J$53="-","-",'3i SMNCC'!J$53)</f>
        <v>1.9653659209909353</v>
      </c>
      <c r="O57" s="27"/>
      <c r="P57" s="117">
        <f>IF('3i SMNCC'!L$53="-","-",'3i SMNCC'!L$53)</f>
        <v>1.9653659209909353</v>
      </c>
      <c r="Q57" s="117">
        <f>IF('3i SMNCC'!M$53="-","-",'3i SMNCC'!M$53)</f>
        <v>3.94070969375099</v>
      </c>
      <c r="R57" s="117">
        <f>IF('3i SMNCC'!N$53="-","-",'3i SMNCC'!N$53)</f>
        <v>3.6877871322225353</v>
      </c>
      <c r="S57" s="117">
        <f>IF('3i SMNCC'!O$53="-","-",'3i SMNCC'!O$53)</f>
        <v>5.396909444486452</v>
      </c>
      <c r="T57" s="117">
        <f>IF('3i SMNCC'!P$53="-","-",'3i SMNCC'!P$53)</f>
        <v>4.6837637900821658</v>
      </c>
      <c r="U57" s="117">
        <f>IF('3i SMNCC'!Q$53="-","-",'3i SMNCC'!Q$53)</f>
        <v>4.418895268958277</v>
      </c>
      <c r="V57" s="117">
        <f>IF('3i SMNCC'!R$53="-","-",'3i SMNCC'!R$53)</f>
        <v>-1.4350963821646188</v>
      </c>
      <c r="W57" s="117">
        <f>IF('3i SMNCC'!S$53="-","-",'3i SMNCC'!S$53)</f>
        <v>-3.050256404560824</v>
      </c>
      <c r="X57" s="27"/>
      <c r="Y57" s="117">
        <f>IF('3i SMNCC'!U$53="-","-",'3i SMNCC'!U$53)</f>
        <v>-8.5975135901744473</v>
      </c>
      <c r="Z57" s="117" t="str">
        <f>IF('3i SMNCC'!V$53="-","-",'3i SMNCC'!V$53)</f>
        <v>-</v>
      </c>
      <c r="AA57" s="117" t="str">
        <f>IF('3i SMNCC'!W$53="-","-",'3i SMNCC'!W$53)</f>
        <v>-</v>
      </c>
      <c r="AB57" s="117" t="str">
        <f>IF('3i SMNCC'!X$53="-","-",'3i SMNCC'!X$53)</f>
        <v>-</v>
      </c>
      <c r="AC57" s="117" t="str">
        <f>IF('3i SMNCC'!Y$53="-","-",'3i SMNCC'!Y$53)</f>
        <v>-</v>
      </c>
      <c r="AD57" s="25"/>
    </row>
    <row r="58" spans="1:30" s="26" customFormat="1" ht="12.6" customHeight="1" x14ac:dyDescent="0.15">
      <c r="A58" s="207"/>
      <c r="B58" s="120" t="s">
        <v>248</v>
      </c>
      <c r="C58" s="120" t="s">
        <v>187</v>
      </c>
      <c r="D58" s="122" t="s">
        <v>128</v>
      </c>
      <c r="E58" s="119"/>
      <c r="F58" s="27"/>
      <c r="G58" s="117">
        <f>IF('3g CPIH'!C$17="-","-",'3j PAAC PAP'!$G$24*('3g CPIH'!C$17/'3g CPIH'!$G$17))</f>
        <v>38.769117710371823</v>
      </c>
      <c r="H58" s="117">
        <f>IF('3g CPIH'!D$17="-","-",'3j PAAC PAP'!$G$24*('3g CPIH'!D$17/'3g CPIH'!$G$17))</f>
        <v>38.846733561643838</v>
      </c>
      <c r="I58" s="117">
        <f>IF('3g CPIH'!E$17="-","-",'3j PAAC PAP'!$G$24*('3g CPIH'!E$17/'3g CPIH'!$G$17))</f>
        <v>38.963157338551866</v>
      </c>
      <c r="J58" s="117">
        <f>IF('3g CPIH'!F$17="-","-",'3j PAAC PAP'!$G$24*('3g CPIH'!F$17/'3g CPIH'!$G$17))</f>
        <v>39.19600489236791</v>
      </c>
      <c r="K58" s="117">
        <f>IF('3g CPIH'!G$17="-","-",'3j PAAC PAP'!$G$24*('3g CPIH'!G$17/'3g CPIH'!$G$17))</f>
        <v>39.661700000000003</v>
      </c>
      <c r="L58" s="117">
        <f>IF('3g CPIH'!H$17="-","-",'3j PAAC PAP'!$G$24*('3g CPIH'!H$17/'3g CPIH'!$G$17))</f>
        <v>40.166203033268111</v>
      </c>
      <c r="M58" s="117">
        <f>IF('3g CPIH'!I$17="-","-",'3j PAAC PAP'!$G$24*('3g CPIH'!I$17/'3g CPIH'!$G$17))</f>
        <v>40.748321917808219</v>
      </c>
      <c r="N58" s="117">
        <f>IF('3g CPIH'!J$17="-","-",'3j PAAC PAP'!$G$24*('3g CPIH'!J$17/'3g CPIH'!$G$17))</f>
        <v>41.097593248532299</v>
      </c>
      <c r="O58" s="27"/>
      <c r="P58" s="117">
        <f>IF('3g CPIH'!L$17="-","-",'3j PAAC PAP'!$G$24*('3g CPIH'!L$17/'3g CPIH'!$G$17))</f>
        <v>41.097593248532299</v>
      </c>
      <c r="Q58" s="117">
        <f>IF('3g CPIH'!M$17="-","-",'3j PAAC PAP'!$G$24*('3g CPIH'!M$17/'3g CPIH'!$G$17))</f>
        <v>41.563288356164385</v>
      </c>
      <c r="R58" s="117">
        <f>IF('3g CPIH'!N$17="-","-",'3j PAAC PAP'!$G$24*('3g CPIH'!N$17/'3g CPIH'!$G$17))</f>
        <v>41.87375176125245</v>
      </c>
      <c r="S58" s="117">
        <f>IF('3g CPIH'!O$17="-","-",'3j PAAC PAP'!$G$24*('3g CPIH'!O$17/'3g CPIH'!$G$17))</f>
        <v>42.1065993150685</v>
      </c>
      <c r="T58" s="117">
        <f>IF('3g CPIH'!P$17="-","-",'3j PAAC PAP'!$G$24*('3g CPIH'!P$17/'3g CPIH'!$G$17))</f>
        <v>42.223023091976515</v>
      </c>
      <c r="U58" s="117">
        <f>IF('3g CPIH'!Q$17="-","-",'3j PAAC PAP'!$G$24*('3g CPIH'!Q$17/'3g CPIH'!$G$17))</f>
        <v>42.455870645792565</v>
      </c>
      <c r="V58" s="117">
        <f>IF('3g CPIH'!R$17="-","-",'3j PAAC PAP'!$G$24*('3g CPIH'!R$17/'3g CPIH'!$G$17))</f>
        <v>43.232029158512731</v>
      </c>
      <c r="W58" s="117">
        <f>IF('3g CPIH'!S$17="-","-",'3j PAAC PAP'!$G$24*('3g CPIH'!S$17/'3g CPIH'!$G$17))</f>
        <v>44.512690704500983</v>
      </c>
      <c r="X58" s="27"/>
      <c r="Y58" s="117">
        <f>IF('3g CPIH'!U$17="-","-",'3j PAAC PAP'!$G$24*('3g CPIH'!U$17/'3g CPIH'!$G$17))</f>
        <v>46.763550391389437</v>
      </c>
      <c r="Z58" s="117" t="str">
        <f>IF('3g CPIH'!V$17="-","-",'3j PAAC PAP'!$G$24*('3g CPIH'!V$17/'3g CPIH'!$G$17))</f>
        <v>-</v>
      </c>
      <c r="AA58" s="117" t="str">
        <f>IF('3g CPIH'!W$17="-","-",'3j PAAC PAP'!$G$24*('3g CPIH'!W$17/'3g CPIH'!$G$17))</f>
        <v>-</v>
      </c>
      <c r="AB58" s="117" t="str">
        <f>IF('3g CPIH'!X$17="-","-",'3j PAAC PAP'!$G$24*('3g CPIH'!X$17/'3g CPIH'!$G$17))</f>
        <v>-</v>
      </c>
      <c r="AC58" s="117" t="str">
        <f>IF('3g CPIH'!Y$17="-","-",'3j PAAC PAP'!$G$24*('3g CPIH'!Y$17/'3g CPIH'!$G$17))</f>
        <v>-</v>
      </c>
      <c r="AD58" s="25"/>
    </row>
    <row r="59" spans="1:30" s="26" customFormat="1" ht="11.25" x14ac:dyDescent="0.15">
      <c r="A59" s="207"/>
      <c r="B59" s="120" t="s">
        <v>248</v>
      </c>
      <c r="C59" s="120" t="s">
        <v>188</v>
      </c>
      <c r="D59" s="122" t="s">
        <v>128</v>
      </c>
      <c r="E59" s="119"/>
      <c r="F59" s="27"/>
      <c r="G59" s="117">
        <f>IF(G51="-","-",SUM(G51:G57)*'3j PAAC PAP'!$G$42)</f>
        <v>0</v>
      </c>
      <c r="H59" s="117">
        <f>IF(H51="-","-",SUM(H51:H57)*'3j PAAC PAP'!$G$42)</f>
        <v>0</v>
      </c>
      <c r="I59" s="117">
        <f>IF(I51="-","-",SUM(I51:I57)*'3j PAAC PAP'!$G$42)</f>
        <v>0</v>
      </c>
      <c r="J59" s="117">
        <f>IF(J51="-","-",SUM(J51:J57)*'3j PAAC PAP'!$G$42)</f>
        <v>0</v>
      </c>
      <c r="K59" s="117">
        <f>IF(K51="-","-",SUM(K51:K57)*'3j PAAC PAP'!$G$42)</f>
        <v>0</v>
      </c>
      <c r="L59" s="117">
        <f>IF(L51="-","-",SUM(L51:L57)*'3j PAAC PAP'!$G$42)</f>
        <v>0</v>
      </c>
      <c r="M59" s="117">
        <f>IF(M51="-","-",SUM(M51:M57)*'3j PAAC PAP'!$G$42)</f>
        <v>0</v>
      </c>
      <c r="N59" s="117">
        <f>IF(N51="-","-",SUM(N51:N57)*'3j PAAC PAP'!$G$42)</f>
        <v>0</v>
      </c>
      <c r="O59" s="27"/>
      <c r="P59" s="117">
        <f>IF(P51="-","-",SUM(P51:P57)*'3j PAAC PAP'!$G$42)</f>
        <v>0</v>
      </c>
      <c r="Q59" s="117">
        <f>IF(Q51="-","-",SUM(Q51:Q57)*'3j PAAC PAP'!$G$42)</f>
        <v>0</v>
      </c>
      <c r="R59" s="117">
        <f>IF(R51="-","-",SUM(R51:R57)*'3j PAAC PAP'!$G$42)</f>
        <v>0</v>
      </c>
      <c r="S59" s="117">
        <f>IF(S51="-","-",SUM(S51:S57)*'3j PAAC PAP'!$G$42)</f>
        <v>0</v>
      </c>
      <c r="T59" s="117">
        <f>IF(T51="-","-",SUM(T51:T57)*'3j PAAC PAP'!$G$42)</f>
        <v>0</v>
      </c>
      <c r="U59" s="117">
        <f>IF(U51="-","-",SUM(U51:U57)*'3j PAAC PAP'!$G$42)</f>
        <v>0</v>
      </c>
      <c r="V59" s="117">
        <f>IF(V51="-","-",SUM(V51:V57)*'3j PAAC PAP'!$G$42)</f>
        <v>0</v>
      </c>
      <c r="W59" s="117">
        <f>IF(W51="-","-",SUM(W51:W57)*'3j PAAC PAP'!$G$42)</f>
        <v>0</v>
      </c>
      <c r="X59" s="27"/>
      <c r="Y59" s="117">
        <f>IF(Y51="-","-",SUM(Y51:Y57)*'3j PAAC PAP'!$G$42)</f>
        <v>0</v>
      </c>
      <c r="Z59" s="117" t="str">
        <f>IF(Z51="-","-",SUM(Z51:Z57)*'3j PAAC PAP'!$G$42)</f>
        <v>-</v>
      </c>
      <c r="AA59" s="117" t="str">
        <f>IF(AA51="-","-",SUM(AA51:AA57)*'3j PAAC PAP'!$G$42)</f>
        <v>-</v>
      </c>
      <c r="AB59" s="117" t="str">
        <f>IF(AB51="-","-",SUM(AB51:AB57)*'3j PAAC PAP'!$G$42)</f>
        <v>-</v>
      </c>
      <c r="AC59" s="117" t="str">
        <f>IF(AC51="-","-",SUM(AC51:AC57)*'3j PAAC PAP'!$G$42)</f>
        <v>-</v>
      </c>
      <c r="AD59" s="25"/>
    </row>
    <row r="60" spans="1:30" s="26" customFormat="1" ht="11.25" customHeight="1" x14ac:dyDescent="0.15">
      <c r="A60" s="207"/>
      <c r="B60" s="120" t="s">
        <v>189</v>
      </c>
      <c r="C60" s="120" t="s">
        <v>250</v>
      </c>
      <c r="D60" s="122" t="s">
        <v>128</v>
      </c>
      <c r="E60" s="119"/>
      <c r="F60" s="27"/>
      <c r="G60" s="117">
        <f>IF(G54="-","-",SUM(G51:G59)*'3k EBIT'!$E$12)</f>
        <v>10.149454247192377</v>
      </c>
      <c r="H60" s="117">
        <f>IF(H54="-","-",SUM(H51:H59)*'3k EBIT'!$E$12)</f>
        <v>9.3854288625753579</v>
      </c>
      <c r="I60" s="117">
        <f>IF(I54="-","-",SUM(I51:I59)*'3k EBIT'!$E$12)</f>
        <v>8.7351026997660171</v>
      </c>
      <c r="J60" s="117">
        <f>IF(J54="-","-",SUM(J51:J59)*'3k EBIT'!$E$12)</f>
        <v>8.4598059132238941</v>
      </c>
      <c r="K60" s="117">
        <f>IF(K54="-","-",SUM(K51:K59)*'3k EBIT'!$E$12)</f>
        <v>9.1299110908122785</v>
      </c>
      <c r="L60" s="117">
        <f>IF(L54="-","-",SUM(L51:L59)*'3k EBIT'!$E$12)</f>
        <v>9.1265172441961511</v>
      </c>
      <c r="M60" s="117">
        <f>IF(M54="-","-",SUM(M51:M59)*'3k EBIT'!$E$12)</f>
        <v>9.633509719070867</v>
      </c>
      <c r="N60" s="117">
        <f>IF(N54="-","-",SUM(N51:N59)*'3k EBIT'!$E$12)</f>
        <v>10.192459667585046</v>
      </c>
      <c r="O60" s="27"/>
      <c r="P60" s="117">
        <f>IF(P54="-","-",SUM(P51:P59)*'3k EBIT'!$E$12)</f>
        <v>10.192459667585046</v>
      </c>
      <c r="Q60" s="117">
        <f>IF(Q54="-","-",SUM(Q51:Q59)*'3k EBIT'!$E$12)</f>
        <v>11.148050541483531</v>
      </c>
      <c r="R60" s="117">
        <f>IF(R54="-","-",SUM(R51:R59)*'3k EBIT'!$E$12)</f>
        <v>10.184068075699953</v>
      </c>
      <c r="S60" s="117">
        <f>IF(S54="-","-",SUM(S51:S59)*'3k EBIT'!$E$12)</f>
        <v>9.8242957719644561</v>
      </c>
      <c r="T60" s="117">
        <f>IF(T54="-","-",SUM(T51:T59)*'3k EBIT'!$E$12)</f>
        <v>8.5599858722015441</v>
      </c>
      <c r="U60" s="117">
        <f>IF(U54="-","-",SUM(U51:U59)*'3k EBIT'!$E$12)</f>
        <v>9.2368749292138084</v>
      </c>
      <c r="V60" s="117">
        <f>IF(V54="-","-",SUM(V51:V59)*'3k EBIT'!$E$12)</f>
        <v>10.894232271435088</v>
      </c>
      <c r="W60" s="117">
        <f>IF(W54="-","-",SUM(W51:W59)*'3k EBIT'!$E$12)</f>
        <v>18.153647970480943</v>
      </c>
      <c r="X60" s="27"/>
      <c r="Y60" s="117">
        <f>IF(Y54="-","-",SUM(Y51:Y59)*'3k EBIT'!$E$12)</f>
        <v>34.675656913765806</v>
      </c>
      <c r="Z60" s="117" t="str">
        <f>IF(Z54="-","-",SUM(Z51:Z59)*'3k EBIT'!$E$12)</f>
        <v>-</v>
      </c>
      <c r="AA60" s="117" t="str">
        <f>IF(AA54="-","-",SUM(AA51:AA59)*'3k EBIT'!$E$12)</f>
        <v>-</v>
      </c>
      <c r="AB60" s="117" t="str">
        <f>IF(AB54="-","-",SUM(AB51:AB59)*'3k EBIT'!$E$12)</f>
        <v>-</v>
      </c>
      <c r="AC60" s="117" t="str">
        <f>IF(AC54="-","-",SUM(AC51:AC59)*'3k EBIT'!$E$12)</f>
        <v>-</v>
      </c>
      <c r="AD60" s="25"/>
    </row>
    <row r="61" spans="1:30" s="26" customFormat="1" ht="11.25" customHeight="1" x14ac:dyDescent="0.15">
      <c r="A61" s="207"/>
      <c r="B61" s="120" t="s">
        <v>251</v>
      </c>
      <c r="C61" s="156" t="s">
        <v>252</v>
      </c>
      <c r="D61" s="122" t="s">
        <v>128</v>
      </c>
      <c r="E61" s="118"/>
      <c r="F61" s="27"/>
      <c r="G61" s="117">
        <f>IF(G56="-","-",SUM(G51:G54,G56:G60)*'3l HAP'!$E$13)</f>
        <v>6.0202248458589196</v>
      </c>
      <c r="H61" s="117">
        <f>IF(H56="-","-",SUM(H51:H54,H56:H60)*'3l HAP'!$E$13)</f>
        <v>5.4332401324254418</v>
      </c>
      <c r="I61" s="117">
        <f>IF(I56="-","-",SUM(I51:I54,I56:I60)*'3l HAP'!$E$13)</f>
        <v>4.8714550416072546</v>
      </c>
      <c r="J61" s="117">
        <f>IF(J56="-","-",SUM(J51:J54,J56:J60)*'3l HAP'!$E$13)</f>
        <v>4.6644122893197224</v>
      </c>
      <c r="K61" s="117">
        <f>IF(K56="-","-",SUM(K51:K54,K56:K60)*'3l HAP'!$E$13)</f>
        <v>5.2392819717776318</v>
      </c>
      <c r="L61" s="117">
        <f>IF(L56="-","-",SUM(L51:L54,L56:L60)*'3l HAP'!$E$13)</f>
        <v>5.2363153620996359</v>
      </c>
      <c r="M61" s="117">
        <f>IF(M56="-","-",SUM(M51:M54,M56:M60)*'3l HAP'!$E$13)</f>
        <v>5.571631278712994</v>
      </c>
      <c r="N61" s="117">
        <f>IF(N56="-","-",SUM(N51:N54,N56:N60)*'3l HAP'!$E$13)</f>
        <v>6.0012920117470605</v>
      </c>
      <c r="O61" s="27"/>
      <c r="P61" s="117">
        <f>IF(P56="-","-",SUM(P51:P54,P56:P60)*'3l HAP'!$E$13)</f>
        <v>6.0012920117470605</v>
      </c>
      <c r="Q61" s="117">
        <f>IF(Q56="-","-",SUM(Q51:Q54,Q56:Q60)*'3l HAP'!$E$13)</f>
        <v>6.6296520434472903</v>
      </c>
      <c r="R61" s="117">
        <f>IF(R56="-","-",SUM(R51:R54,R56:R60)*'3l HAP'!$E$13)</f>
        <v>5.8933283606045581</v>
      </c>
      <c r="S61" s="117">
        <f>IF(S56="-","-",SUM(S51:S54,S56:S60)*'3l HAP'!$E$13)</f>
        <v>5.6163663690358892</v>
      </c>
      <c r="T61" s="117">
        <f>IF(T56="-","-",SUM(T51:T54,T56:T60)*'3l HAP'!$E$13)</f>
        <v>4.6811198043269115</v>
      </c>
      <c r="U61" s="117">
        <f>IF(U56="-","-",SUM(U51:U54,U56:U60)*'3l HAP'!$E$13)</f>
        <v>5.3092738870384357</v>
      </c>
      <c r="V61" s="117">
        <f>IF(V56="-","-",SUM(V51:V54,V56:V60)*'3l HAP'!$E$13)</f>
        <v>6.5927229477953944</v>
      </c>
      <c r="W61" s="117">
        <f>IF(W56="-","-",SUM(W51:W54,W56:W60)*'3l HAP'!$E$13)</f>
        <v>11.691354411568604</v>
      </c>
      <c r="X61" s="27"/>
      <c r="Y61" s="117">
        <f>IF(Y56="-","-",SUM(Y51:Y54,Y56:Y60)*'3l HAP'!$E$13)</f>
        <v>24.456679950669322</v>
      </c>
      <c r="Z61" s="117" t="str">
        <f>IF(Z56="-","-",SUM(Z51:Z54,Z56:Z60)*'3l HAP'!$E$13)</f>
        <v>-</v>
      </c>
      <c r="AA61" s="117" t="str">
        <f>IF(AA56="-","-",SUM(AA51:AA54,AA56:AA60)*'3l HAP'!$E$13)</f>
        <v>-</v>
      </c>
      <c r="AB61" s="117" t="str">
        <f>IF(AB56="-","-",SUM(AB51:AB54,AB56:AB60)*'3l HAP'!$E$13)</f>
        <v>-</v>
      </c>
      <c r="AC61" s="117" t="str">
        <f>IF(AC56="-","-",SUM(AC51:AC54,AC56:AC60)*'3l HAP'!$E$13)</f>
        <v>-</v>
      </c>
      <c r="AD61" s="25"/>
    </row>
    <row r="62" spans="1:30" s="26" customFormat="1" ht="11.25" customHeight="1" x14ac:dyDescent="0.15">
      <c r="A62" s="207"/>
      <c r="B62" s="120" t="s">
        <v>253</v>
      </c>
      <c r="C62" s="120" t="str">
        <f>B62&amp;"_"&amp;D62</f>
        <v>Total_N Wales and Mersey</v>
      </c>
      <c r="D62" s="122" t="s">
        <v>128</v>
      </c>
      <c r="E62" s="119"/>
      <c r="F62" s="27"/>
      <c r="G62" s="117">
        <f t="shared" ref="G62:N62" si="9">IF(G51="-","-",SUM(G51:G61))</f>
        <v>540.20180668456192</v>
      </c>
      <c r="H62" s="117">
        <f t="shared" si="9"/>
        <v>499.40297623247278</v>
      </c>
      <c r="I62" s="117">
        <f t="shared" si="9"/>
        <v>464.61351250004827</v>
      </c>
      <c r="J62" s="117">
        <f t="shared" si="9"/>
        <v>449.91717117775499</v>
      </c>
      <c r="K62" s="117">
        <f t="shared" si="9"/>
        <v>485.76071984967575</v>
      </c>
      <c r="L62" s="117">
        <f t="shared" si="9"/>
        <v>485.57912980766662</v>
      </c>
      <c r="M62" s="117">
        <f t="shared" si="9"/>
        <v>512.59824916955517</v>
      </c>
      <c r="N62" s="117">
        <f t="shared" si="9"/>
        <v>542.44631609409078</v>
      </c>
      <c r="O62" s="27"/>
      <c r="P62" s="117">
        <f t="shared" ref="P62:W62" si="10">IF(P51="-","-",SUM(P51:P61))</f>
        <v>542.44631609409078</v>
      </c>
      <c r="Q62" s="117">
        <f t="shared" si="10"/>
        <v>593.36891187259766</v>
      </c>
      <c r="R62" s="117">
        <f t="shared" si="10"/>
        <v>541.8966898945838</v>
      </c>
      <c r="S62" s="117">
        <f t="shared" si="10"/>
        <v>522.68435131719082</v>
      </c>
      <c r="T62" s="117">
        <f t="shared" si="10"/>
        <v>455.20650593476591</v>
      </c>
      <c r="U62" s="117">
        <f t="shared" si="10"/>
        <v>491.46038514492886</v>
      </c>
      <c r="V62" s="117">
        <f t="shared" si="10"/>
        <v>579.97313197651511</v>
      </c>
      <c r="W62" s="117">
        <f t="shared" si="10"/>
        <v>967.14611609957035</v>
      </c>
      <c r="X62" s="27"/>
      <c r="Y62" s="117">
        <f t="shared" ref="Y62:AC62" si="11">IF(Y51="-","-",SUM(Y51:Y61))</f>
        <v>1849.4905005243795</v>
      </c>
      <c r="Z62" s="117" t="str">
        <f t="shared" si="11"/>
        <v>-</v>
      </c>
      <c r="AA62" s="117" t="str">
        <f t="shared" si="11"/>
        <v>-</v>
      </c>
      <c r="AB62" s="117" t="str">
        <f t="shared" si="11"/>
        <v>-</v>
      </c>
      <c r="AC62" s="117" t="str">
        <f t="shared" si="11"/>
        <v>-</v>
      </c>
      <c r="AD62" s="25"/>
    </row>
    <row r="63" spans="1:30" s="26" customFormat="1" ht="11.25" customHeight="1" x14ac:dyDescent="0.15">
      <c r="A63" s="207"/>
      <c r="B63" s="123" t="s">
        <v>244</v>
      </c>
      <c r="C63" s="123" t="s">
        <v>180</v>
      </c>
      <c r="D63" s="121" t="s">
        <v>133</v>
      </c>
      <c r="E63" s="75"/>
      <c r="F63" s="27"/>
      <c r="G63" s="35">
        <f>IF('3a DF'!H$147="-","-",'3a DF'!H$147)</f>
        <v>253.15</v>
      </c>
      <c r="H63" s="35">
        <f>IF('3a DF'!I$147="-","-",'3a DF'!I$147)</f>
        <v>213.57</v>
      </c>
      <c r="I63" s="35">
        <f>IF('3a DF'!J$147="-","-",'3a DF'!J$147)</f>
        <v>174.75</v>
      </c>
      <c r="J63" s="35">
        <f>IF('3a DF'!K$147="-","-",'3a DF'!K$147)</f>
        <v>160.27000000000001</v>
      </c>
      <c r="K63" s="35">
        <f>IF('3a DF'!L$147="-","-",'3a DF'!L$147)</f>
        <v>200.75</v>
      </c>
      <c r="L63" s="35">
        <f>IF('3a DF'!M$147="-","-",'3a DF'!M$147)</f>
        <v>199.06</v>
      </c>
      <c r="M63" s="35">
        <f>IF('3a DF'!N$147="-","-",'3a DF'!N$147)</f>
        <v>215.77</v>
      </c>
      <c r="N63" s="35">
        <f>IF('3a DF'!O$147="-","-",'3a DF'!O$147)</f>
        <v>243.36</v>
      </c>
      <c r="O63" s="27"/>
      <c r="P63" s="35">
        <f>IF('3a DF'!Q$147="-","-",'3a DF'!Q$147)</f>
        <v>243.36</v>
      </c>
      <c r="Q63" s="35">
        <f>IF('3a DF'!R$147="-","-",'3a DF'!R$147)</f>
        <v>281.18</v>
      </c>
      <c r="R63" s="35">
        <f>IF('3a DF'!S$147="-","-",'3a DF'!S$147)</f>
        <v>230.78</v>
      </c>
      <c r="S63" s="35">
        <f>IF('3a DF'!T$147="-","-",'3a DF'!T$147)</f>
        <v>206.32</v>
      </c>
      <c r="T63" s="35">
        <f>IF('3a DF'!U$147="-","-",'3a DF'!U$147)</f>
        <v>145.13</v>
      </c>
      <c r="U63" s="35">
        <f>IF('3a DF'!V$147="-","-",'3a DF'!V$147)</f>
        <v>187.07</v>
      </c>
      <c r="V63" s="35">
        <f>IF('3a DF'!W$147="-","-",'3a DF'!W$147)</f>
        <v>276.51</v>
      </c>
      <c r="W63" s="35">
        <f>IF('3a DF'!X$148="-","-",'3a DF'!X$148)</f>
        <v>605.44000000000005</v>
      </c>
      <c r="X63" s="27"/>
      <c r="Y63" s="35">
        <f>IF('3a DF'!Z$148="-","-",'3a DF'!Z$148)</f>
        <v>1455.9576357366336</v>
      </c>
      <c r="Z63" s="35" t="str">
        <f>IF('3a DF'!AA$148="-","-",'3a DF'!AA$148)</f>
        <v>-</v>
      </c>
      <c r="AA63" s="35" t="str">
        <f>IF('3a DF'!AB$148="-","-",'3a DF'!AB$148)</f>
        <v>-</v>
      </c>
      <c r="AB63" s="35" t="str">
        <f>IF('3a DF'!AC$148="-","-",'3a DF'!AC$148)</f>
        <v>-</v>
      </c>
      <c r="AC63" s="35" t="str">
        <f>IF('3a DF'!AD$148="-","-",'3a DF'!AD$148)</f>
        <v>-</v>
      </c>
      <c r="AD63" s="25"/>
    </row>
    <row r="64" spans="1:30" s="26" customFormat="1" ht="11.25" customHeight="1" x14ac:dyDescent="0.15">
      <c r="A64" s="207"/>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x14ac:dyDescent="0.15">
      <c r="A65" s="207"/>
      <c r="B65" s="123" t="s">
        <v>245</v>
      </c>
      <c r="C65" s="123" t="s">
        <v>182</v>
      </c>
      <c r="D65" s="121" t="s">
        <v>133</v>
      </c>
      <c r="E65" s="75"/>
      <c r="F65" s="27"/>
      <c r="G65" s="35" t="str">
        <f>IF('3c AA'!J255="-","-",'3c AA'!J255)</f>
        <v>-</v>
      </c>
      <c r="H65" s="35" t="str">
        <f>IF('3c AA'!K255="-","-",'3c AA'!K255)</f>
        <v>-</v>
      </c>
      <c r="I65" s="35" t="str">
        <f>IF('3c AA'!L255="-","-",'3c AA'!L255)</f>
        <v>-</v>
      </c>
      <c r="J65" s="35" t="str">
        <f>IF('3c AA'!M255="-","-",'3c AA'!M255)</f>
        <v>-</v>
      </c>
      <c r="K65" s="35" t="str">
        <f>IF('3c AA'!N255="-","-",'3c AA'!N255)</f>
        <v>-</v>
      </c>
      <c r="L65" s="35" t="str">
        <f>IF('3c AA'!O255="-","-",'3c AA'!O255)</f>
        <v>-</v>
      </c>
      <c r="M65" s="35" t="str">
        <f>IF('3c AA'!P255="-","-",'3c AA'!P255)</f>
        <v>-</v>
      </c>
      <c r="N65" s="35" t="str">
        <f>IF('3c AA'!Q255="-","-",'3c AA'!Q255)</f>
        <v>-</v>
      </c>
      <c r="O65" s="27"/>
      <c r="P65" s="35" t="str">
        <f>IF('3c AA'!S255="-","-",'3c AA'!S255)</f>
        <v>-</v>
      </c>
      <c r="Q65" s="35" t="str">
        <f>IF('3c AA'!T255="-","-",'3c AA'!T255)</f>
        <v>-</v>
      </c>
      <c r="R65" s="35" t="str">
        <f>IF('3c AA'!U255="-","-",'3c AA'!U255)</f>
        <v>-</v>
      </c>
      <c r="S65" s="35" t="str">
        <f>IF('3c AA'!V255="-","-",'3c AA'!V255)</f>
        <v>-</v>
      </c>
      <c r="T65" s="35">
        <f>IF('3c AA'!W255="-","-",'3c AA'!W255)</f>
        <v>0</v>
      </c>
      <c r="U65" s="35">
        <f>IF('3c AA'!X255="-","-",'3c AA'!X255)</f>
        <v>0</v>
      </c>
      <c r="V65" s="35">
        <f>IF('3c AA'!Y255="-","-",'3c AA'!Y255)</f>
        <v>0</v>
      </c>
      <c r="W65" s="35" t="str">
        <f>IF('3c AA'!Z255="-","-",'3c AA'!Z255)</f>
        <v>-</v>
      </c>
      <c r="X65" s="27"/>
      <c r="Y65" s="35">
        <f>IF('3c AA'!AB255="-","-",'3c AA'!AB255)</f>
        <v>2.9742599903583686</v>
      </c>
      <c r="Z65" s="35" t="str">
        <f>IF('3c AA'!AC255="-","-",'3c AA'!AC255)</f>
        <v>-</v>
      </c>
      <c r="AA65" s="35" t="str">
        <f>IF('3c AA'!AD255="-","-",'3c AA'!AD255)</f>
        <v>-</v>
      </c>
      <c r="AB65" s="35" t="str">
        <f>IF('3c AA'!AE255="-","-",'3c AA'!AE255)</f>
        <v>-</v>
      </c>
      <c r="AC65" s="35" t="str">
        <f>IF('3c AA'!AF255="-","-",'3c AA'!AF255)</f>
        <v>-</v>
      </c>
      <c r="AD65" s="25"/>
    </row>
    <row r="66" spans="1:30" s="26" customFormat="1" ht="11.25" customHeight="1" x14ac:dyDescent="0.15">
      <c r="A66" s="207"/>
      <c r="B66" s="123" t="s">
        <v>246</v>
      </c>
      <c r="C66" s="123" t="s">
        <v>183</v>
      </c>
      <c r="D66" s="121" t="s">
        <v>133</v>
      </c>
      <c r="E66" s="75"/>
      <c r="F66" s="27"/>
      <c r="G66" s="35">
        <f>IF('3d PC'!G$43="-","-",'3d PC'!G$43)</f>
        <v>21.926269106402124</v>
      </c>
      <c r="H66" s="35">
        <f>IF('3d PC'!H$43="-","-",'3d PC'!H$43)</f>
        <v>21.926269106402124</v>
      </c>
      <c r="I66" s="35">
        <f>IF('3d PC'!I$43="-","-",'3d PC'!I$43)</f>
        <v>22.64764819235609</v>
      </c>
      <c r="J66" s="35">
        <f>IF('3d PC'!J$43="-","-",'3d PC'!J$43)</f>
        <v>22.505107470829557</v>
      </c>
      <c r="K66" s="35">
        <f>IF('3d PC'!K$43="-","-",'3d PC'!K$43)</f>
        <v>19.106297226763825</v>
      </c>
      <c r="L66" s="35">
        <f>IF('3d PC'!L$43="-","-",'3d PC'!L$43)</f>
        <v>19.106297226763825</v>
      </c>
      <c r="M66" s="35">
        <f>IF('3d PC'!M$43="-","-",'3d PC'!M$43)</f>
        <v>20.852393125569616</v>
      </c>
      <c r="N66" s="35">
        <f>IF('3d PC'!N$43="-","-",'3d PC'!N$43)</f>
        <v>20.849370287873604</v>
      </c>
      <c r="O66" s="27"/>
      <c r="P66" s="35">
        <f>IF('3d PC'!P$43="-","-",'3d PC'!P$43)</f>
        <v>20.849370287873604</v>
      </c>
      <c r="Q66" s="35">
        <f>IF('3d PC'!Q$43="-","-",'3d PC'!Q$43)</f>
        <v>21.503193401206047</v>
      </c>
      <c r="R66" s="35">
        <f>IF('3d PC'!R$43="-","-",'3d PC'!R$43)</f>
        <v>21.819481548965161</v>
      </c>
      <c r="S66" s="35">
        <f>IF('3d PC'!S$43="-","-",'3d PC'!S$43)</f>
        <v>25.256715910577427</v>
      </c>
      <c r="T66" s="35">
        <f>IF('3d PC'!T$43="-","-",'3d PC'!T$43)</f>
        <v>24.167303215101221</v>
      </c>
      <c r="U66" s="35">
        <f>IF('3d PC'!U$43="-","-",'3d PC'!U$43)</f>
        <v>23.962512789411701</v>
      </c>
      <c r="V66" s="35">
        <f>IF('3d PC'!V$43="-","-",'3d PC'!V$43)</f>
        <v>23.858648398084732</v>
      </c>
      <c r="W66" s="35">
        <f>IF('3d PC'!W$43="-","-",'3d PC'!W$43)</f>
        <v>33.366817904048837</v>
      </c>
      <c r="X66" s="27"/>
      <c r="Y66" s="35">
        <f>IF('3d PC'!Y$43="-","-",'3d PC'!Y$43)</f>
        <v>33.475871166766694</v>
      </c>
      <c r="Z66" s="35" t="str">
        <f>IF('3d PC'!Z$43="-","-",'3d PC'!Z$43)</f>
        <v>-</v>
      </c>
      <c r="AA66" s="35" t="str">
        <f>IF('3d PC'!AA$43="-","-",'3d PC'!AA$43)</f>
        <v>-</v>
      </c>
      <c r="AB66" s="35" t="str">
        <f>IF('3d PC'!AB$43="-","-",'3d PC'!AB$43)</f>
        <v>-</v>
      </c>
      <c r="AC66" s="35" t="str">
        <f>IF('3d PC'!AC$43="-","-",'3d PC'!AC$43)</f>
        <v>-</v>
      </c>
      <c r="AD66" s="25"/>
    </row>
    <row r="67" spans="1:30" s="26" customFormat="1" ht="11.25" x14ac:dyDescent="0.15">
      <c r="A67" s="207"/>
      <c r="B67" s="123" t="s">
        <v>247</v>
      </c>
      <c r="C67" s="123" t="s">
        <v>184</v>
      </c>
      <c r="D67" s="121" t="s">
        <v>133</v>
      </c>
      <c r="E67" s="75"/>
      <c r="F67" s="27"/>
      <c r="G67" s="35">
        <f>IF('3f NC-Gas'!F49="-","-",'3f NC-Gas'!F49)</f>
        <v>121.65097677363647</v>
      </c>
      <c r="H67" s="35">
        <f>IF('3f NC-Gas'!G49="-","-",'3f NC-Gas'!G49)</f>
        <v>121.53097677344201</v>
      </c>
      <c r="I67" s="35">
        <f>IF('3f NC-Gas'!H49="-","-",'3f NC-Gas'!H49)</f>
        <v>121.41399080369646</v>
      </c>
      <c r="J67" s="35">
        <f>IF('3f NC-Gas'!I49="-","-",'3f NC-Gas'!I49)</f>
        <v>121.06599080313252</v>
      </c>
      <c r="K67" s="35">
        <f>IF('3f NC-Gas'!J49="-","-",'3f NC-Gas'!J49)</f>
        <v>121.93376744124076</v>
      </c>
      <c r="L67" s="35">
        <f>IF('3f NC-Gas'!K49="-","-",'3f NC-Gas'!K49)</f>
        <v>121.95776744127966</v>
      </c>
      <c r="M67" s="35">
        <f>IF('3f NC-Gas'!L49="-","-",'3f NC-Gas'!L49)</f>
        <v>125.68745668211915</v>
      </c>
      <c r="N67" s="35">
        <f>IF('3f NC-Gas'!M49="-","-",'3f NC-Gas'!M49)</f>
        <v>125.75945668223582</v>
      </c>
      <c r="O67" s="27"/>
      <c r="P67" s="35">
        <f>IF('3f NC-Gas'!O49="-","-",'3f NC-Gas'!O49)</f>
        <v>125.75945668223582</v>
      </c>
      <c r="Q67" s="35">
        <f>IF('3f NC-Gas'!P49="-","-",'3f NC-Gas'!P49)</f>
        <v>130.25607066891573</v>
      </c>
      <c r="R67" s="35">
        <f>IF('3f NC-Gas'!Q49="-","-",'3f NC-Gas'!Q49)</f>
        <v>129.81207066819624</v>
      </c>
      <c r="S67" s="35">
        <f>IF('3f NC-Gas'!R49="-","-",'3f NC-Gas'!R49)</f>
        <v>128.72722259193819</v>
      </c>
      <c r="T67" s="35">
        <f>IF('3f NC-Gas'!S49="-","-",'3f NC-Gas'!S49)</f>
        <v>126.06322258762115</v>
      </c>
      <c r="U67" s="35">
        <f>IF('3f NC-Gas'!T49="-","-",'3f NC-Gas'!T49)</f>
        <v>121.44005478738279</v>
      </c>
      <c r="V67" s="35">
        <f>IF('3f NC-Gas'!U49="-","-",'3f NC-Gas'!U49)</f>
        <v>121.00805478668275</v>
      </c>
      <c r="W67" s="35">
        <f>IF('3f NC-Gas'!V104="-","-",'3f NC-Gas'!V104)</f>
        <v>158.85385581562713</v>
      </c>
      <c r="X67" s="27"/>
      <c r="Y67" s="35">
        <f>IF('3f NC-Gas'!X104="-","-",'3f NC-Gas'!X104)</f>
        <v>155.35513568129818</v>
      </c>
      <c r="Z67" s="35" t="str">
        <f>IF('3f NC-Gas'!Y104="-","-",'3f NC-Gas'!Y104)</f>
        <v>-</v>
      </c>
      <c r="AA67" s="35" t="str">
        <f>IF('3f NC-Gas'!Z104="-","-",'3f NC-Gas'!Z104)</f>
        <v>-</v>
      </c>
      <c r="AB67" s="35" t="str">
        <f>IF('3f NC-Gas'!AA104="-","-",'3f NC-Gas'!AA104)</f>
        <v>-</v>
      </c>
      <c r="AC67" s="35" t="str">
        <f>IF('3f NC-Gas'!AB104="-","-",'3f NC-Gas'!AB104)</f>
        <v>-</v>
      </c>
      <c r="AD67" s="25"/>
    </row>
    <row r="68" spans="1:30" s="26" customFormat="1" ht="11.25" x14ac:dyDescent="0.15">
      <c r="A68" s="207"/>
      <c r="B68" s="123" t="s">
        <v>248</v>
      </c>
      <c r="C68" s="123" t="s">
        <v>185</v>
      </c>
      <c r="D68" s="121" t="s">
        <v>133</v>
      </c>
      <c r="E68" s="75"/>
      <c r="F68" s="27"/>
      <c r="G68" s="35">
        <f>IF('3g CPIH'!C$17="-","-",'3h OC '!$E$12*('3g CPIH'!C$17/'3g CPIH'!$G$17))</f>
        <v>87.194616340508801</v>
      </c>
      <c r="H68" s="35">
        <f>IF('3g CPIH'!D$17="-","-",'3h OC '!$E$12*('3g CPIH'!D$17/'3g CPIH'!$G$17))</f>
        <v>87.369180136986301</v>
      </c>
      <c r="I68" s="35">
        <f>IF('3g CPIH'!E$17="-","-",'3h OC '!$E$12*('3g CPIH'!E$17/'3g CPIH'!$G$17))</f>
        <v>87.631025831702544</v>
      </c>
      <c r="J68" s="35">
        <f>IF('3g CPIH'!F$17="-","-",'3h OC '!$E$12*('3g CPIH'!F$17/'3g CPIH'!$G$17))</f>
        <v>88.15471722113503</v>
      </c>
      <c r="K68" s="35">
        <f>IF('3g CPIH'!G$17="-","-",'3h OC '!$E$12*('3g CPIH'!G$17/'3g CPIH'!$G$17))</f>
        <v>89.202100000000002</v>
      </c>
      <c r="L68" s="35">
        <f>IF('3g CPIH'!H$17="-","-",'3h OC '!$E$12*('3g CPIH'!H$17/'3g CPIH'!$G$17))</f>
        <v>90.33676467710373</v>
      </c>
      <c r="M68" s="35">
        <f>IF('3g CPIH'!I$17="-","-",'3h OC '!$E$12*('3g CPIH'!I$17/'3g CPIH'!$G$17))</f>
        <v>91.645993150684916</v>
      </c>
      <c r="N68" s="35">
        <f>IF('3g CPIH'!J$17="-","-",'3h OC '!$E$12*('3g CPIH'!J$17/'3g CPIH'!$G$17))</f>
        <v>92.431530234833673</v>
      </c>
      <c r="O68" s="27"/>
      <c r="P68" s="35">
        <f>IF('3g CPIH'!L$17="-","-",'3h OC '!$E$12*('3g CPIH'!L$17/'3g CPIH'!$G$17))</f>
        <v>92.431530234833673</v>
      </c>
      <c r="Q68" s="35">
        <f>IF('3g CPIH'!M$17="-","-",'3h OC '!$E$12*('3g CPIH'!M$17/'3g CPIH'!$G$17))</f>
        <v>93.47891301369863</v>
      </c>
      <c r="R68" s="35">
        <f>IF('3g CPIH'!N$17="-","-",'3h OC '!$E$12*('3g CPIH'!N$17/'3g CPIH'!$G$17))</f>
        <v>94.177168199608616</v>
      </c>
      <c r="S68" s="35">
        <f>IF('3g CPIH'!O$17="-","-",'3h OC '!$E$12*('3g CPIH'!O$17/'3g CPIH'!$G$17))</f>
        <v>94.700859589041102</v>
      </c>
      <c r="T68" s="35">
        <f>IF('3g CPIH'!P$17="-","-",'3h OC '!$E$12*('3g CPIH'!P$17/'3g CPIH'!$G$17))</f>
        <v>94.96270528375733</v>
      </c>
      <c r="U68" s="35">
        <f>IF('3g CPIH'!Q$17="-","-",'3h OC '!$E$12*('3g CPIH'!Q$17/'3g CPIH'!$G$17))</f>
        <v>95.48639667318983</v>
      </c>
      <c r="V68" s="35">
        <f>IF('3g CPIH'!R$17="-","-",'3h OC '!$E$12*('3g CPIH'!R$17/'3g CPIH'!$G$17))</f>
        <v>97.232034637964787</v>
      </c>
      <c r="W68" s="35">
        <f>IF('3g CPIH'!S$17="-","-",'3h OC '!$E$12*('3g CPIH'!S$17/'3g CPIH'!$G$17))</f>
        <v>100.11233727984346</v>
      </c>
      <c r="X68" s="27"/>
      <c r="Y68" s="35">
        <f>IF('3g CPIH'!U$17="-","-",'3h OC '!$E$12*('3g CPIH'!U$17/'3g CPIH'!$G$17))</f>
        <v>105.1746873776908</v>
      </c>
      <c r="Z68" s="35" t="str">
        <f>IF('3g CPIH'!V$17="-","-",'3h OC '!$E$12*('3g CPIH'!V$17/'3g CPIH'!$G$17))</f>
        <v>-</v>
      </c>
      <c r="AA68" s="35" t="str">
        <f>IF('3g CPIH'!W$17="-","-",'3h OC '!$E$12*('3g CPIH'!W$17/'3g CPIH'!$G$17))</f>
        <v>-</v>
      </c>
      <c r="AB68" s="35" t="str">
        <f>IF('3g CPIH'!X$17="-","-",'3h OC '!$E$12*('3g CPIH'!X$17/'3g CPIH'!$G$17))</f>
        <v>-</v>
      </c>
      <c r="AC68" s="35" t="str">
        <f>IF('3g CPIH'!Y$17="-","-",'3h OC '!$E$12*('3g CPIH'!Y$17/'3g CPIH'!$G$17))</f>
        <v>-</v>
      </c>
      <c r="AD68" s="25"/>
    </row>
    <row r="69" spans="1:30" s="26" customFormat="1" ht="11.25" x14ac:dyDescent="0.15">
      <c r="A69" s="207"/>
      <c r="B69" s="123" t="s">
        <v>248</v>
      </c>
      <c r="C69" s="123" t="s">
        <v>186</v>
      </c>
      <c r="D69" s="121" t="s">
        <v>133</v>
      </c>
      <c r="E69" s="75"/>
      <c r="F69" s="27"/>
      <c r="G69" s="35" t="s">
        <v>249</v>
      </c>
      <c r="H69" s="35" t="s">
        <v>249</v>
      </c>
      <c r="I69" s="35" t="s">
        <v>249</v>
      </c>
      <c r="J69" s="35" t="s">
        <v>249</v>
      </c>
      <c r="K69" s="35">
        <f>IF('3i SMNCC'!G$53="-","-",'3i SMNCC'!G$53)</f>
        <v>0</v>
      </c>
      <c r="L69" s="35">
        <f>IF('3i SMNCC'!H$53="-","-",'3i SMNCC'!H$53)</f>
        <v>-0.14839729644435984</v>
      </c>
      <c r="M69" s="35">
        <f>IF('3i SMNCC'!I$53="-","-",'3i SMNCC'!I$53)</f>
        <v>1.899695256253338</v>
      </c>
      <c r="N69" s="35">
        <f>IF('3i SMNCC'!J$53="-","-",'3i SMNCC'!J$53)</f>
        <v>1.9653659209909353</v>
      </c>
      <c r="O69" s="27"/>
      <c r="P69" s="35">
        <f>IF('3i SMNCC'!L$53="-","-",'3i SMNCC'!L$53)</f>
        <v>1.9653659209909353</v>
      </c>
      <c r="Q69" s="35">
        <f>IF('3i SMNCC'!M$53="-","-",'3i SMNCC'!M$53)</f>
        <v>3.94070969375099</v>
      </c>
      <c r="R69" s="35">
        <f>IF('3i SMNCC'!N$53="-","-",'3i SMNCC'!N$53)</f>
        <v>3.6877871322225353</v>
      </c>
      <c r="S69" s="35">
        <f>IF('3i SMNCC'!O$53="-","-",'3i SMNCC'!O$53)</f>
        <v>5.396909444486452</v>
      </c>
      <c r="T69" s="35">
        <f>IF('3i SMNCC'!P$53="-","-",'3i SMNCC'!P$53)</f>
        <v>4.6837637900821658</v>
      </c>
      <c r="U69" s="35">
        <f>IF('3i SMNCC'!Q$53="-","-",'3i SMNCC'!Q$53)</f>
        <v>4.418895268958277</v>
      </c>
      <c r="V69" s="35">
        <f>IF('3i SMNCC'!R$53="-","-",'3i SMNCC'!R$53)</f>
        <v>-1.4350963821646188</v>
      </c>
      <c r="W69" s="35">
        <f>IF('3i SMNCC'!S$53="-","-",'3i SMNCC'!S$53)</f>
        <v>-3.050256404560824</v>
      </c>
      <c r="X69" s="27"/>
      <c r="Y69" s="35">
        <f>IF('3i SMNCC'!U$53="-","-",'3i SMNCC'!U$53)</f>
        <v>-8.5975135901744473</v>
      </c>
      <c r="Z69" s="35" t="str">
        <f>IF('3i SMNCC'!V$53="-","-",'3i SMNCC'!V$53)</f>
        <v>-</v>
      </c>
      <c r="AA69" s="35" t="str">
        <f>IF('3i SMNCC'!W$53="-","-",'3i SMNCC'!W$53)</f>
        <v>-</v>
      </c>
      <c r="AB69" s="35" t="str">
        <f>IF('3i SMNCC'!X$53="-","-",'3i SMNCC'!X$53)</f>
        <v>-</v>
      </c>
      <c r="AC69" s="35" t="str">
        <f>IF('3i SMNCC'!Y$53="-","-",'3i SMNCC'!Y$53)</f>
        <v>-</v>
      </c>
      <c r="AD69" s="25"/>
    </row>
    <row r="70" spans="1:30" s="26" customFormat="1" ht="11.25" x14ac:dyDescent="0.15">
      <c r="A70" s="207"/>
      <c r="B70" s="123" t="s">
        <v>248</v>
      </c>
      <c r="C70" s="123" t="s">
        <v>187</v>
      </c>
      <c r="D70" s="121" t="s">
        <v>133</v>
      </c>
      <c r="E70" s="75"/>
      <c r="F70" s="27"/>
      <c r="G70" s="35">
        <f>IF('3g CPIH'!C$17="-","-",'3j PAAC PAP'!$G$24*('3g CPIH'!C$17/'3g CPIH'!$G$17))</f>
        <v>38.769117710371823</v>
      </c>
      <c r="H70" s="35">
        <f>IF('3g CPIH'!D$17="-","-",'3j PAAC PAP'!$G$24*('3g CPIH'!D$17/'3g CPIH'!$G$17))</f>
        <v>38.846733561643838</v>
      </c>
      <c r="I70" s="35">
        <f>IF('3g CPIH'!E$17="-","-",'3j PAAC PAP'!$G$24*('3g CPIH'!E$17/'3g CPIH'!$G$17))</f>
        <v>38.963157338551866</v>
      </c>
      <c r="J70" s="35">
        <f>IF('3g CPIH'!F$17="-","-",'3j PAAC PAP'!$G$24*('3g CPIH'!F$17/'3g CPIH'!$G$17))</f>
        <v>39.19600489236791</v>
      </c>
      <c r="K70" s="35">
        <f>IF('3g CPIH'!G$17="-","-",'3j PAAC PAP'!$G$24*('3g CPIH'!G$17/'3g CPIH'!$G$17))</f>
        <v>39.661700000000003</v>
      </c>
      <c r="L70" s="35">
        <f>IF('3g CPIH'!H$17="-","-",'3j PAAC PAP'!$G$24*('3g CPIH'!H$17/'3g CPIH'!$G$17))</f>
        <v>40.166203033268111</v>
      </c>
      <c r="M70" s="35">
        <f>IF('3g CPIH'!I$17="-","-",'3j PAAC PAP'!$G$24*('3g CPIH'!I$17/'3g CPIH'!$G$17))</f>
        <v>40.748321917808219</v>
      </c>
      <c r="N70" s="35">
        <f>IF('3g CPIH'!J$17="-","-",'3j PAAC PAP'!$G$24*('3g CPIH'!J$17/'3g CPIH'!$G$17))</f>
        <v>41.097593248532299</v>
      </c>
      <c r="O70" s="27"/>
      <c r="P70" s="35">
        <f>IF('3g CPIH'!L$17="-","-",'3j PAAC PAP'!$G$24*('3g CPIH'!L$17/'3g CPIH'!$G$17))</f>
        <v>41.097593248532299</v>
      </c>
      <c r="Q70" s="35">
        <f>IF('3g CPIH'!M$17="-","-",'3j PAAC PAP'!$G$24*('3g CPIH'!M$17/'3g CPIH'!$G$17))</f>
        <v>41.563288356164385</v>
      </c>
      <c r="R70" s="35">
        <f>IF('3g CPIH'!N$17="-","-",'3j PAAC PAP'!$G$24*('3g CPIH'!N$17/'3g CPIH'!$G$17))</f>
        <v>41.87375176125245</v>
      </c>
      <c r="S70" s="35">
        <f>IF('3g CPIH'!O$17="-","-",'3j PAAC PAP'!$G$24*('3g CPIH'!O$17/'3g CPIH'!$G$17))</f>
        <v>42.1065993150685</v>
      </c>
      <c r="T70" s="35">
        <f>IF('3g CPIH'!P$17="-","-",'3j PAAC PAP'!$G$24*('3g CPIH'!P$17/'3g CPIH'!$G$17))</f>
        <v>42.223023091976515</v>
      </c>
      <c r="U70" s="35">
        <f>IF('3g CPIH'!Q$17="-","-",'3j PAAC PAP'!$G$24*('3g CPIH'!Q$17/'3g CPIH'!$G$17))</f>
        <v>42.455870645792565</v>
      </c>
      <c r="V70" s="35">
        <f>IF('3g CPIH'!R$17="-","-",'3j PAAC PAP'!$G$24*('3g CPIH'!R$17/'3g CPIH'!$G$17))</f>
        <v>43.232029158512731</v>
      </c>
      <c r="W70" s="35">
        <f>IF('3g CPIH'!S$17="-","-",'3j PAAC PAP'!$G$24*('3g CPIH'!S$17/'3g CPIH'!$G$17))</f>
        <v>44.512690704500983</v>
      </c>
      <c r="X70" s="27"/>
      <c r="Y70" s="35">
        <f>IF('3g CPIH'!U$17="-","-",'3j PAAC PAP'!$G$24*('3g CPIH'!U$17/'3g CPIH'!$G$17))</f>
        <v>46.763550391389437</v>
      </c>
      <c r="Z70" s="35" t="str">
        <f>IF('3g CPIH'!V$17="-","-",'3j PAAC PAP'!$G$24*('3g CPIH'!V$17/'3g CPIH'!$G$17))</f>
        <v>-</v>
      </c>
      <c r="AA70" s="35" t="str">
        <f>IF('3g CPIH'!W$17="-","-",'3j PAAC PAP'!$G$24*('3g CPIH'!W$17/'3g CPIH'!$G$17))</f>
        <v>-</v>
      </c>
      <c r="AB70" s="35" t="str">
        <f>IF('3g CPIH'!X$17="-","-",'3j PAAC PAP'!$G$24*('3g CPIH'!X$17/'3g CPIH'!$G$17))</f>
        <v>-</v>
      </c>
      <c r="AC70" s="35" t="str">
        <f>IF('3g CPIH'!Y$17="-","-",'3j PAAC PAP'!$G$24*('3g CPIH'!Y$17/'3g CPIH'!$G$17))</f>
        <v>-</v>
      </c>
      <c r="AD70" s="25"/>
    </row>
    <row r="71" spans="1:30" s="26" customFormat="1" ht="11.25" customHeight="1" x14ac:dyDescent="0.15">
      <c r="A71" s="207"/>
      <c r="B71" s="123" t="s">
        <v>248</v>
      </c>
      <c r="C71" s="123" t="s">
        <v>188</v>
      </c>
      <c r="D71" s="121" t="s">
        <v>133</v>
      </c>
      <c r="E71" s="75"/>
      <c r="F71" s="27"/>
      <c r="G71" s="35">
        <f>IF(G63="-","-",SUM(G63:G69)*'3j PAAC PAP'!$G$42)</f>
        <v>0</v>
      </c>
      <c r="H71" s="35">
        <f>IF(H63="-","-",SUM(H63:H69)*'3j PAAC PAP'!$G$42)</f>
        <v>0</v>
      </c>
      <c r="I71" s="35">
        <f>IF(I63="-","-",SUM(I63:I69)*'3j PAAC PAP'!$G$42)</f>
        <v>0</v>
      </c>
      <c r="J71" s="35">
        <f>IF(J63="-","-",SUM(J63:J69)*'3j PAAC PAP'!$G$42)</f>
        <v>0</v>
      </c>
      <c r="K71" s="35">
        <f>IF(K63="-","-",SUM(K63:K69)*'3j PAAC PAP'!$G$42)</f>
        <v>0</v>
      </c>
      <c r="L71" s="35">
        <f>IF(L63="-","-",SUM(L63:L69)*'3j PAAC PAP'!$G$42)</f>
        <v>0</v>
      </c>
      <c r="M71" s="35">
        <f>IF(M63="-","-",SUM(M63:M69)*'3j PAAC PAP'!$G$42)</f>
        <v>0</v>
      </c>
      <c r="N71" s="35">
        <f>IF(N63="-","-",SUM(N63:N69)*'3j PAAC PAP'!$G$42)</f>
        <v>0</v>
      </c>
      <c r="O71" s="27"/>
      <c r="P71" s="35">
        <f>IF(P63="-","-",SUM(P63:P69)*'3j PAAC PAP'!$G$42)</f>
        <v>0</v>
      </c>
      <c r="Q71" s="35">
        <f>IF(Q63="-","-",SUM(Q63:Q69)*'3j PAAC PAP'!$G$42)</f>
        <v>0</v>
      </c>
      <c r="R71" s="35">
        <f>IF(R63="-","-",SUM(R63:R69)*'3j PAAC PAP'!$G$42)</f>
        <v>0</v>
      </c>
      <c r="S71" s="35">
        <f>IF(S63="-","-",SUM(S63:S69)*'3j PAAC PAP'!$G$42)</f>
        <v>0</v>
      </c>
      <c r="T71" s="35">
        <f>IF(T63="-","-",SUM(T63:T69)*'3j PAAC PAP'!$G$42)</f>
        <v>0</v>
      </c>
      <c r="U71" s="35">
        <f>IF(U63="-","-",SUM(U63:U69)*'3j PAAC PAP'!$G$42)</f>
        <v>0</v>
      </c>
      <c r="V71" s="35">
        <f>IF(V63="-","-",SUM(V63:V69)*'3j PAAC PAP'!$G$42)</f>
        <v>0</v>
      </c>
      <c r="W71" s="35">
        <f>IF(W63="-","-",SUM(W63:W69)*'3j PAAC PAP'!$G$42)</f>
        <v>0</v>
      </c>
      <c r="X71" s="27"/>
      <c r="Y71" s="35">
        <f>IF(Y63="-","-",SUM(Y63:Y69)*'3j PAAC PAP'!$G$42)</f>
        <v>0</v>
      </c>
      <c r="Z71" s="35" t="str">
        <f>IF(Z63="-","-",SUM(Z63:Z69)*'3j PAAC PAP'!$G$42)</f>
        <v>-</v>
      </c>
      <c r="AA71" s="35" t="str">
        <f>IF(AA63="-","-",SUM(AA63:AA69)*'3j PAAC PAP'!$G$42)</f>
        <v>-</v>
      </c>
      <c r="AB71" s="35" t="str">
        <f>IF(AB63="-","-",SUM(AB63:AB69)*'3j PAAC PAP'!$G$42)</f>
        <v>-</v>
      </c>
      <c r="AC71" s="35" t="str">
        <f>IF(AC63="-","-",SUM(AC63:AC69)*'3j PAAC PAP'!$G$42)</f>
        <v>-</v>
      </c>
      <c r="AD71" s="25"/>
    </row>
    <row r="72" spans="1:30" s="26" customFormat="1" ht="11.25" customHeight="1" x14ac:dyDescent="0.15">
      <c r="A72" s="207"/>
      <c r="B72" s="123" t="s">
        <v>189</v>
      </c>
      <c r="C72" s="123" t="s">
        <v>250</v>
      </c>
      <c r="D72" s="121" t="s">
        <v>133</v>
      </c>
      <c r="E72" s="75"/>
      <c r="F72" s="27"/>
      <c r="G72" s="35">
        <f>IF(G66="-","-",SUM(G63:G71)*'3k EBIT'!$E$12)</f>
        <v>10.123478899302043</v>
      </c>
      <c r="H72" s="35">
        <f>IF(H66="-","-",SUM(H63:H71)*'3k EBIT'!$E$12)</f>
        <v>9.3594535147158897</v>
      </c>
      <c r="I72" s="35">
        <f>IF(I66="-","-",SUM(I63:I71)*'3k EBIT'!$E$12)</f>
        <v>8.6266199637170349</v>
      </c>
      <c r="J72" s="35">
        <f>IF(J66="-","-",SUM(J63:J71)*'3k EBIT'!$E$12)</f>
        <v>8.3513231772644225</v>
      </c>
      <c r="K72" s="35">
        <f>IF(K66="-","-",SUM(K63:K71)*'3k EBIT'!$E$12)</f>
        <v>9.1156240508899113</v>
      </c>
      <c r="L72" s="35">
        <f>IF(L66="-","-",SUM(L63:L71)*'3k EBIT'!$E$12)</f>
        <v>9.1122302042676129</v>
      </c>
      <c r="M72" s="35">
        <f>IF(M66="-","-",SUM(M63:M71)*'3k EBIT'!$E$12)</f>
        <v>9.6182235630450066</v>
      </c>
      <c r="N72" s="35">
        <f>IF(N66="-","-",SUM(N63:N71)*'3k EBIT'!$E$12)</f>
        <v>10.177173511540666</v>
      </c>
      <c r="O72" s="27"/>
      <c r="P72" s="35">
        <f>IF(P66="-","-",SUM(P63:P71)*'3k EBIT'!$E$12)</f>
        <v>10.177173511540666</v>
      </c>
      <c r="Q72" s="35">
        <f>IF(Q66="-","-",SUM(Q63:Q71)*'3k EBIT'!$E$12)</f>
        <v>11.076988687990196</v>
      </c>
      <c r="R72" s="35">
        <f>IF(R66="-","-",SUM(R63:R71)*'3k EBIT'!$E$12)</f>
        <v>10.113006222320825</v>
      </c>
      <c r="S72" s="35">
        <f>IF(S66="-","-",SUM(S63:S71)*'3k EBIT'!$E$12)</f>
        <v>9.7325808870923307</v>
      </c>
      <c r="T72" s="35">
        <f>IF(T66="-","-",SUM(T63:T71)*'3k EBIT'!$E$12)</f>
        <v>8.4682709880146501</v>
      </c>
      <c r="U72" s="35">
        <f>IF(U66="-","-",SUM(U63:U71)*'3k EBIT'!$E$12)</f>
        <v>9.1965796858305904</v>
      </c>
      <c r="V72" s="35">
        <f>IF(V66="-","-",SUM(V63:V71)*'3k EBIT'!$E$12)</f>
        <v>10.853937028162989</v>
      </c>
      <c r="W72" s="35">
        <f>IF(W66="-","-",SUM(W63:W71)*'3k EBIT'!$E$12)</f>
        <v>18.191112104559934</v>
      </c>
      <c r="X72" s="27"/>
      <c r="Y72" s="35">
        <f>IF(Y66="-","-",SUM(Y63:Y71)*'3k EBIT'!$E$12)</f>
        <v>34.690095042970746</v>
      </c>
      <c r="Z72" s="35" t="str">
        <f>IF(Z66="-","-",SUM(Z63:Z71)*'3k EBIT'!$E$12)</f>
        <v>-</v>
      </c>
      <c r="AA72" s="35" t="str">
        <f>IF(AA66="-","-",SUM(AA63:AA71)*'3k EBIT'!$E$12)</f>
        <v>-</v>
      </c>
      <c r="AB72" s="35" t="str">
        <f>IF(AB66="-","-",SUM(AB63:AB71)*'3k EBIT'!$E$12)</f>
        <v>-</v>
      </c>
      <c r="AC72" s="35" t="str">
        <f>IF(AC66="-","-",SUM(AC63:AC71)*'3k EBIT'!$E$12)</f>
        <v>-</v>
      </c>
      <c r="AD72" s="25"/>
    </row>
    <row r="73" spans="1:30" s="26" customFormat="1" ht="11.25" customHeight="1" x14ac:dyDescent="0.15">
      <c r="A73" s="207"/>
      <c r="B73" s="123" t="s">
        <v>251</v>
      </c>
      <c r="C73" s="158" t="s">
        <v>252</v>
      </c>
      <c r="D73" s="121" t="s">
        <v>133</v>
      </c>
      <c r="E73" s="116"/>
      <c r="F73" s="27"/>
      <c r="G73" s="35">
        <f>IF(G68="-","-",SUM(G63:G66,G68:G72)*'3l HAP'!$E$13)</f>
        <v>6.0198445407904577</v>
      </c>
      <c r="H73" s="35">
        <f>IF(H68="-","-",SUM(H63:H66,H68:H72)*'3l HAP'!$E$13)</f>
        <v>5.432859827357432</v>
      </c>
      <c r="I73" s="35">
        <f>IF(I68="-","-",SUM(I63:I66,I68:I72)*'3l HAP'!$E$13)</f>
        <v>4.8698667458687614</v>
      </c>
      <c r="J73" s="35">
        <f>IF(J68="-","-",SUM(J63:J66,J68:J72)*'3l HAP'!$E$13)</f>
        <v>4.6628239935825402</v>
      </c>
      <c r="K73" s="35">
        <f>IF(K68="-","-",SUM(K63:K66,K68:K72)*'3l HAP'!$E$13)</f>
        <v>5.2390727952261278</v>
      </c>
      <c r="L73" s="35">
        <f>IF(L68="-","-",SUM(L63:L66,L68:L72)*'3l HAP'!$E$13)</f>
        <v>5.2361061855480431</v>
      </c>
      <c r="M73" s="35">
        <f>IF(M68="-","-",SUM(M63:M66,M68:M72)*'3l HAP'!$E$13)</f>
        <v>5.5714074741026192</v>
      </c>
      <c r="N73" s="35">
        <f>IF(N68="-","-",SUM(N63:N66,N68:N72)*'3l HAP'!$E$13)</f>
        <v>6.0010682071364139</v>
      </c>
      <c r="O73" s="27"/>
      <c r="P73" s="35">
        <f>IF(P68="-","-",SUM(P63:P66,P68:P72)*'3l HAP'!$E$13)</f>
        <v>6.0010682071364139</v>
      </c>
      <c r="Q73" s="35">
        <f>IF(Q68="-","-",SUM(Q63:Q66,Q68:Q72)*'3l HAP'!$E$13)</f>
        <v>6.6286116268502946</v>
      </c>
      <c r="R73" s="35">
        <f>IF(R68="-","-",SUM(R63:R66,R68:R72)*'3l HAP'!$E$13)</f>
        <v>5.8922879440092348</v>
      </c>
      <c r="S73" s="35">
        <f>IF(S68="-","-",SUM(S63:S66,S68:S72)*'3l HAP'!$E$13)</f>
        <v>5.6150235714064776</v>
      </c>
      <c r="T73" s="35">
        <f>IF(T68="-","-",SUM(T63:T66,T68:T72)*'3l HAP'!$E$13)</f>
        <v>4.6797770067075311</v>
      </c>
      <c r="U73" s="35">
        <f>IF(U68="-","-",SUM(U63:U66,U68:U72)*'3l HAP'!$E$13)</f>
        <v>5.3086839243800625</v>
      </c>
      <c r="V73" s="35">
        <f>IF(V68="-","-",SUM(V63:V66,V68:V72)*'3l HAP'!$E$13)</f>
        <v>6.5921329851386474</v>
      </c>
      <c r="W73" s="35">
        <f>IF(W68="-","-",SUM(W63:W66,W68:W72)*'3l HAP'!$E$13)</f>
        <v>11.691902923955652</v>
      </c>
      <c r="X73" s="27"/>
      <c r="Y73" s="35">
        <f>IF(Y68="-","-",SUM(Y63:Y66,Y68:Y72)*'3l HAP'!$E$13)</f>
        <v>24.456891339319014</v>
      </c>
      <c r="Z73" s="35" t="str">
        <f>IF(Z68="-","-",SUM(Z63:Z66,Z68:Z72)*'3l HAP'!$E$13)</f>
        <v>-</v>
      </c>
      <c r="AA73" s="35" t="str">
        <f>IF(AA68="-","-",SUM(AA63:AA66,AA68:AA72)*'3l HAP'!$E$13)</f>
        <v>-</v>
      </c>
      <c r="AB73" s="35" t="str">
        <f>IF(AB68="-","-",SUM(AB63:AB66,AB68:AB72)*'3l HAP'!$E$13)</f>
        <v>-</v>
      </c>
      <c r="AC73" s="35" t="str">
        <f>IF(AC68="-","-",SUM(AC63:AC66,AC68:AC72)*'3l HAP'!$E$13)</f>
        <v>-</v>
      </c>
      <c r="AD73" s="25"/>
    </row>
    <row r="74" spans="1:30" s="26" customFormat="1" ht="11.25" customHeight="1" x14ac:dyDescent="0.15">
      <c r="A74" s="207"/>
      <c r="B74" s="123" t="s">
        <v>253</v>
      </c>
      <c r="C74" s="123" t="str">
        <f>B74&amp;"_"&amp;D74</f>
        <v>Total_Midlands</v>
      </c>
      <c r="D74" s="121" t="s">
        <v>133</v>
      </c>
      <c r="E74" s="75"/>
      <c r="F74" s="27"/>
      <c r="G74" s="35">
        <f t="shared" ref="G74:N74" si="12">IF(G63="-","-",SUM(G63:G73))</f>
        <v>538.83430337101174</v>
      </c>
      <c r="H74" s="35">
        <f t="shared" si="12"/>
        <v>498.03547292054759</v>
      </c>
      <c r="I74" s="35">
        <f t="shared" si="12"/>
        <v>458.9023088758928</v>
      </c>
      <c r="J74" s="35">
        <f t="shared" si="12"/>
        <v>444.20596755831195</v>
      </c>
      <c r="K74" s="35">
        <f t="shared" si="12"/>
        <v>485.00856151412057</v>
      </c>
      <c r="L74" s="35">
        <f t="shared" si="12"/>
        <v>484.82697147178663</v>
      </c>
      <c r="M74" s="35">
        <f t="shared" si="12"/>
        <v>511.79349116958286</v>
      </c>
      <c r="N74" s="35">
        <f t="shared" si="12"/>
        <v>541.64155809314354</v>
      </c>
      <c r="O74" s="27"/>
      <c r="P74" s="35">
        <f t="shared" ref="P74:W74" si="13">IF(P63="-","-",SUM(P63:P73))</f>
        <v>541.64155809314354</v>
      </c>
      <c r="Q74" s="35">
        <f t="shared" si="13"/>
        <v>589.62777544857647</v>
      </c>
      <c r="R74" s="35">
        <f t="shared" si="13"/>
        <v>538.15555347657505</v>
      </c>
      <c r="S74" s="35">
        <f t="shared" si="13"/>
        <v>517.85591130961041</v>
      </c>
      <c r="T74" s="35">
        <f t="shared" si="13"/>
        <v>450.3780659632605</v>
      </c>
      <c r="U74" s="35">
        <f t="shared" si="13"/>
        <v>489.33899377494583</v>
      </c>
      <c r="V74" s="35">
        <f t="shared" si="13"/>
        <v>577.85174061238206</v>
      </c>
      <c r="W74" s="35">
        <f t="shared" si="13"/>
        <v>969.11846032797519</v>
      </c>
      <c r="X74" s="27"/>
      <c r="Y74" s="35">
        <f t="shared" ref="Y74:AC74" si="14">IF(Y63="-","-",SUM(Y63:Y73))</f>
        <v>1850.2506131362525</v>
      </c>
      <c r="Z74" s="35" t="str">
        <f t="shared" si="14"/>
        <v>-</v>
      </c>
      <c r="AA74" s="35" t="str">
        <f t="shared" si="14"/>
        <v>-</v>
      </c>
      <c r="AB74" s="35" t="str">
        <f t="shared" si="14"/>
        <v>-</v>
      </c>
      <c r="AC74" s="35" t="str">
        <f t="shared" si="14"/>
        <v>-</v>
      </c>
      <c r="AD74" s="25"/>
    </row>
    <row r="75" spans="1:30" s="26" customFormat="1" ht="11.25" customHeight="1" x14ac:dyDescent="0.15">
      <c r="A75" s="207"/>
      <c r="B75" s="120" t="s">
        <v>244</v>
      </c>
      <c r="C75" s="120" t="s">
        <v>180</v>
      </c>
      <c r="D75" s="122" t="s">
        <v>123</v>
      </c>
      <c r="E75" s="119"/>
      <c r="F75" s="27"/>
      <c r="G75" s="117">
        <f>IF('3a DF'!H$147="-","-",'3a DF'!H$147)</f>
        <v>253.15</v>
      </c>
      <c r="H75" s="117">
        <f>IF('3a DF'!I$147="-","-",'3a DF'!I$147)</f>
        <v>213.57</v>
      </c>
      <c r="I75" s="117">
        <f>IF('3a DF'!J$147="-","-",'3a DF'!J$147)</f>
        <v>174.75</v>
      </c>
      <c r="J75" s="117">
        <f>IF('3a DF'!K$147="-","-",'3a DF'!K$147)</f>
        <v>160.27000000000001</v>
      </c>
      <c r="K75" s="117">
        <f>IF('3a DF'!L$147="-","-",'3a DF'!L$147)</f>
        <v>200.75</v>
      </c>
      <c r="L75" s="117">
        <f>IF('3a DF'!M$147="-","-",'3a DF'!M$147)</f>
        <v>199.06</v>
      </c>
      <c r="M75" s="117">
        <f>IF('3a DF'!N$147="-","-",'3a DF'!N$147)</f>
        <v>215.77</v>
      </c>
      <c r="N75" s="117">
        <f>IF('3a DF'!O$147="-","-",'3a DF'!O$147)</f>
        <v>243.36</v>
      </c>
      <c r="O75" s="27"/>
      <c r="P75" s="117">
        <f>IF('3a DF'!Q$147="-","-",'3a DF'!Q$147)</f>
        <v>243.36</v>
      </c>
      <c r="Q75" s="117">
        <f>IF('3a DF'!R$147="-","-",'3a DF'!R$147)</f>
        <v>281.18</v>
      </c>
      <c r="R75" s="117">
        <f>IF('3a DF'!S$147="-","-",'3a DF'!S$147)</f>
        <v>230.78</v>
      </c>
      <c r="S75" s="117">
        <f>IF('3a DF'!T$147="-","-",'3a DF'!T$147)</f>
        <v>206.32</v>
      </c>
      <c r="T75" s="117">
        <f>IF('3a DF'!U$147="-","-",'3a DF'!U$147)</f>
        <v>145.13</v>
      </c>
      <c r="U75" s="117">
        <f>IF('3a DF'!V$147="-","-",'3a DF'!V$147)</f>
        <v>187.07</v>
      </c>
      <c r="V75" s="117">
        <f>IF('3a DF'!W$147="-","-",'3a DF'!W$147)</f>
        <v>276.51</v>
      </c>
      <c r="W75" s="117">
        <f>IF('3a DF'!X$148="-","-",'3a DF'!X$148)</f>
        <v>605.44000000000005</v>
      </c>
      <c r="X75" s="27"/>
      <c r="Y75" s="117">
        <f>IF('3a DF'!Z$148="-","-",'3a DF'!Z$148)</f>
        <v>1455.9576357366336</v>
      </c>
      <c r="Z75" s="117" t="str">
        <f>IF('3a DF'!AA$148="-","-",'3a DF'!AA$148)</f>
        <v>-</v>
      </c>
      <c r="AA75" s="117" t="str">
        <f>IF('3a DF'!AB$148="-","-",'3a DF'!AB$148)</f>
        <v>-</v>
      </c>
      <c r="AB75" s="117" t="str">
        <f>IF('3a DF'!AC$148="-","-",'3a DF'!AC$148)</f>
        <v>-</v>
      </c>
      <c r="AC75" s="117" t="str">
        <f>IF('3a DF'!AD$148="-","-",'3a DF'!AD$148)</f>
        <v>-</v>
      </c>
      <c r="AD75" s="25"/>
    </row>
    <row r="76" spans="1:30" s="26" customFormat="1" ht="11.25" customHeight="1" x14ac:dyDescent="0.15">
      <c r="A76" s="207"/>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x14ac:dyDescent="0.15">
      <c r="A77" s="207"/>
      <c r="B77" s="120" t="s">
        <v>245</v>
      </c>
      <c r="C77" s="120" t="s">
        <v>182</v>
      </c>
      <c r="D77" s="122" t="s">
        <v>123</v>
      </c>
      <c r="E77" s="119"/>
      <c r="F77" s="27"/>
      <c r="G77" s="117" t="str">
        <f>IF('3c AA'!J256="-","-",'3c AA'!J256)</f>
        <v>-</v>
      </c>
      <c r="H77" s="117" t="str">
        <f>IF('3c AA'!K256="-","-",'3c AA'!K256)</f>
        <v>-</v>
      </c>
      <c r="I77" s="117" t="str">
        <f>IF('3c AA'!L256="-","-",'3c AA'!L256)</f>
        <v>-</v>
      </c>
      <c r="J77" s="117" t="str">
        <f>IF('3c AA'!M256="-","-",'3c AA'!M256)</f>
        <v>-</v>
      </c>
      <c r="K77" s="117" t="str">
        <f>IF('3c AA'!N256="-","-",'3c AA'!N256)</f>
        <v>-</v>
      </c>
      <c r="L77" s="117" t="str">
        <f>IF('3c AA'!O256="-","-",'3c AA'!O256)</f>
        <v>-</v>
      </c>
      <c r="M77" s="117" t="str">
        <f>IF('3c AA'!P256="-","-",'3c AA'!P256)</f>
        <v>-</v>
      </c>
      <c r="N77" s="117" t="str">
        <f>IF('3c AA'!Q256="-","-",'3c AA'!Q256)</f>
        <v>-</v>
      </c>
      <c r="O77" s="27"/>
      <c r="P77" s="117" t="str">
        <f>IF('3c AA'!S256="-","-",'3c AA'!S256)</f>
        <v>-</v>
      </c>
      <c r="Q77" s="117" t="str">
        <f>IF('3c AA'!T256="-","-",'3c AA'!T256)</f>
        <v>-</v>
      </c>
      <c r="R77" s="117" t="str">
        <f>IF('3c AA'!U256="-","-",'3c AA'!U256)</f>
        <v>-</v>
      </c>
      <c r="S77" s="117" t="str">
        <f>IF('3c AA'!V256="-","-",'3c AA'!V256)</f>
        <v>-</v>
      </c>
      <c r="T77" s="117">
        <f>IF('3c AA'!W256="-","-",'3c AA'!W256)</f>
        <v>0</v>
      </c>
      <c r="U77" s="117">
        <f>IF('3c AA'!X256="-","-",'3c AA'!X256)</f>
        <v>0</v>
      </c>
      <c r="V77" s="117">
        <f>IF('3c AA'!Y256="-","-",'3c AA'!Y256)</f>
        <v>0</v>
      </c>
      <c r="W77" s="117" t="str">
        <f>IF('3c AA'!Z256="-","-",'3c AA'!Z256)</f>
        <v>-</v>
      </c>
      <c r="X77" s="27"/>
      <c r="Y77" s="117">
        <f>IF('3c AA'!AB256="-","-",'3c AA'!AB256)</f>
        <v>2.9742599903583686</v>
      </c>
      <c r="Z77" s="117" t="str">
        <f>IF('3c AA'!AC256="-","-",'3c AA'!AC256)</f>
        <v>-</v>
      </c>
      <c r="AA77" s="117" t="str">
        <f>IF('3c AA'!AD256="-","-",'3c AA'!AD256)</f>
        <v>-</v>
      </c>
      <c r="AB77" s="117" t="str">
        <f>IF('3c AA'!AE256="-","-",'3c AA'!AE256)</f>
        <v>-</v>
      </c>
      <c r="AC77" s="117" t="str">
        <f>IF('3c AA'!AF256="-","-",'3c AA'!AF256)</f>
        <v>-</v>
      </c>
      <c r="AD77" s="25"/>
    </row>
    <row r="78" spans="1:30" s="26" customFormat="1" ht="11.25" x14ac:dyDescent="0.15">
      <c r="A78" s="207"/>
      <c r="B78" s="120" t="s">
        <v>246</v>
      </c>
      <c r="C78" s="120" t="s">
        <v>183</v>
      </c>
      <c r="D78" s="122" t="s">
        <v>123</v>
      </c>
      <c r="E78" s="119"/>
      <c r="F78" s="27"/>
      <c r="G78" s="117">
        <f>IF('3d PC'!G$43="-","-",'3d PC'!G$43)</f>
        <v>21.926269106402124</v>
      </c>
      <c r="H78" s="117">
        <f>IF('3d PC'!H$43="-","-",'3d PC'!H$43)</f>
        <v>21.926269106402124</v>
      </c>
      <c r="I78" s="117">
        <f>IF('3d PC'!I$43="-","-",'3d PC'!I$43)</f>
        <v>22.64764819235609</v>
      </c>
      <c r="J78" s="117">
        <f>IF('3d PC'!J$43="-","-",'3d PC'!J$43)</f>
        <v>22.505107470829557</v>
      </c>
      <c r="K78" s="117">
        <f>IF('3d PC'!K$43="-","-",'3d PC'!K$43)</f>
        <v>19.106297226763825</v>
      </c>
      <c r="L78" s="117">
        <f>IF('3d PC'!L$43="-","-",'3d PC'!L$43)</f>
        <v>19.106297226763825</v>
      </c>
      <c r="M78" s="117">
        <f>IF('3d PC'!M$43="-","-",'3d PC'!M$43)</f>
        <v>20.852393125569616</v>
      </c>
      <c r="N78" s="117">
        <f>IF('3d PC'!N$43="-","-",'3d PC'!N$43)</f>
        <v>20.849370287873604</v>
      </c>
      <c r="O78" s="27"/>
      <c r="P78" s="117">
        <f>IF('3d PC'!P$43="-","-",'3d PC'!P$43)</f>
        <v>20.849370287873604</v>
      </c>
      <c r="Q78" s="117">
        <f>IF('3d PC'!Q$43="-","-",'3d PC'!Q$43)</f>
        <v>21.503193401206047</v>
      </c>
      <c r="R78" s="117">
        <f>IF('3d PC'!R$43="-","-",'3d PC'!R$43)</f>
        <v>21.819481548965161</v>
      </c>
      <c r="S78" s="117">
        <f>IF('3d PC'!S$43="-","-",'3d PC'!S$43)</f>
        <v>25.256715910577427</v>
      </c>
      <c r="T78" s="117">
        <f>IF('3d PC'!T$43="-","-",'3d PC'!T$43)</f>
        <v>24.167303215101221</v>
      </c>
      <c r="U78" s="117">
        <f>IF('3d PC'!U$43="-","-",'3d PC'!U$43)</f>
        <v>23.962512789411701</v>
      </c>
      <c r="V78" s="117">
        <f>IF('3d PC'!V$43="-","-",'3d PC'!V$43)</f>
        <v>23.858648398084732</v>
      </c>
      <c r="W78" s="117">
        <f>IF('3d PC'!W$43="-","-",'3d PC'!W$43)</f>
        <v>33.366817904048837</v>
      </c>
      <c r="X78" s="27"/>
      <c r="Y78" s="117">
        <f>IF('3d PC'!Y$43="-","-",'3d PC'!Y$43)</f>
        <v>33.475871166766694</v>
      </c>
      <c r="Z78" s="117" t="str">
        <f>IF('3d PC'!Z$43="-","-",'3d PC'!Z$43)</f>
        <v>-</v>
      </c>
      <c r="AA78" s="117" t="str">
        <f>IF('3d PC'!AA$43="-","-",'3d PC'!AA$43)</f>
        <v>-</v>
      </c>
      <c r="AB78" s="117" t="str">
        <f>IF('3d PC'!AB$43="-","-",'3d PC'!AB$43)</f>
        <v>-</v>
      </c>
      <c r="AC78" s="117" t="str">
        <f>IF('3d PC'!AC$43="-","-",'3d PC'!AC$43)</f>
        <v>-</v>
      </c>
      <c r="AD78" s="25"/>
    </row>
    <row r="79" spans="1:30" s="26" customFormat="1" ht="11.25" x14ac:dyDescent="0.15">
      <c r="A79" s="207"/>
      <c r="B79" s="120" t="s">
        <v>247</v>
      </c>
      <c r="C79" s="120" t="s">
        <v>184</v>
      </c>
      <c r="D79" s="122" t="s">
        <v>123</v>
      </c>
      <c r="E79" s="119"/>
      <c r="F79" s="27"/>
      <c r="G79" s="117">
        <f>IF('3f NC-Gas'!F50="-","-",'3f NC-Gas'!F50)</f>
        <v>123.21530141639572</v>
      </c>
      <c r="H79" s="117">
        <f>IF('3f NC-Gas'!G50="-","-",'3f NC-Gas'!G50)</f>
        <v>123.09530141639571</v>
      </c>
      <c r="I79" s="117">
        <f>IF('3f NC-Gas'!H50="-","-",'3f NC-Gas'!H50)</f>
        <v>118.32634141586192</v>
      </c>
      <c r="J79" s="117">
        <f>IF('3f NC-Gas'!I50="-","-",'3f NC-Gas'!I50)</f>
        <v>117.97834141586192</v>
      </c>
      <c r="K79" s="117">
        <f>IF('3f NC-Gas'!J50="-","-",'3f NC-Gas'!J50)</f>
        <v>115.52791571060008</v>
      </c>
      <c r="L79" s="117">
        <f>IF('3f NC-Gas'!K50="-","-",'3f NC-Gas'!K50)</f>
        <v>115.55191571060008</v>
      </c>
      <c r="M79" s="117">
        <f>IF('3f NC-Gas'!L50="-","-",'3f NC-Gas'!L50)</f>
        <v>114.00248669728555</v>
      </c>
      <c r="N79" s="117">
        <f>IF('3f NC-Gas'!M50="-","-",'3f NC-Gas'!M50)</f>
        <v>114.07448669728555</v>
      </c>
      <c r="O79" s="27"/>
      <c r="P79" s="117">
        <f>IF('3f NC-Gas'!O50="-","-",'3f NC-Gas'!O50)</f>
        <v>114.07448669728555</v>
      </c>
      <c r="Q79" s="117">
        <f>IF('3f NC-Gas'!P50="-","-",'3f NC-Gas'!P50)</f>
        <v>122.66333492872354</v>
      </c>
      <c r="R79" s="117">
        <f>IF('3f NC-Gas'!Q50="-","-",'3f NC-Gas'!Q50)</f>
        <v>122.21933492872355</v>
      </c>
      <c r="S79" s="117">
        <f>IF('3f NC-Gas'!R50="-","-",'3f NC-Gas'!R50)</f>
        <v>122.61854888546891</v>
      </c>
      <c r="T79" s="117">
        <f>IF('3f NC-Gas'!S50="-","-",'3f NC-Gas'!S50)</f>
        <v>119.95454888546891</v>
      </c>
      <c r="U79" s="117">
        <f>IF('3f NC-Gas'!T50="-","-",'3f NC-Gas'!T50)</f>
        <v>111.15514265073047</v>
      </c>
      <c r="V79" s="117">
        <f>IF('3f NC-Gas'!U50="-","-",'3f NC-Gas'!U50)</f>
        <v>110.72314265073047</v>
      </c>
      <c r="W79" s="117">
        <f>IF('3f NC-Gas'!V105="-","-",'3f NC-Gas'!V105)</f>
        <v>148.99979366015424</v>
      </c>
      <c r="X79" s="27"/>
      <c r="Y79" s="117">
        <f>IF('3f NC-Gas'!X105="-","-",'3f NC-Gas'!X105)</f>
        <v>146.0549125463701</v>
      </c>
      <c r="Z79" s="117" t="str">
        <f>IF('3f NC-Gas'!Y105="-","-",'3f NC-Gas'!Y105)</f>
        <v>-</v>
      </c>
      <c r="AA79" s="117" t="str">
        <f>IF('3f NC-Gas'!Z105="-","-",'3f NC-Gas'!Z105)</f>
        <v>-</v>
      </c>
      <c r="AB79" s="117" t="str">
        <f>IF('3f NC-Gas'!AA105="-","-",'3f NC-Gas'!AA105)</f>
        <v>-</v>
      </c>
      <c r="AC79" s="117" t="str">
        <f>IF('3f NC-Gas'!AB105="-","-",'3f NC-Gas'!AB105)</f>
        <v>-</v>
      </c>
      <c r="AD79" s="25"/>
    </row>
    <row r="80" spans="1:30" s="26" customFormat="1" ht="11.25" x14ac:dyDescent="0.15">
      <c r="A80" s="207"/>
      <c r="B80" s="120" t="s">
        <v>248</v>
      </c>
      <c r="C80" s="120" t="s">
        <v>185</v>
      </c>
      <c r="D80" s="122" t="s">
        <v>123</v>
      </c>
      <c r="E80" s="119"/>
      <c r="F80" s="27"/>
      <c r="G80" s="117">
        <f>IF('3g CPIH'!C$17="-","-",'3h OC '!$E$12*('3g CPIH'!C$17/'3g CPIH'!$G$17))</f>
        <v>87.194616340508801</v>
      </c>
      <c r="H80" s="117">
        <f>IF('3g CPIH'!D$17="-","-",'3h OC '!$E$12*('3g CPIH'!D$17/'3g CPIH'!$G$17))</f>
        <v>87.369180136986301</v>
      </c>
      <c r="I80" s="117">
        <f>IF('3g CPIH'!E$17="-","-",'3h OC '!$E$12*('3g CPIH'!E$17/'3g CPIH'!$G$17))</f>
        <v>87.631025831702544</v>
      </c>
      <c r="J80" s="117">
        <f>IF('3g CPIH'!F$17="-","-",'3h OC '!$E$12*('3g CPIH'!F$17/'3g CPIH'!$G$17))</f>
        <v>88.15471722113503</v>
      </c>
      <c r="K80" s="117">
        <f>IF('3g CPIH'!G$17="-","-",'3h OC '!$E$12*('3g CPIH'!G$17/'3g CPIH'!$G$17))</f>
        <v>89.202100000000002</v>
      </c>
      <c r="L80" s="117">
        <f>IF('3g CPIH'!H$17="-","-",'3h OC '!$E$12*('3g CPIH'!H$17/'3g CPIH'!$G$17))</f>
        <v>90.33676467710373</v>
      </c>
      <c r="M80" s="117">
        <f>IF('3g CPIH'!I$17="-","-",'3h OC '!$E$12*('3g CPIH'!I$17/'3g CPIH'!$G$17))</f>
        <v>91.645993150684916</v>
      </c>
      <c r="N80" s="117">
        <f>IF('3g CPIH'!J$17="-","-",'3h OC '!$E$12*('3g CPIH'!J$17/'3g CPIH'!$G$17))</f>
        <v>92.431530234833673</v>
      </c>
      <c r="O80" s="27"/>
      <c r="P80" s="117">
        <f>IF('3g CPIH'!L$17="-","-",'3h OC '!$E$12*('3g CPIH'!L$17/'3g CPIH'!$G$17))</f>
        <v>92.431530234833673</v>
      </c>
      <c r="Q80" s="117">
        <f>IF('3g CPIH'!M$17="-","-",'3h OC '!$E$12*('3g CPIH'!M$17/'3g CPIH'!$G$17))</f>
        <v>93.47891301369863</v>
      </c>
      <c r="R80" s="117">
        <f>IF('3g CPIH'!N$17="-","-",'3h OC '!$E$12*('3g CPIH'!N$17/'3g CPIH'!$G$17))</f>
        <v>94.177168199608616</v>
      </c>
      <c r="S80" s="117">
        <f>IF('3g CPIH'!O$17="-","-",'3h OC '!$E$12*('3g CPIH'!O$17/'3g CPIH'!$G$17))</f>
        <v>94.700859589041102</v>
      </c>
      <c r="T80" s="117">
        <f>IF('3g CPIH'!P$17="-","-",'3h OC '!$E$12*('3g CPIH'!P$17/'3g CPIH'!$G$17))</f>
        <v>94.96270528375733</v>
      </c>
      <c r="U80" s="117">
        <f>IF('3g CPIH'!Q$17="-","-",'3h OC '!$E$12*('3g CPIH'!Q$17/'3g CPIH'!$G$17))</f>
        <v>95.48639667318983</v>
      </c>
      <c r="V80" s="117">
        <f>IF('3g CPIH'!R$17="-","-",'3h OC '!$E$12*('3g CPIH'!R$17/'3g CPIH'!$G$17))</f>
        <v>97.232034637964787</v>
      </c>
      <c r="W80" s="117">
        <f>IF('3g CPIH'!S$17="-","-",'3h OC '!$E$12*('3g CPIH'!S$17/'3g CPIH'!$G$17))</f>
        <v>100.11233727984346</v>
      </c>
      <c r="X80" s="27"/>
      <c r="Y80" s="117">
        <f>IF('3g CPIH'!U$17="-","-",'3h OC '!$E$12*('3g CPIH'!U$17/'3g CPIH'!$G$17))</f>
        <v>105.1746873776908</v>
      </c>
      <c r="Z80" s="117" t="str">
        <f>IF('3g CPIH'!V$17="-","-",'3h OC '!$E$12*('3g CPIH'!V$17/'3g CPIH'!$G$17))</f>
        <v>-</v>
      </c>
      <c r="AA80" s="117" t="str">
        <f>IF('3g CPIH'!W$17="-","-",'3h OC '!$E$12*('3g CPIH'!W$17/'3g CPIH'!$G$17))</f>
        <v>-</v>
      </c>
      <c r="AB80" s="117" t="str">
        <f>IF('3g CPIH'!X$17="-","-",'3h OC '!$E$12*('3g CPIH'!X$17/'3g CPIH'!$G$17))</f>
        <v>-</v>
      </c>
      <c r="AC80" s="117" t="str">
        <f>IF('3g CPIH'!Y$17="-","-",'3h OC '!$E$12*('3g CPIH'!Y$17/'3g CPIH'!$G$17))</f>
        <v>-</v>
      </c>
      <c r="AD80" s="25"/>
    </row>
    <row r="81" spans="1:30" s="26" customFormat="1" ht="11.25" x14ac:dyDescent="0.15">
      <c r="A81" s="207"/>
      <c r="B81" s="120" t="s">
        <v>248</v>
      </c>
      <c r="C81" s="120" t="s">
        <v>186</v>
      </c>
      <c r="D81" s="122" t="s">
        <v>123</v>
      </c>
      <c r="E81" s="119"/>
      <c r="F81" s="27"/>
      <c r="G81" s="117" t="s">
        <v>249</v>
      </c>
      <c r="H81" s="117" t="s">
        <v>249</v>
      </c>
      <c r="I81" s="117" t="s">
        <v>249</v>
      </c>
      <c r="J81" s="117" t="s">
        <v>249</v>
      </c>
      <c r="K81" s="117">
        <f>IF('3i SMNCC'!G$53="-","-",'3i SMNCC'!G$53)</f>
        <v>0</v>
      </c>
      <c r="L81" s="117">
        <f>IF('3i SMNCC'!H$53="-","-",'3i SMNCC'!H$53)</f>
        <v>-0.14839729644435984</v>
      </c>
      <c r="M81" s="117">
        <f>IF('3i SMNCC'!I$53="-","-",'3i SMNCC'!I$53)</f>
        <v>1.899695256253338</v>
      </c>
      <c r="N81" s="117">
        <f>IF('3i SMNCC'!J$53="-","-",'3i SMNCC'!J$53)</f>
        <v>1.9653659209909353</v>
      </c>
      <c r="O81" s="27"/>
      <c r="P81" s="117">
        <f>IF('3i SMNCC'!L$53="-","-",'3i SMNCC'!L$53)</f>
        <v>1.9653659209909353</v>
      </c>
      <c r="Q81" s="117">
        <f>IF('3i SMNCC'!M$53="-","-",'3i SMNCC'!M$53)</f>
        <v>3.94070969375099</v>
      </c>
      <c r="R81" s="117">
        <f>IF('3i SMNCC'!N$53="-","-",'3i SMNCC'!N$53)</f>
        <v>3.6877871322225353</v>
      </c>
      <c r="S81" s="117">
        <f>IF('3i SMNCC'!O$53="-","-",'3i SMNCC'!O$53)</f>
        <v>5.396909444486452</v>
      </c>
      <c r="T81" s="117">
        <f>IF('3i SMNCC'!P$53="-","-",'3i SMNCC'!P$53)</f>
        <v>4.6837637900821658</v>
      </c>
      <c r="U81" s="117">
        <f>IF('3i SMNCC'!Q$53="-","-",'3i SMNCC'!Q$53)</f>
        <v>4.418895268958277</v>
      </c>
      <c r="V81" s="117">
        <f>IF('3i SMNCC'!R$53="-","-",'3i SMNCC'!R$53)</f>
        <v>-1.4350963821646188</v>
      </c>
      <c r="W81" s="117">
        <f>IF('3i SMNCC'!S$53="-","-",'3i SMNCC'!S$53)</f>
        <v>-3.050256404560824</v>
      </c>
      <c r="X81" s="27"/>
      <c r="Y81" s="117">
        <f>IF('3i SMNCC'!U$53="-","-",'3i SMNCC'!U$53)</f>
        <v>-8.5975135901744473</v>
      </c>
      <c r="Z81" s="117" t="str">
        <f>IF('3i SMNCC'!V$53="-","-",'3i SMNCC'!V$53)</f>
        <v>-</v>
      </c>
      <c r="AA81" s="117" t="str">
        <f>IF('3i SMNCC'!W$53="-","-",'3i SMNCC'!W$53)</f>
        <v>-</v>
      </c>
      <c r="AB81" s="117" t="str">
        <f>IF('3i SMNCC'!X$53="-","-",'3i SMNCC'!X$53)</f>
        <v>-</v>
      </c>
      <c r="AC81" s="117" t="str">
        <f>IF('3i SMNCC'!Y$53="-","-",'3i SMNCC'!Y$53)</f>
        <v>-</v>
      </c>
      <c r="AD81" s="25"/>
    </row>
    <row r="82" spans="1:30" s="26" customFormat="1" ht="11.25" customHeight="1" x14ac:dyDescent="0.15">
      <c r="A82" s="207"/>
      <c r="B82" s="120" t="s">
        <v>248</v>
      </c>
      <c r="C82" s="120" t="s">
        <v>187</v>
      </c>
      <c r="D82" s="122" t="s">
        <v>123</v>
      </c>
      <c r="E82" s="119"/>
      <c r="F82" s="27"/>
      <c r="G82" s="117">
        <f>IF('3g CPIH'!C$17="-","-",'3j PAAC PAP'!$G$24*('3g CPIH'!C$17/'3g CPIH'!$G$17))</f>
        <v>38.769117710371823</v>
      </c>
      <c r="H82" s="117">
        <f>IF('3g CPIH'!D$17="-","-",'3j PAAC PAP'!$G$24*('3g CPIH'!D$17/'3g CPIH'!$G$17))</f>
        <v>38.846733561643838</v>
      </c>
      <c r="I82" s="117">
        <f>IF('3g CPIH'!E$17="-","-",'3j PAAC PAP'!$G$24*('3g CPIH'!E$17/'3g CPIH'!$G$17))</f>
        <v>38.963157338551866</v>
      </c>
      <c r="J82" s="117">
        <f>IF('3g CPIH'!F$17="-","-",'3j PAAC PAP'!$G$24*('3g CPIH'!F$17/'3g CPIH'!$G$17))</f>
        <v>39.19600489236791</v>
      </c>
      <c r="K82" s="117">
        <f>IF('3g CPIH'!G$17="-","-",'3j PAAC PAP'!$G$24*('3g CPIH'!G$17/'3g CPIH'!$G$17))</f>
        <v>39.661700000000003</v>
      </c>
      <c r="L82" s="117">
        <f>IF('3g CPIH'!H$17="-","-",'3j PAAC PAP'!$G$24*('3g CPIH'!H$17/'3g CPIH'!$G$17))</f>
        <v>40.166203033268111</v>
      </c>
      <c r="M82" s="117">
        <f>IF('3g CPIH'!I$17="-","-",'3j PAAC PAP'!$G$24*('3g CPIH'!I$17/'3g CPIH'!$G$17))</f>
        <v>40.748321917808219</v>
      </c>
      <c r="N82" s="117">
        <f>IF('3g CPIH'!J$17="-","-",'3j PAAC PAP'!$G$24*('3g CPIH'!J$17/'3g CPIH'!$G$17))</f>
        <v>41.097593248532299</v>
      </c>
      <c r="O82" s="27"/>
      <c r="P82" s="117">
        <f>IF('3g CPIH'!L$17="-","-",'3j PAAC PAP'!$G$24*('3g CPIH'!L$17/'3g CPIH'!$G$17))</f>
        <v>41.097593248532299</v>
      </c>
      <c r="Q82" s="117">
        <f>IF('3g CPIH'!M$17="-","-",'3j PAAC PAP'!$G$24*('3g CPIH'!M$17/'3g CPIH'!$G$17))</f>
        <v>41.563288356164385</v>
      </c>
      <c r="R82" s="117">
        <f>IF('3g CPIH'!N$17="-","-",'3j PAAC PAP'!$G$24*('3g CPIH'!N$17/'3g CPIH'!$G$17))</f>
        <v>41.87375176125245</v>
      </c>
      <c r="S82" s="117">
        <f>IF('3g CPIH'!O$17="-","-",'3j PAAC PAP'!$G$24*('3g CPIH'!O$17/'3g CPIH'!$G$17))</f>
        <v>42.1065993150685</v>
      </c>
      <c r="T82" s="117">
        <f>IF('3g CPIH'!P$17="-","-",'3j PAAC PAP'!$G$24*('3g CPIH'!P$17/'3g CPIH'!$G$17))</f>
        <v>42.223023091976515</v>
      </c>
      <c r="U82" s="117">
        <f>IF('3g CPIH'!Q$17="-","-",'3j PAAC PAP'!$G$24*('3g CPIH'!Q$17/'3g CPIH'!$G$17))</f>
        <v>42.455870645792565</v>
      </c>
      <c r="V82" s="117">
        <f>IF('3g CPIH'!R$17="-","-",'3j PAAC PAP'!$G$24*('3g CPIH'!R$17/'3g CPIH'!$G$17))</f>
        <v>43.232029158512731</v>
      </c>
      <c r="W82" s="117">
        <f>IF('3g CPIH'!S$17="-","-",'3j PAAC PAP'!$G$24*('3g CPIH'!S$17/'3g CPIH'!$G$17))</f>
        <v>44.512690704500983</v>
      </c>
      <c r="X82" s="27"/>
      <c r="Y82" s="117">
        <f>IF('3g CPIH'!U$17="-","-",'3j PAAC PAP'!$G$24*('3g CPIH'!U$17/'3g CPIH'!$G$17))</f>
        <v>46.763550391389437</v>
      </c>
      <c r="Z82" s="117" t="str">
        <f>IF('3g CPIH'!V$17="-","-",'3j PAAC PAP'!$G$24*('3g CPIH'!V$17/'3g CPIH'!$G$17))</f>
        <v>-</v>
      </c>
      <c r="AA82" s="117" t="str">
        <f>IF('3g CPIH'!W$17="-","-",'3j PAAC PAP'!$G$24*('3g CPIH'!W$17/'3g CPIH'!$G$17))</f>
        <v>-</v>
      </c>
      <c r="AB82" s="117" t="str">
        <f>IF('3g CPIH'!X$17="-","-",'3j PAAC PAP'!$G$24*('3g CPIH'!X$17/'3g CPIH'!$G$17))</f>
        <v>-</v>
      </c>
      <c r="AC82" s="117" t="str">
        <f>IF('3g CPIH'!Y$17="-","-",'3j PAAC PAP'!$G$24*('3g CPIH'!Y$17/'3g CPIH'!$G$17))</f>
        <v>-</v>
      </c>
      <c r="AD82" s="25"/>
    </row>
    <row r="83" spans="1:30" s="26" customFormat="1" ht="11.25" customHeight="1" x14ac:dyDescent="0.15">
      <c r="A83" s="207"/>
      <c r="B83" s="120" t="s">
        <v>248</v>
      </c>
      <c r="C83" s="120" t="s">
        <v>188</v>
      </c>
      <c r="D83" s="122" t="s">
        <v>123</v>
      </c>
      <c r="E83" s="119"/>
      <c r="F83" s="27"/>
      <c r="G83" s="117">
        <f>IF(G75="-","-",SUM(G75:G81)*'3j PAAC PAP'!$G$42)</f>
        <v>0</v>
      </c>
      <c r="H83" s="117">
        <f>IF(H75="-","-",SUM(H75:H81)*'3j PAAC PAP'!$G$42)</f>
        <v>0</v>
      </c>
      <c r="I83" s="117">
        <f>IF(I75="-","-",SUM(I75:I81)*'3j PAAC PAP'!$G$42)</f>
        <v>0</v>
      </c>
      <c r="J83" s="117">
        <f>IF(J75="-","-",SUM(J75:J81)*'3j PAAC PAP'!$G$42)</f>
        <v>0</v>
      </c>
      <c r="K83" s="117">
        <f>IF(K75="-","-",SUM(K75:K81)*'3j PAAC PAP'!$G$42)</f>
        <v>0</v>
      </c>
      <c r="L83" s="117">
        <f>IF(L75="-","-",SUM(L75:L81)*'3j PAAC PAP'!$G$42)</f>
        <v>0</v>
      </c>
      <c r="M83" s="117">
        <f>IF(M75="-","-",SUM(M75:M81)*'3j PAAC PAP'!$G$42)</f>
        <v>0</v>
      </c>
      <c r="N83" s="117">
        <f>IF(N75="-","-",SUM(N75:N81)*'3j PAAC PAP'!$G$42)</f>
        <v>0</v>
      </c>
      <c r="O83" s="27"/>
      <c r="P83" s="117">
        <f>IF(P75="-","-",SUM(P75:P81)*'3j PAAC PAP'!$G$42)</f>
        <v>0</v>
      </c>
      <c r="Q83" s="117">
        <f>IF(Q75="-","-",SUM(Q75:Q81)*'3j PAAC PAP'!$G$42)</f>
        <v>0</v>
      </c>
      <c r="R83" s="117">
        <f>IF(R75="-","-",SUM(R75:R81)*'3j PAAC PAP'!$G$42)</f>
        <v>0</v>
      </c>
      <c r="S83" s="117">
        <f>IF(S75="-","-",SUM(S75:S81)*'3j PAAC PAP'!$G$42)</f>
        <v>0</v>
      </c>
      <c r="T83" s="117">
        <f>IF(T75="-","-",SUM(T75:T81)*'3j PAAC PAP'!$G$42)</f>
        <v>0</v>
      </c>
      <c r="U83" s="117">
        <f>IF(U75="-","-",SUM(U75:U81)*'3j PAAC PAP'!$G$42)</f>
        <v>0</v>
      </c>
      <c r="V83" s="117">
        <f>IF(V75="-","-",SUM(V75:V81)*'3j PAAC PAP'!$G$42)</f>
        <v>0</v>
      </c>
      <c r="W83" s="117">
        <f>IF(W75="-","-",SUM(W75:W81)*'3j PAAC PAP'!$G$42)</f>
        <v>0</v>
      </c>
      <c r="X83" s="27"/>
      <c r="Y83" s="117">
        <f>IF(Y75="-","-",SUM(Y75:Y81)*'3j PAAC PAP'!$G$42)</f>
        <v>0</v>
      </c>
      <c r="Z83" s="117" t="str">
        <f>IF(Z75="-","-",SUM(Z75:Z81)*'3j PAAC PAP'!$G$42)</f>
        <v>-</v>
      </c>
      <c r="AA83" s="117" t="str">
        <f>IF(AA75="-","-",SUM(AA75:AA81)*'3j PAAC PAP'!$G$42)</f>
        <v>-</v>
      </c>
      <c r="AB83" s="117" t="str">
        <f>IF(AB75="-","-",SUM(AB75:AB81)*'3j PAAC PAP'!$G$42)</f>
        <v>-</v>
      </c>
      <c r="AC83" s="117" t="str">
        <f>IF(AC75="-","-",SUM(AC75:AC81)*'3j PAAC PAP'!$G$42)</f>
        <v>-</v>
      </c>
      <c r="AD83" s="25"/>
    </row>
    <row r="84" spans="1:30" s="26" customFormat="1" ht="11.25" customHeight="1" x14ac:dyDescent="0.15">
      <c r="A84" s="207"/>
      <c r="B84" s="120" t="s">
        <v>189</v>
      </c>
      <c r="C84" s="120" t="s">
        <v>250</v>
      </c>
      <c r="D84" s="122" t="s">
        <v>123</v>
      </c>
      <c r="E84" s="119"/>
      <c r="F84" s="27"/>
      <c r="G84" s="117">
        <f>IF(G78="-","-",SUM(G75:G83)*'3k EBIT'!$E$12)</f>
        <v>10.153776738983005</v>
      </c>
      <c r="H84" s="117">
        <f>IF(H78="-","-",SUM(H75:H83)*'3k EBIT'!$E$12)</f>
        <v>9.3897513544006159</v>
      </c>
      <c r="I84" s="117">
        <f>IF(I78="-","-",SUM(I75:I83)*'3k EBIT'!$E$12)</f>
        <v>8.5668183703734524</v>
      </c>
      <c r="J84" s="117">
        <f>IF(J78="-","-",SUM(J75:J83)*'3k EBIT'!$E$12)</f>
        <v>8.2915215839317664</v>
      </c>
      <c r="K84" s="117">
        <f>IF(K78="-","-",SUM(K75:K83)*'3k EBIT'!$E$12)</f>
        <v>8.9915555145708641</v>
      </c>
      <c r="L84" s="117">
        <f>IF(L78="-","-",SUM(L75:L83)*'3k EBIT'!$E$12)</f>
        <v>8.9881616679478107</v>
      </c>
      <c r="M84" s="117">
        <f>IF(M78="-","-",SUM(M75:M83)*'3k EBIT'!$E$12)</f>
        <v>9.3919090643787477</v>
      </c>
      <c r="N84" s="117">
        <f>IF(N78="-","-",SUM(N75:N83)*'3k EBIT'!$E$12)</f>
        <v>9.950859012872149</v>
      </c>
      <c r="O84" s="27"/>
      <c r="P84" s="117">
        <f>IF(P78="-","-",SUM(P75:P83)*'3k EBIT'!$E$12)</f>
        <v>9.950859012872149</v>
      </c>
      <c r="Q84" s="117">
        <f>IF(Q78="-","-",SUM(Q75:Q83)*'3k EBIT'!$E$12)</f>
        <v>10.929932582174153</v>
      </c>
      <c r="R84" s="117">
        <f>IF(R78="-","-",SUM(R75:R83)*'3k EBIT'!$E$12)</f>
        <v>9.9659501165187176</v>
      </c>
      <c r="S84" s="117">
        <f>IF(S78="-","-",SUM(S75:S83)*'3k EBIT'!$E$12)</f>
        <v>9.614268094745432</v>
      </c>
      <c r="T84" s="117">
        <f>IF(T78="-","-",SUM(T75:T83)*'3k EBIT'!$E$12)</f>
        <v>8.3499581957513662</v>
      </c>
      <c r="U84" s="117">
        <f>IF(U78="-","-",SUM(U75:U83)*'3k EBIT'!$E$12)</f>
        <v>8.9973815075679084</v>
      </c>
      <c r="V84" s="117">
        <f>IF(V78="-","-",SUM(V75:V83)*'3k EBIT'!$E$12)</f>
        <v>10.654738849913864</v>
      </c>
      <c r="W84" s="117">
        <f>IF(W78="-","-",SUM(W75:W83)*'3k EBIT'!$E$12)</f>
        <v>18.000258628732738</v>
      </c>
      <c r="X84" s="27"/>
      <c r="Y84" s="117">
        <f>IF(Y78="-","-",SUM(Y75:Y83)*'3k EBIT'!$E$12)</f>
        <v>34.509968321293456</v>
      </c>
      <c r="Z84" s="117" t="str">
        <f>IF(Z78="-","-",SUM(Z75:Z83)*'3k EBIT'!$E$12)</f>
        <v>-</v>
      </c>
      <c r="AA84" s="117" t="str">
        <f>IF(AA78="-","-",SUM(AA75:AA83)*'3k EBIT'!$E$12)</f>
        <v>-</v>
      </c>
      <c r="AB84" s="117" t="str">
        <f>IF(AB78="-","-",SUM(AB75:AB83)*'3k EBIT'!$E$12)</f>
        <v>-</v>
      </c>
      <c r="AC84" s="117" t="str">
        <f>IF(AC78="-","-",SUM(AC75:AC83)*'3k EBIT'!$E$12)</f>
        <v>-</v>
      </c>
      <c r="AD84" s="25"/>
    </row>
    <row r="85" spans="1:30" s="26" customFormat="1" ht="12.6" customHeight="1" x14ac:dyDescent="0.15">
      <c r="A85" s="207"/>
      <c r="B85" s="120" t="s">
        <v>251</v>
      </c>
      <c r="C85" s="156" t="s">
        <v>252</v>
      </c>
      <c r="D85" s="122" t="s">
        <v>123</v>
      </c>
      <c r="E85" s="118"/>
      <c r="F85" s="27"/>
      <c r="G85" s="117">
        <f>IF(G80="-","-",SUM(G75:G78,G80:G84)*'3l HAP'!$E$13)</f>
        <v>6.0202881314612267</v>
      </c>
      <c r="H85" s="117">
        <f>IF(H80="-","-",SUM(H75:H78,H80:H84)*'3l HAP'!$E$13)</f>
        <v>5.433303418028256</v>
      </c>
      <c r="I85" s="117">
        <f>IF(I80="-","-",SUM(I75:I78,I80:I84)*'3l HAP'!$E$13)</f>
        <v>4.8689911907406183</v>
      </c>
      <c r="J85" s="117">
        <f>IF(J80="-","-",SUM(J75:J78,J80:J84)*'3l HAP'!$E$13)</f>
        <v>4.6619484384545569</v>
      </c>
      <c r="K85" s="117">
        <f>IF(K80="-","-",SUM(K75:K78,K80:K84)*'3l HAP'!$E$13)</f>
        <v>5.2372563077858807</v>
      </c>
      <c r="L85" s="117">
        <f>IF(L80="-","-",SUM(L75:L78,L80:L84)*'3l HAP'!$E$13)</f>
        <v>5.2342896981077844</v>
      </c>
      <c r="M85" s="117">
        <f>IF(M80="-","-",SUM(M75:M78,M80:M84)*'3l HAP'!$E$13)</f>
        <v>5.5680940035276469</v>
      </c>
      <c r="N85" s="117">
        <f>IF(N80="-","-",SUM(N75:N78,N80:N84)*'3l HAP'!$E$13)</f>
        <v>5.9977547365614088</v>
      </c>
      <c r="O85" s="27"/>
      <c r="P85" s="117">
        <f>IF(P80="-","-",SUM(P75:P78,P80:P84)*'3l HAP'!$E$13)</f>
        <v>5.9977547365614088</v>
      </c>
      <c r="Q85" s="117">
        <f>IF(Q80="-","-",SUM(Q75:Q78,Q80:Q84)*'3l HAP'!$E$13)</f>
        <v>6.6264585784050416</v>
      </c>
      <c r="R85" s="117">
        <f>IF(R80="-","-",SUM(R75:R78,R80:R84)*'3l HAP'!$E$13)</f>
        <v>5.8901348955641861</v>
      </c>
      <c r="S85" s="117">
        <f>IF(S80="-","-",SUM(S75:S78,S80:S84)*'3l HAP'!$E$13)</f>
        <v>5.6132913538137261</v>
      </c>
      <c r="T85" s="117">
        <f>IF(T80="-","-",SUM(T75:T78,T80:T84)*'3l HAP'!$E$13)</f>
        <v>4.6780447891160044</v>
      </c>
      <c r="U85" s="117">
        <f>IF(U80="-","-",SUM(U75:U78,U80:U84)*'3l HAP'!$E$13)</f>
        <v>5.3057674638521179</v>
      </c>
      <c r="V85" s="117">
        <f>IF(V80="-","-",SUM(V75:V78,V80:V84)*'3l HAP'!$E$13)</f>
        <v>6.5892165246109018</v>
      </c>
      <c r="W85" s="117">
        <f>IF(W80="-","-",SUM(W75:W78,W80:W84)*'3l HAP'!$E$13)</f>
        <v>11.689108638216066</v>
      </c>
      <c r="X85" s="27"/>
      <c r="Y85" s="117">
        <f>IF(Y80="-","-",SUM(Y75:Y78,Y80:Y84)*'3l HAP'!$E$13)</f>
        <v>24.454254103986933</v>
      </c>
      <c r="Z85" s="117" t="str">
        <f>IF(Z80="-","-",SUM(Z75:Z78,Z80:Z84)*'3l HAP'!$E$13)</f>
        <v>-</v>
      </c>
      <c r="AA85" s="117" t="str">
        <f>IF(AA80="-","-",SUM(AA75:AA78,AA80:AA84)*'3l HAP'!$E$13)</f>
        <v>-</v>
      </c>
      <c r="AB85" s="117" t="str">
        <f>IF(AB80="-","-",SUM(AB75:AB78,AB80:AB84)*'3l HAP'!$E$13)</f>
        <v>-</v>
      </c>
      <c r="AC85" s="117" t="str">
        <f>IF(AC80="-","-",SUM(AC75:AC78,AC80:AC84)*'3l HAP'!$E$13)</f>
        <v>-</v>
      </c>
      <c r="AD85" s="25"/>
    </row>
    <row r="86" spans="1:30" s="26" customFormat="1" ht="11.25" customHeight="1" x14ac:dyDescent="0.15">
      <c r="A86" s="207"/>
      <c r="B86" s="120" t="s">
        <v>253</v>
      </c>
      <c r="C86" s="120" t="str">
        <f>B86&amp;"_"&amp;D86</f>
        <v>Total_Northern</v>
      </c>
      <c r="D86" s="122" t="s">
        <v>123</v>
      </c>
      <c r="E86" s="119"/>
      <c r="F86" s="27"/>
      <c r="G86" s="117">
        <f t="shared" ref="G86:N86" si="15">IF(G75="-","-",SUM(G75:G85))</f>
        <v>540.4293694441227</v>
      </c>
      <c r="H86" s="117">
        <f t="shared" si="15"/>
        <v>499.63053899385682</v>
      </c>
      <c r="I86" s="117">
        <f t="shared" si="15"/>
        <v>455.75398233958646</v>
      </c>
      <c r="J86" s="117">
        <f t="shared" si="15"/>
        <v>441.05764102258075</v>
      </c>
      <c r="K86" s="117">
        <f t="shared" si="15"/>
        <v>478.47682475972061</v>
      </c>
      <c r="L86" s="117">
        <f t="shared" si="15"/>
        <v>478.29523471734689</v>
      </c>
      <c r="M86" s="117">
        <f t="shared" si="15"/>
        <v>499.87889321550801</v>
      </c>
      <c r="N86" s="117">
        <f t="shared" si="15"/>
        <v>529.72696013894972</v>
      </c>
      <c r="O86" s="27"/>
      <c r="P86" s="117">
        <f t="shared" ref="P86:W86" si="16">IF(P75="-","-",SUM(P75:P85))</f>
        <v>529.72696013894972</v>
      </c>
      <c r="Q86" s="117">
        <f t="shared" si="16"/>
        <v>581.88583055412289</v>
      </c>
      <c r="R86" s="117">
        <f t="shared" si="16"/>
        <v>530.4136085828552</v>
      </c>
      <c r="S86" s="117">
        <f t="shared" si="16"/>
        <v>511.62719259320153</v>
      </c>
      <c r="T86" s="117">
        <f t="shared" si="16"/>
        <v>444.14934725125346</v>
      </c>
      <c r="U86" s="117">
        <f t="shared" si="16"/>
        <v>478.85196699950291</v>
      </c>
      <c r="V86" s="117">
        <f t="shared" si="16"/>
        <v>567.36471383765286</v>
      </c>
      <c r="W86" s="117">
        <f t="shared" si="16"/>
        <v>959.0707504109356</v>
      </c>
      <c r="X86" s="27"/>
      <c r="Y86" s="117">
        <f t="shared" ref="Y86:AC86" si="17">IF(Y75="-","-",SUM(Y75:Y85))</f>
        <v>1840.7676260443147</v>
      </c>
      <c r="Z86" s="117" t="str">
        <f t="shared" si="17"/>
        <v>-</v>
      </c>
      <c r="AA86" s="117" t="str">
        <f t="shared" si="17"/>
        <v>-</v>
      </c>
      <c r="AB86" s="117" t="str">
        <f t="shared" si="17"/>
        <v>-</v>
      </c>
      <c r="AC86" s="117" t="str">
        <f t="shared" si="17"/>
        <v>-</v>
      </c>
      <c r="AD86" s="25"/>
    </row>
    <row r="87" spans="1:30" s="26" customFormat="1" ht="11.25" customHeight="1" x14ac:dyDescent="0.15">
      <c r="A87" s="207"/>
      <c r="B87" s="123" t="s">
        <v>244</v>
      </c>
      <c r="C87" s="123" t="s">
        <v>180</v>
      </c>
      <c r="D87" s="121" t="s">
        <v>122</v>
      </c>
      <c r="E87" s="75"/>
      <c r="F87" s="27"/>
      <c r="G87" s="35">
        <f>IF('3a DF'!H$147="-","-",'3a DF'!H$147)</f>
        <v>253.15</v>
      </c>
      <c r="H87" s="35">
        <f>IF('3a DF'!I$147="-","-",'3a DF'!I$147)</f>
        <v>213.57</v>
      </c>
      <c r="I87" s="35">
        <f>IF('3a DF'!J$147="-","-",'3a DF'!J$147)</f>
        <v>174.75</v>
      </c>
      <c r="J87" s="35">
        <f>IF('3a DF'!K$147="-","-",'3a DF'!K$147)</f>
        <v>160.27000000000001</v>
      </c>
      <c r="K87" s="35">
        <f>IF('3a DF'!L$147="-","-",'3a DF'!L$147)</f>
        <v>200.75</v>
      </c>
      <c r="L87" s="35">
        <f>IF('3a DF'!M$147="-","-",'3a DF'!M$147)</f>
        <v>199.06</v>
      </c>
      <c r="M87" s="35">
        <f>IF('3a DF'!N$147="-","-",'3a DF'!N$147)</f>
        <v>215.77</v>
      </c>
      <c r="N87" s="35">
        <f>IF('3a DF'!O$147="-","-",'3a DF'!O$147)</f>
        <v>243.36</v>
      </c>
      <c r="O87" s="27"/>
      <c r="P87" s="35">
        <f>IF('3a DF'!Q$147="-","-",'3a DF'!Q$147)</f>
        <v>243.36</v>
      </c>
      <c r="Q87" s="35">
        <f>IF('3a DF'!R$147="-","-",'3a DF'!R$147)</f>
        <v>281.18</v>
      </c>
      <c r="R87" s="35">
        <f>IF('3a DF'!S$147="-","-",'3a DF'!S$147)</f>
        <v>230.78</v>
      </c>
      <c r="S87" s="35">
        <f>IF('3a DF'!T$147="-","-",'3a DF'!T$147)</f>
        <v>206.32</v>
      </c>
      <c r="T87" s="35">
        <f>IF('3a DF'!U$147="-","-",'3a DF'!U$147)</f>
        <v>145.13</v>
      </c>
      <c r="U87" s="35">
        <f>IF('3a DF'!V$147="-","-",'3a DF'!V$147)</f>
        <v>187.07</v>
      </c>
      <c r="V87" s="35">
        <f>IF('3a DF'!W$147="-","-",'3a DF'!W$147)</f>
        <v>276.51</v>
      </c>
      <c r="W87" s="35">
        <f>IF('3a DF'!X$148="-","-",'3a DF'!X$148)</f>
        <v>605.44000000000005</v>
      </c>
      <c r="X87" s="27"/>
      <c r="Y87" s="35">
        <f>IF('3a DF'!Z$148="-","-",'3a DF'!Z$148)</f>
        <v>1455.9576357366336</v>
      </c>
      <c r="Z87" s="35" t="str">
        <f>IF('3a DF'!AA$148="-","-",'3a DF'!AA$148)</f>
        <v>-</v>
      </c>
      <c r="AA87" s="35" t="str">
        <f>IF('3a DF'!AB$148="-","-",'3a DF'!AB$148)</f>
        <v>-</v>
      </c>
      <c r="AB87" s="35" t="str">
        <f>IF('3a DF'!AC$148="-","-",'3a DF'!AC$148)</f>
        <v>-</v>
      </c>
      <c r="AC87" s="35" t="str">
        <f>IF('3a DF'!AD$148="-","-",'3a DF'!AD$148)</f>
        <v>-</v>
      </c>
      <c r="AD87" s="25"/>
    </row>
    <row r="88" spans="1:30" s="26" customFormat="1" ht="11.25" x14ac:dyDescent="0.15">
      <c r="A88" s="207"/>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x14ac:dyDescent="0.15">
      <c r="A89" s="207"/>
      <c r="B89" s="123" t="s">
        <v>245</v>
      </c>
      <c r="C89" s="123" t="s">
        <v>182</v>
      </c>
      <c r="D89" s="121" t="s">
        <v>122</v>
      </c>
      <c r="E89" s="75"/>
      <c r="F89" s="27"/>
      <c r="G89" s="35" t="str">
        <f>IF('3c AA'!J257="-","-",'3c AA'!J257)</f>
        <v>-</v>
      </c>
      <c r="H89" s="35" t="str">
        <f>IF('3c AA'!K257="-","-",'3c AA'!K257)</f>
        <v>-</v>
      </c>
      <c r="I89" s="35" t="str">
        <f>IF('3c AA'!L257="-","-",'3c AA'!L257)</f>
        <v>-</v>
      </c>
      <c r="J89" s="35" t="str">
        <f>IF('3c AA'!M257="-","-",'3c AA'!M257)</f>
        <v>-</v>
      </c>
      <c r="K89" s="35" t="str">
        <f>IF('3c AA'!N257="-","-",'3c AA'!N257)</f>
        <v>-</v>
      </c>
      <c r="L89" s="35" t="str">
        <f>IF('3c AA'!O257="-","-",'3c AA'!O257)</f>
        <v>-</v>
      </c>
      <c r="M89" s="35" t="str">
        <f>IF('3c AA'!P257="-","-",'3c AA'!P257)</f>
        <v>-</v>
      </c>
      <c r="N89" s="35" t="str">
        <f>IF('3c AA'!Q257="-","-",'3c AA'!Q257)</f>
        <v>-</v>
      </c>
      <c r="O89" s="27"/>
      <c r="P89" s="35" t="str">
        <f>IF('3c AA'!S257="-","-",'3c AA'!S257)</f>
        <v>-</v>
      </c>
      <c r="Q89" s="35" t="str">
        <f>IF('3c AA'!T257="-","-",'3c AA'!T257)</f>
        <v>-</v>
      </c>
      <c r="R89" s="35" t="str">
        <f>IF('3c AA'!U257="-","-",'3c AA'!U257)</f>
        <v>-</v>
      </c>
      <c r="S89" s="35" t="str">
        <f>IF('3c AA'!V257="-","-",'3c AA'!V257)</f>
        <v>-</v>
      </c>
      <c r="T89" s="35">
        <f>IF('3c AA'!W257="-","-",'3c AA'!W257)</f>
        <v>0</v>
      </c>
      <c r="U89" s="35">
        <f>IF('3c AA'!X257="-","-",'3c AA'!X257)</f>
        <v>0</v>
      </c>
      <c r="V89" s="35">
        <f>IF('3c AA'!Y257="-","-",'3c AA'!Y257)</f>
        <v>0</v>
      </c>
      <c r="W89" s="35" t="str">
        <f>IF('3c AA'!Z257="-","-",'3c AA'!Z257)</f>
        <v>-</v>
      </c>
      <c r="X89" s="27"/>
      <c r="Y89" s="35">
        <f>IF('3c AA'!AB257="-","-",'3c AA'!AB257)</f>
        <v>2.9742599903583686</v>
      </c>
      <c r="Z89" s="35" t="str">
        <f>IF('3c AA'!AC257="-","-",'3c AA'!AC257)</f>
        <v>-</v>
      </c>
      <c r="AA89" s="35" t="str">
        <f>IF('3c AA'!AD257="-","-",'3c AA'!AD257)</f>
        <v>-</v>
      </c>
      <c r="AB89" s="35" t="str">
        <f>IF('3c AA'!AE257="-","-",'3c AA'!AE257)</f>
        <v>-</v>
      </c>
      <c r="AC89" s="35" t="str">
        <f>IF('3c AA'!AF257="-","-",'3c AA'!AF257)</f>
        <v>-</v>
      </c>
      <c r="AD89" s="25"/>
    </row>
    <row r="90" spans="1:30" s="26" customFormat="1" ht="11.25" x14ac:dyDescent="0.15">
      <c r="A90" s="207"/>
      <c r="B90" s="123" t="s">
        <v>246</v>
      </c>
      <c r="C90" s="123" t="s">
        <v>183</v>
      </c>
      <c r="D90" s="121" t="s">
        <v>122</v>
      </c>
      <c r="E90" s="75"/>
      <c r="F90" s="27"/>
      <c r="G90" s="35">
        <f>IF('3d PC'!G$43="-","-",'3d PC'!G$43)</f>
        <v>21.926269106402124</v>
      </c>
      <c r="H90" s="35">
        <f>IF('3d PC'!H$43="-","-",'3d PC'!H$43)</f>
        <v>21.926269106402124</v>
      </c>
      <c r="I90" s="35">
        <f>IF('3d PC'!I$43="-","-",'3d PC'!I$43)</f>
        <v>22.64764819235609</v>
      </c>
      <c r="J90" s="35">
        <f>IF('3d PC'!J$43="-","-",'3d PC'!J$43)</f>
        <v>22.505107470829557</v>
      </c>
      <c r="K90" s="35">
        <f>IF('3d PC'!K$43="-","-",'3d PC'!K$43)</f>
        <v>19.106297226763825</v>
      </c>
      <c r="L90" s="35">
        <f>IF('3d PC'!L$43="-","-",'3d PC'!L$43)</f>
        <v>19.106297226763825</v>
      </c>
      <c r="M90" s="35">
        <f>IF('3d PC'!M$43="-","-",'3d PC'!M$43)</f>
        <v>20.852393125569616</v>
      </c>
      <c r="N90" s="35">
        <f>IF('3d PC'!N$43="-","-",'3d PC'!N$43)</f>
        <v>20.849370287873604</v>
      </c>
      <c r="O90" s="27"/>
      <c r="P90" s="35">
        <f>IF('3d PC'!P$43="-","-",'3d PC'!P$43)</f>
        <v>20.849370287873604</v>
      </c>
      <c r="Q90" s="35">
        <f>IF('3d PC'!Q$43="-","-",'3d PC'!Q$43)</f>
        <v>21.503193401206047</v>
      </c>
      <c r="R90" s="35">
        <f>IF('3d PC'!R$43="-","-",'3d PC'!R$43)</f>
        <v>21.819481548965161</v>
      </c>
      <c r="S90" s="35">
        <f>IF('3d PC'!S$43="-","-",'3d PC'!S$43)</f>
        <v>25.256715910577427</v>
      </c>
      <c r="T90" s="35">
        <f>IF('3d PC'!T$43="-","-",'3d PC'!T$43)</f>
        <v>24.167303215101221</v>
      </c>
      <c r="U90" s="35">
        <f>IF('3d PC'!U$43="-","-",'3d PC'!U$43)</f>
        <v>23.962512789411701</v>
      </c>
      <c r="V90" s="35">
        <f>IF('3d PC'!V$43="-","-",'3d PC'!V$43)</f>
        <v>23.858648398084732</v>
      </c>
      <c r="W90" s="35">
        <f>IF('3d PC'!W$43="-","-",'3d PC'!W$43)</f>
        <v>33.366817904048837</v>
      </c>
      <c r="X90" s="27"/>
      <c r="Y90" s="35">
        <f>IF('3d PC'!Y$43="-","-",'3d PC'!Y$43)</f>
        <v>33.475871166766694</v>
      </c>
      <c r="Z90" s="35" t="str">
        <f>IF('3d PC'!Z$43="-","-",'3d PC'!Z$43)</f>
        <v>-</v>
      </c>
      <c r="AA90" s="35" t="str">
        <f>IF('3d PC'!AA$43="-","-",'3d PC'!AA$43)</f>
        <v>-</v>
      </c>
      <c r="AB90" s="35" t="str">
        <f>IF('3d PC'!AB$43="-","-",'3d PC'!AB$43)</f>
        <v>-</v>
      </c>
      <c r="AC90" s="35" t="str">
        <f>IF('3d PC'!AC$43="-","-",'3d PC'!AC$43)</f>
        <v>-</v>
      </c>
      <c r="AD90" s="25"/>
    </row>
    <row r="91" spans="1:30" s="26" customFormat="1" ht="11.25" x14ac:dyDescent="0.15">
      <c r="A91" s="207"/>
      <c r="B91" s="123" t="s">
        <v>247</v>
      </c>
      <c r="C91" s="123" t="s">
        <v>184</v>
      </c>
      <c r="D91" s="121" t="s">
        <v>122</v>
      </c>
      <c r="E91" s="75"/>
      <c r="F91" s="27"/>
      <c r="G91" s="35">
        <f>IF('3f NC-Gas'!F51="-","-",'3f NC-Gas'!F51)</f>
        <v>124.55450199845689</v>
      </c>
      <c r="H91" s="35">
        <f>IF('3f NC-Gas'!G51="-","-",'3f NC-Gas'!G51)</f>
        <v>124.43450200375649</v>
      </c>
      <c r="I91" s="35">
        <f>IF('3f NC-Gas'!H51="-","-",'3f NC-Gas'!H51)</f>
        <v>126.69989052402468</v>
      </c>
      <c r="J91" s="35">
        <f>IF('3f NC-Gas'!I51="-","-",'3f NC-Gas'!I51)</f>
        <v>126.35189053939352</v>
      </c>
      <c r="K91" s="35">
        <f>IF('3f NC-Gas'!J51="-","-",'3f NC-Gas'!J51)</f>
        <v>122.00953552208036</v>
      </c>
      <c r="L91" s="35">
        <f>IF('3f NC-Gas'!K51="-","-",'3f NC-Gas'!K51)</f>
        <v>122.03353552102044</v>
      </c>
      <c r="M91" s="35">
        <f>IF('3f NC-Gas'!L51="-","-",'3f NC-Gas'!L51)</f>
        <v>124.85616486669934</v>
      </c>
      <c r="N91" s="35">
        <f>IF('3f NC-Gas'!M51="-","-",'3f NC-Gas'!M51)</f>
        <v>124.92816486351958</v>
      </c>
      <c r="O91" s="27"/>
      <c r="P91" s="35">
        <f>IF('3f NC-Gas'!O51="-","-",'3f NC-Gas'!O51)</f>
        <v>124.92816486351958</v>
      </c>
      <c r="Q91" s="35">
        <f>IF('3f NC-Gas'!P51="-","-",'3f NC-Gas'!P51)</f>
        <v>130.3743170994253</v>
      </c>
      <c r="R91" s="35">
        <f>IF('3f NC-Gas'!Q51="-","-",'3f NC-Gas'!Q51)</f>
        <v>129.93031711903382</v>
      </c>
      <c r="S91" s="35">
        <f>IF('3f NC-Gas'!R51="-","-",'3f NC-Gas'!R51)</f>
        <v>131.66552691870848</v>
      </c>
      <c r="T91" s="35">
        <f>IF('3f NC-Gas'!S51="-","-",'3f NC-Gas'!S51)</f>
        <v>129.00152703635956</v>
      </c>
      <c r="U91" s="35">
        <f>IF('3f NC-Gas'!T51="-","-",'3f NC-Gas'!T51)</f>
        <v>121.04857775819487</v>
      </c>
      <c r="V91" s="35">
        <f>IF('3f NC-Gas'!U51="-","-",'3f NC-Gas'!U51)</f>
        <v>120.61657777727342</v>
      </c>
      <c r="W91" s="35">
        <f>IF('3f NC-Gas'!V106="-","-",'3f NC-Gas'!V106)</f>
        <v>156.28960198701421</v>
      </c>
      <c r="X91" s="27"/>
      <c r="Y91" s="35">
        <f>IF('3f NC-Gas'!X106="-","-",'3f NC-Gas'!X106)</f>
        <v>154.56103250572039</v>
      </c>
      <c r="Z91" s="35" t="str">
        <f>IF('3f NC-Gas'!Y106="-","-",'3f NC-Gas'!Y106)</f>
        <v>-</v>
      </c>
      <c r="AA91" s="35" t="str">
        <f>IF('3f NC-Gas'!Z106="-","-",'3f NC-Gas'!Z106)</f>
        <v>-</v>
      </c>
      <c r="AB91" s="35" t="str">
        <f>IF('3f NC-Gas'!AA106="-","-",'3f NC-Gas'!AA106)</f>
        <v>-</v>
      </c>
      <c r="AC91" s="35" t="str">
        <f>IF('3f NC-Gas'!AB106="-","-",'3f NC-Gas'!AB106)</f>
        <v>-</v>
      </c>
      <c r="AD91" s="25"/>
    </row>
    <row r="92" spans="1:30" s="26" customFormat="1" ht="11.25" x14ac:dyDescent="0.15">
      <c r="A92" s="207"/>
      <c r="B92" s="123" t="s">
        <v>248</v>
      </c>
      <c r="C92" s="123" t="s">
        <v>185</v>
      </c>
      <c r="D92" s="121" t="s">
        <v>122</v>
      </c>
      <c r="E92" s="75"/>
      <c r="F92" s="27"/>
      <c r="G92" s="35">
        <f>IF('3g CPIH'!C$17="-","-",'3h OC '!$E$12*('3g CPIH'!C$17/'3g CPIH'!$G$17))</f>
        <v>87.194616340508801</v>
      </c>
      <c r="H92" s="35">
        <f>IF('3g CPIH'!D$17="-","-",'3h OC '!$E$12*('3g CPIH'!D$17/'3g CPIH'!$G$17))</f>
        <v>87.369180136986301</v>
      </c>
      <c r="I92" s="35">
        <f>IF('3g CPIH'!E$17="-","-",'3h OC '!$E$12*('3g CPIH'!E$17/'3g CPIH'!$G$17))</f>
        <v>87.631025831702544</v>
      </c>
      <c r="J92" s="35">
        <f>IF('3g CPIH'!F$17="-","-",'3h OC '!$E$12*('3g CPIH'!F$17/'3g CPIH'!$G$17))</f>
        <v>88.15471722113503</v>
      </c>
      <c r="K92" s="35">
        <f>IF('3g CPIH'!G$17="-","-",'3h OC '!$E$12*('3g CPIH'!G$17/'3g CPIH'!$G$17))</f>
        <v>89.202100000000002</v>
      </c>
      <c r="L92" s="35">
        <f>IF('3g CPIH'!H$17="-","-",'3h OC '!$E$12*('3g CPIH'!H$17/'3g CPIH'!$G$17))</f>
        <v>90.33676467710373</v>
      </c>
      <c r="M92" s="35">
        <f>IF('3g CPIH'!I$17="-","-",'3h OC '!$E$12*('3g CPIH'!I$17/'3g CPIH'!$G$17))</f>
        <v>91.645993150684916</v>
      </c>
      <c r="N92" s="35">
        <f>IF('3g CPIH'!J$17="-","-",'3h OC '!$E$12*('3g CPIH'!J$17/'3g CPIH'!$G$17))</f>
        <v>92.431530234833673</v>
      </c>
      <c r="O92" s="27"/>
      <c r="P92" s="35">
        <f>IF('3g CPIH'!L$17="-","-",'3h OC '!$E$12*('3g CPIH'!L$17/'3g CPIH'!$G$17))</f>
        <v>92.431530234833673</v>
      </c>
      <c r="Q92" s="35">
        <f>IF('3g CPIH'!M$17="-","-",'3h OC '!$E$12*('3g CPIH'!M$17/'3g CPIH'!$G$17))</f>
        <v>93.47891301369863</v>
      </c>
      <c r="R92" s="35">
        <f>IF('3g CPIH'!N$17="-","-",'3h OC '!$E$12*('3g CPIH'!N$17/'3g CPIH'!$G$17))</f>
        <v>94.177168199608616</v>
      </c>
      <c r="S92" s="35">
        <f>IF('3g CPIH'!O$17="-","-",'3h OC '!$E$12*('3g CPIH'!O$17/'3g CPIH'!$G$17))</f>
        <v>94.700859589041102</v>
      </c>
      <c r="T92" s="35">
        <f>IF('3g CPIH'!P$17="-","-",'3h OC '!$E$12*('3g CPIH'!P$17/'3g CPIH'!$G$17))</f>
        <v>94.96270528375733</v>
      </c>
      <c r="U92" s="35">
        <f>IF('3g CPIH'!Q$17="-","-",'3h OC '!$E$12*('3g CPIH'!Q$17/'3g CPIH'!$G$17))</f>
        <v>95.48639667318983</v>
      </c>
      <c r="V92" s="35">
        <f>IF('3g CPIH'!R$17="-","-",'3h OC '!$E$12*('3g CPIH'!R$17/'3g CPIH'!$G$17))</f>
        <v>97.232034637964787</v>
      </c>
      <c r="W92" s="35">
        <f>IF('3g CPIH'!S$17="-","-",'3h OC '!$E$12*('3g CPIH'!S$17/'3g CPIH'!$G$17))</f>
        <v>100.11233727984346</v>
      </c>
      <c r="X92" s="27"/>
      <c r="Y92" s="35">
        <f>IF('3g CPIH'!U$17="-","-",'3h OC '!$E$12*('3g CPIH'!U$17/'3g CPIH'!$G$17))</f>
        <v>105.1746873776908</v>
      </c>
      <c r="Z92" s="35" t="str">
        <f>IF('3g CPIH'!V$17="-","-",'3h OC '!$E$12*('3g CPIH'!V$17/'3g CPIH'!$G$17))</f>
        <v>-</v>
      </c>
      <c r="AA92" s="35" t="str">
        <f>IF('3g CPIH'!W$17="-","-",'3h OC '!$E$12*('3g CPIH'!W$17/'3g CPIH'!$G$17))</f>
        <v>-</v>
      </c>
      <c r="AB92" s="35" t="str">
        <f>IF('3g CPIH'!X$17="-","-",'3h OC '!$E$12*('3g CPIH'!X$17/'3g CPIH'!$G$17))</f>
        <v>-</v>
      </c>
      <c r="AC92" s="35" t="str">
        <f>IF('3g CPIH'!Y$17="-","-",'3h OC '!$E$12*('3g CPIH'!Y$17/'3g CPIH'!$G$17))</f>
        <v>-</v>
      </c>
      <c r="AD92" s="25"/>
    </row>
    <row r="93" spans="1:30" s="26" customFormat="1" ht="11.25" customHeight="1" x14ac:dyDescent="0.15">
      <c r="A93" s="207"/>
      <c r="B93" s="123" t="s">
        <v>248</v>
      </c>
      <c r="C93" s="123" t="s">
        <v>186</v>
      </c>
      <c r="D93" s="121" t="s">
        <v>122</v>
      </c>
      <c r="E93" s="75"/>
      <c r="F93" s="27"/>
      <c r="G93" s="35" t="s">
        <v>249</v>
      </c>
      <c r="H93" s="35" t="s">
        <v>249</v>
      </c>
      <c r="I93" s="35" t="s">
        <v>249</v>
      </c>
      <c r="J93" s="35" t="s">
        <v>249</v>
      </c>
      <c r="K93" s="35">
        <f>IF('3i SMNCC'!G$53="-","-",'3i SMNCC'!G$53)</f>
        <v>0</v>
      </c>
      <c r="L93" s="35">
        <f>IF('3i SMNCC'!H$53="-","-",'3i SMNCC'!H$53)</f>
        <v>-0.14839729644435984</v>
      </c>
      <c r="M93" s="35">
        <f>IF('3i SMNCC'!I$53="-","-",'3i SMNCC'!I$53)</f>
        <v>1.899695256253338</v>
      </c>
      <c r="N93" s="35">
        <f>IF('3i SMNCC'!J$53="-","-",'3i SMNCC'!J$53)</f>
        <v>1.9653659209909353</v>
      </c>
      <c r="O93" s="27"/>
      <c r="P93" s="35">
        <f>IF('3i SMNCC'!L$53="-","-",'3i SMNCC'!L$53)</f>
        <v>1.9653659209909353</v>
      </c>
      <c r="Q93" s="35">
        <f>IF('3i SMNCC'!M$53="-","-",'3i SMNCC'!M$53)</f>
        <v>3.94070969375099</v>
      </c>
      <c r="R93" s="35">
        <f>IF('3i SMNCC'!N$53="-","-",'3i SMNCC'!N$53)</f>
        <v>3.6877871322225353</v>
      </c>
      <c r="S93" s="35">
        <f>IF('3i SMNCC'!O$53="-","-",'3i SMNCC'!O$53)</f>
        <v>5.396909444486452</v>
      </c>
      <c r="T93" s="35">
        <f>IF('3i SMNCC'!P$53="-","-",'3i SMNCC'!P$53)</f>
        <v>4.6837637900821658</v>
      </c>
      <c r="U93" s="35">
        <f>IF('3i SMNCC'!Q$53="-","-",'3i SMNCC'!Q$53)</f>
        <v>4.418895268958277</v>
      </c>
      <c r="V93" s="35">
        <f>IF('3i SMNCC'!R$53="-","-",'3i SMNCC'!R$53)</f>
        <v>-1.4350963821646188</v>
      </c>
      <c r="W93" s="35">
        <f>IF('3i SMNCC'!S$53="-","-",'3i SMNCC'!S$53)</f>
        <v>-3.050256404560824</v>
      </c>
      <c r="X93" s="27"/>
      <c r="Y93" s="35">
        <f>IF('3i SMNCC'!U$53="-","-",'3i SMNCC'!U$53)</f>
        <v>-8.5975135901744473</v>
      </c>
      <c r="Z93" s="35" t="str">
        <f>IF('3i SMNCC'!V$53="-","-",'3i SMNCC'!V$53)</f>
        <v>-</v>
      </c>
      <c r="AA93" s="35" t="str">
        <f>IF('3i SMNCC'!W$53="-","-",'3i SMNCC'!W$53)</f>
        <v>-</v>
      </c>
      <c r="AB93" s="35" t="str">
        <f>IF('3i SMNCC'!X$53="-","-",'3i SMNCC'!X$53)</f>
        <v>-</v>
      </c>
      <c r="AC93" s="35" t="str">
        <f>IF('3i SMNCC'!Y$53="-","-",'3i SMNCC'!Y$53)</f>
        <v>-</v>
      </c>
      <c r="AD93" s="25"/>
    </row>
    <row r="94" spans="1:30" s="26" customFormat="1" ht="11.25" customHeight="1" x14ac:dyDescent="0.15">
      <c r="A94" s="207"/>
      <c r="B94" s="123" t="s">
        <v>248</v>
      </c>
      <c r="C94" s="123" t="s">
        <v>187</v>
      </c>
      <c r="D94" s="121" t="s">
        <v>122</v>
      </c>
      <c r="E94" s="75"/>
      <c r="F94" s="27"/>
      <c r="G94" s="35">
        <f>IF('3g CPIH'!C$17="-","-",'3j PAAC PAP'!$G$24*('3g CPIH'!C$17/'3g CPIH'!$G$17))</f>
        <v>38.769117710371823</v>
      </c>
      <c r="H94" s="35">
        <f>IF('3g CPIH'!D$17="-","-",'3j PAAC PAP'!$G$24*('3g CPIH'!D$17/'3g CPIH'!$G$17))</f>
        <v>38.846733561643838</v>
      </c>
      <c r="I94" s="35">
        <f>IF('3g CPIH'!E$17="-","-",'3j PAAC PAP'!$G$24*('3g CPIH'!E$17/'3g CPIH'!$G$17))</f>
        <v>38.963157338551866</v>
      </c>
      <c r="J94" s="35">
        <f>IF('3g CPIH'!F$17="-","-",'3j PAAC PAP'!$G$24*('3g CPIH'!F$17/'3g CPIH'!$G$17))</f>
        <v>39.19600489236791</v>
      </c>
      <c r="K94" s="35">
        <f>IF('3g CPIH'!G$17="-","-",'3j PAAC PAP'!$G$24*('3g CPIH'!G$17/'3g CPIH'!$G$17))</f>
        <v>39.661700000000003</v>
      </c>
      <c r="L94" s="35">
        <f>IF('3g CPIH'!H$17="-","-",'3j PAAC PAP'!$G$24*('3g CPIH'!H$17/'3g CPIH'!$G$17))</f>
        <v>40.166203033268111</v>
      </c>
      <c r="M94" s="35">
        <f>IF('3g CPIH'!I$17="-","-",'3j PAAC PAP'!$G$24*('3g CPIH'!I$17/'3g CPIH'!$G$17))</f>
        <v>40.748321917808219</v>
      </c>
      <c r="N94" s="35">
        <f>IF('3g CPIH'!J$17="-","-",'3j PAAC PAP'!$G$24*('3g CPIH'!J$17/'3g CPIH'!$G$17))</f>
        <v>41.097593248532299</v>
      </c>
      <c r="O94" s="27"/>
      <c r="P94" s="35">
        <f>IF('3g CPIH'!L$17="-","-",'3j PAAC PAP'!$G$24*('3g CPIH'!L$17/'3g CPIH'!$G$17))</f>
        <v>41.097593248532299</v>
      </c>
      <c r="Q94" s="35">
        <f>IF('3g CPIH'!M$17="-","-",'3j PAAC PAP'!$G$24*('3g CPIH'!M$17/'3g CPIH'!$G$17))</f>
        <v>41.563288356164385</v>
      </c>
      <c r="R94" s="35">
        <f>IF('3g CPIH'!N$17="-","-",'3j PAAC PAP'!$G$24*('3g CPIH'!N$17/'3g CPIH'!$G$17))</f>
        <v>41.87375176125245</v>
      </c>
      <c r="S94" s="35">
        <f>IF('3g CPIH'!O$17="-","-",'3j PAAC PAP'!$G$24*('3g CPIH'!O$17/'3g CPIH'!$G$17))</f>
        <v>42.1065993150685</v>
      </c>
      <c r="T94" s="35">
        <f>IF('3g CPIH'!P$17="-","-",'3j PAAC PAP'!$G$24*('3g CPIH'!P$17/'3g CPIH'!$G$17))</f>
        <v>42.223023091976515</v>
      </c>
      <c r="U94" s="35">
        <f>IF('3g CPIH'!Q$17="-","-",'3j PAAC PAP'!$G$24*('3g CPIH'!Q$17/'3g CPIH'!$G$17))</f>
        <v>42.455870645792565</v>
      </c>
      <c r="V94" s="35">
        <f>IF('3g CPIH'!R$17="-","-",'3j PAAC PAP'!$G$24*('3g CPIH'!R$17/'3g CPIH'!$G$17))</f>
        <v>43.232029158512731</v>
      </c>
      <c r="W94" s="35">
        <f>IF('3g CPIH'!S$17="-","-",'3j PAAC PAP'!$G$24*('3g CPIH'!S$17/'3g CPIH'!$G$17))</f>
        <v>44.512690704500983</v>
      </c>
      <c r="X94" s="27"/>
      <c r="Y94" s="35">
        <f>IF('3g CPIH'!U$17="-","-",'3j PAAC PAP'!$G$24*('3g CPIH'!U$17/'3g CPIH'!$G$17))</f>
        <v>46.763550391389437</v>
      </c>
      <c r="Z94" s="35" t="str">
        <f>IF('3g CPIH'!V$17="-","-",'3j PAAC PAP'!$G$24*('3g CPIH'!V$17/'3g CPIH'!$G$17))</f>
        <v>-</v>
      </c>
      <c r="AA94" s="35" t="str">
        <f>IF('3g CPIH'!W$17="-","-",'3j PAAC PAP'!$G$24*('3g CPIH'!W$17/'3g CPIH'!$G$17))</f>
        <v>-</v>
      </c>
      <c r="AB94" s="35" t="str">
        <f>IF('3g CPIH'!X$17="-","-",'3j PAAC PAP'!$G$24*('3g CPIH'!X$17/'3g CPIH'!$G$17))</f>
        <v>-</v>
      </c>
      <c r="AC94" s="35" t="str">
        <f>IF('3g CPIH'!Y$17="-","-",'3j PAAC PAP'!$G$24*('3g CPIH'!Y$17/'3g CPIH'!$G$17))</f>
        <v>-</v>
      </c>
      <c r="AD94" s="25"/>
    </row>
    <row r="95" spans="1:30" s="26" customFormat="1" ht="11.25" customHeight="1" x14ac:dyDescent="0.15">
      <c r="A95" s="207"/>
      <c r="B95" s="123" t="s">
        <v>248</v>
      </c>
      <c r="C95" s="123" t="s">
        <v>188</v>
      </c>
      <c r="D95" s="121" t="s">
        <v>122</v>
      </c>
      <c r="E95" s="75"/>
      <c r="F95" s="27"/>
      <c r="G95" s="35">
        <f>IF(G87="-","-",SUM(G87:G93)*'3j PAAC PAP'!$G$42)</f>
        <v>0</v>
      </c>
      <c r="H95" s="35">
        <f>IF(H87="-","-",SUM(H87:H93)*'3j PAAC PAP'!$G$42)</f>
        <v>0</v>
      </c>
      <c r="I95" s="35">
        <f>IF(I87="-","-",SUM(I87:I93)*'3j PAAC PAP'!$G$42)</f>
        <v>0</v>
      </c>
      <c r="J95" s="35">
        <f>IF(J87="-","-",SUM(J87:J93)*'3j PAAC PAP'!$G$42)</f>
        <v>0</v>
      </c>
      <c r="K95" s="35">
        <f>IF(K87="-","-",SUM(K87:K93)*'3j PAAC PAP'!$G$42)</f>
        <v>0</v>
      </c>
      <c r="L95" s="35">
        <f>IF(L87="-","-",SUM(L87:L93)*'3j PAAC PAP'!$G$42)</f>
        <v>0</v>
      </c>
      <c r="M95" s="35">
        <f>IF(M87="-","-",SUM(M87:M93)*'3j PAAC PAP'!$G$42)</f>
        <v>0</v>
      </c>
      <c r="N95" s="35">
        <f>IF(N87="-","-",SUM(N87:N93)*'3j PAAC PAP'!$G$42)</f>
        <v>0</v>
      </c>
      <c r="O95" s="27"/>
      <c r="P95" s="35">
        <f>IF(P87="-","-",SUM(P87:P93)*'3j PAAC PAP'!$G$42)</f>
        <v>0</v>
      </c>
      <c r="Q95" s="35">
        <f>IF(Q87="-","-",SUM(Q87:Q93)*'3j PAAC PAP'!$G$42)</f>
        <v>0</v>
      </c>
      <c r="R95" s="35">
        <f>IF(R87="-","-",SUM(R87:R93)*'3j PAAC PAP'!$G$42)</f>
        <v>0</v>
      </c>
      <c r="S95" s="35">
        <f>IF(S87="-","-",SUM(S87:S93)*'3j PAAC PAP'!$G$42)</f>
        <v>0</v>
      </c>
      <c r="T95" s="35">
        <f>IF(T87="-","-",SUM(T87:T93)*'3j PAAC PAP'!$G$42)</f>
        <v>0</v>
      </c>
      <c r="U95" s="35">
        <f>IF(U87="-","-",SUM(U87:U93)*'3j PAAC PAP'!$G$42)</f>
        <v>0</v>
      </c>
      <c r="V95" s="35">
        <f>IF(V87="-","-",SUM(V87:V93)*'3j PAAC PAP'!$G$42)</f>
        <v>0</v>
      </c>
      <c r="W95" s="35">
        <f>IF(W87="-","-",SUM(W87:W93)*'3j PAAC PAP'!$G$42)</f>
        <v>0</v>
      </c>
      <c r="X95" s="27"/>
      <c r="Y95" s="35">
        <f>IF(Y87="-","-",SUM(Y87:Y93)*'3j PAAC PAP'!$G$42)</f>
        <v>0</v>
      </c>
      <c r="Z95" s="35" t="str">
        <f>IF(Z87="-","-",SUM(Z87:Z93)*'3j PAAC PAP'!$G$42)</f>
        <v>-</v>
      </c>
      <c r="AA95" s="35" t="str">
        <f>IF(AA87="-","-",SUM(AA87:AA93)*'3j PAAC PAP'!$G$42)</f>
        <v>-</v>
      </c>
      <c r="AB95" s="35" t="str">
        <f>IF(AB87="-","-",SUM(AB87:AB93)*'3j PAAC PAP'!$G$42)</f>
        <v>-</v>
      </c>
      <c r="AC95" s="35" t="str">
        <f>IF(AC87="-","-",SUM(AC87:AC93)*'3j PAAC PAP'!$G$42)</f>
        <v>-</v>
      </c>
      <c r="AD95" s="25"/>
    </row>
    <row r="96" spans="1:30" s="26" customFormat="1" ht="11.25" customHeight="1" x14ac:dyDescent="0.15">
      <c r="A96" s="207"/>
      <c r="B96" s="123" t="s">
        <v>189</v>
      </c>
      <c r="C96" s="123" t="s">
        <v>250</v>
      </c>
      <c r="D96" s="121" t="s">
        <v>122</v>
      </c>
      <c r="E96" s="75"/>
      <c r="F96" s="27"/>
      <c r="G96" s="35">
        <f>IF(G90="-","-",SUM(G87:G95)*'3k EBIT'!$E$12)</f>
        <v>10.179714375856365</v>
      </c>
      <c r="H96" s="35">
        <f>IF(H90="-","-",SUM(H87:H95)*'3k EBIT'!$E$12)</f>
        <v>9.4156889913766193</v>
      </c>
      <c r="I96" s="35">
        <f>IF(I90="-","-",SUM(I87:I95)*'3k EBIT'!$E$12)</f>
        <v>8.7289972695003506</v>
      </c>
      <c r="J96" s="35">
        <f>IF(J90="-","-",SUM(J87:J95)*'3k EBIT'!$E$12)</f>
        <v>8.4537004833563252</v>
      </c>
      <c r="K96" s="35">
        <f>IF(K90="-","-",SUM(K87:K95)*'3k EBIT'!$E$12)</f>
        <v>9.117091527079614</v>
      </c>
      <c r="L96" s="35">
        <f>IF(L90="-","-",SUM(L87:L95)*'3k EBIT'!$E$12)</f>
        <v>9.113697680436033</v>
      </c>
      <c r="M96" s="35">
        <f>IF(M90="-","-",SUM(M87:M95)*'3k EBIT'!$E$12)</f>
        <v>9.6021231031639545</v>
      </c>
      <c r="N96" s="35">
        <f>IF(N90="-","-",SUM(N87:N95)*'3k EBIT'!$E$12)</f>
        <v>10.161073051595769</v>
      </c>
      <c r="O96" s="27"/>
      <c r="P96" s="35">
        <f>IF(P90="-","-",SUM(P87:P95)*'3k EBIT'!$E$12)</f>
        <v>10.161073051595769</v>
      </c>
      <c r="Q96" s="35">
        <f>IF(Q90="-","-",SUM(Q87:Q95)*'3k EBIT'!$E$12)</f>
        <v>11.079278884856306</v>
      </c>
      <c r="R96" s="35">
        <f>IF(R90="-","-",SUM(R87:R95)*'3k EBIT'!$E$12)</f>
        <v>10.115296419580647</v>
      </c>
      <c r="S96" s="35">
        <f>IF(S90="-","-",SUM(S87:S95)*'3k EBIT'!$E$12)</f>
        <v>9.7894899652932175</v>
      </c>
      <c r="T96" s="35">
        <f>IF(T90="-","-",SUM(T87:T95)*'3k EBIT'!$E$12)</f>
        <v>8.5251800685778161</v>
      </c>
      <c r="U96" s="35">
        <f>IF(U90="-","-",SUM(U87:U95)*'3k EBIT'!$E$12)</f>
        <v>9.1889975587292785</v>
      </c>
      <c r="V96" s="35">
        <f>IF(V90="-","-",SUM(V87:V95)*'3k EBIT'!$E$12)</f>
        <v>10.84635490144475</v>
      </c>
      <c r="W96" s="35">
        <f>IF(W90="-","-",SUM(W87:W95)*'3k EBIT'!$E$12)</f>
        <v>18.14144763640736</v>
      </c>
      <c r="X96" s="27"/>
      <c r="Y96" s="35">
        <f>IF(Y90="-","-",SUM(Y87:Y95)*'3k EBIT'!$E$12)</f>
        <v>34.674714852666156</v>
      </c>
      <c r="Z96" s="35" t="str">
        <f>IF(Z90="-","-",SUM(Z87:Z95)*'3k EBIT'!$E$12)</f>
        <v>-</v>
      </c>
      <c r="AA96" s="35" t="str">
        <f>IF(AA90="-","-",SUM(AA87:AA95)*'3k EBIT'!$E$12)</f>
        <v>-</v>
      </c>
      <c r="AB96" s="35" t="str">
        <f>IF(AB90="-","-",SUM(AB87:AB95)*'3k EBIT'!$E$12)</f>
        <v>-</v>
      </c>
      <c r="AC96" s="35" t="str">
        <f>IF(AC90="-","-",SUM(AC87:AC95)*'3k EBIT'!$E$12)</f>
        <v>-</v>
      </c>
      <c r="AD96" s="25"/>
    </row>
    <row r="97" spans="1:30" s="26" customFormat="1" ht="11.25" customHeight="1" x14ac:dyDescent="0.15">
      <c r="A97" s="207"/>
      <c r="B97" s="123" t="s">
        <v>251</v>
      </c>
      <c r="C97" s="158" t="s">
        <v>252</v>
      </c>
      <c r="D97" s="121" t="s">
        <v>122</v>
      </c>
      <c r="E97" s="116"/>
      <c r="F97" s="27"/>
      <c r="G97" s="35">
        <f>IF(G92="-","-",SUM(G87:G90,G92:G96)*'3l HAP'!$E$13)</f>
        <v>6.0206678844026893</v>
      </c>
      <c r="H97" s="35">
        <f>IF(H92="-","-",SUM(H87:H90,H92:H96)*'3l HAP'!$E$13)</f>
        <v>5.4336831709712214</v>
      </c>
      <c r="I97" s="35">
        <f>IF(I92="-","-",SUM(I87:I90,I92:I96)*'3l HAP'!$E$13)</f>
        <v>4.8713656520027344</v>
      </c>
      <c r="J97" s="35">
        <f>IF(J92="-","-",SUM(J87:J90,J92:J96)*'3l HAP'!$E$13)</f>
        <v>4.6643228997210322</v>
      </c>
      <c r="K97" s="35">
        <f>IF(K92="-","-",SUM(K87:K90,K92:K96)*'3l HAP'!$E$13)</f>
        <v>5.2390942805450216</v>
      </c>
      <c r="L97" s="35">
        <f>IF(L92="-","-",SUM(L87:L90,L92:L96)*'3l HAP'!$E$13)</f>
        <v>5.2361276708666242</v>
      </c>
      <c r="M97" s="35">
        <f>IF(M92="-","-",SUM(M87:M90,M92:M96)*'3l HAP'!$E$13)</f>
        <v>5.5711717472695002</v>
      </c>
      <c r="N97" s="35">
        <f>IF(N92="-","-",SUM(N87:N90,N92:N96)*'3l HAP'!$E$13)</f>
        <v>6.0008324803023614</v>
      </c>
      <c r="O97" s="27"/>
      <c r="P97" s="35">
        <f>IF(P92="-","-",SUM(P87:P90,P92:P96)*'3l HAP'!$E$13)</f>
        <v>6.0008324803023614</v>
      </c>
      <c r="Q97" s="35">
        <f>IF(Q92="-","-",SUM(Q87:Q90,Q92:Q96)*'3l HAP'!$E$13)</f>
        <v>6.6286451576226106</v>
      </c>
      <c r="R97" s="35">
        <f>IF(R92="-","-",SUM(R87:R90,R92:R96)*'3l HAP'!$E$13)</f>
        <v>5.892321474787316</v>
      </c>
      <c r="S97" s="35">
        <f>IF(S92="-","-",SUM(S87:S90,S92:S96)*'3l HAP'!$E$13)</f>
        <v>5.615856777220416</v>
      </c>
      <c r="T97" s="35">
        <f>IF(T92="-","-",SUM(T87:T90,T92:T96)*'3l HAP'!$E$13)</f>
        <v>4.6806102125560569</v>
      </c>
      <c r="U97" s="35">
        <f>IF(U92="-","-",SUM(U87:U90,U92:U96)*'3l HAP'!$E$13)</f>
        <v>5.3085729144571721</v>
      </c>
      <c r="V97" s="35">
        <f>IF(V92="-","-",SUM(V87:V90,V92:V96)*'3l HAP'!$E$13)</f>
        <v>6.5920219752213649</v>
      </c>
      <c r="W97" s="35">
        <f>IF(W92="-","-",SUM(W87:W90,W92:W96)*'3l HAP'!$E$13)</f>
        <v>11.691175786477432</v>
      </c>
      <c r="X97" s="27"/>
      <c r="Y97" s="35">
        <f>IF(Y92="-","-",SUM(Y87:Y90,Y92:Y96)*'3l HAP'!$E$13)</f>
        <v>24.45666615795276</v>
      </c>
      <c r="Z97" s="35" t="str">
        <f>IF(Z92="-","-",SUM(Z87:Z90,Z92:Z96)*'3l HAP'!$E$13)</f>
        <v>-</v>
      </c>
      <c r="AA97" s="35" t="str">
        <f>IF(AA92="-","-",SUM(AA87:AA90,AA92:AA96)*'3l HAP'!$E$13)</f>
        <v>-</v>
      </c>
      <c r="AB97" s="35" t="str">
        <f>IF(AB92="-","-",SUM(AB87:AB90,AB92:AB96)*'3l HAP'!$E$13)</f>
        <v>-</v>
      </c>
      <c r="AC97" s="35" t="str">
        <f>IF(AC92="-","-",SUM(AC87:AC90,AC92:AC96)*'3l HAP'!$E$13)</f>
        <v>-</v>
      </c>
      <c r="AD97" s="25"/>
    </row>
    <row r="98" spans="1:30" s="26" customFormat="1" ht="11.25" customHeight="1" x14ac:dyDescent="0.15">
      <c r="A98" s="207"/>
      <c r="B98" s="123" t="s">
        <v>253</v>
      </c>
      <c r="C98" s="123" t="str">
        <f>B98&amp;"_"&amp;D98</f>
        <v>Total_North West</v>
      </c>
      <c r="D98" s="121" t="s">
        <v>122</v>
      </c>
      <c r="E98" s="75"/>
      <c r="F98" s="27"/>
      <c r="G98" s="35">
        <f t="shared" ref="G98:N98" si="18">IF(G87="-","-",SUM(G87:G97))</f>
        <v>541.79488741599869</v>
      </c>
      <c r="H98" s="35">
        <f t="shared" si="18"/>
        <v>500.99605697113657</v>
      </c>
      <c r="I98" s="35">
        <f t="shared" si="18"/>
        <v>464.29208480813827</v>
      </c>
      <c r="J98" s="35">
        <f t="shared" si="18"/>
        <v>449.59574350680339</v>
      </c>
      <c r="K98" s="35">
        <f t="shared" si="18"/>
        <v>485.08581855646884</v>
      </c>
      <c r="L98" s="35">
        <f t="shared" si="18"/>
        <v>484.90422851301435</v>
      </c>
      <c r="M98" s="35">
        <f t="shared" si="18"/>
        <v>510.94586316744886</v>
      </c>
      <c r="N98" s="35">
        <f t="shared" si="18"/>
        <v>540.79393008764828</v>
      </c>
      <c r="O98" s="27"/>
      <c r="P98" s="35">
        <f t="shared" ref="P98:W98" si="19">IF(P87="-","-",SUM(P87:P97))</f>
        <v>540.79393008764828</v>
      </c>
      <c r="Q98" s="35">
        <f t="shared" si="19"/>
        <v>589.74834560672434</v>
      </c>
      <c r="R98" s="35">
        <f t="shared" si="19"/>
        <v>538.27612365545053</v>
      </c>
      <c r="S98" s="35">
        <f t="shared" si="19"/>
        <v>520.85195792039553</v>
      </c>
      <c r="T98" s="35">
        <f t="shared" si="19"/>
        <v>453.37411269841067</v>
      </c>
      <c r="U98" s="35">
        <f t="shared" si="19"/>
        <v>488.93982360873366</v>
      </c>
      <c r="V98" s="35">
        <f t="shared" si="19"/>
        <v>577.45257046633719</v>
      </c>
      <c r="W98" s="35">
        <f t="shared" si="19"/>
        <v>966.50381489373149</v>
      </c>
      <c r="X98" s="27"/>
      <c r="Y98" s="35">
        <f t="shared" ref="Y98:AC98" si="20">IF(Y87="-","-",SUM(Y87:Y97))</f>
        <v>1849.4409045890034</v>
      </c>
      <c r="Z98" s="35" t="str">
        <f t="shared" si="20"/>
        <v>-</v>
      </c>
      <c r="AA98" s="35" t="str">
        <f t="shared" si="20"/>
        <v>-</v>
      </c>
      <c r="AB98" s="35" t="str">
        <f t="shared" si="20"/>
        <v>-</v>
      </c>
      <c r="AC98" s="35" t="str">
        <f t="shared" si="20"/>
        <v>-</v>
      </c>
      <c r="AD98" s="25"/>
    </row>
    <row r="99" spans="1:30" s="26" customFormat="1" ht="12.6" customHeight="1" x14ac:dyDescent="0.15">
      <c r="A99" s="207"/>
      <c r="B99" s="120" t="s">
        <v>244</v>
      </c>
      <c r="C99" s="120" t="s">
        <v>180</v>
      </c>
      <c r="D99" s="122" t="s">
        <v>126</v>
      </c>
      <c r="E99" s="119"/>
      <c r="F99" s="27"/>
      <c r="G99" s="117">
        <f>IF('3a DF'!H$147="-","-",'3a DF'!H$147)</f>
        <v>253.15</v>
      </c>
      <c r="H99" s="117">
        <f>IF('3a DF'!I$147="-","-",'3a DF'!I$147)</f>
        <v>213.57</v>
      </c>
      <c r="I99" s="117">
        <f>IF('3a DF'!J$147="-","-",'3a DF'!J$147)</f>
        <v>174.75</v>
      </c>
      <c r="J99" s="117">
        <f>IF('3a DF'!K$147="-","-",'3a DF'!K$147)</f>
        <v>160.27000000000001</v>
      </c>
      <c r="K99" s="117">
        <f>IF('3a DF'!L$147="-","-",'3a DF'!L$147)</f>
        <v>200.75</v>
      </c>
      <c r="L99" s="117">
        <f>IF('3a DF'!M$147="-","-",'3a DF'!M$147)</f>
        <v>199.06</v>
      </c>
      <c r="M99" s="117">
        <f>IF('3a DF'!N$147="-","-",'3a DF'!N$147)</f>
        <v>215.77</v>
      </c>
      <c r="N99" s="117">
        <f>IF('3a DF'!O$147="-","-",'3a DF'!O$147)</f>
        <v>243.36</v>
      </c>
      <c r="O99" s="27"/>
      <c r="P99" s="117">
        <f>IF('3a DF'!Q$147="-","-",'3a DF'!Q$147)</f>
        <v>243.36</v>
      </c>
      <c r="Q99" s="117">
        <f>IF('3a DF'!R$147="-","-",'3a DF'!R$147)</f>
        <v>281.18</v>
      </c>
      <c r="R99" s="117">
        <f>IF('3a DF'!S$147="-","-",'3a DF'!S$147)</f>
        <v>230.78</v>
      </c>
      <c r="S99" s="117">
        <f>IF('3a DF'!T$147="-","-",'3a DF'!T$147)</f>
        <v>206.32</v>
      </c>
      <c r="T99" s="117">
        <f>IF('3a DF'!U$147="-","-",'3a DF'!U$147)</f>
        <v>145.13</v>
      </c>
      <c r="U99" s="117">
        <f>IF('3a DF'!V$147="-","-",'3a DF'!V$147)</f>
        <v>187.07</v>
      </c>
      <c r="V99" s="117">
        <f>IF('3a DF'!W$147="-","-",'3a DF'!W$147)</f>
        <v>276.51</v>
      </c>
      <c r="W99" s="117">
        <f>IF('3a DF'!X$148="-","-",'3a DF'!X$148)</f>
        <v>605.44000000000005</v>
      </c>
      <c r="X99" s="27"/>
      <c r="Y99" s="117">
        <f>IF('3a DF'!Z$148="-","-",'3a DF'!Z$148)</f>
        <v>1455.9576357366336</v>
      </c>
      <c r="Z99" s="117" t="str">
        <f>IF('3a DF'!AA$148="-","-",'3a DF'!AA$148)</f>
        <v>-</v>
      </c>
      <c r="AA99" s="117" t="str">
        <f>IF('3a DF'!AB$148="-","-",'3a DF'!AB$148)</f>
        <v>-</v>
      </c>
      <c r="AB99" s="117" t="str">
        <f>IF('3a DF'!AC$148="-","-",'3a DF'!AC$148)</f>
        <v>-</v>
      </c>
      <c r="AC99" s="117" t="str">
        <f>IF('3a DF'!AD$148="-","-",'3a DF'!AD$148)</f>
        <v>-</v>
      </c>
      <c r="AD99" s="25"/>
    </row>
    <row r="100" spans="1:30" s="26" customFormat="1" ht="11.25" x14ac:dyDescent="0.15">
      <c r="A100" s="207"/>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x14ac:dyDescent="0.15">
      <c r="A101" s="207"/>
      <c r="B101" s="120" t="s">
        <v>245</v>
      </c>
      <c r="C101" s="120" t="s">
        <v>182</v>
      </c>
      <c r="D101" s="122" t="s">
        <v>126</v>
      </c>
      <c r="E101" s="119"/>
      <c r="F101" s="27"/>
      <c r="G101" s="117" t="str">
        <f>IF('3c AA'!J258="-","-",'3c AA'!J258)</f>
        <v>-</v>
      </c>
      <c r="H101" s="117" t="str">
        <f>IF('3c AA'!K258="-","-",'3c AA'!K258)</f>
        <v>-</v>
      </c>
      <c r="I101" s="117" t="str">
        <f>IF('3c AA'!L258="-","-",'3c AA'!L258)</f>
        <v>-</v>
      </c>
      <c r="J101" s="117" t="str">
        <f>IF('3c AA'!M258="-","-",'3c AA'!M258)</f>
        <v>-</v>
      </c>
      <c r="K101" s="117" t="str">
        <f>IF('3c AA'!N258="-","-",'3c AA'!N258)</f>
        <v>-</v>
      </c>
      <c r="L101" s="117" t="str">
        <f>IF('3c AA'!O258="-","-",'3c AA'!O258)</f>
        <v>-</v>
      </c>
      <c r="M101" s="117" t="str">
        <f>IF('3c AA'!P258="-","-",'3c AA'!P258)</f>
        <v>-</v>
      </c>
      <c r="N101" s="117" t="str">
        <f>IF('3c AA'!Q258="-","-",'3c AA'!Q258)</f>
        <v>-</v>
      </c>
      <c r="O101" s="27"/>
      <c r="P101" s="117" t="str">
        <f>IF('3c AA'!S258="-","-",'3c AA'!S258)</f>
        <v>-</v>
      </c>
      <c r="Q101" s="117" t="str">
        <f>IF('3c AA'!T258="-","-",'3c AA'!T258)</f>
        <v>-</v>
      </c>
      <c r="R101" s="117" t="str">
        <f>IF('3c AA'!U258="-","-",'3c AA'!U258)</f>
        <v>-</v>
      </c>
      <c r="S101" s="117" t="str">
        <f>IF('3c AA'!V258="-","-",'3c AA'!V258)</f>
        <v>-</v>
      </c>
      <c r="T101" s="117">
        <f>IF('3c AA'!W258="-","-",'3c AA'!W258)</f>
        <v>0</v>
      </c>
      <c r="U101" s="117">
        <f>IF('3c AA'!X258="-","-",'3c AA'!X258)</f>
        <v>0</v>
      </c>
      <c r="V101" s="117">
        <f>IF('3c AA'!Y258="-","-",'3c AA'!Y258)</f>
        <v>0</v>
      </c>
      <c r="W101" s="117" t="str">
        <f>IF('3c AA'!Z258="-","-",'3c AA'!Z258)</f>
        <v>-</v>
      </c>
      <c r="X101" s="27"/>
      <c r="Y101" s="117">
        <f>IF('3c AA'!AB258="-","-",'3c AA'!AB258)</f>
        <v>2.9742599903583686</v>
      </c>
      <c r="Z101" s="117" t="str">
        <f>IF('3c AA'!AC258="-","-",'3c AA'!AC258)</f>
        <v>-</v>
      </c>
      <c r="AA101" s="117" t="str">
        <f>IF('3c AA'!AD258="-","-",'3c AA'!AD258)</f>
        <v>-</v>
      </c>
      <c r="AB101" s="117" t="str">
        <f>IF('3c AA'!AE258="-","-",'3c AA'!AE258)</f>
        <v>-</v>
      </c>
      <c r="AC101" s="117" t="str">
        <f>IF('3c AA'!AF258="-","-",'3c AA'!AF258)</f>
        <v>-</v>
      </c>
      <c r="AD101" s="25"/>
    </row>
    <row r="102" spans="1:30" s="26" customFormat="1" ht="11.25" x14ac:dyDescent="0.15">
      <c r="A102" s="207"/>
      <c r="B102" s="120" t="s">
        <v>246</v>
      </c>
      <c r="C102" s="120" t="s">
        <v>183</v>
      </c>
      <c r="D102" s="122" t="s">
        <v>126</v>
      </c>
      <c r="E102" s="119"/>
      <c r="F102" s="27"/>
      <c r="G102" s="117">
        <f>IF('3d PC'!G$43="-","-",'3d PC'!G$43)</f>
        <v>21.926269106402124</v>
      </c>
      <c r="H102" s="117">
        <f>IF('3d PC'!H$43="-","-",'3d PC'!H$43)</f>
        <v>21.926269106402124</v>
      </c>
      <c r="I102" s="117">
        <f>IF('3d PC'!I$43="-","-",'3d PC'!I$43)</f>
        <v>22.64764819235609</v>
      </c>
      <c r="J102" s="117">
        <f>IF('3d PC'!J$43="-","-",'3d PC'!J$43)</f>
        <v>22.505107470829557</v>
      </c>
      <c r="K102" s="117">
        <f>IF('3d PC'!K$43="-","-",'3d PC'!K$43)</f>
        <v>19.106297226763825</v>
      </c>
      <c r="L102" s="117">
        <f>IF('3d PC'!L$43="-","-",'3d PC'!L$43)</f>
        <v>19.106297226763825</v>
      </c>
      <c r="M102" s="117">
        <f>IF('3d PC'!M$43="-","-",'3d PC'!M$43)</f>
        <v>20.852393125569616</v>
      </c>
      <c r="N102" s="117">
        <f>IF('3d PC'!N$43="-","-",'3d PC'!N$43)</f>
        <v>20.849370287873604</v>
      </c>
      <c r="O102" s="27"/>
      <c r="P102" s="117">
        <f>IF('3d PC'!P$43="-","-",'3d PC'!P$43)</f>
        <v>20.849370287873604</v>
      </c>
      <c r="Q102" s="117">
        <f>IF('3d PC'!Q$43="-","-",'3d PC'!Q$43)</f>
        <v>21.503193401206047</v>
      </c>
      <c r="R102" s="117">
        <f>IF('3d PC'!R$43="-","-",'3d PC'!R$43)</f>
        <v>21.819481548965161</v>
      </c>
      <c r="S102" s="117">
        <f>IF('3d PC'!S$43="-","-",'3d PC'!S$43)</f>
        <v>25.256715910577427</v>
      </c>
      <c r="T102" s="117">
        <f>IF('3d PC'!T$43="-","-",'3d PC'!T$43)</f>
        <v>24.167303215101221</v>
      </c>
      <c r="U102" s="117">
        <f>IF('3d PC'!U$43="-","-",'3d PC'!U$43)</f>
        <v>23.962512789411701</v>
      </c>
      <c r="V102" s="117">
        <f>IF('3d PC'!V$43="-","-",'3d PC'!V$43)</f>
        <v>23.858648398084732</v>
      </c>
      <c r="W102" s="117">
        <f>IF('3d PC'!W$43="-","-",'3d PC'!W$43)</f>
        <v>33.366817904048837</v>
      </c>
      <c r="X102" s="27"/>
      <c r="Y102" s="117">
        <f>IF('3d PC'!Y$43="-","-",'3d PC'!Y$43)</f>
        <v>33.475871166766694</v>
      </c>
      <c r="Z102" s="117" t="str">
        <f>IF('3d PC'!Z$43="-","-",'3d PC'!Z$43)</f>
        <v>-</v>
      </c>
      <c r="AA102" s="117" t="str">
        <f>IF('3d PC'!AA$43="-","-",'3d PC'!AA$43)</f>
        <v>-</v>
      </c>
      <c r="AB102" s="117" t="str">
        <f>IF('3d PC'!AB$43="-","-",'3d PC'!AB$43)</f>
        <v>-</v>
      </c>
      <c r="AC102" s="117" t="str">
        <f>IF('3d PC'!AC$43="-","-",'3d PC'!AC$43)</f>
        <v>-</v>
      </c>
      <c r="AD102" s="25"/>
    </row>
    <row r="103" spans="1:30" s="26" customFormat="1" ht="11.25" x14ac:dyDescent="0.15">
      <c r="A103" s="207"/>
      <c r="B103" s="120" t="s">
        <v>247</v>
      </c>
      <c r="C103" s="120" t="s">
        <v>184</v>
      </c>
      <c r="D103" s="122" t="s">
        <v>126</v>
      </c>
      <c r="E103" s="119"/>
      <c r="F103" s="27"/>
      <c r="G103" s="117">
        <f>IF('3f NC-Gas'!F52="-","-",'3f NC-Gas'!F52)</f>
        <v>137.46522368866408</v>
      </c>
      <c r="H103" s="117">
        <f>IF('3f NC-Gas'!G52="-","-",'3f NC-Gas'!G52)</f>
        <v>137.34522368837796</v>
      </c>
      <c r="I103" s="117">
        <f>IF('3f NC-Gas'!H52="-","-",'3f NC-Gas'!H52)</f>
        <v>137.17207637429522</v>
      </c>
      <c r="J103" s="117">
        <f>IF('3f NC-Gas'!I52="-","-",'3f NC-Gas'!I52)</f>
        <v>136.82407637346552</v>
      </c>
      <c r="K103" s="117">
        <f>IF('3f NC-Gas'!J52="-","-",'3f NC-Gas'!J52)</f>
        <v>133.63288526126215</v>
      </c>
      <c r="L103" s="117">
        <f>IF('3f NC-Gas'!K52="-","-",'3f NC-Gas'!K52)</f>
        <v>133.65688526131936</v>
      </c>
      <c r="M103" s="117">
        <f>IF('3f NC-Gas'!L52="-","-",'3f NC-Gas'!L52)</f>
        <v>139.85820031131738</v>
      </c>
      <c r="N103" s="117">
        <f>IF('3f NC-Gas'!M52="-","-",'3f NC-Gas'!M52)</f>
        <v>139.93020031148905</v>
      </c>
      <c r="O103" s="27"/>
      <c r="P103" s="117">
        <f>IF('3f NC-Gas'!O52="-","-",'3f NC-Gas'!O52)</f>
        <v>139.93020031148905</v>
      </c>
      <c r="Q103" s="117">
        <f>IF('3f NC-Gas'!P52="-","-",'3f NC-Gas'!P52)</f>
        <v>147.55778196828953</v>
      </c>
      <c r="R103" s="117">
        <f>IF('3f NC-Gas'!Q52="-","-",'3f NC-Gas'!Q52)</f>
        <v>147.11378196723095</v>
      </c>
      <c r="S103" s="117">
        <f>IF('3f NC-Gas'!R52="-","-",'3f NC-Gas'!R52)</f>
        <v>146.38670058799391</v>
      </c>
      <c r="T103" s="117">
        <f>IF('3f NC-Gas'!S52="-","-",'3f NC-Gas'!S52)</f>
        <v>143.72270058164244</v>
      </c>
      <c r="U103" s="117">
        <f>IF('3f NC-Gas'!T52="-","-",'3f NC-Gas'!T52)</f>
        <v>135.00206945426558</v>
      </c>
      <c r="V103" s="117">
        <f>IF('3f NC-Gas'!U52="-","-",'3f NC-Gas'!U52)</f>
        <v>134.57006945323562</v>
      </c>
      <c r="W103" s="117">
        <f>IF('3f NC-Gas'!V107="-","-",'3f NC-Gas'!V107)</f>
        <v>171.61945898212281</v>
      </c>
      <c r="X103" s="27"/>
      <c r="Y103" s="117">
        <f>IF('3f NC-Gas'!X107="-","-",'3f NC-Gas'!X107)</f>
        <v>169.13148791363548</v>
      </c>
      <c r="Z103" s="117" t="str">
        <f>IF('3f NC-Gas'!Y107="-","-",'3f NC-Gas'!Y107)</f>
        <v>-</v>
      </c>
      <c r="AA103" s="117" t="str">
        <f>IF('3f NC-Gas'!Z107="-","-",'3f NC-Gas'!Z107)</f>
        <v>-</v>
      </c>
      <c r="AB103" s="117" t="str">
        <f>IF('3f NC-Gas'!AA107="-","-",'3f NC-Gas'!AA107)</f>
        <v>-</v>
      </c>
      <c r="AC103" s="117" t="str">
        <f>IF('3f NC-Gas'!AB107="-","-",'3f NC-Gas'!AB107)</f>
        <v>-</v>
      </c>
      <c r="AD103" s="25"/>
    </row>
    <row r="104" spans="1:30" s="26" customFormat="1" ht="11.25" customHeight="1" x14ac:dyDescent="0.15">
      <c r="A104" s="207"/>
      <c r="B104" s="120" t="s">
        <v>248</v>
      </c>
      <c r="C104" s="120" t="s">
        <v>185</v>
      </c>
      <c r="D104" s="122" t="s">
        <v>126</v>
      </c>
      <c r="E104" s="119"/>
      <c r="F104" s="27"/>
      <c r="G104" s="117">
        <f>IF('3g CPIH'!C$17="-","-",'3h OC '!$E$12*('3g CPIH'!C$17/'3g CPIH'!$G$17))</f>
        <v>87.194616340508801</v>
      </c>
      <c r="H104" s="117">
        <f>IF('3g CPIH'!D$17="-","-",'3h OC '!$E$12*('3g CPIH'!D$17/'3g CPIH'!$G$17))</f>
        <v>87.369180136986301</v>
      </c>
      <c r="I104" s="117">
        <f>IF('3g CPIH'!E$17="-","-",'3h OC '!$E$12*('3g CPIH'!E$17/'3g CPIH'!$G$17))</f>
        <v>87.631025831702544</v>
      </c>
      <c r="J104" s="117">
        <f>IF('3g CPIH'!F$17="-","-",'3h OC '!$E$12*('3g CPIH'!F$17/'3g CPIH'!$G$17))</f>
        <v>88.15471722113503</v>
      </c>
      <c r="K104" s="117">
        <f>IF('3g CPIH'!G$17="-","-",'3h OC '!$E$12*('3g CPIH'!G$17/'3g CPIH'!$G$17))</f>
        <v>89.202100000000002</v>
      </c>
      <c r="L104" s="117">
        <f>IF('3g CPIH'!H$17="-","-",'3h OC '!$E$12*('3g CPIH'!H$17/'3g CPIH'!$G$17))</f>
        <v>90.33676467710373</v>
      </c>
      <c r="M104" s="117">
        <f>IF('3g CPIH'!I$17="-","-",'3h OC '!$E$12*('3g CPIH'!I$17/'3g CPIH'!$G$17))</f>
        <v>91.645993150684916</v>
      </c>
      <c r="N104" s="117">
        <f>IF('3g CPIH'!J$17="-","-",'3h OC '!$E$12*('3g CPIH'!J$17/'3g CPIH'!$G$17))</f>
        <v>92.431530234833673</v>
      </c>
      <c r="O104" s="27"/>
      <c r="P104" s="117">
        <f>IF('3g CPIH'!L$17="-","-",'3h OC '!$E$12*('3g CPIH'!L$17/'3g CPIH'!$G$17))</f>
        <v>92.431530234833673</v>
      </c>
      <c r="Q104" s="117">
        <f>IF('3g CPIH'!M$17="-","-",'3h OC '!$E$12*('3g CPIH'!M$17/'3g CPIH'!$G$17))</f>
        <v>93.47891301369863</v>
      </c>
      <c r="R104" s="117">
        <f>IF('3g CPIH'!N$17="-","-",'3h OC '!$E$12*('3g CPIH'!N$17/'3g CPIH'!$G$17))</f>
        <v>94.177168199608616</v>
      </c>
      <c r="S104" s="117">
        <f>IF('3g CPIH'!O$17="-","-",'3h OC '!$E$12*('3g CPIH'!O$17/'3g CPIH'!$G$17))</f>
        <v>94.700859589041102</v>
      </c>
      <c r="T104" s="117">
        <f>IF('3g CPIH'!P$17="-","-",'3h OC '!$E$12*('3g CPIH'!P$17/'3g CPIH'!$G$17))</f>
        <v>94.96270528375733</v>
      </c>
      <c r="U104" s="117">
        <f>IF('3g CPIH'!Q$17="-","-",'3h OC '!$E$12*('3g CPIH'!Q$17/'3g CPIH'!$G$17))</f>
        <v>95.48639667318983</v>
      </c>
      <c r="V104" s="117">
        <f>IF('3g CPIH'!R$17="-","-",'3h OC '!$E$12*('3g CPIH'!R$17/'3g CPIH'!$G$17))</f>
        <v>97.232034637964787</v>
      </c>
      <c r="W104" s="117">
        <f>IF('3g CPIH'!S$17="-","-",'3h OC '!$E$12*('3g CPIH'!S$17/'3g CPIH'!$G$17))</f>
        <v>100.11233727984346</v>
      </c>
      <c r="X104" s="27"/>
      <c r="Y104" s="117">
        <f>IF('3g CPIH'!U$17="-","-",'3h OC '!$E$12*('3g CPIH'!U$17/'3g CPIH'!$G$17))</f>
        <v>105.1746873776908</v>
      </c>
      <c r="Z104" s="117" t="str">
        <f>IF('3g CPIH'!V$17="-","-",'3h OC '!$E$12*('3g CPIH'!V$17/'3g CPIH'!$G$17))</f>
        <v>-</v>
      </c>
      <c r="AA104" s="117" t="str">
        <f>IF('3g CPIH'!W$17="-","-",'3h OC '!$E$12*('3g CPIH'!W$17/'3g CPIH'!$G$17))</f>
        <v>-</v>
      </c>
      <c r="AB104" s="117" t="str">
        <f>IF('3g CPIH'!X$17="-","-",'3h OC '!$E$12*('3g CPIH'!X$17/'3g CPIH'!$G$17))</f>
        <v>-</v>
      </c>
      <c r="AC104" s="117" t="str">
        <f>IF('3g CPIH'!Y$17="-","-",'3h OC '!$E$12*('3g CPIH'!Y$17/'3g CPIH'!$G$17))</f>
        <v>-</v>
      </c>
      <c r="AD104" s="25"/>
    </row>
    <row r="105" spans="1:30" s="26" customFormat="1" ht="11.25" customHeight="1" x14ac:dyDescent="0.15">
      <c r="A105" s="207"/>
      <c r="B105" s="120" t="s">
        <v>248</v>
      </c>
      <c r="C105" s="120" t="s">
        <v>186</v>
      </c>
      <c r="D105" s="122" t="s">
        <v>126</v>
      </c>
      <c r="E105" s="119"/>
      <c r="F105" s="27"/>
      <c r="G105" s="117" t="s">
        <v>249</v>
      </c>
      <c r="H105" s="117" t="s">
        <v>249</v>
      </c>
      <c r="I105" s="117" t="s">
        <v>249</v>
      </c>
      <c r="J105" s="117" t="s">
        <v>249</v>
      </c>
      <c r="K105" s="117">
        <f>IF('3i SMNCC'!G$53="-","-",'3i SMNCC'!G$53)</f>
        <v>0</v>
      </c>
      <c r="L105" s="117">
        <f>IF('3i SMNCC'!H$53="-","-",'3i SMNCC'!H$53)</f>
        <v>-0.14839729644435984</v>
      </c>
      <c r="M105" s="117">
        <f>IF('3i SMNCC'!I$53="-","-",'3i SMNCC'!I$53)</f>
        <v>1.899695256253338</v>
      </c>
      <c r="N105" s="117">
        <f>IF('3i SMNCC'!J$53="-","-",'3i SMNCC'!J$53)</f>
        <v>1.9653659209909353</v>
      </c>
      <c r="O105" s="27"/>
      <c r="P105" s="117">
        <f>IF('3i SMNCC'!L$53="-","-",'3i SMNCC'!L$53)</f>
        <v>1.9653659209909353</v>
      </c>
      <c r="Q105" s="117">
        <f>IF('3i SMNCC'!M$53="-","-",'3i SMNCC'!M$53)</f>
        <v>3.94070969375099</v>
      </c>
      <c r="R105" s="117">
        <f>IF('3i SMNCC'!N$53="-","-",'3i SMNCC'!N$53)</f>
        <v>3.6877871322225353</v>
      </c>
      <c r="S105" s="117">
        <f>IF('3i SMNCC'!O$53="-","-",'3i SMNCC'!O$53)</f>
        <v>5.396909444486452</v>
      </c>
      <c r="T105" s="117">
        <f>IF('3i SMNCC'!P$53="-","-",'3i SMNCC'!P$53)</f>
        <v>4.6837637900821658</v>
      </c>
      <c r="U105" s="117">
        <f>IF('3i SMNCC'!Q$53="-","-",'3i SMNCC'!Q$53)</f>
        <v>4.418895268958277</v>
      </c>
      <c r="V105" s="117">
        <f>IF('3i SMNCC'!R$53="-","-",'3i SMNCC'!R$53)</f>
        <v>-1.4350963821646188</v>
      </c>
      <c r="W105" s="117">
        <f>IF('3i SMNCC'!S$53="-","-",'3i SMNCC'!S$53)</f>
        <v>-3.050256404560824</v>
      </c>
      <c r="X105" s="27"/>
      <c r="Y105" s="117">
        <f>IF('3i SMNCC'!U$53="-","-",'3i SMNCC'!U$53)</f>
        <v>-8.5975135901744473</v>
      </c>
      <c r="Z105" s="117" t="str">
        <f>IF('3i SMNCC'!V$53="-","-",'3i SMNCC'!V$53)</f>
        <v>-</v>
      </c>
      <c r="AA105" s="117" t="str">
        <f>IF('3i SMNCC'!W$53="-","-",'3i SMNCC'!W$53)</f>
        <v>-</v>
      </c>
      <c r="AB105" s="117" t="str">
        <f>IF('3i SMNCC'!X$53="-","-",'3i SMNCC'!X$53)</f>
        <v>-</v>
      </c>
      <c r="AC105" s="117" t="str">
        <f>IF('3i SMNCC'!Y$53="-","-",'3i SMNCC'!Y$53)</f>
        <v>-</v>
      </c>
      <c r="AD105" s="25"/>
    </row>
    <row r="106" spans="1:30" s="26" customFormat="1" ht="11.25" customHeight="1" x14ac:dyDescent="0.15">
      <c r="A106" s="207"/>
      <c r="B106" s="120" t="s">
        <v>248</v>
      </c>
      <c r="C106" s="120" t="s">
        <v>187</v>
      </c>
      <c r="D106" s="122" t="s">
        <v>126</v>
      </c>
      <c r="E106" s="119"/>
      <c r="F106" s="27"/>
      <c r="G106" s="117">
        <f>IF('3g CPIH'!C$17="-","-",'3j PAAC PAP'!$G$24*('3g CPIH'!C$17/'3g CPIH'!$G$17))</f>
        <v>38.769117710371823</v>
      </c>
      <c r="H106" s="117">
        <f>IF('3g CPIH'!D$17="-","-",'3j PAAC PAP'!$G$24*('3g CPIH'!D$17/'3g CPIH'!$G$17))</f>
        <v>38.846733561643838</v>
      </c>
      <c r="I106" s="117">
        <f>IF('3g CPIH'!E$17="-","-",'3j PAAC PAP'!$G$24*('3g CPIH'!E$17/'3g CPIH'!$G$17))</f>
        <v>38.963157338551866</v>
      </c>
      <c r="J106" s="117">
        <f>IF('3g CPIH'!F$17="-","-",'3j PAAC PAP'!$G$24*('3g CPIH'!F$17/'3g CPIH'!$G$17))</f>
        <v>39.19600489236791</v>
      </c>
      <c r="K106" s="117">
        <f>IF('3g CPIH'!G$17="-","-",'3j PAAC PAP'!$G$24*('3g CPIH'!G$17/'3g CPIH'!$G$17))</f>
        <v>39.661700000000003</v>
      </c>
      <c r="L106" s="117">
        <f>IF('3g CPIH'!H$17="-","-",'3j PAAC PAP'!$G$24*('3g CPIH'!H$17/'3g CPIH'!$G$17))</f>
        <v>40.166203033268111</v>
      </c>
      <c r="M106" s="117">
        <f>IF('3g CPIH'!I$17="-","-",'3j PAAC PAP'!$G$24*('3g CPIH'!I$17/'3g CPIH'!$G$17))</f>
        <v>40.748321917808219</v>
      </c>
      <c r="N106" s="117">
        <f>IF('3g CPIH'!J$17="-","-",'3j PAAC PAP'!$G$24*('3g CPIH'!J$17/'3g CPIH'!$G$17))</f>
        <v>41.097593248532299</v>
      </c>
      <c r="O106" s="27"/>
      <c r="P106" s="117">
        <f>IF('3g CPIH'!L$17="-","-",'3j PAAC PAP'!$G$24*('3g CPIH'!L$17/'3g CPIH'!$G$17))</f>
        <v>41.097593248532299</v>
      </c>
      <c r="Q106" s="117">
        <f>IF('3g CPIH'!M$17="-","-",'3j PAAC PAP'!$G$24*('3g CPIH'!M$17/'3g CPIH'!$G$17))</f>
        <v>41.563288356164385</v>
      </c>
      <c r="R106" s="117">
        <f>IF('3g CPIH'!N$17="-","-",'3j PAAC PAP'!$G$24*('3g CPIH'!N$17/'3g CPIH'!$G$17))</f>
        <v>41.87375176125245</v>
      </c>
      <c r="S106" s="117">
        <f>IF('3g CPIH'!O$17="-","-",'3j PAAC PAP'!$G$24*('3g CPIH'!O$17/'3g CPIH'!$G$17))</f>
        <v>42.1065993150685</v>
      </c>
      <c r="T106" s="117">
        <f>IF('3g CPIH'!P$17="-","-",'3j PAAC PAP'!$G$24*('3g CPIH'!P$17/'3g CPIH'!$G$17))</f>
        <v>42.223023091976515</v>
      </c>
      <c r="U106" s="117">
        <f>IF('3g CPIH'!Q$17="-","-",'3j PAAC PAP'!$G$24*('3g CPIH'!Q$17/'3g CPIH'!$G$17))</f>
        <v>42.455870645792565</v>
      </c>
      <c r="V106" s="117">
        <f>IF('3g CPIH'!R$17="-","-",'3j PAAC PAP'!$G$24*('3g CPIH'!R$17/'3g CPIH'!$G$17))</f>
        <v>43.232029158512731</v>
      </c>
      <c r="W106" s="117">
        <f>IF('3g CPIH'!S$17="-","-",'3j PAAC PAP'!$G$24*('3g CPIH'!S$17/'3g CPIH'!$G$17))</f>
        <v>44.512690704500983</v>
      </c>
      <c r="X106" s="27"/>
      <c r="Y106" s="117">
        <f>IF('3g CPIH'!U$17="-","-",'3j PAAC PAP'!$G$24*('3g CPIH'!U$17/'3g CPIH'!$G$17))</f>
        <v>46.763550391389437</v>
      </c>
      <c r="Z106" s="117" t="str">
        <f>IF('3g CPIH'!V$17="-","-",'3j PAAC PAP'!$G$24*('3g CPIH'!V$17/'3g CPIH'!$G$17))</f>
        <v>-</v>
      </c>
      <c r="AA106" s="117" t="str">
        <f>IF('3g CPIH'!W$17="-","-",'3j PAAC PAP'!$G$24*('3g CPIH'!W$17/'3g CPIH'!$G$17))</f>
        <v>-</v>
      </c>
      <c r="AB106" s="117" t="str">
        <f>IF('3g CPIH'!X$17="-","-",'3j PAAC PAP'!$G$24*('3g CPIH'!X$17/'3g CPIH'!$G$17))</f>
        <v>-</v>
      </c>
      <c r="AC106" s="117" t="str">
        <f>IF('3g CPIH'!Y$17="-","-",'3j PAAC PAP'!$G$24*('3g CPIH'!Y$17/'3g CPIH'!$G$17))</f>
        <v>-</v>
      </c>
      <c r="AD106" s="25"/>
    </row>
    <row r="107" spans="1:30" s="26" customFormat="1" ht="11.25" customHeight="1" x14ac:dyDescent="0.15">
      <c r="A107" s="207"/>
      <c r="B107" s="120" t="s">
        <v>248</v>
      </c>
      <c r="C107" s="120" t="s">
        <v>188</v>
      </c>
      <c r="D107" s="122" t="s">
        <v>126</v>
      </c>
      <c r="E107" s="119"/>
      <c r="F107" s="27"/>
      <c r="G107" s="117">
        <f>IF(G99="-","-",SUM(G99:G105)*'3j PAAC PAP'!$G$42)</f>
        <v>0</v>
      </c>
      <c r="H107" s="117">
        <f>IF(H99="-","-",SUM(H99:H105)*'3j PAAC PAP'!$G$42)</f>
        <v>0</v>
      </c>
      <c r="I107" s="117">
        <f>IF(I99="-","-",SUM(I99:I105)*'3j PAAC PAP'!$G$42)</f>
        <v>0</v>
      </c>
      <c r="J107" s="117">
        <f>IF(J99="-","-",SUM(J99:J105)*'3j PAAC PAP'!$G$42)</f>
        <v>0</v>
      </c>
      <c r="K107" s="117">
        <f>IF(K99="-","-",SUM(K99:K105)*'3j PAAC PAP'!$G$42)</f>
        <v>0</v>
      </c>
      <c r="L107" s="117">
        <f>IF(L99="-","-",SUM(L99:L105)*'3j PAAC PAP'!$G$42)</f>
        <v>0</v>
      </c>
      <c r="M107" s="117">
        <f>IF(M99="-","-",SUM(M99:M105)*'3j PAAC PAP'!$G$42)</f>
        <v>0</v>
      </c>
      <c r="N107" s="117">
        <f>IF(N99="-","-",SUM(N99:N105)*'3j PAAC PAP'!$G$42)</f>
        <v>0</v>
      </c>
      <c r="O107" s="27"/>
      <c r="P107" s="117">
        <f>IF(P99="-","-",SUM(P99:P105)*'3j PAAC PAP'!$G$42)</f>
        <v>0</v>
      </c>
      <c r="Q107" s="117">
        <f>IF(Q99="-","-",SUM(Q99:Q105)*'3j PAAC PAP'!$G$42)</f>
        <v>0</v>
      </c>
      <c r="R107" s="117">
        <f>IF(R99="-","-",SUM(R99:R105)*'3j PAAC PAP'!$G$42)</f>
        <v>0</v>
      </c>
      <c r="S107" s="117">
        <f>IF(S99="-","-",SUM(S99:S105)*'3j PAAC PAP'!$G$42)</f>
        <v>0</v>
      </c>
      <c r="T107" s="117">
        <f>IF(T99="-","-",SUM(T99:T105)*'3j PAAC PAP'!$G$42)</f>
        <v>0</v>
      </c>
      <c r="U107" s="117">
        <f>IF(U99="-","-",SUM(U99:U105)*'3j PAAC PAP'!$G$42)</f>
        <v>0</v>
      </c>
      <c r="V107" s="117">
        <f>IF(V99="-","-",SUM(V99:V105)*'3j PAAC PAP'!$G$42)</f>
        <v>0</v>
      </c>
      <c r="W107" s="117">
        <f>IF(W99="-","-",SUM(W99:W105)*'3j PAAC PAP'!$G$42)</f>
        <v>0</v>
      </c>
      <c r="X107" s="27"/>
      <c r="Y107" s="117">
        <f>IF(Y99="-","-",SUM(Y99:Y105)*'3j PAAC PAP'!$G$42)</f>
        <v>0</v>
      </c>
      <c r="Z107" s="117" t="str">
        <f>IF(Z99="-","-",SUM(Z99:Z105)*'3j PAAC PAP'!$G$42)</f>
        <v>-</v>
      </c>
      <c r="AA107" s="117" t="str">
        <f>IF(AA99="-","-",SUM(AA99:AA105)*'3j PAAC PAP'!$G$42)</f>
        <v>-</v>
      </c>
      <c r="AB107" s="117" t="str">
        <f>IF(AB99="-","-",SUM(AB99:AB105)*'3j PAAC PAP'!$G$42)</f>
        <v>-</v>
      </c>
      <c r="AC107" s="117" t="str">
        <f>IF(AC99="-","-",SUM(AC99:AC105)*'3j PAAC PAP'!$G$42)</f>
        <v>-</v>
      </c>
      <c r="AD107" s="25"/>
    </row>
    <row r="108" spans="1:30" s="26" customFormat="1" ht="11.25" customHeight="1" x14ac:dyDescent="0.15">
      <c r="A108" s="207"/>
      <c r="B108" s="120" t="s">
        <v>189</v>
      </c>
      <c r="C108" s="120" t="s">
        <v>250</v>
      </c>
      <c r="D108" s="122" t="s">
        <v>126</v>
      </c>
      <c r="E108" s="119"/>
      <c r="F108" s="27"/>
      <c r="G108" s="117">
        <f>IF(G102="-","-",SUM(G99:G107)*'3k EBIT'!$E$12)</f>
        <v>10.429769233552298</v>
      </c>
      <c r="H108" s="117">
        <f>IF(H102="-","-",SUM(H99:H107)*'3k EBIT'!$E$12)</f>
        <v>9.6657438489643681</v>
      </c>
      <c r="I108" s="117">
        <f>IF(I102="-","-",SUM(I99:I107)*'3k EBIT'!$E$12)</f>
        <v>8.9318225650483907</v>
      </c>
      <c r="J108" s="117">
        <f>IF(J102="-","-",SUM(J99:J107)*'3k EBIT'!$E$12)</f>
        <v>8.6565257785906322</v>
      </c>
      <c r="K108" s="117">
        <f>IF(K102="-","-",SUM(K99:K107)*'3k EBIT'!$E$12)</f>
        <v>9.3422125648280865</v>
      </c>
      <c r="L108" s="117">
        <f>IF(L102="-","-",SUM(L99:L107)*'3k EBIT'!$E$12)</f>
        <v>9.3388187182061415</v>
      </c>
      <c r="M108" s="117">
        <f>IF(M102="-","-",SUM(M99:M107)*'3k EBIT'!$E$12)</f>
        <v>9.8926825256553172</v>
      </c>
      <c r="N108" s="117">
        <f>IF(N102="-","-",SUM(N99:N107)*'3k EBIT'!$E$12)</f>
        <v>10.451632474152042</v>
      </c>
      <c r="O108" s="27"/>
      <c r="P108" s="117">
        <f>IF(P102="-","-",SUM(P99:P107)*'3k EBIT'!$E$12)</f>
        <v>10.451632474152042</v>
      </c>
      <c r="Q108" s="117">
        <f>IF(Q102="-","-",SUM(Q99:Q107)*'3k EBIT'!$E$12)</f>
        <v>11.412088232436467</v>
      </c>
      <c r="R108" s="117">
        <f>IF(R102="-","-",SUM(R99:R107)*'3k EBIT'!$E$12)</f>
        <v>10.448105766760529</v>
      </c>
      <c r="S108" s="117">
        <f>IF(S102="-","-",SUM(S99:S107)*'3k EBIT'!$E$12)</f>
        <v>10.074609656919938</v>
      </c>
      <c r="T108" s="117">
        <f>IF(T102="-","-",SUM(T99:T107)*'3k EBIT'!$E$12)</f>
        <v>8.8102997578028557</v>
      </c>
      <c r="U108" s="117">
        <f>IF(U102="-","-",SUM(U99:U107)*'3k EBIT'!$E$12)</f>
        <v>9.4592487858987759</v>
      </c>
      <c r="V108" s="117">
        <f>IF(V102="-","-",SUM(V99:V107)*'3k EBIT'!$E$12)</f>
        <v>11.116606128224786</v>
      </c>
      <c r="W108" s="117">
        <f>IF(W102="-","-",SUM(W99:W107)*'3k EBIT'!$E$12)</f>
        <v>18.438356306688622</v>
      </c>
      <c r="X108" s="27"/>
      <c r="Y108" s="117">
        <f>IF(Y102="-","-",SUM(Y99:Y107)*'3k EBIT'!$E$12)</f>
        <v>34.956915433006657</v>
      </c>
      <c r="Z108" s="117" t="str">
        <f>IF(Z102="-","-",SUM(Z99:Z107)*'3k EBIT'!$E$12)</f>
        <v>-</v>
      </c>
      <c r="AA108" s="117" t="str">
        <f>IF(AA102="-","-",SUM(AA99:AA107)*'3k EBIT'!$E$12)</f>
        <v>-</v>
      </c>
      <c r="AB108" s="117" t="str">
        <f>IF(AB102="-","-",SUM(AB99:AB107)*'3k EBIT'!$E$12)</f>
        <v>-</v>
      </c>
      <c r="AC108" s="117" t="str">
        <f>IF(AC102="-","-",SUM(AC99:AC107)*'3k EBIT'!$E$12)</f>
        <v>-</v>
      </c>
      <c r="AD108" s="25"/>
    </row>
    <row r="109" spans="1:30" s="26" customFormat="1" ht="11.25" customHeight="1" x14ac:dyDescent="0.15">
      <c r="A109" s="207"/>
      <c r="B109" s="120" t="s">
        <v>251</v>
      </c>
      <c r="C109" s="156" t="s">
        <v>252</v>
      </c>
      <c r="D109" s="122" t="s">
        <v>126</v>
      </c>
      <c r="E109" s="118"/>
      <c r="F109" s="27"/>
      <c r="G109" s="117">
        <f>IF(G104="-","-",SUM(G99:G102,G104:G108)*'3l HAP'!$E$13)</f>
        <v>6.0243289375742153</v>
      </c>
      <c r="H109" s="117">
        <f>IF(H104="-","-",SUM(H99:H102,H104:H108)*'3l HAP'!$E$13)</f>
        <v>5.4373442241411638</v>
      </c>
      <c r="I109" s="117">
        <f>IF(I104="-","-",SUM(I99:I102,I104:I108)*'3l HAP'!$E$13)</f>
        <v>4.8743352171548535</v>
      </c>
      <c r="J109" s="117">
        <f>IF(J104="-","-",SUM(J99:J102,J104:J108)*'3l HAP'!$E$13)</f>
        <v>4.6672924648685568</v>
      </c>
      <c r="K109" s="117">
        <f>IF(K104="-","-",SUM(K99:K102,K104:K108)*'3l HAP'!$E$13)</f>
        <v>5.2423902776586964</v>
      </c>
      <c r="L109" s="117">
        <f>IF(L104="-","-",SUM(L99:L102,L104:L108)*'3l HAP'!$E$13)</f>
        <v>5.239423667980617</v>
      </c>
      <c r="M109" s="117">
        <f>IF(M104="-","-",SUM(M99:M102,M104:M108)*'3l HAP'!$E$13)</f>
        <v>5.5754258277741968</v>
      </c>
      <c r="N109" s="117">
        <f>IF(N104="-","-",SUM(N99:N102,N104:N108)*'3l HAP'!$E$13)</f>
        <v>6.0050865608080075</v>
      </c>
      <c r="O109" s="27"/>
      <c r="P109" s="117">
        <f>IF(P104="-","-",SUM(P99:P102,P104:P108)*'3l HAP'!$E$13)</f>
        <v>6.0050865608080075</v>
      </c>
      <c r="Q109" s="117">
        <f>IF(Q104="-","-",SUM(Q99:Q102,Q104:Q108)*'3l HAP'!$E$13)</f>
        <v>6.6335178192805317</v>
      </c>
      <c r="R109" s="117">
        <f>IF(R104="-","-",SUM(R99:R102,R104:R108)*'3l HAP'!$E$13)</f>
        <v>5.897194136439377</v>
      </c>
      <c r="S109" s="117">
        <f>IF(S104="-","-",SUM(S99:S102,S104:S108)*'3l HAP'!$E$13)</f>
        <v>5.6200312146255236</v>
      </c>
      <c r="T109" s="117">
        <f>IF(T104="-","-",SUM(T99:T102,T104:T108)*'3l HAP'!$E$13)</f>
        <v>4.6847846499260006</v>
      </c>
      <c r="U109" s="117">
        <f>IF(U104="-","-",SUM(U99:U102,U104:U108)*'3l HAP'!$E$13)</f>
        <v>5.3125296626741596</v>
      </c>
      <c r="V109" s="117">
        <f>IF(V104="-","-",SUM(V99:V102,V104:V108)*'3l HAP'!$E$13)</f>
        <v>6.5959787234326512</v>
      </c>
      <c r="W109" s="117">
        <f>IF(W104="-","-",SUM(W99:W102,W104:W108)*'3l HAP'!$E$13)</f>
        <v>11.695522826319021</v>
      </c>
      <c r="X109" s="27"/>
      <c r="Y109" s="117">
        <f>IF(Y104="-","-",SUM(Y99:Y102,Y104:Y108)*'3l HAP'!$E$13)</f>
        <v>24.460797856649528</v>
      </c>
      <c r="Z109" s="117" t="str">
        <f>IF(Z104="-","-",SUM(Z99:Z102,Z104:Z108)*'3l HAP'!$E$13)</f>
        <v>-</v>
      </c>
      <c r="AA109" s="117" t="str">
        <f>IF(AA104="-","-",SUM(AA99:AA102,AA104:AA108)*'3l HAP'!$E$13)</f>
        <v>-</v>
      </c>
      <c r="AB109" s="117" t="str">
        <f>IF(AB104="-","-",SUM(AB99:AB102,AB104:AB108)*'3l HAP'!$E$13)</f>
        <v>-</v>
      </c>
      <c r="AC109" s="117" t="str">
        <f>IF(AC104="-","-",SUM(AC99:AC102,AC104:AC108)*'3l HAP'!$E$13)</f>
        <v>-</v>
      </c>
      <c r="AD109" s="25"/>
    </row>
    <row r="110" spans="1:30" s="26" customFormat="1" ht="11.25" x14ac:dyDescent="0.15">
      <c r="A110" s="207"/>
      <c r="B110" s="120" t="s">
        <v>253</v>
      </c>
      <c r="C110" s="120" t="str">
        <f>B110&amp;"_"&amp;D110</f>
        <v>Total_Southern</v>
      </c>
      <c r="D110" s="122" t="s">
        <v>126</v>
      </c>
      <c r="E110" s="119"/>
      <c r="F110" s="27"/>
      <c r="G110" s="117">
        <f t="shared" ref="G110:N110" si="21">IF(G99="-","-",SUM(G99:G109))</f>
        <v>554.9593250170733</v>
      </c>
      <c r="H110" s="117">
        <f t="shared" si="21"/>
        <v>514.16049456651569</v>
      </c>
      <c r="I110" s="117">
        <f t="shared" si="21"/>
        <v>474.97006551910897</v>
      </c>
      <c r="J110" s="117">
        <f t="shared" si="21"/>
        <v>460.27372420125721</v>
      </c>
      <c r="K110" s="117">
        <f t="shared" si="21"/>
        <v>496.93758533051272</v>
      </c>
      <c r="L110" s="117">
        <f t="shared" si="21"/>
        <v>496.75599528819737</v>
      </c>
      <c r="M110" s="117">
        <f t="shared" si="21"/>
        <v>526.242712115063</v>
      </c>
      <c r="N110" s="117">
        <f t="shared" si="21"/>
        <v>556.09077903867967</v>
      </c>
      <c r="O110" s="27"/>
      <c r="P110" s="117">
        <f t="shared" ref="P110:W110" si="22">IF(P99="-","-",SUM(P99:P109))</f>
        <v>556.09077903867967</v>
      </c>
      <c r="Q110" s="117">
        <f t="shared" si="22"/>
        <v>607.26949248482663</v>
      </c>
      <c r="R110" s="117">
        <f t="shared" si="22"/>
        <v>555.79727051247949</v>
      </c>
      <c r="S110" s="117">
        <f t="shared" si="22"/>
        <v>535.86242571871287</v>
      </c>
      <c r="T110" s="117">
        <f t="shared" si="22"/>
        <v>468.38458037028846</v>
      </c>
      <c r="U110" s="117">
        <f t="shared" si="22"/>
        <v>503.16752328019084</v>
      </c>
      <c r="V110" s="117">
        <f t="shared" si="22"/>
        <v>591.68027011729077</v>
      </c>
      <c r="W110" s="117">
        <f t="shared" si="22"/>
        <v>982.13492759896303</v>
      </c>
      <c r="X110" s="27"/>
      <c r="Y110" s="117">
        <f t="shared" ref="Y110:AC110" si="23">IF(Y99="-","-",SUM(Y99:Y109))</f>
        <v>1864.2976922759563</v>
      </c>
      <c r="Z110" s="117" t="str">
        <f t="shared" si="23"/>
        <v>-</v>
      </c>
      <c r="AA110" s="117" t="str">
        <f t="shared" si="23"/>
        <v>-</v>
      </c>
      <c r="AB110" s="117" t="str">
        <f t="shared" si="23"/>
        <v>-</v>
      </c>
      <c r="AC110" s="117" t="str">
        <f t="shared" si="23"/>
        <v>-</v>
      </c>
      <c r="AD110" s="25"/>
    </row>
    <row r="111" spans="1:30" s="26" customFormat="1" ht="11.25" x14ac:dyDescent="0.15">
      <c r="A111" s="207"/>
      <c r="B111" s="123" t="s">
        <v>244</v>
      </c>
      <c r="C111" s="123" t="s">
        <v>180</v>
      </c>
      <c r="D111" s="121" t="s">
        <v>130</v>
      </c>
      <c r="E111" s="75"/>
      <c r="F111" s="27"/>
      <c r="G111" s="35">
        <f>IF('3a DF'!H$147="-","-",'3a DF'!H$147)</f>
        <v>253.15</v>
      </c>
      <c r="H111" s="35">
        <f>IF('3a DF'!I$147="-","-",'3a DF'!I$147)</f>
        <v>213.57</v>
      </c>
      <c r="I111" s="35">
        <f>IF('3a DF'!J$147="-","-",'3a DF'!J$147)</f>
        <v>174.75</v>
      </c>
      <c r="J111" s="35">
        <f>IF('3a DF'!K$147="-","-",'3a DF'!K$147)</f>
        <v>160.27000000000001</v>
      </c>
      <c r="K111" s="35">
        <f>IF('3a DF'!L$147="-","-",'3a DF'!L$147)</f>
        <v>200.75</v>
      </c>
      <c r="L111" s="35">
        <f>IF('3a DF'!M$147="-","-",'3a DF'!M$147)</f>
        <v>199.06</v>
      </c>
      <c r="M111" s="35">
        <f>IF('3a DF'!N$147="-","-",'3a DF'!N$147)</f>
        <v>215.77</v>
      </c>
      <c r="N111" s="35">
        <f>IF('3a DF'!O$147="-","-",'3a DF'!O$147)</f>
        <v>243.36</v>
      </c>
      <c r="O111" s="27"/>
      <c r="P111" s="35">
        <f>IF('3a DF'!Q$147="-","-",'3a DF'!Q$147)</f>
        <v>243.36</v>
      </c>
      <c r="Q111" s="35">
        <f>IF('3a DF'!R$147="-","-",'3a DF'!R$147)</f>
        <v>281.18</v>
      </c>
      <c r="R111" s="35">
        <f>IF('3a DF'!S$147="-","-",'3a DF'!S$147)</f>
        <v>230.78</v>
      </c>
      <c r="S111" s="35">
        <f>IF('3a DF'!T$147="-","-",'3a DF'!T$147)</f>
        <v>206.32</v>
      </c>
      <c r="T111" s="35">
        <f>IF('3a DF'!U$147="-","-",'3a DF'!U$147)</f>
        <v>145.13</v>
      </c>
      <c r="U111" s="35">
        <f>IF('3a DF'!V$147="-","-",'3a DF'!V$147)</f>
        <v>187.07</v>
      </c>
      <c r="V111" s="35">
        <f>IF('3a DF'!W$147="-","-",'3a DF'!W$147)</f>
        <v>276.51</v>
      </c>
      <c r="W111" s="35">
        <f>IF('3a DF'!X$148="-","-",'3a DF'!X$148)</f>
        <v>605.44000000000005</v>
      </c>
      <c r="X111" s="27"/>
      <c r="Y111" s="35">
        <f>IF('3a DF'!Z$148="-","-",'3a DF'!Z$148)</f>
        <v>1455.9576357366336</v>
      </c>
      <c r="Z111" s="35" t="str">
        <f>IF('3a DF'!AA$148="-","-",'3a DF'!AA$148)</f>
        <v>-</v>
      </c>
      <c r="AA111" s="35" t="str">
        <f>IF('3a DF'!AB$148="-","-",'3a DF'!AB$148)</f>
        <v>-</v>
      </c>
      <c r="AB111" s="35" t="str">
        <f>IF('3a DF'!AC$148="-","-",'3a DF'!AC$148)</f>
        <v>-</v>
      </c>
      <c r="AC111" s="35" t="str">
        <f>IF('3a DF'!AD$148="-","-",'3a DF'!AD$148)</f>
        <v>-</v>
      </c>
      <c r="AD111" s="25"/>
    </row>
    <row r="112" spans="1:30" s="26" customFormat="1" ht="11.25" x14ac:dyDescent="0.15">
      <c r="A112" s="207"/>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x14ac:dyDescent="0.15">
      <c r="A113" s="207"/>
      <c r="B113" s="123" t="s">
        <v>245</v>
      </c>
      <c r="C113" s="123" t="s">
        <v>182</v>
      </c>
      <c r="D113" s="121" t="s">
        <v>130</v>
      </c>
      <c r="E113" s="75"/>
      <c r="F113" s="27"/>
      <c r="G113" s="35" t="str">
        <f>IF('3c AA'!J259="-","-",'3c AA'!J259)</f>
        <v>-</v>
      </c>
      <c r="H113" s="35" t="str">
        <f>IF('3c AA'!K259="-","-",'3c AA'!K259)</f>
        <v>-</v>
      </c>
      <c r="I113" s="35" t="str">
        <f>IF('3c AA'!L259="-","-",'3c AA'!L259)</f>
        <v>-</v>
      </c>
      <c r="J113" s="35" t="str">
        <f>IF('3c AA'!M259="-","-",'3c AA'!M259)</f>
        <v>-</v>
      </c>
      <c r="K113" s="35" t="str">
        <f>IF('3c AA'!N259="-","-",'3c AA'!N259)</f>
        <v>-</v>
      </c>
      <c r="L113" s="35" t="str">
        <f>IF('3c AA'!O259="-","-",'3c AA'!O259)</f>
        <v>-</v>
      </c>
      <c r="M113" s="35" t="str">
        <f>IF('3c AA'!P259="-","-",'3c AA'!P259)</f>
        <v>-</v>
      </c>
      <c r="N113" s="35" t="str">
        <f>IF('3c AA'!Q259="-","-",'3c AA'!Q259)</f>
        <v>-</v>
      </c>
      <c r="O113" s="27"/>
      <c r="P113" s="35" t="str">
        <f>IF('3c AA'!S259="-","-",'3c AA'!S259)</f>
        <v>-</v>
      </c>
      <c r="Q113" s="35" t="str">
        <f>IF('3c AA'!T259="-","-",'3c AA'!T259)</f>
        <v>-</v>
      </c>
      <c r="R113" s="35" t="str">
        <f>IF('3c AA'!U259="-","-",'3c AA'!U259)</f>
        <v>-</v>
      </c>
      <c r="S113" s="35" t="str">
        <f>IF('3c AA'!V259="-","-",'3c AA'!V259)</f>
        <v>-</v>
      </c>
      <c r="T113" s="35">
        <f>IF('3c AA'!W259="-","-",'3c AA'!W259)</f>
        <v>0</v>
      </c>
      <c r="U113" s="35">
        <f>IF('3c AA'!X259="-","-",'3c AA'!X259)</f>
        <v>0</v>
      </c>
      <c r="V113" s="35">
        <f>IF('3c AA'!Y259="-","-",'3c AA'!Y259)</f>
        <v>0</v>
      </c>
      <c r="W113" s="35" t="str">
        <f>IF('3c AA'!Z259="-","-",'3c AA'!Z259)</f>
        <v>-</v>
      </c>
      <c r="X113" s="27"/>
      <c r="Y113" s="35">
        <f>IF('3c AA'!AB259="-","-",'3c AA'!AB259)</f>
        <v>2.9742599903583686</v>
      </c>
      <c r="Z113" s="35" t="str">
        <f>IF('3c AA'!AC259="-","-",'3c AA'!AC259)</f>
        <v>-</v>
      </c>
      <c r="AA113" s="35" t="str">
        <f>IF('3c AA'!AD259="-","-",'3c AA'!AD259)</f>
        <v>-</v>
      </c>
      <c r="AB113" s="35" t="str">
        <f>IF('3c AA'!AE259="-","-",'3c AA'!AE259)</f>
        <v>-</v>
      </c>
      <c r="AC113" s="35" t="str">
        <f>IF('3c AA'!AF259="-","-",'3c AA'!AF259)</f>
        <v>-</v>
      </c>
      <c r="AD113" s="25"/>
    </row>
    <row r="114" spans="1:30" s="26" customFormat="1" ht="12.6" customHeight="1" x14ac:dyDescent="0.15">
      <c r="A114" s="207"/>
      <c r="B114" s="123" t="s">
        <v>246</v>
      </c>
      <c r="C114" s="123" t="s">
        <v>183</v>
      </c>
      <c r="D114" s="121" t="s">
        <v>130</v>
      </c>
      <c r="E114" s="75"/>
      <c r="F114" s="27"/>
      <c r="G114" s="35">
        <f>IF('3d PC'!G$43="-","-",'3d PC'!G$43)</f>
        <v>21.926269106402124</v>
      </c>
      <c r="H114" s="35">
        <f>IF('3d PC'!H$43="-","-",'3d PC'!H$43)</f>
        <v>21.926269106402124</v>
      </c>
      <c r="I114" s="35">
        <f>IF('3d PC'!I$43="-","-",'3d PC'!I$43)</f>
        <v>22.64764819235609</v>
      </c>
      <c r="J114" s="35">
        <f>IF('3d PC'!J$43="-","-",'3d PC'!J$43)</f>
        <v>22.505107470829557</v>
      </c>
      <c r="K114" s="35">
        <f>IF('3d PC'!K$43="-","-",'3d PC'!K$43)</f>
        <v>19.106297226763825</v>
      </c>
      <c r="L114" s="35">
        <f>IF('3d PC'!L$43="-","-",'3d PC'!L$43)</f>
        <v>19.106297226763825</v>
      </c>
      <c r="M114" s="35">
        <f>IF('3d PC'!M$43="-","-",'3d PC'!M$43)</f>
        <v>20.852393125569616</v>
      </c>
      <c r="N114" s="35">
        <f>IF('3d PC'!N$43="-","-",'3d PC'!N$43)</f>
        <v>20.849370287873604</v>
      </c>
      <c r="O114" s="27"/>
      <c r="P114" s="35">
        <f>IF('3d PC'!P$43="-","-",'3d PC'!P$43)</f>
        <v>20.849370287873604</v>
      </c>
      <c r="Q114" s="35">
        <f>IF('3d PC'!Q$43="-","-",'3d PC'!Q$43)</f>
        <v>21.503193401206047</v>
      </c>
      <c r="R114" s="35">
        <f>IF('3d PC'!R$43="-","-",'3d PC'!R$43)</f>
        <v>21.819481548965161</v>
      </c>
      <c r="S114" s="35">
        <f>IF('3d PC'!S$43="-","-",'3d PC'!S$43)</f>
        <v>25.256715910577427</v>
      </c>
      <c r="T114" s="35">
        <f>IF('3d PC'!T$43="-","-",'3d PC'!T$43)</f>
        <v>24.167303215101221</v>
      </c>
      <c r="U114" s="35">
        <f>IF('3d PC'!U$43="-","-",'3d PC'!U$43)</f>
        <v>23.962512789411701</v>
      </c>
      <c r="V114" s="35">
        <f>IF('3d PC'!V$43="-","-",'3d PC'!V$43)</f>
        <v>23.858648398084732</v>
      </c>
      <c r="W114" s="35">
        <f>IF('3d PC'!W$43="-","-",'3d PC'!W$43)</f>
        <v>33.366817904048837</v>
      </c>
      <c r="X114" s="27"/>
      <c r="Y114" s="35">
        <f>IF('3d PC'!Y$43="-","-",'3d PC'!Y$43)</f>
        <v>33.475871166766694</v>
      </c>
      <c r="Z114" s="35" t="str">
        <f>IF('3d PC'!Z$43="-","-",'3d PC'!Z$43)</f>
        <v>-</v>
      </c>
      <c r="AA114" s="35" t="str">
        <f>IF('3d PC'!AA$43="-","-",'3d PC'!AA$43)</f>
        <v>-</v>
      </c>
      <c r="AB114" s="35" t="str">
        <f>IF('3d PC'!AB$43="-","-",'3d PC'!AB$43)</f>
        <v>-</v>
      </c>
      <c r="AC114" s="35" t="str">
        <f>IF('3d PC'!AC$43="-","-",'3d PC'!AC$43)</f>
        <v>-</v>
      </c>
      <c r="AD114" s="25"/>
    </row>
    <row r="115" spans="1:30" s="26" customFormat="1" ht="11.25" customHeight="1" x14ac:dyDescent="0.15">
      <c r="A115" s="207"/>
      <c r="B115" s="123" t="s">
        <v>247</v>
      </c>
      <c r="C115" s="123" t="s">
        <v>184</v>
      </c>
      <c r="D115" s="121" t="s">
        <v>130</v>
      </c>
      <c r="E115" s="75"/>
      <c r="F115" s="27"/>
      <c r="G115" s="35">
        <f>IF('3f NC-Gas'!F53="-","-",'3f NC-Gas'!F53)</f>
        <v>128.26455915916478</v>
      </c>
      <c r="H115" s="35">
        <f>IF('3f NC-Gas'!G53="-","-",'3f NC-Gas'!G53)</f>
        <v>128.14455915824388</v>
      </c>
      <c r="I115" s="35">
        <f>IF('3f NC-Gas'!H53="-","-",'3f NC-Gas'!H53)</f>
        <v>135.60814189994264</v>
      </c>
      <c r="J115" s="35">
        <f>IF('3f NC-Gas'!I53="-","-",'3f NC-Gas'!I53)</f>
        <v>135.26014189727204</v>
      </c>
      <c r="K115" s="35">
        <f>IF('3f NC-Gas'!J53="-","-",'3f NC-Gas'!J53)</f>
        <v>132.52066043685861</v>
      </c>
      <c r="L115" s="35">
        <f>IF('3f NC-Gas'!K53="-","-",'3f NC-Gas'!K53)</f>
        <v>132.54466043704281</v>
      </c>
      <c r="M115" s="35">
        <f>IF('3f NC-Gas'!L53="-","-",'3f NC-Gas'!L53)</f>
        <v>140.09940757171941</v>
      </c>
      <c r="N115" s="35">
        <f>IF('3f NC-Gas'!M53="-","-",'3f NC-Gas'!M53)</f>
        <v>140.17140757227193</v>
      </c>
      <c r="O115" s="27"/>
      <c r="P115" s="35">
        <f>IF('3f NC-Gas'!O53="-","-",'3f NC-Gas'!O53)</f>
        <v>140.17140757227193</v>
      </c>
      <c r="Q115" s="35">
        <f>IF('3f NC-Gas'!P53="-","-",'3f NC-Gas'!P53)</f>
        <v>141.96531913399983</v>
      </c>
      <c r="R115" s="35">
        <f>IF('3f NC-Gas'!Q53="-","-",'3f NC-Gas'!Q53)</f>
        <v>141.52131913059253</v>
      </c>
      <c r="S115" s="35">
        <f>IF('3f NC-Gas'!R53="-","-",'3f NC-Gas'!R53)</f>
        <v>142.27338876596374</v>
      </c>
      <c r="T115" s="35">
        <f>IF('3f NC-Gas'!S53="-","-",'3f NC-Gas'!S53)</f>
        <v>139.60938874551994</v>
      </c>
      <c r="U115" s="35">
        <f>IF('3f NC-Gas'!T53="-","-",'3f NC-Gas'!T53)</f>
        <v>122.12537685853026</v>
      </c>
      <c r="V115" s="35">
        <f>IF('3f NC-Gas'!U53="-","-",'3f NC-Gas'!U53)</f>
        <v>121.69337685521504</v>
      </c>
      <c r="W115" s="35">
        <f>IF('3f NC-Gas'!V108="-","-",'3f NC-Gas'!V108)</f>
        <v>154.64168940201483</v>
      </c>
      <c r="X115" s="27"/>
      <c r="Y115" s="35">
        <f>IF('3f NC-Gas'!X108="-","-",'3f NC-Gas'!X108)</f>
        <v>152.02721443403107</v>
      </c>
      <c r="Z115" s="35" t="str">
        <f>IF('3f NC-Gas'!Y108="-","-",'3f NC-Gas'!Y108)</f>
        <v>-</v>
      </c>
      <c r="AA115" s="35" t="str">
        <f>IF('3f NC-Gas'!Z108="-","-",'3f NC-Gas'!Z108)</f>
        <v>-</v>
      </c>
      <c r="AB115" s="35" t="str">
        <f>IF('3f NC-Gas'!AA108="-","-",'3f NC-Gas'!AA108)</f>
        <v>-</v>
      </c>
      <c r="AC115" s="35" t="str">
        <f>IF('3f NC-Gas'!AB108="-","-",'3f NC-Gas'!AB108)</f>
        <v>-</v>
      </c>
      <c r="AD115" s="25"/>
    </row>
    <row r="116" spans="1:30" s="26" customFormat="1" ht="11.25" customHeight="1" x14ac:dyDescent="0.15">
      <c r="A116" s="207"/>
      <c r="B116" s="123" t="s">
        <v>248</v>
      </c>
      <c r="C116" s="123" t="s">
        <v>185</v>
      </c>
      <c r="D116" s="121" t="s">
        <v>130</v>
      </c>
      <c r="E116" s="75"/>
      <c r="F116" s="27"/>
      <c r="G116" s="35">
        <f>IF('3g CPIH'!C$17="-","-",'3h OC '!$E$12*('3g CPIH'!C$17/'3g CPIH'!$G$17))</f>
        <v>87.194616340508801</v>
      </c>
      <c r="H116" s="35">
        <f>IF('3g CPIH'!D$17="-","-",'3h OC '!$E$12*('3g CPIH'!D$17/'3g CPIH'!$G$17))</f>
        <v>87.369180136986301</v>
      </c>
      <c r="I116" s="35">
        <f>IF('3g CPIH'!E$17="-","-",'3h OC '!$E$12*('3g CPIH'!E$17/'3g CPIH'!$G$17))</f>
        <v>87.631025831702544</v>
      </c>
      <c r="J116" s="35">
        <f>IF('3g CPIH'!F$17="-","-",'3h OC '!$E$12*('3g CPIH'!F$17/'3g CPIH'!$G$17))</f>
        <v>88.15471722113503</v>
      </c>
      <c r="K116" s="35">
        <f>IF('3g CPIH'!G$17="-","-",'3h OC '!$E$12*('3g CPIH'!G$17/'3g CPIH'!$G$17))</f>
        <v>89.202100000000002</v>
      </c>
      <c r="L116" s="35">
        <f>IF('3g CPIH'!H$17="-","-",'3h OC '!$E$12*('3g CPIH'!H$17/'3g CPIH'!$G$17))</f>
        <v>90.33676467710373</v>
      </c>
      <c r="M116" s="35">
        <f>IF('3g CPIH'!I$17="-","-",'3h OC '!$E$12*('3g CPIH'!I$17/'3g CPIH'!$G$17))</f>
        <v>91.645993150684916</v>
      </c>
      <c r="N116" s="35">
        <f>IF('3g CPIH'!J$17="-","-",'3h OC '!$E$12*('3g CPIH'!J$17/'3g CPIH'!$G$17))</f>
        <v>92.431530234833673</v>
      </c>
      <c r="O116" s="27"/>
      <c r="P116" s="35">
        <f>IF('3g CPIH'!L$17="-","-",'3h OC '!$E$12*('3g CPIH'!L$17/'3g CPIH'!$G$17))</f>
        <v>92.431530234833673</v>
      </c>
      <c r="Q116" s="35">
        <f>IF('3g CPIH'!M$17="-","-",'3h OC '!$E$12*('3g CPIH'!M$17/'3g CPIH'!$G$17))</f>
        <v>93.47891301369863</v>
      </c>
      <c r="R116" s="35">
        <f>IF('3g CPIH'!N$17="-","-",'3h OC '!$E$12*('3g CPIH'!N$17/'3g CPIH'!$G$17))</f>
        <v>94.177168199608616</v>
      </c>
      <c r="S116" s="35">
        <f>IF('3g CPIH'!O$17="-","-",'3h OC '!$E$12*('3g CPIH'!O$17/'3g CPIH'!$G$17))</f>
        <v>94.700859589041102</v>
      </c>
      <c r="T116" s="35">
        <f>IF('3g CPIH'!P$17="-","-",'3h OC '!$E$12*('3g CPIH'!P$17/'3g CPIH'!$G$17))</f>
        <v>94.96270528375733</v>
      </c>
      <c r="U116" s="35">
        <f>IF('3g CPIH'!Q$17="-","-",'3h OC '!$E$12*('3g CPIH'!Q$17/'3g CPIH'!$G$17))</f>
        <v>95.48639667318983</v>
      </c>
      <c r="V116" s="35">
        <f>IF('3g CPIH'!R$17="-","-",'3h OC '!$E$12*('3g CPIH'!R$17/'3g CPIH'!$G$17))</f>
        <v>97.232034637964787</v>
      </c>
      <c r="W116" s="35">
        <f>IF('3g CPIH'!S$17="-","-",'3h OC '!$E$12*('3g CPIH'!S$17/'3g CPIH'!$G$17))</f>
        <v>100.11233727984346</v>
      </c>
      <c r="X116" s="27"/>
      <c r="Y116" s="35">
        <f>IF('3g CPIH'!U$17="-","-",'3h OC '!$E$12*('3g CPIH'!U$17/'3g CPIH'!$G$17))</f>
        <v>105.1746873776908</v>
      </c>
      <c r="Z116" s="35" t="str">
        <f>IF('3g CPIH'!V$17="-","-",'3h OC '!$E$12*('3g CPIH'!V$17/'3g CPIH'!$G$17))</f>
        <v>-</v>
      </c>
      <c r="AA116" s="35" t="str">
        <f>IF('3g CPIH'!W$17="-","-",'3h OC '!$E$12*('3g CPIH'!W$17/'3g CPIH'!$G$17))</f>
        <v>-</v>
      </c>
      <c r="AB116" s="35" t="str">
        <f>IF('3g CPIH'!X$17="-","-",'3h OC '!$E$12*('3g CPIH'!X$17/'3g CPIH'!$G$17))</f>
        <v>-</v>
      </c>
      <c r="AC116" s="35" t="str">
        <f>IF('3g CPIH'!Y$17="-","-",'3h OC '!$E$12*('3g CPIH'!Y$17/'3g CPIH'!$G$17))</f>
        <v>-</v>
      </c>
      <c r="AD116" s="25"/>
    </row>
    <row r="117" spans="1:30" s="26" customFormat="1" ht="11.25" customHeight="1" x14ac:dyDescent="0.15">
      <c r="A117" s="207"/>
      <c r="B117" s="123" t="s">
        <v>248</v>
      </c>
      <c r="C117" s="123" t="s">
        <v>186</v>
      </c>
      <c r="D117" s="121" t="s">
        <v>130</v>
      </c>
      <c r="E117" s="75"/>
      <c r="F117" s="27"/>
      <c r="G117" s="35" t="s">
        <v>249</v>
      </c>
      <c r="H117" s="35" t="s">
        <v>249</v>
      </c>
      <c r="I117" s="35" t="s">
        <v>249</v>
      </c>
      <c r="J117" s="35" t="s">
        <v>249</v>
      </c>
      <c r="K117" s="35">
        <f>IF('3i SMNCC'!G$53="-","-",'3i SMNCC'!G$53)</f>
        <v>0</v>
      </c>
      <c r="L117" s="35">
        <f>IF('3i SMNCC'!H$53="-","-",'3i SMNCC'!H$53)</f>
        <v>-0.14839729644435984</v>
      </c>
      <c r="M117" s="35">
        <f>IF('3i SMNCC'!I$53="-","-",'3i SMNCC'!I$53)</f>
        <v>1.899695256253338</v>
      </c>
      <c r="N117" s="35">
        <f>IF('3i SMNCC'!J$53="-","-",'3i SMNCC'!J$53)</f>
        <v>1.9653659209909353</v>
      </c>
      <c r="O117" s="27"/>
      <c r="P117" s="35">
        <f>IF('3i SMNCC'!L$53="-","-",'3i SMNCC'!L$53)</f>
        <v>1.9653659209909353</v>
      </c>
      <c r="Q117" s="35">
        <f>IF('3i SMNCC'!M$53="-","-",'3i SMNCC'!M$53)</f>
        <v>3.94070969375099</v>
      </c>
      <c r="R117" s="35">
        <f>IF('3i SMNCC'!N$53="-","-",'3i SMNCC'!N$53)</f>
        <v>3.6877871322225353</v>
      </c>
      <c r="S117" s="35">
        <f>IF('3i SMNCC'!O$53="-","-",'3i SMNCC'!O$53)</f>
        <v>5.396909444486452</v>
      </c>
      <c r="T117" s="35">
        <f>IF('3i SMNCC'!P$53="-","-",'3i SMNCC'!P$53)</f>
        <v>4.6837637900821658</v>
      </c>
      <c r="U117" s="35">
        <f>IF('3i SMNCC'!Q$53="-","-",'3i SMNCC'!Q$53)</f>
        <v>4.418895268958277</v>
      </c>
      <c r="V117" s="35">
        <f>IF('3i SMNCC'!R$53="-","-",'3i SMNCC'!R$53)</f>
        <v>-1.4350963821646188</v>
      </c>
      <c r="W117" s="35">
        <f>IF('3i SMNCC'!S$53="-","-",'3i SMNCC'!S$53)</f>
        <v>-3.050256404560824</v>
      </c>
      <c r="X117" s="27"/>
      <c r="Y117" s="35">
        <f>IF('3i SMNCC'!U$53="-","-",'3i SMNCC'!U$53)</f>
        <v>-8.5975135901744473</v>
      </c>
      <c r="Z117" s="35" t="str">
        <f>IF('3i SMNCC'!V$53="-","-",'3i SMNCC'!V$53)</f>
        <v>-</v>
      </c>
      <c r="AA117" s="35" t="str">
        <f>IF('3i SMNCC'!W$53="-","-",'3i SMNCC'!W$53)</f>
        <v>-</v>
      </c>
      <c r="AB117" s="35" t="str">
        <f>IF('3i SMNCC'!X$53="-","-",'3i SMNCC'!X$53)</f>
        <v>-</v>
      </c>
      <c r="AC117" s="35" t="str">
        <f>IF('3i SMNCC'!Y$53="-","-",'3i SMNCC'!Y$53)</f>
        <v>-</v>
      </c>
      <c r="AD117" s="25"/>
    </row>
    <row r="118" spans="1:30" s="26" customFormat="1" ht="11.25" customHeight="1" x14ac:dyDescent="0.15">
      <c r="A118" s="207"/>
      <c r="B118" s="123" t="s">
        <v>248</v>
      </c>
      <c r="C118" s="123" t="s">
        <v>187</v>
      </c>
      <c r="D118" s="121" t="s">
        <v>130</v>
      </c>
      <c r="E118" s="75"/>
      <c r="F118" s="27"/>
      <c r="G118" s="35">
        <f>IF('3g CPIH'!C$17="-","-",'3j PAAC PAP'!$G$24*('3g CPIH'!C$17/'3g CPIH'!$G$17))</f>
        <v>38.769117710371823</v>
      </c>
      <c r="H118" s="35">
        <f>IF('3g CPIH'!D$17="-","-",'3j PAAC PAP'!$G$24*('3g CPIH'!D$17/'3g CPIH'!$G$17))</f>
        <v>38.846733561643838</v>
      </c>
      <c r="I118" s="35">
        <f>IF('3g CPIH'!E$17="-","-",'3j PAAC PAP'!$G$24*('3g CPIH'!E$17/'3g CPIH'!$G$17))</f>
        <v>38.963157338551866</v>
      </c>
      <c r="J118" s="35">
        <f>IF('3g CPIH'!F$17="-","-",'3j PAAC PAP'!$G$24*('3g CPIH'!F$17/'3g CPIH'!$G$17))</f>
        <v>39.19600489236791</v>
      </c>
      <c r="K118" s="35">
        <f>IF('3g CPIH'!G$17="-","-",'3j PAAC PAP'!$G$24*('3g CPIH'!G$17/'3g CPIH'!$G$17))</f>
        <v>39.661700000000003</v>
      </c>
      <c r="L118" s="35">
        <f>IF('3g CPIH'!H$17="-","-",'3j PAAC PAP'!$G$24*('3g CPIH'!H$17/'3g CPIH'!$G$17))</f>
        <v>40.166203033268111</v>
      </c>
      <c r="M118" s="35">
        <f>IF('3g CPIH'!I$17="-","-",'3j PAAC PAP'!$G$24*('3g CPIH'!I$17/'3g CPIH'!$G$17))</f>
        <v>40.748321917808219</v>
      </c>
      <c r="N118" s="35">
        <f>IF('3g CPIH'!J$17="-","-",'3j PAAC PAP'!$G$24*('3g CPIH'!J$17/'3g CPIH'!$G$17))</f>
        <v>41.097593248532299</v>
      </c>
      <c r="O118" s="27"/>
      <c r="P118" s="35">
        <f>IF('3g CPIH'!L$17="-","-",'3j PAAC PAP'!$G$24*('3g CPIH'!L$17/'3g CPIH'!$G$17))</f>
        <v>41.097593248532299</v>
      </c>
      <c r="Q118" s="35">
        <f>IF('3g CPIH'!M$17="-","-",'3j PAAC PAP'!$G$24*('3g CPIH'!M$17/'3g CPIH'!$G$17))</f>
        <v>41.563288356164385</v>
      </c>
      <c r="R118" s="35">
        <f>IF('3g CPIH'!N$17="-","-",'3j PAAC PAP'!$G$24*('3g CPIH'!N$17/'3g CPIH'!$G$17))</f>
        <v>41.87375176125245</v>
      </c>
      <c r="S118" s="35">
        <f>IF('3g CPIH'!O$17="-","-",'3j PAAC PAP'!$G$24*('3g CPIH'!O$17/'3g CPIH'!$G$17))</f>
        <v>42.1065993150685</v>
      </c>
      <c r="T118" s="35">
        <f>IF('3g CPIH'!P$17="-","-",'3j PAAC PAP'!$G$24*('3g CPIH'!P$17/'3g CPIH'!$G$17))</f>
        <v>42.223023091976515</v>
      </c>
      <c r="U118" s="35">
        <f>IF('3g CPIH'!Q$17="-","-",'3j PAAC PAP'!$G$24*('3g CPIH'!Q$17/'3g CPIH'!$G$17))</f>
        <v>42.455870645792565</v>
      </c>
      <c r="V118" s="35">
        <f>IF('3g CPIH'!R$17="-","-",'3j PAAC PAP'!$G$24*('3g CPIH'!R$17/'3g CPIH'!$G$17))</f>
        <v>43.232029158512731</v>
      </c>
      <c r="W118" s="35">
        <f>IF('3g CPIH'!S$17="-","-",'3j PAAC PAP'!$G$24*('3g CPIH'!S$17/'3g CPIH'!$G$17))</f>
        <v>44.512690704500983</v>
      </c>
      <c r="X118" s="27"/>
      <c r="Y118" s="35">
        <f>IF('3g CPIH'!U$17="-","-",'3j PAAC PAP'!$G$24*('3g CPIH'!U$17/'3g CPIH'!$G$17))</f>
        <v>46.763550391389437</v>
      </c>
      <c r="Z118" s="35" t="str">
        <f>IF('3g CPIH'!V$17="-","-",'3j PAAC PAP'!$G$24*('3g CPIH'!V$17/'3g CPIH'!$G$17))</f>
        <v>-</v>
      </c>
      <c r="AA118" s="35" t="str">
        <f>IF('3g CPIH'!W$17="-","-",'3j PAAC PAP'!$G$24*('3g CPIH'!W$17/'3g CPIH'!$G$17))</f>
        <v>-</v>
      </c>
      <c r="AB118" s="35" t="str">
        <f>IF('3g CPIH'!X$17="-","-",'3j PAAC PAP'!$G$24*('3g CPIH'!X$17/'3g CPIH'!$G$17))</f>
        <v>-</v>
      </c>
      <c r="AC118" s="35" t="str">
        <f>IF('3g CPIH'!Y$17="-","-",'3j PAAC PAP'!$G$24*('3g CPIH'!Y$17/'3g CPIH'!$G$17))</f>
        <v>-</v>
      </c>
      <c r="AD118" s="25"/>
    </row>
    <row r="119" spans="1:30" s="26" customFormat="1" ht="11.25" customHeight="1" x14ac:dyDescent="0.15">
      <c r="A119" s="207"/>
      <c r="B119" s="123" t="s">
        <v>248</v>
      </c>
      <c r="C119" s="123" t="s">
        <v>188</v>
      </c>
      <c r="D119" s="121" t="s">
        <v>130</v>
      </c>
      <c r="E119" s="75"/>
      <c r="F119" s="27"/>
      <c r="G119" s="35">
        <f>IF(G111="-","-",SUM(G111:G117)*'3j PAAC PAP'!$G$42)</f>
        <v>0</v>
      </c>
      <c r="H119" s="35">
        <f>IF(H111="-","-",SUM(H111:H117)*'3j PAAC PAP'!$G$42)</f>
        <v>0</v>
      </c>
      <c r="I119" s="35">
        <f>IF(I111="-","-",SUM(I111:I117)*'3j PAAC PAP'!$G$42)</f>
        <v>0</v>
      </c>
      <c r="J119" s="35">
        <f>IF(J111="-","-",SUM(J111:J117)*'3j PAAC PAP'!$G$42)</f>
        <v>0</v>
      </c>
      <c r="K119" s="35">
        <f>IF(K111="-","-",SUM(K111:K117)*'3j PAAC PAP'!$G$42)</f>
        <v>0</v>
      </c>
      <c r="L119" s="35">
        <f>IF(L111="-","-",SUM(L111:L117)*'3j PAAC PAP'!$G$42)</f>
        <v>0</v>
      </c>
      <c r="M119" s="35">
        <f>IF(M111="-","-",SUM(M111:M117)*'3j PAAC PAP'!$G$42)</f>
        <v>0</v>
      </c>
      <c r="N119" s="35">
        <f>IF(N111="-","-",SUM(N111:N117)*'3j PAAC PAP'!$G$42)</f>
        <v>0</v>
      </c>
      <c r="O119" s="27"/>
      <c r="P119" s="35">
        <f>IF(P111="-","-",SUM(P111:P117)*'3j PAAC PAP'!$G$42)</f>
        <v>0</v>
      </c>
      <c r="Q119" s="35">
        <f>IF(Q111="-","-",SUM(Q111:Q117)*'3j PAAC PAP'!$G$42)</f>
        <v>0</v>
      </c>
      <c r="R119" s="35">
        <f>IF(R111="-","-",SUM(R111:R117)*'3j PAAC PAP'!$G$42)</f>
        <v>0</v>
      </c>
      <c r="S119" s="35">
        <f>IF(S111="-","-",SUM(S111:S117)*'3j PAAC PAP'!$G$42)</f>
        <v>0</v>
      </c>
      <c r="T119" s="35">
        <f>IF(T111="-","-",SUM(T111:T117)*'3j PAAC PAP'!$G$42)</f>
        <v>0</v>
      </c>
      <c r="U119" s="35">
        <f>IF(U111="-","-",SUM(U111:U117)*'3j PAAC PAP'!$G$42)</f>
        <v>0</v>
      </c>
      <c r="V119" s="35">
        <f>IF(V111="-","-",SUM(V111:V117)*'3j PAAC PAP'!$G$42)</f>
        <v>0</v>
      </c>
      <c r="W119" s="35">
        <f>IF(W111="-","-",SUM(W111:W117)*'3j PAAC PAP'!$G$42)</f>
        <v>0</v>
      </c>
      <c r="X119" s="27"/>
      <c r="Y119" s="35">
        <f>IF(Y111="-","-",SUM(Y111:Y117)*'3j PAAC PAP'!$G$42)</f>
        <v>0</v>
      </c>
      <c r="Z119" s="35" t="str">
        <f>IF(Z111="-","-",SUM(Z111:Z117)*'3j PAAC PAP'!$G$42)</f>
        <v>-</v>
      </c>
      <c r="AA119" s="35" t="str">
        <f>IF(AA111="-","-",SUM(AA111:AA117)*'3j PAAC PAP'!$G$42)</f>
        <v>-</v>
      </c>
      <c r="AB119" s="35" t="str">
        <f>IF(AB111="-","-",SUM(AB111:AB117)*'3j PAAC PAP'!$G$42)</f>
        <v>-</v>
      </c>
      <c r="AC119" s="35" t="str">
        <f>IF(AC111="-","-",SUM(AC111:AC117)*'3j PAAC PAP'!$G$42)</f>
        <v>-</v>
      </c>
      <c r="AD119" s="25"/>
    </row>
    <row r="120" spans="1:30" s="26" customFormat="1" ht="11.25" customHeight="1" x14ac:dyDescent="0.15">
      <c r="A120" s="207"/>
      <c r="B120" s="123" t="s">
        <v>189</v>
      </c>
      <c r="C120" s="123" t="s">
        <v>250</v>
      </c>
      <c r="D120" s="121" t="s">
        <v>130</v>
      </c>
      <c r="E120" s="75"/>
      <c r="F120" s="27"/>
      <c r="G120" s="35">
        <f>IF(G114="-","-",SUM(G111:G119)*'3k EBIT'!$E$12)</f>
        <v>10.251570762944956</v>
      </c>
      <c r="H120" s="35">
        <f>IF(H114="-","-",SUM(H111:H119)*'3k EBIT'!$E$12)</f>
        <v>9.4875453783447306</v>
      </c>
      <c r="I120" s="35">
        <f>IF(I114="-","-",SUM(I111:I119)*'3k EBIT'!$E$12)</f>
        <v>8.9015322821491303</v>
      </c>
      <c r="J120" s="35">
        <f>IF(J114="-","-",SUM(J111:J119)*'3k EBIT'!$E$12)</f>
        <v>8.6262354956557168</v>
      </c>
      <c r="K120" s="35">
        <f>IF(K114="-","-",SUM(K111:K119)*'3k EBIT'!$E$12)</f>
        <v>9.3206709944290385</v>
      </c>
      <c r="L120" s="35">
        <f>IF(L114="-","-",SUM(L111:L119)*'3k EBIT'!$E$12)</f>
        <v>9.3172771478095537</v>
      </c>
      <c r="M120" s="35">
        <f>IF(M114="-","-",SUM(M111:M119)*'3k EBIT'!$E$12)</f>
        <v>9.8973542278747839</v>
      </c>
      <c r="N120" s="35">
        <f>IF(N114="-","-",SUM(N111:N119)*'3k EBIT'!$E$12)</f>
        <v>10.456304176378886</v>
      </c>
      <c r="O120" s="27"/>
      <c r="P120" s="35">
        <f>IF(P114="-","-",SUM(P111:P119)*'3k EBIT'!$E$12)</f>
        <v>10.456304176378886</v>
      </c>
      <c r="Q120" s="35">
        <f>IF(Q114="-","-",SUM(Q111:Q119)*'3k EBIT'!$E$12)</f>
        <v>11.303773412261945</v>
      </c>
      <c r="R120" s="35">
        <f>IF(R114="-","-",SUM(R111:R119)*'3k EBIT'!$E$12)</f>
        <v>10.339790946540518</v>
      </c>
      <c r="S120" s="35">
        <f>IF(S114="-","-",SUM(S111:S119)*'3k EBIT'!$E$12)</f>
        <v>9.9949430335508573</v>
      </c>
      <c r="T120" s="35">
        <f>IF(T114="-","-",SUM(T111:T119)*'3k EBIT'!$E$12)</f>
        <v>8.7306331341608345</v>
      </c>
      <c r="U120" s="35">
        <f>IF(U114="-","-",SUM(U111:U119)*'3k EBIT'!$E$12)</f>
        <v>9.2098530037045752</v>
      </c>
      <c r="V120" s="35">
        <f>IF(V114="-","-",SUM(V111:V119)*'3k EBIT'!$E$12)</f>
        <v>10.867210345986322</v>
      </c>
      <c r="W120" s="35">
        <f>IF(W114="-","-",SUM(W111:W119)*'3k EBIT'!$E$12)</f>
        <v>18.109530865461089</v>
      </c>
      <c r="X120" s="27"/>
      <c r="Y120" s="35">
        <f>IF(Y114="-","-",SUM(Y111:Y119)*'3k EBIT'!$E$12)</f>
        <v>34.625639864253678</v>
      </c>
      <c r="Z120" s="35" t="str">
        <f>IF(Z114="-","-",SUM(Z111:Z119)*'3k EBIT'!$E$12)</f>
        <v>-</v>
      </c>
      <c r="AA120" s="35" t="str">
        <f>IF(AA114="-","-",SUM(AA111:AA119)*'3k EBIT'!$E$12)</f>
        <v>-</v>
      </c>
      <c r="AB120" s="35" t="str">
        <f>IF(AB114="-","-",SUM(AB111:AB119)*'3k EBIT'!$E$12)</f>
        <v>-</v>
      </c>
      <c r="AC120" s="35" t="str">
        <f>IF(AC114="-","-",SUM(AC111:AC119)*'3k EBIT'!$E$12)</f>
        <v>-</v>
      </c>
      <c r="AD120" s="25"/>
    </row>
    <row r="121" spans="1:30" s="26" customFormat="1" ht="11.25" x14ac:dyDescent="0.15">
      <c r="A121" s="207"/>
      <c r="B121" s="123" t="s">
        <v>251</v>
      </c>
      <c r="C121" s="158" t="s">
        <v>252</v>
      </c>
      <c r="D121" s="121" t="s">
        <v>130</v>
      </c>
      <c r="E121" s="116"/>
      <c r="F121" s="27"/>
      <c r="G121" s="35">
        <f>IF(G116="-","-",SUM(G111:G114,G116:G120)*'3l HAP'!$E$13)</f>
        <v>6.021719933766053</v>
      </c>
      <c r="H121" s="35">
        <f>IF(H116="-","-",SUM(H111:H114,H116:H120)*'3l HAP'!$E$13)</f>
        <v>5.4347352203328221</v>
      </c>
      <c r="I121" s="35">
        <f>IF(I116="-","-",SUM(I111:I114,I116:I120)*'3l HAP'!$E$13)</f>
        <v>4.8738917371229258</v>
      </c>
      <c r="J121" s="35">
        <f>IF(J116="-","-",SUM(J111:J114,J116:J120)*'3l HAP'!$E$13)</f>
        <v>4.6668489848361068</v>
      </c>
      <c r="K121" s="35">
        <f>IF(K116="-","-",SUM(K111:K114,K116:K120)*'3l HAP'!$E$13)</f>
        <v>5.2420748875264849</v>
      </c>
      <c r="L121" s="35">
        <f>IF(L116="-","-",SUM(L111:L114,L116:L120)*'3l HAP'!$E$13)</f>
        <v>5.2391082778484401</v>
      </c>
      <c r="M121" s="35">
        <f>IF(M116="-","-",SUM(M111:M114,M116:M120)*'3l HAP'!$E$13)</f>
        <v>5.5754942261663913</v>
      </c>
      <c r="N121" s="35">
        <f>IF(N116="-","-",SUM(N111:N114,N116:N120)*'3l HAP'!$E$13)</f>
        <v>6.0051549592003104</v>
      </c>
      <c r="O121" s="27"/>
      <c r="P121" s="35">
        <f>IF(P116="-","-",SUM(P111:P114,P116:P120)*'3l HAP'!$E$13)</f>
        <v>6.0051549592003104</v>
      </c>
      <c r="Q121" s="35">
        <f>IF(Q116="-","-",SUM(Q111:Q114,Q116:Q120)*'3l HAP'!$E$13)</f>
        <v>6.6319319819983571</v>
      </c>
      <c r="R121" s="35">
        <f>IF(R116="-","-",SUM(R111:R114,R116:R120)*'3l HAP'!$E$13)</f>
        <v>5.8956082991565353</v>
      </c>
      <c r="S121" s="35">
        <f>IF(S116="-","-",SUM(S111:S114,S116:S120)*'3l HAP'!$E$13)</f>
        <v>5.6188648155927758</v>
      </c>
      <c r="T121" s="35">
        <f>IF(T116="-","-",SUM(T111:T114,T116:T120)*'3l HAP'!$E$13)</f>
        <v>4.6836182508892579</v>
      </c>
      <c r="U121" s="35">
        <f>IF(U116="-","-",SUM(U111:U114,U116:U120)*'3l HAP'!$E$13)</f>
        <v>5.3088782590270549</v>
      </c>
      <c r="V121" s="35">
        <f>IF(V116="-","-",SUM(V111:V114,V116:V120)*'3l HAP'!$E$13)</f>
        <v>6.5923273197848991</v>
      </c>
      <c r="W121" s="35">
        <f>IF(W116="-","-",SUM(W111:W114,W116:W120)*'3l HAP'!$E$13)</f>
        <v>11.690708493034007</v>
      </c>
      <c r="X121" s="27"/>
      <c r="Y121" s="35">
        <f>IF(Y116="-","-",SUM(Y111:Y114,Y116:Y120)*'3l HAP'!$E$13)</f>
        <v>24.455947651047413</v>
      </c>
      <c r="Z121" s="35" t="str">
        <f>IF(Z116="-","-",SUM(Z111:Z114,Z116:Z120)*'3l HAP'!$E$13)</f>
        <v>-</v>
      </c>
      <c r="AA121" s="35" t="str">
        <f>IF(AA116="-","-",SUM(AA111:AA114,AA116:AA120)*'3l HAP'!$E$13)</f>
        <v>-</v>
      </c>
      <c r="AB121" s="35" t="str">
        <f>IF(AB116="-","-",SUM(AB111:AB114,AB116:AB120)*'3l HAP'!$E$13)</f>
        <v>-</v>
      </c>
      <c r="AC121" s="35" t="str">
        <f>IF(AC116="-","-",SUM(AC111:AC114,AC116:AC120)*'3l HAP'!$E$13)</f>
        <v>-</v>
      </c>
      <c r="AD121" s="25"/>
    </row>
    <row r="122" spans="1:30" s="26" customFormat="1" ht="11.25" x14ac:dyDescent="0.15">
      <c r="A122" s="207"/>
      <c r="B122" s="123" t="s">
        <v>253</v>
      </c>
      <c r="C122" s="123" t="str">
        <f>B122&amp;"_"&amp;D122</f>
        <v>Total_South East</v>
      </c>
      <c r="D122" s="121" t="s">
        <v>130</v>
      </c>
      <c r="E122" s="75"/>
      <c r="F122" s="27"/>
      <c r="G122" s="35">
        <f t="shared" ref="G122:N122" si="24">IF(G111="-","-",SUM(G111:G121))</f>
        <v>545.57785301315857</v>
      </c>
      <c r="H122" s="35">
        <f t="shared" si="24"/>
        <v>504.77902256195364</v>
      </c>
      <c r="I122" s="35">
        <f t="shared" si="24"/>
        <v>473.3753972818252</v>
      </c>
      <c r="J122" s="35">
        <f t="shared" si="24"/>
        <v>458.67905596209636</v>
      </c>
      <c r="K122" s="35">
        <f t="shared" si="24"/>
        <v>495.80350354557794</v>
      </c>
      <c r="L122" s="35">
        <f t="shared" si="24"/>
        <v>495.62191350339208</v>
      </c>
      <c r="M122" s="35">
        <f t="shared" si="24"/>
        <v>526.48865947607669</v>
      </c>
      <c r="N122" s="35">
        <f t="shared" si="24"/>
        <v>556.33672640008183</v>
      </c>
      <c r="O122" s="27"/>
      <c r="P122" s="35">
        <f t="shared" ref="P122:W122" si="25">IF(P111="-","-",SUM(P111:P121))</f>
        <v>556.33672640008183</v>
      </c>
      <c r="Q122" s="35">
        <f t="shared" si="25"/>
        <v>601.56712899308036</v>
      </c>
      <c r="R122" s="35">
        <f t="shared" si="25"/>
        <v>550.09490701833829</v>
      </c>
      <c r="S122" s="35">
        <f t="shared" si="25"/>
        <v>531.66828087428087</v>
      </c>
      <c r="T122" s="35">
        <f t="shared" si="25"/>
        <v>464.19043551148724</v>
      </c>
      <c r="U122" s="35">
        <f t="shared" si="25"/>
        <v>490.0377834986142</v>
      </c>
      <c r="V122" s="35">
        <f t="shared" si="25"/>
        <v>578.5505303333839</v>
      </c>
      <c r="W122" s="35">
        <f t="shared" si="25"/>
        <v>964.82351824434238</v>
      </c>
      <c r="X122" s="27"/>
      <c r="Y122" s="35">
        <f t="shared" ref="Y122:AC122" si="26">IF(Y111="-","-",SUM(Y111:Y121))</f>
        <v>1846.8572930219964</v>
      </c>
      <c r="Z122" s="35" t="str">
        <f t="shared" si="26"/>
        <v>-</v>
      </c>
      <c r="AA122" s="35" t="str">
        <f t="shared" si="26"/>
        <v>-</v>
      </c>
      <c r="AB122" s="35" t="str">
        <f t="shared" si="26"/>
        <v>-</v>
      </c>
      <c r="AC122" s="35" t="str">
        <f t="shared" si="26"/>
        <v>-</v>
      </c>
      <c r="AD122" s="25"/>
    </row>
    <row r="123" spans="1:30" s="26" customFormat="1" ht="11.25" x14ac:dyDescent="0.15">
      <c r="A123" s="207"/>
      <c r="B123" s="120" t="s">
        <v>244</v>
      </c>
      <c r="C123" s="120" t="s">
        <v>180</v>
      </c>
      <c r="D123" s="122" t="s">
        <v>135</v>
      </c>
      <c r="E123" s="119"/>
      <c r="F123" s="27"/>
      <c r="G123" s="117">
        <f>IF('3a DF'!H$147="-","-",'3a DF'!H$147)</f>
        <v>253.15</v>
      </c>
      <c r="H123" s="117">
        <f>IF('3a DF'!I$147="-","-",'3a DF'!I$147)</f>
        <v>213.57</v>
      </c>
      <c r="I123" s="117">
        <f>IF('3a DF'!J$147="-","-",'3a DF'!J$147)</f>
        <v>174.75</v>
      </c>
      <c r="J123" s="117">
        <f>IF('3a DF'!K$147="-","-",'3a DF'!K$147)</f>
        <v>160.27000000000001</v>
      </c>
      <c r="K123" s="117">
        <f>IF('3a DF'!L$147="-","-",'3a DF'!L$147)</f>
        <v>200.75</v>
      </c>
      <c r="L123" s="117">
        <f>IF('3a DF'!M$147="-","-",'3a DF'!M$147)</f>
        <v>199.06</v>
      </c>
      <c r="M123" s="117">
        <f>IF('3a DF'!N$147="-","-",'3a DF'!N$147)</f>
        <v>215.77</v>
      </c>
      <c r="N123" s="117">
        <f>IF('3a DF'!O$147="-","-",'3a DF'!O$147)</f>
        <v>243.36</v>
      </c>
      <c r="O123" s="27"/>
      <c r="P123" s="117">
        <f>IF('3a DF'!Q$147="-","-",'3a DF'!Q$147)</f>
        <v>243.36</v>
      </c>
      <c r="Q123" s="117">
        <f>IF('3a DF'!R$147="-","-",'3a DF'!R$147)</f>
        <v>281.18</v>
      </c>
      <c r="R123" s="117">
        <f>IF('3a DF'!S$147="-","-",'3a DF'!S$147)</f>
        <v>230.78</v>
      </c>
      <c r="S123" s="117">
        <f>IF('3a DF'!T$147="-","-",'3a DF'!T$147)</f>
        <v>206.32</v>
      </c>
      <c r="T123" s="117">
        <f>IF('3a DF'!U$147="-","-",'3a DF'!U$147)</f>
        <v>145.13</v>
      </c>
      <c r="U123" s="117">
        <f>IF('3a DF'!V$147="-","-",'3a DF'!V$147)</f>
        <v>187.07</v>
      </c>
      <c r="V123" s="117">
        <f>IF('3a DF'!W$147="-","-",'3a DF'!W$147)</f>
        <v>276.51</v>
      </c>
      <c r="W123" s="117">
        <f>IF('3a DF'!X$148="-","-",'3a DF'!X$148)</f>
        <v>605.44000000000005</v>
      </c>
      <c r="X123" s="27"/>
      <c r="Y123" s="117">
        <f>IF('3a DF'!Z$148="-","-",'3a DF'!Z$148)</f>
        <v>1455.9576357366336</v>
      </c>
      <c r="Z123" s="117" t="str">
        <f>IF('3a DF'!AA$148="-","-",'3a DF'!AA$148)</f>
        <v>-</v>
      </c>
      <c r="AA123" s="117" t="str">
        <f>IF('3a DF'!AB$148="-","-",'3a DF'!AB$148)</f>
        <v>-</v>
      </c>
      <c r="AB123" s="117" t="str">
        <f>IF('3a DF'!AC$148="-","-",'3a DF'!AC$148)</f>
        <v>-</v>
      </c>
      <c r="AC123" s="117" t="str">
        <f>IF('3a DF'!AD$148="-","-",'3a DF'!AD$148)</f>
        <v>-</v>
      </c>
      <c r="AD123" s="25"/>
    </row>
    <row r="124" spans="1:30" s="26" customFormat="1" ht="11.25" x14ac:dyDescent="0.15">
      <c r="A124" s="207"/>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x14ac:dyDescent="0.15">
      <c r="A125" s="207"/>
      <c r="B125" s="120" t="s">
        <v>245</v>
      </c>
      <c r="C125" s="120" t="s">
        <v>182</v>
      </c>
      <c r="D125" s="122" t="s">
        <v>135</v>
      </c>
      <c r="E125" s="119"/>
      <c r="F125" s="27"/>
      <c r="G125" s="117" t="str">
        <f>IF('3c AA'!J260="-","-",'3c AA'!J260)</f>
        <v>-</v>
      </c>
      <c r="H125" s="117" t="str">
        <f>IF('3c AA'!K260="-","-",'3c AA'!K260)</f>
        <v>-</v>
      </c>
      <c r="I125" s="117" t="str">
        <f>IF('3c AA'!L260="-","-",'3c AA'!L260)</f>
        <v>-</v>
      </c>
      <c r="J125" s="117" t="str">
        <f>IF('3c AA'!M260="-","-",'3c AA'!M260)</f>
        <v>-</v>
      </c>
      <c r="K125" s="117" t="str">
        <f>IF('3c AA'!N260="-","-",'3c AA'!N260)</f>
        <v>-</v>
      </c>
      <c r="L125" s="117" t="str">
        <f>IF('3c AA'!O260="-","-",'3c AA'!O260)</f>
        <v>-</v>
      </c>
      <c r="M125" s="117" t="str">
        <f>IF('3c AA'!P260="-","-",'3c AA'!P260)</f>
        <v>-</v>
      </c>
      <c r="N125" s="117" t="str">
        <f>IF('3c AA'!Q260="-","-",'3c AA'!Q260)</f>
        <v>-</v>
      </c>
      <c r="O125" s="27"/>
      <c r="P125" s="117" t="str">
        <f>IF('3c AA'!S260="-","-",'3c AA'!S260)</f>
        <v>-</v>
      </c>
      <c r="Q125" s="117" t="str">
        <f>IF('3c AA'!T260="-","-",'3c AA'!T260)</f>
        <v>-</v>
      </c>
      <c r="R125" s="117" t="str">
        <f>IF('3c AA'!U260="-","-",'3c AA'!U260)</f>
        <v>-</v>
      </c>
      <c r="S125" s="117" t="str">
        <f>IF('3c AA'!V260="-","-",'3c AA'!V260)</f>
        <v>-</v>
      </c>
      <c r="T125" s="117">
        <f>IF('3c AA'!W260="-","-",'3c AA'!W260)</f>
        <v>0</v>
      </c>
      <c r="U125" s="117">
        <f>IF('3c AA'!X260="-","-",'3c AA'!X260)</f>
        <v>0</v>
      </c>
      <c r="V125" s="117">
        <f>IF('3c AA'!Y260="-","-",'3c AA'!Y260)</f>
        <v>0</v>
      </c>
      <c r="W125" s="117" t="str">
        <f>IF('3c AA'!Z260="-","-",'3c AA'!Z260)</f>
        <v>-</v>
      </c>
      <c r="X125" s="27"/>
      <c r="Y125" s="117">
        <f>IF('3c AA'!AB260="-","-",'3c AA'!AB260)</f>
        <v>2.9742599903583686</v>
      </c>
      <c r="Z125" s="117" t="str">
        <f>IF('3c AA'!AC260="-","-",'3c AA'!AC260)</f>
        <v>-</v>
      </c>
      <c r="AA125" s="117" t="str">
        <f>IF('3c AA'!AD260="-","-",'3c AA'!AD260)</f>
        <v>-</v>
      </c>
      <c r="AB125" s="117" t="str">
        <f>IF('3c AA'!AE260="-","-",'3c AA'!AE260)</f>
        <v>-</v>
      </c>
      <c r="AC125" s="117" t="str">
        <f>IF('3c AA'!AF260="-","-",'3c AA'!AF260)</f>
        <v>-</v>
      </c>
      <c r="AD125" s="25"/>
    </row>
    <row r="126" spans="1:30" s="26" customFormat="1" ht="11.25" customHeight="1" x14ac:dyDescent="0.15">
      <c r="A126" s="207"/>
      <c r="B126" s="120" t="s">
        <v>246</v>
      </c>
      <c r="C126" s="120" t="s">
        <v>183</v>
      </c>
      <c r="D126" s="122" t="s">
        <v>135</v>
      </c>
      <c r="E126" s="119"/>
      <c r="F126" s="27"/>
      <c r="G126" s="117">
        <f>IF('3d PC'!G$43="-","-",'3d PC'!G$43)</f>
        <v>21.926269106402124</v>
      </c>
      <c r="H126" s="117">
        <f>IF('3d PC'!H$43="-","-",'3d PC'!H$43)</f>
        <v>21.926269106402124</v>
      </c>
      <c r="I126" s="117">
        <f>IF('3d PC'!I$43="-","-",'3d PC'!I$43)</f>
        <v>22.64764819235609</v>
      </c>
      <c r="J126" s="117">
        <f>IF('3d PC'!J$43="-","-",'3d PC'!J$43)</f>
        <v>22.505107470829557</v>
      </c>
      <c r="K126" s="117">
        <f>IF('3d PC'!K$43="-","-",'3d PC'!K$43)</f>
        <v>19.106297226763825</v>
      </c>
      <c r="L126" s="117">
        <f>IF('3d PC'!L$43="-","-",'3d PC'!L$43)</f>
        <v>19.106297226763825</v>
      </c>
      <c r="M126" s="117">
        <f>IF('3d PC'!M$43="-","-",'3d PC'!M$43)</f>
        <v>20.852393125569616</v>
      </c>
      <c r="N126" s="117">
        <f>IF('3d PC'!N$43="-","-",'3d PC'!N$43)</f>
        <v>20.849370287873604</v>
      </c>
      <c r="O126" s="27"/>
      <c r="P126" s="117">
        <f>IF('3d PC'!P$43="-","-",'3d PC'!P$43)</f>
        <v>20.849370287873604</v>
      </c>
      <c r="Q126" s="117">
        <f>IF('3d PC'!Q$43="-","-",'3d PC'!Q$43)</f>
        <v>21.503193401206047</v>
      </c>
      <c r="R126" s="117">
        <f>IF('3d PC'!R$43="-","-",'3d PC'!R$43)</f>
        <v>21.819481548965161</v>
      </c>
      <c r="S126" s="117">
        <f>IF('3d PC'!S$43="-","-",'3d PC'!S$43)</f>
        <v>25.256715910577427</v>
      </c>
      <c r="T126" s="117">
        <f>IF('3d PC'!T$43="-","-",'3d PC'!T$43)</f>
        <v>24.167303215101221</v>
      </c>
      <c r="U126" s="117">
        <f>IF('3d PC'!U$43="-","-",'3d PC'!U$43)</f>
        <v>23.962512789411701</v>
      </c>
      <c r="V126" s="117">
        <f>IF('3d PC'!V$43="-","-",'3d PC'!V$43)</f>
        <v>23.858648398084732</v>
      </c>
      <c r="W126" s="117">
        <f>IF('3d PC'!W$43="-","-",'3d PC'!W$43)</f>
        <v>33.366817904048837</v>
      </c>
      <c r="X126" s="27"/>
      <c r="Y126" s="117">
        <f>IF('3d PC'!Y$43="-","-",'3d PC'!Y$43)</f>
        <v>33.475871166766694</v>
      </c>
      <c r="Z126" s="117" t="str">
        <f>IF('3d PC'!Z$43="-","-",'3d PC'!Z$43)</f>
        <v>-</v>
      </c>
      <c r="AA126" s="117" t="str">
        <f>IF('3d PC'!AA$43="-","-",'3d PC'!AA$43)</f>
        <v>-</v>
      </c>
      <c r="AB126" s="117" t="str">
        <f>IF('3d PC'!AB$43="-","-",'3d PC'!AB$43)</f>
        <v>-</v>
      </c>
      <c r="AC126" s="117" t="str">
        <f>IF('3d PC'!AC$43="-","-",'3d PC'!AC$43)</f>
        <v>-</v>
      </c>
      <c r="AD126" s="25"/>
    </row>
    <row r="127" spans="1:30" s="26" customFormat="1" ht="11.25" customHeight="1" x14ac:dyDescent="0.15">
      <c r="A127" s="207"/>
      <c r="B127" s="120" t="s">
        <v>247</v>
      </c>
      <c r="C127" s="120" t="s">
        <v>184</v>
      </c>
      <c r="D127" s="122" t="s">
        <v>135</v>
      </c>
      <c r="E127" s="119"/>
      <c r="F127" s="27"/>
      <c r="G127" s="117">
        <f>IF('3f NC-Gas'!F54="-","-",'3f NC-Gas'!F54)</f>
        <v>117.25912991101427</v>
      </c>
      <c r="H127" s="117">
        <f>IF('3f NC-Gas'!G54="-","-",'3f NC-Gas'!G54)</f>
        <v>117.13912991501969</v>
      </c>
      <c r="I127" s="117">
        <f>IF('3f NC-Gas'!H54="-","-",'3f NC-Gas'!H54)</f>
        <v>119.52683006717739</v>
      </c>
      <c r="J127" s="117">
        <f>IF('3f NC-Gas'!I54="-","-",'3f NC-Gas'!I54)</f>
        <v>119.17883007879314</v>
      </c>
      <c r="K127" s="117">
        <f>IF('3f NC-Gas'!J54="-","-",'3f NC-Gas'!J54)</f>
        <v>121.42513481279587</v>
      </c>
      <c r="L127" s="117">
        <f>IF('3f NC-Gas'!K54="-","-",'3f NC-Gas'!K54)</f>
        <v>121.44913481199478</v>
      </c>
      <c r="M127" s="117">
        <f>IF('3f NC-Gas'!L54="-","-",'3f NC-Gas'!L54)</f>
        <v>122.70618502036943</v>
      </c>
      <c r="N127" s="117">
        <f>IF('3f NC-Gas'!M54="-","-",'3f NC-Gas'!M54)</f>
        <v>122.77818501796618</v>
      </c>
      <c r="O127" s="27"/>
      <c r="P127" s="117">
        <f>IF('3f NC-Gas'!O54="-","-",'3f NC-Gas'!O54)</f>
        <v>122.77818501796618</v>
      </c>
      <c r="Q127" s="117">
        <f>IF('3f NC-Gas'!P54="-","-",'3f NC-Gas'!P54)</f>
        <v>129.08535083090231</v>
      </c>
      <c r="R127" s="117">
        <f>IF('3f NC-Gas'!Q54="-","-",'3f NC-Gas'!Q54)</f>
        <v>128.64135084572243</v>
      </c>
      <c r="S127" s="117">
        <f>IF('3f NC-Gas'!R54="-","-",'3f NC-Gas'!R54)</f>
        <v>127.49027461518759</v>
      </c>
      <c r="T127" s="117">
        <f>IF('3f NC-Gas'!S54="-","-",'3f NC-Gas'!S54)</f>
        <v>124.82627470410817</v>
      </c>
      <c r="U127" s="117">
        <f>IF('3f NC-Gas'!T54="-","-",'3f NC-Gas'!T54)</f>
        <v>135.64689009330851</v>
      </c>
      <c r="V127" s="117">
        <f>IF('3f NC-Gas'!U54="-","-",'3f NC-Gas'!U54)</f>
        <v>135.21489010772808</v>
      </c>
      <c r="W127" s="117">
        <f>IF('3f NC-Gas'!V109="-","-",'3f NC-Gas'!V109)</f>
        <v>162.94544913692886</v>
      </c>
      <c r="X127" s="27"/>
      <c r="Y127" s="117">
        <f>IF('3f NC-Gas'!X109="-","-",'3f NC-Gas'!X109)</f>
        <v>157.99564595618827</v>
      </c>
      <c r="Z127" s="117" t="str">
        <f>IF('3f NC-Gas'!Y109="-","-",'3f NC-Gas'!Y109)</f>
        <v>-</v>
      </c>
      <c r="AA127" s="117" t="str">
        <f>IF('3f NC-Gas'!Z109="-","-",'3f NC-Gas'!Z109)</f>
        <v>-</v>
      </c>
      <c r="AB127" s="117" t="str">
        <f>IF('3f NC-Gas'!AA109="-","-",'3f NC-Gas'!AA109)</f>
        <v>-</v>
      </c>
      <c r="AC127" s="117" t="str">
        <f>IF('3f NC-Gas'!AB109="-","-",'3f NC-Gas'!AB109)</f>
        <v>-</v>
      </c>
      <c r="AD127" s="25"/>
    </row>
    <row r="128" spans="1:30" s="26" customFormat="1" ht="12.6" customHeight="1" x14ac:dyDescent="0.15">
      <c r="A128" s="207"/>
      <c r="B128" s="120" t="s">
        <v>248</v>
      </c>
      <c r="C128" s="120" t="s">
        <v>185</v>
      </c>
      <c r="D128" s="122" t="s">
        <v>135</v>
      </c>
      <c r="E128" s="119"/>
      <c r="F128" s="27"/>
      <c r="G128" s="117">
        <f>IF('3g CPIH'!C$17="-","-",'3h OC '!$E$12*('3g CPIH'!C$17/'3g CPIH'!$G$17))</f>
        <v>87.194616340508801</v>
      </c>
      <c r="H128" s="117">
        <f>IF('3g CPIH'!D$17="-","-",'3h OC '!$E$12*('3g CPIH'!D$17/'3g CPIH'!$G$17))</f>
        <v>87.369180136986301</v>
      </c>
      <c r="I128" s="117">
        <f>IF('3g CPIH'!E$17="-","-",'3h OC '!$E$12*('3g CPIH'!E$17/'3g CPIH'!$G$17))</f>
        <v>87.631025831702544</v>
      </c>
      <c r="J128" s="117">
        <f>IF('3g CPIH'!F$17="-","-",'3h OC '!$E$12*('3g CPIH'!F$17/'3g CPIH'!$G$17))</f>
        <v>88.15471722113503</v>
      </c>
      <c r="K128" s="117">
        <f>IF('3g CPIH'!G$17="-","-",'3h OC '!$E$12*('3g CPIH'!G$17/'3g CPIH'!$G$17))</f>
        <v>89.202100000000002</v>
      </c>
      <c r="L128" s="117">
        <f>IF('3g CPIH'!H$17="-","-",'3h OC '!$E$12*('3g CPIH'!H$17/'3g CPIH'!$G$17))</f>
        <v>90.33676467710373</v>
      </c>
      <c r="M128" s="117">
        <f>IF('3g CPIH'!I$17="-","-",'3h OC '!$E$12*('3g CPIH'!I$17/'3g CPIH'!$G$17))</f>
        <v>91.645993150684916</v>
      </c>
      <c r="N128" s="117">
        <f>IF('3g CPIH'!J$17="-","-",'3h OC '!$E$12*('3g CPIH'!J$17/'3g CPIH'!$G$17))</f>
        <v>92.431530234833673</v>
      </c>
      <c r="O128" s="27"/>
      <c r="P128" s="117">
        <f>IF('3g CPIH'!L$17="-","-",'3h OC '!$E$12*('3g CPIH'!L$17/'3g CPIH'!$G$17))</f>
        <v>92.431530234833673</v>
      </c>
      <c r="Q128" s="117">
        <f>IF('3g CPIH'!M$17="-","-",'3h OC '!$E$12*('3g CPIH'!M$17/'3g CPIH'!$G$17))</f>
        <v>93.47891301369863</v>
      </c>
      <c r="R128" s="117">
        <f>IF('3g CPIH'!N$17="-","-",'3h OC '!$E$12*('3g CPIH'!N$17/'3g CPIH'!$G$17))</f>
        <v>94.177168199608616</v>
      </c>
      <c r="S128" s="117">
        <f>IF('3g CPIH'!O$17="-","-",'3h OC '!$E$12*('3g CPIH'!O$17/'3g CPIH'!$G$17))</f>
        <v>94.700859589041102</v>
      </c>
      <c r="T128" s="117">
        <f>IF('3g CPIH'!P$17="-","-",'3h OC '!$E$12*('3g CPIH'!P$17/'3g CPIH'!$G$17))</f>
        <v>94.96270528375733</v>
      </c>
      <c r="U128" s="117">
        <f>IF('3g CPIH'!Q$17="-","-",'3h OC '!$E$12*('3g CPIH'!Q$17/'3g CPIH'!$G$17))</f>
        <v>95.48639667318983</v>
      </c>
      <c r="V128" s="117">
        <f>IF('3g CPIH'!R$17="-","-",'3h OC '!$E$12*('3g CPIH'!R$17/'3g CPIH'!$G$17))</f>
        <v>97.232034637964787</v>
      </c>
      <c r="W128" s="117">
        <f>IF('3g CPIH'!S$17="-","-",'3h OC '!$E$12*('3g CPIH'!S$17/'3g CPIH'!$G$17))</f>
        <v>100.11233727984346</v>
      </c>
      <c r="X128" s="27"/>
      <c r="Y128" s="117">
        <f>IF('3g CPIH'!U$17="-","-",'3h OC '!$E$12*('3g CPIH'!U$17/'3g CPIH'!$G$17))</f>
        <v>105.1746873776908</v>
      </c>
      <c r="Z128" s="117" t="str">
        <f>IF('3g CPIH'!V$17="-","-",'3h OC '!$E$12*('3g CPIH'!V$17/'3g CPIH'!$G$17))</f>
        <v>-</v>
      </c>
      <c r="AA128" s="117" t="str">
        <f>IF('3g CPIH'!W$17="-","-",'3h OC '!$E$12*('3g CPIH'!W$17/'3g CPIH'!$G$17))</f>
        <v>-</v>
      </c>
      <c r="AB128" s="117" t="str">
        <f>IF('3g CPIH'!X$17="-","-",'3h OC '!$E$12*('3g CPIH'!X$17/'3g CPIH'!$G$17))</f>
        <v>-</v>
      </c>
      <c r="AC128" s="117" t="str">
        <f>IF('3g CPIH'!Y$17="-","-",'3h OC '!$E$12*('3g CPIH'!Y$17/'3g CPIH'!$G$17))</f>
        <v>-</v>
      </c>
      <c r="AD128" s="25"/>
    </row>
    <row r="129" spans="1:30" s="26" customFormat="1" ht="11.25" customHeight="1" x14ac:dyDescent="0.15">
      <c r="A129" s="207"/>
      <c r="B129" s="120" t="s">
        <v>248</v>
      </c>
      <c r="C129" s="120" t="s">
        <v>186</v>
      </c>
      <c r="D129" s="122" t="s">
        <v>135</v>
      </c>
      <c r="E129" s="119"/>
      <c r="F129" s="27"/>
      <c r="G129" s="117" t="s">
        <v>249</v>
      </c>
      <c r="H129" s="117" t="s">
        <v>249</v>
      </c>
      <c r="I129" s="117" t="s">
        <v>249</v>
      </c>
      <c r="J129" s="117" t="s">
        <v>249</v>
      </c>
      <c r="K129" s="117">
        <f>IF('3i SMNCC'!G$53="-","-",'3i SMNCC'!G$53)</f>
        <v>0</v>
      </c>
      <c r="L129" s="117">
        <f>IF('3i SMNCC'!H$53="-","-",'3i SMNCC'!H$53)</f>
        <v>-0.14839729644435984</v>
      </c>
      <c r="M129" s="117">
        <f>IF('3i SMNCC'!I$53="-","-",'3i SMNCC'!I$53)</f>
        <v>1.899695256253338</v>
      </c>
      <c r="N129" s="117">
        <f>IF('3i SMNCC'!J$53="-","-",'3i SMNCC'!J$53)</f>
        <v>1.9653659209909353</v>
      </c>
      <c r="O129" s="27"/>
      <c r="P129" s="117">
        <f>IF('3i SMNCC'!L$53="-","-",'3i SMNCC'!L$53)</f>
        <v>1.9653659209909353</v>
      </c>
      <c r="Q129" s="117">
        <f>IF('3i SMNCC'!M$53="-","-",'3i SMNCC'!M$53)</f>
        <v>3.94070969375099</v>
      </c>
      <c r="R129" s="117">
        <f>IF('3i SMNCC'!N$53="-","-",'3i SMNCC'!N$53)</f>
        <v>3.6877871322225353</v>
      </c>
      <c r="S129" s="117">
        <f>IF('3i SMNCC'!O$53="-","-",'3i SMNCC'!O$53)</f>
        <v>5.396909444486452</v>
      </c>
      <c r="T129" s="117">
        <f>IF('3i SMNCC'!P$53="-","-",'3i SMNCC'!P$53)</f>
        <v>4.6837637900821658</v>
      </c>
      <c r="U129" s="117">
        <f>IF('3i SMNCC'!Q$53="-","-",'3i SMNCC'!Q$53)</f>
        <v>4.418895268958277</v>
      </c>
      <c r="V129" s="117">
        <f>IF('3i SMNCC'!R$53="-","-",'3i SMNCC'!R$53)</f>
        <v>-1.4350963821646188</v>
      </c>
      <c r="W129" s="117">
        <f>IF('3i SMNCC'!S$53="-","-",'3i SMNCC'!S$53)</f>
        <v>-3.050256404560824</v>
      </c>
      <c r="X129" s="27"/>
      <c r="Y129" s="117">
        <f>IF('3i SMNCC'!U$53="-","-",'3i SMNCC'!U$53)</f>
        <v>-8.5975135901744473</v>
      </c>
      <c r="Z129" s="117" t="str">
        <f>IF('3i SMNCC'!V$53="-","-",'3i SMNCC'!V$53)</f>
        <v>-</v>
      </c>
      <c r="AA129" s="117" t="str">
        <f>IF('3i SMNCC'!W$53="-","-",'3i SMNCC'!W$53)</f>
        <v>-</v>
      </c>
      <c r="AB129" s="117" t="str">
        <f>IF('3i SMNCC'!X$53="-","-",'3i SMNCC'!X$53)</f>
        <v>-</v>
      </c>
      <c r="AC129" s="117" t="str">
        <f>IF('3i SMNCC'!Y$53="-","-",'3i SMNCC'!Y$53)</f>
        <v>-</v>
      </c>
      <c r="AD129" s="25"/>
    </row>
    <row r="130" spans="1:30" s="26" customFormat="1" ht="11.25" customHeight="1" x14ac:dyDescent="0.15">
      <c r="A130" s="207"/>
      <c r="B130" s="120" t="s">
        <v>248</v>
      </c>
      <c r="C130" s="120" t="s">
        <v>187</v>
      </c>
      <c r="D130" s="122" t="s">
        <v>135</v>
      </c>
      <c r="E130" s="119"/>
      <c r="F130" s="27"/>
      <c r="G130" s="117">
        <f>IF('3g CPIH'!C$17="-","-",'3j PAAC PAP'!$G$24*('3g CPIH'!C$17/'3g CPIH'!$G$17))</f>
        <v>38.769117710371823</v>
      </c>
      <c r="H130" s="117">
        <f>IF('3g CPIH'!D$17="-","-",'3j PAAC PAP'!$G$24*('3g CPIH'!D$17/'3g CPIH'!$G$17))</f>
        <v>38.846733561643838</v>
      </c>
      <c r="I130" s="117">
        <f>IF('3g CPIH'!E$17="-","-",'3j PAAC PAP'!$G$24*('3g CPIH'!E$17/'3g CPIH'!$G$17))</f>
        <v>38.963157338551866</v>
      </c>
      <c r="J130" s="117">
        <f>IF('3g CPIH'!F$17="-","-",'3j PAAC PAP'!$G$24*('3g CPIH'!F$17/'3g CPIH'!$G$17))</f>
        <v>39.19600489236791</v>
      </c>
      <c r="K130" s="117">
        <f>IF('3g CPIH'!G$17="-","-",'3j PAAC PAP'!$G$24*('3g CPIH'!G$17/'3g CPIH'!$G$17))</f>
        <v>39.661700000000003</v>
      </c>
      <c r="L130" s="117">
        <f>IF('3g CPIH'!H$17="-","-",'3j PAAC PAP'!$G$24*('3g CPIH'!H$17/'3g CPIH'!$G$17))</f>
        <v>40.166203033268111</v>
      </c>
      <c r="M130" s="117">
        <f>IF('3g CPIH'!I$17="-","-",'3j PAAC PAP'!$G$24*('3g CPIH'!I$17/'3g CPIH'!$G$17))</f>
        <v>40.748321917808219</v>
      </c>
      <c r="N130" s="117">
        <f>IF('3g CPIH'!J$17="-","-",'3j PAAC PAP'!$G$24*('3g CPIH'!J$17/'3g CPIH'!$G$17))</f>
        <v>41.097593248532299</v>
      </c>
      <c r="O130" s="27"/>
      <c r="P130" s="117">
        <f>IF('3g CPIH'!L$17="-","-",'3j PAAC PAP'!$G$24*('3g CPIH'!L$17/'3g CPIH'!$G$17))</f>
        <v>41.097593248532299</v>
      </c>
      <c r="Q130" s="117">
        <f>IF('3g CPIH'!M$17="-","-",'3j PAAC PAP'!$G$24*('3g CPIH'!M$17/'3g CPIH'!$G$17))</f>
        <v>41.563288356164385</v>
      </c>
      <c r="R130" s="117">
        <f>IF('3g CPIH'!N$17="-","-",'3j PAAC PAP'!$G$24*('3g CPIH'!N$17/'3g CPIH'!$G$17))</f>
        <v>41.87375176125245</v>
      </c>
      <c r="S130" s="117">
        <f>IF('3g CPIH'!O$17="-","-",'3j PAAC PAP'!$G$24*('3g CPIH'!O$17/'3g CPIH'!$G$17))</f>
        <v>42.1065993150685</v>
      </c>
      <c r="T130" s="117">
        <f>IF('3g CPIH'!P$17="-","-",'3j PAAC PAP'!$G$24*('3g CPIH'!P$17/'3g CPIH'!$G$17))</f>
        <v>42.223023091976515</v>
      </c>
      <c r="U130" s="117">
        <f>IF('3g CPIH'!Q$17="-","-",'3j PAAC PAP'!$G$24*('3g CPIH'!Q$17/'3g CPIH'!$G$17))</f>
        <v>42.455870645792565</v>
      </c>
      <c r="V130" s="117">
        <f>IF('3g CPIH'!R$17="-","-",'3j PAAC PAP'!$G$24*('3g CPIH'!R$17/'3g CPIH'!$G$17))</f>
        <v>43.232029158512731</v>
      </c>
      <c r="W130" s="117">
        <f>IF('3g CPIH'!S$17="-","-",'3j PAAC PAP'!$G$24*('3g CPIH'!S$17/'3g CPIH'!$G$17))</f>
        <v>44.512690704500983</v>
      </c>
      <c r="X130" s="27"/>
      <c r="Y130" s="117">
        <f>IF('3g CPIH'!U$17="-","-",'3j PAAC PAP'!$G$24*('3g CPIH'!U$17/'3g CPIH'!$G$17))</f>
        <v>46.763550391389437</v>
      </c>
      <c r="Z130" s="117" t="str">
        <f>IF('3g CPIH'!V$17="-","-",'3j PAAC PAP'!$G$24*('3g CPIH'!V$17/'3g CPIH'!$G$17))</f>
        <v>-</v>
      </c>
      <c r="AA130" s="117" t="str">
        <f>IF('3g CPIH'!W$17="-","-",'3j PAAC PAP'!$G$24*('3g CPIH'!W$17/'3g CPIH'!$G$17))</f>
        <v>-</v>
      </c>
      <c r="AB130" s="117" t="str">
        <f>IF('3g CPIH'!X$17="-","-",'3j PAAC PAP'!$G$24*('3g CPIH'!X$17/'3g CPIH'!$G$17))</f>
        <v>-</v>
      </c>
      <c r="AC130" s="117" t="str">
        <f>IF('3g CPIH'!Y$17="-","-",'3j PAAC PAP'!$G$24*('3g CPIH'!Y$17/'3g CPIH'!$G$17))</f>
        <v>-</v>
      </c>
      <c r="AD130" s="25"/>
    </row>
    <row r="131" spans="1:30" s="26" customFormat="1" ht="11.25" customHeight="1" x14ac:dyDescent="0.15">
      <c r="A131" s="207"/>
      <c r="B131" s="120" t="s">
        <v>248</v>
      </c>
      <c r="C131" s="120" t="s">
        <v>188</v>
      </c>
      <c r="D131" s="122" t="s">
        <v>135</v>
      </c>
      <c r="E131" s="119"/>
      <c r="F131" s="27"/>
      <c r="G131" s="117">
        <f>IF(G123="-","-",SUM(G123:G129)*'3j PAAC PAP'!$G$42)</f>
        <v>0</v>
      </c>
      <c r="H131" s="117">
        <f>IF(H123="-","-",SUM(H123:H129)*'3j PAAC PAP'!$G$42)</f>
        <v>0</v>
      </c>
      <c r="I131" s="117">
        <f>IF(I123="-","-",SUM(I123:I129)*'3j PAAC PAP'!$G$42)</f>
        <v>0</v>
      </c>
      <c r="J131" s="117">
        <f>IF(J123="-","-",SUM(J123:J129)*'3j PAAC PAP'!$G$42)</f>
        <v>0</v>
      </c>
      <c r="K131" s="117">
        <f>IF(K123="-","-",SUM(K123:K129)*'3j PAAC PAP'!$G$42)</f>
        <v>0</v>
      </c>
      <c r="L131" s="117">
        <f>IF(L123="-","-",SUM(L123:L129)*'3j PAAC PAP'!$G$42)</f>
        <v>0</v>
      </c>
      <c r="M131" s="117">
        <f>IF(M123="-","-",SUM(M123:M129)*'3j PAAC PAP'!$G$42)</f>
        <v>0</v>
      </c>
      <c r="N131" s="117">
        <f>IF(N123="-","-",SUM(N123:N129)*'3j PAAC PAP'!$G$42)</f>
        <v>0</v>
      </c>
      <c r="O131" s="27"/>
      <c r="P131" s="117">
        <f>IF(P123="-","-",SUM(P123:P129)*'3j PAAC PAP'!$G$42)</f>
        <v>0</v>
      </c>
      <c r="Q131" s="117">
        <f>IF(Q123="-","-",SUM(Q123:Q129)*'3j PAAC PAP'!$G$42)</f>
        <v>0</v>
      </c>
      <c r="R131" s="117">
        <f>IF(R123="-","-",SUM(R123:R129)*'3j PAAC PAP'!$G$42)</f>
        <v>0</v>
      </c>
      <c r="S131" s="117">
        <f>IF(S123="-","-",SUM(S123:S129)*'3j PAAC PAP'!$G$42)</f>
        <v>0</v>
      </c>
      <c r="T131" s="117">
        <f>IF(T123="-","-",SUM(T123:T129)*'3j PAAC PAP'!$G$42)</f>
        <v>0</v>
      </c>
      <c r="U131" s="117">
        <f>IF(U123="-","-",SUM(U123:U129)*'3j PAAC PAP'!$G$42)</f>
        <v>0</v>
      </c>
      <c r="V131" s="117">
        <f>IF(V123="-","-",SUM(V123:V129)*'3j PAAC PAP'!$G$42)</f>
        <v>0</v>
      </c>
      <c r="W131" s="117">
        <f>IF(W123="-","-",SUM(W123:W129)*'3j PAAC PAP'!$G$42)</f>
        <v>0</v>
      </c>
      <c r="X131" s="27"/>
      <c r="Y131" s="117">
        <f>IF(Y123="-","-",SUM(Y123:Y129)*'3j PAAC PAP'!$G$42)</f>
        <v>0</v>
      </c>
      <c r="Z131" s="117" t="str">
        <f>IF(Z123="-","-",SUM(Z123:Z129)*'3j PAAC PAP'!$G$42)</f>
        <v>-</v>
      </c>
      <c r="AA131" s="117" t="str">
        <f>IF(AA123="-","-",SUM(AA123:AA129)*'3j PAAC PAP'!$G$42)</f>
        <v>-</v>
      </c>
      <c r="AB131" s="117" t="str">
        <f>IF(AB123="-","-",SUM(AB123:AB129)*'3j PAAC PAP'!$G$42)</f>
        <v>-</v>
      </c>
      <c r="AC131" s="117" t="str">
        <f>IF(AC123="-","-",SUM(AC123:AC129)*'3j PAAC PAP'!$G$42)</f>
        <v>-</v>
      </c>
      <c r="AD131" s="25"/>
    </row>
    <row r="132" spans="1:30" s="26" customFormat="1" ht="11.25" x14ac:dyDescent="0.15">
      <c r="A132" s="207"/>
      <c r="B132" s="120" t="s">
        <v>189</v>
      </c>
      <c r="C132" s="120" t="s">
        <v>250</v>
      </c>
      <c r="D132" s="122" t="s">
        <v>135</v>
      </c>
      <c r="E132" s="119"/>
      <c r="F132" s="27"/>
      <c r="G132" s="117">
        <f>IF(G126="-","-",SUM(G123:G131)*'3k EBIT'!$E$12)</f>
        <v>10.038417609266777</v>
      </c>
      <c r="H132" s="117">
        <f>IF(H126="-","-",SUM(H123:H131)*'3k EBIT'!$E$12)</f>
        <v>9.2743922247619661</v>
      </c>
      <c r="I132" s="117">
        <f>IF(I126="-","-",SUM(I123:I131)*'3k EBIT'!$E$12)</f>
        <v>8.5900694345721309</v>
      </c>
      <c r="J132" s="117">
        <f>IF(J126="-","-",SUM(J123:J131)*'3k EBIT'!$E$12)</f>
        <v>8.3147726483554187</v>
      </c>
      <c r="K132" s="117">
        <f>IF(K126="-","-",SUM(K123:K131)*'3k EBIT'!$E$12)</f>
        <v>9.1057728541421916</v>
      </c>
      <c r="L132" s="117">
        <f>IF(L126="-","-",SUM(L123:L131)*'3k EBIT'!$E$12)</f>
        <v>9.1023790075036235</v>
      </c>
      <c r="M132" s="117">
        <f>IF(M126="-","-",SUM(M123:M131)*'3k EBIT'!$E$12)</f>
        <v>9.560482293500236</v>
      </c>
      <c r="N132" s="117">
        <f>IF(N126="-","-",SUM(N123:N131)*'3k EBIT'!$E$12)</f>
        <v>10.119432241947091</v>
      </c>
      <c r="O132" s="27"/>
      <c r="P132" s="117">
        <f>IF(P126="-","-",SUM(P123:P131)*'3k EBIT'!$E$12)</f>
        <v>10.119432241947091</v>
      </c>
      <c r="Q132" s="117">
        <f>IF(Q126="-","-",SUM(Q123:Q131)*'3k EBIT'!$E$12)</f>
        <v>11.054314186167554</v>
      </c>
      <c r="R132" s="117">
        <f>IF(R126="-","-",SUM(R123:R131)*'3k EBIT'!$E$12)</f>
        <v>10.090331720799151</v>
      </c>
      <c r="S132" s="117">
        <f>IF(S126="-","-",SUM(S123:S131)*'3k EBIT'!$E$12)</f>
        <v>9.7086236786786255</v>
      </c>
      <c r="T132" s="117">
        <f>IF(T126="-","-",SUM(T123:T131)*'3k EBIT'!$E$12)</f>
        <v>8.4443137814067715</v>
      </c>
      <c r="U132" s="117">
        <f>IF(U126="-","-",SUM(U123:U131)*'3k EBIT'!$E$12)</f>
        <v>9.4717376720357596</v>
      </c>
      <c r="V132" s="117">
        <f>IF(V126="-","-",SUM(V123:V131)*'3k EBIT'!$E$12)</f>
        <v>11.129095014660995</v>
      </c>
      <c r="W132" s="117">
        <f>IF(W126="-","-",SUM(W123:W131)*'3k EBIT'!$E$12)</f>
        <v>18.270358084006908</v>
      </c>
      <c r="X132" s="27"/>
      <c r="Y132" s="117">
        <f>IF(Y126="-","-",SUM(Y123:Y131)*'3k EBIT'!$E$12)</f>
        <v>34.74123644597482</v>
      </c>
      <c r="Z132" s="117" t="str">
        <f>IF(Z126="-","-",SUM(Z123:Z131)*'3k EBIT'!$E$12)</f>
        <v>-</v>
      </c>
      <c r="AA132" s="117" t="str">
        <f>IF(AA126="-","-",SUM(AA123:AA131)*'3k EBIT'!$E$12)</f>
        <v>-</v>
      </c>
      <c r="AB132" s="117" t="str">
        <f>IF(AB126="-","-",SUM(AB123:AB131)*'3k EBIT'!$E$12)</f>
        <v>-</v>
      </c>
      <c r="AC132" s="117" t="str">
        <f>IF(AC126="-","-",SUM(AC123:AC131)*'3k EBIT'!$E$12)</f>
        <v>-</v>
      </c>
      <c r="AD132" s="25"/>
    </row>
    <row r="133" spans="1:30" s="26" customFormat="1" ht="11.25" x14ac:dyDescent="0.15">
      <c r="A133" s="207"/>
      <c r="B133" s="120" t="s">
        <v>251</v>
      </c>
      <c r="C133" s="156" t="s">
        <v>252</v>
      </c>
      <c r="D133" s="122" t="s">
        <v>135</v>
      </c>
      <c r="E133" s="118"/>
      <c r="F133" s="27"/>
      <c r="G133" s="117">
        <f>IF(G128="-","-",SUM(G123:G126,G128:G132)*'3l HAP'!$E$13)</f>
        <v>6.0185991584430516</v>
      </c>
      <c r="H133" s="117">
        <f>IF(H128="-","-",SUM(H123:H126,H128:H132)*'3l HAP'!$E$13)</f>
        <v>5.4316144450112169</v>
      </c>
      <c r="I133" s="117">
        <f>IF(I128="-","-",SUM(I123:I126,I128:I132)*'3l HAP'!$E$13)</f>
        <v>4.8693316095715513</v>
      </c>
      <c r="J133" s="117">
        <f>IF(J128="-","-",SUM(J123:J126,J128:J132)*'3l HAP'!$E$13)</f>
        <v>4.6622888572887833</v>
      </c>
      <c r="K133" s="117">
        <f>IF(K128="-","-",SUM(K123:K126,K128:K132)*'3l HAP'!$E$13)</f>
        <v>5.238928563854544</v>
      </c>
      <c r="L133" s="117">
        <f>IF(L128="-","-",SUM(L123:L126,L128:L132)*'3l HAP'!$E$13)</f>
        <v>5.2359619541762212</v>
      </c>
      <c r="M133" s="117">
        <f>IF(M128="-","-",SUM(M123:M126,M128:M132)*'3l HAP'!$E$13)</f>
        <v>5.5705620841752141</v>
      </c>
      <c r="N133" s="117">
        <f>IF(N128="-","-",SUM(N123:N126,N128:N132)*'3l HAP'!$E$13)</f>
        <v>6.0002228172082948</v>
      </c>
      <c r="O133" s="27"/>
      <c r="P133" s="117">
        <f>IF(P128="-","-",SUM(P123:P126,P128:P132)*'3l HAP'!$E$13)</f>
        <v>6.0002228172082948</v>
      </c>
      <c r="Q133" s="117">
        <f>IF(Q128="-","-",SUM(Q123:Q126,Q128:Q132)*'3l HAP'!$E$13)</f>
        <v>6.6282796494691087</v>
      </c>
      <c r="R133" s="117">
        <f>IF(R128="-","-",SUM(R123:R126,R128:R132)*'3l HAP'!$E$13)</f>
        <v>5.8919559666324561</v>
      </c>
      <c r="S133" s="117">
        <f>IF(S128="-","-",SUM(S123:S126,S128:S132)*'3l HAP'!$E$13)</f>
        <v>5.6146728139180917</v>
      </c>
      <c r="T133" s="117">
        <f>IF(T128="-","-",SUM(T123:T126,T128:T132)*'3l HAP'!$E$13)</f>
        <v>4.6794262492455854</v>
      </c>
      <c r="U133" s="117">
        <f>IF(U128="-","-",SUM(U123:U126,U128:U132)*'3l HAP'!$E$13)</f>
        <v>5.3127125124560921</v>
      </c>
      <c r="V133" s="117">
        <f>IF(V128="-","-",SUM(V123:V126,V128:V132)*'3l HAP'!$E$13)</f>
        <v>6.5961615732189642</v>
      </c>
      <c r="W133" s="117">
        <f>IF(W128="-","-",SUM(W123:W126,W128:W132)*'3l HAP'!$E$13)</f>
        <v>11.693063164340737</v>
      </c>
      <c r="X133" s="27"/>
      <c r="Y133" s="117">
        <f>IF(Y128="-","-",SUM(Y123:Y126,Y128:Y132)*'3l HAP'!$E$13)</f>
        <v>24.457640100600397</v>
      </c>
      <c r="Z133" s="117" t="str">
        <f>IF(Z128="-","-",SUM(Z123:Z126,Z128:Z132)*'3l HAP'!$E$13)</f>
        <v>-</v>
      </c>
      <c r="AA133" s="117" t="str">
        <f>IF(AA128="-","-",SUM(AA123:AA126,AA128:AA132)*'3l HAP'!$E$13)</f>
        <v>-</v>
      </c>
      <c r="AB133" s="117" t="str">
        <f>IF(AB128="-","-",SUM(AB123:AB126,AB128:AB132)*'3l HAP'!$E$13)</f>
        <v>-</v>
      </c>
      <c r="AC133" s="117" t="str">
        <f>IF(AC128="-","-",SUM(AC123:AC126,AC128:AC132)*'3l HAP'!$E$13)</f>
        <v>-</v>
      </c>
      <c r="AD133" s="25"/>
    </row>
    <row r="134" spans="1:30" s="26" customFormat="1" ht="11.25" x14ac:dyDescent="0.15">
      <c r="A134" s="207"/>
      <c r="B134" s="120" t="s">
        <v>253</v>
      </c>
      <c r="C134" s="120" t="str">
        <f>B134&amp;"_"&amp;D134</f>
        <v>Total_South Wales</v>
      </c>
      <c r="D134" s="122" t="s">
        <v>135</v>
      </c>
      <c r="E134" s="119"/>
      <c r="F134" s="27"/>
      <c r="G134" s="117">
        <f t="shared" ref="G134:N134" si="27">IF(G123="-","-",SUM(G123:G133))</f>
        <v>534.35614983600681</v>
      </c>
      <c r="H134" s="117">
        <f t="shared" si="27"/>
        <v>493.55731938982512</v>
      </c>
      <c r="I134" s="117">
        <f t="shared" si="27"/>
        <v>456.97806247393152</v>
      </c>
      <c r="J134" s="117">
        <f t="shared" si="27"/>
        <v>442.28172116876988</v>
      </c>
      <c r="K134" s="117">
        <f t="shared" si="27"/>
        <v>484.48993345755639</v>
      </c>
      <c r="L134" s="117">
        <f t="shared" si="27"/>
        <v>484.30834341436588</v>
      </c>
      <c r="M134" s="117">
        <f t="shared" si="27"/>
        <v>508.75363284836089</v>
      </c>
      <c r="N134" s="117">
        <f t="shared" si="27"/>
        <v>538.60169976935208</v>
      </c>
      <c r="O134" s="27"/>
      <c r="P134" s="117">
        <f t="shared" ref="P134:W134" si="28">IF(P123="-","-",SUM(P123:P133))</f>
        <v>538.60169976935208</v>
      </c>
      <c r="Q134" s="117">
        <f t="shared" si="28"/>
        <v>588.43404913135919</v>
      </c>
      <c r="R134" s="117">
        <f t="shared" si="28"/>
        <v>536.96182717520276</v>
      </c>
      <c r="S134" s="117">
        <f t="shared" si="28"/>
        <v>516.5946553669578</v>
      </c>
      <c r="T134" s="117">
        <f t="shared" si="28"/>
        <v>449.11681011567771</v>
      </c>
      <c r="U134" s="117">
        <f t="shared" si="28"/>
        <v>503.8250156551527</v>
      </c>
      <c r="V134" s="117">
        <f t="shared" si="28"/>
        <v>592.33776250800565</v>
      </c>
      <c r="W134" s="117">
        <f t="shared" si="28"/>
        <v>973.2904598691091</v>
      </c>
      <c r="X134" s="27"/>
      <c r="Y134" s="117">
        <f t="shared" ref="Y134:AC134" si="29">IF(Y123="-","-",SUM(Y123:Y133))</f>
        <v>1852.943013575428</v>
      </c>
      <c r="Z134" s="117" t="str">
        <f t="shared" si="29"/>
        <v>-</v>
      </c>
      <c r="AA134" s="117" t="str">
        <f t="shared" si="29"/>
        <v>-</v>
      </c>
      <c r="AB134" s="117" t="str">
        <f t="shared" si="29"/>
        <v>-</v>
      </c>
      <c r="AC134" s="117" t="str">
        <f t="shared" si="29"/>
        <v>-</v>
      </c>
      <c r="AD134" s="25"/>
    </row>
    <row r="135" spans="1:30" s="26" customFormat="1" ht="11.25" x14ac:dyDescent="0.15">
      <c r="A135" s="207"/>
      <c r="B135" s="123" t="s">
        <v>244</v>
      </c>
      <c r="C135" s="123" t="s">
        <v>180</v>
      </c>
      <c r="D135" s="121" t="s">
        <v>134</v>
      </c>
      <c r="E135" s="75"/>
      <c r="F135" s="27"/>
      <c r="G135" s="35">
        <f>IF('3a DF'!H$147="-","-",'3a DF'!H$147)</f>
        <v>253.15</v>
      </c>
      <c r="H135" s="35">
        <f>IF('3a DF'!I$147="-","-",'3a DF'!I$147)</f>
        <v>213.57</v>
      </c>
      <c r="I135" s="35">
        <f>IF('3a DF'!J$147="-","-",'3a DF'!J$147)</f>
        <v>174.75</v>
      </c>
      <c r="J135" s="35">
        <f>IF('3a DF'!K$147="-","-",'3a DF'!K$147)</f>
        <v>160.27000000000001</v>
      </c>
      <c r="K135" s="35">
        <f>IF('3a DF'!L$147="-","-",'3a DF'!L$147)</f>
        <v>200.75</v>
      </c>
      <c r="L135" s="35">
        <f>IF('3a DF'!M$147="-","-",'3a DF'!M$147)</f>
        <v>199.06</v>
      </c>
      <c r="M135" s="35">
        <f>IF('3a DF'!N$147="-","-",'3a DF'!N$147)</f>
        <v>215.77</v>
      </c>
      <c r="N135" s="35">
        <f>IF('3a DF'!O$147="-","-",'3a DF'!O$147)</f>
        <v>243.36</v>
      </c>
      <c r="O135" s="27"/>
      <c r="P135" s="35">
        <f>IF('3a DF'!Q$147="-","-",'3a DF'!Q$147)</f>
        <v>243.36</v>
      </c>
      <c r="Q135" s="35">
        <f>IF('3a DF'!R$147="-","-",'3a DF'!R$147)</f>
        <v>281.18</v>
      </c>
      <c r="R135" s="35">
        <f>IF('3a DF'!S$147="-","-",'3a DF'!S$147)</f>
        <v>230.78</v>
      </c>
      <c r="S135" s="35">
        <f>IF('3a DF'!T$147="-","-",'3a DF'!T$147)</f>
        <v>206.32</v>
      </c>
      <c r="T135" s="35">
        <f>IF('3a DF'!U$147="-","-",'3a DF'!U$147)</f>
        <v>145.13</v>
      </c>
      <c r="U135" s="35">
        <f>IF('3a DF'!V$147="-","-",'3a DF'!V$147)</f>
        <v>187.07</v>
      </c>
      <c r="V135" s="35">
        <f>IF('3a DF'!W$147="-","-",'3a DF'!W$147)</f>
        <v>276.51</v>
      </c>
      <c r="W135" s="35">
        <f>IF('3a DF'!X$148="-","-",'3a DF'!X$148)</f>
        <v>605.44000000000005</v>
      </c>
      <c r="X135" s="27"/>
      <c r="Y135" s="35">
        <f>IF('3a DF'!Z$148="-","-",'3a DF'!Z$148)</f>
        <v>1455.9576357366336</v>
      </c>
      <c r="Z135" s="35" t="str">
        <f>IF('3a DF'!AA$148="-","-",'3a DF'!AA$148)</f>
        <v>-</v>
      </c>
      <c r="AA135" s="35" t="str">
        <f>IF('3a DF'!AB$148="-","-",'3a DF'!AB$148)</f>
        <v>-</v>
      </c>
      <c r="AB135" s="35" t="str">
        <f>IF('3a DF'!AC$148="-","-",'3a DF'!AC$148)</f>
        <v>-</v>
      </c>
      <c r="AC135" s="35" t="str">
        <f>IF('3a DF'!AD$148="-","-",'3a DF'!AD$148)</f>
        <v>-</v>
      </c>
      <c r="AD135" s="25"/>
    </row>
    <row r="136" spans="1:30" s="26" customFormat="1" ht="11.25" customHeight="1" x14ac:dyDescent="0.15">
      <c r="A136" s="207"/>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x14ac:dyDescent="0.15">
      <c r="A137" s="207"/>
      <c r="B137" s="123" t="s">
        <v>245</v>
      </c>
      <c r="C137" s="123" t="s">
        <v>182</v>
      </c>
      <c r="D137" s="121" t="s">
        <v>134</v>
      </c>
      <c r="E137" s="75"/>
      <c r="F137" s="27"/>
      <c r="G137" s="35" t="str">
        <f>IF('3c AA'!J261="-","-",'3c AA'!J261)</f>
        <v>-</v>
      </c>
      <c r="H137" s="35" t="str">
        <f>IF('3c AA'!K261="-","-",'3c AA'!K261)</f>
        <v>-</v>
      </c>
      <c r="I137" s="35" t="str">
        <f>IF('3c AA'!L261="-","-",'3c AA'!L261)</f>
        <v>-</v>
      </c>
      <c r="J137" s="35" t="str">
        <f>IF('3c AA'!M261="-","-",'3c AA'!M261)</f>
        <v>-</v>
      </c>
      <c r="K137" s="35" t="str">
        <f>IF('3c AA'!N261="-","-",'3c AA'!N261)</f>
        <v>-</v>
      </c>
      <c r="L137" s="35" t="str">
        <f>IF('3c AA'!O261="-","-",'3c AA'!O261)</f>
        <v>-</v>
      </c>
      <c r="M137" s="35" t="str">
        <f>IF('3c AA'!P261="-","-",'3c AA'!P261)</f>
        <v>-</v>
      </c>
      <c r="N137" s="35" t="str">
        <f>IF('3c AA'!Q261="-","-",'3c AA'!Q261)</f>
        <v>-</v>
      </c>
      <c r="O137" s="27"/>
      <c r="P137" s="35" t="str">
        <f>IF('3c AA'!S261="-","-",'3c AA'!S261)</f>
        <v>-</v>
      </c>
      <c r="Q137" s="35" t="str">
        <f>IF('3c AA'!T261="-","-",'3c AA'!T261)</f>
        <v>-</v>
      </c>
      <c r="R137" s="35" t="str">
        <f>IF('3c AA'!U261="-","-",'3c AA'!U261)</f>
        <v>-</v>
      </c>
      <c r="S137" s="35" t="str">
        <f>IF('3c AA'!V261="-","-",'3c AA'!V261)</f>
        <v>-</v>
      </c>
      <c r="T137" s="35">
        <f>IF('3c AA'!W261="-","-",'3c AA'!W261)</f>
        <v>0</v>
      </c>
      <c r="U137" s="35">
        <f>IF('3c AA'!X261="-","-",'3c AA'!X261)</f>
        <v>0</v>
      </c>
      <c r="V137" s="35">
        <f>IF('3c AA'!Y261="-","-",'3c AA'!Y261)</f>
        <v>0</v>
      </c>
      <c r="W137" s="35" t="str">
        <f>IF('3c AA'!Z261="-","-",'3c AA'!Z261)</f>
        <v>-</v>
      </c>
      <c r="X137" s="27"/>
      <c r="Y137" s="35">
        <f>IF('3c AA'!AB261="-","-",'3c AA'!AB261)</f>
        <v>2.9742599903583686</v>
      </c>
      <c r="Z137" s="35" t="str">
        <f>IF('3c AA'!AC261="-","-",'3c AA'!AC261)</f>
        <v>-</v>
      </c>
      <c r="AA137" s="35" t="str">
        <f>IF('3c AA'!AD261="-","-",'3c AA'!AD261)</f>
        <v>-</v>
      </c>
      <c r="AB137" s="35" t="str">
        <f>IF('3c AA'!AE261="-","-",'3c AA'!AE261)</f>
        <v>-</v>
      </c>
      <c r="AC137" s="35" t="str">
        <f>IF('3c AA'!AF261="-","-",'3c AA'!AF261)</f>
        <v>-</v>
      </c>
      <c r="AD137" s="25"/>
    </row>
    <row r="138" spans="1:30" s="26" customFormat="1" ht="11.25" customHeight="1" x14ac:dyDescent="0.15">
      <c r="A138" s="207"/>
      <c r="B138" s="123" t="s">
        <v>246</v>
      </c>
      <c r="C138" s="123" t="s">
        <v>183</v>
      </c>
      <c r="D138" s="121" t="s">
        <v>134</v>
      </c>
      <c r="E138" s="75"/>
      <c r="F138" s="27"/>
      <c r="G138" s="35">
        <f>IF('3d PC'!G$43="-","-",'3d PC'!G$43)</f>
        <v>21.926269106402124</v>
      </c>
      <c r="H138" s="35">
        <f>IF('3d PC'!H$43="-","-",'3d PC'!H$43)</f>
        <v>21.926269106402124</v>
      </c>
      <c r="I138" s="35">
        <f>IF('3d PC'!I$43="-","-",'3d PC'!I$43)</f>
        <v>22.64764819235609</v>
      </c>
      <c r="J138" s="35">
        <f>IF('3d PC'!J$43="-","-",'3d PC'!J$43)</f>
        <v>22.505107470829557</v>
      </c>
      <c r="K138" s="35">
        <f>IF('3d PC'!K$43="-","-",'3d PC'!K$43)</f>
        <v>19.106297226763825</v>
      </c>
      <c r="L138" s="35">
        <f>IF('3d PC'!L$43="-","-",'3d PC'!L$43)</f>
        <v>19.106297226763825</v>
      </c>
      <c r="M138" s="35">
        <f>IF('3d PC'!M$43="-","-",'3d PC'!M$43)</f>
        <v>20.852393125569616</v>
      </c>
      <c r="N138" s="35">
        <f>IF('3d PC'!N$43="-","-",'3d PC'!N$43)</f>
        <v>20.849370287873604</v>
      </c>
      <c r="O138" s="27"/>
      <c r="P138" s="35">
        <f>IF('3d PC'!P$43="-","-",'3d PC'!P$43)</f>
        <v>20.849370287873604</v>
      </c>
      <c r="Q138" s="35">
        <f>IF('3d PC'!Q$43="-","-",'3d PC'!Q$43)</f>
        <v>21.503193401206047</v>
      </c>
      <c r="R138" s="35">
        <f>IF('3d PC'!R$43="-","-",'3d PC'!R$43)</f>
        <v>21.819481548965161</v>
      </c>
      <c r="S138" s="35">
        <f>IF('3d PC'!S$43="-","-",'3d PC'!S$43)</f>
        <v>25.256715910577427</v>
      </c>
      <c r="T138" s="35">
        <f>IF('3d PC'!T$43="-","-",'3d PC'!T$43)</f>
        <v>24.167303215101221</v>
      </c>
      <c r="U138" s="35">
        <f>IF('3d PC'!U$43="-","-",'3d PC'!U$43)</f>
        <v>23.962512789411701</v>
      </c>
      <c r="V138" s="35">
        <f>IF('3d PC'!V$43="-","-",'3d PC'!V$43)</f>
        <v>23.858648398084732</v>
      </c>
      <c r="W138" s="35">
        <f>IF('3d PC'!W$43="-","-",'3d PC'!W$43)</f>
        <v>33.366817904048837</v>
      </c>
      <c r="X138" s="27"/>
      <c r="Y138" s="35">
        <f>IF('3d PC'!Y$43="-","-",'3d PC'!Y$43)</f>
        <v>33.475871166766694</v>
      </c>
      <c r="Z138" s="35" t="str">
        <f>IF('3d PC'!Z$43="-","-",'3d PC'!Z$43)</f>
        <v>-</v>
      </c>
      <c r="AA138" s="35" t="str">
        <f>IF('3d PC'!AA$43="-","-",'3d PC'!AA$43)</f>
        <v>-</v>
      </c>
      <c r="AB138" s="35" t="str">
        <f>IF('3d PC'!AB$43="-","-",'3d PC'!AB$43)</f>
        <v>-</v>
      </c>
      <c r="AC138" s="35" t="str">
        <f>IF('3d PC'!AC$43="-","-",'3d PC'!AC$43)</f>
        <v>-</v>
      </c>
      <c r="AD138" s="25"/>
    </row>
    <row r="139" spans="1:30" s="26" customFormat="1" ht="11.25" customHeight="1" x14ac:dyDescent="0.15">
      <c r="A139" s="207"/>
      <c r="B139" s="123" t="s">
        <v>247</v>
      </c>
      <c r="C139" s="123" t="s">
        <v>184</v>
      </c>
      <c r="D139" s="121" t="s">
        <v>134</v>
      </c>
      <c r="E139" s="75"/>
      <c r="F139" s="27"/>
      <c r="G139" s="35">
        <f>IF('3f NC-Gas'!F55="-","-",'3f NC-Gas'!F55)</f>
        <v>131.21426541432564</v>
      </c>
      <c r="H139" s="35">
        <f>IF('3f NC-Gas'!G55="-","-",'3f NC-Gas'!G55)</f>
        <v>131.09426542047683</v>
      </c>
      <c r="I139" s="35">
        <f>IF('3f NC-Gas'!H55="-","-",'3f NC-Gas'!H55)</f>
        <v>135.2478202516063</v>
      </c>
      <c r="J139" s="35">
        <f>IF('3f NC-Gas'!I55="-","-",'3f NC-Gas'!I55)</f>
        <v>134.89982026944477</v>
      </c>
      <c r="K139" s="35">
        <f>IF('3f NC-Gas'!J55="-","-",'3f NC-Gas'!J55)</f>
        <v>133.31609533843078</v>
      </c>
      <c r="L139" s="35">
        <f>IF('3f NC-Gas'!K55="-","-",'3f NC-Gas'!K55)</f>
        <v>133.34009533720052</v>
      </c>
      <c r="M139" s="35">
        <f>IF('3f NC-Gas'!L55="-","-",'3f NC-Gas'!L55)</f>
        <v>140.85566212422739</v>
      </c>
      <c r="N139" s="35">
        <f>IF('3f NC-Gas'!M55="-","-",'3f NC-Gas'!M55)</f>
        <v>140.9276621205367</v>
      </c>
      <c r="O139" s="27"/>
      <c r="P139" s="35">
        <f>IF('3f NC-Gas'!O55="-","-",'3f NC-Gas'!O55)</f>
        <v>140.9276621205367</v>
      </c>
      <c r="Q139" s="35">
        <f>IF('3f NC-Gas'!P55="-","-",'3f NC-Gas'!P55)</f>
        <v>150.79038998511555</v>
      </c>
      <c r="R139" s="35">
        <f>IF('3f NC-Gas'!Q55="-","-",'3f NC-Gas'!Q55)</f>
        <v>150.34639000787499</v>
      </c>
      <c r="S139" s="35">
        <f>IF('3f NC-Gas'!R55="-","-",'3f NC-Gas'!R55)</f>
        <v>142.51282308408926</v>
      </c>
      <c r="T139" s="35">
        <f>IF('3f NC-Gas'!S55="-","-",'3f NC-Gas'!S55)</f>
        <v>139.8488232206459</v>
      </c>
      <c r="U139" s="35">
        <f>IF('3f NC-Gas'!T55="-","-",'3f NC-Gas'!T55)</f>
        <v>138.18989605661486</v>
      </c>
      <c r="V139" s="35">
        <f>IF('3f NC-Gas'!U55="-","-",'3f NC-Gas'!U55)</f>
        <v>137.75789607875916</v>
      </c>
      <c r="W139" s="35">
        <f>IF('3f NC-Gas'!V110="-","-",'3f NC-Gas'!V110)</f>
        <v>174.8383080507042</v>
      </c>
      <c r="X139" s="27"/>
      <c r="Y139" s="35">
        <f>IF('3f NC-Gas'!X110="-","-",'3f NC-Gas'!X110)</f>
        <v>169.37309976060479</v>
      </c>
      <c r="Z139" s="35" t="str">
        <f>IF('3f NC-Gas'!Y110="-","-",'3f NC-Gas'!Y110)</f>
        <v>-</v>
      </c>
      <c r="AA139" s="35" t="str">
        <f>IF('3f NC-Gas'!Z110="-","-",'3f NC-Gas'!Z110)</f>
        <v>-</v>
      </c>
      <c r="AB139" s="35" t="str">
        <f>IF('3f NC-Gas'!AA110="-","-",'3f NC-Gas'!AA110)</f>
        <v>-</v>
      </c>
      <c r="AC139" s="35" t="str">
        <f>IF('3f NC-Gas'!AB110="-","-",'3f NC-Gas'!AB110)</f>
        <v>-</v>
      </c>
      <c r="AD139" s="25"/>
    </row>
    <row r="140" spans="1:30" s="26" customFormat="1" ht="11.25" customHeight="1" x14ac:dyDescent="0.15">
      <c r="A140" s="207"/>
      <c r="B140" s="123" t="s">
        <v>248</v>
      </c>
      <c r="C140" s="123" t="s">
        <v>185</v>
      </c>
      <c r="D140" s="121" t="s">
        <v>134</v>
      </c>
      <c r="E140" s="75"/>
      <c r="F140" s="27"/>
      <c r="G140" s="35">
        <f>IF('3g CPIH'!C$17="-","-",'3h OC '!$E$12*('3g CPIH'!C$17/'3g CPIH'!$G$17))</f>
        <v>87.194616340508801</v>
      </c>
      <c r="H140" s="35">
        <f>IF('3g CPIH'!D$17="-","-",'3h OC '!$E$12*('3g CPIH'!D$17/'3g CPIH'!$G$17))</f>
        <v>87.369180136986301</v>
      </c>
      <c r="I140" s="35">
        <f>IF('3g CPIH'!E$17="-","-",'3h OC '!$E$12*('3g CPIH'!E$17/'3g CPIH'!$G$17))</f>
        <v>87.631025831702544</v>
      </c>
      <c r="J140" s="35">
        <f>IF('3g CPIH'!F$17="-","-",'3h OC '!$E$12*('3g CPIH'!F$17/'3g CPIH'!$G$17))</f>
        <v>88.15471722113503</v>
      </c>
      <c r="K140" s="35">
        <f>IF('3g CPIH'!G$17="-","-",'3h OC '!$E$12*('3g CPIH'!G$17/'3g CPIH'!$G$17))</f>
        <v>89.202100000000002</v>
      </c>
      <c r="L140" s="35">
        <f>IF('3g CPIH'!H$17="-","-",'3h OC '!$E$12*('3g CPIH'!H$17/'3g CPIH'!$G$17))</f>
        <v>90.33676467710373</v>
      </c>
      <c r="M140" s="35">
        <f>IF('3g CPIH'!I$17="-","-",'3h OC '!$E$12*('3g CPIH'!I$17/'3g CPIH'!$G$17))</f>
        <v>91.645993150684916</v>
      </c>
      <c r="N140" s="35">
        <f>IF('3g CPIH'!J$17="-","-",'3h OC '!$E$12*('3g CPIH'!J$17/'3g CPIH'!$G$17))</f>
        <v>92.431530234833673</v>
      </c>
      <c r="O140" s="27"/>
      <c r="P140" s="35">
        <f>IF('3g CPIH'!L$17="-","-",'3h OC '!$E$12*('3g CPIH'!L$17/'3g CPIH'!$G$17))</f>
        <v>92.431530234833673</v>
      </c>
      <c r="Q140" s="35">
        <f>IF('3g CPIH'!M$17="-","-",'3h OC '!$E$12*('3g CPIH'!M$17/'3g CPIH'!$G$17))</f>
        <v>93.47891301369863</v>
      </c>
      <c r="R140" s="35">
        <f>IF('3g CPIH'!N$17="-","-",'3h OC '!$E$12*('3g CPIH'!N$17/'3g CPIH'!$G$17))</f>
        <v>94.177168199608616</v>
      </c>
      <c r="S140" s="35">
        <f>IF('3g CPIH'!O$17="-","-",'3h OC '!$E$12*('3g CPIH'!O$17/'3g CPIH'!$G$17))</f>
        <v>94.700859589041102</v>
      </c>
      <c r="T140" s="35">
        <f>IF('3g CPIH'!P$17="-","-",'3h OC '!$E$12*('3g CPIH'!P$17/'3g CPIH'!$G$17))</f>
        <v>94.96270528375733</v>
      </c>
      <c r="U140" s="35">
        <f>IF('3g CPIH'!Q$17="-","-",'3h OC '!$E$12*('3g CPIH'!Q$17/'3g CPIH'!$G$17))</f>
        <v>95.48639667318983</v>
      </c>
      <c r="V140" s="35">
        <f>IF('3g CPIH'!R$17="-","-",'3h OC '!$E$12*('3g CPIH'!R$17/'3g CPIH'!$G$17))</f>
        <v>97.232034637964787</v>
      </c>
      <c r="W140" s="35">
        <f>IF('3g CPIH'!S$17="-","-",'3h OC '!$E$12*('3g CPIH'!S$17/'3g CPIH'!$G$17))</f>
        <v>100.11233727984346</v>
      </c>
      <c r="X140" s="27"/>
      <c r="Y140" s="35">
        <f>IF('3g CPIH'!U$17="-","-",'3h OC '!$E$12*('3g CPIH'!U$17/'3g CPIH'!$G$17))</f>
        <v>105.1746873776908</v>
      </c>
      <c r="Z140" s="35" t="str">
        <f>IF('3g CPIH'!V$17="-","-",'3h OC '!$E$12*('3g CPIH'!V$17/'3g CPIH'!$G$17))</f>
        <v>-</v>
      </c>
      <c r="AA140" s="35" t="str">
        <f>IF('3g CPIH'!W$17="-","-",'3h OC '!$E$12*('3g CPIH'!W$17/'3g CPIH'!$G$17))</f>
        <v>-</v>
      </c>
      <c r="AB140" s="35" t="str">
        <f>IF('3g CPIH'!X$17="-","-",'3h OC '!$E$12*('3g CPIH'!X$17/'3g CPIH'!$G$17))</f>
        <v>-</v>
      </c>
      <c r="AC140" s="35" t="str">
        <f>IF('3g CPIH'!Y$17="-","-",'3h OC '!$E$12*('3g CPIH'!Y$17/'3g CPIH'!$G$17))</f>
        <v>-</v>
      </c>
      <c r="AD140" s="25"/>
    </row>
    <row r="141" spans="1:30" s="26" customFormat="1" ht="11.25" customHeight="1" x14ac:dyDescent="0.15">
      <c r="A141" s="207"/>
      <c r="B141" s="123" t="s">
        <v>248</v>
      </c>
      <c r="C141" s="123" t="s">
        <v>186</v>
      </c>
      <c r="D141" s="121" t="s">
        <v>134</v>
      </c>
      <c r="E141" s="75"/>
      <c r="F141" s="27"/>
      <c r="G141" s="35" t="s">
        <v>249</v>
      </c>
      <c r="H141" s="35" t="s">
        <v>249</v>
      </c>
      <c r="I141" s="35" t="s">
        <v>249</v>
      </c>
      <c r="J141" s="35" t="s">
        <v>249</v>
      </c>
      <c r="K141" s="35">
        <f>IF('3i SMNCC'!G$53="-","-",'3i SMNCC'!G$53)</f>
        <v>0</v>
      </c>
      <c r="L141" s="35">
        <f>IF('3i SMNCC'!H$53="-","-",'3i SMNCC'!H$53)</f>
        <v>-0.14839729644435984</v>
      </c>
      <c r="M141" s="35">
        <f>IF('3i SMNCC'!I$53="-","-",'3i SMNCC'!I$53)</f>
        <v>1.899695256253338</v>
      </c>
      <c r="N141" s="35">
        <f>IF('3i SMNCC'!J$53="-","-",'3i SMNCC'!J$53)</f>
        <v>1.9653659209909353</v>
      </c>
      <c r="O141" s="27"/>
      <c r="P141" s="35">
        <f>IF('3i SMNCC'!L$53="-","-",'3i SMNCC'!L$53)</f>
        <v>1.9653659209909353</v>
      </c>
      <c r="Q141" s="35">
        <f>IF('3i SMNCC'!M$53="-","-",'3i SMNCC'!M$53)</f>
        <v>3.94070969375099</v>
      </c>
      <c r="R141" s="35">
        <f>IF('3i SMNCC'!N$53="-","-",'3i SMNCC'!N$53)</f>
        <v>3.6877871322225353</v>
      </c>
      <c r="S141" s="35">
        <f>IF('3i SMNCC'!O$53="-","-",'3i SMNCC'!O$53)</f>
        <v>5.396909444486452</v>
      </c>
      <c r="T141" s="35">
        <f>IF('3i SMNCC'!P$53="-","-",'3i SMNCC'!P$53)</f>
        <v>4.6837637900821658</v>
      </c>
      <c r="U141" s="35">
        <f>IF('3i SMNCC'!Q$53="-","-",'3i SMNCC'!Q$53)</f>
        <v>4.418895268958277</v>
      </c>
      <c r="V141" s="35">
        <f>IF('3i SMNCC'!R$53="-","-",'3i SMNCC'!R$53)</f>
        <v>-1.4350963821646188</v>
      </c>
      <c r="W141" s="35">
        <f>IF('3i SMNCC'!S$53="-","-",'3i SMNCC'!S$53)</f>
        <v>-3.050256404560824</v>
      </c>
      <c r="X141" s="27"/>
      <c r="Y141" s="35">
        <f>IF('3i SMNCC'!U$53="-","-",'3i SMNCC'!U$53)</f>
        <v>-8.5975135901744473</v>
      </c>
      <c r="Z141" s="35" t="str">
        <f>IF('3i SMNCC'!V$53="-","-",'3i SMNCC'!V$53)</f>
        <v>-</v>
      </c>
      <c r="AA141" s="35" t="str">
        <f>IF('3i SMNCC'!W$53="-","-",'3i SMNCC'!W$53)</f>
        <v>-</v>
      </c>
      <c r="AB141" s="35" t="str">
        <f>IF('3i SMNCC'!X$53="-","-",'3i SMNCC'!X$53)</f>
        <v>-</v>
      </c>
      <c r="AC141" s="35" t="str">
        <f>IF('3i SMNCC'!Y$53="-","-",'3i SMNCC'!Y$53)</f>
        <v>-</v>
      </c>
      <c r="AD141" s="25"/>
    </row>
    <row r="142" spans="1:30" s="26" customFormat="1" ht="12.6" customHeight="1" x14ac:dyDescent="0.15">
      <c r="A142" s="207"/>
      <c r="B142" s="123" t="s">
        <v>248</v>
      </c>
      <c r="C142" s="123" t="s">
        <v>187</v>
      </c>
      <c r="D142" s="121" t="s">
        <v>134</v>
      </c>
      <c r="E142" s="75"/>
      <c r="F142" s="27"/>
      <c r="G142" s="35">
        <f>IF('3g CPIH'!C$17="-","-",'3j PAAC PAP'!$G$24*('3g CPIH'!C$17/'3g CPIH'!$G$17))</f>
        <v>38.769117710371823</v>
      </c>
      <c r="H142" s="35">
        <f>IF('3g CPIH'!D$17="-","-",'3j PAAC PAP'!$G$24*('3g CPIH'!D$17/'3g CPIH'!$G$17))</f>
        <v>38.846733561643838</v>
      </c>
      <c r="I142" s="35">
        <f>IF('3g CPIH'!E$17="-","-",'3j PAAC PAP'!$G$24*('3g CPIH'!E$17/'3g CPIH'!$G$17))</f>
        <v>38.963157338551866</v>
      </c>
      <c r="J142" s="35">
        <f>IF('3g CPIH'!F$17="-","-",'3j PAAC PAP'!$G$24*('3g CPIH'!F$17/'3g CPIH'!$G$17))</f>
        <v>39.19600489236791</v>
      </c>
      <c r="K142" s="35">
        <f>IF('3g CPIH'!G$17="-","-",'3j PAAC PAP'!$G$24*('3g CPIH'!G$17/'3g CPIH'!$G$17))</f>
        <v>39.661700000000003</v>
      </c>
      <c r="L142" s="35">
        <f>IF('3g CPIH'!H$17="-","-",'3j PAAC PAP'!$G$24*('3g CPIH'!H$17/'3g CPIH'!$G$17))</f>
        <v>40.166203033268111</v>
      </c>
      <c r="M142" s="35">
        <f>IF('3g CPIH'!I$17="-","-",'3j PAAC PAP'!$G$24*('3g CPIH'!I$17/'3g CPIH'!$G$17))</f>
        <v>40.748321917808219</v>
      </c>
      <c r="N142" s="35">
        <f>IF('3g CPIH'!J$17="-","-",'3j PAAC PAP'!$G$24*('3g CPIH'!J$17/'3g CPIH'!$G$17))</f>
        <v>41.097593248532299</v>
      </c>
      <c r="O142" s="27"/>
      <c r="P142" s="35">
        <f>IF('3g CPIH'!L$17="-","-",'3j PAAC PAP'!$G$24*('3g CPIH'!L$17/'3g CPIH'!$G$17))</f>
        <v>41.097593248532299</v>
      </c>
      <c r="Q142" s="35">
        <f>IF('3g CPIH'!M$17="-","-",'3j PAAC PAP'!$G$24*('3g CPIH'!M$17/'3g CPIH'!$G$17))</f>
        <v>41.563288356164385</v>
      </c>
      <c r="R142" s="35">
        <f>IF('3g CPIH'!N$17="-","-",'3j PAAC PAP'!$G$24*('3g CPIH'!N$17/'3g CPIH'!$G$17))</f>
        <v>41.87375176125245</v>
      </c>
      <c r="S142" s="35">
        <f>IF('3g CPIH'!O$17="-","-",'3j PAAC PAP'!$G$24*('3g CPIH'!O$17/'3g CPIH'!$G$17))</f>
        <v>42.1065993150685</v>
      </c>
      <c r="T142" s="35">
        <f>IF('3g CPIH'!P$17="-","-",'3j PAAC PAP'!$G$24*('3g CPIH'!P$17/'3g CPIH'!$G$17))</f>
        <v>42.223023091976515</v>
      </c>
      <c r="U142" s="35">
        <f>IF('3g CPIH'!Q$17="-","-",'3j PAAC PAP'!$G$24*('3g CPIH'!Q$17/'3g CPIH'!$G$17))</f>
        <v>42.455870645792565</v>
      </c>
      <c r="V142" s="35">
        <f>IF('3g CPIH'!R$17="-","-",'3j PAAC PAP'!$G$24*('3g CPIH'!R$17/'3g CPIH'!$G$17))</f>
        <v>43.232029158512731</v>
      </c>
      <c r="W142" s="35">
        <f>IF('3g CPIH'!S$17="-","-",'3j PAAC PAP'!$G$24*('3g CPIH'!S$17/'3g CPIH'!$G$17))</f>
        <v>44.512690704500983</v>
      </c>
      <c r="X142" s="27"/>
      <c r="Y142" s="35">
        <f>IF('3g CPIH'!U$17="-","-",'3j PAAC PAP'!$G$24*('3g CPIH'!U$17/'3g CPIH'!$G$17))</f>
        <v>46.763550391389437</v>
      </c>
      <c r="Z142" s="35" t="str">
        <f>IF('3g CPIH'!V$17="-","-",'3j PAAC PAP'!$G$24*('3g CPIH'!V$17/'3g CPIH'!$G$17))</f>
        <v>-</v>
      </c>
      <c r="AA142" s="35" t="str">
        <f>IF('3g CPIH'!W$17="-","-",'3j PAAC PAP'!$G$24*('3g CPIH'!W$17/'3g CPIH'!$G$17))</f>
        <v>-</v>
      </c>
      <c r="AB142" s="35" t="str">
        <f>IF('3g CPIH'!X$17="-","-",'3j PAAC PAP'!$G$24*('3g CPIH'!X$17/'3g CPIH'!$G$17))</f>
        <v>-</v>
      </c>
      <c r="AC142" s="35" t="str">
        <f>IF('3g CPIH'!Y$17="-","-",'3j PAAC PAP'!$G$24*('3g CPIH'!Y$17/'3g CPIH'!$G$17))</f>
        <v>-</v>
      </c>
      <c r="AD142" s="25"/>
    </row>
    <row r="143" spans="1:30" s="26" customFormat="1" ht="11.25" customHeight="1" x14ac:dyDescent="0.15">
      <c r="A143" s="207"/>
      <c r="B143" s="123" t="s">
        <v>248</v>
      </c>
      <c r="C143" s="123" t="s">
        <v>188</v>
      </c>
      <c r="D143" s="121" t="s">
        <v>134</v>
      </c>
      <c r="E143" s="75"/>
      <c r="F143" s="27"/>
      <c r="G143" s="35">
        <f>IF(G135="-","-",SUM(G135:G141)*'3j PAAC PAP'!$G$42)</f>
        <v>0</v>
      </c>
      <c r="H143" s="35">
        <f>IF(H135="-","-",SUM(H135:H141)*'3j PAAC PAP'!$G$42)</f>
        <v>0</v>
      </c>
      <c r="I143" s="35">
        <f>IF(I135="-","-",SUM(I135:I141)*'3j PAAC PAP'!$G$42)</f>
        <v>0</v>
      </c>
      <c r="J143" s="35">
        <f>IF(J135="-","-",SUM(J135:J141)*'3j PAAC PAP'!$G$42)</f>
        <v>0</v>
      </c>
      <c r="K143" s="35">
        <f>IF(K135="-","-",SUM(K135:K141)*'3j PAAC PAP'!$G$42)</f>
        <v>0</v>
      </c>
      <c r="L143" s="35">
        <f>IF(L135="-","-",SUM(L135:L141)*'3j PAAC PAP'!$G$42)</f>
        <v>0</v>
      </c>
      <c r="M143" s="35">
        <f>IF(M135="-","-",SUM(M135:M141)*'3j PAAC PAP'!$G$42)</f>
        <v>0</v>
      </c>
      <c r="N143" s="35">
        <f>IF(N135="-","-",SUM(N135:N141)*'3j PAAC PAP'!$G$42)</f>
        <v>0</v>
      </c>
      <c r="O143" s="27"/>
      <c r="P143" s="35">
        <f>IF(P135="-","-",SUM(P135:P141)*'3j PAAC PAP'!$G$42)</f>
        <v>0</v>
      </c>
      <c r="Q143" s="35">
        <f>IF(Q135="-","-",SUM(Q135:Q141)*'3j PAAC PAP'!$G$42)</f>
        <v>0</v>
      </c>
      <c r="R143" s="35">
        <f>IF(R135="-","-",SUM(R135:R141)*'3j PAAC PAP'!$G$42)</f>
        <v>0</v>
      </c>
      <c r="S143" s="35">
        <f>IF(S135="-","-",SUM(S135:S141)*'3j PAAC PAP'!$G$42)</f>
        <v>0</v>
      </c>
      <c r="T143" s="35">
        <f>IF(T135="-","-",SUM(T135:T141)*'3j PAAC PAP'!$G$42)</f>
        <v>0</v>
      </c>
      <c r="U143" s="35">
        <f>IF(U135="-","-",SUM(U135:U141)*'3j PAAC PAP'!$G$42)</f>
        <v>0</v>
      </c>
      <c r="V143" s="35">
        <f>IF(V135="-","-",SUM(V135:V141)*'3j PAAC PAP'!$G$42)</f>
        <v>0</v>
      </c>
      <c r="W143" s="35">
        <f>IF(W135="-","-",SUM(W135:W141)*'3j PAAC PAP'!$G$42)</f>
        <v>0</v>
      </c>
      <c r="X143" s="27"/>
      <c r="Y143" s="35">
        <f>IF(Y135="-","-",SUM(Y135:Y141)*'3j PAAC PAP'!$G$42)</f>
        <v>0</v>
      </c>
      <c r="Z143" s="35" t="str">
        <f>IF(Z135="-","-",SUM(Z135:Z141)*'3j PAAC PAP'!$G$42)</f>
        <v>-</v>
      </c>
      <c r="AA143" s="35" t="str">
        <f>IF(AA135="-","-",SUM(AA135:AA141)*'3j PAAC PAP'!$G$42)</f>
        <v>-</v>
      </c>
      <c r="AB143" s="35" t="str">
        <f>IF(AB135="-","-",SUM(AB135:AB141)*'3j PAAC PAP'!$G$42)</f>
        <v>-</v>
      </c>
      <c r="AC143" s="35" t="str">
        <f>IF(AC135="-","-",SUM(AC135:AC141)*'3j PAAC PAP'!$G$42)</f>
        <v>-</v>
      </c>
      <c r="AD143" s="25"/>
    </row>
    <row r="144" spans="1:30" s="26" customFormat="1" ht="11.25" x14ac:dyDescent="0.15">
      <c r="A144" s="207"/>
      <c r="B144" s="123" t="s">
        <v>189</v>
      </c>
      <c r="C144" s="123" t="s">
        <v>250</v>
      </c>
      <c r="D144" s="121" t="s">
        <v>134</v>
      </c>
      <c r="E144" s="75"/>
      <c r="F144" s="27"/>
      <c r="G144" s="35">
        <f>IF(G138="-","-",SUM(G135:G143)*'3k EBIT'!$E$12)</f>
        <v>10.30870067369491</v>
      </c>
      <c r="H144" s="35">
        <f>IF(H138="-","-",SUM(H135:H143)*'3k EBIT'!$E$12)</f>
        <v>9.5446752892316606</v>
      </c>
      <c r="I144" s="35">
        <f>IF(I138="-","-",SUM(I135:I143)*'3k EBIT'!$E$12)</f>
        <v>8.8945535724641509</v>
      </c>
      <c r="J144" s="35">
        <f>IF(J138="-","-",SUM(J135:J143)*'3k EBIT'!$E$12)</f>
        <v>8.6192567863679574</v>
      </c>
      <c r="K144" s="35">
        <f>IF(K138="-","-",SUM(K135:K143)*'3k EBIT'!$E$12)</f>
        <v>9.3360769776026888</v>
      </c>
      <c r="L144" s="35">
        <f>IF(L138="-","-",SUM(L135:L143)*'3k EBIT'!$E$12)</f>
        <v>9.3326831309558091</v>
      </c>
      <c r="M144" s="35">
        <f>IF(M138="-","-",SUM(M135:M143)*'3k EBIT'!$E$12)</f>
        <v>9.9120013660477575</v>
      </c>
      <c r="N144" s="35">
        <f>IF(N138="-","-",SUM(N135:N143)*'3k EBIT'!$E$12)</f>
        <v>10.470951314469678</v>
      </c>
      <c r="O144" s="27"/>
      <c r="P144" s="35">
        <f>IF(P138="-","-",SUM(P135:P143)*'3k EBIT'!$E$12)</f>
        <v>10.470951314469678</v>
      </c>
      <c r="Q144" s="35">
        <f>IF(Q138="-","-",SUM(Q135:Q143)*'3k EBIT'!$E$12)</f>
        <v>11.474697384506355</v>
      </c>
      <c r="R144" s="35">
        <f>IF(R138="-","-",SUM(R135:R143)*'3k EBIT'!$E$12)</f>
        <v>10.510714919291724</v>
      </c>
      <c r="S144" s="35">
        <f>IF(S138="-","-",SUM(S135:S143)*'3k EBIT'!$E$12)</f>
        <v>9.999580397424312</v>
      </c>
      <c r="T144" s="35">
        <f>IF(T138="-","-",SUM(T135:T143)*'3k EBIT'!$E$12)</f>
        <v>8.7352705010750729</v>
      </c>
      <c r="U144" s="35">
        <f>IF(U138="-","-",SUM(U135:U143)*'3k EBIT'!$E$12)</f>
        <v>9.5209906115330778</v>
      </c>
      <c r="V144" s="35">
        <f>IF(V138="-","-",SUM(V135:V143)*'3k EBIT'!$E$12)</f>
        <v>11.178347954307926</v>
      </c>
      <c r="W144" s="35">
        <f>IF(W138="-","-",SUM(W135:W143)*'3k EBIT'!$E$12)</f>
        <v>18.500698975448906</v>
      </c>
      <c r="X144" s="27"/>
      <c r="Y144" s="35">
        <f>IF(Y138="-","-",SUM(Y135:Y143)*'3k EBIT'!$E$12)</f>
        <v>34.961594971258755</v>
      </c>
      <c r="Z144" s="35" t="str">
        <f>IF(Z138="-","-",SUM(Z135:Z143)*'3k EBIT'!$E$12)</f>
        <v>-</v>
      </c>
      <c r="AA144" s="35" t="str">
        <f>IF(AA138="-","-",SUM(AA135:AA143)*'3k EBIT'!$E$12)</f>
        <v>-</v>
      </c>
      <c r="AB144" s="35" t="str">
        <f>IF(AB138="-","-",SUM(AB135:AB143)*'3k EBIT'!$E$12)</f>
        <v>-</v>
      </c>
      <c r="AC144" s="35" t="str">
        <f>IF(AC138="-","-",SUM(AC135:AC143)*'3k EBIT'!$E$12)</f>
        <v>-</v>
      </c>
      <c r="AD144" s="25"/>
    </row>
    <row r="145" spans="1:30" s="26" customFormat="1" ht="11.25" x14ac:dyDescent="0.15">
      <c r="A145" s="207"/>
      <c r="B145" s="123" t="s">
        <v>251</v>
      </c>
      <c r="C145" s="158" t="s">
        <v>252</v>
      </c>
      <c r="D145" s="121" t="s">
        <v>134</v>
      </c>
      <c r="E145" s="116"/>
      <c r="F145" s="27"/>
      <c r="G145" s="35">
        <f>IF(G140="-","-",SUM(G135:G138,G140:G144)*'3l HAP'!$E$13)</f>
        <v>6.0225563727893432</v>
      </c>
      <c r="H145" s="35">
        <f>IF(H140="-","-",SUM(H135:H138,H140:H144)*'3l HAP'!$E$13)</f>
        <v>5.4355716593581169</v>
      </c>
      <c r="I145" s="35">
        <f>IF(I140="-","-",SUM(I135:I138,I140:I144)*'3l HAP'!$E$13)</f>
        <v>4.8737895618344282</v>
      </c>
      <c r="J145" s="35">
        <f>IF(J140="-","-",SUM(J135:J138,J140:J144)*'3l HAP'!$E$13)</f>
        <v>4.666746809553425</v>
      </c>
      <c r="K145" s="35">
        <f>IF(K140="-","-",SUM(K135:K138,K140:K144)*'3l HAP'!$E$13)</f>
        <v>5.24230044652613</v>
      </c>
      <c r="L145" s="35">
        <f>IF(L140="-","-",SUM(L135:L138,L140:L144)*'3l HAP'!$E$13)</f>
        <v>5.2393338368476847</v>
      </c>
      <c r="M145" s="35">
        <f>IF(M140="-","-",SUM(M135:M138,M140:M144)*'3l HAP'!$E$13)</f>
        <v>5.5757086749163829</v>
      </c>
      <c r="N145" s="35">
        <f>IF(N140="-","-",SUM(N135:N138,N140:N144)*'3l HAP'!$E$13)</f>
        <v>6.0053694079490976</v>
      </c>
      <c r="O145" s="27"/>
      <c r="P145" s="35">
        <f>IF(P140="-","-",SUM(P135:P138,P140:P144)*'3l HAP'!$E$13)</f>
        <v>6.0053694079490976</v>
      </c>
      <c r="Q145" s="35">
        <f>IF(Q140="-","-",SUM(Q135:Q138,Q140:Q144)*'3l HAP'!$E$13)</f>
        <v>6.6344344798759867</v>
      </c>
      <c r="R145" s="35">
        <f>IF(R140="-","-",SUM(R135:R138,R140:R144)*'3l HAP'!$E$13)</f>
        <v>5.8981107970415856</v>
      </c>
      <c r="S145" s="35">
        <f>IF(S140="-","-",SUM(S135:S138,S140:S144)*'3l HAP'!$E$13)</f>
        <v>5.6189327112372478</v>
      </c>
      <c r="T145" s="35">
        <f>IF(T140="-","-",SUM(T135:T138,T140:T144)*'3l HAP'!$E$13)</f>
        <v>4.6836861465782489</v>
      </c>
      <c r="U145" s="35">
        <f>IF(U140="-","-",SUM(U135:U138,U140:U144)*'3l HAP'!$E$13)</f>
        <v>5.3134336247432721</v>
      </c>
      <c r="V145" s="35">
        <f>IF(V140="-","-",SUM(V135:V138,V140:V144)*'3l HAP'!$E$13)</f>
        <v>6.5968826855083353</v>
      </c>
      <c r="W145" s="35">
        <f>IF(W140="-","-",SUM(W135:W138,W140:W144)*'3l HAP'!$E$13)</f>
        <v>11.696435585332338</v>
      </c>
      <c r="X145" s="27"/>
      <c r="Y145" s="35">
        <f>IF(Y140="-","-",SUM(Y135:Y138,Y140:Y144)*'3l HAP'!$E$13)</f>
        <v>24.460866369769079</v>
      </c>
      <c r="Z145" s="35" t="str">
        <f>IF(Z140="-","-",SUM(Z135:Z138,Z140:Z144)*'3l HAP'!$E$13)</f>
        <v>-</v>
      </c>
      <c r="AA145" s="35" t="str">
        <f>IF(AA140="-","-",SUM(AA135:AA138,AA140:AA144)*'3l HAP'!$E$13)</f>
        <v>-</v>
      </c>
      <c r="AB145" s="35" t="str">
        <f>IF(AB140="-","-",SUM(AB135:AB138,AB140:AB144)*'3l HAP'!$E$13)</f>
        <v>-</v>
      </c>
      <c r="AC145" s="35" t="str">
        <f>IF(AC140="-","-",SUM(AC135:AC138,AC140:AC144)*'3l HAP'!$E$13)</f>
        <v>-</v>
      </c>
      <c r="AD145" s="25"/>
    </row>
    <row r="146" spans="1:30" s="26" customFormat="1" ht="11.25" x14ac:dyDescent="0.15">
      <c r="A146" s="207"/>
      <c r="B146" s="123" t="s">
        <v>253</v>
      </c>
      <c r="C146" s="123" t="str">
        <f>B146&amp;"_"&amp;D146</f>
        <v>Total_Southern Western</v>
      </c>
      <c r="D146" s="121" t="s">
        <v>134</v>
      </c>
      <c r="E146" s="75"/>
      <c r="F146" s="27"/>
      <c r="G146" s="35">
        <f t="shared" ref="G146:N146" si="30">IF(G135="-","-",SUM(G135:G145))</f>
        <v>548.58552561809267</v>
      </c>
      <c r="H146" s="35">
        <f t="shared" si="30"/>
        <v>507.78669517409884</v>
      </c>
      <c r="I146" s="35">
        <f t="shared" si="30"/>
        <v>473.00799474851539</v>
      </c>
      <c r="J146" s="35">
        <f t="shared" si="30"/>
        <v>458.31165344969867</v>
      </c>
      <c r="K146" s="35">
        <f t="shared" si="30"/>
        <v>496.61456998932346</v>
      </c>
      <c r="L146" s="35">
        <f t="shared" si="30"/>
        <v>496.43297994569525</v>
      </c>
      <c r="M146" s="35">
        <f t="shared" si="30"/>
        <v>527.25977561550758</v>
      </c>
      <c r="N146" s="35">
        <f t="shared" si="30"/>
        <v>557.10784253518602</v>
      </c>
      <c r="O146" s="27"/>
      <c r="P146" s="35">
        <f t="shared" ref="P146:W146" si="31">IF(P135="-","-",SUM(P135:P145))</f>
        <v>557.10784253518602</v>
      </c>
      <c r="Q146" s="35">
        <f t="shared" si="31"/>
        <v>610.56562631431802</v>
      </c>
      <c r="R146" s="35">
        <f t="shared" si="31"/>
        <v>559.093404366257</v>
      </c>
      <c r="S146" s="35">
        <f t="shared" si="31"/>
        <v>531.91242045192428</v>
      </c>
      <c r="T146" s="35">
        <f t="shared" si="31"/>
        <v>464.43457524921638</v>
      </c>
      <c r="U146" s="35">
        <f t="shared" si="31"/>
        <v>506.41799567024361</v>
      </c>
      <c r="V146" s="35">
        <f t="shared" si="31"/>
        <v>594.93074253097313</v>
      </c>
      <c r="W146" s="35">
        <f t="shared" si="31"/>
        <v>985.41703209531795</v>
      </c>
      <c r="X146" s="27"/>
      <c r="Y146" s="35">
        <f t="shared" ref="Y146:AC146" si="32">IF(Y135="-","-",SUM(Y135:Y145))</f>
        <v>1864.5440521742971</v>
      </c>
      <c r="Z146" s="35" t="str">
        <f t="shared" si="32"/>
        <v>-</v>
      </c>
      <c r="AA146" s="35" t="str">
        <f t="shared" si="32"/>
        <v>-</v>
      </c>
      <c r="AB146" s="35" t="str">
        <f t="shared" si="32"/>
        <v>-</v>
      </c>
      <c r="AC146" s="35" t="str">
        <f t="shared" si="32"/>
        <v>-</v>
      </c>
      <c r="AD146" s="25"/>
    </row>
    <row r="147" spans="1:30" s="26" customFormat="1" ht="11.25" customHeight="1" x14ac:dyDescent="0.15">
      <c r="A147" s="207"/>
      <c r="B147" s="120" t="s">
        <v>244</v>
      </c>
      <c r="C147" s="120" t="s">
        <v>180</v>
      </c>
      <c r="D147" s="122" t="s">
        <v>124</v>
      </c>
      <c r="E147" s="119"/>
      <c r="F147" s="27"/>
      <c r="G147" s="117">
        <f>IF('3a DF'!H$147="-","-",'3a DF'!H$147)</f>
        <v>253.15</v>
      </c>
      <c r="H147" s="117">
        <f>IF('3a DF'!I$147="-","-",'3a DF'!I$147)</f>
        <v>213.57</v>
      </c>
      <c r="I147" s="117">
        <f>IF('3a DF'!J$147="-","-",'3a DF'!J$147)</f>
        <v>174.75</v>
      </c>
      <c r="J147" s="117">
        <f>IF('3a DF'!K$147="-","-",'3a DF'!K$147)</f>
        <v>160.27000000000001</v>
      </c>
      <c r="K147" s="117">
        <f>IF('3a DF'!L$147="-","-",'3a DF'!L$147)</f>
        <v>200.75</v>
      </c>
      <c r="L147" s="117">
        <f>IF('3a DF'!M$147="-","-",'3a DF'!M$147)</f>
        <v>199.06</v>
      </c>
      <c r="M147" s="117">
        <f>IF('3a DF'!N$147="-","-",'3a DF'!N$147)</f>
        <v>215.77</v>
      </c>
      <c r="N147" s="117">
        <f>IF('3a DF'!O$147="-","-",'3a DF'!O$147)</f>
        <v>243.36</v>
      </c>
      <c r="O147" s="27"/>
      <c r="P147" s="117">
        <f>IF('3a DF'!Q$147="-","-",'3a DF'!Q$147)</f>
        <v>243.36</v>
      </c>
      <c r="Q147" s="117">
        <f>IF('3a DF'!R$147="-","-",'3a DF'!R$147)</f>
        <v>281.18</v>
      </c>
      <c r="R147" s="117">
        <f>IF('3a DF'!S$147="-","-",'3a DF'!S$147)</f>
        <v>230.78</v>
      </c>
      <c r="S147" s="117">
        <f>IF('3a DF'!T$147="-","-",'3a DF'!T$147)</f>
        <v>206.32</v>
      </c>
      <c r="T147" s="117">
        <f>IF('3a DF'!U$147="-","-",'3a DF'!U$147)</f>
        <v>145.13</v>
      </c>
      <c r="U147" s="117">
        <f>IF('3a DF'!V$147="-","-",'3a DF'!V$147)</f>
        <v>187.07</v>
      </c>
      <c r="V147" s="117">
        <f>IF('3a DF'!W$147="-","-",'3a DF'!W$147)</f>
        <v>276.51</v>
      </c>
      <c r="W147" s="117">
        <f>IF('3a DF'!X$148="-","-",'3a DF'!X$148)</f>
        <v>605.44000000000005</v>
      </c>
      <c r="X147" s="27"/>
      <c r="Y147" s="117">
        <f>IF('3a DF'!Z$148="-","-",'3a DF'!Z$148)</f>
        <v>1455.9576357366336</v>
      </c>
      <c r="Z147" s="117" t="str">
        <f>IF('3a DF'!AA$148="-","-",'3a DF'!AA$148)</f>
        <v>-</v>
      </c>
      <c r="AA147" s="117" t="str">
        <f>IF('3a DF'!AB$148="-","-",'3a DF'!AB$148)</f>
        <v>-</v>
      </c>
      <c r="AB147" s="117" t="str">
        <f>IF('3a DF'!AC$148="-","-",'3a DF'!AC$148)</f>
        <v>-</v>
      </c>
      <c r="AC147" s="117" t="str">
        <f>IF('3a DF'!AD$148="-","-",'3a DF'!AD$148)</f>
        <v>-</v>
      </c>
      <c r="AD147" s="25"/>
    </row>
    <row r="148" spans="1:30" s="26" customFormat="1" ht="11.25" customHeight="1" x14ac:dyDescent="0.15">
      <c r="A148" s="207"/>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x14ac:dyDescent="0.15">
      <c r="A149" s="207"/>
      <c r="B149" s="120" t="s">
        <v>245</v>
      </c>
      <c r="C149" s="120" t="s">
        <v>182</v>
      </c>
      <c r="D149" s="122" t="s">
        <v>124</v>
      </c>
      <c r="E149" s="119"/>
      <c r="F149" s="27"/>
      <c r="G149" s="117" t="str">
        <f>IF('3c AA'!J262="-","-",'3c AA'!J262)</f>
        <v>-</v>
      </c>
      <c r="H149" s="117" t="str">
        <f>IF('3c AA'!K262="-","-",'3c AA'!K262)</f>
        <v>-</v>
      </c>
      <c r="I149" s="117" t="str">
        <f>IF('3c AA'!L262="-","-",'3c AA'!L262)</f>
        <v>-</v>
      </c>
      <c r="J149" s="117" t="str">
        <f>IF('3c AA'!M262="-","-",'3c AA'!M262)</f>
        <v>-</v>
      </c>
      <c r="K149" s="117" t="str">
        <f>IF('3c AA'!N262="-","-",'3c AA'!N262)</f>
        <v>-</v>
      </c>
      <c r="L149" s="117" t="str">
        <f>IF('3c AA'!O262="-","-",'3c AA'!O262)</f>
        <v>-</v>
      </c>
      <c r="M149" s="117" t="str">
        <f>IF('3c AA'!P262="-","-",'3c AA'!P262)</f>
        <v>-</v>
      </c>
      <c r="N149" s="117" t="str">
        <f>IF('3c AA'!Q262="-","-",'3c AA'!Q262)</f>
        <v>-</v>
      </c>
      <c r="O149" s="27"/>
      <c r="P149" s="117" t="str">
        <f>IF('3c AA'!S262="-","-",'3c AA'!S262)</f>
        <v>-</v>
      </c>
      <c r="Q149" s="117" t="str">
        <f>IF('3c AA'!T262="-","-",'3c AA'!T262)</f>
        <v>-</v>
      </c>
      <c r="R149" s="117" t="str">
        <f>IF('3c AA'!U262="-","-",'3c AA'!U262)</f>
        <v>-</v>
      </c>
      <c r="S149" s="117" t="str">
        <f>IF('3c AA'!V262="-","-",'3c AA'!V262)</f>
        <v>-</v>
      </c>
      <c r="T149" s="117">
        <f>IF('3c AA'!W262="-","-",'3c AA'!W262)</f>
        <v>0</v>
      </c>
      <c r="U149" s="117">
        <f>IF('3c AA'!X262="-","-",'3c AA'!X262)</f>
        <v>0</v>
      </c>
      <c r="V149" s="117">
        <f>IF('3c AA'!Y262="-","-",'3c AA'!Y262)</f>
        <v>0</v>
      </c>
      <c r="W149" s="117" t="str">
        <f>IF('3c AA'!Z262="-","-",'3c AA'!Z262)</f>
        <v>-</v>
      </c>
      <c r="X149" s="27"/>
      <c r="Y149" s="117">
        <f>IF('3c AA'!AB262="-","-",'3c AA'!AB262)</f>
        <v>2.9742599903583686</v>
      </c>
      <c r="Z149" s="117" t="str">
        <f>IF('3c AA'!AC262="-","-",'3c AA'!AC262)</f>
        <v>-</v>
      </c>
      <c r="AA149" s="117" t="str">
        <f>IF('3c AA'!AD262="-","-",'3c AA'!AD262)</f>
        <v>-</v>
      </c>
      <c r="AB149" s="117" t="str">
        <f>IF('3c AA'!AE262="-","-",'3c AA'!AE262)</f>
        <v>-</v>
      </c>
      <c r="AC149" s="117" t="str">
        <f>IF('3c AA'!AF262="-","-",'3c AA'!AF262)</f>
        <v>-</v>
      </c>
      <c r="AD149" s="25"/>
    </row>
    <row r="150" spans="1:30" s="26" customFormat="1" ht="11.25" customHeight="1" x14ac:dyDescent="0.15">
      <c r="A150" s="207"/>
      <c r="B150" s="120" t="s">
        <v>246</v>
      </c>
      <c r="C150" s="120" t="s">
        <v>183</v>
      </c>
      <c r="D150" s="122" t="s">
        <v>124</v>
      </c>
      <c r="E150" s="119"/>
      <c r="F150" s="27"/>
      <c r="G150" s="117">
        <f>IF('3d PC'!G$43="-","-",'3d PC'!G$43)</f>
        <v>21.926269106402124</v>
      </c>
      <c r="H150" s="117">
        <f>IF('3d PC'!H$43="-","-",'3d PC'!H$43)</f>
        <v>21.926269106402124</v>
      </c>
      <c r="I150" s="117">
        <f>IF('3d PC'!I$43="-","-",'3d PC'!I$43)</f>
        <v>22.64764819235609</v>
      </c>
      <c r="J150" s="117">
        <f>IF('3d PC'!J$43="-","-",'3d PC'!J$43)</f>
        <v>22.505107470829557</v>
      </c>
      <c r="K150" s="117">
        <f>IF('3d PC'!K$43="-","-",'3d PC'!K$43)</f>
        <v>19.106297226763825</v>
      </c>
      <c r="L150" s="117">
        <f>IF('3d PC'!L$43="-","-",'3d PC'!L$43)</f>
        <v>19.106297226763825</v>
      </c>
      <c r="M150" s="117">
        <f>IF('3d PC'!M$43="-","-",'3d PC'!M$43)</f>
        <v>20.852393125569616</v>
      </c>
      <c r="N150" s="117">
        <f>IF('3d PC'!N$43="-","-",'3d PC'!N$43)</f>
        <v>20.849370287873604</v>
      </c>
      <c r="O150" s="27"/>
      <c r="P150" s="117">
        <f>IF('3d PC'!P$43="-","-",'3d PC'!P$43)</f>
        <v>20.849370287873604</v>
      </c>
      <c r="Q150" s="117">
        <f>IF('3d PC'!Q$43="-","-",'3d PC'!Q$43)</f>
        <v>21.503193401206047</v>
      </c>
      <c r="R150" s="117">
        <f>IF('3d PC'!R$43="-","-",'3d PC'!R$43)</f>
        <v>21.819481548965161</v>
      </c>
      <c r="S150" s="117">
        <f>IF('3d PC'!S$43="-","-",'3d PC'!S$43)</f>
        <v>25.256715910577427</v>
      </c>
      <c r="T150" s="117">
        <f>IF('3d PC'!T$43="-","-",'3d PC'!T$43)</f>
        <v>24.167303215101221</v>
      </c>
      <c r="U150" s="117">
        <f>IF('3d PC'!U$43="-","-",'3d PC'!U$43)</f>
        <v>23.962512789411701</v>
      </c>
      <c r="V150" s="117">
        <f>IF('3d PC'!V$43="-","-",'3d PC'!V$43)</f>
        <v>23.858648398084732</v>
      </c>
      <c r="W150" s="117">
        <f>IF('3d PC'!W$43="-","-",'3d PC'!W$43)</f>
        <v>33.366817904048837</v>
      </c>
      <c r="X150" s="27"/>
      <c r="Y150" s="117">
        <f>IF('3d PC'!Y$43="-","-",'3d PC'!Y$43)</f>
        <v>33.475871166766694</v>
      </c>
      <c r="Z150" s="117" t="str">
        <f>IF('3d PC'!Z$43="-","-",'3d PC'!Z$43)</f>
        <v>-</v>
      </c>
      <c r="AA150" s="117" t="str">
        <f>IF('3d PC'!AA$43="-","-",'3d PC'!AA$43)</f>
        <v>-</v>
      </c>
      <c r="AB150" s="117" t="str">
        <f>IF('3d PC'!AB$43="-","-",'3d PC'!AB$43)</f>
        <v>-</v>
      </c>
      <c r="AC150" s="117" t="str">
        <f>IF('3d PC'!AC$43="-","-",'3d PC'!AC$43)</f>
        <v>-</v>
      </c>
      <c r="AD150" s="25"/>
    </row>
    <row r="151" spans="1:30" s="26" customFormat="1" ht="11.25" customHeight="1" x14ac:dyDescent="0.15">
      <c r="A151" s="207"/>
      <c r="B151" s="120" t="s">
        <v>247</v>
      </c>
      <c r="C151" s="120" t="s">
        <v>184</v>
      </c>
      <c r="D151" s="122" t="s">
        <v>124</v>
      </c>
      <c r="E151" s="119"/>
      <c r="F151" s="27"/>
      <c r="G151" s="117">
        <f>IF('3f NC-Gas'!F56="-","-",'3f NC-Gas'!F56)</f>
        <v>112.87642100972228</v>
      </c>
      <c r="H151" s="117">
        <f>IF('3f NC-Gas'!G56="-","-",'3f NC-Gas'!G56)</f>
        <v>112.75642101444296</v>
      </c>
      <c r="I151" s="117">
        <f>IF('3f NC-Gas'!H56="-","-",'3f NC-Gas'!H56)</f>
        <v>113.60237542192557</v>
      </c>
      <c r="J151" s="117">
        <f>IF('3f NC-Gas'!I56="-","-",'3f NC-Gas'!I56)</f>
        <v>113.25437543561557</v>
      </c>
      <c r="K151" s="117">
        <f>IF('3f NC-Gas'!J56="-","-",'3f NC-Gas'!J56)</f>
        <v>114.0082032933804</v>
      </c>
      <c r="L151" s="117">
        <f>IF('3f NC-Gas'!K56="-","-",'3f NC-Gas'!K56)</f>
        <v>114.03220329243628</v>
      </c>
      <c r="M151" s="117">
        <f>IF('3f NC-Gas'!L56="-","-",'3f NC-Gas'!L56)</f>
        <v>115.35194889108359</v>
      </c>
      <c r="N151" s="117">
        <f>IF('3f NC-Gas'!M56="-","-",'3f NC-Gas'!M56)</f>
        <v>115.42394888825118</v>
      </c>
      <c r="O151" s="27"/>
      <c r="P151" s="117">
        <f>IF('3f NC-Gas'!O56="-","-",'3f NC-Gas'!O56)</f>
        <v>115.42394888825118</v>
      </c>
      <c r="Q151" s="117">
        <f>IF('3f NC-Gas'!P56="-","-",'3f NC-Gas'!P56)</f>
        <v>121.27843709343988</v>
      </c>
      <c r="R151" s="117">
        <f>IF('3f NC-Gas'!Q56="-","-",'3f NC-Gas'!Q56)</f>
        <v>120.83443711090642</v>
      </c>
      <c r="S151" s="117">
        <f>IF('3f NC-Gas'!R56="-","-",'3f NC-Gas'!R56)</f>
        <v>121.37198584620985</v>
      </c>
      <c r="T151" s="117">
        <f>IF('3f NC-Gas'!S56="-","-",'3f NC-Gas'!S56)</f>
        <v>118.70798595100914</v>
      </c>
      <c r="U151" s="117">
        <f>IF('3f NC-Gas'!T56="-","-",'3f NC-Gas'!T56)</f>
        <v>114.27549598241158</v>
      </c>
      <c r="V151" s="117">
        <f>IF('3f NC-Gas'!U56="-","-",'3f NC-Gas'!U56)</f>
        <v>113.84349599940606</v>
      </c>
      <c r="W151" s="117">
        <f>IF('3f NC-Gas'!V111="-","-",'3f NC-Gas'!V111)</f>
        <v>152.72879756471397</v>
      </c>
      <c r="X151" s="27"/>
      <c r="Y151" s="117">
        <f>IF('3f NC-Gas'!X111="-","-",'3f NC-Gas'!X111)</f>
        <v>148.7685121966617</v>
      </c>
      <c r="Z151" s="117" t="str">
        <f>IF('3f NC-Gas'!Y111="-","-",'3f NC-Gas'!Y111)</f>
        <v>-</v>
      </c>
      <c r="AA151" s="117" t="str">
        <f>IF('3f NC-Gas'!Z111="-","-",'3f NC-Gas'!Z111)</f>
        <v>-</v>
      </c>
      <c r="AB151" s="117" t="str">
        <f>IF('3f NC-Gas'!AA111="-","-",'3f NC-Gas'!AA111)</f>
        <v>-</v>
      </c>
      <c r="AC151" s="117" t="str">
        <f>IF('3f NC-Gas'!AB111="-","-",'3f NC-Gas'!AB111)</f>
        <v>-</v>
      </c>
      <c r="AD151" s="25"/>
    </row>
    <row r="152" spans="1:30" s="26" customFormat="1" ht="11.25" customHeight="1" x14ac:dyDescent="0.15">
      <c r="A152" s="207"/>
      <c r="B152" s="120" t="s">
        <v>248</v>
      </c>
      <c r="C152" s="120" t="s">
        <v>185</v>
      </c>
      <c r="D152" s="122" t="s">
        <v>124</v>
      </c>
      <c r="E152" s="119"/>
      <c r="F152" s="27"/>
      <c r="G152" s="117">
        <f>IF('3g CPIH'!C$17="-","-",'3h OC '!$E$12*('3g CPIH'!C$17/'3g CPIH'!$G$17))</f>
        <v>87.194616340508801</v>
      </c>
      <c r="H152" s="117">
        <f>IF('3g CPIH'!D$17="-","-",'3h OC '!$E$12*('3g CPIH'!D$17/'3g CPIH'!$G$17))</f>
        <v>87.369180136986301</v>
      </c>
      <c r="I152" s="117">
        <f>IF('3g CPIH'!E$17="-","-",'3h OC '!$E$12*('3g CPIH'!E$17/'3g CPIH'!$G$17))</f>
        <v>87.631025831702544</v>
      </c>
      <c r="J152" s="117">
        <f>IF('3g CPIH'!F$17="-","-",'3h OC '!$E$12*('3g CPIH'!F$17/'3g CPIH'!$G$17))</f>
        <v>88.15471722113503</v>
      </c>
      <c r="K152" s="117">
        <f>IF('3g CPIH'!G$17="-","-",'3h OC '!$E$12*('3g CPIH'!G$17/'3g CPIH'!$G$17))</f>
        <v>89.202100000000002</v>
      </c>
      <c r="L152" s="117">
        <f>IF('3g CPIH'!H$17="-","-",'3h OC '!$E$12*('3g CPIH'!H$17/'3g CPIH'!$G$17))</f>
        <v>90.33676467710373</v>
      </c>
      <c r="M152" s="117">
        <f>IF('3g CPIH'!I$17="-","-",'3h OC '!$E$12*('3g CPIH'!I$17/'3g CPIH'!$G$17))</f>
        <v>91.645993150684916</v>
      </c>
      <c r="N152" s="117">
        <f>IF('3g CPIH'!J$17="-","-",'3h OC '!$E$12*('3g CPIH'!J$17/'3g CPIH'!$G$17))</f>
        <v>92.431530234833673</v>
      </c>
      <c r="O152" s="27"/>
      <c r="P152" s="117">
        <f>IF('3g CPIH'!L$17="-","-",'3h OC '!$E$12*('3g CPIH'!L$17/'3g CPIH'!$G$17))</f>
        <v>92.431530234833673</v>
      </c>
      <c r="Q152" s="117">
        <f>IF('3g CPIH'!M$17="-","-",'3h OC '!$E$12*('3g CPIH'!M$17/'3g CPIH'!$G$17))</f>
        <v>93.47891301369863</v>
      </c>
      <c r="R152" s="117">
        <f>IF('3g CPIH'!N$17="-","-",'3h OC '!$E$12*('3g CPIH'!N$17/'3g CPIH'!$G$17))</f>
        <v>94.177168199608616</v>
      </c>
      <c r="S152" s="117">
        <f>IF('3g CPIH'!O$17="-","-",'3h OC '!$E$12*('3g CPIH'!O$17/'3g CPIH'!$G$17))</f>
        <v>94.700859589041102</v>
      </c>
      <c r="T152" s="117">
        <f>IF('3g CPIH'!P$17="-","-",'3h OC '!$E$12*('3g CPIH'!P$17/'3g CPIH'!$G$17))</f>
        <v>94.96270528375733</v>
      </c>
      <c r="U152" s="117">
        <f>IF('3g CPIH'!Q$17="-","-",'3h OC '!$E$12*('3g CPIH'!Q$17/'3g CPIH'!$G$17))</f>
        <v>95.48639667318983</v>
      </c>
      <c r="V152" s="117">
        <f>IF('3g CPIH'!R$17="-","-",'3h OC '!$E$12*('3g CPIH'!R$17/'3g CPIH'!$G$17))</f>
        <v>97.232034637964787</v>
      </c>
      <c r="W152" s="117">
        <f>IF('3g CPIH'!S$17="-","-",'3h OC '!$E$12*('3g CPIH'!S$17/'3g CPIH'!$G$17))</f>
        <v>100.11233727984346</v>
      </c>
      <c r="X152" s="27"/>
      <c r="Y152" s="117">
        <f>IF('3g CPIH'!U$17="-","-",'3h OC '!$E$12*('3g CPIH'!U$17/'3g CPIH'!$G$17))</f>
        <v>105.1746873776908</v>
      </c>
      <c r="Z152" s="117" t="str">
        <f>IF('3g CPIH'!V$17="-","-",'3h OC '!$E$12*('3g CPIH'!V$17/'3g CPIH'!$G$17))</f>
        <v>-</v>
      </c>
      <c r="AA152" s="117" t="str">
        <f>IF('3g CPIH'!W$17="-","-",'3h OC '!$E$12*('3g CPIH'!W$17/'3g CPIH'!$G$17))</f>
        <v>-</v>
      </c>
      <c r="AB152" s="117" t="str">
        <f>IF('3g CPIH'!X$17="-","-",'3h OC '!$E$12*('3g CPIH'!X$17/'3g CPIH'!$G$17))</f>
        <v>-</v>
      </c>
      <c r="AC152" s="117" t="str">
        <f>IF('3g CPIH'!Y$17="-","-",'3h OC '!$E$12*('3g CPIH'!Y$17/'3g CPIH'!$G$17))</f>
        <v>-</v>
      </c>
      <c r="AD152" s="25"/>
    </row>
    <row r="153" spans="1:30" s="26" customFormat="1" ht="11.25" customHeight="1" x14ac:dyDescent="0.15">
      <c r="A153" s="207"/>
      <c r="B153" s="120" t="s">
        <v>248</v>
      </c>
      <c r="C153" s="120" t="s">
        <v>186</v>
      </c>
      <c r="D153" s="122" t="s">
        <v>124</v>
      </c>
      <c r="E153" s="119"/>
      <c r="F153" s="27"/>
      <c r="G153" s="117" t="s">
        <v>249</v>
      </c>
      <c r="H153" s="117" t="s">
        <v>249</v>
      </c>
      <c r="I153" s="117" t="s">
        <v>249</v>
      </c>
      <c r="J153" s="117" t="s">
        <v>249</v>
      </c>
      <c r="K153" s="117">
        <f>IF('3i SMNCC'!G$53="-","-",'3i SMNCC'!G$53)</f>
        <v>0</v>
      </c>
      <c r="L153" s="117">
        <f>IF('3i SMNCC'!H$53="-","-",'3i SMNCC'!H$53)</f>
        <v>-0.14839729644435984</v>
      </c>
      <c r="M153" s="117">
        <f>IF('3i SMNCC'!I$53="-","-",'3i SMNCC'!I$53)</f>
        <v>1.899695256253338</v>
      </c>
      <c r="N153" s="117">
        <f>IF('3i SMNCC'!J$53="-","-",'3i SMNCC'!J$53)</f>
        <v>1.9653659209909353</v>
      </c>
      <c r="O153" s="27"/>
      <c r="P153" s="117">
        <f>IF('3i SMNCC'!L$53="-","-",'3i SMNCC'!L$53)</f>
        <v>1.9653659209909353</v>
      </c>
      <c r="Q153" s="117">
        <f>IF('3i SMNCC'!M$53="-","-",'3i SMNCC'!M$53)</f>
        <v>3.94070969375099</v>
      </c>
      <c r="R153" s="117">
        <f>IF('3i SMNCC'!N$53="-","-",'3i SMNCC'!N$53)</f>
        <v>3.6877871322225353</v>
      </c>
      <c r="S153" s="117">
        <f>IF('3i SMNCC'!O$53="-","-",'3i SMNCC'!O$53)</f>
        <v>5.396909444486452</v>
      </c>
      <c r="T153" s="117">
        <f>IF('3i SMNCC'!P$53="-","-",'3i SMNCC'!P$53)</f>
        <v>4.6837637900821658</v>
      </c>
      <c r="U153" s="117">
        <f>IF('3i SMNCC'!Q$53="-","-",'3i SMNCC'!Q$53)</f>
        <v>4.418895268958277</v>
      </c>
      <c r="V153" s="117">
        <f>IF('3i SMNCC'!R$53="-","-",'3i SMNCC'!R$53)</f>
        <v>-1.4350963821646188</v>
      </c>
      <c r="W153" s="117">
        <f>IF('3i SMNCC'!S$53="-","-",'3i SMNCC'!S$53)</f>
        <v>-3.050256404560824</v>
      </c>
      <c r="X153" s="27"/>
      <c r="Y153" s="117">
        <f>IF('3i SMNCC'!U$53="-","-",'3i SMNCC'!U$53)</f>
        <v>-8.5975135901744473</v>
      </c>
      <c r="Z153" s="117" t="str">
        <f>IF('3i SMNCC'!V$53="-","-",'3i SMNCC'!V$53)</f>
        <v>-</v>
      </c>
      <c r="AA153" s="117" t="str">
        <f>IF('3i SMNCC'!W$53="-","-",'3i SMNCC'!W$53)</f>
        <v>-</v>
      </c>
      <c r="AB153" s="117" t="str">
        <f>IF('3i SMNCC'!X$53="-","-",'3i SMNCC'!X$53)</f>
        <v>-</v>
      </c>
      <c r="AC153" s="117" t="str">
        <f>IF('3i SMNCC'!Y$53="-","-",'3i SMNCC'!Y$53)</f>
        <v>-</v>
      </c>
      <c r="AD153" s="25"/>
    </row>
    <row r="154" spans="1:30" s="26" customFormat="1" ht="11.25" customHeight="1" x14ac:dyDescent="0.15">
      <c r="A154" s="207"/>
      <c r="B154" s="120" t="s">
        <v>248</v>
      </c>
      <c r="C154" s="120" t="s">
        <v>187</v>
      </c>
      <c r="D154" s="122" t="s">
        <v>124</v>
      </c>
      <c r="E154" s="119"/>
      <c r="F154" s="27"/>
      <c r="G154" s="117">
        <f>IF('3g CPIH'!C$17="-","-",'3j PAAC PAP'!$G$24*('3g CPIH'!C$17/'3g CPIH'!$G$17))</f>
        <v>38.769117710371823</v>
      </c>
      <c r="H154" s="117">
        <f>IF('3g CPIH'!D$17="-","-",'3j PAAC PAP'!$G$24*('3g CPIH'!D$17/'3g CPIH'!$G$17))</f>
        <v>38.846733561643838</v>
      </c>
      <c r="I154" s="117">
        <f>IF('3g CPIH'!E$17="-","-",'3j PAAC PAP'!$G$24*('3g CPIH'!E$17/'3g CPIH'!$G$17))</f>
        <v>38.963157338551866</v>
      </c>
      <c r="J154" s="117">
        <f>IF('3g CPIH'!F$17="-","-",'3j PAAC PAP'!$G$24*('3g CPIH'!F$17/'3g CPIH'!$G$17))</f>
        <v>39.19600489236791</v>
      </c>
      <c r="K154" s="117">
        <f>IF('3g CPIH'!G$17="-","-",'3j PAAC PAP'!$G$24*('3g CPIH'!G$17/'3g CPIH'!$G$17))</f>
        <v>39.661700000000003</v>
      </c>
      <c r="L154" s="117">
        <f>IF('3g CPIH'!H$17="-","-",'3j PAAC PAP'!$G$24*('3g CPIH'!H$17/'3g CPIH'!$G$17))</f>
        <v>40.166203033268111</v>
      </c>
      <c r="M154" s="117">
        <f>IF('3g CPIH'!I$17="-","-",'3j PAAC PAP'!$G$24*('3g CPIH'!I$17/'3g CPIH'!$G$17))</f>
        <v>40.748321917808219</v>
      </c>
      <c r="N154" s="117">
        <f>IF('3g CPIH'!J$17="-","-",'3j PAAC PAP'!$G$24*('3g CPIH'!J$17/'3g CPIH'!$G$17))</f>
        <v>41.097593248532299</v>
      </c>
      <c r="O154" s="27"/>
      <c r="P154" s="117">
        <f>IF('3g CPIH'!L$17="-","-",'3j PAAC PAP'!$G$24*('3g CPIH'!L$17/'3g CPIH'!$G$17))</f>
        <v>41.097593248532299</v>
      </c>
      <c r="Q154" s="117">
        <f>IF('3g CPIH'!M$17="-","-",'3j PAAC PAP'!$G$24*('3g CPIH'!M$17/'3g CPIH'!$G$17))</f>
        <v>41.563288356164385</v>
      </c>
      <c r="R154" s="117">
        <f>IF('3g CPIH'!N$17="-","-",'3j PAAC PAP'!$G$24*('3g CPIH'!N$17/'3g CPIH'!$G$17))</f>
        <v>41.87375176125245</v>
      </c>
      <c r="S154" s="117">
        <f>IF('3g CPIH'!O$17="-","-",'3j PAAC PAP'!$G$24*('3g CPIH'!O$17/'3g CPIH'!$G$17))</f>
        <v>42.1065993150685</v>
      </c>
      <c r="T154" s="117">
        <f>IF('3g CPIH'!P$17="-","-",'3j PAAC PAP'!$G$24*('3g CPIH'!P$17/'3g CPIH'!$G$17))</f>
        <v>42.223023091976515</v>
      </c>
      <c r="U154" s="117">
        <f>IF('3g CPIH'!Q$17="-","-",'3j PAAC PAP'!$G$24*('3g CPIH'!Q$17/'3g CPIH'!$G$17))</f>
        <v>42.455870645792565</v>
      </c>
      <c r="V154" s="117">
        <f>IF('3g CPIH'!R$17="-","-",'3j PAAC PAP'!$G$24*('3g CPIH'!R$17/'3g CPIH'!$G$17))</f>
        <v>43.232029158512731</v>
      </c>
      <c r="W154" s="117">
        <f>IF('3g CPIH'!S$17="-","-",'3j PAAC PAP'!$G$24*('3g CPIH'!S$17/'3g CPIH'!$G$17))</f>
        <v>44.512690704500983</v>
      </c>
      <c r="X154" s="27"/>
      <c r="Y154" s="117">
        <f>IF('3g CPIH'!U$17="-","-",'3j PAAC PAP'!$G$24*('3g CPIH'!U$17/'3g CPIH'!$G$17))</f>
        <v>46.763550391389437</v>
      </c>
      <c r="Z154" s="117" t="str">
        <f>IF('3g CPIH'!V$17="-","-",'3j PAAC PAP'!$G$24*('3g CPIH'!V$17/'3g CPIH'!$G$17))</f>
        <v>-</v>
      </c>
      <c r="AA154" s="117" t="str">
        <f>IF('3g CPIH'!W$17="-","-",'3j PAAC PAP'!$G$24*('3g CPIH'!W$17/'3g CPIH'!$G$17))</f>
        <v>-</v>
      </c>
      <c r="AB154" s="117" t="str">
        <f>IF('3g CPIH'!X$17="-","-",'3j PAAC PAP'!$G$24*('3g CPIH'!X$17/'3g CPIH'!$G$17))</f>
        <v>-</v>
      </c>
      <c r="AC154" s="117" t="str">
        <f>IF('3g CPIH'!Y$17="-","-",'3j PAAC PAP'!$G$24*('3g CPIH'!Y$17/'3g CPIH'!$G$17))</f>
        <v>-</v>
      </c>
      <c r="AD154" s="25"/>
    </row>
    <row r="155" spans="1:30" s="26" customFormat="1" ht="11.25" x14ac:dyDescent="0.15">
      <c r="A155" s="207"/>
      <c r="B155" s="120" t="s">
        <v>248</v>
      </c>
      <c r="C155" s="120" t="s">
        <v>188</v>
      </c>
      <c r="D155" s="122" t="s">
        <v>124</v>
      </c>
      <c r="E155" s="119"/>
      <c r="F155" s="27"/>
      <c r="G155" s="117">
        <f>IF(G147="-","-",SUM(G147:G153)*'3j PAAC PAP'!$G$42)</f>
        <v>0</v>
      </c>
      <c r="H155" s="117">
        <f>IF(H147="-","-",SUM(H147:H153)*'3j PAAC PAP'!$G$42)</f>
        <v>0</v>
      </c>
      <c r="I155" s="117">
        <f>IF(I147="-","-",SUM(I147:I153)*'3j PAAC PAP'!$G$42)</f>
        <v>0</v>
      </c>
      <c r="J155" s="117">
        <f>IF(J147="-","-",SUM(J147:J153)*'3j PAAC PAP'!$G$42)</f>
        <v>0</v>
      </c>
      <c r="K155" s="117">
        <f>IF(K147="-","-",SUM(K147:K153)*'3j PAAC PAP'!$G$42)</f>
        <v>0</v>
      </c>
      <c r="L155" s="117">
        <f>IF(L147="-","-",SUM(L147:L153)*'3j PAAC PAP'!$G$42)</f>
        <v>0</v>
      </c>
      <c r="M155" s="117">
        <f>IF(M147="-","-",SUM(M147:M153)*'3j PAAC PAP'!$G$42)</f>
        <v>0</v>
      </c>
      <c r="N155" s="117">
        <f>IF(N147="-","-",SUM(N147:N153)*'3j PAAC PAP'!$G$42)</f>
        <v>0</v>
      </c>
      <c r="O155" s="27"/>
      <c r="P155" s="117">
        <f>IF(P147="-","-",SUM(P147:P153)*'3j PAAC PAP'!$G$42)</f>
        <v>0</v>
      </c>
      <c r="Q155" s="117">
        <f>IF(Q147="-","-",SUM(Q147:Q153)*'3j PAAC PAP'!$G$42)</f>
        <v>0</v>
      </c>
      <c r="R155" s="117">
        <f>IF(R147="-","-",SUM(R147:R153)*'3j PAAC PAP'!$G$42)</f>
        <v>0</v>
      </c>
      <c r="S155" s="117">
        <f>IF(S147="-","-",SUM(S147:S153)*'3j PAAC PAP'!$G$42)</f>
        <v>0</v>
      </c>
      <c r="T155" s="117">
        <f>IF(T147="-","-",SUM(T147:T153)*'3j PAAC PAP'!$G$42)</f>
        <v>0</v>
      </c>
      <c r="U155" s="117">
        <f>IF(U147="-","-",SUM(U147:U153)*'3j PAAC PAP'!$G$42)</f>
        <v>0</v>
      </c>
      <c r="V155" s="117">
        <f>IF(V147="-","-",SUM(V147:V153)*'3j PAAC PAP'!$G$42)</f>
        <v>0</v>
      </c>
      <c r="W155" s="117">
        <f>IF(W147="-","-",SUM(W147:W153)*'3j PAAC PAP'!$G$42)</f>
        <v>0</v>
      </c>
      <c r="X155" s="27"/>
      <c r="Y155" s="117">
        <f>IF(Y147="-","-",SUM(Y147:Y153)*'3j PAAC PAP'!$G$42)</f>
        <v>0</v>
      </c>
      <c r="Z155" s="117" t="str">
        <f>IF(Z147="-","-",SUM(Z147:Z153)*'3j PAAC PAP'!$G$42)</f>
        <v>-</v>
      </c>
      <c r="AA155" s="117" t="str">
        <f>IF(AA147="-","-",SUM(AA147:AA153)*'3j PAAC PAP'!$G$42)</f>
        <v>-</v>
      </c>
      <c r="AB155" s="117" t="str">
        <f>IF(AB147="-","-",SUM(AB147:AB153)*'3j PAAC PAP'!$G$42)</f>
        <v>-</v>
      </c>
      <c r="AC155" s="117" t="str">
        <f>IF(AC147="-","-",SUM(AC147:AC153)*'3j PAAC PAP'!$G$42)</f>
        <v>-</v>
      </c>
      <c r="AD155" s="25"/>
    </row>
    <row r="156" spans="1:30" s="26" customFormat="1" ht="11.25" x14ac:dyDescent="0.15">
      <c r="A156" s="207"/>
      <c r="B156" s="120" t="s">
        <v>189</v>
      </c>
      <c r="C156" s="120" t="s">
        <v>250</v>
      </c>
      <c r="D156" s="122" t="s">
        <v>124</v>
      </c>
      <c r="E156" s="161"/>
      <c r="F156" s="27"/>
      <c r="G156" s="117">
        <f>IF(G150="-","-",SUM(G147:G155)*'3k EBIT'!$E$12)</f>
        <v>9.9535333032665534</v>
      </c>
      <c r="H156" s="117">
        <f>IF(H150="-","-",SUM(H147:H155)*'3k EBIT'!$E$12)</f>
        <v>9.189507918775595</v>
      </c>
      <c r="I156" s="117">
        <f>IF(I150="-","-",SUM(I147:I155)*'3k EBIT'!$E$12)</f>
        <v>8.4753245970028956</v>
      </c>
      <c r="J156" s="117">
        <f>IF(J150="-","-",SUM(J147:J155)*'3k EBIT'!$E$12)</f>
        <v>8.200027810826354</v>
      </c>
      <c r="K156" s="117">
        <f>IF(K150="-","-",SUM(K147:K155)*'3k EBIT'!$E$12)</f>
        <v>8.9621217244741533</v>
      </c>
      <c r="L156" s="117">
        <f>IF(L150="-","-",SUM(L147:L155)*'3k EBIT'!$E$12)</f>
        <v>8.9587278778328141</v>
      </c>
      <c r="M156" s="117">
        <f>IF(M150="-","-",SUM(M147:M155)*'3k EBIT'!$E$12)</f>
        <v>9.4180454481482272</v>
      </c>
      <c r="N156" s="117">
        <f>IF(N150="-","-",SUM(N147:N155)*'3k EBIT'!$E$12)</f>
        <v>9.976995396586771</v>
      </c>
      <c r="O156" s="27"/>
      <c r="P156" s="117">
        <f>IF(P150="-","-",SUM(P147:P155)*'3k EBIT'!$E$12)</f>
        <v>9.976995396586771</v>
      </c>
      <c r="Q156" s="117">
        <f>IF(Q150="-","-",SUM(Q147:Q155)*'3k EBIT'!$E$12)</f>
        <v>10.903109880900381</v>
      </c>
      <c r="R156" s="117">
        <f>IF(R150="-","-",SUM(R147:R155)*'3k EBIT'!$E$12)</f>
        <v>9.9391274155832363</v>
      </c>
      <c r="S156" s="117">
        <f>IF(S150="-","-",SUM(S147:S155)*'3k EBIT'!$E$12)</f>
        <v>9.5901246618010632</v>
      </c>
      <c r="T156" s="117">
        <f>IF(T150="-","-",SUM(T147:T155)*'3k EBIT'!$E$12)</f>
        <v>8.3258147648367498</v>
      </c>
      <c r="U156" s="117">
        <f>IF(U150="-","-",SUM(U147:U155)*'3k EBIT'!$E$12)</f>
        <v>9.0578165108959094</v>
      </c>
      <c r="V156" s="117">
        <f>IF(V150="-","-",SUM(V147:V155)*'3k EBIT'!$E$12)</f>
        <v>10.715173853571013</v>
      </c>
      <c r="W156" s="117">
        <f>IF(W150="-","-",SUM(W147:W155)*'3k EBIT'!$E$12)</f>
        <v>18.072481976356247</v>
      </c>
      <c r="X156" s="27"/>
      <c r="Y156" s="117">
        <f>IF(Y150="-","-",SUM(Y147:Y155)*'3k EBIT'!$E$12)</f>
        <v>34.562525319320308</v>
      </c>
      <c r="Z156" s="117" t="str">
        <f>IF(Z150="-","-",SUM(Z147:Z155)*'3k EBIT'!$E$12)</f>
        <v>-</v>
      </c>
      <c r="AA156" s="117" t="str">
        <f>IF(AA150="-","-",SUM(AA147:AA155)*'3k EBIT'!$E$12)</f>
        <v>-</v>
      </c>
      <c r="AB156" s="117" t="str">
        <f>IF(AB150="-","-",SUM(AB147:AB155)*'3k EBIT'!$E$12)</f>
        <v>-</v>
      </c>
      <c r="AC156" s="117" t="str">
        <f>IF(AC150="-","-",SUM(AC147:AC155)*'3k EBIT'!$E$12)</f>
        <v>-</v>
      </c>
      <c r="AD156" s="25"/>
    </row>
    <row r="157" spans="1:30" s="26" customFormat="1" ht="11.25" x14ac:dyDescent="0.15">
      <c r="A157" s="207"/>
      <c r="B157" s="120" t="s">
        <v>251</v>
      </c>
      <c r="C157" s="156" t="s">
        <v>252</v>
      </c>
      <c r="D157" s="122" t="s">
        <v>124</v>
      </c>
      <c r="E157" s="122"/>
      <c r="F157" s="27"/>
      <c r="G157" s="117">
        <f>IF(G152="-","-",SUM(G147:G150,G152:G156)*'3l HAP'!$E$13)</f>
        <v>6.0173563673189019</v>
      </c>
      <c r="H157" s="117">
        <f>IF(H152="-","-",SUM(H147:H150,H152:H156)*'3l HAP'!$E$13)</f>
        <v>5.4303716538872697</v>
      </c>
      <c r="I157" s="117">
        <f>IF(I152="-","-",SUM(I147:I150,I152:I156)*'3l HAP'!$E$13)</f>
        <v>4.8676516304046995</v>
      </c>
      <c r="J157" s="117">
        <f>IF(J152="-","-",SUM(J147:J150,J152:J156)*'3l HAP'!$E$13)</f>
        <v>4.6606088781225203</v>
      </c>
      <c r="K157" s="117">
        <f>IF(K152="-","-",SUM(K147:K150,K152:K156)*'3l HAP'!$E$13)</f>
        <v>5.2368253676650749</v>
      </c>
      <c r="L157" s="117">
        <f>IF(L152="-","-",SUM(L147:L150,L152:L156)*'3l HAP'!$E$13)</f>
        <v>5.2338587579867113</v>
      </c>
      <c r="M157" s="117">
        <f>IF(M152="-","-",SUM(M147:M150,M152:M156)*'3l HAP'!$E$13)</f>
        <v>5.5684766663224154</v>
      </c>
      <c r="N157" s="117">
        <f>IF(N152="-","-",SUM(N147:N150,N152:N156)*'3l HAP'!$E$13)</f>
        <v>5.9981373993553735</v>
      </c>
      <c r="O157" s="27"/>
      <c r="P157" s="117">
        <f>IF(P152="-","-",SUM(P147:P150,P152:P156)*'3l HAP'!$E$13)</f>
        <v>5.9981373993553735</v>
      </c>
      <c r="Q157" s="117">
        <f>IF(Q152="-","-",SUM(Q147:Q150,Q152:Q156)*'3l HAP'!$E$13)</f>
        <v>6.6260658672356927</v>
      </c>
      <c r="R157" s="117">
        <f>IF(R152="-","-",SUM(R147:R150,R152:R156)*'3l HAP'!$E$13)</f>
        <v>5.8897421843997897</v>
      </c>
      <c r="S157" s="117">
        <f>IF(S152="-","-",SUM(S147:S150,S152:S156)*'3l HAP'!$E$13)</f>
        <v>5.6129378698119874</v>
      </c>
      <c r="T157" s="117">
        <f>IF(T152="-","-",SUM(T147:T150,T152:T156)*'3l HAP'!$E$13)</f>
        <v>4.6776913051439841</v>
      </c>
      <c r="U157" s="117">
        <f>IF(U152="-","-",SUM(U147:U150,U152:U156)*'3l HAP'!$E$13)</f>
        <v>5.3066522927358433</v>
      </c>
      <c r="V157" s="117">
        <f>IF(V152="-","-",SUM(V147:V150,V152:V156)*'3l HAP'!$E$13)</f>
        <v>6.5901013534994464</v>
      </c>
      <c r="W157" s="117">
        <f>IF(W152="-","-",SUM(W147:W150,W152:W156)*'3l HAP'!$E$13)</f>
        <v>11.690166060248623</v>
      </c>
      <c r="X157" s="27"/>
      <c r="Y157" s="117">
        <f>IF(Y152="-","-",SUM(Y147:Y150,Y152:Y156)*'3l HAP'!$E$13)</f>
        <v>24.455023590995047</v>
      </c>
      <c r="Z157" s="117" t="str">
        <f>IF(Z152="-","-",SUM(Z147:Z150,Z152:Z156)*'3l HAP'!$E$13)</f>
        <v>-</v>
      </c>
      <c r="AA157" s="117" t="str">
        <f>IF(AA152="-","-",SUM(AA147:AA150,AA152:AA156)*'3l HAP'!$E$13)</f>
        <v>-</v>
      </c>
      <c r="AB157" s="117" t="str">
        <f>IF(AB152="-","-",SUM(AB147:AB150,AB152:AB156)*'3l HAP'!$E$13)</f>
        <v>-</v>
      </c>
      <c r="AC157" s="117" t="str">
        <f>IF(AC152="-","-",SUM(AC147:AC150,AC152:AC156)*'3l HAP'!$E$13)</f>
        <v>-</v>
      </c>
      <c r="AD157" s="25"/>
    </row>
    <row r="158" spans="1:30" s="26" customFormat="1" ht="11.25" customHeight="1" x14ac:dyDescent="0.15">
      <c r="A158" s="207"/>
      <c r="B158" s="120" t="s">
        <v>253</v>
      </c>
      <c r="C158" s="120" t="str">
        <f>B158&amp;"_"&amp;D158</f>
        <v>Total_Yorkshire</v>
      </c>
      <c r="D158" s="122" t="s">
        <v>124</v>
      </c>
      <c r="E158" s="161"/>
      <c r="F158" s="27"/>
      <c r="G158" s="117">
        <f t="shared" ref="G158:N158" si="33">IF(G147="-","-",SUM(G147:G157))</f>
        <v>529.88731383759057</v>
      </c>
      <c r="H158" s="117">
        <f t="shared" si="33"/>
        <v>489.08848339213802</v>
      </c>
      <c r="I158" s="117">
        <f t="shared" si="33"/>
        <v>450.93718301194366</v>
      </c>
      <c r="J158" s="117">
        <f t="shared" si="33"/>
        <v>436.24084170889694</v>
      </c>
      <c r="K158" s="117">
        <f t="shared" si="33"/>
        <v>476.92724761228345</v>
      </c>
      <c r="L158" s="117">
        <f t="shared" si="33"/>
        <v>476.74565756894708</v>
      </c>
      <c r="M158" s="117">
        <f t="shared" si="33"/>
        <v>501.25487445587027</v>
      </c>
      <c r="N158" s="117">
        <f t="shared" si="33"/>
        <v>531.10294137642393</v>
      </c>
      <c r="O158" s="27"/>
      <c r="P158" s="117">
        <f t="shared" ref="P158:W158" si="34">IF(P147="-","-",SUM(P147:P157))</f>
        <v>531.10294137642393</v>
      </c>
      <c r="Q158" s="117">
        <f t="shared" si="34"/>
        <v>580.47371730639611</v>
      </c>
      <c r="R158" s="117">
        <f t="shared" si="34"/>
        <v>529.00149535293826</v>
      </c>
      <c r="S158" s="117">
        <f t="shared" si="34"/>
        <v>510.35613263699634</v>
      </c>
      <c r="T158" s="117">
        <f t="shared" si="34"/>
        <v>442.87828740190707</v>
      </c>
      <c r="U158" s="117">
        <f t="shared" si="34"/>
        <v>482.03364016339577</v>
      </c>
      <c r="V158" s="117">
        <f t="shared" si="34"/>
        <v>570.54638701887416</v>
      </c>
      <c r="W158" s="117">
        <f t="shared" si="34"/>
        <v>962.8730350851514</v>
      </c>
      <c r="X158" s="27"/>
      <c r="Y158" s="117">
        <f t="shared" ref="Y158:AC158" si="35">IF(Y147="-","-",SUM(Y147:Y157))</f>
        <v>1843.5345521796414</v>
      </c>
      <c r="Z158" s="117" t="str">
        <f t="shared" si="35"/>
        <v>-</v>
      </c>
      <c r="AA158" s="117" t="str">
        <f t="shared" si="35"/>
        <v>-</v>
      </c>
      <c r="AB158" s="117" t="str">
        <f t="shared" si="35"/>
        <v>-</v>
      </c>
      <c r="AC158" s="117" t="str">
        <f t="shared" si="35"/>
        <v>-</v>
      </c>
      <c r="AD158" s="25"/>
    </row>
    <row r="159" spans="1:30" s="26" customFormat="1" ht="11.25" customHeight="1" x14ac:dyDescent="0.15">
      <c r="A159" s="207"/>
      <c r="B159" s="123" t="s">
        <v>244</v>
      </c>
      <c r="C159" s="123" t="s">
        <v>180</v>
      </c>
      <c r="D159" s="121" t="s">
        <v>127</v>
      </c>
      <c r="E159" s="160"/>
      <c r="F159" s="27"/>
      <c r="G159" s="35">
        <f>IF('3a DF'!H$147="-","-",'3a DF'!H$147)</f>
        <v>253.15</v>
      </c>
      <c r="H159" s="35">
        <f>IF('3a DF'!I$147="-","-",'3a DF'!I$147)</f>
        <v>213.57</v>
      </c>
      <c r="I159" s="35">
        <f>IF('3a DF'!J$147="-","-",'3a DF'!J$147)</f>
        <v>174.75</v>
      </c>
      <c r="J159" s="35">
        <f>IF('3a DF'!K$147="-","-",'3a DF'!K$147)</f>
        <v>160.27000000000001</v>
      </c>
      <c r="K159" s="35">
        <f>IF('3a DF'!L$147="-","-",'3a DF'!L$147)</f>
        <v>200.75</v>
      </c>
      <c r="L159" s="35">
        <f>IF('3a DF'!M$147="-","-",'3a DF'!M$147)</f>
        <v>199.06</v>
      </c>
      <c r="M159" s="35">
        <f>IF('3a DF'!N$147="-","-",'3a DF'!N$147)</f>
        <v>215.77</v>
      </c>
      <c r="N159" s="35">
        <f>IF('3a DF'!O$147="-","-",'3a DF'!O$147)</f>
        <v>243.36</v>
      </c>
      <c r="O159" s="27"/>
      <c r="P159" s="35">
        <f>IF('3a DF'!Q$147="-","-",'3a DF'!Q$147)</f>
        <v>243.36</v>
      </c>
      <c r="Q159" s="35">
        <f>IF('3a DF'!R$147="-","-",'3a DF'!R$147)</f>
        <v>281.18</v>
      </c>
      <c r="R159" s="35">
        <f>IF('3a DF'!S$147="-","-",'3a DF'!S$147)</f>
        <v>230.78</v>
      </c>
      <c r="S159" s="35">
        <f>IF('3a DF'!T$147="-","-",'3a DF'!T$147)</f>
        <v>206.32</v>
      </c>
      <c r="T159" s="35">
        <f>IF('3a DF'!U$147="-","-",'3a DF'!U$147)</f>
        <v>145.13</v>
      </c>
      <c r="U159" s="35">
        <f>IF('3a DF'!V$147="-","-",'3a DF'!V$147)</f>
        <v>187.07</v>
      </c>
      <c r="V159" s="35">
        <f>IF('3a DF'!W$147="-","-",'3a DF'!W$147)</f>
        <v>276.51</v>
      </c>
      <c r="W159" s="35">
        <f>IF('3a DF'!X$148="-","-",'3a DF'!X$148)</f>
        <v>605.44000000000005</v>
      </c>
      <c r="X159" s="27"/>
      <c r="Y159" s="35">
        <f>IF('3a DF'!Z$148="-","-",'3a DF'!Z$148)</f>
        <v>1455.9576357366336</v>
      </c>
      <c r="Z159" s="35" t="str">
        <f>IF('3a DF'!AA$148="-","-",'3a DF'!AA$148)</f>
        <v>-</v>
      </c>
      <c r="AA159" s="35" t="str">
        <f>IF('3a DF'!AB$148="-","-",'3a DF'!AB$148)</f>
        <v>-</v>
      </c>
      <c r="AB159" s="35" t="str">
        <f>IF('3a DF'!AC$148="-","-",'3a DF'!AC$148)</f>
        <v>-</v>
      </c>
      <c r="AC159" s="35" t="str">
        <f>IF('3a DF'!AD$148="-","-",'3a DF'!AD$148)</f>
        <v>-</v>
      </c>
      <c r="AD159" s="25"/>
    </row>
    <row r="160" spans="1:30" s="26" customFormat="1" ht="11.25" customHeight="1" x14ac:dyDescent="0.15">
      <c r="A160" s="207"/>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x14ac:dyDescent="0.15">
      <c r="A161" s="207"/>
      <c r="B161" s="123" t="s">
        <v>245</v>
      </c>
      <c r="C161" s="123" t="s">
        <v>182</v>
      </c>
      <c r="D161" s="121" t="s">
        <v>127</v>
      </c>
      <c r="E161" s="160"/>
      <c r="F161" s="27"/>
      <c r="G161" s="35" t="str">
        <f>IF('3c AA'!J263="-","-",'3c AA'!J263)</f>
        <v>-</v>
      </c>
      <c r="H161" s="35" t="str">
        <f>IF('3c AA'!K263="-","-",'3c AA'!K263)</f>
        <v>-</v>
      </c>
      <c r="I161" s="35" t="str">
        <f>IF('3c AA'!L263="-","-",'3c AA'!L263)</f>
        <v>-</v>
      </c>
      <c r="J161" s="35" t="str">
        <f>IF('3c AA'!M263="-","-",'3c AA'!M263)</f>
        <v>-</v>
      </c>
      <c r="K161" s="35" t="str">
        <f>IF('3c AA'!N263="-","-",'3c AA'!N263)</f>
        <v>-</v>
      </c>
      <c r="L161" s="35" t="str">
        <f>IF('3c AA'!O263="-","-",'3c AA'!O263)</f>
        <v>-</v>
      </c>
      <c r="M161" s="35" t="str">
        <f>IF('3c AA'!P263="-","-",'3c AA'!P263)</f>
        <v>-</v>
      </c>
      <c r="N161" s="35" t="str">
        <f>IF('3c AA'!Q263="-","-",'3c AA'!Q263)</f>
        <v>-</v>
      </c>
      <c r="O161" s="27"/>
      <c r="P161" s="35" t="str">
        <f>IF('3c AA'!S263="-","-",'3c AA'!S263)</f>
        <v>-</v>
      </c>
      <c r="Q161" s="35" t="str">
        <f>IF('3c AA'!T263="-","-",'3c AA'!T263)</f>
        <v>-</v>
      </c>
      <c r="R161" s="35" t="str">
        <f>IF('3c AA'!U263="-","-",'3c AA'!U263)</f>
        <v>-</v>
      </c>
      <c r="S161" s="35" t="str">
        <f>IF('3c AA'!V263="-","-",'3c AA'!V263)</f>
        <v>-</v>
      </c>
      <c r="T161" s="35">
        <f>IF('3c AA'!W263="-","-",'3c AA'!W263)</f>
        <v>0</v>
      </c>
      <c r="U161" s="35">
        <f>IF('3c AA'!X263="-","-",'3c AA'!X263)</f>
        <v>0</v>
      </c>
      <c r="V161" s="35">
        <f>IF('3c AA'!Y263="-","-",'3c AA'!Y263)</f>
        <v>0</v>
      </c>
      <c r="W161" s="35" t="str">
        <f>IF('3c AA'!Z263="-","-",'3c AA'!Z263)</f>
        <v>-</v>
      </c>
      <c r="X161" s="27"/>
      <c r="Y161" s="35">
        <f>IF('3c AA'!AB263="-","-",'3c AA'!AB263)</f>
        <v>2.9742599903583686</v>
      </c>
      <c r="Z161" s="35" t="str">
        <f>IF('3c AA'!AC263="-","-",'3c AA'!AC263)</f>
        <v>-</v>
      </c>
      <c r="AA161" s="35" t="str">
        <f>IF('3c AA'!AD263="-","-",'3c AA'!AD263)</f>
        <v>-</v>
      </c>
      <c r="AB161" s="35" t="str">
        <f>IF('3c AA'!AE263="-","-",'3c AA'!AE263)</f>
        <v>-</v>
      </c>
      <c r="AC161" s="35" t="str">
        <f>IF('3c AA'!AF263="-","-",'3c AA'!AF263)</f>
        <v>-</v>
      </c>
      <c r="AD161" s="25"/>
    </row>
    <row r="162" spans="1:30" s="26" customFormat="1" ht="11.25" customHeight="1" x14ac:dyDescent="0.15">
      <c r="A162" s="207"/>
      <c r="B162" s="123" t="s">
        <v>246</v>
      </c>
      <c r="C162" s="123" t="s">
        <v>183</v>
      </c>
      <c r="D162" s="121" t="s">
        <v>127</v>
      </c>
      <c r="E162" s="160"/>
      <c r="F162" s="27"/>
      <c r="G162" s="35">
        <f>IF('3d PC'!G$43="-","-",'3d PC'!G$43)</f>
        <v>21.926269106402124</v>
      </c>
      <c r="H162" s="35">
        <f>IF('3d PC'!H$43="-","-",'3d PC'!H$43)</f>
        <v>21.926269106402124</v>
      </c>
      <c r="I162" s="35">
        <f>IF('3d PC'!I$43="-","-",'3d PC'!I$43)</f>
        <v>22.64764819235609</v>
      </c>
      <c r="J162" s="35">
        <f>IF('3d PC'!J$43="-","-",'3d PC'!J$43)</f>
        <v>22.505107470829557</v>
      </c>
      <c r="K162" s="35">
        <f>IF('3d PC'!K$43="-","-",'3d PC'!K$43)</f>
        <v>19.106297226763825</v>
      </c>
      <c r="L162" s="35">
        <f>IF('3d PC'!L$43="-","-",'3d PC'!L$43)</f>
        <v>19.106297226763825</v>
      </c>
      <c r="M162" s="35">
        <f>IF('3d PC'!M$43="-","-",'3d PC'!M$43)</f>
        <v>20.852393125569616</v>
      </c>
      <c r="N162" s="35">
        <f>IF('3d PC'!N$43="-","-",'3d PC'!N$43)</f>
        <v>20.849370287873604</v>
      </c>
      <c r="O162" s="27"/>
      <c r="P162" s="35">
        <f>IF('3d PC'!P$43="-","-",'3d PC'!P$43)</f>
        <v>20.849370287873604</v>
      </c>
      <c r="Q162" s="35">
        <f>IF('3d PC'!Q$43="-","-",'3d PC'!Q$43)</f>
        <v>21.503193401206047</v>
      </c>
      <c r="R162" s="35">
        <f>IF('3d PC'!R$43="-","-",'3d PC'!R$43)</f>
        <v>21.819481548965161</v>
      </c>
      <c r="S162" s="35">
        <f>IF('3d PC'!S$43="-","-",'3d PC'!S$43)</f>
        <v>25.256715910577427</v>
      </c>
      <c r="T162" s="35">
        <f>IF('3d PC'!T$43="-","-",'3d PC'!T$43)</f>
        <v>24.167303215101221</v>
      </c>
      <c r="U162" s="35">
        <f>IF('3d PC'!U$43="-","-",'3d PC'!U$43)</f>
        <v>23.962512789411701</v>
      </c>
      <c r="V162" s="35">
        <f>IF('3d PC'!V$43="-","-",'3d PC'!V$43)</f>
        <v>23.858648398084732</v>
      </c>
      <c r="W162" s="35">
        <f>IF('3d PC'!W$43="-","-",'3d PC'!W$43)</f>
        <v>33.366817904048837</v>
      </c>
      <c r="X162" s="27"/>
      <c r="Y162" s="35">
        <f>IF('3d PC'!Y$43="-","-",'3d PC'!Y$43)</f>
        <v>33.475871166766694</v>
      </c>
      <c r="Z162" s="35" t="str">
        <f>IF('3d PC'!Z$43="-","-",'3d PC'!Z$43)</f>
        <v>-</v>
      </c>
      <c r="AA162" s="35" t="str">
        <f>IF('3d PC'!AA$43="-","-",'3d PC'!AA$43)</f>
        <v>-</v>
      </c>
      <c r="AB162" s="35" t="str">
        <f>IF('3d PC'!AB$43="-","-",'3d PC'!AB$43)</f>
        <v>-</v>
      </c>
      <c r="AC162" s="35" t="str">
        <f>IF('3d PC'!AC$43="-","-",'3d PC'!AC$43)</f>
        <v>-</v>
      </c>
      <c r="AD162" s="25"/>
    </row>
    <row r="163" spans="1:30" s="26" customFormat="1" ht="11.25" customHeight="1" x14ac:dyDescent="0.15">
      <c r="A163" s="207"/>
      <c r="B163" s="123" t="s">
        <v>247</v>
      </c>
      <c r="C163" s="123" t="s">
        <v>184</v>
      </c>
      <c r="D163" s="121" t="s">
        <v>127</v>
      </c>
      <c r="E163" s="160"/>
      <c r="F163" s="27"/>
      <c r="G163" s="35">
        <f>IF('3f NC-Gas'!F57="-","-",'3f NC-Gas'!F57)</f>
        <v>108.45356419022889</v>
      </c>
      <c r="H163" s="35">
        <f>IF('3f NC-Gas'!G57="-","-",'3f NC-Gas'!G57)</f>
        <v>108.33356418640227</v>
      </c>
      <c r="I163" s="35">
        <f>IF('3f NC-Gas'!H57="-","-",'3f NC-Gas'!H57)</f>
        <v>120.97434724310997</v>
      </c>
      <c r="J163" s="35">
        <f>IF('3f NC-Gas'!I57="-","-",'3f NC-Gas'!I57)</f>
        <v>120.62634723201279</v>
      </c>
      <c r="K163" s="35">
        <f>IF('3f NC-Gas'!J57="-","-",'3f NC-Gas'!J57)</f>
        <v>116.38071491606703</v>
      </c>
      <c r="L163" s="35">
        <f>IF('3f NC-Gas'!K57="-","-",'3f NC-Gas'!K57)</f>
        <v>116.40471491683236</v>
      </c>
      <c r="M163" s="35">
        <f>IF('3f NC-Gas'!L57="-","-",'3f NC-Gas'!L57)</f>
        <v>120.67304283265682</v>
      </c>
      <c r="N163" s="35">
        <f>IF('3f NC-Gas'!M57="-","-",'3f NC-Gas'!M57)</f>
        <v>120.74504283495278</v>
      </c>
      <c r="O163" s="27"/>
      <c r="P163" s="35">
        <f>IF('3f NC-Gas'!O57="-","-",'3f NC-Gas'!O57)</f>
        <v>120.74504283495278</v>
      </c>
      <c r="Q163" s="35">
        <f>IF('3f NC-Gas'!P57="-","-",'3f NC-Gas'!P57)</f>
        <v>124.35987626838403</v>
      </c>
      <c r="R163" s="35">
        <f>IF('3f NC-Gas'!Q57="-","-",'3f NC-Gas'!Q57)</f>
        <v>123.91587625422555</v>
      </c>
      <c r="S163" s="35">
        <f>IF('3f NC-Gas'!R57="-","-",'3f NC-Gas'!R57)</f>
        <v>134.24032048035727</v>
      </c>
      <c r="T163" s="35">
        <f>IF('3f NC-Gas'!S57="-","-",'3f NC-Gas'!S57)</f>
        <v>131.57632039540636</v>
      </c>
      <c r="U163" s="35">
        <f>IF('3f NC-Gas'!T57="-","-",'3f NC-Gas'!T57)</f>
        <v>117.37108663910885</v>
      </c>
      <c r="V163" s="35">
        <f>IF('3f NC-Gas'!U57="-","-",'3f NC-Gas'!U57)</f>
        <v>116.93908662533303</v>
      </c>
      <c r="W163" s="35">
        <f>IF('3f NC-Gas'!V112="-","-",'3f NC-Gas'!V112)</f>
        <v>157.65876677095545</v>
      </c>
      <c r="X163" s="27"/>
      <c r="Y163" s="35">
        <f>IF('3f NC-Gas'!X112="-","-",'3f NC-Gas'!X112)</f>
        <v>151.4252602254511</v>
      </c>
      <c r="Z163" s="35" t="str">
        <f>IF('3f NC-Gas'!Y112="-","-",'3f NC-Gas'!Y112)</f>
        <v>-</v>
      </c>
      <c r="AA163" s="35" t="str">
        <f>IF('3f NC-Gas'!Z112="-","-",'3f NC-Gas'!Z112)</f>
        <v>-</v>
      </c>
      <c r="AB163" s="35" t="str">
        <f>IF('3f NC-Gas'!AA112="-","-",'3f NC-Gas'!AA112)</f>
        <v>-</v>
      </c>
      <c r="AC163" s="35" t="str">
        <f>IF('3f NC-Gas'!AB112="-","-",'3f NC-Gas'!AB112)</f>
        <v>-</v>
      </c>
      <c r="AD163" s="25"/>
    </row>
    <row r="164" spans="1:30" s="26" customFormat="1" ht="11.25" customHeight="1" x14ac:dyDescent="0.15">
      <c r="A164" s="207"/>
      <c r="B164" s="123" t="s">
        <v>248</v>
      </c>
      <c r="C164" s="123" t="s">
        <v>185</v>
      </c>
      <c r="D164" s="121" t="s">
        <v>127</v>
      </c>
      <c r="E164" s="160"/>
      <c r="F164" s="27"/>
      <c r="G164" s="35">
        <f>IF('3g CPIH'!C$17="-","-",'3h OC '!$E$12*('3g CPIH'!C$17/'3g CPIH'!$G$17))</f>
        <v>87.194616340508801</v>
      </c>
      <c r="H164" s="35">
        <f>IF('3g CPIH'!D$17="-","-",'3h OC '!$E$12*('3g CPIH'!D$17/'3g CPIH'!$G$17))</f>
        <v>87.369180136986301</v>
      </c>
      <c r="I164" s="35">
        <f>IF('3g CPIH'!E$17="-","-",'3h OC '!$E$12*('3g CPIH'!E$17/'3g CPIH'!$G$17))</f>
        <v>87.631025831702544</v>
      </c>
      <c r="J164" s="35">
        <f>IF('3g CPIH'!F$17="-","-",'3h OC '!$E$12*('3g CPIH'!F$17/'3g CPIH'!$G$17))</f>
        <v>88.15471722113503</v>
      </c>
      <c r="K164" s="35">
        <f>IF('3g CPIH'!G$17="-","-",'3h OC '!$E$12*('3g CPIH'!G$17/'3g CPIH'!$G$17))</f>
        <v>89.202100000000002</v>
      </c>
      <c r="L164" s="35">
        <f>IF('3g CPIH'!H$17="-","-",'3h OC '!$E$12*('3g CPIH'!H$17/'3g CPIH'!$G$17))</f>
        <v>90.33676467710373</v>
      </c>
      <c r="M164" s="35">
        <f>IF('3g CPIH'!I$17="-","-",'3h OC '!$E$12*('3g CPIH'!I$17/'3g CPIH'!$G$17))</f>
        <v>91.645993150684916</v>
      </c>
      <c r="N164" s="35">
        <f>IF('3g CPIH'!J$17="-","-",'3h OC '!$E$12*('3g CPIH'!J$17/'3g CPIH'!$G$17))</f>
        <v>92.431530234833673</v>
      </c>
      <c r="O164" s="27"/>
      <c r="P164" s="35">
        <f>IF('3g CPIH'!L$17="-","-",'3h OC '!$E$12*('3g CPIH'!L$17/'3g CPIH'!$G$17))</f>
        <v>92.431530234833673</v>
      </c>
      <c r="Q164" s="35">
        <f>IF('3g CPIH'!M$17="-","-",'3h OC '!$E$12*('3g CPIH'!M$17/'3g CPIH'!$G$17))</f>
        <v>93.47891301369863</v>
      </c>
      <c r="R164" s="35">
        <f>IF('3g CPIH'!N$17="-","-",'3h OC '!$E$12*('3g CPIH'!N$17/'3g CPIH'!$G$17))</f>
        <v>94.177168199608616</v>
      </c>
      <c r="S164" s="35">
        <f>IF('3g CPIH'!O$17="-","-",'3h OC '!$E$12*('3g CPIH'!O$17/'3g CPIH'!$G$17))</f>
        <v>94.700859589041102</v>
      </c>
      <c r="T164" s="35">
        <f>IF('3g CPIH'!P$17="-","-",'3h OC '!$E$12*('3g CPIH'!P$17/'3g CPIH'!$G$17))</f>
        <v>94.96270528375733</v>
      </c>
      <c r="U164" s="35">
        <f>IF('3g CPIH'!Q$17="-","-",'3h OC '!$E$12*('3g CPIH'!Q$17/'3g CPIH'!$G$17))</f>
        <v>95.48639667318983</v>
      </c>
      <c r="V164" s="35">
        <f>IF('3g CPIH'!R$17="-","-",'3h OC '!$E$12*('3g CPIH'!R$17/'3g CPIH'!$G$17))</f>
        <v>97.232034637964787</v>
      </c>
      <c r="W164" s="35">
        <f>IF('3g CPIH'!S$17="-","-",'3h OC '!$E$12*('3g CPIH'!S$17/'3g CPIH'!$G$17))</f>
        <v>100.11233727984346</v>
      </c>
      <c r="X164" s="27"/>
      <c r="Y164" s="35">
        <f>IF('3g CPIH'!U$17="-","-",'3h OC '!$E$12*('3g CPIH'!U$17/'3g CPIH'!$G$17))</f>
        <v>105.1746873776908</v>
      </c>
      <c r="Z164" s="35" t="str">
        <f>IF('3g CPIH'!V$17="-","-",'3h OC '!$E$12*('3g CPIH'!V$17/'3g CPIH'!$G$17))</f>
        <v>-</v>
      </c>
      <c r="AA164" s="35" t="str">
        <f>IF('3g CPIH'!W$17="-","-",'3h OC '!$E$12*('3g CPIH'!W$17/'3g CPIH'!$G$17))</f>
        <v>-</v>
      </c>
      <c r="AB164" s="35" t="str">
        <f>IF('3g CPIH'!X$17="-","-",'3h OC '!$E$12*('3g CPIH'!X$17/'3g CPIH'!$G$17))</f>
        <v>-</v>
      </c>
      <c r="AC164" s="35" t="str">
        <f>IF('3g CPIH'!Y$17="-","-",'3h OC '!$E$12*('3g CPIH'!Y$17/'3g CPIH'!$G$17))</f>
        <v>-</v>
      </c>
      <c r="AD164" s="25"/>
    </row>
    <row r="165" spans="1:30" s="26" customFormat="1" ht="11.25" customHeight="1" x14ac:dyDescent="0.15">
      <c r="A165" s="207"/>
      <c r="B165" s="123" t="s">
        <v>248</v>
      </c>
      <c r="C165" s="123" t="s">
        <v>186</v>
      </c>
      <c r="D165" s="121" t="s">
        <v>127</v>
      </c>
      <c r="E165" s="160"/>
      <c r="F165" s="27"/>
      <c r="G165" s="35" t="s">
        <v>249</v>
      </c>
      <c r="H165" s="35" t="s">
        <v>249</v>
      </c>
      <c r="I165" s="35" t="s">
        <v>249</v>
      </c>
      <c r="J165" s="35" t="s">
        <v>249</v>
      </c>
      <c r="K165" s="35">
        <f>IF('3i SMNCC'!G$53="-","-",'3i SMNCC'!G$53)</f>
        <v>0</v>
      </c>
      <c r="L165" s="35">
        <f>IF('3i SMNCC'!H$53="-","-",'3i SMNCC'!H$53)</f>
        <v>-0.14839729644435984</v>
      </c>
      <c r="M165" s="35">
        <f>IF('3i SMNCC'!I$53="-","-",'3i SMNCC'!I$53)</f>
        <v>1.899695256253338</v>
      </c>
      <c r="N165" s="35">
        <f>IF('3i SMNCC'!J$53="-","-",'3i SMNCC'!J$53)</f>
        <v>1.9653659209909353</v>
      </c>
      <c r="O165" s="27"/>
      <c r="P165" s="35">
        <f>IF('3i SMNCC'!L$53="-","-",'3i SMNCC'!L$53)</f>
        <v>1.9653659209909353</v>
      </c>
      <c r="Q165" s="35">
        <f>IF('3i SMNCC'!M$53="-","-",'3i SMNCC'!M$53)</f>
        <v>3.94070969375099</v>
      </c>
      <c r="R165" s="35">
        <f>IF('3i SMNCC'!N$53="-","-",'3i SMNCC'!N$53)</f>
        <v>3.6877871322225353</v>
      </c>
      <c r="S165" s="35">
        <f>IF('3i SMNCC'!O$53="-","-",'3i SMNCC'!O$53)</f>
        <v>5.396909444486452</v>
      </c>
      <c r="T165" s="35">
        <f>IF('3i SMNCC'!P$53="-","-",'3i SMNCC'!P$53)</f>
        <v>4.6837637900821658</v>
      </c>
      <c r="U165" s="35">
        <f>IF('3i SMNCC'!Q$53="-","-",'3i SMNCC'!Q$53)</f>
        <v>4.418895268958277</v>
      </c>
      <c r="V165" s="35">
        <f>IF('3i SMNCC'!R$53="-","-",'3i SMNCC'!R$53)</f>
        <v>-1.4350963821646188</v>
      </c>
      <c r="W165" s="35">
        <f>IF('3i SMNCC'!S$53="-","-",'3i SMNCC'!S$53)</f>
        <v>-3.050256404560824</v>
      </c>
      <c r="X165" s="27"/>
      <c r="Y165" s="35">
        <f>IF('3i SMNCC'!U$53="-","-",'3i SMNCC'!U$53)</f>
        <v>-8.5975135901744473</v>
      </c>
      <c r="Z165" s="35" t="str">
        <f>IF('3i SMNCC'!V$53="-","-",'3i SMNCC'!V$53)</f>
        <v>-</v>
      </c>
      <c r="AA165" s="35" t="str">
        <f>IF('3i SMNCC'!W$53="-","-",'3i SMNCC'!W$53)</f>
        <v>-</v>
      </c>
      <c r="AB165" s="35" t="str">
        <f>IF('3i SMNCC'!X$53="-","-",'3i SMNCC'!X$53)</f>
        <v>-</v>
      </c>
      <c r="AC165" s="35" t="str">
        <f>IF('3i SMNCC'!Y$53="-","-",'3i SMNCC'!Y$53)</f>
        <v>-</v>
      </c>
      <c r="AD165" s="25"/>
    </row>
    <row r="166" spans="1:30" s="26" customFormat="1" ht="11.25" x14ac:dyDescent="0.15">
      <c r="A166" s="207"/>
      <c r="B166" s="123" t="s">
        <v>248</v>
      </c>
      <c r="C166" s="123" t="s">
        <v>187</v>
      </c>
      <c r="D166" s="121" t="s">
        <v>127</v>
      </c>
      <c r="E166" s="160"/>
      <c r="F166" s="27"/>
      <c r="G166" s="35">
        <f>IF('3g CPIH'!C$17="-","-",'3j PAAC PAP'!$G$24*('3g CPIH'!C$17/'3g CPIH'!$G$17))</f>
        <v>38.769117710371823</v>
      </c>
      <c r="H166" s="35">
        <f>IF('3g CPIH'!D$17="-","-",'3j PAAC PAP'!$G$24*('3g CPIH'!D$17/'3g CPIH'!$G$17))</f>
        <v>38.846733561643838</v>
      </c>
      <c r="I166" s="35">
        <f>IF('3g CPIH'!E$17="-","-",'3j PAAC PAP'!$G$24*('3g CPIH'!E$17/'3g CPIH'!$G$17))</f>
        <v>38.963157338551866</v>
      </c>
      <c r="J166" s="35">
        <f>IF('3g CPIH'!F$17="-","-",'3j PAAC PAP'!$G$24*('3g CPIH'!F$17/'3g CPIH'!$G$17))</f>
        <v>39.19600489236791</v>
      </c>
      <c r="K166" s="35">
        <f>IF('3g CPIH'!G$17="-","-",'3j PAAC PAP'!$G$24*('3g CPIH'!G$17/'3g CPIH'!$G$17))</f>
        <v>39.661700000000003</v>
      </c>
      <c r="L166" s="35">
        <f>IF('3g CPIH'!H$17="-","-",'3j PAAC PAP'!$G$24*('3g CPIH'!H$17/'3g CPIH'!$G$17))</f>
        <v>40.166203033268111</v>
      </c>
      <c r="M166" s="35">
        <f>IF('3g CPIH'!I$17="-","-",'3j PAAC PAP'!$G$24*('3g CPIH'!I$17/'3g CPIH'!$G$17))</f>
        <v>40.748321917808219</v>
      </c>
      <c r="N166" s="35">
        <f>IF('3g CPIH'!J$17="-","-",'3j PAAC PAP'!$G$24*('3g CPIH'!J$17/'3g CPIH'!$G$17))</f>
        <v>41.097593248532299</v>
      </c>
      <c r="O166" s="27"/>
      <c r="P166" s="35">
        <f>IF('3g CPIH'!L$17="-","-",'3j PAAC PAP'!$G$24*('3g CPIH'!L$17/'3g CPIH'!$G$17))</f>
        <v>41.097593248532299</v>
      </c>
      <c r="Q166" s="35">
        <f>IF('3g CPIH'!M$17="-","-",'3j PAAC PAP'!$G$24*('3g CPIH'!M$17/'3g CPIH'!$G$17))</f>
        <v>41.563288356164385</v>
      </c>
      <c r="R166" s="35">
        <f>IF('3g CPIH'!N$17="-","-",'3j PAAC PAP'!$G$24*('3g CPIH'!N$17/'3g CPIH'!$G$17))</f>
        <v>41.87375176125245</v>
      </c>
      <c r="S166" s="35">
        <f>IF('3g CPIH'!O$17="-","-",'3j PAAC PAP'!$G$24*('3g CPIH'!O$17/'3g CPIH'!$G$17))</f>
        <v>42.1065993150685</v>
      </c>
      <c r="T166" s="35">
        <f>IF('3g CPIH'!P$17="-","-",'3j PAAC PAP'!$G$24*('3g CPIH'!P$17/'3g CPIH'!$G$17))</f>
        <v>42.223023091976515</v>
      </c>
      <c r="U166" s="35">
        <f>IF('3g CPIH'!Q$17="-","-",'3j PAAC PAP'!$G$24*('3g CPIH'!Q$17/'3g CPIH'!$G$17))</f>
        <v>42.455870645792565</v>
      </c>
      <c r="V166" s="35">
        <f>IF('3g CPIH'!R$17="-","-",'3j PAAC PAP'!$G$24*('3g CPIH'!R$17/'3g CPIH'!$G$17))</f>
        <v>43.232029158512731</v>
      </c>
      <c r="W166" s="35">
        <f>IF('3g CPIH'!S$17="-","-",'3j PAAC PAP'!$G$24*('3g CPIH'!S$17/'3g CPIH'!$G$17))</f>
        <v>44.512690704500983</v>
      </c>
      <c r="X166" s="27"/>
      <c r="Y166" s="35">
        <f>IF('3g CPIH'!U$17="-","-",'3j PAAC PAP'!$G$24*('3g CPIH'!U$17/'3g CPIH'!$G$17))</f>
        <v>46.763550391389437</v>
      </c>
      <c r="Z166" s="35" t="str">
        <f>IF('3g CPIH'!V$17="-","-",'3j PAAC PAP'!$G$24*('3g CPIH'!V$17/'3g CPIH'!$G$17))</f>
        <v>-</v>
      </c>
      <c r="AA166" s="35" t="str">
        <f>IF('3g CPIH'!W$17="-","-",'3j PAAC PAP'!$G$24*('3g CPIH'!W$17/'3g CPIH'!$G$17))</f>
        <v>-</v>
      </c>
      <c r="AB166" s="35" t="str">
        <f>IF('3g CPIH'!X$17="-","-",'3j PAAC PAP'!$G$24*('3g CPIH'!X$17/'3g CPIH'!$G$17))</f>
        <v>-</v>
      </c>
      <c r="AC166" s="35" t="str">
        <f>IF('3g CPIH'!Y$17="-","-",'3j PAAC PAP'!$G$24*('3g CPIH'!Y$17/'3g CPIH'!$G$17))</f>
        <v>-</v>
      </c>
      <c r="AD166" s="25"/>
    </row>
    <row r="167" spans="1:30" s="26" customFormat="1" ht="11.25" x14ac:dyDescent="0.15">
      <c r="A167" s="207"/>
      <c r="B167" s="123" t="s">
        <v>248</v>
      </c>
      <c r="C167" s="123" t="s">
        <v>188</v>
      </c>
      <c r="D167" s="121" t="s">
        <v>127</v>
      </c>
      <c r="E167" s="160"/>
      <c r="F167" s="27"/>
      <c r="G167" s="35">
        <f>IF(G159="-","-",SUM(G159:G165)*'3j PAAC PAP'!$G$42)</f>
        <v>0</v>
      </c>
      <c r="H167" s="35">
        <f>IF(H159="-","-",SUM(H159:H165)*'3j PAAC PAP'!$G$42)</f>
        <v>0</v>
      </c>
      <c r="I167" s="35">
        <f>IF(I159="-","-",SUM(I159:I165)*'3j PAAC PAP'!$G$42)</f>
        <v>0</v>
      </c>
      <c r="J167" s="35">
        <f>IF(J159="-","-",SUM(J159:J165)*'3j PAAC PAP'!$G$42)</f>
        <v>0</v>
      </c>
      <c r="K167" s="35">
        <f>IF(K159="-","-",SUM(K159:K165)*'3j PAAC PAP'!$G$42)</f>
        <v>0</v>
      </c>
      <c r="L167" s="35">
        <f>IF(L159="-","-",SUM(L159:L165)*'3j PAAC PAP'!$G$42)</f>
        <v>0</v>
      </c>
      <c r="M167" s="35">
        <f>IF(M159="-","-",SUM(M159:M165)*'3j PAAC PAP'!$G$42)</f>
        <v>0</v>
      </c>
      <c r="N167" s="35">
        <f>IF(N159="-","-",SUM(N159:N165)*'3j PAAC PAP'!$G$42)</f>
        <v>0</v>
      </c>
      <c r="O167" s="27"/>
      <c r="P167" s="35">
        <f>IF(P159="-","-",SUM(P159:P165)*'3j PAAC PAP'!$G$42)</f>
        <v>0</v>
      </c>
      <c r="Q167" s="35">
        <f>IF(Q159="-","-",SUM(Q159:Q165)*'3j PAAC PAP'!$G$42)</f>
        <v>0</v>
      </c>
      <c r="R167" s="35">
        <f>IF(R159="-","-",SUM(R159:R165)*'3j PAAC PAP'!$G$42)</f>
        <v>0</v>
      </c>
      <c r="S167" s="35">
        <f>IF(S159="-","-",SUM(S159:S165)*'3j PAAC PAP'!$G$42)</f>
        <v>0</v>
      </c>
      <c r="T167" s="35">
        <f>IF(T159="-","-",SUM(T159:T165)*'3j PAAC PAP'!$G$42)</f>
        <v>0</v>
      </c>
      <c r="U167" s="35">
        <f>IF(U159="-","-",SUM(U159:U165)*'3j PAAC PAP'!$G$42)</f>
        <v>0</v>
      </c>
      <c r="V167" s="35">
        <f>IF(V159="-","-",SUM(V159:V165)*'3j PAAC PAP'!$G$42)</f>
        <v>0</v>
      </c>
      <c r="W167" s="35">
        <f>IF(W159="-","-",SUM(W159:W165)*'3j PAAC PAP'!$G$42)</f>
        <v>0</v>
      </c>
      <c r="X167" s="27"/>
      <c r="Y167" s="35">
        <f>IF(Y159="-","-",SUM(Y159:Y165)*'3j PAAC PAP'!$G$42)</f>
        <v>0</v>
      </c>
      <c r="Z167" s="35" t="str">
        <f>IF(Z159="-","-",SUM(Z159:Z165)*'3j PAAC PAP'!$G$42)</f>
        <v>-</v>
      </c>
      <c r="AA167" s="35" t="str">
        <f>IF(AA159="-","-",SUM(AA159:AA165)*'3j PAAC PAP'!$G$42)</f>
        <v>-</v>
      </c>
      <c r="AB167" s="35" t="str">
        <f>IF(AB159="-","-",SUM(AB159:AB165)*'3j PAAC PAP'!$G$42)</f>
        <v>-</v>
      </c>
      <c r="AC167" s="35" t="str">
        <f>IF(AC159="-","-",SUM(AC159:AC165)*'3j PAAC PAP'!$G$42)</f>
        <v>-</v>
      </c>
      <c r="AD167" s="25"/>
    </row>
    <row r="168" spans="1:30" s="26" customFormat="1" ht="11.25" x14ac:dyDescent="0.15">
      <c r="A168" s="207"/>
      <c r="B168" s="123" t="s">
        <v>189</v>
      </c>
      <c r="C168" s="123" t="s">
        <v>250</v>
      </c>
      <c r="D168" s="121" t="s">
        <v>127</v>
      </c>
      <c r="E168" s="160"/>
      <c r="F168" s="27"/>
      <c r="G168" s="35">
        <f>IF(G162="-","-",SUM(G159:G167)*'3k EBIT'!$E$12)</f>
        <v>9.8678714123866058</v>
      </c>
      <c r="H168" s="35">
        <f>IF(H162="-","-",SUM(H159:H167)*'3k EBIT'!$E$12)</f>
        <v>9.1038460277301034</v>
      </c>
      <c r="I168" s="35">
        <f>IF(I162="-","-",SUM(I159:I167)*'3k EBIT'!$E$12)</f>
        <v>8.6181049472355937</v>
      </c>
      <c r="J168" s="35">
        <f>IF(J162="-","-",SUM(J159:J167)*'3k EBIT'!$E$12)</f>
        <v>8.3428081605789739</v>
      </c>
      <c r="K168" s="35">
        <f>IF(K162="-","-",SUM(K159:K167)*'3k EBIT'!$E$12)</f>
        <v>9.0080725295823481</v>
      </c>
      <c r="L168" s="35">
        <f>IF(L162="-","-",SUM(L159:L167)*'3k EBIT'!$E$12)</f>
        <v>9.0046786829741183</v>
      </c>
      <c r="M168" s="35">
        <f>IF(M162="-","-",SUM(M159:M167)*'3k EBIT'!$E$12)</f>
        <v>9.521104395608619</v>
      </c>
      <c r="N168" s="35">
        <f>IF(N162="-","-",SUM(N159:N167)*'3k EBIT'!$E$12)</f>
        <v>10.080054344146488</v>
      </c>
      <c r="O168" s="27"/>
      <c r="P168" s="35">
        <f>IF(P162="-","-",SUM(P159:P167)*'3k EBIT'!$E$12)</f>
        <v>10.080054344146488</v>
      </c>
      <c r="Q168" s="35">
        <f>IF(Q162="-","-",SUM(Q159:Q167)*'3k EBIT'!$E$12)</f>
        <v>10.962791194840698</v>
      </c>
      <c r="R168" s="35">
        <f>IF(R162="-","-",SUM(R159:R167)*'3k EBIT'!$E$12)</f>
        <v>9.9988087289110421</v>
      </c>
      <c r="S168" s="35">
        <f>IF(S162="-","-",SUM(S159:S167)*'3k EBIT'!$E$12)</f>
        <v>9.8393585669952319</v>
      </c>
      <c r="T168" s="35">
        <f>IF(T162="-","-",SUM(T159:T167)*'3k EBIT'!$E$12)</f>
        <v>8.5750486663558352</v>
      </c>
      <c r="U168" s="35">
        <f>IF(U162="-","-",SUM(U159:U167)*'3k EBIT'!$E$12)</f>
        <v>9.1177719107348221</v>
      </c>
      <c r="V168" s="35">
        <f>IF(V162="-","-",SUM(V159:V167)*'3k EBIT'!$E$12)</f>
        <v>10.775129252813969</v>
      </c>
      <c r="W168" s="35">
        <f>IF(W162="-","-",SUM(W159:W167)*'3k EBIT'!$E$12)</f>
        <v>18.167965619942734</v>
      </c>
      <c r="X168" s="27"/>
      <c r="Y168" s="35">
        <f>IF(Y162="-","-",SUM(Y159:Y167)*'3k EBIT'!$E$12)</f>
        <v>34.613981215141905</v>
      </c>
      <c r="Z168" s="35" t="str">
        <f>IF(Z162="-","-",SUM(Z159:Z167)*'3k EBIT'!$E$12)</f>
        <v>-</v>
      </c>
      <c r="AA168" s="35" t="str">
        <f>IF(AA162="-","-",SUM(AA159:AA167)*'3k EBIT'!$E$12)</f>
        <v>-</v>
      </c>
      <c r="AB168" s="35" t="str">
        <f>IF(AB162="-","-",SUM(AB159:AB167)*'3k EBIT'!$E$12)</f>
        <v>-</v>
      </c>
      <c r="AC168" s="35" t="str">
        <f>IF(AC162="-","-",SUM(AC159:AC167)*'3k EBIT'!$E$12)</f>
        <v>-</v>
      </c>
      <c r="AD168" s="25"/>
    </row>
    <row r="169" spans="1:30" s="26" customFormat="1" ht="11.25" customHeight="1" x14ac:dyDescent="0.15">
      <c r="A169" s="207"/>
      <c r="B169" s="123" t="s">
        <v>251</v>
      </c>
      <c r="C169" s="124" t="s">
        <v>252</v>
      </c>
      <c r="D169" s="121" t="s">
        <v>127</v>
      </c>
      <c r="E169" s="116"/>
      <c r="F169" s="27"/>
      <c r="G169" s="35">
        <f>IF(G164="-","-",SUM(G159:G162,G164:G168)*'3l HAP'!$E$13)</f>
        <v>6.0161021915745287</v>
      </c>
      <c r="H169" s="35">
        <f>IF(H164="-","-",SUM(H159:H162,H164:H168)*'3l HAP'!$E$13)</f>
        <v>5.4291174781404736</v>
      </c>
      <c r="I169" s="35">
        <f>IF(I164="-","-",SUM(I159:I162,I164:I168)*'3l HAP'!$E$13)</f>
        <v>4.8697420775124574</v>
      </c>
      <c r="J169" s="35">
        <f>IF(J164="-","-",SUM(J159:J162,J164:J168)*'3l HAP'!$E$13)</f>
        <v>4.6626993252232483</v>
      </c>
      <c r="K169" s="35">
        <f>IF(K164="-","-",SUM(K159:K162,K164:K168)*'3l HAP'!$E$13)</f>
        <v>5.2374981334026645</v>
      </c>
      <c r="L169" s="35">
        <f>IF(L164="-","-",SUM(L159:L162,L164:L168)*'3l HAP'!$E$13)</f>
        <v>5.2345315237247849</v>
      </c>
      <c r="M169" s="35">
        <f>IF(M164="-","-",SUM(M159:M162,M164:M168)*'3l HAP'!$E$13)</f>
        <v>5.5699855523721835</v>
      </c>
      <c r="N169" s="35">
        <f>IF(N164="-","-",SUM(N159:N162,N164:N168)*'3l HAP'!$E$13)</f>
        <v>5.9996462854065964</v>
      </c>
      <c r="O169" s="27"/>
      <c r="P169" s="35">
        <f>IF(P164="-","-",SUM(P159:P162,P164:P168)*'3l HAP'!$E$13)</f>
        <v>5.9996462854065964</v>
      </c>
      <c r="Q169" s="35">
        <f>IF(Q164="-","-",SUM(Q159:Q162,Q164:Q168)*'3l HAP'!$E$13)</f>
        <v>6.6269396613530924</v>
      </c>
      <c r="R169" s="35">
        <f>IF(R164="-","-",SUM(R159:R162,R164:R168)*'3l HAP'!$E$13)</f>
        <v>5.8906159785082224</v>
      </c>
      <c r="S169" s="35">
        <f>IF(S164="-","-",SUM(S159:S162,S164:S168)*'3l HAP'!$E$13)</f>
        <v>5.6165869034179359</v>
      </c>
      <c r="T169" s="35">
        <f>IF(T164="-","-",SUM(T159:T162,T164:T168)*'3l HAP'!$E$13)</f>
        <v>4.681340338696125</v>
      </c>
      <c r="U169" s="35">
        <f>IF(U164="-","-",SUM(U159:U162,U164:U168)*'3l HAP'!$E$13)</f>
        <v>5.3075300997448842</v>
      </c>
      <c r="V169" s="35">
        <f>IF(V164="-","-",SUM(V159:V162,V164:V168)*'3l HAP'!$E$13)</f>
        <v>6.5909791604997618</v>
      </c>
      <c r="W169" s="35">
        <f>IF(W164="-","-",SUM(W159:W162,W164:W168)*'3l HAP'!$E$13)</f>
        <v>11.691564036274373</v>
      </c>
      <c r="X169" s="27"/>
      <c r="Y169" s="35">
        <f>IF(Y164="-","-",SUM(Y159:Y162,Y164:Y168)*'3l HAP'!$E$13)</f>
        <v>24.455776956765771</v>
      </c>
      <c r="Z169" s="35" t="str">
        <f>IF(Z164="-","-",SUM(Z159:Z162,Z164:Z168)*'3l HAP'!$E$13)</f>
        <v>-</v>
      </c>
      <c r="AA169" s="35" t="str">
        <f>IF(AA164="-","-",SUM(AA159:AA162,AA164:AA168)*'3l HAP'!$E$13)</f>
        <v>-</v>
      </c>
      <c r="AB169" s="35" t="str">
        <f>IF(AB164="-","-",SUM(AB159:AB162,AB164:AB168)*'3l HAP'!$E$13)</f>
        <v>-</v>
      </c>
      <c r="AC169" s="35" t="str">
        <f>IF(AC164="-","-",SUM(AC159:AC162,AC164:AC168)*'3l HAP'!$E$13)</f>
        <v>-</v>
      </c>
      <c r="AD169" s="25"/>
    </row>
    <row r="170" spans="1:30" s="26" customFormat="1" ht="11.25" customHeight="1" x14ac:dyDescent="0.15">
      <c r="A170" s="207"/>
      <c r="B170" s="123" t="s">
        <v>253</v>
      </c>
      <c r="C170" s="159" t="str">
        <f>B170&amp;"_"&amp;D170</f>
        <v>Total_Southern Scotland</v>
      </c>
      <c r="D170" s="121" t="s">
        <v>127</v>
      </c>
      <c r="E170" s="75"/>
      <c r="F170" s="27"/>
      <c r="G170" s="35">
        <f t="shared" ref="G170:N170" si="36">IF(G159="-","-",SUM(G159:G169))</f>
        <v>525.37754095147284</v>
      </c>
      <c r="H170" s="35">
        <f t="shared" si="36"/>
        <v>484.57871049730511</v>
      </c>
      <c r="I170" s="35">
        <f t="shared" si="36"/>
        <v>458.45402563046855</v>
      </c>
      <c r="J170" s="35">
        <f t="shared" si="36"/>
        <v>443.75768430214742</v>
      </c>
      <c r="K170" s="35">
        <f t="shared" si="36"/>
        <v>479.34638280581584</v>
      </c>
      <c r="L170" s="35">
        <f t="shared" si="36"/>
        <v>479.16479276422263</v>
      </c>
      <c r="M170" s="35">
        <f t="shared" si="36"/>
        <v>506.68053623095375</v>
      </c>
      <c r="N170" s="35">
        <f t="shared" si="36"/>
        <v>536.52860315673638</v>
      </c>
      <c r="O170" s="27"/>
      <c r="P170" s="35">
        <f t="shared" ref="P170:W170" si="37">IF(P159="-","-",SUM(P159:P169))</f>
        <v>536.52860315673638</v>
      </c>
      <c r="Q170" s="35">
        <f t="shared" si="37"/>
        <v>583.61571158939796</v>
      </c>
      <c r="R170" s="35">
        <f t="shared" si="37"/>
        <v>532.14348960369364</v>
      </c>
      <c r="S170" s="35">
        <f t="shared" si="37"/>
        <v>523.47735020994389</v>
      </c>
      <c r="T170" s="35">
        <f t="shared" si="37"/>
        <v>455.99950478137555</v>
      </c>
      <c r="U170" s="35">
        <f t="shared" si="37"/>
        <v>485.19006402694095</v>
      </c>
      <c r="V170" s="35">
        <f t="shared" si="37"/>
        <v>573.70281085104443</v>
      </c>
      <c r="W170" s="35">
        <f t="shared" si="37"/>
        <v>967.89988591100507</v>
      </c>
      <c r="X170" s="27"/>
      <c r="Y170" s="35">
        <f t="shared" ref="Y170:AC170" si="38">IF(Y159="-","-",SUM(Y159:Y169))</f>
        <v>1846.2435094700231</v>
      </c>
      <c r="Z170" s="35" t="str">
        <f t="shared" si="38"/>
        <v>-</v>
      </c>
      <c r="AA170" s="35" t="str">
        <f t="shared" si="38"/>
        <v>-</v>
      </c>
      <c r="AB170" s="35" t="str">
        <f t="shared" si="38"/>
        <v>-</v>
      </c>
      <c r="AC170" s="35" t="str">
        <f t="shared" si="38"/>
        <v>-</v>
      </c>
      <c r="AD170" s="25"/>
    </row>
    <row r="171" spans="1:30" s="26" customFormat="1" ht="11.25" customHeight="1" x14ac:dyDescent="0.15">
      <c r="A171" s="207"/>
      <c r="B171" s="120" t="s">
        <v>244</v>
      </c>
      <c r="C171" s="157" t="s">
        <v>180</v>
      </c>
      <c r="D171" s="122" t="s">
        <v>125</v>
      </c>
      <c r="E171" s="119"/>
      <c r="F171" s="27"/>
      <c r="G171" s="117">
        <f>IF('3a DF'!H$147="-","-",'3a DF'!H$147)</f>
        <v>253.15</v>
      </c>
      <c r="H171" s="117">
        <f>IF('3a DF'!I$147="-","-",'3a DF'!I$147)</f>
        <v>213.57</v>
      </c>
      <c r="I171" s="117">
        <f>IF('3a DF'!J$147="-","-",'3a DF'!J$147)</f>
        <v>174.75</v>
      </c>
      <c r="J171" s="117">
        <f>IF('3a DF'!K$147="-","-",'3a DF'!K$147)</f>
        <v>160.27000000000001</v>
      </c>
      <c r="K171" s="117">
        <f>IF('3a DF'!L$147="-","-",'3a DF'!L$147)</f>
        <v>200.75</v>
      </c>
      <c r="L171" s="117">
        <f>IF('3a DF'!M$147="-","-",'3a DF'!M$147)</f>
        <v>199.06</v>
      </c>
      <c r="M171" s="117">
        <f>IF('3a DF'!N$147="-","-",'3a DF'!N$147)</f>
        <v>215.77</v>
      </c>
      <c r="N171" s="117">
        <f>IF('3a DF'!O$147="-","-",'3a DF'!O$147)</f>
        <v>243.36</v>
      </c>
      <c r="O171" s="27"/>
      <c r="P171" s="117">
        <f>IF('3a DF'!Q$147="-","-",'3a DF'!Q$147)</f>
        <v>243.36</v>
      </c>
      <c r="Q171" s="117">
        <f>IF('3a DF'!R$147="-","-",'3a DF'!R$147)</f>
        <v>281.18</v>
      </c>
      <c r="R171" s="117">
        <f>IF('3a DF'!S$147="-","-",'3a DF'!S$147)</f>
        <v>230.78</v>
      </c>
      <c r="S171" s="117">
        <f>IF('3a DF'!T$147="-","-",'3a DF'!T$147)</f>
        <v>206.32</v>
      </c>
      <c r="T171" s="117">
        <f>IF('3a DF'!U$147="-","-",'3a DF'!U$147)</f>
        <v>145.13</v>
      </c>
      <c r="U171" s="117">
        <f>IF('3a DF'!V$147="-","-",'3a DF'!V$147)</f>
        <v>187.07</v>
      </c>
      <c r="V171" s="117">
        <f>IF('3a DF'!W$147="-","-",'3a DF'!W$147)</f>
        <v>276.51</v>
      </c>
      <c r="W171" s="117">
        <f>IF('3a DF'!X$148="-","-",'3a DF'!X$148)</f>
        <v>605.44000000000005</v>
      </c>
      <c r="X171" s="27"/>
      <c r="Y171" s="117">
        <f>IF('3a DF'!Z$148="-","-",'3a DF'!Z$148)</f>
        <v>1455.9576357366336</v>
      </c>
      <c r="Z171" s="117" t="str">
        <f>IF('3a DF'!AA$148="-","-",'3a DF'!AA$148)</f>
        <v>-</v>
      </c>
      <c r="AA171" s="117" t="str">
        <f>IF('3a DF'!AB$148="-","-",'3a DF'!AB$148)</f>
        <v>-</v>
      </c>
      <c r="AB171" s="117" t="str">
        <f>IF('3a DF'!AC$148="-","-",'3a DF'!AC$148)</f>
        <v>-</v>
      </c>
      <c r="AC171" s="117" t="str">
        <f>IF('3a DF'!AD$148="-","-",'3a DF'!AD$148)</f>
        <v>-</v>
      </c>
      <c r="AD171" s="25"/>
    </row>
    <row r="172" spans="1:30" s="26" customFormat="1" ht="11.25" customHeight="1" x14ac:dyDescent="0.15">
      <c r="A172" s="207"/>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x14ac:dyDescent="0.15">
      <c r="A173" s="207"/>
      <c r="B173" s="120" t="s">
        <v>245</v>
      </c>
      <c r="C173" s="157" t="s">
        <v>182</v>
      </c>
      <c r="D173" s="122" t="s">
        <v>125</v>
      </c>
      <c r="E173" s="119"/>
      <c r="F173" s="27"/>
      <c r="G173" s="117" t="str">
        <f>IF('3c AA'!J264="-","-",'3c AA'!J264)</f>
        <v>-</v>
      </c>
      <c r="H173" s="117" t="str">
        <f>IF('3c AA'!K264="-","-",'3c AA'!K264)</f>
        <v>-</v>
      </c>
      <c r="I173" s="117" t="str">
        <f>IF('3c AA'!L264="-","-",'3c AA'!L264)</f>
        <v>-</v>
      </c>
      <c r="J173" s="117" t="str">
        <f>IF('3c AA'!M264="-","-",'3c AA'!M264)</f>
        <v>-</v>
      </c>
      <c r="K173" s="117" t="str">
        <f>IF('3c AA'!N264="-","-",'3c AA'!N264)</f>
        <v>-</v>
      </c>
      <c r="L173" s="117" t="str">
        <f>IF('3c AA'!O264="-","-",'3c AA'!O264)</f>
        <v>-</v>
      </c>
      <c r="M173" s="117" t="str">
        <f>IF('3c AA'!P264="-","-",'3c AA'!P264)</f>
        <v>-</v>
      </c>
      <c r="N173" s="117" t="str">
        <f>IF('3c AA'!Q264="-","-",'3c AA'!Q264)</f>
        <v>-</v>
      </c>
      <c r="O173" s="27"/>
      <c r="P173" s="117" t="str">
        <f>IF('3c AA'!S264="-","-",'3c AA'!S264)</f>
        <v>-</v>
      </c>
      <c r="Q173" s="117" t="str">
        <f>IF('3c AA'!T264="-","-",'3c AA'!T264)</f>
        <v>-</v>
      </c>
      <c r="R173" s="117" t="str">
        <f>IF('3c AA'!U264="-","-",'3c AA'!U264)</f>
        <v>-</v>
      </c>
      <c r="S173" s="117" t="str">
        <f>IF('3c AA'!V264="-","-",'3c AA'!V264)</f>
        <v>-</v>
      </c>
      <c r="T173" s="117">
        <f>IF('3c AA'!W264="-","-",'3c AA'!W264)</f>
        <v>0</v>
      </c>
      <c r="U173" s="117">
        <f>IF('3c AA'!X264="-","-",'3c AA'!X264)</f>
        <v>0</v>
      </c>
      <c r="V173" s="117">
        <f>IF('3c AA'!Y264="-","-",'3c AA'!Y264)</f>
        <v>0</v>
      </c>
      <c r="W173" s="117" t="str">
        <f>IF('3c AA'!Z264="-","-",'3c AA'!Z264)</f>
        <v>-</v>
      </c>
      <c r="X173" s="27"/>
      <c r="Y173" s="117">
        <f>IF('3c AA'!AB264="-","-",'3c AA'!AB264)</f>
        <v>2.9742599903583686</v>
      </c>
      <c r="Z173" s="117" t="str">
        <f>IF('3c AA'!AC264="-","-",'3c AA'!AC264)</f>
        <v>-</v>
      </c>
      <c r="AA173" s="117" t="str">
        <f>IF('3c AA'!AD264="-","-",'3c AA'!AD264)</f>
        <v>-</v>
      </c>
      <c r="AB173" s="117" t="str">
        <f>IF('3c AA'!AE264="-","-",'3c AA'!AE264)</f>
        <v>-</v>
      </c>
      <c r="AC173" s="117" t="str">
        <f>IF('3c AA'!AF264="-","-",'3c AA'!AF264)</f>
        <v>-</v>
      </c>
      <c r="AD173" s="25"/>
    </row>
    <row r="174" spans="1:30" s="26" customFormat="1" ht="11.25" customHeight="1" x14ac:dyDescent="0.15">
      <c r="A174" s="207"/>
      <c r="B174" s="120" t="s">
        <v>246</v>
      </c>
      <c r="C174" s="157" t="s">
        <v>183</v>
      </c>
      <c r="D174" s="122" t="s">
        <v>125</v>
      </c>
      <c r="E174" s="119"/>
      <c r="F174" s="27"/>
      <c r="G174" s="117">
        <f>IF('3d PC'!G$43="-","-",'3d PC'!G$43)</f>
        <v>21.926269106402124</v>
      </c>
      <c r="H174" s="117">
        <f>IF('3d PC'!H$43="-","-",'3d PC'!H$43)</f>
        <v>21.926269106402124</v>
      </c>
      <c r="I174" s="117">
        <f>IF('3d PC'!I$43="-","-",'3d PC'!I$43)</f>
        <v>22.64764819235609</v>
      </c>
      <c r="J174" s="117">
        <f>IF('3d PC'!J$43="-","-",'3d PC'!J$43)</f>
        <v>22.505107470829557</v>
      </c>
      <c r="K174" s="117">
        <f>IF('3d PC'!K$43="-","-",'3d PC'!K$43)</f>
        <v>19.106297226763825</v>
      </c>
      <c r="L174" s="117">
        <f>IF('3d PC'!L$43="-","-",'3d PC'!L$43)</f>
        <v>19.106297226763825</v>
      </c>
      <c r="M174" s="117">
        <f>IF('3d PC'!M$43="-","-",'3d PC'!M$43)</f>
        <v>20.852393125569616</v>
      </c>
      <c r="N174" s="117">
        <f>IF('3d PC'!N$43="-","-",'3d PC'!N$43)</f>
        <v>20.849370287873604</v>
      </c>
      <c r="O174" s="27"/>
      <c r="P174" s="117">
        <f>IF('3d PC'!P$43="-","-",'3d PC'!P$43)</f>
        <v>20.849370287873604</v>
      </c>
      <c r="Q174" s="117">
        <f>IF('3d PC'!Q$43="-","-",'3d PC'!Q$43)</f>
        <v>21.503193401206047</v>
      </c>
      <c r="R174" s="117">
        <f>IF('3d PC'!R$43="-","-",'3d PC'!R$43)</f>
        <v>21.819481548965161</v>
      </c>
      <c r="S174" s="117">
        <f>IF('3d PC'!S$43="-","-",'3d PC'!S$43)</f>
        <v>25.256715910577427</v>
      </c>
      <c r="T174" s="117">
        <f>IF('3d PC'!T$43="-","-",'3d PC'!T$43)</f>
        <v>24.167303215101221</v>
      </c>
      <c r="U174" s="117">
        <f>IF('3d PC'!U$43="-","-",'3d PC'!U$43)</f>
        <v>23.962512789411701</v>
      </c>
      <c r="V174" s="117">
        <f>IF('3d PC'!V$43="-","-",'3d PC'!V$43)</f>
        <v>23.858648398084732</v>
      </c>
      <c r="W174" s="117">
        <f>IF('3d PC'!W$43="-","-",'3d PC'!W$43)</f>
        <v>33.366817904048837</v>
      </c>
      <c r="X174" s="27"/>
      <c r="Y174" s="117">
        <f>IF('3d PC'!Y$43="-","-",'3d PC'!Y$43)</f>
        <v>33.475871166766694</v>
      </c>
      <c r="Z174" s="117" t="str">
        <f>IF('3d PC'!Z$43="-","-",'3d PC'!Z$43)</f>
        <v>-</v>
      </c>
      <c r="AA174" s="117" t="str">
        <f>IF('3d PC'!AA$43="-","-",'3d PC'!AA$43)</f>
        <v>-</v>
      </c>
      <c r="AB174" s="117" t="str">
        <f>IF('3d PC'!AB$43="-","-",'3d PC'!AB$43)</f>
        <v>-</v>
      </c>
      <c r="AC174" s="117" t="str">
        <f>IF('3d PC'!AC$43="-","-",'3d PC'!AC$43)</f>
        <v>-</v>
      </c>
      <c r="AD174" s="25"/>
    </row>
    <row r="175" spans="1:30" s="26" customFormat="1" ht="11.25" customHeight="1" x14ac:dyDescent="0.15">
      <c r="A175" s="207"/>
      <c r="B175" s="120" t="s">
        <v>247</v>
      </c>
      <c r="C175" s="157" t="s">
        <v>184</v>
      </c>
      <c r="D175" s="122" t="s">
        <v>125</v>
      </c>
      <c r="E175" s="119"/>
      <c r="F175" s="27"/>
      <c r="G175" s="117">
        <f>IF('3f NC-Gas'!F58="-","-",'3f NC-Gas'!F58)</f>
        <v>108.41773651861108</v>
      </c>
      <c r="H175" s="117">
        <f>IF('3f NC-Gas'!G58="-","-",'3f NC-Gas'!G58)</f>
        <v>108.29773651861107</v>
      </c>
      <c r="I175" s="117">
        <f>IF('3f NC-Gas'!H58="-","-",'3f NC-Gas'!H58)</f>
        <v>120.97937311923182</v>
      </c>
      <c r="J175" s="117">
        <f>IF('3f NC-Gas'!I58="-","-",'3f NC-Gas'!I58)</f>
        <v>120.63137311923182</v>
      </c>
      <c r="K175" s="117">
        <f>IF('3f NC-Gas'!J58="-","-",'3f NC-Gas'!J58)</f>
        <v>116.38255397526829</v>
      </c>
      <c r="L175" s="117">
        <f>IF('3f NC-Gas'!K58="-","-",'3f NC-Gas'!K58)</f>
        <v>116.4065539752683</v>
      </c>
      <c r="M175" s="117">
        <f>IF('3f NC-Gas'!L58="-","-",'3f NC-Gas'!L58)</f>
        <v>120.68792920353981</v>
      </c>
      <c r="N175" s="117">
        <f>IF('3f NC-Gas'!M58="-","-",'3f NC-Gas'!M58)</f>
        <v>120.75992920353981</v>
      </c>
      <c r="O175" s="27"/>
      <c r="P175" s="117">
        <f>IF('3f NC-Gas'!O58="-","-",'3f NC-Gas'!O58)</f>
        <v>120.75992920353981</v>
      </c>
      <c r="Q175" s="117">
        <f>IF('3f NC-Gas'!P58="-","-",'3f NC-Gas'!P58)</f>
        <v>124.36459188902195</v>
      </c>
      <c r="R175" s="117">
        <f>IF('3f NC-Gas'!Q58="-","-",'3f NC-Gas'!Q58)</f>
        <v>123.92059188902195</v>
      </c>
      <c r="S175" s="117">
        <f>IF('3f NC-Gas'!R58="-","-",'3f NC-Gas'!R58)</f>
        <v>134.26658823529411</v>
      </c>
      <c r="T175" s="117">
        <f>IF('3f NC-Gas'!S58="-","-",'3f NC-Gas'!S58)</f>
        <v>131.60258823529409</v>
      </c>
      <c r="U175" s="117">
        <f>IF('3f NC-Gas'!T58="-","-",'3f NC-Gas'!T58)</f>
        <v>117.38616328992188</v>
      </c>
      <c r="V175" s="117">
        <f>IF('3f NC-Gas'!U58="-","-",'3f NC-Gas'!U58)</f>
        <v>116.95416328992189</v>
      </c>
      <c r="W175" s="117">
        <f>IF('3f NC-Gas'!V113="-","-",'3f NC-Gas'!V113)</f>
        <v>157.68002544450391</v>
      </c>
      <c r="X175" s="27"/>
      <c r="Y175" s="117">
        <f>IF('3f NC-Gas'!X113="-","-",'3f NC-Gas'!X113)</f>
        <v>151.43939386555653</v>
      </c>
      <c r="Z175" s="117" t="str">
        <f>IF('3f NC-Gas'!Y113="-","-",'3f NC-Gas'!Y113)</f>
        <v>-</v>
      </c>
      <c r="AA175" s="117" t="str">
        <f>IF('3f NC-Gas'!Z113="-","-",'3f NC-Gas'!Z113)</f>
        <v>-</v>
      </c>
      <c r="AB175" s="117" t="str">
        <f>IF('3f NC-Gas'!AA113="-","-",'3f NC-Gas'!AA113)</f>
        <v>-</v>
      </c>
      <c r="AC175" s="117" t="str">
        <f>IF('3f NC-Gas'!AB113="-","-",'3f NC-Gas'!AB113)</f>
        <v>-</v>
      </c>
      <c r="AD175" s="25"/>
    </row>
    <row r="176" spans="1:30" s="26" customFormat="1" ht="11.25" customHeight="1" x14ac:dyDescent="0.15">
      <c r="A176" s="207"/>
      <c r="B176" s="120" t="s">
        <v>248</v>
      </c>
      <c r="C176" s="157" t="s">
        <v>185</v>
      </c>
      <c r="D176" s="122" t="s">
        <v>125</v>
      </c>
      <c r="E176" s="119"/>
      <c r="F176" s="27"/>
      <c r="G176" s="117">
        <f>IF('3g CPIH'!C$17="-","-",'3h OC '!$E$12*('3g CPIH'!C$17/'3g CPIH'!$G$17))</f>
        <v>87.194616340508801</v>
      </c>
      <c r="H176" s="117">
        <f>IF('3g CPIH'!D$17="-","-",'3h OC '!$E$12*('3g CPIH'!D$17/'3g CPIH'!$G$17))</f>
        <v>87.369180136986301</v>
      </c>
      <c r="I176" s="117">
        <f>IF('3g CPIH'!E$17="-","-",'3h OC '!$E$12*('3g CPIH'!E$17/'3g CPIH'!$G$17))</f>
        <v>87.631025831702544</v>
      </c>
      <c r="J176" s="117">
        <f>IF('3g CPIH'!F$17="-","-",'3h OC '!$E$12*('3g CPIH'!F$17/'3g CPIH'!$G$17))</f>
        <v>88.15471722113503</v>
      </c>
      <c r="K176" s="117">
        <f>IF('3g CPIH'!G$17="-","-",'3h OC '!$E$12*('3g CPIH'!G$17/'3g CPIH'!$G$17))</f>
        <v>89.202100000000002</v>
      </c>
      <c r="L176" s="117">
        <f>IF('3g CPIH'!H$17="-","-",'3h OC '!$E$12*('3g CPIH'!H$17/'3g CPIH'!$G$17))</f>
        <v>90.33676467710373</v>
      </c>
      <c r="M176" s="117">
        <f>IF('3g CPIH'!I$17="-","-",'3h OC '!$E$12*('3g CPIH'!I$17/'3g CPIH'!$G$17))</f>
        <v>91.645993150684916</v>
      </c>
      <c r="N176" s="117">
        <f>IF('3g CPIH'!J$17="-","-",'3h OC '!$E$12*('3g CPIH'!J$17/'3g CPIH'!$G$17))</f>
        <v>92.431530234833673</v>
      </c>
      <c r="O176" s="27"/>
      <c r="P176" s="117">
        <f>IF('3g CPIH'!L$17="-","-",'3h OC '!$E$12*('3g CPIH'!L$17/'3g CPIH'!$G$17))</f>
        <v>92.431530234833673</v>
      </c>
      <c r="Q176" s="117">
        <f>IF('3g CPIH'!M$17="-","-",'3h OC '!$E$12*('3g CPIH'!M$17/'3g CPIH'!$G$17))</f>
        <v>93.47891301369863</v>
      </c>
      <c r="R176" s="117">
        <f>IF('3g CPIH'!N$17="-","-",'3h OC '!$E$12*('3g CPIH'!N$17/'3g CPIH'!$G$17))</f>
        <v>94.177168199608616</v>
      </c>
      <c r="S176" s="117">
        <f>IF('3g CPIH'!O$17="-","-",'3h OC '!$E$12*('3g CPIH'!O$17/'3g CPIH'!$G$17))</f>
        <v>94.700859589041102</v>
      </c>
      <c r="T176" s="117">
        <f>IF('3g CPIH'!P$17="-","-",'3h OC '!$E$12*('3g CPIH'!P$17/'3g CPIH'!$G$17))</f>
        <v>94.96270528375733</v>
      </c>
      <c r="U176" s="117">
        <f>IF('3g CPIH'!Q$17="-","-",'3h OC '!$E$12*('3g CPIH'!Q$17/'3g CPIH'!$G$17))</f>
        <v>95.48639667318983</v>
      </c>
      <c r="V176" s="117">
        <f>IF('3g CPIH'!R$17="-","-",'3h OC '!$E$12*('3g CPIH'!R$17/'3g CPIH'!$G$17))</f>
        <v>97.232034637964787</v>
      </c>
      <c r="W176" s="117">
        <f>IF('3g CPIH'!S$17="-","-",'3h OC '!$E$12*('3g CPIH'!S$17/'3g CPIH'!$G$17))</f>
        <v>100.11233727984346</v>
      </c>
      <c r="X176" s="27"/>
      <c r="Y176" s="117">
        <f>IF('3g CPIH'!U$17="-","-",'3h OC '!$E$12*('3g CPIH'!U$17/'3g CPIH'!$G$17))</f>
        <v>105.1746873776908</v>
      </c>
      <c r="Z176" s="117" t="str">
        <f>IF('3g CPIH'!V$17="-","-",'3h OC '!$E$12*('3g CPIH'!V$17/'3g CPIH'!$G$17))</f>
        <v>-</v>
      </c>
      <c r="AA176" s="117" t="str">
        <f>IF('3g CPIH'!W$17="-","-",'3h OC '!$E$12*('3g CPIH'!W$17/'3g CPIH'!$G$17))</f>
        <v>-</v>
      </c>
      <c r="AB176" s="117" t="str">
        <f>IF('3g CPIH'!X$17="-","-",'3h OC '!$E$12*('3g CPIH'!X$17/'3g CPIH'!$G$17))</f>
        <v>-</v>
      </c>
      <c r="AC176" s="117" t="str">
        <f>IF('3g CPIH'!Y$17="-","-",'3h OC '!$E$12*('3g CPIH'!Y$17/'3g CPIH'!$G$17))</f>
        <v>-</v>
      </c>
      <c r="AD176" s="25"/>
    </row>
    <row r="177" spans="1:30" s="26" customFormat="1" ht="11.25" customHeight="1" x14ac:dyDescent="0.15">
      <c r="A177" s="207"/>
      <c r="B177" s="120" t="s">
        <v>248</v>
      </c>
      <c r="C177" s="157" t="s">
        <v>186</v>
      </c>
      <c r="D177" s="122" t="s">
        <v>125</v>
      </c>
      <c r="E177" s="119"/>
      <c r="F177" s="27"/>
      <c r="G177" s="117" t="s">
        <v>249</v>
      </c>
      <c r="H177" s="117" t="s">
        <v>249</v>
      </c>
      <c r="I177" s="117" t="s">
        <v>249</v>
      </c>
      <c r="J177" s="117" t="s">
        <v>249</v>
      </c>
      <c r="K177" s="117">
        <f>IF('3i SMNCC'!G$53="-","-",'3i SMNCC'!G$53)</f>
        <v>0</v>
      </c>
      <c r="L177" s="117">
        <f>IF('3i SMNCC'!H$53="-","-",'3i SMNCC'!H$53)</f>
        <v>-0.14839729644435984</v>
      </c>
      <c r="M177" s="117">
        <f>IF('3i SMNCC'!I$53="-","-",'3i SMNCC'!I$53)</f>
        <v>1.899695256253338</v>
      </c>
      <c r="N177" s="117">
        <f>IF('3i SMNCC'!J$53="-","-",'3i SMNCC'!J$53)</f>
        <v>1.9653659209909353</v>
      </c>
      <c r="O177" s="27"/>
      <c r="P177" s="117">
        <f>IF('3i SMNCC'!L$53="-","-",'3i SMNCC'!L$53)</f>
        <v>1.9653659209909353</v>
      </c>
      <c r="Q177" s="117">
        <f>IF('3i SMNCC'!M$53="-","-",'3i SMNCC'!M$53)</f>
        <v>3.94070969375099</v>
      </c>
      <c r="R177" s="117">
        <f>IF('3i SMNCC'!N$53="-","-",'3i SMNCC'!N$53)</f>
        <v>3.6877871322225353</v>
      </c>
      <c r="S177" s="117">
        <f>IF('3i SMNCC'!O$53="-","-",'3i SMNCC'!O$53)</f>
        <v>5.396909444486452</v>
      </c>
      <c r="T177" s="117">
        <f>IF('3i SMNCC'!P$53="-","-",'3i SMNCC'!P$53)</f>
        <v>4.6837637900821658</v>
      </c>
      <c r="U177" s="117">
        <f>IF('3i SMNCC'!Q$53="-","-",'3i SMNCC'!Q$53)</f>
        <v>4.418895268958277</v>
      </c>
      <c r="V177" s="117">
        <f>IF('3i SMNCC'!R$53="-","-",'3i SMNCC'!R$53)</f>
        <v>-1.4350963821646188</v>
      </c>
      <c r="W177" s="117">
        <f>IF('3i SMNCC'!S$53="-","-",'3i SMNCC'!S$53)</f>
        <v>-3.050256404560824</v>
      </c>
      <c r="X177" s="27"/>
      <c r="Y177" s="117">
        <f>IF('3i SMNCC'!U$53="-","-",'3i SMNCC'!U$53)</f>
        <v>-8.5975135901744473</v>
      </c>
      <c r="Z177" s="117" t="str">
        <f>IF('3i SMNCC'!V$53="-","-",'3i SMNCC'!V$53)</f>
        <v>-</v>
      </c>
      <c r="AA177" s="117" t="str">
        <f>IF('3i SMNCC'!W$53="-","-",'3i SMNCC'!W$53)</f>
        <v>-</v>
      </c>
      <c r="AB177" s="117" t="str">
        <f>IF('3i SMNCC'!X$53="-","-",'3i SMNCC'!X$53)</f>
        <v>-</v>
      </c>
      <c r="AC177" s="117" t="str">
        <f>IF('3i SMNCC'!Y$53="-","-",'3i SMNCC'!Y$53)</f>
        <v>-</v>
      </c>
      <c r="AD177" s="25"/>
    </row>
    <row r="178" spans="1:30" s="26" customFormat="1" ht="12.6" customHeight="1" x14ac:dyDescent="0.15">
      <c r="A178" s="207"/>
      <c r="B178" s="120" t="s">
        <v>248</v>
      </c>
      <c r="C178" s="157" t="s">
        <v>187</v>
      </c>
      <c r="D178" s="122" t="s">
        <v>125</v>
      </c>
      <c r="E178" s="119"/>
      <c r="F178" s="27"/>
      <c r="G178" s="117">
        <f>IF('3g CPIH'!C$17="-","-",'3j PAAC PAP'!$G$24*('3g CPIH'!C$17/'3g CPIH'!$G$17))</f>
        <v>38.769117710371823</v>
      </c>
      <c r="H178" s="117">
        <f>IF('3g CPIH'!D$17="-","-",'3j PAAC PAP'!$G$24*('3g CPIH'!D$17/'3g CPIH'!$G$17))</f>
        <v>38.846733561643838</v>
      </c>
      <c r="I178" s="117">
        <f>IF('3g CPIH'!E$17="-","-",'3j PAAC PAP'!$G$24*('3g CPIH'!E$17/'3g CPIH'!$G$17))</f>
        <v>38.963157338551866</v>
      </c>
      <c r="J178" s="117">
        <f>IF('3g CPIH'!F$17="-","-",'3j PAAC PAP'!$G$24*('3g CPIH'!F$17/'3g CPIH'!$G$17))</f>
        <v>39.19600489236791</v>
      </c>
      <c r="K178" s="117">
        <f>IF('3g CPIH'!G$17="-","-",'3j PAAC PAP'!$G$24*('3g CPIH'!G$17/'3g CPIH'!$G$17))</f>
        <v>39.661700000000003</v>
      </c>
      <c r="L178" s="117">
        <f>IF('3g CPIH'!H$17="-","-",'3j PAAC PAP'!$G$24*('3g CPIH'!H$17/'3g CPIH'!$G$17))</f>
        <v>40.166203033268111</v>
      </c>
      <c r="M178" s="117">
        <f>IF('3g CPIH'!I$17="-","-",'3j PAAC PAP'!$G$24*('3g CPIH'!I$17/'3g CPIH'!$G$17))</f>
        <v>40.748321917808219</v>
      </c>
      <c r="N178" s="117">
        <f>IF('3g CPIH'!J$17="-","-",'3j PAAC PAP'!$G$24*('3g CPIH'!J$17/'3g CPIH'!$G$17))</f>
        <v>41.097593248532299</v>
      </c>
      <c r="O178" s="27"/>
      <c r="P178" s="117">
        <f>IF('3g CPIH'!L$17="-","-",'3j PAAC PAP'!$G$24*('3g CPIH'!L$17/'3g CPIH'!$G$17))</f>
        <v>41.097593248532299</v>
      </c>
      <c r="Q178" s="117">
        <f>IF('3g CPIH'!M$17="-","-",'3j PAAC PAP'!$G$24*('3g CPIH'!M$17/'3g CPIH'!$G$17))</f>
        <v>41.563288356164385</v>
      </c>
      <c r="R178" s="117">
        <f>IF('3g CPIH'!N$17="-","-",'3j PAAC PAP'!$G$24*('3g CPIH'!N$17/'3g CPIH'!$G$17))</f>
        <v>41.87375176125245</v>
      </c>
      <c r="S178" s="117">
        <f>IF('3g CPIH'!O$17="-","-",'3j PAAC PAP'!$G$24*('3g CPIH'!O$17/'3g CPIH'!$G$17))</f>
        <v>42.1065993150685</v>
      </c>
      <c r="T178" s="117">
        <f>IF('3g CPIH'!P$17="-","-",'3j PAAC PAP'!$G$24*('3g CPIH'!P$17/'3g CPIH'!$G$17))</f>
        <v>42.223023091976515</v>
      </c>
      <c r="U178" s="117">
        <f>IF('3g CPIH'!Q$17="-","-",'3j PAAC PAP'!$G$24*('3g CPIH'!Q$17/'3g CPIH'!$G$17))</f>
        <v>42.455870645792565</v>
      </c>
      <c r="V178" s="117">
        <f>IF('3g CPIH'!R$17="-","-",'3j PAAC PAP'!$G$24*('3g CPIH'!R$17/'3g CPIH'!$G$17))</f>
        <v>43.232029158512731</v>
      </c>
      <c r="W178" s="117">
        <f>IF('3g CPIH'!S$17="-","-",'3j PAAC PAP'!$G$24*('3g CPIH'!S$17/'3g CPIH'!$G$17))</f>
        <v>44.512690704500983</v>
      </c>
      <c r="X178" s="27"/>
      <c r="Y178" s="117">
        <f>IF('3g CPIH'!U$17="-","-",'3j PAAC PAP'!$G$24*('3g CPIH'!U$17/'3g CPIH'!$G$17))</f>
        <v>46.763550391389437</v>
      </c>
      <c r="Z178" s="117" t="str">
        <f>IF('3g CPIH'!V$17="-","-",'3j PAAC PAP'!$G$24*('3g CPIH'!V$17/'3g CPIH'!$G$17))</f>
        <v>-</v>
      </c>
      <c r="AA178" s="117" t="str">
        <f>IF('3g CPIH'!W$17="-","-",'3j PAAC PAP'!$G$24*('3g CPIH'!W$17/'3g CPIH'!$G$17))</f>
        <v>-</v>
      </c>
      <c r="AB178" s="117" t="str">
        <f>IF('3g CPIH'!X$17="-","-",'3j PAAC PAP'!$G$24*('3g CPIH'!X$17/'3g CPIH'!$G$17))</f>
        <v>-</v>
      </c>
      <c r="AC178" s="117" t="str">
        <f>IF('3g CPIH'!Y$17="-","-",'3j PAAC PAP'!$G$24*('3g CPIH'!Y$17/'3g CPIH'!$G$17))</f>
        <v>-</v>
      </c>
      <c r="AD178" s="25"/>
    </row>
    <row r="179" spans="1:30" s="26" customFormat="1" ht="11.25" customHeight="1" x14ac:dyDescent="0.15">
      <c r="A179" s="207"/>
      <c r="B179" s="120" t="s">
        <v>248</v>
      </c>
      <c r="C179" s="120" t="s">
        <v>188</v>
      </c>
      <c r="D179" s="122" t="s">
        <v>125</v>
      </c>
      <c r="E179" s="119"/>
      <c r="F179" s="27"/>
      <c r="G179" s="117">
        <f>IF(G171="-","-",SUM(G171:G177)*'3j PAAC PAP'!$G$42)</f>
        <v>0</v>
      </c>
      <c r="H179" s="117">
        <f>IF(H171="-","-",SUM(H171:H177)*'3j PAAC PAP'!$G$42)</f>
        <v>0</v>
      </c>
      <c r="I179" s="117">
        <f>IF(I171="-","-",SUM(I171:I177)*'3j PAAC PAP'!$G$42)</f>
        <v>0</v>
      </c>
      <c r="J179" s="117">
        <f>IF(J171="-","-",SUM(J171:J177)*'3j PAAC PAP'!$G$42)</f>
        <v>0</v>
      </c>
      <c r="K179" s="117">
        <f>IF(K171="-","-",SUM(K171:K177)*'3j PAAC PAP'!$G$42)</f>
        <v>0</v>
      </c>
      <c r="L179" s="117">
        <f>IF(L171="-","-",SUM(L171:L177)*'3j PAAC PAP'!$G$42)</f>
        <v>0</v>
      </c>
      <c r="M179" s="117">
        <f>IF(M171="-","-",SUM(M171:M177)*'3j PAAC PAP'!$G$42)</f>
        <v>0</v>
      </c>
      <c r="N179" s="117">
        <f>IF(N171="-","-",SUM(N171:N177)*'3j PAAC PAP'!$G$42)</f>
        <v>0</v>
      </c>
      <c r="O179" s="27"/>
      <c r="P179" s="117">
        <f>IF(P171="-","-",SUM(P171:P177)*'3j PAAC PAP'!$G$42)</f>
        <v>0</v>
      </c>
      <c r="Q179" s="117">
        <f>IF(Q171="-","-",SUM(Q171:Q177)*'3j PAAC PAP'!$G$42)</f>
        <v>0</v>
      </c>
      <c r="R179" s="117">
        <f>IF(R171="-","-",SUM(R171:R177)*'3j PAAC PAP'!$G$42)</f>
        <v>0</v>
      </c>
      <c r="S179" s="117">
        <f>IF(S171="-","-",SUM(S171:S177)*'3j PAAC PAP'!$G$42)</f>
        <v>0</v>
      </c>
      <c r="T179" s="117">
        <f>IF(T171="-","-",SUM(T171:T177)*'3j PAAC PAP'!$G$42)</f>
        <v>0</v>
      </c>
      <c r="U179" s="117">
        <f>IF(U171="-","-",SUM(U171:U177)*'3j PAAC PAP'!$G$42)</f>
        <v>0</v>
      </c>
      <c r="V179" s="117">
        <f>IF(V171="-","-",SUM(V171:V177)*'3j PAAC PAP'!$G$42)</f>
        <v>0</v>
      </c>
      <c r="W179" s="117">
        <f>IF(W171="-","-",SUM(W171:W177)*'3j PAAC PAP'!$G$42)</f>
        <v>0</v>
      </c>
      <c r="X179" s="27"/>
      <c r="Y179" s="117">
        <f>IF(Y171="-","-",SUM(Y171:Y177)*'3j PAAC PAP'!$G$42)</f>
        <v>0</v>
      </c>
      <c r="Z179" s="117" t="str">
        <f>IF(Z171="-","-",SUM(Z171:Z177)*'3j PAAC PAP'!$G$42)</f>
        <v>-</v>
      </c>
      <c r="AA179" s="117" t="str">
        <f>IF(AA171="-","-",SUM(AA171:AA177)*'3j PAAC PAP'!$G$42)</f>
        <v>-</v>
      </c>
      <c r="AB179" s="117" t="str">
        <f>IF(AB171="-","-",SUM(AB171:AB177)*'3j PAAC PAP'!$G$42)</f>
        <v>-</v>
      </c>
      <c r="AC179" s="117" t="str">
        <f>IF(AC171="-","-",SUM(AC171:AC177)*'3j PAAC PAP'!$G$42)</f>
        <v>-</v>
      </c>
      <c r="AD179" s="25"/>
    </row>
    <row r="180" spans="1:30" x14ac:dyDescent="0.2">
      <c r="A180" s="207"/>
      <c r="B180" s="120" t="s">
        <v>189</v>
      </c>
      <c r="C180" s="157" t="s">
        <v>250</v>
      </c>
      <c r="D180" s="122" t="s">
        <v>125</v>
      </c>
      <c r="E180" s="119"/>
      <c r="F180" s="27"/>
      <c r="G180" s="117">
        <f>IF(G174="-","-",SUM(G171:G179)*'3k EBIT'!$E$12)</f>
        <v>9.8671775020427113</v>
      </c>
      <c r="H180" s="117">
        <f>IF(H174="-","-",SUM(H171:H179)*'3k EBIT'!$E$12)</f>
        <v>9.1031521174603238</v>
      </c>
      <c r="I180" s="117">
        <f>IF(I174="-","-",SUM(I171:I179)*'3k EBIT'!$E$12)</f>
        <v>8.6182022884043228</v>
      </c>
      <c r="J180" s="117">
        <f>IF(J174="-","-",SUM(J171:J179)*'3k EBIT'!$E$12)</f>
        <v>8.3429055019626333</v>
      </c>
      <c r="K180" s="117">
        <f>IF(K174="-","-",SUM(K171:K179)*'3k EBIT'!$E$12)</f>
        <v>9.0081081484809573</v>
      </c>
      <c r="L180" s="117">
        <f>IF(L174="-","-",SUM(L171:L179)*'3k EBIT'!$E$12)</f>
        <v>9.0047143018579039</v>
      </c>
      <c r="M180" s="117">
        <f>IF(M174="-","-",SUM(M171:M179)*'3k EBIT'!$E$12)</f>
        <v>9.521392714839882</v>
      </c>
      <c r="N180" s="117">
        <f>IF(N174="-","-",SUM(N171:N179)*'3k EBIT'!$E$12)</f>
        <v>10.080342663333282</v>
      </c>
      <c r="O180" s="27"/>
      <c r="P180" s="117">
        <f>IF(P174="-","-",SUM(P171:P179)*'3k EBIT'!$E$12)</f>
        <v>10.080342663333282</v>
      </c>
      <c r="Q180" s="117">
        <f>IF(Q174="-","-",SUM(Q171:Q179)*'3k EBIT'!$E$12)</f>
        <v>10.962882526981215</v>
      </c>
      <c r="R180" s="117">
        <f>IF(R174="-","-",SUM(R171:R179)*'3k EBIT'!$E$12)</f>
        <v>9.9989000613257772</v>
      </c>
      <c r="S180" s="117">
        <f>IF(S174="-","-",SUM(S171:S179)*'3k EBIT'!$E$12)</f>
        <v>9.8398673208728482</v>
      </c>
      <c r="T180" s="117">
        <f>IF(T174="-","-",SUM(T171:T179)*'3k EBIT'!$E$12)</f>
        <v>8.5755574218787807</v>
      </c>
      <c r="U180" s="117">
        <f>IF(U174="-","-",SUM(U171:U179)*'3k EBIT'!$E$12)</f>
        <v>9.1180639153077685</v>
      </c>
      <c r="V180" s="117">
        <f>IF(V174="-","-",SUM(V171:V179)*'3k EBIT'!$E$12)</f>
        <v>10.775421257653726</v>
      </c>
      <c r="W180" s="117">
        <f>IF(W174="-","-",SUM(W171:W179)*'3k EBIT'!$E$12)</f>
        <v>18.16837735793202</v>
      </c>
      <c r="X180" s="27"/>
      <c r="Y180" s="117">
        <f>IF(Y174="-","-",SUM(Y171:Y179)*'3k EBIT'!$E$12)</f>
        <v>34.61425495548346</v>
      </c>
      <c r="Z180" s="117" t="str">
        <f>IF(Z174="-","-",SUM(Z171:Z179)*'3k EBIT'!$E$12)</f>
        <v>-</v>
      </c>
      <c r="AA180" s="117" t="str">
        <f>IF(AA174="-","-",SUM(AA171:AA179)*'3k EBIT'!$E$12)</f>
        <v>-</v>
      </c>
      <c r="AB180" s="117" t="str">
        <f>IF(AB174="-","-",SUM(AB171:AB179)*'3k EBIT'!$E$12)</f>
        <v>-</v>
      </c>
      <c r="AC180" s="117" t="str">
        <f>IF(AC174="-","-",SUM(AC171:AC179)*'3k EBIT'!$E$12)</f>
        <v>-</v>
      </c>
    </row>
    <row r="181" spans="1:30" x14ac:dyDescent="0.2">
      <c r="A181" s="207"/>
      <c r="B181" s="120" t="s">
        <v>251</v>
      </c>
      <c r="C181" s="155" t="s">
        <v>252</v>
      </c>
      <c r="D181" s="122" t="s">
        <v>125</v>
      </c>
      <c r="E181" s="118"/>
      <c r="F181" s="27"/>
      <c r="G181" s="117">
        <f>IF(G176="-","-",SUM(G171:G174,G176:G180)*'3l HAP'!$E$13)</f>
        <v>6.0160920320331837</v>
      </c>
      <c r="H181" s="117">
        <f>IF(H176="-","-",SUM(H171:H174,H176:H180)*'3l HAP'!$E$13)</f>
        <v>5.429107318600213</v>
      </c>
      <c r="I181" s="117">
        <f>IF(I176="-","-",SUM(I171:I174,I176:I180)*'3l HAP'!$E$13)</f>
        <v>4.8697435026845088</v>
      </c>
      <c r="J181" s="117">
        <f>IF(J176="-","-",SUM(J171:J174,J176:J180)*'3l HAP'!$E$13)</f>
        <v>4.6627007503984474</v>
      </c>
      <c r="K181" s="117">
        <f>IF(K176="-","-",SUM(K171:K174,K176:K180)*'3l HAP'!$E$13)</f>
        <v>5.2374986548989586</v>
      </c>
      <c r="L181" s="117">
        <f>IF(L176="-","-",SUM(L171:L174,L176:L180)*'3l HAP'!$E$13)</f>
        <v>5.2345320452208624</v>
      </c>
      <c r="M181" s="117">
        <f>IF(M176="-","-",SUM(M171:M174,M176:M180)*'3l HAP'!$E$13)</f>
        <v>5.569989773654048</v>
      </c>
      <c r="N181" s="117">
        <f>IF(N176="-","-",SUM(N171:N174,N176:N180)*'3l HAP'!$E$13)</f>
        <v>5.9996505066878099</v>
      </c>
      <c r="O181" s="27"/>
      <c r="P181" s="117">
        <f>IF(P176="-","-",SUM(P171:P174,P176:P180)*'3l HAP'!$E$13)</f>
        <v>5.9996505066878099</v>
      </c>
      <c r="Q181" s="117">
        <f>IF(Q176="-","-",SUM(Q171:Q174,Q176:Q180)*'3l HAP'!$E$13)</f>
        <v>6.6269409985469618</v>
      </c>
      <c r="R181" s="117">
        <f>IF(R176="-","-",SUM(R171:R174,R176:R180)*'3l HAP'!$E$13)</f>
        <v>5.8906173157061064</v>
      </c>
      <c r="S181" s="117">
        <f>IF(S176="-","-",SUM(S171:S174,S176:S180)*'3l HAP'!$E$13)</f>
        <v>5.6165943520834576</v>
      </c>
      <c r="T181" s="117">
        <f>IF(T176="-","-",SUM(T171:T174,T176:T180)*'3l HAP'!$E$13)</f>
        <v>4.6813477873857359</v>
      </c>
      <c r="U181" s="117">
        <f>IF(U176="-","-",SUM(U171:U174,U176:U180)*'3l HAP'!$E$13)</f>
        <v>5.3075343749838373</v>
      </c>
      <c r="V181" s="117">
        <f>IF(V176="-","-",SUM(V171:V174,V176:V180)*'3l HAP'!$E$13)</f>
        <v>6.5909834357426211</v>
      </c>
      <c r="W181" s="117">
        <f>IF(W176="-","-",SUM(W171:W174,W176:W180)*'3l HAP'!$E$13)</f>
        <v>11.691570064530275</v>
      </c>
      <c r="X181" s="27"/>
      <c r="Y181" s="117">
        <f>IF(Y176="-","-",SUM(Y171:Y174,Y176:Y180)*'3l HAP'!$E$13)</f>
        <v>24.455780964598109</v>
      </c>
      <c r="Z181" s="117" t="str">
        <f>IF(Z176="-","-",SUM(Z171:Z174,Z176:Z180)*'3l HAP'!$E$13)</f>
        <v>-</v>
      </c>
      <c r="AA181" s="117" t="str">
        <f>IF(AA176="-","-",SUM(AA171:AA174,AA176:AA180)*'3l HAP'!$E$13)</f>
        <v>-</v>
      </c>
      <c r="AB181" s="117" t="str">
        <f>IF(AB176="-","-",SUM(AB171:AB174,AB176:AB180)*'3l HAP'!$E$13)</f>
        <v>-</v>
      </c>
      <c r="AC181" s="117" t="str">
        <f>IF(AC176="-","-",SUM(AC171:AC174,AC176:AC180)*'3l HAP'!$E$13)</f>
        <v>-</v>
      </c>
    </row>
    <row r="182" spans="1:30" x14ac:dyDescent="0.2">
      <c r="A182" s="207"/>
      <c r="B182" s="120" t="s">
        <v>253</v>
      </c>
      <c r="C182" s="157" t="str">
        <f>B182&amp;"_"&amp;D182</f>
        <v>Total_Northern Scotland</v>
      </c>
      <c r="D182" s="122" t="s">
        <v>125</v>
      </c>
      <c r="E182" s="119"/>
      <c r="F182" s="27"/>
      <c r="G182" s="117">
        <f t="shared" ref="G182:N182" si="39">IF(G171="-","-",SUM(G171:G181))</f>
        <v>525.34100920996968</v>
      </c>
      <c r="H182" s="117">
        <f t="shared" si="39"/>
        <v>484.5421787597038</v>
      </c>
      <c r="I182" s="117">
        <f t="shared" si="39"/>
        <v>458.4591502729312</v>
      </c>
      <c r="J182" s="117">
        <f t="shared" si="39"/>
        <v>443.76280895592538</v>
      </c>
      <c r="K182" s="117">
        <f t="shared" si="39"/>
        <v>479.34825800541205</v>
      </c>
      <c r="L182" s="117">
        <f t="shared" si="39"/>
        <v>479.16666796303832</v>
      </c>
      <c r="M182" s="117">
        <f t="shared" si="39"/>
        <v>506.69571514234985</v>
      </c>
      <c r="N182" s="117">
        <f t="shared" si="39"/>
        <v>536.54378206579145</v>
      </c>
      <c r="O182" s="27"/>
      <c r="P182" s="117">
        <f t="shared" ref="P182:W182" si="40">IF(P171="-","-",SUM(P171:P181))</f>
        <v>536.54378206579145</v>
      </c>
      <c r="Q182" s="117">
        <f t="shared" si="40"/>
        <v>583.62051987937025</v>
      </c>
      <c r="R182" s="117">
        <f t="shared" si="40"/>
        <v>532.14829790810256</v>
      </c>
      <c r="S182" s="117">
        <f t="shared" si="40"/>
        <v>523.5041341674239</v>
      </c>
      <c r="T182" s="117">
        <f t="shared" si="40"/>
        <v>456.02628882547583</v>
      </c>
      <c r="U182" s="117">
        <f t="shared" si="40"/>
        <v>485.20543695756589</v>
      </c>
      <c r="V182" s="117">
        <f t="shared" si="40"/>
        <v>573.71818379571596</v>
      </c>
      <c r="W182" s="117">
        <f t="shared" si="40"/>
        <v>967.92156235079881</v>
      </c>
      <c r="X182" s="27"/>
      <c r="Y182" s="117">
        <f t="shared" ref="Y182:AC182" si="41">IF(Y171="-","-",SUM(Y171:Y181))</f>
        <v>1846.2579208583022</v>
      </c>
      <c r="Z182" s="117" t="str">
        <f t="shared" si="41"/>
        <v>-</v>
      </c>
      <c r="AA182" s="117" t="str">
        <f t="shared" si="41"/>
        <v>-</v>
      </c>
      <c r="AB182" s="117" t="str">
        <f t="shared" si="41"/>
        <v>-</v>
      </c>
      <c r="AC182" s="117" t="str">
        <f t="shared" si="41"/>
        <v>-</v>
      </c>
    </row>
    <row r="183" spans="1:30" s="26" customFormat="1" ht="11.25" x14ac:dyDescent="0.15">
      <c r="A183" s="207"/>
      <c r="B183" s="123" t="s">
        <v>244</v>
      </c>
      <c r="C183" s="123" t="s">
        <v>180</v>
      </c>
      <c r="D183" s="121" t="s">
        <v>136</v>
      </c>
      <c r="E183" s="75"/>
      <c r="F183" s="27"/>
      <c r="G183" s="35">
        <f t="shared" ref="G183:V185" si="42">IF(G15="-","-",AVERAGE(G15,G27,G39,G51,G63,G75,G87,G99,G111,G123,G135,G147,G159,G171))</f>
        <v>253.15000000000006</v>
      </c>
      <c r="H183" s="35">
        <f t="shared" si="42"/>
        <v>213.57000000000002</v>
      </c>
      <c r="I183" s="35">
        <f t="shared" si="42"/>
        <v>174.75</v>
      </c>
      <c r="J183" s="35">
        <f t="shared" si="42"/>
        <v>160.27000000000001</v>
      </c>
      <c r="K183" s="35">
        <f t="shared" si="42"/>
        <v>200.75</v>
      </c>
      <c r="L183" s="35">
        <f t="shared" si="42"/>
        <v>199.05999999999997</v>
      </c>
      <c r="M183" s="35">
        <f t="shared" si="42"/>
        <v>215.77</v>
      </c>
      <c r="N183" s="35">
        <f t="shared" si="42"/>
        <v>243.3600000000001</v>
      </c>
      <c r="O183" s="27"/>
      <c r="P183" s="35">
        <f t="shared" ref="P183:W185" si="43">IF(P15="-","-",AVERAGE(P15,P27,P39,P51,P63,P75,P87,P99,P111,P123,P135,P147,P159,P171))</f>
        <v>243.3600000000001</v>
      </c>
      <c r="Q183" s="35">
        <f t="shared" si="43"/>
        <v>281.17999999999995</v>
      </c>
      <c r="R183" s="35">
        <f t="shared" si="43"/>
        <v>230.78000000000006</v>
      </c>
      <c r="S183" s="35">
        <f t="shared" si="43"/>
        <v>206.32000000000002</v>
      </c>
      <c r="T183" s="35">
        <f t="shared" si="43"/>
        <v>145.13000000000005</v>
      </c>
      <c r="U183" s="35">
        <f t="shared" si="43"/>
        <v>187.07</v>
      </c>
      <c r="V183" s="35">
        <f t="shared" si="43"/>
        <v>276.5100000000001</v>
      </c>
      <c r="W183" s="35">
        <f t="shared" si="43"/>
        <v>605.44000000000028</v>
      </c>
      <c r="X183" s="27"/>
      <c r="Y183" s="35">
        <f t="shared" ref="Y183:AC183" si="44">IF(Y15="-","-",AVERAGE(Y15,Y27,Y39,Y51,Y63,Y75,Y87,Y99,Y111,Y123,Y135,Y147,Y159,Y171))</f>
        <v>1455.9576357366336</v>
      </c>
      <c r="Z183" s="35" t="str">
        <f t="shared" si="44"/>
        <v>-</v>
      </c>
      <c r="AA183" s="35" t="str">
        <f t="shared" si="44"/>
        <v>-</v>
      </c>
      <c r="AB183" s="35" t="str">
        <f t="shared" si="44"/>
        <v>-</v>
      </c>
      <c r="AC183" s="35" t="str">
        <f t="shared" si="44"/>
        <v>-</v>
      </c>
      <c r="AD183" s="25"/>
    </row>
    <row r="184" spans="1:30" s="26" customFormat="1" ht="11.25" x14ac:dyDescent="0.15">
      <c r="A184" s="207"/>
      <c r="B184" s="123" t="s">
        <v>244</v>
      </c>
      <c r="C184" s="123" t="s">
        <v>181</v>
      </c>
      <c r="D184" s="121" t="s">
        <v>136</v>
      </c>
      <c r="E184" s="75"/>
      <c r="F184" s="27"/>
      <c r="G184" s="35" t="str">
        <f t="shared" si="42"/>
        <v>-</v>
      </c>
      <c r="H184" s="35" t="str">
        <f t="shared" si="42"/>
        <v>-</v>
      </c>
      <c r="I184" s="35" t="str">
        <f t="shared" si="42"/>
        <v>-</v>
      </c>
      <c r="J184" s="35" t="str">
        <f t="shared" si="42"/>
        <v>-</v>
      </c>
      <c r="K184" s="35" t="str">
        <f t="shared" si="42"/>
        <v>-</v>
      </c>
      <c r="L184" s="35" t="str">
        <f t="shared" si="42"/>
        <v>-</v>
      </c>
      <c r="M184" s="35" t="str">
        <f t="shared" si="42"/>
        <v>-</v>
      </c>
      <c r="N184" s="35" t="str">
        <f t="shared" si="42"/>
        <v>-</v>
      </c>
      <c r="O184" s="27"/>
      <c r="P184" s="35" t="str">
        <f t="shared" si="43"/>
        <v>-</v>
      </c>
      <c r="Q184" s="35" t="str">
        <f t="shared" si="43"/>
        <v>-</v>
      </c>
      <c r="R184" s="35" t="str">
        <f t="shared" si="43"/>
        <v>-</v>
      </c>
      <c r="S184" s="35" t="str">
        <f t="shared" si="43"/>
        <v>-</v>
      </c>
      <c r="T184" s="35" t="str">
        <f t="shared" si="43"/>
        <v>-</v>
      </c>
      <c r="U184" s="35" t="str">
        <f t="shared" si="43"/>
        <v>-</v>
      </c>
      <c r="V184" s="35" t="str">
        <f t="shared" si="43"/>
        <v>-</v>
      </c>
      <c r="W184" s="35" t="str">
        <f t="shared" si="43"/>
        <v>-</v>
      </c>
      <c r="X184" s="27"/>
      <c r="Y184" s="35" t="str">
        <f t="shared" ref="Y184:AC184" si="45">IF(Y16="-","-",AVERAGE(Y16,Y28,Y40,Y52,Y64,Y76,Y88,Y100,Y112,Y124,Y136,Y148,Y160,Y172))</f>
        <v>-</v>
      </c>
      <c r="Z184" s="35" t="str">
        <f t="shared" si="45"/>
        <v>-</v>
      </c>
      <c r="AA184" s="35" t="str">
        <f t="shared" si="45"/>
        <v>-</v>
      </c>
      <c r="AB184" s="35" t="str">
        <f t="shared" si="45"/>
        <v>-</v>
      </c>
      <c r="AC184" s="35" t="str">
        <f t="shared" si="45"/>
        <v>-</v>
      </c>
      <c r="AD184" s="25"/>
    </row>
    <row r="185" spans="1:30" s="26" customFormat="1" ht="11.25" x14ac:dyDescent="0.1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0</v>
      </c>
      <c r="U185" s="35">
        <f t="shared" si="42"/>
        <v>0</v>
      </c>
      <c r="V185" s="35">
        <f t="shared" si="42"/>
        <v>0</v>
      </c>
      <c r="W185" s="35" t="str">
        <f t="shared" si="43"/>
        <v>-</v>
      </c>
      <c r="X185" s="27"/>
      <c r="Y185" s="35">
        <f t="shared" ref="Y185:AC185" si="46">IF(Y17="-","-",AVERAGE(Y17,Y29,Y41,Y53,Y65,Y77,Y89,Y101,Y113,Y125,Y137,Y149,Y161,Y173))</f>
        <v>2.9742599903583691</v>
      </c>
      <c r="Z185" s="35" t="str">
        <f t="shared" si="46"/>
        <v>-</v>
      </c>
      <c r="AA185" s="35" t="str">
        <f t="shared" si="46"/>
        <v>-</v>
      </c>
      <c r="AB185" s="35" t="str">
        <f t="shared" si="46"/>
        <v>-</v>
      </c>
      <c r="AC185" s="35" t="str">
        <f t="shared" si="46"/>
        <v>-</v>
      </c>
      <c r="AD185" s="25"/>
    </row>
    <row r="186" spans="1:30" s="26" customFormat="1" ht="11.25" x14ac:dyDescent="0.15">
      <c r="A186" s="207"/>
      <c r="B186" s="123" t="s">
        <v>246</v>
      </c>
      <c r="C186" s="123" t="s">
        <v>183</v>
      </c>
      <c r="D186" s="121" t="s">
        <v>136</v>
      </c>
      <c r="E186" s="75"/>
      <c r="F186" s="27"/>
      <c r="G186" s="35">
        <f t="shared" ref="G186:N194" si="47">IF(G18="-","-",AVERAGE(G18,G30,G42,G54,G66,G78,G90,G102,G114,G126,G138,G150,G162,G174))</f>
        <v>21.92626910640212</v>
      </c>
      <c r="H186" s="35">
        <f t="shared" si="47"/>
        <v>21.92626910640212</v>
      </c>
      <c r="I186" s="35">
        <f t="shared" si="47"/>
        <v>22.64764819235609</v>
      </c>
      <c r="J186" s="35">
        <f t="shared" si="47"/>
        <v>22.505107470829557</v>
      </c>
      <c r="K186" s="35">
        <f t="shared" si="47"/>
        <v>19.106297226763822</v>
      </c>
      <c r="L186" s="35">
        <f t="shared" si="47"/>
        <v>19.106297226763822</v>
      </c>
      <c r="M186" s="35">
        <f t="shared" si="47"/>
        <v>20.852393125569616</v>
      </c>
      <c r="N186" s="35">
        <f t="shared" si="47"/>
        <v>20.849370287873601</v>
      </c>
      <c r="O186" s="27"/>
      <c r="P186" s="35">
        <f t="shared" ref="P186:W194" si="48">IF(P18="-","-",AVERAGE(P18,P30,P42,P54,P66,P78,P90,P102,P114,P126,P138,P150,P162,P174))</f>
        <v>20.849370287873601</v>
      </c>
      <c r="Q186" s="35">
        <f t="shared" si="48"/>
        <v>21.50319340120604</v>
      </c>
      <c r="R186" s="35">
        <f t="shared" si="48"/>
        <v>21.819481548965165</v>
      </c>
      <c r="S186" s="35">
        <f t="shared" si="48"/>
        <v>25.256715910577434</v>
      </c>
      <c r="T186" s="35">
        <f t="shared" si="48"/>
        <v>24.167303215101221</v>
      </c>
      <c r="U186" s="35">
        <f t="shared" si="48"/>
        <v>23.962512789411697</v>
      </c>
      <c r="V186" s="35">
        <f t="shared" si="48"/>
        <v>23.858648398084732</v>
      </c>
      <c r="W186" s="35">
        <f t="shared" si="48"/>
        <v>33.366817904048837</v>
      </c>
      <c r="X186" s="27"/>
      <c r="Y186" s="35">
        <f t="shared" ref="Y186:AC186" si="49">IF(Y18="-","-",AVERAGE(Y18,Y30,Y42,Y54,Y66,Y78,Y90,Y102,Y114,Y126,Y138,Y150,Y162,Y174))</f>
        <v>33.475871166766694</v>
      </c>
      <c r="Z186" s="35" t="str">
        <f t="shared" si="49"/>
        <v>-</v>
      </c>
      <c r="AA186" s="35" t="str">
        <f t="shared" si="49"/>
        <v>-</v>
      </c>
      <c r="AB186" s="35" t="str">
        <f t="shared" si="49"/>
        <v>-</v>
      </c>
      <c r="AC186" s="35" t="str">
        <f t="shared" si="49"/>
        <v>-</v>
      </c>
      <c r="AD186" s="25"/>
    </row>
    <row r="187" spans="1:30" s="26" customFormat="1" ht="11.25" x14ac:dyDescent="0.15">
      <c r="A187" s="207"/>
      <c r="B187" s="123" t="s">
        <v>247</v>
      </c>
      <c r="C187" s="123" t="s">
        <v>184</v>
      </c>
      <c r="D187" s="121" t="s">
        <v>136</v>
      </c>
      <c r="E187" s="75"/>
      <c r="F187" s="27"/>
      <c r="G187" s="35">
        <f t="shared" si="47"/>
        <v>121.99571420662426</v>
      </c>
      <c r="H187" s="35">
        <f t="shared" si="47"/>
        <v>121.87571420785873</v>
      </c>
      <c r="I187" s="35">
        <f t="shared" si="47"/>
        <v>124.5194448789774</v>
      </c>
      <c r="J187" s="35">
        <f t="shared" si="47"/>
        <v>124.17144488255728</v>
      </c>
      <c r="K187" s="35">
        <f t="shared" si="47"/>
        <v>122.43954491549439</v>
      </c>
      <c r="L187" s="35">
        <f t="shared" si="47"/>
        <v>122.46354491524748</v>
      </c>
      <c r="M187" s="35">
        <f t="shared" si="47"/>
        <v>126.26991866834115</v>
      </c>
      <c r="N187" s="35">
        <f t="shared" si="47"/>
        <v>126.34191866760045</v>
      </c>
      <c r="O187" s="27"/>
      <c r="P187" s="35">
        <f t="shared" si="48"/>
        <v>126.34191866760045</v>
      </c>
      <c r="Q187" s="35">
        <f t="shared" si="48"/>
        <v>131.74472031618731</v>
      </c>
      <c r="R187" s="35">
        <f t="shared" si="48"/>
        <v>131.30072032075481</v>
      </c>
      <c r="S187" s="35">
        <f t="shared" si="48"/>
        <v>132.24553140529321</v>
      </c>
      <c r="T187" s="35">
        <f t="shared" si="48"/>
        <v>129.58153143269809</v>
      </c>
      <c r="U187" s="35">
        <f t="shared" si="48"/>
        <v>123.6783856835283</v>
      </c>
      <c r="V187" s="35">
        <f t="shared" si="48"/>
        <v>123.24638568797238</v>
      </c>
      <c r="W187" s="35">
        <f t="shared" si="48"/>
        <v>160.08341657435014</v>
      </c>
      <c r="X187" s="27"/>
      <c r="Y187" s="35">
        <f t="shared" ref="Y187:AC187" si="50">IF(Y19="-","-",AVERAGE(Y19,Y31,Y43,Y55,Y67,Y79,Y91,Y103,Y115,Y127,Y139,Y151,Y163,Y175))</f>
        <v>156.36523204518753</v>
      </c>
      <c r="Z187" s="35" t="str">
        <f t="shared" si="50"/>
        <v>-</v>
      </c>
      <c r="AA187" s="35" t="str">
        <f t="shared" si="50"/>
        <v>-</v>
      </c>
      <c r="AB187" s="35" t="str">
        <f t="shared" si="50"/>
        <v>-</v>
      </c>
      <c r="AC187" s="35" t="str">
        <f t="shared" si="50"/>
        <v>-</v>
      </c>
      <c r="AD187" s="25"/>
    </row>
    <row r="188" spans="1:30" s="26" customFormat="1" ht="11.25" x14ac:dyDescent="0.15">
      <c r="A188" s="207"/>
      <c r="B188" s="123" t="s">
        <v>248</v>
      </c>
      <c r="C188" s="123" t="s">
        <v>185</v>
      </c>
      <c r="D188" s="121" t="s">
        <v>136</v>
      </c>
      <c r="E188" s="75"/>
      <c r="F188" s="27"/>
      <c r="G188" s="35">
        <f t="shared" si="47"/>
        <v>87.194616340508816</v>
      </c>
      <c r="H188" s="35">
        <f t="shared" si="47"/>
        <v>87.369180136986316</v>
      </c>
      <c r="I188" s="35">
        <f t="shared" si="47"/>
        <v>87.631025831702559</v>
      </c>
      <c r="J188" s="35">
        <f t="shared" si="47"/>
        <v>88.15471722113503</v>
      </c>
      <c r="K188" s="35">
        <f t="shared" si="47"/>
        <v>89.202099999999987</v>
      </c>
      <c r="L188" s="35">
        <f t="shared" si="47"/>
        <v>90.336764677103716</v>
      </c>
      <c r="M188" s="35">
        <f t="shared" si="47"/>
        <v>91.64599315068493</v>
      </c>
      <c r="N188" s="35">
        <f t="shared" si="47"/>
        <v>92.431530234833659</v>
      </c>
      <c r="O188" s="27"/>
      <c r="P188" s="35">
        <f t="shared" si="48"/>
        <v>92.431530234833659</v>
      </c>
      <c r="Q188" s="35">
        <f t="shared" si="48"/>
        <v>93.478913013698644</v>
      </c>
      <c r="R188" s="35">
        <f t="shared" si="48"/>
        <v>94.177168199608587</v>
      </c>
      <c r="S188" s="35">
        <f t="shared" si="48"/>
        <v>94.700859589041102</v>
      </c>
      <c r="T188" s="35">
        <f t="shared" si="48"/>
        <v>94.96270528375733</v>
      </c>
      <c r="U188" s="35">
        <f t="shared" si="48"/>
        <v>95.486396673189816</v>
      </c>
      <c r="V188" s="35">
        <f t="shared" si="48"/>
        <v>97.232034637964787</v>
      </c>
      <c r="W188" s="35">
        <f t="shared" si="48"/>
        <v>100.11233727984344</v>
      </c>
      <c r="X188" s="27"/>
      <c r="Y188" s="35">
        <f t="shared" ref="Y188:AC188" si="51">IF(Y20="-","-",AVERAGE(Y20,Y32,Y44,Y56,Y68,Y80,Y92,Y104,Y116,Y128,Y140,Y152,Y164,Y176))</f>
        <v>105.1746873776908</v>
      </c>
      <c r="Z188" s="35" t="str">
        <f t="shared" si="51"/>
        <v>-</v>
      </c>
      <c r="AA188" s="35" t="str">
        <f t="shared" si="51"/>
        <v>-</v>
      </c>
      <c r="AB188" s="35" t="str">
        <f t="shared" si="51"/>
        <v>-</v>
      </c>
      <c r="AC188" s="35" t="str">
        <f t="shared" si="51"/>
        <v>-</v>
      </c>
      <c r="AD188" s="25"/>
    </row>
    <row r="189" spans="1:30" s="26" customFormat="1" ht="11.25" x14ac:dyDescent="0.15">
      <c r="A189" s="207"/>
      <c r="B189" s="123" t="s">
        <v>248</v>
      </c>
      <c r="C189" s="123" t="s">
        <v>186</v>
      </c>
      <c r="D189" s="121" t="s">
        <v>136</v>
      </c>
      <c r="E189" s="75"/>
      <c r="F189" s="27"/>
      <c r="G189" s="35" t="str">
        <f t="shared" ref="G189:N189" si="52">IF(G21="-","-",AVERAGE(G21,G33,G45,G57,G69,G81,G93,G105,G117,G129,G141,G153,G165,G177))</f>
        <v>-</v>
      </c>
      <c r="H189" s="35" t="str">
        <f t="shared" si="52"/>
        <v>-</v>
      </c>
      <c r="I189" s="35" t="str">
        <f t="shared" si="52"/>
        <v>-</v>
      </c>
      <c r="J189" s="35" t="str">
        <f t="shared" si="52"/>
        <v>-</v>
      </c>
      <c r="K189" s="35">
        <f t="shared" si="52"/>
        <v>0</v>
      </c>
      <c r="L189" s="35">
        <f t="shared" si="52"/>
        <v>-0.14839729644435984</v>
      </c>
      <c r="M189" s="35">
        <f t="shared" si="52"/>
        <v>1.899695256253338</v>
      </c>
      <c r="N189" s="35">
        <f t="shared" si="52"/>
        <v>1.9653659209909347</v>
      </c>
      <c r="O189" s="27"/>
      <c r="P189" s="35">
        <f t="shared" ref="P189:W189" si="53">IF(P21="-","-",AVERAGE(P21,P33,P45,P57,P69,P81,P93,P105,P117,P129,P141,P153,P165,P177))</f>
        <v>1.9653659209909347</v>
      </c>
      <c r="Q189" s="35">
        <f t="shared" si="53"/>
        <v>3.9407096937509896</v>
      </c>
      <c r="R189" s="35">
        <f t="shared" si="53"/>
        <v>3.6877871322225366</v>
      </c>
      <c r="S189" s="35">
        <f t="shared" si="53"/>
        <v>5.3969094444864529</v>
      </c>
      <c r="T189" s="35">
        <f t="shared" si="53"/>
        <v>4.6837637900821667</v>
      </c>
      <c r="U189" s="35">
        <f t="shared" si="53"/>
        <v>4.4188952689582788</v>
      </c>
      <c r="V189" s="35">
        <f t="shared" si="53"/>
        <v>-1.4350963821646192</v>
      </c>
      <c r="W189" s="35">
        <f t="shared" si="53"/>
        <v>-3.050256404560824</v>
      </c>
      <c r="X189" s="27"/>
      <c r="Y189" s="35">
        <f t="shared" ref="Y189:AC189" si="54">IF(Y21="-","-",AVERAGE(Y21,Y33,Y45,Y57,Y69,Y81,Y93,Y105,Y117,Y129,Y141,Y153,Y165,Y177))</f>
        <v>-8.5975135901744455</v>
      </c>
      <c r="Z189" s="35" t="str">
        <f t="shared" si="54"/>
        <v>-</v>
      </c>
      <c r="AA189" s="35" t="str">
        <f t="shared" si="54"/>
        <v>-</v>
      </c>
      <c r="AB189" s="35" t="str">
        <f t="shared" si="54"/>
        <v>-</v>
      </c>
      <c r="AC189" s="35" t="str">
        <f t="shared" si="54"/>
        <v>-</v>
      </c>
      <c r="AD189" s="25"/>
    </row>
    <row r="190" spans="1:30" s="26" customFormat="1" ht="11.25" x14ac:dyDescent="0.15">
      <c r="A190" s="207"/>
      <c r="B190" s="123" t="s">
        <v>248</v>
      </c>
      <c r="C190" s="123" t="s">
        <v>187</v>
      </c>
      <c r="D190" s="121" t="s">
        <v>136</v>
      </c>
      <c r="E190" s="75"/>
      <c r="F190" s="27"/>
      <c r="G190" s="35">
        <f t="shared" ref="G190:N190" si="55">IF(G22="-","-",AVERAGE(G22,G34,G46,G58,G70,G82,G94,G106,G118,G130,G142,G154,G166,G178))</f>
        <v>38.769117710371816</v>
      </c>
      <c r="H190" s="35">
        <f t="shared" si="55"/>
        <v>38.846733561643831</v>
      </c>
      <c r="I190" s="35">
        <f t="shared" si="55"/>
        <v>38.963157338551866</v>
      </c>
      <c r="J190" s="35">
        <f t="shared" si="55"/>
        <v>39.19600489236791</v>
      </c>
      <c r="K190" s="35">
        <f t="shared" si="55"/>
        <v>39.661700000000003</v>
      </c>
      <c r="L190" s="35">
        <f t="shared" si="55"/>
        <v>40.166203033268111</v>
      </c>
      <c r="M190" s="35">
        <f t="shared" si="55"/>
        <v>40.748321917808212</v>
      </c>
      <c r="N190" s="35">
        <f t="shared" si="55"/>
        <v>41.097593248532299</v>
      </c>
      <c r="O190" s="27"/>
      <c r="P190" s="35">
        <f t="shared" ref="P190:W190" si="56">IF(P22="-","-",AVERAGE(P22,P34,P46,P58,P70,P82,P94,P106,P118,P130,P142,P154,P166,P178))</f>
        <v>41.097593248532299</v>
      </c>
      <c r="Q190" s="35">
        <f t="shared" si="56"/>
        <v>41.563288356164385</v>
      </c>
      <c r="R190" s="35">
        <f t="shared" si="56"/>
        <v>41.873751761252443</v>
      </c>
      <c r="S190" s="35">
        <f t="shared" si="56"/>
        <v>42.106599315068493</v>
      </c>
      <c r="T190" s="35">
        <f t="shared" si="56"/>
        <v>42.223023091976522</v>
      </c>
      <c r="U190" s="35">
        <f t="shared" si="56"/>
        <v>42.455870645792565</v>
      </c>
      <c r="V190" s="35">
        <f t="shared" si="56"/>
        <v>43.232029158512731</v>
      </c>
      <c r="W190" s="35">
        <f t="shared" si="56"/>
        <v>44.512690704500983</v>
      </c>
      <c r="X190" s="27"/>
      <c r="Y190" s="35">
        <f t="shared" ref="Y190:AC190" si="57">IF(Y22="-","-",AVERAGE(Y22,Y34,Y46,Y58,Y70,Y82,Y94,Y106,Y118,Y130,Y142,Y154,Y166,Y178))</f>
        <v>46.763550391389451</v>
      </c>
      <c r="Z190" s="35" t="str">
        <f t="shared" si="57"/>
        <v>-</v>
      </c>
      <c r="AA190" s="35" t="str">
        <f t="shared" si="57"/>
        <v>-</v>
      </c>
      <c r="AB190" s="35" t="str">
        <f t="shared" si="57"/>
        <v>-</v>
      </c>
      <c r="AC190" s="35" t="str">
        <f t="shared" si="57"/>
        <v>-</v>
      </c>
      <c r="AD190" s="25"/>
    </row>
    <row r="191" spans="1:30" s="26" customFormat="1" ht="11.25" x14ac:dyDescent="0.15">
      <c r="A191" s="207"/>
      <c r="B191" s="123" t="s">
        <v>248</v>
      </c>
      <c r="C191" s="123" t="s">
        <v>188</v>
      </c>
      <c r="D191" s="121" t="s">
        <v>136</v>
      </c>
      <c r="E191" s="75"/>
      <c r="F191" s="27"/>
      <c r="G191" s="35">
        <f t="shared" ref="G191:N191" si="58">IF(G23="-","-",AVERAGE(G23,G35,G47,G59,G71,G83,G95,G107,G119,G131,G143,G155,G167,G179))</f>
        <v>0</v>
      </c>
      <c r="H191" s="35">
        <f t="shared" si="58"/>
        <v>0</v>
      </c>
      <c r="I191" s="35">
        <f t="shared" si="58"/>
        <v>0</v>
      </c>
      <c r="J191" s="35">
        <f t="shared" si="58"/>
        <v>0</v>
      </c>
      <c r="K191" s="35">
        <f t="shared" si="58"/>
        <v>0</v>
      </c>
      <c r="L191" s="35">
        <f t="shared" si="58"/>
        <v>0</v>
      </c>
      <c r="M191" s="35">
        <f t="shared" si="58"/>
        <v>0</v>
      </c>
      <c r="N191" s="35">
        <f t="shared" si="58"/>
        <v>0</v>
      </c>
      <c r="O191" s="27"/>
      <c r="P191" s="35">
        <f t="shared" ref="P191:W191" si="59">IF(P23="-","-",AVERAGE(P23,P35,P47,P59,P71,P83,P95,P107,P119,P131,P143,P155,P167,P179))</f>
        <v>0</v>
      </c>
      <c r="Q191" s="35">
        <f t="shared" si="59"/>
        <v>0</v>
      </c>
      <c r="R191" s="35">
        <f t="shared" si="59"/>
        <v>0</v>
      </c>
      <c r="S191" s="35">
        <f t="shared" si="59"/>
        <v>0</v>
      </c>
      <c r="T191" s="35">
        <f t="shared" si="59"/>
        <v>0</v>
      </c>
      <c r="U191" s="35">
        <f t="shared" si="59"/>
        <v>0</v>
      </c>
      <c r="V191" s="35">
        <f t="shared" si="59"/>
        <v>0</v>
      </c>
      <c r="W191" s="35">
        <f t="shared" si="59"/>
        <v>0</v>
      </c>
      <c r="X191" s="27"/>
      <c r="Y191" s="35">
        <f t="shared" ref="Y191:AC191" si="60">IF(Y23="-","-",AVERAGE(Y23,Y35,Y47,Y59,Y71,Y83,Y95,Y107,Y119,Y131,Y143,Y155,Y167,Y179))</f>
        <v>0</v>
      </c>
      <c r="Z191" s="35" t="str">
        <f t="shared" si="60"/>
        <v>-</v>
      </c>
      <c r="AA191" s="35" t="str">
        <f t="shared" si="60"/>
        <v>-</v>
      </c>
      <c r="AB191" s="35" t="str">
        <f t="shared" si="60"/>
        <v>-</v>
      </c>
      <c r="AC191" s="35" t="str">
        <f t="shared" si="60"/>
        <v>-</v>
      </c>
      <c r="AD191" s="25"/>
    </row>
    <row r="192" spans="1:30" s="26" customFormat="1" ht="11.25" x14ac:dyDescent="0.15">
      <c r="A192" s="207"/>
      <c r="B192" s="123" t="s">
        <v>189</v>
      </c>
      <c r="C192" s="123" t="s">
        <v>250</v>
      </c>
      <c r="D192" s="121" t="s">
        <v>136</v>
      </c>
      <c r="E192" s="75"/>
      <c r="F192" s="27"/>
      <c r="G192" s="35">
        <f t="shared" ref="G192:N192" si="61">IF(G24="-","-",AVERAGE(G24,G36,G48,G60,G72,G84,G96,G108,G120,G132,G144,G156,G168,G180))</f>
        <v>10.13015577390415</v>
      </c>
      <c r="H192" s="35">
        <f t="shared" si="61"/>
        <v>9.3661303893456704</v>
      </c>
      <c r="I192" s="35">
        <f t="shared" si="61"/>
        <v>8.6867663982470749</v>
      </c>
      <c r="J192" s="35">
        <f t="shared" si="61"/>
        <v>8.4114696118747219</v>
      </c>
      <c r="K192" s="35">
        <f t="shared" si="61"/>
        <v>9.1254199490112562</v>
      </c>
      <c r="L192" s="35">
        <f t="shared" si="61"/>
        <v>9.1220261023834226</v>
      </c>
      <c r="M192" s="35">
        <f t="shared" si="61"/>
        <v>9.6295046867941512</v>
      </c>
      <c r="N192" s="35">
        <f t="shared" si="61"/>
        <v>10.188454635273208</v>
      </c>
      <c r="O192" s="27"/>
      <c r="P192" s="35">
        <f t="shared" ref="P192:W192" si="62">IF(P24="-","-",AVERAGE(P24,P36,P48,P60,P72,P84,P96,P108,P120,P132,P144,P156,P168,P180))</f>
        <v>10.188454635273208</v>
      </c>
      <c r="Q192" s="35">
        <f t="shared" si="62"/>
        <v>11.105820854358553</v>
      </c>
      <c r="R192" s="35">
        <f t="shared" si="62"/>
        <v>10.14183838879158</v>
      </c>
      <c r="S192" s="35">
        <f t="shared" si="62"/>
        <v>9.8007234921893893</v>
      </c>
      <c r="T192" s="35">
        <f t="shared" si="62"/>
        <v>8.5364135937261043</v>
      </c>
      <c r="U192" s="35">
        <f t="shared" si="62"/>
        <v>9.2399316786271388</v>
      </c>
      <c r="V192" s="35">
        <f t="shared" si="62"/>
        <v>10.897289021059168</v>
      </c>
      <c r="W192" s="35">
        <f t="shared" si="62"/>
        <v>18.214926237334886</v>
      </c>
      <c r="X192" s="27"/>
      <c r="Y192" s="35">
        <f t="shared" ref="Y192:AC192" si="63">IF(Y24="-","-",AVERAGE(Y24,Y36,Y48,Y60,Y72,Y84,Y96,Y108,Y120,Y132,Y144,Y156,Y168,Y180))</f>
        <v>34.709658589346553</v>
      </c>
      <c r="Z192" s="35" t="str">
        <f t="shared" si="63"/>
        <v>-</v>
      </c>
      <c r="AA192" s="35" t="str">
        <f t="shared" si="63"/>
        <v>-</v>
      </c>
      <c r="AB192" s="35" t="str">
        <f t="shared" si="63"/>
        <v>-</v>
      </c>
      <c r="AC192" s="35" t="str">
        <f t="shared" si="63"/>
        <v>-</v>
      </c>
      <c r="AD192" s="25"/>
    </row>
    <row r="193" spans="1:30" s="26" customFormat="1" ht="11.25" x14ac:dyDescent="0.15">
      <c r="A193" s="207"/>
      <c r="B193" s="123" t="s">
        <v>251</v>
      </c>
      <c r="C193" s="123" t="s">
        <v>252</v>
      </c>
      <c r="D193" s="121" t="s">
        <v>136</v>
      </c>
      <c r="E193" s="75"/>
      <c r="F193" s="27"/>
      <c r="G193" s="35">
        <f t="shared" si="47"/>
        <v>6.0199422969115073</v>
      </c>
      <c r="H193" s="35">
        <f t="shared" si="47"/>
        <v>5.4329575834788866</v>
      </c>
      <c r="I193" s="35">
        <f t="shared" si="47"/>
        <v>4.8707473498167166</v>
      </c>
      <c r="J193" s="35">
        <f t="shared" si="47"/>
        <v>4.6637045975316704</v>
      </c>
      <c r="K193" s="35">
        <f t="shared" si="47"/>
        <v>5.2392162169705232</v>
      </c>
      <c r="L193" s="35">
        <f t="shared" si="47"/>
        <v>5.2362496072923559</v>
      </c>
      <c r="M193" s="35">
        <f t="shared" si="47"/>
        <v>5.5715726410354307</v>
      </c>
      <c r="N193" s="35">
        <f t="shared" si="47"/>
        <v>6.0012333740689829</v>
      </c>
      <c r="O193" s="27"/>
      <c r="P193" s="35">
        <f t="shared" si="48"/>
        <v>6.0012333740689829</v>
      </c>
      <c r="Q193" s="35">
        <f t="shared" si="48"/>
        <v>6.6290337585980934</v>
      </c>
      <c r="R193" s="35">
        <f t="shared" si="48"/>
        <v>5.8927100757585338</v>
      </c>
      <c r="S193" s="35">
        <f t="shared" si="48"/>
        <v>5.6160212472877031</v>
      </c>
      <c r="T193" s="35">
        <f t="shared" si="48"/>
        <v>4.680774682597753</v>
      </c>
      <c r="U193" s="35">
        <f t="shared" si="48"/>
        <v>5.3093186409065956</v>
      </c>
      <c r="V193" s="35">
        <f t="shared" si="48"/>
        <v>6.5927677016666388</v>
      </c>
      <c r="W193" s="35">
        <f t="shared" si="48"/>
        <v>11.692251586673612</v>
      </c>
      <c r="X193" s="27"/>
      <c r="Y193" s="35">
        <f t="shared" ref="Y193:AC193" si="64">IF(Y25="-","-",AVERAGE(Y25,Y37,Y49,Y61,Y73,Y85,Y97,Y109,Y121,Y133,Y145,Y157,Y169,Y181))</f>
        <v>24.457177769201497</v>
      </c>
      <c r="Z193" s="35" t="str">
        <f t="shared" si="64"/>
        <v>-</v>
      </c>
      <c r="AA193" s="35" t="str">
        <f t="shared" si="64"/>
        <v>-</v>
      </c>
      <c r="AB193" s="35" t="str">
        <f t="shared" si="64"/>
        <v>-</v>
      </c>
      <c r="AC193" s="35" t="str">
        <f t="shared" si="64"/>
        <v>-</v>
      </c>
      <c r="AD193" s="25"/>
    </row>
    <row r="194" spans="1:30" s="26" customFormat="1" ht="11.25" x14ac:dyDescent="0.15">
      <c r="A194" s="207"/>
      <c r="B194" s="123" t="s">
        <v>253</v>
      </c>
      <c r="C194" s="123" t="str">
        <f>B194&amp;"_"&amp;D194</f>
        <v>Total_GB average</v>
      </c>
      <c r="D194" s="116" t="s">
        <v>136</v>
      </c>
      <c r="E194" s="75"/>
      <c r="F194" s="27"/>
      <c r="G194" s="35">
        <f t="shared" si="47"/>
        <v>539.1858154347226</v>
      </c>
      <c r="H194" s="35">
        <f t="shared" si="47"/>
        <v>498.38698498571557</v>
      </c>
      <c r="I194" s="35">
        <f t="shared" si="47"/>
        <v>462.06878998965163</v>
      </c>
      <c r="J194" s="35">
        <f t="shared" si="47"/>
        <v>447.37244867629619</v>
      </c>
      <c r="K194" s="35">
        <f t="shared" si="47"/>
        <v>485.52427830824001</v>
      </c>
      <c r="L194" s="35">
        <f t="shared" si="47"/>
        <v>485.34268826561453</v>
      </c>
      <c r="M194" s="35">
        <f t="shared" si="47"/>
        <v>512.38739944648671</v>
      </c>
      <c r="N194" s="35">
        <f t="shared" si="47"/>
        <v>542.23546636917331</v>
      </c>
      <c r="O194" s="27"/>
      <c r="P194" s="35">
        <f t="shared" si="48"/>
        <v>542.23546636917331</v>
      </c>
      <c r="Q194" s="35">
        <f t="shared" si="48"/>
        <v>591.1456793939642</v>
      </c>
      <c r="R194" s="35">
        <f t="shared" si="48"/>
        <v>539.67345742735358</v>
      </c>
      <c r="S194" s="35">
        <f t="shared" si="48"/>
        <v>521.44336040394376</v>
      </c>
      <c r="T194" s="35">
        <f t="shared" si="48"/>
        <v>453.96551508993906</v>
      </c>
      <c r="U194" s="35">
        <f t="shared" si="48"/>
        <v>491.62131138041457</v>
      </c>
      <c r="V194" s="35">
        <f t="shared" si="48"/>
        <v>580.13405822309585</v>
      </c>
      <c r="W194" s="35">
        <f t="shared" si="48"/>
        <v>970.37218388219117</v>
      </c>
      <c r="X194" s="27"/>
      <c r="Y194" s="35">
        <f t="shared" ref="Y194:AC194" si="65">IF(Y26="-","-",AVERAGE(Y26,Y38,Y50,Y62,Y74,Y86,Y98,Y110,Y122,Y134,Y146,Y158,Y170,Y182))</f>
        <v>1851.2805594763995</v>
      </c>
      <c r="Z194" s="35" t="str">
        <f t="shared" si="65"/>
        <v>-</v>
      </c>
      <c r="AA194" s="35" t="str">
        <f t="shared" si="65"/>
        <v>-</v>
      </c>
      <c r="AB194" s="35" t="str">
        <f t="shared" si="65"/>
        <v>-</v>
      </c>
      <c r="AC194" s="35" t="str">
        <f t="shared" si="65"/>
        <v>-</v>
      </c>
      <c r="AD194" s="25"/>
    </row>
    <row r="195" spans="1:30" x14ac:dyDescent="0.2"/>
    <row r="196" spans="1:30" x14ac:dyDescent="0.2"/>
    <row r="197" spans="1:30" x14ac:dyDescent="0.2"/>
    <row r="198" spans="1:30" x14ac:dyDescent="0.2"/>
    <row r="199" spans="1:30" x14ac:dyDescent="0.2"/>
    <row r="200" spans="1:30" x14ac:dyDescent="0.2"/>
    <row r="201" spans="1:30" x14ac:dyDescent="0.2"/>
    <row r="202" spans="1:30" x14ac:dyDescent="0.2"/>
    <row r="203" spans="1:30" x14ac:dyDescent="0.2"/>
    <row r="204" spans="1:30" x14ac:dyDescent="0.2"/>
    <row r="205" spans="1:30" x14ac:dyDescent="0.2"/>
    <row r="206" spans="1:30" x14ac:dyDescent="0.2"/>
    <row r="207" spans="1:30" x14ac:dyDescent="0.2"/>
    <row r="208" spans="1:3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sheetData>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tint="0.79998168889431442"/>
    <pageSetUpPr autoPageBreaks="0"/>
  </sheetPr>
  <dimension ref="A1:AD459"/>
  <sheetViews>
    <sheetView zoomScaleNormal="100" workbookViewId="0"/>
  </sheetViews>
  <sheetFormatPr defaultColWidth="0" defaultRowHeight="14.25" zeroHeight="1" x14ac:dyDescent="0.2"/>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x14ac:dyDescent="0.2">
      <c r="A1" s="205"/>
    </row>
    <row r="2" spans="1:30" s="64" customFormat="1" ht="18.600000000000001" customHeight="1" x14ac:dyDescent="0.25">
      <c r="A2" s="205"/>
      <c r="B2" s="24" t="s">
        <v>194</v>
      </c>
      <c r="C2" s="24"/>
      <c r="D2" s="24"/>
    </row>
    <row r="3" spans="1:30" s="64" customFormat="1" ht="24.6" customHeight="1" x14ac:dyDescent="0.2">
      <c r="A3" s="205"/>
      <c r="B3" s="433" t="s">
        <v>195</v>
      </c>
      <c r="C3" s="433"/>
      <c r="D3" s="433"/>
      <c r="E3" s="433"/>
      <c r="F3" s="433"/>
      <c r="G3" s="433"/>
      <c r="H3" s="433"/>
      <c r="I3" s="66"/>
      <c r="J3" s="66"/>
      <c r="K3" s="66"/>
      <c r="L3" s="66"/>
      <c r="M3" s="66"/>
      <c r="N3" s="66"/>
      <c r="O3" s="66"/>
      <c r="P3" s="66"/>
      <c r="Q3" s="66"/>
      <c r="X3" s="66"/>
    </row>
    <row r="4" spans="1:30" s="64" customFormat="1" ht="16.350000000000001" customHeight="1" x14ac:dyDescent="0.2">
      <c r="A4" s="205"/>
      <c r="B4" s="140"/>
      <c r="C4" s="140"/>
      <c r="D4" s="140"/>
      <c r="E4" s="140"/>
      <c r="F4" s="65"/>
      <c r="G4" s="65"/>
      <c r="I4" s="66"/>
      <c r="J4" s="66"/>
      <c r="K4" s="66"/>
      <c r="L4" s="66"/>
      <c r="M4" s="66"/>
      <c r="N4" s="66"/>
      <c r="O4" s="66"/>
      <c r="P4" s="66"/>
      <c r="Q4" s="66"/>
      <c r="X4" s="66"/>
    </row>
    <row r="5" spans="1:30" ht="16.350000000000001" customHeight="1" x14ac:dyDescent="0.2">
      <c r="B5" s="69"/>
      <c r="C5" s="69"/>
      <c r="D5" s="69"/>
      <c r="E5" s="69"/>
      <c r="F5" s="69"/>
      <c r="G5" s="69"/>
      <c r="I5" s="70"/>
      <c r="J5" s="70"/>
      <c r="K5" s="70"/>
      <c r="L5" s="70"/>
      <c r="M5" s="70"/>
      <c r="N5" s="70"/>
      <c r="O5" s="70"/>
      <c r="P5" s="70"/>
      <c r="Q5" s="70"/>
      <c r="X5" s="70"/>
    </row>
    <row r="6" spans="1:30" ht="23.25" x14ac:dyDescent="0.2">
      <c r="B6" s="72" t="s">
        <v>196</v>
      </c>
      <c r="C6" s="74" t="s">
        <v>255</v>
      </c>
      <c r="D6" s="69"/>
      <c r="E6" s="69"/>
      <c r="F6" s="69"/>
      <c r="G6" s="69"/>
      <c r="I6" s="70"/>
      <c r="J6" s="70"/>
      <c r="K6" s="70"/>
      <c r="L6" s="70"/>
      <c r="M6" s="70"/>
      <c r="N6" s="70"/>
      <c r="O6" s="70"/>
      <c r="P6" s="70"/>
      <c r="Q6" s="70"/>
      <c r="X6" s="70"/>
    </row>
    <row r="7" spans="1:30" ht="14.85" customHeight="1" x14ac:dyDescent="0.2">
      <c r="B7" s="72" t="s">
        <v>198</v>
      </c>
      <c r="C7" s="74" t="s">
        <v>256</v>
      </c>
      <c r="D7" s="69"/>
      <c r="E7" s="69"/>
      <c r="F7" s="69"/>
      <c r="G7" s="69"/>
      <c r="I7" s="70"/>
      <c r="J7" s="70"/>
      <c r="K7" s="70"/>
      <c r="L7" s="70"/>
      <c r="M7" s="70"/>
      <c r="N7" s="70"/>
      <c r="O7" s="70"/>
      <c r="P7" s="70"/>
      <c r="Q7" s="70"/>
      <c r="X7" s="70"/>
    </row>
    <row r="8" spans="1:30" ht="12.6" customHeight="1" x14ac:dyDescent="0.2">
      <c r="B8" s="73" t="s">
        <v>200</v>
      </c>
      <c r="C8" s="75" t="s">
        <v>139</v>
      </c>
    </row>
    <row r="9" spans="1:30" s="25" customFormat="1" ht="11.25" x14ac:dyDescent="0.15">
      <c r="A9" s="207"/>
    </row>
    <row r="10" spans="1:30" s="26" customFormat="1" ht="11.25" customHeight="1" x14ac:dyDescent="0.15">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x14ac:dyDescent="0.15">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x14ac:dyDescent="0.15">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x14ac:dyDescent="0.15">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x14ac:dyDescent="0.15">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x14ac:dyDescent="0.15">
      <c r="A15" s="207">
        <v>1</v>
      </c>
      <c r="B15" s="123" t="s">
        <v>244</v>
      </c>
      <c r="C15" s="123" t="s">
        <v>180</v>
      </c>
      <c r="D15" s="116" t="s">
        <v>131</v>
      </c>
      <c r="E15" s="75"/>
      <c r="F15" s="27"/>
      <c r="G15" s="35">
        <f>IF('3a DF'!H133="-","-",'3a DF'!H133)</f>
        <v>260.9144641024788</v>
      </c>
      <c r="H15" s="35">
        <f>IF('3a DF'!I133="-","-",'3a DF'!I133)</f>
        <v>233.58446410247876</v>
      </c>
      <c r="I15" s="35">
        <f>IF('3a DF'!J133="-","-",'3a DF'!J133)</f>
        <v>214.64385876559334</v>
      </c>
      <c r="J15" s="35">
        <f>IF('3a DF'!K133="-","-",'3a DF'!K133)</f>
        <v>203.50390825691969</v>
      </c>
      <c r="K15" s="35">
        <f>IF('3a DF'!L133="-","-",'3a DF'!L133)</f>
        <v>246.5905413049108</v>
      </c>
      <c r="L15" s="35">
        <f>IF('3a DF'!M133="-","-",'3a DF'!M133)</f>
        <v>236.28341098467433</v>
      </c>
      <c r="M15" s="35">
        <f>IF('3a DF'!N133="-","-",'3a DF'!N133)</f>
        <v>257.59449320250189</v>
      </c>
      <c r="N15" s="35">
        <f>IF('3a DF'!O133="-","-",'3a DF'!O133)</f>
        <v>282.1358664078731</v>
      </c>
      <c r="O15" s="27"/>
      <c r="P15" s="35">
        <f>IF('3a DF'!Q133="-","-",'3a DF'!Q133)</f>
        <v>282.1358664078731</v>
      </c>
      <c r="Q15" s="35">
        <f>IF('3a DF'!R133="-","-",'3a DF'!R133)</f>
        <v>334.98719041066596</v>
      </c>
      <c r="R15" s="35">
        <f>IF('3a DF'!S133="-","-",'3a DF'!S133)</f>
        <v>303.66657766882435</v>
      </c>
      <c r="S15" s="35">
        <f>IF('3a DF'!T133="-","-",'3a DF'!T133)</f>
        <v>292.45275304426474</v>
      </c>
      <c r="T15" s="35">
        <f>IF('3a DF'!U133="-","-",'3a DF'!U133)</f>
        <v>254.96926794834059</v>
      </c>
      <c r="U15" s="35">
        <f>IF('3a DF'!V133="-","-",'3a DF'!V133)</f>
        <v>303.0252874576986</v>
      </c>
      <c r="V15" s="35">
        <f>IF('3a DF'!W133="-","-",'3a DF'!W133)</f>
        <v>382.34146438061515</v>
      </c>
      <c r="W15" s="35">
        <f>IF('3a DF'!X133="-","-",'3a DF'!X133)</f>
        <v>689.40996140550033</v>
      </c>
      <c r="X15" s="27"/>
      <c r="Y15" s="35">
        <f>IF('3a DF'!Z133="-","-",'3a DF'!Z133)</f>
        <v>1519.2462317914685</v>
      </c>
      <c r="Z15" s="35" t="str">
        <f>IF('3a DF'!AA133="-","-",'3a DF'!AA133)</f>
        <v>-</v>
      </c>
      <c r="AA15" s="35" t="str">
        <f>IF('3a DF'!AB133="-","-",'3a DF'!AB133)</f>
        <v>-</v>
      </c>
      <c r="AB15" s="35" t="str">
        <f>IF('3a DF'!AC133="-","-",'3a DF'!AC133)</f>
        <v>-</v>
      </c>
      <c r="AC15" s="35" t="str">
        <f>IF('3a DF'!AD133="-","-",'3a DF'!AD133)</f>
        <v>-</v>
      </c>
      <c r="AD15" s="25"/>
    </row>
    <row r="16" spans="1:30" s="26" customFormat="1" ht="11.25" customHeight="1" x14ac:dyDescent="0.15">
      <c r="A16" s="207">
        <v>2</v>
      </c>
      <c r="B16" s="123" t="s">
        <v>244</v>
      </c>
      <c r="C16" s="123" t="s">
        <v>181</v>
      </c>
      <c r="D16" s="116" t="s">
        <v>131</v>
      </c>
      <c r="E16" s="75"/>
      <c r="F16" s="27"/>
      <c r="G16" s="35">
        <f>IF('3b CM'!G28="-","-",'3b CM'!G28)</f>
        <v>6.1011775675744784E-2</v>
      </c>
      <c r="H16" s="35">
        <f>IF('3b CM'!H28="-","-",'3b CM'!H28)</f>
        <v>9.1517663513617176E-2</v>
      </c>
      <c r="I16" s="35">
        <f>IF('3b CM'!I28="-","-",'3b CM'!I28)</f>
        <v>0.28817917361843015</v>
      </c>
      <c r="J16" s="35">
        <f>IF('3b CM'!J28="-","-",'3b CM'!J28)</f>
        <v>0.29306386680507518</v>
      </c>
      <c r="K16" s="35">
        <f>IF('3b CM'!K28="-","-",'3b CM'!K28)</f>
        <v>3.764051807175814</v>
      </c>
      <c r="L16" s="35">
        <f>IF('3b CM'!L28="-","-",'3b CM'!L28)</f>
        <v>3.6515106030784503</v>
      </c>
      <c r="M16" s="35">
        <f>IF('3b CM'!M28="-","-",'3b CM'!M28)</f>
        <v>12.607940425782811</v>
      </c>
      <c r="N16" s="35">
        <f>IF('3b CM'!N28="-","-",'3b CM'!N28)</f>
        <v>11.985466800237363</v>
      </c>
      <c r="O16" s="27"/>
      <c r="P16" s="35">
        <f>IF('3b CM'!P28="-","-",'3b CM'!P28)</f>
        <v>11.985466800237363</v>
      </c>
      <c r="Q16" s="35">
        <f>IF('3b CM'!Q28="-","-",'3b CM'!Q28)</f>
        <v>16.232234302150637</v>
      </c>
      <c r="R16" s="35">
        <f>IF('3b CM'!R28="-","-",'3b CM'!R28)</f>
        <v>15.590984993531084</v>
      </c>
      <c r="S16" s="35">
        <f>IF('3b CM'!S28="-","-",'3b CM'!S28)</f>
        <v>18.428315219925938</v>
      </c>
      <c r="T16" s="35">
        <f>IF('3b CM'!T28="-","-",'3b CM'!T28)</f>
        <v>18.777418188378089</v>
      </c>
      <c r="U16" s="35">
        <f>IF('3b CM'!U28="-","-",'3b CM'!U28)</f>
        <v>14.349836437258105</v>
      </c>
      <c r="V16" s="35">
        <f>IF('3b CM'!V28="-","-",'3b CM'!V28)</f>
        <v>14.505573419733921</v>
      </c>
      <c r="W16" s="35">
        <f>IF('3b CM'!W28="-","-",'3b CM'!W28)</f>
        <v>9.0921078398250241</v>
      </c>
      <c r="X16" s="27"/>
      <c r="Y16" s="35">
        <f>IF('3b CM'!Y28="-","-",'3b CM'!Y28)</f>
        <v>12.15547442383323</v>
      </c>
      <c r="Z16" s="35" t="str">
        <f>IF('3b CM'!Z28="-","-",'3b CM'!Z28)</f>
        <v>-</v>
      </c>
      <c r="AA16" s="35" t="str">
        <f>IF('3b CM'!AA28="-","-",'3b CM'!AA28)</f>
        <v>-</v>
      </c>
      <c r="AB16" s="35" t="str">
        <f>IF('3b CM'!AB28="-","-",'3b CM'!AB28)</f>
        <v>-</v>
      </c>
      <c r="AC16" s="35" t="str">
        <f>IF('3b CM'!AC28="-","-",'3b CM'!AC28)</f>
        <v>-</v>
      </c>
      <c r="AD16" s="25"/>
    </row>
    <row r="17" spans="1:30" s="26" customFormat="1" ht="11.25" customHeight="1" x14ac:dyDescent="0.15">
      <c r="A17" s="207"/>
      <c r="B17" s="123" t="s">
        <v>245</v>
      </c>
      <c r="C17" s="123" t="s">
        <v>182</v>
      </c>
      <c r="D17" s="116" t="s">
        <v>131</v>
      </c>
      <c r="E17" s="75"/>
      <c r="F17" s="27"/>
      <c r="G17" s="35" t="str">
        <f>IF('3c AA'!J167="-","-",'3c AA'!J167)</f>
        <v>-</v>
      </c>
      <c r="H17" s="35" t="str">
        <f>IF('3c AA'!K167="-","-",'3c AA'!K167)</f>
        <v>-</v>
      </c>
      <c r="I17" s="35" t="str">
        <f>IF('3c AA'!L167="-","-",'3c AA'!L167)</f>
        <v>-</v>
      </c>
      <c r="J17" s="35" t="str">
        <f>IF('3c AA'!M167="-","-",'3c AA'!M167)</f>
        <v>-</v>
      </c>
      <c r="K17" s="35" t="str">
        <f>IF('3c AA'!N167="-","-",'3c AA'!N167)</f>
        <v>-</v>
      </c>
      <c r="L17" s="35" t="str">
        <f>IF('3c AA'!O167="-","-",'3c AA'!O167)</f>
        <v>-</v>
      </c>
      <c r="M17" s="35" t="str">
        <f>IF('3c AA'!P167="-","-",'3c AA'!P167)</f>
        <v>-</v>
      </c>
      <c r="N17" s="35" t="str">
        <f>IF('3c AA'!Q167="-","-",'3c AA'!Q167)</f>
        <v>-</v>
      </c>
      <c r="O17" s="27"/>
      <c r="P17" s="35" t="str">
        <f>IF('3c AA'!S167="-","-",'3c AA'!S167)</f>
        <v>-</v>
      </c>
      <c r="Q17" s="35" t="str">
        <f>IF('3c AA'!T167="-","-",'3c AA'!T167)</f>
        <v>-</v>
      </c>
      <c r="R17" s="35" t="str">
        <f>IF('3c AA'!U167="-","-",'3c AA'!U167)</f>
        <v>-</v>
      </c>
      <c r="S17" s="35" t="str">
        <f>IF('3c AA'!V167="-","-",'3c AA'!V167)</f>
        <v>-</v>
      </c>
      <c r="T17" s="35">
        <f>IF('3c AA'!W167="-","-",'3c AA'!W167)</f>
        <v>0</v>
      </c>
      <c r="U17" s="35">
        <f>IF('3c AA'!X167="-","-",'3c AA'!X167)</f>
        <v>0</v>
      </c>
      <c r="V17" s="35">
        <f>IF('3c AA'!Y167="-","-",'3c AA'!Y167)</f>
        <v>0</v>
      </c>
      <c r="W17" s="35" t="str">
        <f>IF('3c AA'!Z167="-","-",'3c AA'!Z167)</f>
        <v>-</v>
      </c>
      <c r="X17" s="27"/>
      <c r="Y17" s="35">
        <f>IF('3c AA'!AB167="-","-",'3c AA'!AB167)</f>
        <v>3.6351637387973326</v>
      </c>
      <c r="Z17" s="35" t="str">
        <f>IF('3c AA'!AC167="-","-",'3c AA'!AC167)</f>
        <v>-</v>
      </c>
      <c r="AA17" s="35" t="str">
        <f>IF('3c AA'!AD167="-","-",'3c AA'!AD167)</f>
        <v>-</v>
      </c>
      <c r="AB17" s="35" t="str">
        <f>IF('3c AA'!AE167="-","-",'3c AA'!AE167)</f>
        <v>-</v>
      </c>
      <c r="AC17" s="35" t="str">
        <f>IF('3c AA'!AF167="-","-",'3c AA'!AF167)</f>
        <v>-</v>
      </c>
      <c r="AD17" s="25"/>
    </row>
    <row r="18" spans="1:30" s="26" customFormat="1" ht="11.25" customHeight="1" x14ac:dyDescent="0.15">
      <c r="A18" s="207">
        <v>3</v>
      </c>
      <c r="B18" s="123" t="s">
        <v>246</v>
      </c>
      <c r="C18" s="123" t="s">
        <v>183</v>
      </c>
      <c r="D18" s="116" t="s">
        <v>131</v>
      </c>
      <c r="E18" s="75"/>
      <c r="F18" s="27"/>
      <c r="G18" s="35">
        <f>IF('3d PC'!G29="-","-",'3d PC'!G29)</f>
        <v>90.567117574535118</v>
      </c>
      <c r="H18" s="35">
        <f>IF('3d PC'!H29="-","-",'3d PC'!H29)</f>
        <v>90.539715227948449</v>
      </c>
      <c r="I18" s="35">
        <f>IF('3d PC'!I29="-","-",'3d PC'!I29)</f>
        <v>110.93375524613953</v>
      </c>
      <c r="J18" s="35">
        <f>IF('3d PC'!J29="-","-",'3d PC'!J29)</f>
        <v>110.82956935883448</v>
      </c>
      <c r="K18" s="35">
        <f>IF('3d PC'!K29="-","-",'3d PC'!K29)</f>
        <v>118.09032386370301</v>
      </c>
      <c r="L18" s="35">
        <f>IF('3d PC'!L29="-","-",'3d PC'!L29)</f>
        <v>118.51679614989217</v>
      </c>
      <c r="M18" s="35">
        <f>IF('3d PC'!M29="-","-",'3d PC'!M29)</f>
        <v>137.28103747432181</v>
      </c>
      <c r="N18" s="35">
        <f>IF('3d PC'!N29="-","-",'3d PC'!N29)</f>
        <v>137.37474822713054</v>
      </c>
      <c r="O18" s="27"/>
      <c r="P18" s="35">
        <f>IF('3d PC'!P29="-","-",'3d PC'!P29)</f>
        <v>137.37474822713054</v>
      </c>
      <c r="Q18" s="35">
        <f>IF('3d PC'!Q29="-","-",'3d PC'!Q29)</f>
        <v>146.98247069035597</v>
      </c>
      <c r="R18" s="35">
        <f>IF('3d PC'!R29="-","-",'3d PC'!R29)</f>
        <v>148.78953098726072</v>
      </c>
      <c r="S18" s="35">
        <f>IF('3d PC'!S29="-","-",'3d PC'!S29)</f>
        <v>153.05757283847046</v>
      </c>
      <c r="T18" s="35">
        <f>IF('3d PC'!T29="-","-",'3d PC'!T29)</f>
        <v>152.51322827949241</v>
      </c>
      <c r="U18" s="35">
        <f>IF('3d PC'!U29="-","-",'3d PC'!U29)</f>
        <v>161.48084871216054</v>
      </c>
      <c r="V18" s="35">
        <f>IF('3d PC'!V29="-","-",'3d PC'!V29)</f>
        <v>160.72410222778456</v>
      </c>
      <c r="W18" s="35">
        <f>IF('3d PC'!W29="-","-",'3d PC'!W29)</f>
        <v>168.0685826419278</v>
      </c>
      <c r="X18" s="27"/>
      <c r="Y18" s="35">
        <f>IF('3d PC'!Y29="-","-",'3d PC'!Y29)</f>
        <v>166.4986566806993</v>
      </c>
      <c r="Z18" s="35" t="str">
        <f>IF('3d PC'!Z29="-","-",'3d PC'!Z29)</f>
        <v>-</v>
      </c>
      <c r="AA18" s="35" t="str">
        <f>IF('3d PC'!AA29="-","-",'3d PC'!AA29)</f>
        <v>-</v>
      </c>
      <c r="AB18" s="35" t="str">
        <f>IF('3d PC'!AB29="-","-",'3d PC'!AB29)</f>
        <v>-</v>
      </c>
      <c r="AC18" s="35" t="str">
        <f>IF('3d PC'!AC29="-","-",'3d PC'!AC29)</f>
        <v>-</v>
      </c>
      <c r="AD18" s="25"/>
    </row>
    <row r="19" spans="1:30" s="26" customFormat="1" ht="11.25" customHeight="1" x14ac:dyDescent="0.15">
      <c r="A19" s="207">
        <v>4</v>
      </c>
      <c r="B19" s="123" t="s">
        <v>247</v>
      </c>
      <c r="C19" s="123" t="s">
        <v>184</v>
      </c>
      <c r="D19" s="116" t="s">
        <v>131</v>
      </c>
      <c r="E19" s="75"/>
      <c r="F19" s="27"/>
      <c r="G19" s="35">
        <f>IF('3e NC-Elec'!H57="-","-",'3e NC-Elec'!H57)</f>
        <v>117.76146035839815</v>
      </c>
      <c r="H19" s="35">
        <f>IF('3e NC-Elec'!I57="-","-",'3e NC-Elec'!I57)</f>
        <v>118.77940541119861</v>
      </c>
      <c r="I19" s="35">
        <f>IF('3e NC-Elec'!J57="-","-",'3e NC-Elec'!J57)</f>
        <v>126.3326086625446</v>
      </c>
      <c r="J19" s="35">
        <f>IF('3e NC-Elec'!K57="-","-",'3e NC-Elec'!K57)</f>
        <v>125.56697672878055</v>
      </c>
      <c r="K19" s="35">
        <f>IF('3e NC-Elec'!L57="-","-",'3e NC-Elec'!L57)</f>
        <v>132.73306661449806</v>
      </c>
      <c r="L19" s="35">
        <f>IF('3e NC-Elec'!M57="-","-",'3e NC-Elec'!M57)</f>
        <v>133.95339348999687</v>
      </c>
      <c r="M19" s="35">
        <f>IF('3e NC-Elec'!N57="-","-",'3e NC-Elec'!N57)</f>
        <v>134.90410404654338</v>
      </c>
      <c r="N19" s="35">
        <f>IF('3e NC-Elec'!O57="-","-",'3e NC-Elec'!O57)</f>
        <v>134.36748921946702</v>
      </c>
      <c r="O19" s="27"/>
      <c r="P19" s="35">
        <f>IF('3e NC-Elec'!Q57="-","-",'3e NC-Elec'!Q57)</f>
        <v>134.36748921946702</v>
      </c>
      <c r="Q19" s="35">
        <f>IF('3e NC-Elec'!R57="-","-",'3e NC-Elec'!R57)</f>
        <v>145.23677929145097</v>
      </c>
      <c r="R19" s="35">
        <f>IF('3e NC-Elec'!S57="-","-",'3e NC-Elec'!S57)</f>
        <v>145.97886195046786</v>
      </c>
      <c r="S19" s="35">
        <f>IF('3e NC-Elec'!T57="-","-",'3e NC-Elec'!T57)</f>
        <v>148.09669915607566</v>
      </c>
      <c r="T19" s="35">
        <f>IF('3e NC-Elec'!U57="-","-",'3e NC-Elec'!U57)</f>
        <v>151.17345700232457</v>
      </c>
      <c r="U19" s="35">
        <f>IF('3e NC-Elec'!V57="-","-",'3e NC-Elec'!V57)</f>
        <v>159.31107697024689</v>
      </c>
      <c r="V19" s="35">
        <f>IF('3e NC-Elec'!W57="-","-",'3e NC-Elec'!W57)</f>
        <v>158.21398496696992</v>
      </c>
      <c r="W19" s="35">
        <f>IF('3e NC-Elec'!X57="-","-",'3e NC-Elec'!X57)</f>
        <v>208.59124528849298</v>
      </c>
      <c r="X19" s="27"/>
      <c r="Y19" s="35">
        <f>IF('3e NC-Elec'!Z57="-","-",'3e NC-Elec'!Z57)</f>
        <v>220.33057801359888</v>
      </c>
      <c r="Z19" s="35" t="str">
        <f>IF('3e NC-Elec'!AA57="-","-",'3e NC-Elec'!AA57)</f>
        <v>-</v>
      </c>
      <c r="AA19" s="35" t="str">
        <f>IF('3e NC-Elec'!AB57="-","-",'3e NC-Elec'!AB57)</f>
        <v>-</v>
      </c>
      <c r="AB19" s="35" t="str">
        <f>IF('3e NC-Elec'!AC57="-","-",'3e NC-Elec'!AC57)</f>
        <v>-</v>
      </c>
      <c r="AC19" s="35" t="str">
        <f>IF('3e NC-Elec'!AD57="-","-",'3e NC-Elec'!AD57)</f>
        <v>-</v>
      </c>
      <c r="AD19" s="25"/>
    </row>
    <row r="20" spans="1:30" s="26" customFormat="1" ht="11.25" customHeight="1" x14ac:dyDescent="0.15">
      <c r="A20" s="207">
        <v>5</v>
      </c>
      <c r="B20" s="123" t="s">
        <v>248</v>
      </c>
      <c r="C20" s="123" t="s">
        <v>185</v>
      </c>
      <c r="D20" s="116" t="s">
        <v>131</v>
      </c>
      <c r="E20" s="75"/>
      <c r="F20" s="27"/>
      <c r="G20" s="35">
        <f>IF('3g CPIH'!C$17="-","-",'3h OC '!$E$10*('3g CPIH'!C$17/'3g CPIH'!$G$17))</f>
        <v>76.502677103718199</v>
      </c>
      <c r="H20" s="35">
        <f>IF('3g CPIH'!D$17="-","-",'3h OC '!$E$10*('3g CPIH'!D$17/'3g CPIH'!$G$17))</f>
        <v>76.655835616438353</v>
      </c>
      <c r="I20" s="35">
        <f>IF('3g CPIH'!E$17="-","-",'3h OC '!$E$10*('3g CPIH'!E$17/'3g CPIH'!$G$17))</f>
        <v>76.885573385518597</v>
      </c>
      <c r="J20" s="35">
        <f>IF('3g CPIH'!F$17="-","-",'3h OC '!$E$10*('3g CPIH'!F$17/'3g CPIH'!$G$17))</f>
        <v>77.345048923679059</v>
      </c>
      <c r="K20" s="35">
        <f>IF('3g CPIH'!G$17="-","-",'3h OC '!$E$10*('3g CPIH'!G$17/'3g CPIH'!$G$17))</f>
        <v>78.263999999999996</v>
      </c>
      <c r="L20" s="35">
        <f>IF('3g CPIH'!H$17="-","-",'3h OC '!$E$10*('3g CPIH'!H$17/'3g CPIH'!$G$17))</f>
        <v>79.259530332681024</v>
      </c>
      <c r="M20" s="35">
        <f>IF('3g CPIH'!I$17="-","-",'3h OC '!$E$10*('3g CPIH'!I$17/'3g CPIH'!$G$17))</f>
        <v>80.408219178082177</v>
      </c>
      <c r="N20" s="35">
        <f>IF('3g CPIH'!J$17="-","-",'3h OC '!$E$10*('3g CPIH'!J$17/'3g CPIH'!$G$17))</f>
        <v>81.097432485322898</v>
      </c>
      <c r="O20" s="27"/>
      <c r="P20" s="35">
        <f>IF('3g CPIH'!L$17="-","-",'3h OC '!$E$10*('3g CPIH'!L$17/'3g CPIH'!$G$17))</f>
        <v>81.097432485322898</v>
      </c>
      <c r="Q20" s="35">
        <f>IF('3g CPIH'!M$17="-","-",'3h OC '!$E$10*('3g CPIH'!M$17/'3g CPIH'!$G$17))</f>
        <v>82.016383561643835</v>
      </c>
      <c r="R20" s="35">
        <f>IF('3g CPIH'!N$17="-","-",'3h OC '!$E$10*('3g CPIH'!N$17/'3g CPIH'!$G$17))</f>
        <v>82.62901761252445</v>
      </c>
      <c r="S20" s="35">
        <f>IF('3g CPIH'!O$17="-","-",'3h OC '!$E$10*('3g CPIH'!O$17/'3g CPIH'!$G$17))</f>
        <v>83.088493150684926</v>
      </c>
      <c r="T20" s="35">
        <f>IF('3g CPIH'!P$17="-","-",'3h OC '!$E$10*('3g CPIH'!P$17/'3g CPIH'!$G$17))</f>
        <v>83.318230919765156</v>
      </c>
      <c r="U20" s="35">
        <f>IF('3g CPIH'!Q$17="-","-",'3h OC '!$E$10*('3g CPIH'!Q$17/'3g CPIH'!$G$17))</f>
        <v>83.777706457925632</v>
      </c>
      <c r="V20" s="35">
        <f>IF('3g CPIH'!R$17="-","-",'3h OC '!$E$10*('3g CPIH'!R$17/'3g CPIH'!$G$17))</f>
        <v>85.309291585127198</v>
      </c>
      <c r="W20" s="35">
        <f>IF('3g CPIH'!S$17="-","-",'3h OC '!$E$10*('3g CPIH'!S$17/'3g CPIH'!$G$17))</f>
        <v>87.836407045009793</v>
      </c>
      <c r="X20" s="27"/>
      <c r="Y20" s="35">
        <f>IF('3g CPIH'!U$17="-","-",'3h OC '!$E$10*('3g CPIH'!U$17/'3g CPIH'!$G$17))</f>
        <v>92.278003913894324</v>
      </c>
      <c r="Z20" s="35" t="str">
        <f>IF('3g CPIH'!V$17="-","-",'3h OC '!$E$10*('3g CPIH'!V$17/'3g CPIH'!$G$17))</f>
        <v>-</v>
      </c>
      <c r="AA20" s="35" t="str">
        <f>IF('3g CPIH'!W$17="-","-",'3h OC '!$E$10*('3g CPIH'!W$17/'3g CPIH'!$G$17))</f>
        <v>-</v>
      </c>
      <c r="AB20" s="35" t="str">
        <f>IF('3g CPIH'!X$17="-","-",'3h OC '!$E$10*('3g CPIH'!X$17/'3g CPIH'!$G$17))</f>
        <v>-</v>
      </c>
      <c r="AC20" s="35" t="str">
        <f>IF('3g CPIH'!Y$17="-","-",'3h OC '!$E$10*('3g CPIH'!Y$17/'3g CPIH'!$G$17))</f>
        <v>-</v>
      </c>
      <c r="AD20" s="25"/>
    </row>
    <row r="21" spans="1:30" s="26" customFormat="1" ht="11.25" customHeight="1" x14ac:dyDescent="0.15">
      <c r="A21" s="207">
        <v>6</v>
      </c>
      <c r="B21" s="123" t="s">
        <v>248</v>
      </c>
      <c r="C21" s="123" t="s">
        <v>186</v>
      </c>
      <c r="D21" s="116" t="s">
        <v>131</v>
      </c>
      <c r="E21" s="75"/>
      <c r="F21" s="27"/>
      <c r="G21" s="35" t="s">
        <v>249</v>
      </c>
      <c r="H21" s="35" t="s">
        <v>249</v>
      </c>
      <c r="I21" s="35" t="s">
        <v>249</v>
      </c>
      <c r="J21" s="35" t="s">
        <v>249</v>
      </c>
      <c r="K21" s="35">
        <f>IF('3i SMNCC'!G$52="-","-",'3i SMNCC'!G$52)</f>
        <v>0</v>
      </c>
      <c r="L21" s="35">
        <f>IF('3i SMNCC'!H$52="-","-",'3i SMNCC'!H$52)</f>
        <v>-0.18995111249132623</v>
      </c>
      <c r="M21" s="35">
        <f>IF('3i SMNCC'!I$52="-","-",'3i SMNCC'!I$52)</f>
        <v>2.3898870370752556</v>
      </c>
      <c r="N21" s="35">
        <f>IF('3i SMNCC'!J$52="-","-",'3i SMNCC'!J$52)</f>
        <v>2.4654814606041811</v>
      </c>
      <c r="O21" s="27"/>
      <c r="P21" s="35">
        <f>IF('3i SMNCC'!L$52="-","-",'3i SMNCC'!L$52)</f>
        <v>2.4654814606041811</v>
      </c>
      <c r="Q21" s="35">
        <f>IF('3i SMNCC'!M$52="-","-",'3i SMNCC'!M$52)</f>
        <v>4.8850955964817686</v>
      </c>
      <c r="R21" s="35">
        <f>IF('3i SMNCC'!N$52="-","-",'3i SMNCC'!N$52)</f>
        <v>4.7480163427765101</v>
      </c>
      <c r="S21" s="35">
        <f>IF('3i SMNCC'!O$52="-","-",'3i SMNCC'!O$52)</f>
        <v>7.093641997338695</v>
      </c>
      <c r="T21" s="35">
        <f>IF('3i SMNCC'!P$52="-","-",'3i SMNCC'!P$52)</f>
        <v>6.2155900817178944</v>
      </c>
      <c r="U21" s="35">
        <f>IF('3i SMNCC'!Q$52="-","-",'3i SMNCC'!Q$52)</f>
        <v>5.8459595331056082</v>
      </c>
      <c r="V21" s="35">
        <f>IF('3i SMNCC'!R$52="-","-",'3i SMNCC'!R$52)</f>
        <v>6.2696858243973583</v>
      </c>
      <c r="W21" s="35">
        <f>IF('3i SMNCC'!S$52="-","-",'3i SMNCC'!S$52)</f>
        <v>6.0892580260299454</v>
      </c>
      <c r="X21" s="27"/>
      <c r="Y21" s="35">
        <f>IF('3i SMNCC'!U$52="-","-",'3i SMNCC'!U$52)</f>
        <v>5.9026181198620193</v>
      </c>
      <c r="Z21" s="35" t="str">
        <f>IF('3i SMNCC'!V$52="-","-",'3i SMNCC'!V$52)</f>
        <v>-</v>
      </c>
      <c r="AA21" s="35" t="str">
        <f>IF('3i SMNCC'!W$52="-","-",'3i SMNCC'!W$52)</f>
        <v>-</v>
      </c>
      <c r="AB21" s="35" t="str">
        <f>IF('3i SMNCC'!X$52="-","-",'3i SMNCC'!X$52)</f>
        <v>-</v>
      </c>
      <c r="AC21" s="35" t="str">
        <f>IF('3i SMNCC'!Y$52="-","-",'3i SMNCC'!Y$52)</f>
        <v>-</v>
      </c>
      <c r="AD21" s="25"/>
    </row>
    <row r="22" spans="1:30" s="26" customFormat="1" ht="11.25" customHeight="1" x14ac:dyDescent="0.15">
      <c r="A22" s="207">
        <v>7</v>
      </c>
      <c r="B22" s="123" t="s">
        <v>248</v>
      </c>
      <c r="C22" s="123" t="s">
        <v>187</v>
      </c>
      <c r="D22" s="116" t="s">
        <v>131</v>
      </c>
      <c r="E22" s="75"/>
      <c r="F22" s="27"/>
      <c r="G22" s="35">
        <f>IF('3g CPIH'!C$17="-","-",'3j PAAC PAP'!$G$18*('3g CPIH'!C$17/'3g CPIH'!$G$17))</f>
        <v>23.857918590998043</v>
      </c>
      <c r="H22" s="35">
        <f>IF('3g CPIH'!D$17="-","-",'3j PAAC PAP'!$G$18*('3g CPIH'!D$17/'3g CPIH'!$G$17))</f>
        <v>23.905682191780819</v>
      </c>
      <c r="I22" s="35">
        <f>IF('3g CPIH'!E$17="-","-",'3j PAAC PAP'!$G$18*('3g CPIH'!E$17/'3g CPIH'!$G$17))</f>
        <v>23.977327592954992</v>
      </c>
      <c r="J22" s="35">
        <f>IF('3g CPIH'!F$17="-","-",'3j PAAC PAP'!$G$18*('3g CPIH'!F$17/'3g CPIH'!$G$17))</f>
        <v>24.120618395303325</v>
      </c>
      <c r="K22" s="35">
        <f>IF('3g CPIH'!G$17="-","-",'3j PAAC PAP'!$G$18*('3g CPIH'!G$17/'3g CPIH'!$G$17))</f>
        <v>24.4072</v>
      </c>
      <c r="L22" s="35">
        <f>IF('3g CPIH'!H$17="-","-",'3j PAAC PAP'!$G$18*('3g CPIH'!H$17/'3g CPIH'!$G$17))</f>
        <v>24.717663405088064</v>
      </c>
      <c r="M22" s="35">
        <f>IF('3g CPIH'!I$17="-","-",'3j PAAC PAP'!$G$18*('3g CPIH'!I$17/'3g CPIH'!$G$17))</f>
        <v>25.075890410958902</v>
      </c>
      <c r="N22" s="35">
        <f>IF('3g CPIH'!J$17="-","-",'3j PAAC PAP'!$G$18*('3g CPIH'!J$17/'3g CPIH'!$G$17))</f>
        <v>25.290826614481411</v>
      </c>
      <c r="O22" s="27"/>
      <c r="P22" s="35">
        <f>IF('3g CPIH'!L$17="-","-",'3j PAAC PAP'!$G$18*('3g CPIH'!L$17/'3g CPIH'!$G$17))</f>
        <v>25.290826614481411</v>
      </c>
      <c r="Q22" s="35">
        <f>IF('3g CPIH'!M$17="-","-",'3j PAAC PAP'!$G$18*('3g CPIH'!M$17/'3g CPIH'!$G$17))</f>
        <v>25.577408219178082</v>
      </c>
      <c r="R22" s="35">
        <f>IF('3g CPIH'!N$17="-","-",'3j PAAC PAP'!$G$18*('3g CPIH'!N$17/'3g CPIH'!$G$17))</f>
        <v>25.768462622309197</v>
      </c>
      <c r="S22" s="35">
        <f>IF('3g CPIH'!O$17="-","-",'3j PAAC PAP'!$G$18*('3g CPIH'!O$17/'3g CPIH'!$G$17))</f>
        <v>25.911753424657533</v>
      </c>
      <c r="T22" s="35">
        <f>IF('3g CPIH'!P$17="-","-",'3j PAAC PAP'!$G$18*('3g CPIH'!P$17/'3g CPIH'!$G$17))</f>
        <v>25.983398825831699</v>
      </c>
      <c r="U22" s="35">
        <f>IF('3g CPIH'!Q$17="-","-",'3j PAAC PAP'!$G$18*('3g CPIH'!Q$17/'3g CPIH'!$G$17))</f>
        <v>26.126689628180038</v>
      </c>
      <c r="V22" s="35">
        <f>IF('3g CPIH'!R$17="-","-",'3j PAAC PAP'!$G$18*('3g CPIH'!R$17/'3g CPIH'!$G$17))</f>
        <v>26.604325636007829</v>
      </c>
      <c r="W22" s="35">
        <f>IF('3g CPIH'!S$17="-","-",'3j PAAC PAP'!$G$18*('3g CPIH'!S$17/'3g CPIH'!$G$17))</f>
        <v>27.39242504892368</v>
      </c>
      <c r="X22" s="27"/>
      <c r="Y22" s="35">
        <f>IF('3g CPIH'!U$17="-","-",'3j PAAC PAP'!$G$18*('3g CPIH'!U$17/'3g CPIH'!$G$17))</f>
        <v>28.777569471624265</v>
      </c>
      <c r="Z22" s="35" t="str">
        <f>IF('3g CPIH'!V$17="-","-",'3j PAAC PAP'!$G$18*('3g CPIH'!V$17/'3g CPIH'!$G$17))</f>
        <v>-</v>
      </c>
      <c r="AA22" s="35" t="str">
        <f>IF('3g CPIH'!W$17="-","-",'3j PAAC PAP'!$G$18*('3g CPIH'!W$17/'3g CPIH'!$G$17))</f>
        <v>-</v>
      </c>
      <c r="AB22" s="35" t="str">
        <f>IF('3g CPIH'!X$17="-","-",'3j PAAC PAP'!$G$18*('3g CPIH'!X$17/'3g CPIH'!$G$17))</f>
        <v>-</v>
      </c>
      <c r="AC22" s="35" t="str">
        <f>IF('3g CPIH'!Y$17="-","-",'3j PAAC PAP'!$G$18*('3g CPIH'!Y$17/'3g CPIH'!$G$17))</f>
        <v>-</v>
      </c>
      <c r="AD22" s="25"/>
    </row>
    <row r="23" spans="1:30" s="26" customFormat="1" ht="11.25" x14ac:dyDescent="0.15">
      <c r="A23" s="207">
        <v>8</v>
      </c>
      <c r="B23" s="123" t="s">
        <v>248</v>
      </c>
      <c r="C23" s="123" t="s">
        <v>188</v>
      </c>
      <c r="D23" s="116" t="s">
        <v>131</v>
      </c>
      <c r="E23" s="75"/>
      <c r="F23" s="27"/>
      <c r="G23" s="35">
        <f>IF(G15="-","-",SUM(G15:G21)*'3j PAAC PAP'!$G$36)</f>
        <v>0</v>
      </c>
      <c r="H23" s="35">
        <f>IF(H15="-","-",SUM(H15:H21)*'3j PAAC PAP'!$G$36)</f>
        <v>0</v>
      </c>
      <c r="I23" s="35">
        <f>IF(I15="-","-",SUM(I15:I21)*'3j PAAC PAP'!$G$36)</f>
        <v>0</v>
      </c>
      <c r="J23" s="35">
        <f>IF(J15="-","-",SUM(J15:J21)*'3j PAAC PAP'!$G$36)</f>
        <v>0</v>
      </c>
      <c r="K23" s="35">
        <f>IF(K15="-","-",SUM(K15:K21)*'3j PAAC PAP'!$G$36)</f>
        <v>0</v>
      </c>
      <c r="L23" s="35">
        <f>IF(L15="-","-",SUM(L15:L21)*'3j PAAC PAP'!$G$36)</f>
        <v>0</v>
      </c>
      <c r="M23" s="35">
        <f>IF(M15="-","-",SUM(M15:M21)*'3j PAAC PAP'!$G$36)</f>
        <v>0</v>
      </c>
      <c r="N23" s="35">
        <f>IF(N15="-","-",SUM(N15:N21)*'3j PAAC PAP'!$G$36)</f>
        <v>0</v>
      </c>
      <c r="O23" s="27"/>
      <c r="P23" s="35">
        <f>IF(P15="-","-",SUM(P15:P21)*'3j PAAC PAP'!$G$36)</f>
        <v>0</v>
      </c>
      <c r="Q23" s="35">
        <f>IF(Q15="-","-",SUM(Q15:Q21)*'3j PAAC PAP'!$G$36)</f>
        <v>0</v>
      </c>
      <c r="R23" s="35">
        <f>IF(R15="-","-",SUM(R15:R21)*'3j PAAC PAP'!$G$36)</f>
        <v>0</v>
      </c>
      <c r="S23" s="35">
        <f>IF(S15="-","-",SUM(S15:S21)*'3j PAAC PAP'!$G$36)</f>
        <v>0</v>
      </c>
      <c r="T23" s="35">
        <f>IF(T15="-","-",SUM(T15:T21)*'3j PAAC PAP'!$G$36)</f>
        <v>0</v>
      </c>
      <c r="U23" s="35">
        <f>IF(U15="-","-",SUM(U15:U21)*'3j PAAC PAP'!$G$36)</f>
        <v>0</v>
      </c>
      <c r="V23" s="35">
        <f>IF(V15="-","-",SUM(V15:V21)*'3j PAAC PAP'!$G$36)</f>
        <v>0</v>
      </c>
      <c r="W23" s="35">
        <f>IF(W15="-","-",SUM(W15:W21)*'3j PAAC PAP'!$G$36)</f>
        <v>0</v>
      </c>
      <c r="X23" s="27"/>
      <c r="Y23" s="35">
        <f>IF(Y15="-","-",SUM(Y15:Y21)*'3j PAAC PAP'!$G$36)</f>
        <v>0</v>
      </c>
      <c r="Z23" s="35" t="str">
        <f>IF(Z15="-","-",SUM(Z15:Z21)*'3j PAAC PAP'!$G$36)</f>
        <v>-</v>
      </c>
      <c r="AA23" s="35" t="str">
        <f>IF(AA15="-","-",SUM(AA15:AA21)*'3j PAAC PAP'!$G$36)</f>
        <v>-</v>
      </c>
      <c r="AB23" s="35" t="str">
        <f>IF(AB15="-","-",SUM(AB15:AB21)*'3j PAAC PAP'!$G$36)</f>
        <v>-</v>
      </c>
      <c r="AC23" s="35" t="str">
        <f>IF(AC15="-","-",SUM(AC15:AC21)*'3j PAAC PAP'!$G$36)</f>
        <v>-</v>
      </c>
      <c r="AD23" s="25"/>
    </row>
    <row r="24" spans="1:30" s="26" customFormat="1" ht="11.25" x14ac:dyDescent="0.15">
      <c r="A24" s="207">
        <v>9</v>
      </c>
      <c r="B24" s="123" t="s">
        <v>189</v>
      </c>
      <c r="C24" s="123" t="s">
        <v>250</v>
      </c>
      <c r="D24" s="116" t="s">
        <v>131</v>
      </c>
      <c r="E24" s="75"/>
      <c r="F24" s="27"/>
      <c r="G24" s="35">
        <f>IF(G15="-","-",SUM(G15:G23)*'3k EBIT'!$E$10)</f>
        <v>11.033264931628413</v>
      </c>
      <c r="H24" s="35">
        <f>IF(H15="-","-",SUM(H15:H23)*'3k EBIT'!$E$10)</f>
        <v>10.527604620292328</v>
      </c>
      <c r="I24" s="35">
        <f>IF(I15="-","-",SUM(I15:I23)*'3k EBIT'!$E$10)</f>
        <v>10.711691313141126</v>
      </c>
      <c r="J24" s="35">
        <f>IF(J15="-","-",SUM(J15:J23)*'3k EBIT'!$E$10)</f>
        <v>10.490855105351281</v>
      </c>
      <c r="K24" s="35">
        <f>IF(K15="-","-",SUM(K15:K23)*'3k EBIT'!$E$10)</f>
        <v>11.695350987776692</v>
      </c>
      <c r="L24" s="35">
        <f>IF(L15="-","-",SUM(L15:L23)*'3k EBIT'!$E$10)</f>
        <v>11.547053509423344</v>
      </c>
      <c r="M24" s="35">
        <f>IF(M15="-","-",SUM(M15:M23)*'3k EBIT'!$E$10)</f>
        <v>12.594266122143356</v>
      </c>
      <c r="N24" s="35">
        <f>IF(N15="-","-",SUM(N15:N23)*'3k EBIT'!$E$10)</f>
        <v>13.067924883614374</v>
      </c>
      <c r="O24" s="27"/>
      <c r="P24" s="35">
        <f>IF(P15="-","-",SUM(P15:P23)*'3k EBIT'!$E$10)</f>
        <v>13.067924883614374</v>
      </c>
      <c r="Q24" s="35">
        <f>IF(Q15="-","-",SUM(Q15:Q23)*'3k EBIT'!$E$10)</f>
        <v>14.640611342209084</v>
      </c>
      <c r="R24" s="35">
        <f>IF(R15="-","-",SUM(R15:R23)*'3k EBIT'!$E$10)</f>
        <v>14.08385668577758</v>
      </c>
      <c r="S24" s="35">
        <f>IF(S15="-","-",SUM(S15:S23)*'3k EBIT'!$E$10)</f>
        <v>14.102406904006903</v>
      </c>
      <c r="T24" s="35">
        <f>IF(T15="-","-",SUM(T15:T23)*'3k EBIT'!$E$10)</f>
        <v>13.421067051249631</v>
      </c>
      <c r="U24" s="35">
        <f>IF(U15="-","-",SUM(U15:U23)*'3k EBIT'!$E$10)</f>
        <v>14.601872303847275</v>
      </c>
      <c r="V24" s="35">
        <f>IF(V15="-","-",SUM(V15:V23)*'3k EBIT'!$E$10)</f>
        <v>16.152300514291039</v>
      </c>
      <c r="W24" s="35">
        <f>IF(W15="-","-",SUM(W15:W23)*'3k EBIT'!$E$10)</f>
        <v>23.173424393943304</v>
      </c>
      <c r="X24" s="27"/>
      <c r="Y24" s="35">
        <f>IF(Y15="-","-",SUM(Y15:Y23)*'3k EBIT'!$E$10)</f>
        <v>39.681628967906363</v>
      </c>
      <c r="Z24" s="35" t="str">
        <f>IF(Z15="-","-",SUM(Z15:Z23)*'3k EBIT'!$E$10)</f>
        <v>-</v>
      </c>
      <c r="AA24" s="35" t="str">
        <f>IF(AA15="-","-",SUM(AA15:AA23)*'3k EBIT'!$E$10)</f>
        <v>-</v>
      </c>
      <c r="AB24" s="35" t="str">
        <f>IF(AB15="-","-",SUM(AB15:AB23)*'3k EBIT'!$E$10)</f>
        <v>-</v>
      </c>
      <c r="AC24" s="35" t="str">
        <f>IF(AC15="-","-",SUM(AC15:AC23)*'3k EBIT'!$E$10)</f>
        <v>-</v>
      </c>
      <c r="AD24" s="25"/>
    </row>
    <row r="25" spans="1:30" s="26" customFormat="1" ht="11.25" x14ac:dyDescent="0.15">
      <c r="A25" s="207">
        <v>10</v>
      </c>
      <c r="B25" s="123" t="s">
        <v>251</v>
      </c>
      <c r="C25" s="158" t="s">
        <v>252</v>
      </c>
      <c r="D25" s="116" t="s">
        <v>131</v>
      </c>
      <c r="E25" s="116"/>
      <c r="F25" s="27"/>
      <c r="G25" s="35">
        <f>IF(G15="-","-",SUM(G15:G18,G20:G24)*'3l HAP'!$E$11)</f>
        <v>6.7778526241711416</v>
      </c>
      <c r="H25" s="35">
        <f>IF(H15="-","-",SUM(H15:H18,H20:H24)*'3l HAP'!$E$11)</f>
        <v>6.3732978611641249</v>
      </c>
      <c r="I25" s="35">
        <f>IF(I15="-","-",SUM(I15:I18,I20:I24)*'3l HAP'!$E$11)</f>
        <v>6.4045646837682595</v>
      </c>
      <c r="J25" s="35">
        <f>IF(J15="-","-",SUM(J15:J18,J20:J24)*'3l HAP'!$E$11)</f>
        <v>6.2456026386608192</v>
      </c>
      <c r="K25" s="35">
        <f>IF(K15="-","-",SUM(K15:K18,K20:K24)*'3l HAP'!$E$11)</f>
        <v>7.0688427024545746</v>
      </c>
      <c r="L25" s="35">
        <f>IF(L15="-","-",SUM(L15:L18,L20:L24)*'3l HAP'!$E$11)</f>
        <v>6.9367010291050191</v>
      </c>
      <c r="M25" s="35">
        <f>IF(M15="-","-",SUM(M15:M18,M20:M24)*'3l HAP'!$E$11)</f>
        <v>7.7297413353105329</v>
      </c>
      <c r="N25" s="35">
        <f>IF(N15="-","-",SUM(N15:N18,N20:N24)*'3l HAP'!$E$11)</f>
        <v>8.1025892320593016</v>
      </c>
      <c r="O25" s="27"/>
      <c r="P25" s="35">
        <f>IF(P15="-","-",SUM(P15:P18,P20:P24)*'3l HAP'!$E$11)</f>
        <v>8.1025892320593016</v>
      </c>
      <c r="Q25" s="35">
        <f>IF(Q15="-","-",SUM(Q15:Q18,Q20:Q24)*'3l HAP'!$E$11)</f>
        <v>9.155330531350236</v>
      </c>
      <c r="R25" s="35">
        <f>IF(R15="-","-",SUM(R15:R18,R20:R24)*'3l HAP'!$E$11)</f>
        <v>8.7154424592532909</v>
      </c>
      <c r="S25" s="35">
        <f>IF(S15="-","-",SUM(S15:S18,S20:S24)*'3l HAP'!$E$11)</f>
        <v>8.6987296064582509</v>
      </c>
      <c r="T25" s="35">
        <f>IF(T15="-","-",SUM(T15:T18,T20:T24)*'3l HAP'!$E$11)</f>
        <v>8.1286568651568096</v>
      </c>
      <c r="U25" s="35">
        <f>IF(U15="-","-",SUM(U15:U18,U20:U24)*'3l HAP'!$E$11)</f>
        <v>8.9194172639623055</v>
      </c>
      <c r="V25" s="35">
        <f>IF(V15="-","-",SUM(V15:V18,V20:V24)*'3l HAP'!$E$11)</f>
        <v>10.130206632871278</v>
      </c>
      <c r="W25" s="35">
        <f>IF(W15="-","-",SUM(W15:W18,W20:W24)*'3l HAP'!$E$11)</f>
        <v>14.80296117827938</v>
      </c>
      <c r="X25" s="27"/>
      <c r="Y25" s="35">
        <f>IF(Y15="-","-",SUM(Y15:Y18,Y20:Y24)*'3l HAP'!$E$11)</f>
        <v>27.351955257009475</v>
      </c>
      <c r="Z25" s="35" t="str">
        <f>IF(Z15="-","-",SUM(Z15:Z18,Z20:Z24)*'3l HAP'!$E$11)</f>
        <v>-</v>
      </c>
      <c r="AA25" s="35" t="str">
        <f>IF(AA15="-","-",SUM(AA15:AA18,AA20:AA24)*'3l HAP'!$E$11)</f>
        <v>-</v>
      </c>
      <c r="AB25" s="35" t="str">
        <f>IF(AB15="-","-",SUM(AB15:AB18,AB20:AB24)*'3l HAP'!$E$11)</f>
        <v>-</v>
      </c>
      <c r="AC25" s="35" t="str">
        <f>IF(AC15="-","-",SUM(AC15:AC18,AC20:AC24)*'3l HAP'!$E$11)</f>
        <v>-</v>
      </c>
      <c r="AD25" s="25"/>
    </row>
    <row r="26" spans="1:30" s="26" customFormat="1" ht="11.25" customHeight="1" x14ac:dyDescent="0.15">
      <c r="A26" s="207">
        <v>11</v>
      </c>
      <c r="B26" s="123" t="s">
        <v>253</v>
      </c>
      <c r="C26" s="123" t="str">
        <f>B26&amp;"_"&amp;D26</f>
        <v>Total_Eastern</v>
      </c>
      <c r="D26" s="116" t="s">
        <v>131</v>
      </c>
      <c r="E26" s="75"/>
      <c r="F26" s="27"/>
      <c r="G26" s="35">
        <f t="shared" ref="G26:N26" si="0">IF(G15="-","-",SUM(G15:G25))</f>
        <v>587.47576706160362</v>
      </c>
      <c r="H26" s="35">
        <f t="shared" si="0"/>
        <v>560.457522694815</v>
      </c>
      <c r="I26" s="35">
        <f t="shared" si="0"/>
        <v>570.17755882327901</v>
      </c>
      <c r="J26" s="35">
        <f t="shared" si="0"/>
        <v>558.39564327433436</v>
      </c>
      <c r="K26" s="35">
        <f t="shared" si="0"/>
        <v>622.61337728051899</v>
      </c>
      <c r="L26" s="35">
        <f t="shared" si="0"/>
        <v>614.67610839144788</v>
      </c>
      <c r="M26" s="35">
        <f t="shared" si="0"/>
        <v>670.58557923272019</v>
      </c>
      <c r="N26" s="35">
        <f t="shared" si="0"/>
        <v>695.88782533079006</v>
      </c>
      <c r="O26" s="27"/>
      <c r="P26" s="35">
        <f t="shared" ref="P26:W26" si="1">IF(P15="-","-",SUM(P15:P25))</f>
        <v>695.88782533079006</v>
      </c>
      <c r="Q26" s="35">
        <f t="shared" si="1"/>
        <v>779.71350394548654</v>
      </c>
      <c r="R26" s="35">
        <f t="shared" si="1"/>
        <v>749.97075132272505</v>
      </c>
      <c r="S26" s="35">
        <f t="shared" si="1"/>
        <v>750.9303653418832</v>
      </c>
      <c r="T26" s="35">
        <f t="shared" si="1"/>
        <v>714.50031516225692</v>
      </c>
      <c r="U26" s="35">
        <f t="shared" si="1"/>
        <v>777.43869476438499</v>
      </c>
      <c r="V26" s="35">
        <f t="shared" si="1"/>
        <v>860.25093518779829</v>
      </c>
      <c r="W26" s="35">
        <f t="shared" si="1"/>
        <v>1234.4563728679325</v>
      </c>
      <c r="X26" s="27"/>
      <c r="Y26" s="35">
        <f t="shared" ref="Y26:AC26" si="2">IF(Y15="-","-",SUM(Y15:Y25))</f>
        <v>2115.8578803786936</v>
      </c>
      <c r="Z26" s="35" t="str">
        <f t="shared" si="2"/>
        <v>-</v>
      </c>
      <c r="AA26" s="35" t="str">
        <f t="shared" si="2"/>
        <v>-</v>
      </c>
      <c r="AB26" s="35" t="str">
        <f t="shared" si="2"/>
        <v>-</v>
      </c>
      <c r="AC26" s="35" t="str">
        <f t="shared" si="2"/>
        <v>-</v>
      </c>
      <c r="AD26" s="25"/>
    </row>
    <row r="27" spans="1:30" s="26" customFormat="1" ht="11.25" customHeight="1" x14ac:dyDescent="0.15">
      <c r="A27" s="207">
        <v>1</v>
      </c>
      <c r="B27" s="120" t="s">
        <v>244</v>
      </c>
      <c r="C27" s="120" t="s">
        <v>180</v>
      </c>
      <c r="D27" s="118" t="s">
        <v>132</v>
      </c>
      <c r="E27" s="119"/>
      <c r="F27" s="27"/>
      <c r="G27" s="117">
        <f>IF('3a DF'!H134="-","-",'3a DF'!H134)</f>
        <v>255.49062366646854</v>
      </c>
      <c r="H27" s="117">
        <f>IF('3a DF'!I134="-","-",'3a DF'!I134)</f>
        <v>228.72062366646853</v>
      </c>
      <c r="I27" s="117">
        <f>IF('3a DF'!J134="-","-",'3a DF'!J134)</f>
        <v>210.17696143820214</v>
      </c>
      <c r="J27" s="117">
        <f>IF('3a DF'!K134="-","-",'3a DF'!K134)</f>
        <v>199.27095223455291</v>
      </c>
      <c r="K27" s="117">
        <f>IF('3a DF'!L134="-","-",'3a DF'!L134)</f>
        <v>241.45758073423971</v>
      </c>
      <c r="L27" s="117">
        <f>IF('3a DF'!M134="-","-",'3a DF'!M134)</f>
        <v>231.36474271537995</v>
      </c>
      <c r="M27" s="117">
        <f>IF('3a DF'!N134="-","-",'3a DF'!N134)</f>
        <v>254.66921184294151</v>
      </c>
      <c r="N27" s="117">
        <f>IF('3a DF'!O134="-","-",'3a DF'!O134)</f>
        <v>278.93423874859229</v>
      </c>
      <c r="O27" s="27"/>
      <c r="P27" s="117">
        <f>IF('3a DF'!Q134="-","-",'3a DF'!Q134)</f>
        <v>278.93423874859229</v>
      </c>
      <c r="Q27" s="117">
        <f>IF('3a DF'!R134="-","-",'3a DF'!R134)</f>
        <v>329.09515170764166</v>
      </c>
      <c r="R27" s="117">
        <f>IF('3a DF'!S134="-","-",'3a DF'!S134)</f>
        <v>298.3407492944836</v>
      </c>
      <c r="S27" s="117">
        <f>IF('3a DF'!T134="-","-",'3a DF'!T134)</f>
        <v>288.11482611700359</v>
      </c>
      <c r="T27" s="117">
        <f>IF('3a DF'!U134="-","-",'3a DF'!U134)</f>
        <v>251.2028590757435</v>
      </c>
      <c r="U27" s="117">
        <f>IF('3a DF'!V134="-","-",'3a DF'!V134)</f>
        <v>298.4023529245631</v>
      </c>
      <c r="V27" s="117">
        <f>IF('3a DF'!W134="-","-",'3a DF'!W134)</f>
        <v>376.51218804188505</v>
      </c>
      <c r="W27" s="117">
        <f>IF('3a DF'!X134="-","-",'3a DF'!X134)</f>
        <v>678.23347533330514</v>
      </c>
      <c r="X27" s="27"/>
      <c r="Y27" s="117">
        <f>IF('3a DF'!Z134="-","-",'3a DF'!Z134)</f>
        <v>1494.0788065904078</v>
      </c>
      <c r="Z27" s="117" t="str">
        <f>IF('3a DF'!AA134="-","-",'3a DF'!AA134)</f>
        <v>-</v>
      </c>
      <c r="AA27" s="117" t="str">
        <f>IF('3a DF'!AB134="-","-",'3a DF'!AB134)</f>
        <v>-</v>
      </c>
      <c r="AB27" s="117" t="str">
        <f>IF('3a DF'!AC134="-","-",'3a DF'!AC134)</f>
        <v>-</v>
      </c>
      <c r="AC27" s="117" t="str">
        <f>IF('3a DF'!AD134="-","-",'3a DF'!AD134)</f>
        <v>-</v>
      </c>
      <c r="AD27" s="25"/>
    </row>
    <row r="28" spans="1:30" s="26" customFormat="1" ht="11.25" customHeight="1" x14ac:dyDescent="0.15">
      <c r="A28" s="207">
        <v>2</v>
      </c>
      <c r="B28" s="120" t="s">
        <v>244</v>
      </c>
      <c r="C28" s="120" t="s">
        <v>181</v>
      </c>
      <c r="D28" s="118" t="s">
        <v>132</v>
      </c>
      <c r="E28" s="119"/>
      <c r="F28" s="27"/>
      <c r="G28" s="117">
        <f>IF('3b CM'!G29="-","-",'3b CM'!G29)</f>
        <v>5.8990794744677166E-2</v>
      </c>
      <c r="H28" s="117">
        <f>IF('3b CM'!H29="-","-",'3b CM'!H29)</f>
        <v>8.8486192117015749E-2</v>
      </c>
      <c r="I28" s="117">
        <f>IF('3b CM'!I29="-","-",'3b CM'!I29)</f>
        <v>0.27863339973850021</v>
      </c>
      <c r="J28" s="117">
        <f>IF('3b CM'!J29="-","-",'3b CM'!J29)</f>
        <v>0.28335629019649178</v>
      </c>
      <c r="K28" s="117">
        <f>IF('3b CM'!K29="-","-",'3b CM'!K29)</f>
        <v>3.6393696971798395</v>
      </c>
      <c r="L28" s="117">
        <f>IF('3b CM'!L29="-","-",'3b CM'!L29)</f>
        <v>3.5305563574975185</v>
      </c>
      <c r="M28" s="117">
        <f>IF('3b CM'!M29="-","-",'3b CM'!M29)</f>
        <v>12.281250309832373</v>
      </c>
      <c r="N28" s="117">
        <f>IF('3b CM'!N29="-","-",'3b CM'!N29)</f>
        <v>11.674905883350215</v>
      </c>
      <c r="O28" s="27"/>
      <c r="P28" s="117">
        <f>IF('3b CM'!P29="-","-",'3b CM'!P29)</f>
        <v>11.674905883350215</v>
      </c>
      <c r="Q28" s="117">
        <f>IF('3b CM'!Q29="-","-",'3b CM'!Q29)</f>
        <v>15.642753831643274</v>
      </c>
      <c r="R28" s="117">
        <f>IF('3b CM'!R29="-","-",'3b CM'!R29)</f>
        <v>15.024679064961514</v>
      </c>
      <c r="S28" s="117">
        <f>IF('3b CM'!S29="-","-",'3b CM'!S29)</f>
        <v>17.898495738038093</v>
      </c>
      <c r="T28" s="117">
        <f>IF('3b CM'!T29="-","-",'3b CM'!T29)</f>
        <v>18.237258369771993</v>
      </c>
      <c r="U28" s="117">
        <f>IF('3b CM'!U29="-","-",'3b CM'!U29)</f>
        <v>13.950265991922514</v>
      </c>
      <c r="V28" s="117">
        <f>IF('3b CM'!V29="-","-",'3b CM'!V29)</f>
        <v>14.101705309051653</v>
      </c>
      <c r="W28" s="117">
        <f>IF('3b CM'!W29="-","-",'3b CM'!W29)</f>
        <v>8.8078033750554727</v>
      </c>
      <c r="X28" s="27"/>
      <c r="Y28" s="117">
        <f>IF('3b CM'!Y29="-","-",'3b CM'!Y29)</f>
        <v>11.775492952972469</v>
      </c>
      <c r="Z28" s="117" t="str">
        <f>IF('3b CM'!Z29="-","-",'3b CM'!Z29)</f>
        <v>-</v>
      </c>
      <c r="AA28" s="117" t="str">
        <f>IF('3b CM'!AA29="-","-",'3b CM'!AA29)</f>
        <v>-</v>
      </c>
      <c r="AB28" s="117" t="str">
        <f>IF('3b CM'!AB29="-","-",'3b CM'!AB29)</f>
        <v>-</v>
      </c>
      <c r="AC28" s="117" t="str">
        <f>IF('3b CM'!AC29="-","-",'3b CM'!AC29)</f>
        <v>-</v>
      </c>
      <c r="AD28" s="25"/>
    </row>
    <row r="29" spans="1:30" s="26" customFormat="1" ht="12.6" customHeight="1" x14ac:dyDescent="0.15">
      <c r="A29" s="207"/>
      <c r="B29" s="120" t="s">
        <v>245</v>
      </c>
      <c r="C29" s="120" t="s">
        <v>182</v>
      </c>
      <c r="D29" s="118" t="s">
        <v>132</v>
      </c>
      <c r="E29" s="119"/>
      <c r="F29" s="27"/>
      <c r="G29" s="117" t="str">
        <f>IF('3c AA'!J168="-","-",'3c AA'!J168)</f>
        <v>-</v>
      </c>
      <c r="H29" s="117" t="str">
        <f>IF('3c AA'!K168="-","-",'3c AA'!K168)</f>
        <v>-</v>
      </c>
      <c r="I29" s="117" t="str">
        <f>IF('3c AA'!L168="-","-",'3c AA'!L168)</f>
        <v>-</v>
      </c>
      <c r="J29" s="117" t="str">
        <f>IF('3c AA'!M168="-","-",'3c AA'!M168)</f>
        <v>-</v>
      </c>
      <c r="K29" s="117" t="str">
        <f>IF('3c AA'!N168="-","-",'3c AA'!N168)</f>
        <v>-</v>
      </c>
      <c r="L29" s="117" t="str">
        <f>IF('3c AA'!O168="-","-",'3c AA'!O168)</f>
        <v>-</v>
      </c>
      <c r="M29" s="117" t="str">
        <f>IF('3c AA'!P168="-","-",'3c AA'!P168)</f>
        <v>-</v>
      </c>
      <c r="N29" s="117" t="str">
        <f>IF('3c AA'!Q168="-","-",'3c AA'!Q168)</f>
        <v>-</v>
      </c>
      <c r="O29" s="27"/>
      <c r="P29" s="117" t="str">
        <f>IF('3c AA'!S168="-","-",'3c AA'!S168)</f>
        <v>-</v>
      </c>
      <c r="Q29" s="117" t="str">
        <f>IF('3c AA'!T168="-","-",'3c AA'!T168)</f>
        <v>-</v>
      </c>
      <c r="R29" s="117" t="str">
        <f>IF('3c AA'!U168="-","-",'3c AA'!U168)</f>
        <v>-</v>
      </c>
      <c r="S29" s="117" t="str">
        <f>IF('3c AA'!V168="-","-",'3c AA'!V168)</f>
        <v>-</v>
      </c>
      <c r="T29" s="117">
        <f>IF('3c AA'!W168="-","-",'3c AA'!W168)</f>
        <v>0</v>
      </c>
      <c r="U29" s="117">
        <f>IF('3c AA'!X168="-","-",'3c AA'!X168)</f>
        <v>0</v>
      </c>
      <c r="V29" s="117">
        <f>IF('3c AA'!Y168="-","-",'3c AA'!Y168)</f>
        <v>0</v>
      </c>
      <c r="W29" s="117" t="str">
        <f>IF('3c AA'!Z168="-","-",'3c AA'!Z168)</f>
        <v>-</v>
      </c>
      <c r="X29" s="27"/>
      <c r="Y29" s="117">
        <f>IF('3c AA'!AB168="-","-",'3c AA'!AB168)</f>
        <v>3.5762132147537407</v>
      </c>
      <c r="Z29" s="117" t="str">
        <f>IF('3c AA'!AC168="-","-",'3c AA'!AC168)</f>
        <v>-</v>
      </c>
      <c r="AA29" s="117" t="str">
        <f>IF('3c AA'!AD168="-","-",'3c AA'!AD168)</f>
        <v>-</v>
      </c>
      <c r="AB29" s="117" t="str">
        <f>IF('3c AA'!AE168="-","-",'3c AA'!AE168)</f>
        <v>-</v>
      </c>
      <c r="AC29" s="117" t="str">
        <f>IF('3c AA'!AF168="-","-",'3c AA'!AF168)</f>
        <v>-</v>
      </c>
      <c r="AD29" s="25"/>
    </row>
    <row r="30" spans="1:30" s="26" customFormat="1" ht="12.6" customHeight="1" x14ac:dyDescent="0.15">
      <c r="A30" s="207">
        <v>3</v>
      </c>
      <c r="B30" s="120" t="s">
        <v>246</v>
      </c>
      <c r="C30" s="120" t="s">
        <v>183</v>
      </c>
      <c r="D30" s="118" t="s">
        <v>132</v>
      </c>
      <c r="E30" s="119"/>
      <c r="F30" s="27"/>
      <c r="G30" s="117">
        <f>IF('3d PC'!G30="-","-",'3d PC'!G30)</f>
        <v>90.54609019473989</v>
      </c>
      <c r="H30" s="117">
        <f>IF('3d PC'!H30="-","-",'3d PC'!H30)</f>
        <v>90.519025051486423</v>
      </c>
      <c r="I30" s="117">
        <f>IF('3d PC'!I30="-","-",'3d PC'!I30)</f>
        <v>110.91256850544242</v>
      </c>
      <c r="J30" s="117">
        <f>IF('3d PC'!J30="-","-",'3d PC'!J30)</f>
        <v>110.80746473084288</v>
      </c>
      <c r="K30" s="117">
        <f>IF('3d PC'!K30="-","-",'3d PC'!K30)</f>
        <v>118.06782135240756</v>
      </c>
      <c r="L30" s="117">
        <f>IF('3d PC'!L30="-","-",'3d PC'!L30)</f>
        <v>118.49470394613698</v>
      </c>
      <c r="M30" s="117">
        <f>IF('3d PC'!M30="-","-",'3d PC'!M30)</f>
        <v>137.26969325567961</v>
      </c>
      <c r="N30" s="117">
        <f>IF('3d PC'!N30="-","-",'3d PC'!N30)</f>
        <v>137.36315456476859</v>
      </c>
      <c r="O30" s="27"/>
      <c r="P30" s="117">
        <f>IF('3d PC'!P30="-","-",'3d PC'!P30)</f>
        <v>137.36315456476859</v>
      </c>
      <c r="Q30" s="117">
        <f>IF('3d PC'!Q30="-","-",'3d PC'!Q30)</f>
        <v>146.96230604572821</v>
      </c>
      <c r="R30" s="117">
        <f>IF('3d PC'!R30="-","-",'3d PC'!R30)</f>
        <v>148.76874688451312</v>
      </c>
      <c r="S30" s="117">
        <f>IF('3d PC'!S30="-","-",'3d PC'!S30)</f>
        <v>153.03761316947248</v>
      </c>
      <c r="T30" s="117">
        <f>IF('3d PC'!T30="-","-",'3d PC'!T30)</f>
        <v>152.49081670836932</v>
      </c>
      <c r="U30" s="117">
        <f>IF('3d PC'!U30="-","-",'3d PC'!U30)</f>
        <v>161.44950082969834</v>
      </c>
      <c r="V30" s="117">
        <f>IF('3d PC'!V30="-","-",'3d PC'!V30)</f>
        <v>160.69485302841051</v>
      </c>
      <c r="W30" s="117">
        <f>IF('3d PC'!W30="-","-",'3d PC'!W30)</f>
        <v>168.03133237582864</v>
      </c>
      <c r="X30" s="27"/>
      <c r="Y30" s="117">
        <f>IF('3d PC'!Y30="-","-",'3d PC'!Y30)</f>
        <v>166.46231249158026</v>
      </c>
      <c r="Z30" s="117" t="str">
        <f>IF('3d PC'!Z30="-","-",'3d PC'!Z30)</f>
        <v>-</v>
      </c>
      <c r="AA30" s="117" t="str">
        <f>IF('3d PC'!AA30="-","-",'3d PC'!AA30)</f>
        <v>-</v>
      </c>
      <c r="AB30" s="117" t="str">
        <f>IF('3d PC'!AB30="-","-",'3d PC'!AB30)</f>
        <v>-</v>
      </c>
      <c r="AC30" s="117" t="str">
        <f>IF('3d PC'!AC30="-","-",'3d PC'!AC30)</f>
        <v>-</v>
      </c>
      <c r="AD30" s="25"/>
    </row>
    <row r="31" spans="1:30" s="26" customFormat="1" ht="11.25" customHeight="1" x14ac:dyDescent="0.15">
      <c r="A31" s="207">
        <v>4</v>
      </c>
      <c r="B31" s="120" t="s">
        <v>247</v>
      </c>
      <c r="C31" s="120" t="s">
        <v>184</v>
      </c>
      <c r="D31" s="118" t="s">
        <v>132</v>
      </c>
      <c r="E31" s="119"/>
      <c r="F31" s="27"/>
      <c r="G31" s="117">
        <f>IF('3e NC-Elec'!H58="-","-",'3e NC-Elec'!H58)</f>
        <v>111.29688620225096</v>
      </c>
      <c r="H31" s="117">
        <f>IF('3e NC-Elec'!I58="-","-",'3e NC-Elec'!I58)</f>
        <v>112.2936382273312</v>
      </c>
      <c r="I31" s="117">
        <f>IF('3e NC-Elec'!J58="-","-",'3e NC-Elec'!J58)</f>
        <v>128.15384175965798</v>
      </c>
      <c r="J31" s="117">
        <f>IF('3e NC-Elec'!K58="-","-",'3e NC-Elec'!K58)</f>
        <v>127.40414984028969</v>
      </c>
      <c r="K31" s="117">
        <f>IF('3e NC-Elec'!L58="-","-",'3e NC-Elec'!L58)</f>
        <v>123.62398104502108</v>
      </c>
      <c r="L31" s="117">
        <f>IF('3e NC-Elec'!M58="-","-",'3e NC-Elec'!M58)</f>
        <v>124.81890142020927</v>
      </c>
      <c r="M31" s="117">
        <f>IF('3e NC-Elec'!N58="-","-",'3e NC-Elec'!N58)</f>
        <v>130.60103161021058</v>
      </c>
      <c r="N31" s="117">
        <f>IF('3e NC-Elec'!O58="-","-",'3e NC-Elec'!O58)</f>
        <v>130.07052065354765</v>
      </c>
      <c r="O31" s="27"/>
      <c r="P31" s="117">
        <f>IF('3e NC-Elec'!Q58="-","-",'3e NC-Elec'!Q58)</f>
        <v>130.07052065354765</v>
      </c>
      <c r="Q31" s="117">
        <f>IF('3e NC-Elec'!R58="-","-",'3e NC-Elec'!R58)</f>
        <v>137.27191781173417</v>
      </c>
      <c r="R31" s="117">
        <f>IF('3e NC-Elec'!S58="-","-",'3e NC-Elec'!S58)</f>
        <v>138.11848951088291</v>
      </c>
      <c r="S31" s="117">
        <f>IF('3e NC-Elec'!T58="-","-",'3e NC-Elec'!T58)</f>
        <v>136.72315021651806</v>
      </c>
      <c r="T31" s="117">
        <f>IF('3e NC-Elec'!U58="-","-",'3e NC-Elec'!U58)</f>
        <v>139.84546997964978</v>
      </c>
      <c r="U31" s="117">
        <f>IF('3e NC-Elec'!V58="-","-",'3e NC-Elec'!V58)</f>
        <v>155.42096930525969</v>
      </c>
      <c r="V31" s="117">
        <f>IF('3e NC-Elec'!W58="-","-",'3e NC-Elec'!W58)</f>
        <v>154.52095469621435</v>
      </c>
      <c r="W31" s="117">
        <f>IF('3e NC-Elec'!X58="-","-",'3e NC-Elec'!X58)</f>
        <v>195.24598488908936</v>
      </c>
      <c r="X31" s="27"/>
      <c r="Y31" s="117">
        <f>IF('3e NC-Elec'!Z58="-","-",'3e NC-Elec'!Z58)</f>
        <v>205.72101041390869</v>
      </c>
      <c r="Z31" s="117" t="str">
        <f>IF('3e NC-Elec'!AA58="-","-",'3e NC-Elec'!AA58)</f>
        <v>-</v>
      </c>
      <c r="AA31" s="117" t="str">
        <f>IF('3e NC-Elec'!AB58="-","-",'3e NC-Elec'!AB58)</f>
        <v>-</v>
      </c>
      <c r="AB31" s="117" t="str">
        <f>IF('3e NC-Elec'!AC58="-","-",'3e NC-Elec'!AC58)</f>
        <v>-</v>
      </c>
      <c r="AC31" s="117" t="str">
        <f>IF('3e NC-Elec'!AD58="-","-",'3e NC-Elec'!AD58)</f>
        <v>-</v>
      </c>
      <c r="AD31" s="25"/>
    </row>
    <row r="32" spans="1:30" s="26" customFormat="1" ht="11.25" customHeight="1" x14ac:dyDescent="0.15">
      <c r="A32" s="207">
        <v>5</v>
      </c>
      <c r="B32" s="120" t="s">
        <v>248</v>
      </c>
      <c r="C32" s="120" t="s">
        <v>185</v>
      </c>
      <c r="D32" s="118" t="s">
        <v>132</v>
      </c>
      <c r="E32" s="119"/>
      <c r="F32" s="27"/>
      <c r="G32" s="117">
        <f>IF('3g CPIH'!C$17="-","-",'3h OC '!$E$10*('3g CPIH'!C$17/'3g CPIH'!$G$17))</f>
        <v>76.502677103718199</v>
      </c>
      <c r="H32" s="117">
        <f>IF('3g CPIH'!D$17="-","-",'3h OC '!$E$10*('3g CPIH'!D$17/'3g CPIH'!$G$17))</f>
        <v>76.655835616438353</v>
      </c>
      <c r="I32" s="117">
        <f>IF('3g CPIH'!E$17="-","-",'3h OC '!$E$10*('3g CPIH'!E$17/'3g CPIH'!$G$17))</f>
        <v>76.885573385518597</v>
      </c>
      <c r="J32" s="117">
        <f>IF('3g CPIH'!F$17="-","-",'3h OC '!$E$10*('3g CPIH'!F$17/'3g CPIH'!$G$17))</f>
        <v>77.345048923679059</v>
      </c>
      <c r="K32" s="117">
        <f>IF('3g CPIH'!G$17="-","-",'3h OC '!$E$10*('3g CPIH'!G$17/'3g CPIH'!$G$17))</f>
        <v>78.263999999999996</v>
      </c>
      <c r="L32" s="117">
        <f>IF('3g CPIH'!H$17="-","-",'3h OC '!$E$10*('3g CPIH'!H$17/'3g CPIH'!$G$17))</f>
        <v>79.259530332681024</v>
      </c>
      <c r="M32" s="117">
        <f>IF('3g CPIH'!I$17="-","-",'3h OC '!$E$10*('3g CPIH'!I$17/'3g CPIH'!$G$17))</f>
        <v>80.408219178082177</v>
      </c>
      <c r="N32" s="117">
        <f>IF('3g CPIH'!J$17="-","-",'3h OC '!$E$10*('3g CPIH'!J$17/'3g CPIH'!$G$17))</f>
        <v>81.097432485322898</v>
      </c>
      <c r="O32" s="27"/>
      <c r="P32" s="117">
        <f>IF('3g CPIH'!L$17="-","-",'3h OC '!$E$10*('3g CPIH'!L$17/'3g CPIH'!$G$17))</f>
        <v>81.097432485322898</v>
      </c>
      <c r="Q32" s="117">
        <f>IF('3g CPIH'!M$17="-","-",'3h OC '!$E$10*('3g CPIH'!M$17/'3g CPIH'!$G$17))</f>
        <v>82.016383561643835</v>
      </c>
      <c r="R32" s="117">
        <f>IF('3g CPIH'!N$17="-","-",'3h OC '!$E$10*('3g CPIH'!N$17/'3g CPIH'!$G$17))</f>
        <v>82.62901761252445</v>
      </c>
      <c r="S32" s="117">
        <f>IF('3g CPIH'!O$17="-","-",'3h OC '!$E$10*('3g CPIH'!O$17/'3g CPIH'!$G$17))</f>
        <v>83.088493150684926</v>
      </c>
      <c r="T32" s="117">
        <f>IF('3g CPIH'!P$17="-","-",'3h OC '!$E$10*('3g CPIH'!P$17/'3g CPIH'!$G$17))</f>
        <v>83.318230919765156</v>
      </c>
      <c r="U32" s="117">
        <f>IF('3g CPIH'!Q$17="-","-",'3h OC '!$E$10*('3g CPIH'!Q$17/'3g CPIH'!$G$17))</f>
        <v>83.777706457925632</v>
      </c>
      <c r="V32" s="117">
        <f>IF('3g CPIH'!R$17="-","-",'3h OC '!$E$10*('3g CPIH'!R$17/'3g CPIH'!$G$17))</f>
        <v>85.309291585127198</v>
      </c>
      <c r="W32" s="117">
        <f>IF('3g CPIH'!S$17="-","-",'3h OC '!$E$10*('3g CPIH'!S$17/'3g CPIH'!$G$17))</f>
        <v>87.836407045009793</v>
      </c>
      <c r="X32" s="27"/>
      <c r="Y32" s="117">
        <f>IF('3g CPIH'!U$17="-","-",'3h OC '!$E$10*('3g CPIH'!U$17/'3g CPIH'!$G$17))</f>
        <v>92.278003913894324</v>
      </c>
      <c r="Z32" s="117" t="str">
        <f>IF('3g CPIH'!V$17="-","-",'3h OC '!$E$10*('3g CPIH'!V$17/'3g CPIH'!$G$17))</f>
        <v>-</v>
      </c>
      <c r="AA32" s="117" t="str">
        <f>IF('3g CPIH'!W$17="-","-",'3h OC '!$E$10*('3g CPIH'!W$17/'3g CPIH'!$G$17))</f>
        <v>-</v>
      </c>
      <c r="AB32" s="117" t="str">
        <f>IF('3g CPIH'!X$17="-","-",'3h OC '!$E$10*('3g CPIH'!X$17/'3g CPIH'!$G$17))</f>
        <v>-</v>
      </c>
      <c r="AC32" s="117" t="str">
        <f>IF('3g CPIH'!Y$17="-","-",'3h OC '!$E$10*('3g CPIH'!Y$17/'3g CPIH'!$G$17))</f>
        <v>-</v>
      </c>
      <c r="AD32" s="25"/>
    </row>
    <row r="33" spans="1:30" s="26" customFormat="1" ht="11.25" customHeight="1" x14ac:dyDescent="0.15">
      <c r="A33" s="207">
        <v>6</v>
      </c>
      <c r="B33" s="120" t="s">
        <v>248</v>
      </c>
      <c r="C33" s="120" t="s">
        <v>186</v>
      </c>
      <c r="D33" s="118" t="s">
        <v>132</v>
      </c>
      <c r="E33" s="119"/>
      <c r="F33" s="27"/>
      <c r="G33" s="117" t="s">
        <v>249</v>
      </c>
      <c r="H33" s="117" t="s">
        <v>249</v>
      </c>
      <c r="I33" s="117" t="s">
        <v>249</v>
      </c>
      <c r="J33" s="117" t="s">
        <v>249</v>
      </c>
      <c r="K33" s="117">
        <f>IF('3i SMNCC'!G$52="-","-",'3i SMNCC'!G$52)</f>
        <v>0</v>
      </c>
      <c r="L33" s="117">
        <f>IF('3i SMNCC'!H$52="-","-",'3i SMNCC'!H$52)</f>
        <v>-0.18995111249132623</v>
      </c>
      <c r="M33" s="117">
        <f>IF('3i SMNCC'!I$52="-","-",'3i SMNCC'!I$52)</f>
        <v>2.3898870370752556</v>
      </c>
      <c r="N33" s="117">
        <f>IF('3i SMNCC'!J$52="-","-",'3i SMNCC'!J$52)</f>
        <v>2.4654814606041811</v>
      </c>
      <c r="O33" s="27"/>
      <c r="P33" s="117">
        <f>IF('3i SMNCC'!L$52="-","-",'3i SMNCC'!L$52)</f>
        <v>2.4654814606041811</v>
      </c>
      <c r="Q33" s="117">
        <f>IF('3i SMNCC'!M$52="-","-",'3i SMNCC'!M$52)</f>
        <v>4.8850955964817686</v>
      </c>
      <c r="R33" s="117">
        <f>IF('3i SMNCC'!N$52="-","-",'3i SMNCC'!N$52)</f>
        <v>4.7480163427765101</v>
      </c>
      <c r="S33" s="117">
        <f>IF('3i SMNCC'!O$52="-","-",'3i SMNCC'!O$52)</f>
        <v>7.093641997338695</v>
      </c>
      <c r="T33" s="117">
        <f>IF('3i SMNCC'!P$52="-","-",'3i SMNCC'!P$52)</f>
        <v>6.2155900817178944</v>
      </c>
      <c r="U33" s="117">
        <f>IF('3i SMNCC'!Q$52="-","-",'3i SMNCC'!Q$52)</f>
        <v>5.8459595331056082</v>
      </c>
      <c r="V33" s="117">
        <f>IF('3i SMNCC'!R$52="-","-",'3i SMNCC'!R$52)</f>
        <v>6.2696858243973583</v>
      </c>
      <c r="W33" s="117">
        <f>IF('3i SMNCC'!S$52="-","-",'3i SMNCC'!S$52)</f>
        <v>6.0892580260299454</v>
      </c>
      <c r="X33" s="27"/>
      <c r="Y33" s="117">
        <f>IF('3i SMNCC'!U$52="-","-",'3i SMNCC'!U$52)</f>
        <v>5.9026181198620193</v>
      </c>
      <c r="Z33" s="117" t="str">
        <f>IF('3i SMNCC'!V$52="-","-",'3i SMNCC'!V$52)</f>
        <v>-</v>
      </c>
      <c r="AA33" s="117" t="str">
        <f>IF('3i SMNCC'!W$52="-","-",'3i SMNCC'!W$52)</f>
        <v>-</v>
      </c>
      <c r="AB33" s="117" t="str">
        <f>IF('3i SMNCC'!X$52="-","-",'3i SMNCC'!X$52)</f>
        <v>-</v>
      </c>
      <c r="AC33" s="117" t="str">
        <f>IF('3i SMNCC'!Y$52="-","-",'3i SMNCC'!Y$52)</f>
        <v>-</v>
      </c>
      <c r="AD33" s="25"/>
    </row>
    <row r="34" spans="1:30" s="26" customFormat="1" ht="11.25" x14ac:dyDescent="0.15">
      <c r="A34" s="207">
        <v>7</v>
      </c>
      <c r="B34" s="120" t="s">
        <v>248</v>
      </c>
      <c r="C34" s="120" t="s">
        <v>187</v>
      </c>
      <c r="D34" s="118" t="s">
        <v>132</v>
      </c>
      <c r="E34" s="119"/>
      <c r="F34" s="27"/>
      <c r="G34" s="117">
        <f>IF('3g CPIH'!C$17="-","-",'3j PAAC PAP'!$G$18*('3g CPIH'!C$17/'3g CPIH'!$G$17))</f>
        <v>23.857918590998043</v>
      </c>
      <c r="H34" s="117">
        <f>IF('3g CPIH'!D$17="-","-",'3j PAAC PAP'!$G$18*('3g CPIH'!D$17/'3g CPIH'!$G$17))</f>
        <v>23.905682191780819</v>
      </c>
      <c r="I34" s="117">
        <f>IF('3g CPIH'!E$17="-","-",'3j PAAC PAP'!$G$18*('3g CPIH'!E$17/'3g CPIH'!$G$17))</f>
        <v>23.977327592954992</v>
      </c>
      <c r="J34" s="117">
        <f>IF('3g CPIH'!F$17="-","-",'3j PAAC PAP'!$G$18*('3g CPIH'!F$17/'3g CPIH'!$G$17))</f>
        <v>24.120618395303325</v>
      </c>
      <c r="K34" s="117">
        <f>IF('3g CPIH'!G$17="-","-",'3j PAAC PAP'!$G$18*('3g CPIH'!G$17/'3g CPIH'!$G$17))</f>
        <v>24.4072</v>
      </c>
      <c r="L34" s="117">
        <f>IF('3g CPIH'!H$17="-","-",'3j PAAC PAP'!$G$18*('3g CPIH'!H$17/'3g CPIH'!$G$17))</f>
        <v>24.717663405088064</v>
      </c>
      <c r="M34" s="117">
        <f>IF('3g CPIH'!I$17="-","-",'3j PAAC PAP'!$G$18*('3g CPIH'!I$17/'3g CPIH'!$G$17))</f>
        <v>25.075890410958902</v>
      </c>
      <c r="N34" s="117">
        <f>IF('3g CPIH'!J$17="-","-",'3j PAAC PAP'!$G$18*('3g CPIH'!J$17/'3g CPIH'!$G$17))</f>
        <v>25.290826614481411</v>
      </c>
      <c r="O34" s="27"/>
      <c r="P34" s="117">
        <f>IF('3g CPIH'!L$17="-","-",'3j PAAC PAP'!$G$18*('3g CPIH'!L$17/'3g CPIH'!$G$17))</f>
        <v>25.290826614481411</v>
      </c>
      <c r="Q34" s="117">
        <f>IF('3g CPIH'!M$17="-","-",'3j PAAC PAP'!$G$18*('3g CPIH'!M$17/'3g CPIH'!$G$17))</f>
        <v>25.577408219178082</v>
      </c>
      <c r="R34" s="117">
        <f>IF('3g CPIH'!N$17="-","-",'3j PAAC PAP'!$G$18*('3g CPIH'!N$17/'3g CPIH'!$G$17))</f>
        <v>25.768462622309197</v>
      </c>
      <c r="S34" s="117">
        <f>IF('3g CPIH'!O$17="-","-",'3j PAAC PAP'!$G$18*('3g CPIH'!O$17/'3g CPIH'!$G$17))</f>
        <v>25.911753424657533</v>
      </c>
      <c r="T34" s="117">
        <f>IF('3g CPIH'!P$17="-","-",'3j PAAC PAP'!$G$18*('3g CPIH'!P$17/'3g CPIH'!$G$17))</f>
        <v>25.983398825831699</v>
      </c>
      <c r="U34" s="117">
        <f>IF('3g CPIH'!Q$17="-","-",'3j PAAC PAP'!$G$18*('3g CPIH'!Q$17/'3g CPIH'!$G$17))</f>
        <v>26.126689628180038</v>
      </c>
      <c r="V34" s="117">
        <f>IF('3g CPIH'!R$17="-","-",'3j PAAC PAP'!$G$18*('3g CPIH'!R$17/'3g CPIH'!$G$17))</f>
        <v>26.604325636007829</v>
      </c>
      <c r="W34" s="117">
        <f>IF('3g CPIH'!S$17="-","-",'3j PAAC PAP'!$G$18*('3g CPIH'!S$17/'3g CPIH'!$G$17))</f>
        <v>27.39242504892368</v>
      </c>
      <c r="X34" s="27"/>
      <c r="Y34" s="117">
        <f>IF('3g CPIH'!U$17="-","-",'3j PAAC PAP'!$G$18*('3g CPIH'!U$17/'3g CPIH'!$G$17))</f>
        <v>28.777569471624265</v>
      </c>
      <c r="Z34" s="117" t="str">
        <f>IF('3g CPIH'!V$17="-","-",'3j PAAC PAP'!$G$18*('3g CPIH'!V$17/'3g CPIH'!$G$17))</f>
        <v>-</v>
      </c>
      <c r="AA34" s="117" t="str">
        <f>IF('3g CPIH'!W$17="-","-",'3j PAAC PAP'!$G$18*('3g CPIH'!W$17/'3g CPIH'!$G$17))</f>
        <v>-</v>
      </c>
      <c r="AB34" s="117" t="str">
        <f>IF('3g CPIH'!X$17="-","-",'3j PAAC PAP'!$G$18*('3g CPIH'!X$17/'3g CPIH'!$G$17))</f>
        <v>-</v>
      </c>
      <c r="AC34" s="117" t="str">
        <f>IF('3g CPIH'!Y$17="-","-",'3j PAAC PAP'!$G$18*('3g CPIH'!Y$17/'3g CPIH'!$G$17))</f>
        <v>-</v>
      </c>
      <c r="AD34" s="25"/>
    </row>
    <row r="35" spans="1:30" s="26" customFormat="1" ht="11.25" x14ac:dyDescent="0.15">
      <c r="A35" s="207">
        <v>8</v>
      </c>
      <c r="B35" s="120" t="s">
        <v>248</v>
      </c>
      <c r="C35" s="120" t="s">
        <v>188</v>
      </c>
      <c r="D35" s="118" t="s">
        <v>132</v>
      </c>
      <c r="E35" s="119"/>
      <c r="F35" s="27"/>
      <c r="G35" s="117">
        <f>IF(G27="-","-",SUM(G27:G33)*'3j PAAC PAP'!$G$36)</f>
        <v>0</v>
      </c>
      <c r="H35" s="117">
        <f>IF(H27="-","-",SUM(H27:H33)*'3j PAAC PAP'!$G$36)</f>
        <v>0</v>
      </c>
      <c r="I35" s="117">
        <f>IF(I27="-","-",SUM(I27:I33)*'3j PAAC PAP'!$G$36)</f>
        <v>0</v>
      </c>
      <c r="J35" s="117">
        <f>IF(J27="-","-",SUM(J27:J33)*'3j PAAC PAP'!$G$36)</f>
        <v>0</v>
      </c>
      <c r="K35" s="117">
        <f>IF(K27="-","-",SUM(K27:K33)*'3j PAAC PAP'!$G$36)</f>
        <v>0</v>
      </c>
      <c r="L35" s="117">
        <f>IF(L27="-","-",SUM(L27:L33)*'3j PAAC PAP'!$G$36)</f>
        <v>0</v>
      </c>
      <c r="M35" s="117">
        <f>IF(M27="-","-",SUM(M27:M33)*'3j PAAC PAP'!$G$36)</f>
        <v>0</v>
      </c>
      <c r="N35" s="117">
        <f>IF(N27="-","-",SUM(N27:N33)*'3j PAAC PAP'!$G$36)</f>
        <v>0</v>
      </c>
      <c r="O35" s="27"/>
      <c r="P35" s="117">
        <f>IF(P27="-","-",SUM(P27:P33)*'3j PAAC PAP'!$G$36)</f>
        <v>0</v>
      </c>
      <c r="Q35" s="117">
        <f>IF(Q27="-","-",SUM(Q27:Q33)*'3j PAAC PAP'!$G$36)</f>
        <v>0</v>
      </c>
      <c r="R35" s="117">
        <f>IF(R27="-","-",SUM(R27:R33)*'3j PAAC PAP'!$G$36)</f>
        <v>0</v>
      </c>
      <c r="S35" s="117">
        <f>IF(S27="-","-",SUM(S27:S33)*'3j PAAC PAP'!$G$36)</f>
        <v>0</v>
      </c>
      <c r="T35" s="117">
        <f>IF(T27="-","-",SUM(T27:T33)*'3j PAAC PAP'!$G$36)</f>
        <v>0</v>
      </c>
      <c r="U35" s="117">
        <f>IF(U27="-","-",SUM(U27:U33)*'3j PAAC PAP'!$G$36)</f>
        <v>0</v>
      </c>
      <c r="V35" s="117">
        <f>IF(V27="-","-",SUM(V27:V33)*'3j PAAC PAP'!$G$36)</f>
        <v>0</v>
      </c>
      <c r="W35" s="117">
        <f>IF(W27="-","-",SUM(W27:W33)*'3j PAAC PAP'!$G$36)</f>
        <v>0</v>
      </c>
      <c r="X35" s="27"/>
      <c r="Y35" s="117">
        <f>IF(Y27="-","-",SUM(Y27:Y33)*'3j PAAC PAP'!$G$36)</f>
        <v>0</v>
      </c>
      <c r="Z35" s="117" t="str">
        <f>IF(Z27="-","-",SUM(Z27:Z33)*'3j PAAC PAP'!$G$36)</f>
        <v>-</v>
      </c>
      <c r="AA35" s="117" t="str">
        <f>IF(AA27="-","-",SUM(AA27:AA33)*'3j PAAC PAP'!$G$36)</f>
        <v>-</v>
      </c>
      <c r="AB35" s="117" t="str">
        <f>IF(AB27="-","-",SUM(AB27:AB33)*'3j PAAC PAP'!$G$36)</f>
        <v>-</v>
      </c>
      <c r="AC35" s="117" t="str">
        <f>IF(AC27="-","-",SUM(AC27:AC33)*'3j PAAC PAP'!$G$36)</f>
        <v>-</v>
      </c>
      <c r="AD35" s="25"/>
    </row>
    <row r="36" spans="1:30" s="26" customFormat="1" ht="11.25" x14ac:dyDescent="0.15">
      <c r="A36" s="207">
        <v>9</v>
      </c>
      <c r="B36" s="120" t="s">
        <v>189</v>
      </c>
      <c r="C36" s="120" t="s">
        <v>250</v>
      </c>
      <c r="D36" s="118" t="s">
        <v>132</v>
      </c>
      <c r="E36" s="119"/>
      <c r="F36" s="27"/>
      <c r="G36" s="117">
        <f>IF(G27="-","-",SUM(G27:G35)*'3k EBIT'!$E$10)</f>
        <v>10.802563717156961</v>
      </c>
      <c r="H36" s="117">
        <f>IF(H27="-","-",SUM(H27:H35)*'3k EBIT'!$E$10)</f>
        <v>10.307325979034815</v>
      </c>
      <c r="I36" s="117">
        <f>IF(I27="-","-",SUM(I27:I35)*'3k EBIT'!$E$10)</f>
        <v>10.659854860986774</v>
      </c>
      <c r="J36" s="117">
        <f>IF(J27="-","-",SUM(J27:J35)*'3k EBIT'!$E$10)</f>
        <v>10.443837443155092</v>
      </c>
      <c r="K36" s="117">
        <f>IF(K27="-","-",SUM(K27:K35)*'3k EBIT'!$E$10)</f>
        <v>11.416660366389131</v>
      </c>
      <c r="L36" s="117">
        <f>IF(L27="-","-",SUM(L27:L35)*'3k EBIT'!$E$10)</f>
        <v>11.272101376345264</v>
      </c>
      <c r="M36" s="117">
        <f>IF(M27="-","-",SUM(M27:M35)*'3k EBIT'!$E$10)</f>
        <v>12.447720316832106</v>
      </c>
      <c r="N36" s="117">
        <f>IF(N27="-","-",SUM(N27:N35)*'3k EBIT'!$E$10)</f>
        <v>12.916452582033802</v>
      </c>
      <c r="O36" s="27"/>
      <c r="P36" s="117">
        <f>IF(P27="-","-",SUM(P27:P35)*'3k EBIT'!$E$10)</f>
        <v>12.916452582033802</v>
      </c>
      <c r="Q36" s="117">
        <f>IF(Q27="-","-",SUM(Q27:Q35)*'3k EBIT'!$E$10)</f>
        <v>14.360423292879817</v>
      </c>
      <c r="R36" s="117">
        <f>IF(R27="-","-",SUM(R27:R35)*'3k EBIT'!$E$10)</f>
        <v>13.817095588686916</v>
      </c>
      <c r="S36" s="117">
        <f>IF(S27="-","-",SUM(S27:S35)*'3k EBIT'!$E$10)</f>
        <v>13.787458916824002</v>
      </c>
      <c r="T36" s="117">
        <f>IF(T27="-","-",SUM(T27:T35)*'3k EBIT'!$E$10)</f>
        <v>13.11782290887373</v>
      </c>
      <c r="U36" s="117">
        <f>IF(U27="-","-",SUM(U27:U35)*'3k EBIT'!$E$10)</f>
        <v>14.428645676381246</v>
      </c>
      <c r="V36" s="117">
        <f>IF(V27="-","-",SUM(V27:V35)*'3k EBIT'!$E$10)</f>
        <v>15.959483863817349</v>
      </c>
      <c r="W36" s="117">
        <f>IF(W27="-","-",SUM(W27:W35)*'3k EBIT'!$E$10)</f>
        <v>22.692259336253912</v>
      </c>
      <c r="X36" s="27"/>
      <c r="Y36" s="117">
        <f>IF(Y27="-","-",SUM(Y27:Y35)*'3k EBIT'!$E$10)</f>
        <v>38.902023022209256</v>
      </c>
      <c r="Z36" s="117" t="str">
        <f>IF(Z27="-","-",SUM(Z27:Z35)*'3k EBIT'!$E$10)</f>
        <v>-</v>
      </c>
      <c r="AA36" s="117" t="str">
        <f>IF(AA27="-","-",SUM(AA27:AA35)*'3k EBIT'!$E$10)</f>
        <v>-</v>
      </c>
      <c r="AB36" s="117" t="str">
        <f>IF(AB27="-","-",SUM(AB27:AB35)*'3k EBIT'!$E$10)</f>
        <v>-</v>
      </c>
      <c r="AC36" s="117" t="str">
        <f>IF(AC27="-","-",SUM(AC27:AC35)*'3k EBIT'!$E$10)</f>
        <v>-</v>
      </c>
      <c r="AD36" s="25"/>
    </row>
    <row r="37" spans="1:30" s="26" customFormat="1" ht="11.25" customHeight="1" x14ac:dyDescent="0.15">
      <c r="A37" s="207">
        <v>10</v>
      </c>
      <c r="B37" s="120" t="s">
        <v>251</v>
      </c>
      <c r="C37" s="156" t="s">
        <v>252</v>
      </c>
      <c r="D37" s="118" t="s">
        <v>132</v>
      </c>
      <c r="E37" s="118"/>
      <c r="F37" s="27"/>
      <c r="G37" s="117">
        <f>IF(G27="-","-",SUM(G27:G30,G32:G36)*'3l HAP'!$E$11)</f>
        <v>6.6947270288170451</v>
      </c>
      <c r="H37" s="117">
        <f>IF(H27="-","-",SUM(H27:H30,H32:H36)*'3l HAP'!$E$11)</f>
        <v>6.2985139651075501</v>
      </c>
      <c r="I37" s="117">
        <f>IF(I27="-","-",SUM(I27:I30,I32:I36)*'3l HAP'!$E$11)</f>
        <v>6.3379559477560115</v>
      </c>
      <c r="J37" s="117">
        <f>IF(J27="-","-",SUM(J27:J30,J32:J36)*'3l HAP'!$E$11)</f>
        <v>6.1824737814575803</v>
      </c>
      <c r="K37" s="117">
        <f>IF(K27="-","-",SUM(K27:K30,K32:K36)*'3l HAP'!$E$11)</f>
        <v>6.9874557873113154</v>
      </c>
      <c r="L37" s="117">
        <f>IF(L27="-","-",SUM(L27:L30,L32:L36)*'3l HAP'!$E$11)</f>
        <v>6.8585668897291532</v>
      </c>
      <c r="M37" s="117">
        <f>IF(M27="-","-",SUM(M27:M30,M32:M36)*'3l HAP'!$E$11)</f>
        <v>7.6798175530968757</v>
      </c>
      <c r="N37" s="117">
        <f>IF(N27="-","-",SUM(N27:N30,N32:N36)*'3l HAP'!$E$11)</f>
        <v>8.0487798303375442</v>
      </c>
      <c r="O37" s="27"/>
      <c r="P37" s="117">
        <f>IF(P27="-","-",SUM(P27:P30,P32:P36)*'3l HAP'!$E$11)</f>
        <v>8.0487798303375442</v>
      </c>
      <c r="Q37" s="117">
        <f>IF(Q27="-","-",SUM(Q27:Q30,Q32:Q36)*'3l HAP'!$E$11)</f>
        <v>9.0560371453383333</v>
      </c>
      <c r="R37" s="117">
        <f>IF(R27="-","-",SUM(R27:R30,R32:R36)*'3l HAP'!$E$11)</f>
        <v>8.6249657716535477</v>
      </c>
      <c r="S37" s="117">
        <f>IF(S27="-","-",SUM(S27:S30,S32:S36)*'3l HAP'!$E$11)</f>
        <v>8.622557548287757</v>
      </c>
      <c r="T37" s="117">
        <f>IF(T27="-","-",SUM(T27:T30,T32:T36)*'3l HAP'!$E$11)</f>
        <v>8.0608364676475617</v>
      </c>
      <c r="U37" s="117">
        <f>IF(U27="-","-",SUM(U27:U30,U32:U36)*'3l HAP'!$E$11)</f>
        <v>8.8428875931726516</v>
      </c>
      <c r="V37" s="117">
        <f>IF(V27="-","-",SUM(V27:V30,V32:V36)*'3l HAP'!$E$11)</f>
        <v>10.035695898879812</v>
      </c>
      <c r="W37" s="117">
        <f>IF(W27="-","-",SUM(W27:W30,W32:W36)*'3l HAP'!$E$11)</f>
        <v>14.62757362527209</v>
      </c>
      <c r="X37" s="27"/>
      <c r="Y37" s="117">
        <f>IF(Y27="-","-",SUM(Y27:Y30,Y32:Y36)*'3l HAP'!$E$11)</f>
        <v>26.965106255379506</v>
      </c>
      <c r="Z37" s="117" t="str">
        <f>IF(Z27="-","-",SUM(Z27:Z30,Z32:Z36)*'3l HAP'!$E$11)</f>
        <v>-</v>
      </c>
      <c r="AA37" s="117" t="str">
        <f>IF(AA27="-","-",SUM(AA27:AA30,AA32:AA36)*'3l HAP'!$E$11)</f>
        <v>-</v>
      </c>
      <c r="AB37" s="117" t="str">
        <f>IF(AB27="-","-",SUM(AB27:AB30,AB32:AB36)*'3l HAP'!$E$11)</f>
        <v>-</v>
      </c>
      <c r="AC37" s="117" t="str">
        <f>IF(AC27="-","-",SUM(AC27:AC30,AC32:AC36)*'3l HAP'!$E$11)</f>
        <v>-</v>
      </c>
      <c r="AD37" s="25"/>
    </row>
    <row r="38" spans="1:30" s="26" customFormat="1" ht="11.25" customHeight="1" x14ac:dyDescent="0.15">
      <c r="A38" s="207">
        <v>11</v>
      </c>
      <c r="B38" s="120" t="s">
        <v>253</v>
      </c>
      <c r="C38" s="120" t="str">
        <f>B38&amp;"_"&amp;D38</f>
        <v>Total_East Midlands</v>
      </c>
      <c r="D38" s="118" t="s">
        <v>132</v>
      </c>
      <c r="E38" s="119"/>
      <c r="F38" s="27"/>
      <c r="G38" s="117">
        <f t="shared" ref="G38:N38" si="3">IF(G27="-","-",SUM(G27:G37))</f>
        <v>575.25047729889434</v>
      </c>
      <c r="H38" s="117">
        <f t="shared" si="3"/>
        <v>548.78913088976469</v>
      </c>
      <c r="I38" s="117">
        <f t="shared" si="3"/>
        <v>567.38271689025737</v>
      </c>
      <c r="J38" s="117">
        <f t="shared" si="3"/>
        <v>555.85790163947695</v>
      </c>
      <c r="K38" s="117">
        <f t="shared" si="3"/>
        <v>607.86406898254859</v>
      </c>
      <c r="L38" s="117">
        <f t="shared" si="3"/>
        <v>600.12681533057582</v>
      </c>
      <c r="M38" s="117">
        <f t="shared" si="3"/>
        <v>662.82272151470943</v>
      </c>
      <c r="N38" s="117">
        <f t="shared" si="3"/>
        <v>687.86179282303863</v>
      </c>
      <c r="O38" s="27"/>
      <c r="P38" s="117">
        <f t="shared" ref="P38:W38" si="4">IF(P27="-","-",SUM(P27:P37))</f>
        <v>687.86179282303863</v>
      </c>
      <c r="Q38" s="117">
        <f t="shared" si="4"/>
        <v>764.86747721226902</v>
      </c>
      <c r="R38" s="117">
        <f t="shared" si="4"/>
        <v>735.84022269279183</v>
      </c>
      <c r="S38" s="117">
        <f t="shared" si="4"/>
        <v>734.2779902788252</v>
      </c>
      <c r="T38" s="117">
        <f t="shared" si="4"/>
        <v>698.47228333737053</v>
      </c>
      <c r="U38" s="117">
        <f t="shared" si="4"/>
        <v>768.24497794020897</v>
      </c>
      <c r="V38" s="117">
        <f t="shared" si="4"/>
        <v>850.00818388379116</v>
      </c>
      <c r="W38" s="117">
        <f t="shared" si="4"/>
        <v>1208.9565190547683</v>
      </c>
      <c r="X38" s="27"/>
      <c r="Y38" s="117">
        <f t="shared" ref="Y38:AC38" si="5">IF(Y27="-","-",SUM(Y27:Y37))</f>
        <v>2074.4391564465923</v>
      </c>
      <c r="Z38" s="117" t="str">
        <f t="shared" si="5"/>
        <v>-</v>
      </c>
      <c r="AA38" s="117" t="str">
        <f t="shared" si="5"/>
        <v>-</v>
      </c>
      <c r="AB38" s="117" t="str">
        <f t="shared" si="5"/>
        <v>-</v>
      </c>
      <c r="AC38" s="117" t="str">
        <f t="shared" si="5"/>
        <v>-</v>
      </c>
      <c r="AD38" s="25"/>
    </row>
    <row r="39" spans="1:30" s="26" customFormat="1" ht="11.25" customHeight="1" x14ac:dyDescent="0.15">
      <c r="A39" s="207">
        <v>1</v>
      </c>
      <c r="B39" s="123" t="s">
        <v>244</v>
      </c>
      <c r="C39" s="123" t="s">
        <v>180</v>
      </c>
      <c r="D39" s="116" t="s">
        <v>129</v>
      </c>
      <c r="E39" s="75"/>
      <c r="F39" s="27"/>
      <c r="G39" s="35">
        <f>IF('3a DF'!H135="-","-",'3a DF'!H135)</f>
        <v>257.69218378420248</v>
      </c>
      <c r="H39" s="35">
        <f>IF('3a DF'!I135="-","-",'3a DF'!I135)</f>
        <v>230.70218378420248</v>
      </c>
      <c r="I39" s="35">
        <f>IF('3a DF'!J135="-","-",'3a DF'!J135)</f>
        <v>211.99226213352259</v>
      </c>
      <c r="J39" s="35">
        <f>IF('3a DF'!K135="-","-",'3a DF'!K135)</f>
        <v>200.9865271449774</v>
      </c>
      <c r="K39" s="35">
        <f>IF('3a DF'!L135="-","-",'3a DF'!L135)</f>
        <v>243.54440439919273</v>
      </c>
      <c r="L39" s="35">
        <f>IF('3a DF'!M135="-","-",'3a DF'!M135)</f>
        <v>233.36763566325482</v>
      </c>
      <c r="M39" s="35">
        <f>IF('3a DF'!N135="-","-",'3a DF'!N135)</f>
        <v>259.6712249879688</v>
      </c>
      <c r="N39" s="35">
        <f>IF('3a DF'!O135="-","-",'3a DF'!O135)</f>
        <v>284.41874954869741</v>
      </c>
      <c r="O39" s="27"/>
      <c r="P39" s="35">
        <f>IF('3a DF'!Q135="-","-",'3a DF'!Q135)</f>
        <v>284.41874954869741</v>
      </c>
      <c r="Q39" s="35">
        <f>IF('3a DF'!R135="-","-",'3a DF'!R135)</f>
        <v>336.51959378562333</v>
      </c>
      <c r="R39" s="35">
        <f>IF('3a DF'!S135="-","-",'3a DF'!S135)</f>
        <v>305.04270887106867</v>
      </c>
      <c r="S39" s="35">
        <f>IF('3a DF'!T135="-","-",'3a DF'!T135)</f>
        <v>294.662769009469</v>
      </c>
      <c r="T39" s="35">
        <f>IF('3a DF'!U135="-","-",'3a DF'!U135)</f>
        <v>256.88945746689518</v>
      </c>
      <c r="U39" s="35">
        <f>IF('3a DF'!V135="-","-",'3a DF'!V135)</f>
        <v>305.94362696771037</v>
      </c>
      <c r="V39" s="35">
        <f>IF('3a DF'!W135="-","-",'3a DF'!W135)</f>
        <v>386.02017407042456</v>
      </c>
      <c r="W39" s="35">
        <f>IF('3a DF'!X135="-","-",'3a DF'!X135)</f>
        <v>697.62472983218811</v>
      </c>
      <c r="X39" s="27"/>
      <c r="Y39" s="35">
        <f>IF('3a DF'!Z135="-","-",'3a DF'!Z135)</f>
        <v>1537.5893246652074</v>
      </c>
      <c r="Z39" s="35" t="str">
        <f>IF('3a DF'!AA135="-","-",'3a DF'!AA135)</f>
        <v>-</v>
      </c>
      <c r="AA39" s="35" t="str">
        <f>IF('3a DF'!AB135="-","-",'3a DF'!AB135)</f>
        <v>-</v>
      </c>
      <c r="AB39" s="35" t="str">
        <f>IF('3a DF'!AC135="-","-",'3a DF'!AC135)</f>
        <v>-</v>
      </c>
      <c r="AC39" s="35" t="str">
        <f>IF('3a DF'!AD135="-","-",'3a DF'!AD135)</f>
        <v>-</v>
      </c>
      <c r="AD39" s="25"/>
    </row>
    <row r="40" spans="1:30" s="26" customFormat="1" ht="11.25" customHeight="1" x14ac:dyDescent="0.15">
      <c r="A40" s="207">
        <v>2</v>
      </c>
      <c r="B40" s="123" t="s">
        <v>244</v>
      </c>
      <c r="C40" s="123" t="s">
        <v>181</v>
      </c>
      <c r="D40" s="116" t="s">
        <v>129</v>
      </c>
      <c r="E40" s="75"/>
      <c r="F40" s="27"/>
      <c r="G40" s="35">
        <f>IF('3b CM'!G30="-","-",'3b CM'!G30)</f>
        <v>5.9973974657088445E-2</v>
      </c>
      <c r="H40" s="35">
        <f>IF('3b CM'!H30="-","-",'3b CM'!H30)</f>
        <v>8.9960961985632665E-2</v>
      </c>
      <c r="I40" s="35">
        <f>IF('3b CM'!I30="-","-",'3b CM'!I30)</f>
        <v>0.28327728973414185</v>
      </c>
      <c r="J40" s="35">
        <f>IF('3b CM'!J30="-","-",'3b CM'!J30)</f>
        <v>0.28807889503309997</v>
      </c>
      <c r="K40" s="35">
        <f>IF('3b CM'!K30="-","-",'3b CM'!K30)</f>
        <v>3.7000258587995032</v>
      </c>
      <c r="L40" s="35">
        <f>IF('3b CM'!L30="-","-",'3b CM'!L30)</f>
        <v>3.5893989634558103</v>
      </c>
      <c r="M40" s="35">
        <f>IF('3b CM'!M30="-","-",'3b CM'!M30)</f>
        <v>12.700873646217769</v>
      </c>
      <c r="N40" s="35">
        <f>IF('3b CM'!N30="-","-",'3b CM'!N30)</f>
        <v>12.073811763058139</v>
      </c>
      <c r="O40" s="27"/>
      <c r="P40" s="35">
        <f>IF('3b CM'!P30="-","-",'3b CM'!P30)</f>
        <v>12.073811763058139</v>
      </c>
      <c r="Q40" s="35">
        <f>IF('3b CM'!Q30="-","-",'3b CM'!Q30)</f>
        <v>16.247831079086424</v>
      </c>
      <c r="R40" s="35">
        <f>IF('3b CM'!R30="-","-",'3b CM'!R30)</f>
        <v>15.60601504808902</v>
      </c>
      <c r="S40" s="35">
        <f>IF('3b CM'!S30="-","-",'3b CM'!S30)</f>
        <v>18.53705369524036</v>
      </c>
      <c r="T40" s="35">
        <f>IF('3b CM'!T30="-","-",'3b CM'!T30)</f>
        <v>18.888230457310328</v>
      </c>
      <c r="U40" s="35">
        <f>IF('3b CM'!U30="-","-",'3b CM'!U30)</f>
        <v>14.512324658129021</v>
      </c>
      <c r="V40" s="35">
        <f>IF('3b CM'!V30="-","-",'3b CM'!V30)</f>
        <v>14.669668216155127</v>
      </c>
      <c r="W40" s="35">
        <f>IF('3b CM'!W30="-","-",'3b CM'!W30)</f>
        <v>9.2126411357996503</v>
      </c>
      <c r="X40" s="27"/>
      <c r="Y40" s="35">
        <f>IF('3b CM'!Y30="-","-",'3b CM'!Y30)</f>
        <v>12.316605435398193</v>
      </c>
      <c r="Z40" s="35" t="str">
        <f>IF('3b CM'!Z30="-","-",'3b CM'!Z30)</f>
        <v>-</v>
      </c>
      <c r="AA40" s="35" t="str">
        <f>IF('3b CM'!AA30="-","-",'3b CM'!AA30)</f>
        <v>-</v>
      </c>
      <c r="AB40" s="35" t="str">
        <f>IF('3b CM'!AB30="-","-",'3b CM'!AB30)</f>
        <v>-</v>
      </c>
      <c r="AC40" s="35" t="str">
        <f>IF('3b CM'!AC30="-","-",'3b CM'!AC30)</f>
        <v>-</v>
      </c>
      <c r="AD40" s="25"/>
    </row>
    <row r="41" spans="1:30" s="26" customFormat="1" ht="11.25" customHeight="1" x14ac:dyDescent="0.15">
      <c r="A41" s="207"/>
      <c r="B41" s="123" t="s">
        <v>245</v>
      </c>
      <c r="C41" s="123" t="s">
        <v>182</v>
      </c>
      <c r="D41" s="116" t="s">
        <v>129</v>
      </c>
      <c r="E41" s="75"/>
      <c r="F41" s="27"/>
      <c r="G41" s="35" t="str">
        <f>IF('3c AA'!J169="-","-",'3c AA'!J169)</f>
        <v>-</v>
      </c>
      <c r="H41" s="35" t="str">
        <f>IF('3c AA'!K169="-","-",'3c AA'!K169)</f>
        <v>-</v>
      </c>
      <c r="I41" s="35" t="str">
        <f>IF('3c AA'!L169="-","-",'3c AA'!L169)</f>
        <v>-</v>
      </c>
      <c r="J41" s="35" t="str">
        <f>IF('3c AA'!M169="-","-",'3c AA'!M169)</f>
        <v>-</v>
      </c>
      <c r="K41" s="35" t="str">
        <f>IF('3c AA'!N169="-","-",'3c AA'!N169)</f>
        <v>-</v>
      </c>
      <c r="L41" s="35" t="str">
        <f>IF('3c AA'!O169="-","-",'3c AA'!O169)</f>
        <v>-</v>
      </c>
      <c r="M41" s="35" t="str">
        <f>IF('3c AA'!P169="-","-",'3c AA'!P169)</f>
        <v>-</v>
      </c>
      <c r="N41" s="35" t="str">
        <f>IF('3c AA'!Q169="-","-",'3c AA'!Q169)</f>
        <v>-</v>
      </c>
      <c r="O41" s="27"/>
      <c r="P41" s="35" t="str">
        <f>IF('3c AA'!S169="-","-",'3c AA'!S169)</f>
        <v>-</v>
      </c>
      <c r="Q41" s="35" t="str">
        <f>IF('3c AA'!T169="-","-",'3c AA'!T169)</f>
        <v>-</v>
      </c>
      <c r="R41" s="35" t="str">
        <f>IF('3c AA'!U169="-","-",'3c AA'!U169)</f>
        <v>-</v>
      </c>
      <c r="S41" s="35" t="str">
        <f>IF('3c AA'!V169="-","-",'3c AA'!V169)</f>
        <v>-</v>
      </c>
      <c r="T41" s="35">
        <f>IF('3c AA'!W169="-","-",'3c AA'!W169)</f>
        <v>0</v>
      </c>
      <c r="U41" s="35">
        <f>IF('3c AA'!X169="-","-",'3c AA'!X169)</f>
        <v>0</v>
      </c>
      <c r="V41" s="35">
        <f>IF('3c AA'!Y169="-","-",'3c AA'!Y169)</f>
        <v>0</v>
      </c>
      <c r="W41" s="35" t="str">
        <f>IF('3c AA'!Z169="-","-",'3c AA'!Z169)</f>
        <v>-</v>
      </c>
      <c r="X41" s="27"/>
      <c r="Y41" s="35">
        <f>IF('3c AA'!AB169="-","-",'3c AA'!AB169)</f>
        <v>3.6785029499013704</v>
      </c>
      <c r="Z41" s="35" t="str">
        <f>IF('3c AA'!AC169="-","-",'3c AA'!AC169)</f>
        <v>-</v>
      </c>
      <c r="AA41" s="35" t="str">
        <f>IF('3c AA'!AD169="-","-",'3c AA'!AD169)</f>
        <v>-</v>
      </c>
      <c r="AB41" s="35" t="str">
        <f>IF('3c AA'!AE169="-","-",'3c AA'!AE169)</f>
        <v>-</v>
      </c>
      <c r="AC41" s="35" t="str">
        <f>IF('3c AA'!AF169="-","-",'3c AA'!AF169)</f>
        <v>-</v>
      </c>
      <c r="AD41" s="25"/>
    </row>
    <row r="42" spans="1:30" s="26" customFormat="1" ht="11.25" customHeight="1" x14ac:dyDescent="0.15">
      <c r="A42" s="207">
        <v>3</v>
      </c>
      <c r="B42" s="123" t="s">
        <v>246</v>
      </c>
      <c r="C42" s="123" t="s">
        <v>183</v>
      </c>
      <c r="D42" s="116" t="s">
        <v>129</v>
      </c>
      <c r="E42" s="75"/>
      <c r="F42" s="27"/>
      <c r="G42" s="35">
        <f>IF('3d PC'!G31="-","-",'3d PC'!G31)</f>
        <v>90.554631742897769</v>
      </c>
      <c r="H42" s="35">
        <f>IF('3d PC'!H31="-","-",'3d PC'!H31)</f>
        <v>90.527429624018353</v>
      </c>
      <c r="I42" s="35">
        <f>IF('3d PC'!I31="-","-",'3d PC'!I31)</f>
        <v>110.9211747877151</v>
      </c>
      <c r="J42" s="35">
        <f>IF('3d PC'!J31="-","-",'3d PC'!J31)</f>
        <v>110.81644386882112</v>
      </c>
      <c r="K42" s="35">
        <f>IF('3d PC'!K31="-","-",'3d PC'!K31)</f>
        <v>118.0769621148694</v>
      </c>
      <c r="L42" s="35">
        <f>IF('3d PC'!L31="-","-",'3d PC'!L31)</f>
        <v>118.50367803725658</v>
      </c>
      <c r="M42" s="35">
        <f>IF('3d PC'!M31="-","-",'3d PC'!M31)</f>
        <v>137.28023595371837</v>
      </c>
      <c r="N42" s="35">
        <f>IF('3d PC'!N31="-","-",'3d PC'!N31)</f>
        <v>137.37392908219465</v>
      </c>
      <c r="O42" s="27"/>
      <c r="P42" s="35">
        <f>IF('3d PC'!P31="-","-",'3d PC'!P31)</f>
        <v>137.37392908219465</v>
      </c>
      <c r="Q42" s="35">
        <f>IF('3d PC'!Q31="-","-",'3d PC'!Q31)</f>
        <v>146.97498741432821</v>
      </c>
      <c r="R42" s="35">
        <f>IF('3d PC'!R31="-","-",'3d PC'!R31)</f>
        <v>148.78175714405452</v>
      </c>
      <c r="S42" s="35">
        <f>IF('3d PC'!S31="-","-",'3d PC'!S31)</f>
        <v>153.04920556322577</v>
      </c>
      <c r="T42" s="35">
        <f>IF('3d PC'!T31="-","-",'3d PC'!T31)</f>
        <v>152.5037434187328</v>
      </c>
      <c r="U42" s="35">
        <f>IF('3d PC'!U31="-","-",'3d PC'!U31)</f>
        <v>161.47027942059188</v>
      </c>
      <c r="V42" s="35">
        <f>IF('3d PC'!V31="-","-",'3d PC'!V31)</f>
        <v>160.71428617598053</v>
      </c>
      <c r="W42" s="35">
        <f>IF('3d PC'!W31="-","-",'3d PC'!W31)</f>
        <v>168.06577993437384</v>
      </c>
      <c r="X42" s="27"/>
      <c r="Y42" s="35">
        <f>IF('3d PC'!Y31="-","-",'3d PC'!Y31)</f>
        <v>166.49619911863121</v>
      </c>
      <c r="Z42" s="35" t="str">
        <f>IF('3d PC'!Z31="-","-",'3d PC'!Z31)</f>
        <v>-</v>
      </c>
      <c r="AA42" s="35" t="str">
        <f>IF('3d PC'!AA31="-","-",'3d PC'!AA31)</f>
        <v>-</v>
      </c>
      <c r="AB42" s="35" t="str">
        <f>IF('3d PC'!AB31="-","-",'3d PC'!AB31)</f>
        <v>-</v>
      </c>
      <c r="AC42" s="35" t="str">
        <f>IF('3d PC'!AC31="-","-",'3d PC'!AC31)</f>
        <v>-</v>
      </c>
      <c r="AD42" s="25"/>
    </row>
    <row r="43" spans="1:30" s="26" customFormat="1" ht="11.25" customHeight="1" x14ac:dyDescent="0.15">
      <c r="A43" s="207">
        <v>4</v>
      </c>
      <c r="B43" s="123" t="s">
        <v>247</v>
      </c>
      <c r="C43" s="123" t="s">
        <v>184</v>
      </c>
      <c r="D43" s="116" t="s">
        <v>129</v>
      </c>
      <c r="E43" s="75"/>
      <c r="F43" s="27"/>
      <c r="G43" s="35">
        <f>IF('3e NC-Elec'!H59="-","-",'3e NC-Elec'!H59)</f>
        <v>110.54531622717285</v>
      </c>
      <c r="H43" s="35">
        <f>IF('3e NC-Elec'!I59="-","-",'3e NC-Elec'!I59)</f>
        <v>111.55067759199838</v>
      </c>
      <c r="I43" s="35">
        <f>IF('3e NC-Elec'!J59="-","-",'3e NC-Elec'!J59)</f>
        <v>124.119909995697</v>
      </c>
      <c r="J43" s="35">
        <f>IF('3e NC-Elec'!K59="-","-",'3e NC-Elec'!K59)</f>
        <v>123.36374269200469</v>
      </c>
      <c r="K43" s="35">
        <f>IF('3e NC-Elec'!L59="-","-",'3e NC-Elec'!L59)</f>
        <v>109.90215750230416</v>
      </c>
      <c r="L43" s="35">
        <f>IF('3e NC-Elec'!M59="-","-",'3e NC-Elec'!M59)</f>
        <v>111.10739887531298</v>
      </c>
      <c r="M43" s="35">
        <f>IF('3e NC-Elec'!N59="-","-",'3e NC-Elec'!N59)</f>
        <v>116.3946621602914</v>
      </c>
      <c r="N43" s="35">
        <f>IF('3e NC-Elec'!O59="-","-",'3e NC-Elec'!O59)</f>
        <v>115.85372183452623</v>
      </c>
      <c r="O43" s="27"/>
      <c r="P43" s="35">
        <f>IF('3e NC-Elec'!Q59="-","-",'3e NC-Elec'!Q59)</f>
        <v>115.85372183452623</v>
      </c>
      <c r="Q43" s="35">
        <f>IF('3e NC-Elec'!R59="-","-",'3e NC-Elec'!R59)</f>
        <v>128.51239077263389</v>
      </c>
      <c r="R43" s="35">
        <f>IF('3e NC-Elec'!S59="-","-",'3e NC-Elec'!S59)</f>
        <v>129.44389241576127</v>
      </c>
      <c r="S43" s="35">
        <f>IF('3e NC-Elec'!T59="-","-",'3e NC-Elec'!T59)</f>
        <v>135.52001714237909</v>
      </c>
      <c r="T43" s="35">
        <f>IF('3e NC-Elec'!U59="-","-",'3e NC-Elec'!U59)</f>
        <v>138.77207037844124</v>
      </c>
      <c r="U43" s="35">
        <f>IF('3e NC-Elec'!V59="-","-",'3e NC-Elec'!V59)</f>
        <v>150.64812166288925</v>
      </c>
      <c r="V43" s="35">
        <f>IF('3e NC-Elec'!W59="-","-",'3e NC-Elec'!W59)</f>
        <v>149.45516654386975</v>
      </c>
      <c r="W43" s="35">
        <f>IF('3e NC-Elec'!X59="-","-",'3e NC-Elec'!X59)</f>
        <v>196.05125554069122</v>
      </c>
      <c r="X43" s="27"/>
      <c r="Y43" s="35">
        <f>IF('3e NC-Elec'!Z59="-","-",'3e NC-Elec'!Z59)</f>
        <v>209.65454981202731</v>
      </c>
      <c r="Z43" s="35" t="str">
        <f>IF('3e NC-Elec'!AA59="-","-",'3e NC-Elec'!AA59)</f>
        <v>-</v>
      </c>
      <c r="AA43" s="35" t="str">
        <f>IF('3e NC-Elec'!AB59="-","-",'3e NC-Elec'!AB59)</f>
        <v>-</v>
      </c>
      <c r="AB43" s="35" t="str">
        <f>IF('3e NC-Elec'!AC59="-","-",'3e NC-Elec'!AC59)</f>
        <v>-</v>
      </c>
      <c r="AC43" s="35" t="str">
        <f>IF('3e NC-Elec'!AD59="-","-",'3e NC-Elec'!AD59)</f>
        <v>-</v>
      </c>
      <c r="AD43" s="25"/>
    </row>
    <row r="44" spans="1:30" s="26" customFormat="1" ht="12.6" customHeight="1" x14ac:dyDescent="0.15">
      <c r="A44" s="207">
        <v>5</v>
      </c>
      <c r="B44" s="123" t="s">
        <v>248</v>
      </c>
      <c r="C44" s="123" t="s">
        <v>185</v>
      </c>
      <c r="D44" s="116" t="s">
        <v>129</v>
      </c>
      <c r="E44" s="75"/>
      <c r="F44" s="27"/>
      <c r="G44" s="35">
        <f>IF('3g CPIH'!C$17="-","-",'3h OC '!$E$10*('3g CPIH'!C$17/'3g CPIH'!$G$17))</f>
        <v>76.502677103718199</v>
      </c>
      <c r="H44" s="35">
        <f>IF('3g CPIH'!D$17="-","-",'3h OC '!$E$10*('3g CPIH'!D$17/'3g CPIH'!$G$17))</f>
        <v>76.655835616438353</v>
      </c>
      <c r="I44" s="35">
        <f>IF('3g CPIH'!E$17="-","-",'3h OC '!$E$10*('3g CPIH'!E$17/'3g CPIH'!$G$17))</f>
        <v>76.885573385518597</v>
      </c>
      <c r="J44" s="35">
        <f>IF('3g CPIH'!F$17="-","-",'3h OC '!$E$10*('3g CPIH'!F$17/'3g CPIH'!$G$17))</f>
        <v>77.345048923679059</v>
      </c>
      <c r="K44" s="35">
        <f>IF('3g CPIH'!G$17="-","-",'3h OC '!$E$10*('3g CPIH'!G$17/'3g CPIH'!$G$17))</f>
        <v>78.263999999999996</v>
      </c>
      <c r="L44" s="35">
        <f>IF('3g CPIH'!H$17="-","-",'3h OC '!$E$10*('3g CPIH'!H$17/'3g CPIH'!$G$17))</f>
        <v>79.259530332681024</v>
      </c>
      <c r="M44" s="35">
        <f>IF('3g CPIH'!I$17="-","-",'3h OC '!$E$10*('3g CPIH'!I$17/'3g CPIH'!$G$17))</f>
        <v>80.408219178082177</v>
      </c>
      <c r="N44" s="35">
        <f>IF('3g CPIH'!J$17="-","-",'3h OC '!$E$10*('3g CPIH'!J$17/'3g CPIH'!$G$17))</f>
        <v>81.097432485322898</v>
      </c>
      <c r="O44" s="27"/>
      <c r="P44" s="35">
        <f>IF('3g CPIH'!L$17="-","-",'3h OC '!$E$10*('3g CPIH'!L$17/'3g CPIH'!$G$17))</f>
        <v>81.097432485322898</v>
      </c>
      <c r="Q44" s="35">
        <f>IF('3g CPIH'!M$17="-","-",'3h OC '!$E$10*('3g CPIH'!M$17/'3g CPIH'!$G$17))</f>
        <v>82.016383561643835</v>
      </c>
      <c r="R44" s="35">
        <f>IF('3g CPIH'!N$17="-","-",'3h OC '!$E$10*('3g CPIH'!N$17/'3g CPIH'!$G$17))</f>
        <v>82.62901761252445</v>
      </c>
      <c r="S44" s="35">
        <f>IF('3g CPIH'!O$17="-","-",'3h OC '!$E$10*('3g CPIH'!O$17/'3g CPIH'!$G$17))</f>
        <v>83.088493150684926</v>
      </c>
      <c r="T44" s="35">
        <f>IF('3g CPIH'!P$17="-","-",'3h OC '!$E$10*('3g CPIH'!P$17/'3g CPIH'!$G$17))</f>
        <v>83.318230919765156</v>
      </c>
      <c r="U44" s="35">
        <f>IF('3g CPIH'!Q$17="-","-",'3h OC '!$E$10*('3g CPIH'!Q$17/'3g CPIH'!$G$17))</f>
        <v>83.777706457925632</v>
      </c>
      <c r="V44" s="35">
        <f>IF('3g CPIH'!R$17="-","-",'3h OC '!$E$10*('3g CPIH'!R$17/'3g CPIH'!$G$17))</f>
        <v>85.309291585127198</v>
      </c>
      <c r="W44" s="35">
        <f>IF('3g CPIH'!S$17="-","-",'3h OC '!$E$10*('3g CPIH'!S$17/'3g CPIH'!$G$17))</f>
        <v>87.836407045009793</v>
      </c>
      <c r="X44" s="27"/>
      <c r="Y44" s="35">
        <f>IF('3g CPIH'!U$17="-","-",'3h OC '!$E$10*('3g CPIH'!U$17/'3g CPIH'!$G$17))</f>
        <v>92.278003913894324</v>
      </c>
      <c r="Z44" s="35" t="str">
        <f>IF('3g CPIH'!V$17="-","-",'3h OC '!$E$10*('3g CPIH'!V$17/'3g CPIH'!$G$17))</f>
        <v>-</v>
      </c>
      <c r="AA44" s="35" t="str">
        <f>IF('3g CPIH'!W$17="-","-",'3h OC '!$E$10*('3g CPIH'!W$17/'3g CPIH'!$G$17))</f>
        <v>-</v>
      </c>
      <c r="AB44" s="35" t="str">
        <f>IF('3g CPIH'!X$17="-","-",'3h OC '!$E$10*('3g CPIH'!X$17/'3g CPIH'!$G$17))</f>
        <v>-</v>
      </c>
      <c r="AC44" s="35" t="str">
        <f>IF('3g CPIH'!Y$17="-","-",'3h OC '!$E$10*('3g CPIH'!Y$17/'3g CPIH'!$G$17))</f>
        <v>-</v>
      </c>
      <c r="AD44" s="25"/>
    </row>
    <row r="45" spans="1:30" s="26" customFormat="1" ht="11.25" x14ac:dyDescent="0.15">
      <c r="A45" s="207">
        <v>6</v>
      </c>
      <c r="B45" s="123" t="s">
        <v>248</v>
      </c>
      <c r="C45" s="123" t="s">
        <v>186</v>
      </c>
      <c r="D45" s="116" t="s">
        <v>129</v>
      </c>
      <c r="E45" s="75"/>
      <c r="F45" s="27"/>
      <c r="G45" s="35" t="s">
        <v>249</v>
      </c>
      <c r="H45" s="35" t="s">
        <v>249</v>
      </c>
      <c r="I45" s="35" t="s">
        <v>249</v>
      </c>
      <c r="J45" s="35" t="s">
        <v>249</v>
      </c>
      <c r="K45" s="35">
        <f>IF('3i SMNCC'!G$52="-","-",'3i SMNCC'!G$52)</f>
        <v>0</v>
      </c>
      <c r="L45" s="35">
        <f>IF('3i SMNCC'!H$52="-","-",'3i SMNCC'!H$52)</f>
        <v>-0.18995111249132623</v>
      </c>
      <c r="M45" s="35">
        <f>IF('3i SMNCC'!I$52="-","-",'3i SMNCC'!I$52)</f>
        <v>2.3898870370752556</v>
      </c>
      <c r="N45" s="35">
        <f>IF('3i SMNCC'!J$52="-","-",'3i SMNCC'!J$52)</f>
        <v>2.4654814606041811</v>
      </c>
      <c r="O45" s="27"/>
      <c r="P45" s="35">
        <f>IF('3i SMNCC'!L$52="-","-",'3i SMNCC'!L$52)</f>
        <v>2.4654814606041811</v>
      </c>
      <c r="Q45" s="35">
        <f>IF('3i SMNCC'!M$52="-","-",'3i SMNCC'!M$52)</f>
        <v>4.8850955964817686</v>
      </c>
      <c r="R45" s="35">
        <f>IF('3i SMNCC'!N$52="-","-",'3i SMNCC'!N$52)</f>
        <v>4.7480163427765101</v>
      </c>
      <c r="S45" s="35">
        <f>IF('3i SMNCC'!O$52="-","-",'3i SMNCC'!O$52)</f>
        <v>7.093641997338695</v>
      </c>
      <c r="T45" s="35">
        <f>IF('3i SMNCC'!P$52="-","-",'3i SMNCC'!P$52)</f>
        <v>6.2155900817178944</v>
      </c>
      <c r="U45" s="35">
        <f>IF('3i SMNCC'!Q$52="-","-",'3i SMNCC'!Q$52)</f>
        <v>5.8459595331056082</v>
      </c>
      <c r="V45" s="35">
        <f>IF('3i SMNCC'!R$52="-","-",'3i SMNCC'!R$52)</f>
        <v>6.2696858243973583</v>
      </c>
      <c r="W45" s="35">
        <f>IF('3i SMNCC'!S$52="-","-",'3i SMNCC'!S$52)</f>
        <v>6.0892580260299454</v>
      </c>
      <c r="X45" s="27"/>
      <c r="Y45" s="35">
        <f>IF('3i SMNCC'!U$52="-","-",'3i SMNCC'!U$52)</f>
        <v>5.9026181198620193</v>
      </c>
      <c r="Z45" s="35" t="str">
        <f>IF('3i SMNCC'!V$52="-","-",'3i SMNCC'!V$52)</f>
        <v>-</v>
      </c>
      <c r="AA45" s="35" t="str">
        <f>IF('3i SMNCC'!W$52="-","-",'3i SMNCC'!W$52)</f>
        <v>-</v>
      </c>
      <c r="AB45" s="35" t="str">
        <f>IF('3i SMNCC'!X$52="-","-",'3i SMNCC'!X$52)</f>
        <v>-</v>
      </c>
      <c r="AC45" s="35" t="str">
        <f>IF('3i SMNCC'!Y$52="-","-",'3i SMNCC'!Y$52)</f>
        <v>-</v>
      </c>
      <c r="AD45" s="25"/>
    </row>
    <row r="46" spans="1:30" s="26" customFormat="1" ht="11.25" x14ac:dyDescent="0.15">
      <c r="A46" s="207">
        <v>7</v>
      </c>
      <c r="B46" s="123" t="s">
        <v>248</v>
      </c>
      <c r="C46" s="123" t="s">
        <v>187</v>
      </c>
      <c r="D46" s="116" t="s">
        <v>129</v>
      </c>
      <c r="E46" s="75"/>
      <c r="F46" s="27"/>
      <c r="G46" s="35">
        <f>IF('3g CPIH'!C$17="-","-",'3j PAAC PAP'!$G$18*('3g CPIH'!C$17/'3g CPIH'!$G$17))</f>
        <v>23.857918590998043</v>
      </c>
      <c r="H46" s="35">
        <f>IF('3g CPIH'!D$17="-","-",'3j PAAC PAP'!$G$18*('3g CPIH'!D$17/'3g CPIH'!$G$17))</f>
        <v>23.905682191780819</v>
      </c>
      <c r="I46" s="35">
        <f>IF('3g CPIH'!E$17="-","-",'3j PAAC PAP'!$G$18*('3g CPIH'!E$17/'3g CPIH'!$G$17))</f>
        <v>23.977327592954992</v>
      </c>
      <c r="J46" s="35">
        <f>IF('3g CPIH'!F$17="-","-",'3j PAAC PAP'!$G$18*('3g CPIH'!F$17/'3g CPIH'!$G$17))</f>
        <v>24.120618395303325</v>
      </c>
      <c r="K46" s="35">
        <f>IF('3g CPIH'!G$17="-","-",'3j PAAC PAP'!$G$18*('3g CPIH'!G$17/'3g CPIH'!$G$17))</f>
        <v>24.4072</v>
      </c>
      <c r="L46" s="35">
        <f>IF('3g CPIH'!H$17="-","-",'3j PAAC PAP'!$G$18*('3g CPIH'!H$17/'3g CPIH'!$G$17))</f>
        <v>24.717663405088064</v>
      </c>
      <c r="M46" s="35">
        <f>IF('3g CPIH'!I$17="-","-",'3j PAAC PAP'!$G$18*('3g CPIH'!I$17/'3g CPIH'!$G$17))</f>
        <v>25.075890410958902</v>
      </c>
      <c r="N46" s="35">
        <f>IF('3g CPIH'!J$17="-","-",'3j PAAC PAP'!$G$18*('3g CPIH'!J$17/'3g CPIH'!$G$17))</f>
        <v>25.290826614481411</v>
      </c>
      <c r="O46" s="27"/>
      <c r="P46" s="35">
        <f>IF('3g CPIH'!L$17="-","-",'3j PAAC PAP'!$G$18*('3g CPIH'!L$17/'3g CPIH'!$G$17))</f>
        <v>25.290826614481411</v>
      </c>
      <c r="Q46" s="35">
        <f>IF('3g CPIH'!M$17="-","-",'3j PAAC PAP'!$G$18*('3g CPIH'!M$17/'3g CPIH'!$G$17))</f>
        <v>25.577408219178082</v>
      </c>
      <c r="R46" s="35">
        <f>IF('3g CPIH'!N$17="-","-",'3j PAAC PAP'!$G$18*('3g CPIH'!N$17/'3g CPIH'!$G$17))</f>
        <v>25.768462622309197</v>
      </c>
      <c r="S46" s="35">
        <f>IF('3g CPIH'!O$17="-","-",'3j PAAC PAP'!$G$18*('3g CPIH'!O$17/'3g CPIH'!$G$17))</f>
        <v>25.911753424657533</v>
      </c>
      <c r="T46" s="35">
        <f>IF('3g CPIH'!P$17="-","-",'3j PAAC PAP'!$G$18*('3g CPIH'!P$17/'3g CPIH'!$G$17))</f>
        <v>25.983398825831699</v>
      </c>
      <c r="U46" s="35">
        <f>IF('3g CPIH'!Q$17="-","-",'3j PAAC PAP'!$G$18*('3g CPIH'!Q$17/'3g CPIH'!$G$17))</f>
        <v>26.126689628180038</v>
      </c>
      <c r="V46" s="35">
        <f>IF('3g CPIH'!R$17="-","-",'3j PAAC PAP'!$G$18*('3g CPIH'!R$17/'3g CPIH'!$G$17))</f>
        <v>26.604325636007829</v>
      </c>
      <c r="W46" s="35">
        <f>IF('3g CPIH'!S$17="-","-",'3j PAAC PAP'!$G$18*('3g CPIH'!S$17/'3g CPIH'!$G$17))</f>
        <v>27.39242504892368</v>
      </c>
      <c r="X46" s="27"/>
      <c r="Y46" s="35">
        <f>IF('3g CPIH'!U$17="-","-",'3j PAAC PAP'!$G$18*('3g CPIH'!U$17/'3g CPIH'!$G$17))</f>
        <v>28.777569471624265</v>
      </c>
      <c r="Z46" s="35" t="str">
        <f>IF('3g CPIH'!V$17="-","-",'3j PAAC PAP'!$G$18*('3g CPIH'!V$17/'3g CPIH'!$G$17))</f>
        <v>-</v>
      </c>
      <c r="AA46" s="35" t="str">
        <f>IF('3g CPIH'!W$17="-","-",'3j PAAC PAP'!$G$18*('3g CPIH'!W$17/'3g CPIH'!$G$17))</f>
        <v>-</v>
      </c>
      <c r="AB46" s="35" t="str">
        <f>IF('3g CPIH'!X$17="-","-",'3j PAAC PAP'!$G$18*('3g CPIH'!X$17/'3g CPIH'!$G$17))</f>
        <v>-</v>
      </c>
      <c r="AC46" s="35" t="str">
        <f>IF('3g CPIH'!Y$17="-","-",'3j PAAC PAP'!$G$18*('3g CPIH'!Y$17/'3g CPIH'!$G$17))</f>
        <v>-</v>
      </c>
      <c r="AD46" s="25"/>
    </row>
    <row r="47" spans="1:30" s="26" customFormat="1" ht="11.25" x14ac:dyDescent="0.15">
      <c r="A47" s="207">
        <v>8</v>
      </c>
      <c r="B47" s="123" t="s">
        <v>248</v>
      </c>
      <c r="C47" s="123" t="s">
        <v>188</v>
      </c>
      <c r="D47" s="116" t="s">
        <v>129</v>
      </c>
      <c r="E47" s="75"/>
      <c r="F47" s="27"/>
      <c r="G47" s="35">
        <f>IF(G39="-","-",SUM(G39:G45)*'3j PAAC PAP'!$G$36)</f>
        <v>0</v>
      </c>
      <c r="H47" s="35">
        <f>IF(H39="-","-",SUM(H39:H45)*'3j PAAC PAP'!$G$36)</f>
        <v>0</v>
      </c>
      <c r="I47" s="35">
        <f>IF(I39="-","-",SUM(I39:I45)*'3j PAAC PAP'!$G$36)</f>
        <v>0</v>
      </c>
      <c r="J47" s="35">
        <f>IF(J39="-","-",SUM(J39:J45)*'3j PAAC PAP'!$G$36)</f>
        <v>0</v>
      </c>
      <c r="K47" s="35">
        <f>IF(K39="-","-",SUM(K39:K45)*'3j PAAC PAP'!$G$36)</f>
        <v>0</v>
      </c>
      <c r="L47" s="35">
        <f>IF(L39="-","-",SUM(L39:L45)*'3j PAAC PAP'!$G$36)</f>
        <v>0</v>
      </c>
      <c r="M47" s="35">
        <f>IF(M39="-","-",SUM(M39:M45)*'3j PAAC PAP'!$G$36)</f>
        <v>0</v>
      </c>
      <c r="N47" s="35">
        <f>IF(N39="-","-",SUM(N39:N45)*'3j PAAC PAP'!$G$36)</f>
        <v>0</v>
      </c>
      <c r="O47" s="27"/>
      <c r="P47" s="35">
        <f>IF(P39="-","-",SUM(P39:P45)*'3j PAAC PAP'!$G$36)</f>
        <v>0</v>
      </c>
      <c r="Q47" s="35">
        <f>IF(Q39="-","-",SUM(Q39:Q45)*'3j PAAC PAP'!$G$36)</f>
        <v>0</v>
      </c>
      <c r="R47" s="35">
        <f>IF(R39="-","-",SUM(R39:R45)*'3j PAAC PAP'!$G$36)</f>
        <v>0</v>
      </c>
      <c r="S47" s="35">
        <f>IF(S39="-","-",SUM(S39:S45)*'3j PAAC PAP'!$G$36)</f>
        <v>0</v>
      </c>
      <c r="T47" s="35">
        <f>IF(T39="-","-",SUM(T39:T45)*'3j PAAC PAP'!$G$36)</f>
        <v>0</v>
      </c>
      <c r="U47" s="35">
        <f>IF(U39="-","-",SUM(U39:U45)*'3j PAAC PAP'!$G$36)</f>
        <v>0</v>
      </c>
      <c r="V47" s="35">
        <f>IF(V39="-","-",SUM(V39:V45)*'3j PAAC PAP'!$G$36)</f>
        <v>0</v>
      </c>
      <c r="W47" s="35">
        <f>IF(W39="-","-",SUM(W39:W45)*'3j PAAC PAP'!$G$36)</f>
        <v>0</v>
      </c>
      <c r="X47" s="27"/>
      <c r="Y47" s="35">
        <f>IF(Y39="-","-",SUM(Y39:Y45)*'3j PAAC PAP'!$G$36)</f>
        <v>0</v>
      </c>
      <c r="Z47" s="35" t="str">
        <f>IF(Z39="-","-",SUM(Z39:Z45)*'3j PAAC PAP'!$G$36)</f>
        <v>-</v>
      </c>
      <c r="AA47" s="35" t="str">
        <f>IF(AA39="-","-",SUM(AA39:AA45)*'3j PAAC PAP'!$G$36)</f>
        <v>-</v>
      </c>
      <c r="AB47" s="35" t="str">
        <f>IF(AB39="-","-",SUM(AB39:AB45)*'3j PAAC PAP'!$G$36)</f>
        <v>-</v>
      </c>
      <c r="AC47" s="35" t="str">
        <f>IF(AC39="-","-",SUM(AC39:AC45)*'3j PAAC PAP'!$G$36)</f>
        <v>-</v>
      </c>
      <c r="AD47" s="25"/>
    </row>
    <row r="48" spans="1:30" s="26" customFormat="1" ht="11.25" customHeight="1" x14ac:dyDescent="0.15">
      <c r="A48" s="207">
        <v>9</v>
      </c>
      <c r="B48" s="123" t="s">
        <v>189</v>
      </c>
      <c r="C48" s="123" t="s">
        <v>250</v>
      </c>
      <c r="D48" s="121" t="s">
        <v>129</v>
      </c>
      <c r="E48" s="75"/>
      <c r="F48" s="27"/>
      <c r="G48" s="35">
        <f>IF(G39="-","-",SUM(G39:G47)*'3k EBIT'!$E$10)</f>
        <v>10.830831601173184</v>
      </c>
      <c r="H48" s="35">
        <f>IF(H39="-","-",SUM(H39:H47)*'3k EBIT'!$E$10)</f>
        <v>10.331506516913572</v>
      </c>
      <c r="I48" s="35">
        <f>IF(I39="-","-",SUM(I39:I47)*'3k EBIT'!$E$10)</f>
        <v>10.617141043785839</v>
      </c>
      <c r="J48" s="35">
        <f>IF(J39="-","-",SUM(J39:J47)*'3k EBIT'!$E$10)</f>
        <v>10.39907546772705</v>
      </c>
      <c r="K48" s="35">
        <f>IF(K39="-","-",SUM(K39:K47)*'3k EBIT'!$E$10)</f>
        <v>11.19266551558221</v>
      </c>
      <c r="L48" s="35">
        <f>IF(L39="-","-",SUM(L39:L47)*'3k EBIT'!$E$10)</f>
        <v>11.046642499459157</v>
      </c>
      <c r="M48" s="35">
        <f>IF(M39="-","-",SUM(M39:M47)*'3k EBIT'!$E$10)</f>
        <v>12.277781799673686</v>
      </c>
      <c r="N48" s="35">
        <f>IF(N39="-","-",SUM(N39:N47)*'3k EBIT'!$E$10)</f>
        <v>12.755260317615122</v>
      </c>
      <c r="O48" s="27"/>
      <c r="P48" s="35">
        <f>IF(P39="-","-",SUM(P39:P47)*'3k EBIT'!$E$10)</f>
        <v>12.755260317615122</v>
      </c>
      <c r="Q48" s="35">
        <f>IF(Q39="-","-",SUM(Q39:Q47)*'3k EBIT'!$E$10)</f>
        <v>14.346530116228397</v>
      </c>
      <c r="R48" s="35">
        <f>IF(R39="-","-",SUM(R39:R47)*'3k EBIT'!$E$10)</f>
        <v>13.790400843255913</v>
      </c>
      <c r="S48" s="35">
        <f>IF(S39="-","-",SUM(S39:S47)*'3k EBIT'!$E$10)</f>
        <v>13.903569305382655</v>
      </c>
      <c r="T48" s="35">
        <f>IF(T39="-","-",SUM(T39:T47)*'3k EBIT'!$E$10)</f>
        <v>13.22002973495511</v>
      </c>
      <c r="U48" s="35">
        <f>IF(U39="-","-",SUM(U39:U47)*'3k EBIT'!$E$10)</f>
        <v>14.493552950907008</v>
      </c>
      <c r="V48" s="35">
        <f>IF(V39="-","-",SUM(V39:V47)*'3k EBIT'!$E$10)</f>
        <v>16.056897039070407</v>
      </c>
      <c r="W48" s="35">
        <f>IF(W39="-","-",SUM(W39:W47)*'3k EBIT'!$E$10)</f>
        <v>23.0919337134325</v>
      </c>
      <c r="X48" s="27"/>
      <c r="Y48" s="35">
        <f>IF(Y39="-","-",SUM(Y39:Y47)*'3k EBIT'!$E$10)</f>
        <v>39.834037257687427</v>
      </c>
      <c r="Z48" s="35" t="str">
        <f>IF(Z39="-","-",SUM(Z39:Z47)*'3k EBIT'!$E$10)</f>
        <v>-</v>
      </c>
      <c r="AA48" s="35" t="str">
        <f>IF(AA39="-","-",SUM(AA39:AA47)*'3k EBIT'!$E$10)</f>
        <v>-</v>
      </c>
      <c r="AB48" s="35" t="str">
        <f>IF(AB39="-","-",SUM(AB39:AB47)*'3k EBIT'!$E$10)</f>
        <v>-</v>
      </c>
      <c r="AC48" s="35" t="str">
        <f>IF(AC39="-","-",SUM(AC39:AC47)*'3k EBIT'!$E$10)</f>
        <v>-</v>
      </c>
      <c r="AD48" s="25"/>
    </row>
    <row r="49" spans="1:30" s="26" customFormat="1" ht="11.25" customHeight="1" x14ac:dyDescent="0.15">
      <c r="A49" s="207">
        <v>10</v>
      </c>
      <c r="B49" s="123" t="s">
        <v>251</v>
      </c>
      <c r="C49" s="158" t="s">
        <v>252</v>
      </c>
      <c r="D49" s="121" t="s">
        <v>129</v>
      </c>
      <c r="E49" s="116"/>
      <c r="F49" s="27"/>
      <c r="G49" s="35">
        <f>IF(G39="-","-",SUM(G39:G42,G44:G48)*'3l HAP'!$E$11)</f>
        <v>6.7275133921343464</v>
      </c>
      <c r="H49" s="35">
        <f>IF(H39="-","-",SUM(H39:H42,H44:H48)*'3l HAP'!$E$11)</f>
        <v>6.328024657498462</v>
      </c>
      <c r="I49" s="35">
        <f>IF(I39="-","-",SUM(I39:I42,I44:I48)*'3l HAP'!$E$11)</f>
        <v>6.3641023880107399</v>
      </c>
      <c r="J49" s="35">
        <f>IF(J39="-","-",SUM(J39:J42,J44:J48)*'3l HAP'!$E$11)</f>
        <v>6.2071367608554162</v>
      </c>
      <c r="K49" s="35">
        <f>IF(K39="-","-",SUM(K39:K42,K44:K48)*'3l HAP'!$E$11)</f>
        <v>7.015751360744706</v>
      </c>
      <c r="L49" s="35">
        <f>IF(L39="-","-",SUM(L39:L42,L44:L48)*'3l HAP'!$E$11)</f>
        <v>6.8855832062244176</v>
      </c>
      <c r="M49" s="35">
        <f>IF(M39="-","-",SUM(M39:M42,M44:M48)*'3l HAP'!$E$11)</f>
        <v>7.756862018633508</v>
      </c>
      <c r="N49" s="35">
        <f>IF(N39="-","-",SUM(N39:N42,N44:N48)*'3l HAP'!$E$11)</f>
        <v>8.1327166677129696</v>
      </c>
      <c r="O49" s="27"/>
      <c r="P49" s="35">
        <f>IF(P39="-","-",SUM(P39:P42,P44:P48)*'3l HAP'!$E$11)</f>
        <v>8.1327166677129696</v>
      </c>
      <c r="Q49" s="35">
        <f>IF(Q39="-","-",SUM(Q39:Q42,Q44:Q48)*'3l HAP'!$E$11)</f>
        <v>9.1735795957001987</v>
      </c>
      <c r="R49" s="35">
        <f>IF(R39="-","-",SUM(R39:R42,R44:R48)*'3l HAP'!$E$11)</f>
        <v>8.7314001473853917</v>
      </c>
      <c r="S49" s="35">
        <f>IF(S39="-","-",SUM(S39:S42,S44:S48)*'3l HAP'!$E$11)</f>
        <v>8.7296448036635717</v>
      </c>
      <c r="T49" s="35">
        <f>IF(T39="-","-",SUM(T39:T42,T44:T48)*'3l HAP'!$E$11)</f>
        <v>8.1553105071331515</v>
      </c>
      <c r="U49" s="35">
        <f>IF(U39="-","-",SUM(U39:U42,U44:U48)*'3l HAP'!$E$11)</f>
        <v>8.9627830141259039</v>
      </c>
      <c r="V49" s="35">
        <f>IF(V39="-","-",SUM(V39:V42,V44:V48)*'3l HAP'!$E$11)</f>
        <v>10.184928614259013</v>
      </c>
      <c r="W49" s="35">
        <f>IF(W39="-","-",SUM(W39:W42,W44:W48)*'3l HAP'!$E$11)</f>
        <v>14.923764191306224</v>
      </c>
      <c r="X49" s="27"/>
      <c r="Y49" s="35">
        <f>IF(Y39="-","-",SUM(Y39:Y42,Y44:Y48)*'3l HAP'!$E$11)</f>
        <v>27.625705556908429</v>
      </c>
      <c r="Z49" s="35" t="str">
        <f>IF(Z39="-","-",SUM(Z39:Z42,Z44:Z48)*'3l HAP'!$E$11)</f>
        <v>-</v>
      </c>
      <c r="AA49" s="35" t="str">
        <f>IF(AA39="-","-",SUM(AA39:AA42,AA44:AA48)*'3l HAP'!$E$11)</f>
        <v>-</v>
      </c>
      <c r="AB49" s="35" t="str">
        <f>IF(AB39="-","-",SUM(AB39:AB42,AB44:AB48)*'3l HAP'!$E$11)</f>
        <v>-</v>
      </c>
      <c r="AC49" s="35" t="str">
        <f>IF(AC39="-","-",SUM(AC39:AC42,AC44:AC48)*'3l HAP'!$E$11)</f>
        <v>-</v>
      </c>
      <c r="AD49" s="25"/>
    </row>
    <row r="50" spans="1:30" s="26" customFormat="1" ht="11.25" customHeight="1" x14ac:dyDescent="0.15">
      <c r="A50" s="207">
        <v>11</v>
      </c>
      <c r="B50" s="123" t="s">
        <v>253</v>
      </c>
      <c r="C50" s="123" t="str">
        <f>B50&amp;"_"&amp;D50</f>
        <v>Total_London</v>
      </c>
      <c r="D50" s="121" t="s">
        <v>129</v>
      </c>
      <c r="E50" s="75"/>
      <c r="F50" s="27"/>
      <c r="G50" s="35">
        <f t="shared" ref="G50:N50" si="6">IF(G39="-","-",SUM(G39:G49))</f>
        <v>576.77104641695394</v>
      </c>
      <c r="H50" s="35">
        <f t="shared" si="6"/>
        <v>550.09130094483601</v>
      </c>
      <c r="I50" s="35">
        <f t="shared" si="6"/>
        <v>565.16076861693909</v>
      </c>
      <c r="J50" s="35">
        <f t="shared" si="6"/>
        <v>553.52667214840119</v>
      </c>
      <c r="K50" s="35">
        <f t="shared" si="6"/>
        <v>596.10316675149272</v>
      </c>
      <c r="L50" s="35">
        <f t="shared" si="6"/>
        <v>588.28757987024142</v>
      </c>
      <c r="M50" s="35">
        <f t="shared" si="6"/>
        <v>653.95563719261975</v>
      </c>
      <c r="N50" s="35">
        <f t="shared" si="6"/>
        <v>679.46192977421299</v>
      </c>
      <c r="O50" s="27"/>
      <c r="P50" s="35">
        <f t="shared" ref="P50:W50" si="7">IF(P39="-","-",SUM(P39:P49))</f>
        <v>679.46192977421299</v>
      </c>
      <c r="Q50" s="35">
        <f t="shared" si="7"/>
        <v>764.2538001409041</v>
      </c>
      <c r="R50" s="35">
        <f t="shared" si="7"/>
        <v>734.54167104722512</v>
      </c>
      <c r="S50" s="35">
        <f t="shared" si="7"/>
        <v>740.49614809204161</v>
      </c>
      <c r="T50" s="35">
        <f t="shared" si="7"/>
        <v>703.94606179078255</v>
      </c>
      <c r="U50" s="35">
        <f t="shared" si="7"/>
        <v>771.78104429356483</v>
      </c>
      <c r="V50" s="35">
        <f t="shared" si="7"/>
        <v>855.28442370529183</v>
      </c>
      <c r="W50" s="35">
        <f t="shared" si="7"/>
        <v>1230.2881944677551</v>
      </c>
      <c r="X50" s="27"/>
      <c r="Y50" s="35">
        <f t="shared" ref="Y50:AC50" si="8">IF(Y39="-","-",SUM(Y39:Y49))</f>
        <v>2124.1531163011418</v>
      </c>
      <c r="Z50" s="35" t="str">
        <f t="shared" si="8"/>
        <v>-</v>
      </c>
      <c r="AA50" s="35" t="str">
        <f t="shared" si="8"/>
        <v>-</v>
      </c>
      <c r="AB50" s="35" t="str">
        <f t="shared" si="8"/>
        <v>-</v>
      </c>
      <c r="AC50" s="35" t="str">
        <f t="shared" si="8"/>
        <v>-</v>
      </c>
      <c r="AD50" s="25"/>
    </row>
    <row r="51" spans="1:30" s="26" customFormat="1" ht="11.25" customHeight="1" x14ac:dyDescent="0.15">
      <c r="A51" s="207">
        <v>1</v>
      </c>
      <c r="B51" s="120" t="s">
        <v>244</v>
      </c>
      <c r="C51" s="120" t="s">
        <v>180</v>
      </c>
      <c r="D51" s="122" t="s">
        <v>128</v>
      </c>
      <c r="E51" s="119"/>
      <c r="F51" s="27"/>
      <c r="G51" s="117">
        <f>IF('3a DF'!H136="-","-",'3a DF'!H136)</f>
        <v>260.65427565863092</v>
      </c>
      <c r="H51" s="117">
        <f>IF('3a DF'!I136="-","-",'3a DF'!I136)</f>
        <v>233.35427565863088</v>
      </c>
      <c r="I51" s="117">
        <f>IF('3a DF'!J136="-","-",'3a DF'!J136)</f>
        <v>214.42959485735466</v>
      </c>
      <c r="J51" s="117">
        <f>IF('3a DF'!K136="-","-",'3a DF'!K136)</f>
        <v>203.29081910895044</v>
      </c>
      <c r="K51" s="117">
        <f>IF('3a DF'!L136="-","-",'3a DF'!L136)</f>
        <v>246.33763826430652</v>
      </c>
      <c r="L51" s="117">
        <f>IF('3a DF'!M136="-","-",'3a DF'!M136)</f>
        <v>236.04219061062324</v>
      </c>
      <c r="M51" s="117">
        <f>IF('3a DF'!N136="-","-",'3a DF'!N136)</f>
        <v>261.3017865527251</v>
      </c>
      <c r="N51" s="117">
        <f>IF('3a DF'!O136="-","-",'3a DF'!O136)</f>
        <v>286.2006361118448</v>
      </c>
      <c r="O51" s="27"/>
      <c r="P51" s="117">
        <f>IF('3a DF'!Q136="-","-",'3a DF'!Q136)</f>
        <v>286.2006361118448</v>
      </c>
      <c r="Q51" s="117">
        <f>IF('3a DF'!R136="-","-",'3a DF'!R136)</f>
        <v>338.84650043945646</v>
      </c>
      <c r="R51" s="117">
        <f>IF('3a DF'!S136="-","-",'3a DF'!S136)</f>
        <v>307.14527952990812</v>
      </c>
      <c r="S51" s="117">
        <f>IF('3a DF'!T136="-","-",'3a DF'!T136)</f>
        <v>297.12617676798095</v>
      </c>
      <c r="T51" s="117">
        <f>IF('3a DF'!U136="-","-",'3a DF'!U136)</f>
        <v>259.03688153644003</v>
      </c>
      <c r="U51" s="117">
        <f>IF('3a DF'!V136="-","-",'3a DF'!V136)</f>
        <v>307.58954497558886</v>
      </c>
      <c r="V51" s="117">
        <f>IF('3a DF'!W136="-","-",'3a DF'!W136)</f>
        <v>388.09449157221854</v>
      </c>
      <c r="W51" s="117">
        <f>IF('3a DF'!X136="-","-",'3a DF'!X136)</f>
        <v>704.71884633144305</v>
      </c>
      <c r="X51" s="27"/>
      <c r="Y51" s="117">
        <f>IF('3a DF'!Z136="-","-",'3a DF'!Z136)</f>
        <v>1553.5841328000608</v>
      </c>
      <c r="Z51" s="117" t="str">
        <f>IF('3a DF'!AA136="-","-",'3a DF'!AA136)</f>
        <v>-</v>
      </c>
      <c r="AA51" s="117" t="str">
        <f>IF('3a DF'!AB136="-","-",'3a DF'!AB136)</f>
        <v>-</v>
      </c>
      <c r="AB51" s="117" t="str">
        <f>IF('3a DF'!AC136="-","-",'3a DF'!AC136)</f>
        <v>-</v>
      </c>
      <c r="AC51" s="117" t="str">
        <f>IF('3a DF'!AD136="-","-",'3a DF'!AD136)</f>
        <v>-</v>
      </c>
      <c r="AD51" s="25"/>
    </row>
    <row r="52" spans="1:30" s="26" customFormat="1" ht="11.25" customHeight="1" x14ac:dyDescent="0.15">
      <c r="A52" s="207">
        <v>2</v>
      </c>
      <c r="B52" s="120" t="s">
        <v>244</v>
      </c>
      <c r="C52" s="120" t="s">
        <v>181</v>
      </c>
      <c r="D52" s="122" t="s">
        <v>128</v>
      </c>
      <c r="E52" s="119"/>
      <c r="F52" s="27"/>
      <c r="G52" s="117">
        <f>IF('3b CM'!G31="-","-",'3b CM'!G31)</f>
        <v>6.1339502313215229E-2</v>
      </c>
      <c r="H52" s="117">
        <f>IF('3b CM'!H31="-","-",'3b CM'!H31)</f>
        <v>9.2009253469822833E-2</v>
      </c>
      <c r="I52" s="117">
        <f>IF('3b CM'!I31="-","-",'3b CM'!I31)</f>
        <v>0.28972713695031077</v>
      </c>
      <c r="J52" s="117">
        <f>IF('3b CM'!J31="-","-",'3b CM'!J31)</f>
        <v>0.29463806841727797</v>
      </c>
      <c r="K52" s="117">
        <f>IF('3b CM'!K31="-","-",'3b CM'!K31)</f>
        <v>3.7842705277157025</v>
      </c>
      <c r="L52" s="117">
        <f>IF('3b CM'!L31="-","-",'3b CM'!L31)</f>
        <v>3.6711248050645486</v>
      </c>
      <c r="M52" s="117">
        <f>IF('3b CM'!M31="-","-",'3b CM'!M31)</f>
        <v>12.864546782952862</v>
      </c>
      <c r="N52" s="117">
        <f>IF('3b CM'!N31="-","-",'3b CM'!N31)</f>
        <v>12.229404102503015</v>
      </c>
      <c r="O52" s="27"/>
      <c r="P52" s="117">
        <f>IF('3b CM'!P31="-","-",'3b CM'!P31)</f>
        <v>12.229404102503015</v>
      </c>
      <c r="Q52" s="117">
        <f>IF('3b CM'!Q31="-","-",'3b CM'!Q31)</f>
        <v>16.407577415023749</v>
      </c>
      <c r="R52" s="117">
        <f>IF('3b CM'!R31="-","-",'3b CM'!R31)</f>
        <v>15.759100843440974</v>
      </c>
      <c r="S52" s="117">
        <f>IF('3b CM'!S31="-","-",'3b CM'!S31)</f>
        <v>18.899827505440921</v>
      </c>
      <c r="T52" s="117">
        <f>IF('3b CM'!T31="-","-",'3b CM'!T31)</f>
        <v>19.257432072154582</v>
      </c>
      <c r="U52" s="117">
        <f>IF('3b CM'!U31="-","-",'3b CM'!U31)</f>
        <v>14.689401034415951</v>
      </c>
      <c r="V52" s="117">
        <f>IF('3b CM'!V31="-","-",'3b CM'!V31)</f>
        <v>14.849060449891649</v>
      </c>
      <c r="W52" s="117">
        <f>IF('3b CM'!W31="-","-",'3b CM'!W31)</f>
        <v>9.4087715050564196</v>
      </c>
      <c r="X52" s="27"/>
      <c r="Y52" s="117">
        <f>IF('3b CM'!Y31="-","-",'3b CM'!Y31)</f>
        <v>12.578851324560679</v>
      </c>
      <c r="Z52" s="117" t="str">
        <f>IF('3b CM'!Z31="-","-",'3b CM'!Z31)</f>
        <v>-</v>
      </c>
      <c r="AA52" s="117" t="str">
        <f>IF('3b CM'!AA31="-","-",'3b CM'!AA31)</f>
        <v>-</v>
      </c>
      <c r="AB52" s="117" t="str">
        <f>IF('3b CM'!AB31="-","-",'3b CM'!AB31)</f>
        <v>-</v>
      </c>
      <c r="AC52" s="117" t="str">
        <f>IF('3b CM'!AC31="-","-",'3b CM'!AC31)</f>
        <v>-</v>
      </c>
      <c r="AD52" s="25"/>
    </row>
    <row r="53" spans="1:30" s="26" customFormat="1" ht="11.25" customHeight="1" x14ac:dyDescent="0.15">
      <c r="A53" s="207"/>
      <c r="B53" s="120" t="s">
        <v>245</v>
      </c>
      <c r="C53" s="120" t="s">
        <v>182</v>
      </c>
      <c r="D53" s="122" t="s">
        <v>128</v>
      </c>
      <c r="E53" s="119"/>
      <c r="F53" s="27"/>
      <c r="G53" s="117" t="str">
        <f>IF('3c AA'!J170="-","-",'3c AA'!J170)</f>
        <v>-</v>
      </c>
      <c r="H53" s="117" t="str">
        <f>IF('3c AA'!K170="-","-",'3c AA'!K170)</f>
        <v>-</v>
      </c>
      <c r="I53" s="117" t="str">
        <f>IF('3c AA'!L170="-","-",'3c AA'!L170)</f>
        <v>-</v>
      </c>
      <c r="J53" s="117" t="str">
        <f>IF('3c AA'!M170="-","-",'3c AA'!M170)</f>
        <v>-</v>
      </c>
      <c r="K53" s="117" t="str">
        <f>IF('3c AA'!N170="-","-",'3c AA'!N170)</f>
        <v>-</v>
      </c>
      <c r="L53" s="117" t="str">
        <f>IF('3c AA'!O170="-","-",'3c AA'!O170)</f>
        <v>-</v>
      </c>
      <c r="M53" s="117" t="str">
        <f>IF('3c AA'!P170="-","-",'3c AA'!P170)</f>
        <v>-</v>
      </c>
      <c r="N53" s="117" t="str">
        <f>IF('3c AA'!Q170="-","-",'3c AA'!Q170)</f>
        <v>-</v>
      </c>
      <c r="O53" s="27"/>
      <c r="P53" s="117" t="str">
        <f>IF('3c AA'!S170="-","-",'3c AA'!S170)</f>
        <v>-</v>
      </c>
      <c r="Q53" s="117" t="str">
        <f>IF('3c AA'!T170="-","-",'3c AA'!T170)</f>
        <v>-</v>
      </c>
      <c r="R53" s="117" t="str">
        <f>IF('3c AA'!U170="-","-",'3c AA'!U170)</f>
        <v>-</v>
      </c>
      <c r="S53" s="117" t="str">
        <f>IF('3c AA'!V170="-","-",'3c AA'!V170)</f>
        <v>-</v>
      </c>
      <c r="T53" s="117">
        <f>IF('3c AA'!W170="-","-",'3c AA'!W170)</f>
        <v>0</v>
      </c>
      <c r="U53" s="117">
        <f>IF('3c AA'!X170="-","-",'3c AA'!X170)</f>
        <v>0</v>
      </c>
      <c r="V53" s="117">
        <f>IF('3c AA'!Y170="-","-",'3c AA'!Y170)</f>
        <v>0</v>
      </c>
      <c r="W53" s="117" t="str">
        <f>IF('3c AA'!Z170="-","-",'3c AA'!Z170)</f>
        <v>-</v>
      </c>
      <c r="X53" s="27"/>
      <c r="Y53" s="117">
        <f>IF('3c AA'!AB170="-","-",'3c AA'!AB170)</f>
        <v>3.7159169318926235</v>
      </c>
      <c r="Z53" s="117" t="str">
        <f>IF('3c AA'!AC170="-","-",'3c AA'!AC170)</f>
        <v>-</v>
      </c>
      <c r="AA53" s="117" t="str">
        <f>IF('3c AA'!AD170="-","-",'3c AA'!AD170)</f>
        <v>-</v>
      </c>
      <c r="AB53" s="117" t="str">
        <f>IF('3c AA'!AE170="-","-",'3c AA'!AE170)</f>
        <v>-</v>
      </c>
      <c r="AC53" s="117" t="str">
        <f>IF('3c AA'!AF170="-","-",'3c AA'!AF170)</f>
        <v>-</v>
      </c>
      <c r="AD53" s="25"/>
    </row>
    <row r="54" spans="1:30" s="26" customFormat="1" ht="11.25" customHeight="1" x14ac:dyDescent="0.15">
      <c r="A54" s="207">
        <v>3</v>
      </c>
      <c r="B54" s="120" t="s">
        <v>246</v>
      </c>
      <c r="C54" s="120" t="s">
        <v>183</v>
      </c>
      <c r="D54" s="122" t="s">
        <v>128</v>
      </c>
      <c r="E54" s="119"/>
      <c r="F54" s="27"/>
      <c r="G54" s="117">
        <f>IF('3d PC'!G32="-","-",'3d PC'!G32)</f>
        <v>90.566085462850637</v>
      </c>
      <c r="H54" s="117">
        <f>IF('3d PC'!H32="-","-",'3d PC'!H32)</f>
        <v>90.538699667612903</v>
      </c>
      <c r="I54" s="117">
        <f>IF('3d PC'!I32="-","-",'3d PC'!I32)</f>
        <v>110.93271531235592</v>
      </c>
      <c r="J54" s="117">
        <f>IF('3d PC'!J32="-","-",'3d PC'!J32)</f>
        <v>110.82848437130616</v>
      </c>
      <c r="K54" s="117">
        <f>IF('3d PC'!K32="-","-",'3d PC'!K32)</f>
        <v>118.08921934639916</v>
      </c>
      <c r="L54" s="117">
        <f>IF('3d PC'!L32="-","-",'3d PC'!L32)</f>
        <v>118.51571177219728</v>
      </c>
      <c r="M54" s="117">
        <f>IF('3d PC'!M32="-","-",'3d PC'!M32)</f>
        <v>137.2989597103923</v>
      </c>
      <c r="N54" s="117">
        <f>IF('3d PC'!N32="-","-",'3d PC'!N32)</f>
        <v>137.39306454845033</v>
      </c>
      <c r="O54" s="27"/>
      <c r="P54" s="117">
        <f>IF('3d PC'!P32="-","-",'3d PC'!P32)</f>
        <v>137.39306454845033</v>
      </c>
      <c r="Q54" s="117">
        <f>IF('3d PC'!Q32="-","-",'3d PC'!Q32)</f>
        <v>146.99821221191939</v>
      </c>
      <c r="R54" s="117">
        <f>IF('3d PC'!R32="-","-",'3d PC'!R32)</f>
        <v>148.80581336321671</v>
      </c>
      <c r="S54" s="117">
        <f>IF('3d PC'!S32="-","-",'3d PC'!S32)</f>
        <v>153.08319350618063</v>
      </c>
      <c r="T54" s="117">
        <f>IF('3d PC'!T32="-","-",'3d PC'!T32)</f>
        <v>152.54196742438145</v>
      </c>
      <c r="U54" s="117">
        <f>IF('3d PC'!U32="-","-",'3d PC'!U32)</f>
        <v>161.5173170709491</v>
      </c>
      <c r="V54" s="117">
        <f>IF('3d PC'!V32="-","-",'3d PC'!V32)</f>
        <v>160.75795065027589</v>
      </c>
      <c r="W54" s="117">
        <f>IF('3d PC'!W32="-","-",'3d PC'!W32)</f>
        <v>168.11166074758674</v>
      </c>
      <c r="X54" s="27"/>
      <c r="Y54" s="117">
        <f>IF('3d PC'!Y32="-","-",'3d PC'!Y32)</f>
        <v>166.54056806817232</v>
      </c>
      <c r="Z54" s="117" t="str">
        <f>IF('3d PC'!Z32="-","-",'3d PC'!Z32)</f>
        <v>-</v>
      </c>
      <c r="AA54" s="117" t="str">
        <f>IF('3d PC'!AA32="-","-",'3d PC'!AA32)</f>
        <v>-</v>
      </c>
      <c r="AB54" s="117" t="str">
        <f>IF('3d PC'!AB32="-","-",'3d PC'!AB32)</f>
        <v>-</v>
      </c>
      <c r="AC54" s="117" t="str">
        <f>IF('3d PC'!AC32="-","-",'3d PC'!AC32)</f>
        <v>-</v>
      </c>
      <c r="AD54" s="25"/>
    </row>
    <row r="55" spans="1:30" s="26" customFormat="1" ht="11.25" customHeight="1" x14ac:dyDescent="0.15">
      <c r="A55" s="207">
        <v>4</v>
      </c>
      <c r="B55" s="120" t="s">
        <v>247</v>
      </c>
      <c r="C55" s="120" t="s">
        <v>184</v>
      </c>
      <c r="D55" s="122" t="s">
        <v>128</v>
      </c>
      <c r="E55" s="119"/>
      <c r="F55" s="27"/>
      <c r="G55" s="117">
        <f>IF('3e NC-Elec'!H60="-","-",'3e NC-Elec'!H60)</f>
        <v>163.52075774204974</v>
      </c>
      <c r="H55" s="117">
        <f>IF('3e NC-Elec'!I60="-","-",'3e NC-Elec'!I60)</f>
        <v>164.53766288800597</v>
      </c>
      <c r="I55" s="117">
        <f>IF('3e NC-Elec'!J60="-","-",'3e NC-Elec'!J60)</f>
        <v>158.04556234532978</v>
      </c>
      <c r="J55" s="117">
        <f>IF('3e NC-Elec'!K60="-","-",'3e NC-Elec'!K60)</f>
        <v>157.28071256172785</v>
      </c>
      <c r="K55" s="117">
        <f>IF('3e NC-Elec'!L60="-","-",'3e NC-Elec'!L60)</f>
        <v>161.97693568197934</v>
      </c>
      <c r="L55" s="117">
        <f>IF('3e NC-Elec'!M60="-","-",'3e NC-Elec'!M60)</f>
        <v>163.19601590249755</v>
      </c>
      <c r="M55" s="117">
        <f>IF('3e NC-Elec'!N60="-","-",'3e NC-Elec'!N60)</f>
        <v>164.49100843123352</v>
      </c>
      <c r="N55" s="117">
        <f>IF('3e NC-Elec'!O60="-","-",'3e NC-Elec'!O60)</f>
        <v>163.94668096560429</v>
      </c>
      <c r="O55" s="27"/>
      <c r="P55" s="117">
        <f>IF('3e NC-Elec'!Q60="-","-",'3e NC-Elec'!Q60)</f>
        <v>163.94668096560429</v>
      </c>
      <c r="Q55" s="117">
        <f>IF('3e NC-Elec'!R60="-","-",'3e NC-Elec'!R60)</f>
        <v>183.48741088286067</v>
      </c>
      <c r="R55" s="117">
        <f>IF('3e NC-Elec'!S60="-","-",'3e NC-Elec'!S60)</f>
        <v>184.42059252657737</v>
      </c>
      <c r="S55" s="117">
        <f>IF('3e NC-Elec'!T60="-","-",'3e NC-Elec'!T60)</f>
        <v>191.19060048783135</v>
      </c>
      <c r="T55" s="117">
        <f>IF('3e NC-Elec'!U60="-","-",'3e NC-Elec'!U60)</f>
        <v>194.45463072198299</v>
      </c>
      <c r="U55" s="117">
        <f>IF('3e NC-Elec'!V60="-","-",'3e NC-Elec'!V60)</f>
        <v>200.03254472691287</v>
      </c>
      <c r="V55" s="117">
        <f>IF('3e NC-Elec'!W60="-","-",'3e NC-Elec'!W60)</f>
        <v>198.95523095091761</v>
      </c>
      <c r="W55" s="117">
        <f>IF('3e NC-Elec'!X60="-","-",'3e NC-Elec'!X60)</f>
        <v>240.23188400554181</v>
      </c>
      <c r="X55" s="27"/>
      <c r="Y55" s="117">
        <f>IF('3e NC-Elec'!Z60="-","-",'3e NC-Elec'!Z60)</f>
        <v>251.47000269809206</v>
      </c>
      <c r="Z55" s="117" t="str">
        <f>IF('3e NC-Elec'!AA60="-","-",'3e NC-Elec'!AA60)</f>
        <v>-</v>
      </c>
      <c r="AA55" s="117" t="str">
        <f>IF('3e NC-Elec'!AB60="-","-",'3e NC-Elec'!AB60)</f>
        <v>-</v>
      </c>
      <c r="AB55" s="117" t="str">
        <f>IF('3e NC-Elec'!AC60="-","-",'3e NC-Elec'!AC60)</f>
        <v>-</v>
      </c>
      <c r="AC55" s="117" t="str">
        <f>IF('3e NC-Elec'!AD60="-","-",'3e NC-Elec'!AD60)</f>
        <v>-</v>
      </c>
      <c r="AD55" s="25"/>
    </row>
    <row r="56" spans="1:30" s="26" customFormat="1" ht="11.25" x14ac:dyDescent="0.15">
      <c r="A56" s="207">
        <v>5</v>
      </c>
      <c r="B56" s="120" t="s">
        <v>248</v>
      </c>
      <c r="C56" s="120" t="s">
        <v>185</v>
      </c>
      <c r="D56" s="122" t="s">
        <v>128</v>
      </c>
      <c r="E56" s="119"/>
      <c r="F56" s="27"/>
      <c r="G56" s="117">
        <f>IF('3g CPIH'!C$17="-","-",'3h OC '!$E$10*('3g CPIH'!C$17/'3g CPIH'!$G$17))</f>
        <v>76.502677103718199</v>
      </c>
      <c r="H56" s="117">
        <f>IF('3g CPIH'!D$17="-","-",'3h OC '!$E$10*('3g CPIH'!D$17/'3g CPIH'!$G$17))</f>
        <v>76.655835616438353</v>
      </c>
      <c r="I56" s="117">
        <f>IF('3g CPIH'!E$17="-","-",'3h OC '!$E$10*('3g CPIH'!E$17/'3g CPIH'!$G$17))</f>
        <v>76.885573385518597</v>
      </c>
      <c r="J56" s="117">
        <f>IF('3g CPIH'!F$17="-","-",'3h OC '!$E$10*('3g CPIH'!F$17/'3g CPIH'!$G$17))</f>
        <v>77.345048923679059</v>
      </c>
      <c r="K56" s="117">
        <f>IF('3g CPIH'!G$17="-","-",'3h OC '!$E$10*('3g CPIH'!G$17/'3g CPIH'!$G$17))</f>
        <v>78.263999999999996</v>
      </c>
      <c r="L56" s="117">
        <f>IF('3g CPIH'!H$17="-","-",'3h OC '!$E$10*('3g CPIH'!H$17/'3g CPIH'!$G$17))</f>
        <v>79.259530332681024</v>
      </c>
      <c r="M56" s="117">
        <f>IF('3g CPIH'!I$17="-","-",'3h OC '!$E$10*('3g CPIH'!I$17/'3g CPIH'!$G$17))</f>
        <v>80.408219178082177</v>
      </c>
      <c r="N56" s="117">
        <f>IF('3g CPIH'!J$17="-","-",'3h OC '!$E$10*('3g CPIH'!J$17/'3g CPIH'!$G$17))</f>
        <v>81.097432485322898</v>
      </c>
      <c r="O56" s="27"/>
      <c r="P56" s="117">
        <f>IF('3g CPIH'!L$17="-","-",'3h OC '!$E$10*('3g CPIH'!L$17/'3g CPIH'!$G$17))</f>
        <v>81.097432485322898</v>
      </c>
      <c r="Q56" s="117">
        <f>IF('3g CPIH'!M$17="-","-",'3h OC '!$E$10*('3g CPIH'!M$17/'3g CPIH'!$G$17))</f>
        <v>82.016383561643835</v>
      </c>
      <c r="R56" s="117">
        <f>IF('3g CPIH'!N$17="-","-",'3h OC '!$E$10*('3g CPIH'!N$17/'3g CPIH'!$G$17))</f>
        <v>82.62901761252445</v>
      </c>
      <c r="S56" s="117">
        <f>IF('3g CPIH'!O$17="-","-",'3h OC '!$E$10*('3g CPIH'!O$17/'3g CPIH'!$G$17))</f>
        <v>83.088493150684926</v>
      </c>
      <c r="T56" s="117">
        <f>IF('3g CPIH'!P$17="-","-",'3h OC '!$E$10*('3g CPIH'!P$17/'3g CPIH'!$G$17))</f>
        <v>83.318230919765156</v>
      </c>
      <c r="U56" s="117">
        <f>IF('3g CPIH'!Q$17="-","-",'3h OC '!$E$10*('3g CPIH'!Q$17/'3g CPIH'!$G$17))</f>
        <v>83.777706457925632</v>
      </c>
      <c r="V56" s="117">
        <f>IF('3g CPIH'!R$17="-","-",'3h OC '!$E$10*('3g CPIH'!R$17/'3g CPIH'!$G$17))</f>
        <v>85.309291585127198</v>
      </c>
      <c r="W56" s="117">
        <f>IF('3g CPIH'!S$17="-","-",'3h OC '!$E$10*('3g CPIH'!S$17/'3g CPIH'!$G$17))</f>
        <v>87.836407045009793</v>
      </c>
      <c r="X56" s="27"/>
      <c r="Y56" s="117">
        <f>IF('3g CPIH'!U$17="-","-",'3h OC '!$E$10*('3g CPIH'!U$17/'3g CPIH'!$G$17))</f>
        <v>92.278003913894324</v>
      </c>
      <c r="Z56" s="117" t="str">
        <f>IF('3g CPIH'!V$17="-","-",'3h OC '!$E$10*('3g CPIH'!V$17/'3g CPIH'!$G$17))</f>
        <v>-</v>
      </c>
      <c r="AA56" s="117" t="str">
        <f>IF('3g CPIH'!W$17="-","-",'3h OC '!$E$10*('3g CPIH'!W$17/'3g CPIH'!$G$17))</f>
        <v>-</v>
      </c>
      <c r="AB56" s="117" t="str">
        <f>IF('3g CPIH'!X$17="-","-",'3h OC '!$E$10*('3g CPIH'!X$17/'3g CPIH'!$G$17))</f>
        <v>-</v>
      </c>
      <c r="AC56" s="117" t="str">
        <f>IF('3g CPIH'!Y$17="-","-",'3h OC '!$E$10*('3g CPIH'!Y$17/'3g CPIH'!$G$17))</f>
        <v>-</v>
      </c>
      <c r="AD56" s="25"/>
    </row>
    <row r="57" spans="1:30" s="26" customFormat="1" ht="11.25" x14ac:dyDescent="0.15">
      <c r="A57" s="207">
        <v>6</v>
      </c>
      <c r="B57" s="120" t="s">
        <v>248</v>
      </c>
      <c r="C57" s="120" t="s">
        <v>186</v>
      </c>
      <c r="D57" s="122" t="s">
        <v>128</v>
      </c>
      <c r="E57" s="119"/>
      <c r="F57" s="27"/>
      <c r="G57" s="117" t="s">
        <v>249</v>
      </c>
      <c r="H57" s="117" t="s">
        <v>249</v>
      </c>
      <c r="I57" s="117" t="s">
        <v>249</v>
      </c>
      <c r="J57" s="117" t="s">
        <v>249</v>
      </c>
      <c r="K57" s="117">
        <f>IF('3i SMNCC'!G$52="-","-",'3i SMNCC'!G$52)</f>
        <v>0</v>
      </c>
      <c r="L57" s="117">
        <f>IF('3i SMNCC'!H$52="-","-",'3i SMNCC'!H$52)</f>
        <v>-0.18995111249132623</v>
      </c>
      <c r="M57" s="117">
        <f>IF('3i SMNCC'!I$52="-","-",'3i SMNCC'!I$52)</f>
        <v>2.3898870370752556</v>
      </c>
      <c r="N57" s="117">
        <f>IF('3i SMNCC'!J$52="-","-",'3i SMNCC'!J$52)</f>
        <v>2.4654814606041811</v>
      </c>
      <c r="O57" s="27"/>
      <c r="P57" s="117">
        <f>IF('3i SMNCC'!L$52="-","-",'3i SMNCC'!L$52)</f>
        <v>2.4654814606041811</v>
      </c>
      <c r="Q57" s="117">
        <f>IF('3i SMNCC'!M$52="-","-",'3i SMNCC'!M$52)</f>
        <v>4.8850955964817686</v>
      </c>
      <c r="R57" s="117">
        <f>IF('3i SMNCC'!N$52="-","-",'3i SMNCC'!N$52)</f>
        <v>4.7480163427765101</v>
      </c>
      <c r="S57" s="117">
        <f>IF('3i SMNCC'!O$52="-","-",'3i SMNCC'!O$52)</f>
        <v>7.093641997338695</v>
      </c>
      <c r="T57" s="117">
        <f>IF('3i SMNCC'!P$52="-","-",'3i SMNCC'!P$52)</f>
        <v>6.2155900817178944</v>
      </c>
      <c r="U57" s="117">
        <f>IF('3i SMNCC'!Q$52="-","-",'3i SMNCC'!Q$52)</f>
        <v>5.8459595331056082</v>
      </c>
      <c r="V57" s="117">
        <f>IF('3i SMNCC'!R$52="-","-",'3i SMNCC'!R$52)</f>
        <v>6.2696858243973583</v>
      </c>
      <c r="W57" s="117">
        <f>IF('3i SMNCC'!S$52="-","-",'3i SMNCC'!S$52)</f>
        <v>6.0892580260299454</v>
      </c>
      <c r="X57" s="27"/>
      <c r="Y57" s="117">
        <f>IF('3i SMNCC'!U$52="-","-",'3i SMNCC'!U$52)</f>
        <v>5.9026181198620193</v>
      </c>
      <c r="Z57" s="117" t="str">
        <f>IF('3i SMNCC'!V$52="-","-",'3i SMNCC'!V$52)</f>
        <v>-</v>
      </c>
      <c r="AA57" s="117" t="str">
        <f>IF('3i SMNCC'!W$52="-","-",'3i SMNCC'!W$52)</f>
        <v>-</v>
      </c>
      <c r="AB57" s="117" t="str">
        <f>IF('3i SMNCC'!X$52="-","-",'3i SMNCC'!X$52)</f>
        <v>-</v>
      </c>
      <c r="AC57" s="117" t="str">
        <f>IF('3i SMNCC'!Y$52="-","-",'3i SMNCC'!Y$52)</f>
        <v>-</v>
      </c>
      <c r="AD57" s="25"/>
    </row>
    <row r="58" spans="1:30" s="26" customFormat="1" ht="12.6" customHeight="1" x14ac:dyDescent="0.15">
      <c r="A58" s="207">
        <v>7</v>
      </c>
      <c r="B58" s="120" t="s">
        <v>248</v>
      </c>
      <c r="C58" s="120" t="s">
        <v>187</v>
      </c>
      <c r="D58" s="122" t="s">
        <v>128</v>
      </c>
      <c r="E58" s="119"/>
      <c r="F58" s="27"/>
      <c r="G58" s="117">
        <f>IF('3g CPIH'!C$17="-","-",'3j PAAC PAP'!$G$18*('3g CPIH'!C$17/'3g CPIH'!$G$17))</f>
        <v>23.857918590998043</v>
      </c>
      <c r="H58" s="117">
        <f>IF('3g CPIH'!D$17="-","-",'3j PAAC PAP'!$G$18*('3g CPIH'!D$17/'3g CPIH'!$G$17))</f>
        <v>23.905682191780819</v>
      </c>
      <c r="I58" s="117">
        <f>IF('3g CPIH'!E$17="-","-",'3j PAAC PAP'!$G$18*('3g CPIH'!E$17/'3g CPIH'!$G$17))</f>
        <v>23.977327592954992</v>
      </c>
      <c r="J58" s="117">
        <f>IF('3g CPIH'!F$17="-","-",'3j PAAC PAP'!$G$18*('3g CPIH'!F$17/'3g CPIH'!$G$17))</f>
        <v>24.120618395303325</v>
      </c>
      <c r="K58" s="117">
        <f>IF('3g CPIH'!G$17="-","-",'3j PAAC PAP'!$G$18*('3g CPIH'!G$17/'3g CPIH'!$G$17))</f>
        <v>24.4072</v>
      </c>
      <c r="L58" s="117">
        <f>IF('3g CPIH'!H$17="-","-",'3j PAAC PAP'!$G$18*('3g CPIH'!H$17/'3g CPIH'!$G$17))</f>
        <v>24.717663405088064</v>
      </c>
      <c r="M58" s="117">
        <f>IF('3g CPIH'!I$17="-","-",'3j PAAC PAP'!$G$18*('3g CPIH'!I$17/'3g CPIH'!$G$17))</f>
        <v>25.075890410958902</v>
      </c>
      <c r="N58" s="117">
        <f>IF('3g CPIH'!J$17="-","-",'3j PAAC PAP'!$G$18*('3g CPIH'!J$17/'3g CPIH'!$G$17))</f>
        <v>25.290826614481411</v>
      </c>
      <c r="O58" s="27"/>
      <c r="P58" s="117">
        <f>IF('3g CPIH'!L$17="-","-",'3j PAAC PAP'!$G$18*('3g CPIH'!L$17/'3g CPIH'!$G$17))</f>
        <v>25.290826614481411</v>
      </c>
      <c r="Q58" s="117">
        <f>IF('3g CPIH'!M$17="-","-",'3j PAAC PAP'!$G$18*('3g CPIH'!M$17/'3g CPIH'!$G$17))</f>
        <v>25.577408219178082</v>
      </c>
      <c r="R58" s="117">
        <f>IF('3g CPIH'!N$17="-","-",'3j PAAC PAP'!$G$18*('3g CPIH'!N$17/'3g CPIH'!$G$17))</f>
        <v>25.768462622309197</v>
      </c>
      <c r="S58" s="117">
        <f>IF('3g CPIH'!O$17="-","-",'3j PAAC PAP'!$G$18*('3g CPIH'!O$17/'3g CPIH'!$G$17))</f>
        <v>25.911753424657533</v>
      </c>
      <c r="T58" s="117">
        <f>IF('3g CPIH'!P$17="-","-",'3j PAAC PAP'!$G$18*('3g CPIH'!P$17/'3g CPIH'!$G$17))</f>
        <v>25.983398825831699</v>
      </c>
      <c r="U58" s="117">
        <f>IF('3g CPIH'!Q$17="-","-",'3j PAAC PAP'!$G$18*('3g CPIH'!Q$17/'3g CPIH'!$G$17))</f>
        <v>26.126689628180038</v>
      </c>
      <c r="V58" s="117">
        <f>IF('3g CPIH'!R$17="-","-",'3j PAAC PAP'!$G$18*('3g CPIH'!R$17/'3g CPIH'!$G$17))</f>
        <v>26.604325636007829</v>
      </c>
      <c r="W58" s="117">
        <f>IF('3g CPIH'!S$17="-","-",'3j PAAC PAP'!$G$18*('3g CPIH'!S$17/'3g CPIH'!$G$17))</f>
        <v>27.39242504892368</v>
      </c>
      <c r="X58" s="27"/>
      <c r="Y58" s="117">
        <f>IF('3g CPIH'!U$17="-","-",'3j PAAC PAP'!$G$18*('3g CPIH'!U$17/'3g CPIH'!$G$17))</f>
        <v>28.777569471624265</v>
      </c>
      <c r="Z58" s="117" t="str">
        <f>IF('3g CPIH'!V$17="-","-",'3j PAAC PAP'!$G$18*('3g CPIH'!V$17/'3g CPIH'!$G$17))</f>
        <v>-</v>
      </c>
      <c r="AA58" s="117" t="str">
        <f>IF('3g CPIH'!W$17="-","-",'3j PAAC PAP'!$G$18*('3g CPIH'!W$17/'3g CPIH'!$G$17))</f>
        <v>-</v>
      </c>
      <c r="AB58" s="117" t="str">
        <f>IF('3g CPIH'!X$17="-","-",'3j PAAC PAP'!$G$18*('3g CPIH'!X$17/'3g CPIH'!$G$17))</f>
        <v>-</v>
      </c>
      <c r="AC58" s="117" t="str">
        <f>IF('3g CPIH'!Y$17="-","-",'3j PAAC PAP'!$G$18*('3g CPIH'!Y$17/'3g CPIH'!$G$17))</f>
        <v>-</v>
      </c>
      <c r="AD58" s="25"/>
    </row>
    <row r="59" spans="1:30" s="26" customFormat="1" ht="11.25" x14ac:dyDescent="0.15">
      <c r="A59" s="207">
        <v>8</v>
      </c>
      <c r="B59" s="120" t="s">
        <v>248</v>
      </c>
      <c r="C59" s="120" t="s">
        <v>188</v>
      </c>
      <c r="D59" s="122" t="s">
        <v>128</v>
      </c>
      <c r="E59" s="119"/>
      <c r="F59" s="27"/>
      <c r="G59" s="117">
        <f>IF(G51="-","-",SUM(G51:G57)*'3j PAAC PAP'!$G$36)</f>
        <v>0</v>
      </c>
      <c r="H59" s="117">
        <f>IF(H51="-","-",SUM(H51:H57)*'3j PAAC PAP'!$G$36)</f>
        <v>0</v>
      </c>
      <c r="I59" s="117">
        <f>IF(I51="-","-",SUM(I51:I57)*'3j PAAC PAP'!$G$36)</f>
        <v>0</v>
      </c>
      <c r="J59" s="117">
        <f>IF(J51="-","-",SUM(J51:J57)*'3j PAAC PAP'!$G$36)</f>
        <v>0</v>
      </c>
      <c r="K59" s="117">
        <f>IF(K51="-","-",SUM(K51:K57)*'3j PAAC PAP'!$G$36)</f>
        <v>0</v>
      </c>
      <c r="L59" s="117">
        <f>IF(L51="-","-",SUM(L51:L57)*'3j PAAC PAP'!$G$36)</f>
        <v>0</v>
      </c>
      <c r="M59" s="117">
        <f>IF(M51="-","-",SUM(M51:M57)*'3j PAAC PAP'!$G$36)</f>
        <v>0</v>
      </c>
      <c r="N59" s="117">
        <f>IF(N51="-","-",SUM(N51:N57)*'3j PAAC PAP'!$G$36)</f>
        <v>0</v>
      </c>
      <c r="O59" s="27"/>
      <c r="P59" s="117">
        <f>IF(P51="-","-",SUM(P51:P57)*'3j PAAC PAP'!$G$36)</f>
        <v>0</v>
      </c>
      <c r="Q59" s="117">
        <f>IF(Q51="-","-",SUM(Q51:Q57)*'3j PAAC PAP'!$G$36)</f>
        <v>0</v>
      </c>
      <c r="R59" s="117">
        <f>IF(R51="-","-",SUM(R51:R57)*'3j PAAC PAP'!$G$36)</f>
        <v>0</v>
      </c>
      <c r="S59" s="117">
        <f>IF(S51="-","-",SUM(S51:S57)*'3j PAAC PAP'!$G$36)</f>
        <v>0</v>
      </c>
      <c r="T59" s="117">
        <f>IF(T51="-","-",SUM(T51:T57)*'3j PAAC PAP'!$G$36)</f>
        <v>0</v>
      </c>
      <c r="U59" s="117">
        <f>IF(U51="-","-",SUM(U51:U57)*'3j PAAC PAP'!$G$36)</f>
        <v>0</v>
      </c>
      <c r="V59" s="117">
        <f>IF(V51="-","-",SUM(V51:V57)*'3j PAAC PAP'!$G$36)</f>
        <v>0</v>
      </c>
      <c r="W59" s="117">
        <f>IF(W51="-","-",SUM(W51:W57)*'3j PAAC PAP'!$G$36)</f>
        <v>0</v>
      </c>
      <c r="X59" s="27"/>
      <c r="Y59" s="117">
        <f>IF(Y51="-","-",SUM(Y51:Y57)*'3j PAAC PAP'!$G$36)</f>
        <v>0</v>
      </c>
      <c r="Z59" s="117" t="str">
        <f>IF(Z51="-","-",SUM(Z51:Z57)*'3j PAAC PAP'!$G$36)</f>
        <v>-</v>
      </c>
      <c r="AA59" s="117" t="str">
        <f>IF(AA51="-","-",SUM(AA51:AA57)*'3j PAAC PAP'!$G$36)</f>
        <v>-</v>
      </c>
      <c r="AB59" s="117" t="str">
        <f>IF(AB51="-","-",SUM(AB51:AB57)*'3j PAAC PAP'!$G$36)</f>
        <v>-</v>
      </c>
      <c r="AC59" s="117" t="str">
        <f>IF(AC51="-","-",SUM(AC51:AC57)*'3j PAAC PAP'!$G$36)</f>
        <v>-</v>
      </c>
      <c r="AD59" s="25"/>
    </row>
    <row r="60" spans="1:30" s="26" customFormat="1" ht="11.25" customHeight="1" x14ac:dyDescent="0.15">
      <c r="A60" s="207">
        <v>9</v>
      </c>
      <c r="B60" s="120" t="s">
        <v>189</v>
      </c>
      <c r="C60" s="120" t="s">
        <v>250</v>
      </c>
      <c r="D60" s="122" t="s">
        <v>128</v>
      </c>
      <c r="E60" s="119"/>
      <c r="F60" s="27"/>
      <c r="G60" s="117">
        <f>IF(G51="-","-",SUM(G51:G59)*'3k EBIT'!$E$10)</f>
        <v>11.91447803104494</v>
      </c>
      <c r="H60" s="117">
        <f>IF(H51="-","-",SUM(H51:H59)*'3k EBIT'!$E$10)</f>
        <v>11.409382113064382</v>
      </c>
      <c r="I60" s="117">
        <f>IF(I51="-","-",SUM(I51:I59)*'3k EBIT'!$E$10)</f>
        <v>11.321767776210832</v>
      </c>
      <c r="J60" s="117">
        <f>IF(J51="-","-",SUM(J51:J59)*'3k EBIT'!$E$10)</f>
        <v>11.100969105444312</v>
      </c>
      <c r="K60" s="117">
        <f>IF(K51="-","-",SUM(K51:K59)*'3k EBIT'!$E$10)</f>
        <v>12.25721822167352</v>
      </c>
      <c r="L60" s="117">
        <f>IF(L51="-","-",SUM(L51:L59)*'3k EBIT'!$E$10)</f>
        <v>12.109111549740909</v>
      </c>
      <c r="M60" s="117">
        <f>IF(M51="-","-",SUM(M51:M59)*'3k EBIT'!$E$10)</f>
        <v>13.244425213667041</v>
      </c>
      <c r="N60" s="117">
        <f>IF(N51="-","-",SUM(N51:N59)*'3k EBIT'!$E$10)</f>
        <v>13.72462045716169</v>
      </c>
      <c r="O60" s="27"/>
      <c r="P60" s="117">
        <f>IF(P51="-","-",SUM(P51:P59)*'3k EBIT'!$E$10)</f>
        <v>13.72462045716169</v>
      </c>
      <c r="Q60" s="117">
        <f>IF(Q51="-","-",SUM(Q51:Q59)*'3k EBIT'!$E$10)</f>
        <v>15.45989761870889</v>
      </c>
      <c r="R60" s="117">
        <f>IF(R51="-","-",SUM(R51:R59)*'3k EBIT'!$E$10)</f>
        <v>14.899343046059711</v>
      </c>
      <c r="S60" s="117">
        <f>IF(S51="-","-",SUM(S51:S59)*'3k EBIT'!$E$10)</f>
        <v>15.037192926719348</v>
      </c>
      <c r="T60" s="117">
        <f>IF(T51="-","-",SUM(T51:T59)*'3k EBIT'!$E$10)</f>
        <v>14.34797189248548</v>
      </c>
      <c r="U60" s="117">
        <f>IF(U51="-","-",SUM(U51:U59)*'3k EBIT'!$E$10)</f>
        <v>15.486249237255649</v>
      </c>
      <c r="V60" s="117">
        <f>IF(V51="-","-",SUM(V51:V59)*'3k EBIT'!$E$10)</f>
        <v>17.060109830202016</v>
      </c>
      <c r="W60" s="117">
        <f>IF(W51="-","-",SUM(W51:W59)*'3k EBIT'!$E$10)</f>
        <v>24.089710246479367</v>
      </c>
      <c r="X60" s="27"/>
      <c r="Y60" s="117">
        <f>IF(Y51="-","-",SUM(Y51:Y59)*'3k EBIT'!$E$10)</f>
        <v>40.960369543339787</v>
      </c>
      <c r="Z60" s="117" t="str">
        <f>IF(Z51="-","-",SUM(Z51:Z59)*'3k EBIT'!$E$10)</f>
        <v>-</v>
      </c>
      <c r="AA60" s="117" t="str">
        <f>IF(AA51="-","-",SUM(AA51:AA59)*'3k EBIT'!$E$10)</f>
        <v>-</v>
      </c>
      <c r="AB60" s="117" t="str">
        <f>IF(AB51="-","-",SUM(AB51:AB59)*'3k EBIT'!$E$10)</f>
        <v>-</v>
      </c>
      <c r="AC60" s="117" t="str">
        <f>IF(AC51="-","-",SUM(AC51:AC59)*'3k EBIT'!$E$10)</f>
        <v>-</v>
      </c>
      <c r="AD60" s="25"/>
    </row>
    <row r="61" spans="1:30" s="26" customFormat="1" ht="11.25" customHeight="1" x14ac:dyDescent="0.15">
      <c r="A61" s="207">
        <v>10</v>
      </c>
      <c r="B61" s="120" t="s">
        <v>251</v>
      </c>
      <c r="C61" s="156" t="s">
        <v>252</v>
      </c>
      <c r="D61" s="122" t="s">
        <v>128</v>
      </c>
      <c r="E61" s="118"/>
      <c r="F61" s="27"/>
      <c r="G61" s="117">
        <f>IF(G51="-","-",SUM(G51:G54,G56:G60)*'3l HAP'!$E$11)</f>
        <v>6.786934733251849</v>
      </c>
      <c r="H61" s="117">
        <f>IF(H51="-","-",SUM(H51:H54,H56:H60)*'3l HAP'!$E$11)</f>
        <v>6.3828301049791003</v>
      </c>
      <c r="I61" s="117">
        <f>IF(I51="-","-",SUM(I51:I54,I56:I60)*'3l HAP'!$E$11)</f>
        <v>6.4103672134441565</v>
      </c>
      <c r="J61" s="117">
        <f>IF(J51="-","-",SUM(J51:J54,J56:J60)*'3l HAP'!$E$11)</f>
        <v>6.2514226421041652</v>
      </c>
      <c r="K61" s="117">
        <f>IF(K51="-","-",SUM(K51:K54,K56:K60)*'3l HAP'!$E$11)</f>
        <v>7.0736460982581484</v>
      </c>
      <c r="L61" s="117">
        <f>IF(L51="-","-",SUM(L51:L54,L56:L60)*'3l HAP'!$E$11)</f>
        <v>6.941669708534274</v>
      </c>
      <c r="M61" s="117">
        <f>IF(M51="-","-",SUM(M51:M54,M56:M60)*'3l HAP'!$E$11)</f>
        <v>7.797558169643783</v>
      </c>
      <c r="N61" s="117">
        <f>IF(N51="-","-",SUM(N51:N54,N56:N60)*'3l HAP'!$E$11)</f>
        <v>8.1755558604903715</v>
      </c>
      <c r="O61" s="27"/>
      <c r="P61" s="117">
        <f>IF(P51="-","-",SUM(P51:P54,P56:P60)*'3l HAP'!$E$11)</f>
        <v>8.1755558604903715</v>
      </c>
      <c r="Q61" s="117">
        <f>IF(Q51="-","-",SUM(Q51:Q54,Q56:Q60)*'3l HAP'!$E$11)</f>
        <v>9.2266275299887752</v>
      </c>
      <c r="R61" s="117">
        <f>IF(R51="-","-",SUM(R51:R54,R56:R60)*'3l HAP'!$E$11)</f>
        <v>8.7810134434272111</v>
      </c>
      <c r="S61" s="117">
        <f>IF(S51="-","-",SUM(S51:S54,S56:S60)*'3l HAP'!$E$11)</f>
        <v>8.7881179289238833</v>
      </c>
      <c r="T61" s="117">
        <f>IF(T51="-","-",SUM(T51:T54,T56:T60)*'3l HAP'!$E$11)</f>
        <v>8.2092302625733975</v>
      </c>
      <c r="U61" s="117">
        <f>IF(U51="-","-",SUM(U51:U54,U56:U60)*'3l HAP'!$E$11)</f>
        <v>9.0046962194717786</v>
      </c>
      <c r="V61" s="117">
        <f>IF(V51="-","-",SUM(V51:V54,V56:V60)*'3l HAP'!$E$11)</f>
        <v>10.233252508540032</v>
      </c>
      <c r="W61" s="117">
        <f>IF(W51="-","-",SUM(W51:W54,W56:W60)*'3l HAP'!$E$11)</f>
        <v>15.045780882914691</v>
      </c>
      <c r="X61" s="27"/>
      <c r="Y61" s="117">
        <f>IF(Y51="-","-",SUM(Y51:Y54,Y56:Y60)*'3l HAP'!$E$11)</f>
        <v>27.881413099768849</v>
      </c>
      <c r="Z61" s="117" t="str">
        <f>IF(Z51="-","-",SUM(Z51:Z54,Z56:Z60)*'3l HAP'!$E$11)</f>
        <v>-</v>
      </c>
      <c r="AA61" s="117" t="str">
        <f>IF(AA51="-","-",SUM(AA51:AA54,AA56:AA60)*'3l HAP'!$E$11)</f>
        <v>-</v>
      </c>
      <c r="AB61" s="117" t="str">
        <f>IF(AB51="-","-",SUM(AB51:AB54,AB56:AB60)*'3l HAP'!$E$11)</f>
        <v>-</v>
      </c>
      <c r="AC61" s="117" t="str">
        <f>IF(AC51="-","-",SUM(AC51:AC54,AC56:AC60)*'3l HAP'!$E$11)</f>
        <v>-</v>
      </c>
      <c r="AD61" s="25"/>
    </row>
    <row r="62" spans="1:30" s="26" customFormat="1" ht="11.25" customHeight="1" x14ac:dyDescent="0.15">
      <c r="A62" s="207">
        <v>11</v>
      </c>
      <c r="B62" s="120" t="s">
        <v>253</v>
      </c>
      <c r="C62" s="120" t="str">
        <f>B62&amp;"_"&amp;D62</f>
        <v>Total_N Wales and Mersey</v>
      </c>
      <c r="D62" s="122" t="s">
        <v>128</v>
      </c>
      <c r="E62" s="119"/>
      <c r="F62" s="27"/>
      <c r="G62" s="117">
        <f t="shared" ref="G62:N62" si="9">IF(G51="-","-",SUM(G51:G61))</f>
        <v>633.86446682485757</v>
      </c>
      <c r="H62" s="117">
        <f t="shared" si="9"/>
        <v>606.8763774939822</v>
      </c>
      <c r="I62" s="117">
        <f t="shared" si="9"/>
        <v>602.2926356201192</v>
      </c>
      <c r="J62" s="117">
        <f t="shared" si="9"/>
        <v>590.51271317693261</v>
      </c>
      <c r="K62" s="117">
        <f t="shared" si="9"/>
        <v>652.19012814033226</v>
      </c>
      <c r="L62" s="117">
        <f t="shared" si="9"/>
        <v>644.26306697393545</v>
      </c>
      <c r="M62" s="117">
        <f t="shared" si="9"/>
        <v>704.87228148673091</v>
      </c>
      <c r="N62" s="117">
        <f t="shared" si="9"/>
        <v>730.52370260646296</v>
      </c>
      <c r="O62" s="27"/>
      <c r="P62" s="117">
        <f t="shared" ref="P62:W62" si="10">IF(P51="-","-",SUM(P51:P61))</f>
        <v>730.52370260646296</v>
      </c>
      <c r="Q62" s="117">
        <f t="shared" si="10"/>
        <v>822.90511347526149</v>
      </c>
      <c r="R62" s="117">
        <f t="shared" si="10"/>
        <v>792.95663933024025</v>
      </c>
      <c r="S62" s="117">
        <f t="shared" si="10"/>
        <v>800.21899769575828</v>
      </c>
      <c r="T62" s="117">
        <f t="shared" si="10"/>
        <v>763.36533373733278</v>
      </c>
      <c r="U62" s="117">
        <f t="shared" si="10"/>
        <v>824.07010888380546</v>
      </c>
      <c r="V62" s="117">
        <f t="shared" si="10"/>
        <v>908.13339900757796</v>
      </c>
      <c r="W62" s="117">
        <f t="shared" si="10"/>
        <v>1282.9247438389855</v>
      </c>
      <c r="X62" s="27"/>
      <c r="Y62" s="117">
        <f t="shared" ref="Y62:AC62" si="11">IF(Y51="-","-",SUM(Y51:Y61))</f>
        <v>2183.689445971268</v>
      </c>
      <c r="Z62" s="117" t="str">
        <f t="shared" si="11"/>
        <v>-</v>
      </c>
      <c r="AA62" s="117" t="str">
        <f t="shared" si="11"/>
        <v>-</v>
      </c>
      <c r="AB62" s="117" t="str">
        <f t="shared" si="11"/>
        <v>-</v>
      </c>
      <c r="AC62" s="117" t="str">
        <f t="shared" si="11"/>
        <v>-</v>
      </c>
      <c r="AD62" s="25"/>
    </row>
    <row r="63" spans="1:30" s="26" customFormat="1" ht="11.25" customHeight="1" x14ac:dyDescent="0.15">
      <c r="A63" s="207">
        <v>1</v>
      </c>
      <c r="B63" s="123" t="s">
        <v>244</v>
      </c>
      <c r="C63" s="123" t="s">
        <v>180</v>
      </c>
      <c r="D63" s="121" t="s">
        <v>133</v>
      </c>
      <c r="E63" s="75"/>
      <c r="F63" s="27"/>
      <c r="G63" s="35">
        <f>IF('3a DF'!H137="-","-",'3a DF'!H137)</f>
        <v>255.86089151206841</v>
      </c>
      <c r="H63" s="35">
        <f>IF('3a DF'!I137="-","-",'3a DF'!I137)</f>
        <v>229.06089151206839</v>
      </c>
      <c r="I63" s="35">
        <f>IF('3a DF'!J137="-","-",'3a DF'!J137)</f>
        <v>210.49302196537164</v>
      </c>
      <c r="J63" s="35">
        <f>IF('3a DF'!K137="-","-",'3a DF'!K137)</f>
        <v>199.56534301037414</v>
      </c>
      <c r="K63" s="35">
        <f>IF('3a DF'!L137="-","-",'3a DF'!L137)</f>
        <v>241.81592053513933</v>
      </c>
      <c r="L63" s="35">
        <f>IF('3a DF'!M137="-","-",'3a DF'!M137)</f>
        <v>231.71069084981019</v>
      </c>
      <c r="M63" s="35">
        <f>IF('3a DF'!N137="-","-",'3a DF'!N137)</f>
        <v>256.40891860419651</v>
      </c>
      <c r="N63" s="35">
        <f>IF('3a DF'!O137="-","-",'3a DF'!O137)</f>
        <v>280.83396241607778</v>
      </c>
      <c r="O63" s="27"/>
      <c r="P63" s="35">
        <f>IF('3a DF'!Q137="-","-",'3a DF'!Q137)</f>
        <v>280.83396241607778</v>
      </c>
      <c r="Q63" s="35">
        <f>IF('3a DF'!R137="-","-",'3a DF'!R137)</f>
        <v>332.62801003735376</v>
      </c>
      <c r="R63" s="35">
        <f>IF('3a DF'!S137="-","-",'3a DF'!S137)</f>
        <v>301.54285195485789</v>
      </c>
      <c r="S63" s="35">
        <f>IF('3a DF'!T137="-","-",'3a DF'!T137)</f>
        <v>292.59253752583101</v>
      </c>
      <c r="T63" s="35">
        <f>IF('3a DF'!U137="-","-",'3a DF'!U137)</f>
        <v>255.11349630008363</v>
      </c>
      <c r="U63" s="35">
        <f>IF('3a DF'!V137="-","-",'3a DF'!V137)</f>
        <v>303.63874745404814</v>
      </c>
      <c r="V63" s="35">
        <f>IF('3a DF'!W137="-","-",'3a DF'!W137)</f>
        <v>383.10592119323252</v>
      </c>
      <c r="W63" s="35">
        <f>IF('3a DF'!X137="-","-",'3a DF'!X137)</f>
        <v>691.44113988710058</v>
      </c>
      <c r="X63" s="27"/>
      <c r="Y63" s="35">
        <f>IF('3a DF'!Z137="-","-",'3a DF'!Z137)</f>
        <v>1523.4847087440419</v>
      </c>
      <c r="Z63" s="35" t="str">
        <f>IF('3a DF'!AA137="-","-",'3a DF'!AA137)</f>
        <v>-</v>
      </c>
      <c r="AA63" s="35" t="str">
        <f>IF('3a DF'!AB137="-","-",'3a DF'!AB137)</f>
        <v>-</v>
      </c>
      <c r="AB63" s="35" t="str">
        <f>IF('3a DF'!AC137="-","-",'3a DF'!AC137)</f>
        <v>-</v>
      </c>
      <c r="AC63" s="35" t="str">
        <f>IF('3a DF'!AD137="-","-",'3a DF'!AD137)</f>
        <v>-</v>
      </c>
      <c r="AD63" s="25"/>
    </row>
    <row r="64" spans="1:30" s="26" customFormat="1" ht="11.25" customHeight="1" x14ac:dyDescent="0.15">
      <c r="A64" s="207">
        <v>2</v>
      </c>
      <c r="B64" s="123" t="s">
        <v>244</v>
      </c>
      <c r="C64" s="123" t="s">
        <v>181</v>
      </c>
      <c r="D64" s="121" t="s">
        <v>133</v>
      </c>
      <c r="E64" s="75"/>
      <c r="F64" s="27"/>
      <c r="G64" s="35">
        <f>IF('3b CM'!G32="-","-",'3b CM'!G32)</f>
        <v>5.9373142488392754E-2</v>
      </c>
      <c r="H64" s="35">
        <f>IF('3b CM'!H32="-","-",'3b CM'!H32)</f>
        <v>8.9059713732589127E-2</v>
      </c>
      <c r="I64" s="35">
        <f>IF('3b CM'!I32="-","-",'3b CM'!I32)</f>
        <v>0.28043935695902794</v>
      </c>
      <c r="J64" s="35">
        <f>IF('3b CM'!J32="-","-",'3b CM'!J32)</f>
        <v>0.28519285874406208</v>
      </c>
      <c r="K64" s="35">
        <f>IF('3b CM'!K32="-","-",'3b CM'!K32)</f>
        <v>3.6629582044763804</v>
      </c>
      <c r="L64" s="35">
        <f>IF('3b CM'!L32="-","-",'3b CM'!L32)</f>
        <v>3.5534395931479712</v>
      </c>
      <c r="M64" s="35">
        <f>IF('3b CM'!M32="-","-",'3b CM'!M32)</f>
        <v>12.42000229066795</v>
      </c>
      <c r="N64" s="35">
        <f>IF('3b CM'!N32="-","-",'3b CM'!N32)</f>
        <v>11.806807463117455</v>
      </c>
      <c r="O64" s="27"/>
      <c r="P64" s="35">
        <f>IF('3b CM'!P32="-","-",'3b CM'!P32)</f>
        <v>11.806807463117455</v>
      </c>
      <c r="Q64" s="35">
        <f>IF('3b CM'!Q32="-","-",'3b CM'!Q32)</f>
        <v>15.856462264293087</v>
      </c>
      <c r="R64" s="35">
        <f>IF('3b CM'!R32="-","-",'3b CM'!R32)</f>
        <v>15.230011644987618</v>
      </c>
      <c r="S64" s="35">
        <f>IF('3b CM'!S32="-","-",'3b CM'!S32)</f>
        <v>18.26024058740331</v>
      </c>
      <c r="T64" s="35">
        <f>IF('3b CM'!T32="-","-",'3b CM'!T32)</f>
        <v>18.606096829399728</v>
      </c>
      <c r="U64" s="35">
        <f>IF('3b CM'!U32="-","-",'3b CM'!U32)</f>
        <v>14.294736641926631</v>
      </c>
      <c r="V64" s="35">
        <f>IF('3b CM'!V32="-","-",'3b CM'!V32)</f>
        <v>14.449868833392371</v>
      </c>
      <c r="W64" s="35">
        <f>IF('3b CM'!W32="-","-",'3b CM'!W32)</f>
        <v>9.0387439670376803</v>
      </c>
      <c r="X64" s="27"/>
      <c r="Y64" s="35">
        <f>IF('3b CM'!Y32="-","-",'3b CM'!Y32)</f>
        <v>12.084138832873665</v>
      </c>
      <c r="Z64" s="35" t="str">
        <f>IF('3b CM'!Z32="-","-",'3b CM'!Z32)</f>
        <v>-</v>
      </c>
      <c r="AA64" s="35" t="str">
        <f>IF('3b CM'!AA32="-","-",'3b CM'!AA32)</f>
        <v>-</v>
      </c>
      <c r="AB64" s="35" t="str">
        <f>IF('3b CM'!AB32="-","-",'3b CM'!AB32)</f>
        <v>-</v>
      </c>
      <c r="AC64" s="35" t="str">
        <f>IF('3b CM'!AC32="-","-",'3b CM'!AC32)</f>
        <v>-</v>
      </c>
      <c r="AD64" s="25"/>
    </row>
    <row r="65" spans="1:30" s="26" customFormat="1" ht="11.25" customHeight="1" x14ac:dyDescent="0.15">
      <c r="A65" s="207"/>
      <c r="B65" s="123" t="s">
        <v>245</v>
      </c>
      <c r="C65" s="123" t="s">
        <v>182</v>
      </c>
      <c r="D65" s="121" t="s">
        <v>133</v>
      </c>
      <c r="E65" s="75"/>
      <c r="F65" s="27"/>
      <c r="G65" s="35" t="str">
        <f>IF('3c AA'!J171="-","-",'3c AA'!J171)</f>
        <v>-</v>
      </c>
      <c r="H65" s="35" t="str">
        <f>IF('3c AA'!K171="-","-",'3c AA'!K171)</f>
        <v>-</v>
      </c>
      <c r="I65" s="35" t="str">
        <f>IF('3c AA'!L171="-","-",'3c AA'!L171)</f>
        <v>-</v>
      </c>
      <c r="J65" s="35" t="str">
        <f>IF('3c AA'!M171="-","-",'3c AA'!M171)</f>
        <v>-</v>
      </c>
      <c r="K65" s="35" t="str">
        <f>IF('3c AA'!N171="-","-",'3c AA'!N171)</f>
        <v>-</v>
      </c>
      <c r="L65" s="35" t="str">
        <f>IF('3c AA'!O171="-","-",'3c AA'!O171)</f>
        <v>-</v>
      </c>
      <c r="M65" s="35" t="str">
        <f>IF('3c AA'!P171="-","-",'3c AA'!P171)</f>
        <v>-</v>
      </c>
      <c r="N65" s="35" t="str">
        <f>IF('3c AA'!Q171="-","-",'3c AA'!Q171)</f>
        <v>-</v>
      </c>
      <c r="O65" s="27"/>
      <c r="P65" s="35" t="str">
        <f>IF('3c AA'!S171="-","-",'3c AA'!S171)</f>
        <v>-</v>
      </c>
      <c r="Q65" s="35" t="str">
        <f>IF('3c AA'!T171="-","-",'3c AA'!T171)</f>
        <v>-</v>
      </c>
      <c r="R65" s="35" t="str">
        <f>IF('3c AA'!U171="-","-",'3c AA'!U171)</f>
        <v>-</v>
      </c>
      <c r="S65" s="35" t="str">
        <f>IF('3c AA'!V171="-","-",'3c AA'!V171)</f>
        <v>-</v>
      </c>
      <c r="T65" s="35">
        <f>IF('3c AA'!W171="-","-",'3c AA'!W171)</f>
        <v>0</v>
      </c>
      <c r="U65" s="35">
        <f>IF('3c AA'!X171="-","-",'3c AA'!X171)</f>
        <v>0</v>
      </c>
      <c r="V65" s="35">
        <f>IF('3c AA'!Y171="-","-",'3c AA'!Y171)</f>
        <v>0</v>
      </c>
      <c r="W65" s="35" t="str">
        <f>IF('3c AA'!Z171="-","-",'3c AA'!Z171)</f>
        <v>-</v>
      </c>
      <c r="X65" s="27"/>
      <c r="Y65" s="35">
        <f>IF('3c AA'!AB171="-","-",'3c AA'!AB171)</f>
        <v>3.6458747062087693</v>
      </c>
      <c r="Z65" s="35" t="str">
        <f>IF('3c AA'!AC171="-","-",'3c AA'!AC171)</f>
        <v>-</v>
      </c>
      <c r="AA65" s="35" t="str">
        <f>IF('3c AA'!AD171="-","-",'3c AA'!AD171)</f>
        <v>-</v>
      </c>
      <c r="AB65" s="35" t="str">
        <f>IF('3c AA'!AE171="-","-",'3c AA'!AE171)</f>
        <v>-</v>
      </c>
      <c r="AC65" s="35" t="str">
        <f>IF('3c AA'!AF171="-","-",'3c AA'!AF171)</f>
        <v>-</v>
      </c>
      <c r="AD65" s="25"/>
    </row>
    <row r="66" spans="1:30" s="26" customFormat="1" ht="11.25" customHeight="1" x14ac:dyDescent="0.15">
      <c r="A66" s="207">
        <v>3</v>
      </c>
      <c r="B66" s="123" t="s">
        <v>246</v>
      </c>
      <c r="C66" s="123" t="s">
        <v>183</v>
      </c>
      <c r="D66" s="121" t="s">
        <v>133</v>
      </c>
      <c r="E66" s="75"/>
      <c r="F66" s="27"/>
      <c r="G66" s="35">
        <f>IF('3d PC'!G33="-","-",'3d PC'!G33)</f>
        <v>90.547556444583833</v>
      </c>
      <c r="H66" s="35">
        <f>IF('3d PC'!H33="-","-",'3d PC'!H33)</f>
        <v>90.520467787971157</v>
      </c>
      <c r="I66" s="35">
        <f>IF('3d PC'!I33="-","-",'3d PC'!I33)</f>
        <v>110.91404586760278</v>
      </c>
      <c r="J66" s="35">
        <f>IF('3d PC'!J33="-","-",'3d PC'!J33)</f>
        <v>110.80900609774923</v>
      </c>
      <c r="K66" s="35">
        <f>IF('3d PC'!K33="-","-",'3d PC'!K33)</f>
        <v>118.06939046391821</v>
      </c>
      <c r="L66" s="35">
        <f>IF('3d PC'!L33="-","-",'3d PC'!L33)</f>
        <v>118.49624444669503</v>
      </c>
      <c r="M66" s="35">
        <f>IF('3d PC'!M33="-","-",'3d PC'!M33)</f>
        <v>137.26899813137376</v>
      </c>
      <c r="N66" s="35">
        <f>IF('3d PC'!N33="-","-",'3d PC'!N33)</f>
        <v>137.36244415563814</v>
      </c>
      <c r="O66" s="27"/>
      <c r="P66" s="35">
        <f>IF('3d PC'!P33="-","-",'3d PC'!P33)</f>
        <v>137.36244415563814</v>
      </c>
      <c r="Q66" s="35">
        <f>IF('3d PC'!Q33="-","-",'3d PC'!Q33)</f>
        <v>146.96461957304555</v>
      </c>
      <c r="R66" s="35">
        <f>IF('3d PC'!R33="-","-",'3d PC'!R33)</f>
        <v>148.77112454814815</v>
      </c>
      <c r="S66" s="35">
        <f>IF('3d PC'!S33="-","-",'3d PC'!S33)</f>
        <v>153.04604975974598</v>
      </c>
      <c r="T66" s="35">
        <f>IF('3d PC'!T33="-","-",'3d PC'!T33)</f>
        <v>152.50029132864336</v>
      </c>
      <c r="U66" s="35">
        <f>IF('3d PC'!U33="-","-",'3d PC'!U33)</f>
        <v>161.46515228886494</v>
      </c>
      <c r="V66" s="35">
        <f>IF('3d PC'!V33="-","-",'3d PC'!V33)</f>
        <v>160.70940848032686</v>
      </c>
      <c r="W66" s="35">
        <f>IF('3d PC'!W33="-","-",'3d PC'!W33)</f>
        <v>168.0520523863828</v>
      </c>
      <c r="X66" s="27"/>
      <c r="Y66" s="35">
        <f>IF('3d PC'!Y33="-","-",'3d PC'!Y33)</f>
        <v>166.48245877803822</v>
      </c>
      <c r="Z66" s="35" t="str">
        <f>IF('3d PC'!Z33="-","-",'3d PC'!Z33)</f>
        <v>-</v>
      </c>
      <c r="AA66" s="35" t="str">
        <f>IF('3d PC'!AA33="-","-",'3d PC'!AA33)</f>
        <v>-</v>
      </c>
      <c r="AB66" s="35" t="str">
        <f>IF('3d PC'!AB33="-","-",'3d PC'!AB33)</f>
        <v>-</v>
      </c>
      <c r="AC66" s="35" t="str">
        <f>IF('3d PC'!AC33="-","-",'3d PC'!AC33)</f>
        <v>-</v>
      </c>
      <c r="AD66" s="25"/>
    </row>
    <row r="67" spans="1:30" s="26" customFormat="1" ht="11.25" x14ac:dyDescent="0.15">
      <c r="A67" s="207">
        <v>4</v>
      </c>
      <c r="B67" s="123" t="s">
        <v>247</v>
      </c>
      <c r="C67" s="123" t="s">
        <v>184</v>
      </c>
      <c r="D67" s="121" t="s">
        <v>133</v>
      </c>
      <c r="E67" s="75"/>
      <c r="F67" s="27"/>
      <c r="G67" s="35">
        <f>IF('3e NC-Elec'!H61="-","-",'3e NC-Elec'!H61)</f>
        <v>116.19937976530447</v>
      </c>
      <c r="H67" s="35">
        <f>IF('3e NC-Elec'!I61="-","-",'3e NC-Elec'!I61)</f>
        <v>117.19760986714678</v>
      </c>
      <c r="I67" s="35">
        <f>IF('3e NC-Elec'!J61="-","-",'3e NC-Elec'!J61)</f>
        <v>135.76275715081815</v>
      </c>
      <c r="J67" s="35">
        <f>IF('3e NC-Elec'!K61="-","-",'3e NC-Elec'!K61)</f>
        <v>135.01195351842912</v>
      </c>
      <c r="K67" s="35">
        <f>IF('3e NC-Elec'!L61="-","-",'3e NC-Elec'!L61)</f>
        <v>131.14258753630904</v>
      </c>
      <c r="L67" s="35">
        <f>IF('3e NC-Elec'!M61="-","-",'3e NC-Elec'!M61)</f>
        <v>132.33927985075059</v>
      </c>
      <c r="M67" s="35">
        <f>IF('3e NC-Elec'!N61="-","-",'3e NC-Elec'!N61)</f>
        <v>145.47848001922205</v>
      </c>
      <c r="N67" s="35">
        <f>IF('3e NC-Elec'!O61="-","-",'3e NC-Elec'!O61)</f>
        <v>144.94434467017982</v>
      </c>
      <c r="O67" s="27"/>
      <c r="P67" s="35">
        <f>IF('3e NC-Elec'!Q61="-","-",'3e NC-Elec'!Q61)</f>
        <v>144.94434467017982</v>
      </c>
      <c r="Q67" s="35">
        <f>IF('3e NC-Elec'!R61="-","-",'3e NC-Elec'!R61)</f>
        <v>149.30129697869432</v>
      </c>
      <c r="R67" s="35">
        <f>IF('3e NC-Elec'!S61="-","-",'3e NC-Elec'!S61)</f>
        <v>150.12972439965961</v>
      </c>
      <c r="S67" s="35">
        <f>IF('3e NC-Elec'!T61="-","-",'3e NC-Elec'!T61)</f>
        <v>143.56920344878219</v>
      </c>
      <c r="T67" s="35">
        <f>IF('3e NC-Elec'!U61="-","-",'3e NC-Elec'!U61)</f>
        <v>146.7155753822239</v>
      </c>
      <c r="U67" s="35">
        <f>IF('3e NC-Elec'!V61="-","-",'3e NC-Elec'!V61)</f>
        <v>164.89735722029971</v>
      </c>
      <c r="V67" s="35">
        <f>IF('3e NC-Elec'!W61="-","-",'3e NC-Elec'!W61)</f>
        <v>164.01044490105801</v>
      </c>
      <c r="W67" s="35">
        <f>IF('3e NC-Elec'!X61="-","-",'3e NC-Elec'!X61)</f>
        <v>202.87110966641757</v>
      </c>
      <c r="X67" s="27"/>
      <c r="Y67" s="35">
        <f>IF('3e NC-Elec'!Z61="-","-",'3e NC-Elec'!Z61)</f>
        <v>213.2809327292218</v>
      </c>
      <c r="Z67" s="35" t="str">
        <f>IF('3e NC-Elec'!AA61="-","-",'3e NC-Elec'!AA61)</f>
        <v>-</v>
      </c>
      <c r="AA67" s="35" t="str">
        <f>IF('3e NC-Elec'!AB61="-","-",'3e NC-Elec'!AB61)</f>
        <v>-</v>
      </c>
      <c r="AB67" s="35" t="str">
        <f>IF('3e NC-Elec'!AC61="-","-",'3e NC-Elec'!AC61)</f>
        <v>-</v>
      </c>
      <c r="AC67" s="35" t="str">
        <f>IF('3e NC-Elec'!AD61="-","-",'3e NC-Elec'!AD61)</f>
        <v>-</v>
      </c>
      <c r="AD67" s="25"/>
    </row>
    <row r="68" spans="1:30" s="26" customFormat="1" ht="11.25" x14ac:dyDescent="0.15">
      <c r="A68" s="207">
        <v>5</v>
      </c>
      <c r="B68" s="123" t="s">
        <v>248</v>
      </c>
      <c r="C68" s="123" t="s">
        <v>185</v>
      </c>
      <c r="D68" s="121" t="s">
        <v>133</v>
      </c>
      <c r="E68" s="75"/>
      <c r="F68" s="27"/>
      <c r="G68" s="35">
        <f>IF('3g CPIH'!C$17="-","-",'3h OC '!$E$10*('3g CPIH'!C$17/'3g CPIH'!$G$17))</f>
        <v>76.502677103718199</v>
      </c>
      <c r="H68" s="35">
        <f>IF('3g CPIH'!D$17="-","-",'3h OC '!$E$10*('3g CPIH'!D$17/'3g CPIH'!$G$17))</f>
        <v>76.655835616438353</v>
      </c>
      <c r="I68" s="35">
        <f>IF('3g CPIH'!E$17="-","-",'3h OC '!$E$10*('3g CPIH'!E$17/'3g CPIH'!$G$17))</f>
        <v>76.885573385518597</v>
      </c>
      <c r="J68" s="35">
        <f>IF('3g CPIH'!F$17="-","-",'3h OC '!$E$10*('3g CPIH'!F$17/'3g CPIH'!$G$17))</f>
        <v>77.345048923679059</v>
      </c>
      <c r="K68" s="35">
        <f>IF('3g CPIH'!G$17="-","-",'3h OC '!$E$10*('3g CPIH'!G$17/'3g CPIH'!$G$17))</f>
        <v>78.263999999999996</v>
      </c>
      <c r="L68" s="35">
        <f>IF('3g CPIH'!H$17="-","-",'3h OC '!$E$10*('3g CPIH'!H$17/'3g CPIH'!$G$17))</f>
        <v>79.259530332681024</v>
      </c>
      <c r="M68" s="35">
        <f>IF('3g CPIH'!I$17="-","-",'3h OC '!$E$10*('3g CPIH'!I$17/'3g CPIH'!$G$17))</f>
        <v>80.408219178082177</v>
      </c>
      <c r="N68" s="35">
        <f>IF('3g CPIH'!J$17="-","-",'3h OC '!$E$10*('3g CPIH'!J$17/'3g CPIH'!$G$17))</f>
        <v>81.097432485322898</v>
      </c>
      <c r="O68" s="27"/>
      <c r="P68" s="35">
        <f>IF('3g CPIH'!L$17="-","-",'3h OC '!$E$10*('3g CPIH'!L$17/'3g CPIH'!$G$17))</f>
        <v>81.097432485322898</v>
      </c>
      <c r="Q68" s="35">
        <f>IF('3g CPIH'!M$17="-","-",'3h OC '!$E$10*('3g CPIH'!M$17/'3g CPIH'!$G$17))</f>
        <v>82.016383561643835</v>
      </c>
      <c r="R68" s="35">
        <f>IF('3g CPIH'!N$17="-","-",'3h OC '!$E$10*('3g CPIH'!N$17/'3g CPIH'!$G$17))</f>
        <v>82.62901761252445</v>
      </c>
      <c r="S68" s="35">
        <f>IF('3g CPIH'!O$17="-","-",'3h OC '!$E$10*('3g CPIH'!O$17/'3g CPIH'!$G$17))</f>
        <v>83.088493150684926</v>
      </c>
      <c r="T68" s="35">
        <f>IF('3g CPIH'!P$17="-","-",'3h OC '!$E$10*('3g CPIH'!P$17/'3g CPIH'!$G$17))</f>
        <v>83.318230919765156</v>
      </c>
      <c r="U68" s="35">
        <f>IF('3g CPIH'!Q$17="-","-",'3h OC '!$E$10*('3g CPIH'!Q$17/'3g CPIH'!$G$17))</f>
        <v>83.777706457925632</v>
      </c>
      <c r="V68" s="35">
        <f>IF('3g CPIH'!R$17="-","-",'3h OC '!$E$10*('3g CPIH'!R$17/'3g CPIH'!$G$17))</f>
        <v>85.309291585127198</v>
      </c>
      <c r="W68" s="35">
        <f>IF('3g CPIH'!S$17="-","-",'3h OC '!$E$10*('3g CPIH'!S$17/'3g CPIH'!$G$17))</f>
        <v>87.836407045009793</v>
      </c>
      <c r="X68" s="27"/>
      <c r="Y68" s="35">
        <f>IF('3g CPIH'!U$17="-","-",'3h OC '!$E$10*('3g CPIH'!U$17/'3g CPIH'!$G$17))</f>
        <v>92.278003913894324</v>
      </c>
      <c r="Z68" s="35" t="str">
        <f>IF('3g CPIH'!V$17="-","-",'3h OC '!$E$10*('3g CPIH'!V$17/'3g CPIH'!$G$17))</f>
        <v>-</v>
      </c>
      <c r="AA68" s="35" t="str">
        <f>IF('3g CPIH'!W$17="-","-",'3h OC '!$E$10*('3g CPIH'!W$17/'3g CPIH'!$G$17))</f>
        <v>-</v>
      </c>
      <c r="AB68" s="35" t="str">
        <f>IF('3g CPIH'!X$17="-","-",'3h OC '!$E$10*('3g CPIH'!X$17/'3g CPIH'!$G$17))</f>
        <v>-</v>
      </c>
      <c r="AC68" s="35" t="str">
        <f>IF('3g CPIH'!Y$17="-","-",'3h OC '!$E$10*('3g CPIH'!Y$17/'3g CPIH'!$G$17))</f>
        <v>-</v>
      </c>
      <c r="AD68" s="25"/>
    </row>
    <row r="69" spans="1:30" s="26" customFormat="1" ht="11.25" x14ac:dyDescent="0.15">
      <c r="A69" s="207">
        <v>6</v>
      </c>
      <c r="B69" s="123" t="s">
        <v>248</v>
      </c>
      <c r="C69" s="123" t="s">
        <v>186</v>
      </c>
      <c r="D69" s="121" t="s">
        <v>133</v>
      </c>
      <c r="E69" s="75"/>
      <c r="F69" s="27"/>
      <c r="G69" s="35" t="s">
        <v>249</v>
      </c>
      <c r="H69" s="35" t="s">
        <v>249</v>
      </c>
      <c r="I69" s="35" t="s">
        <v>249</v>
      </c>
      <c r="J69" s="35" t="s">
        <v>249</v>
      </c>
      <c r="K69" s="35">
        <f>IF('3i SMNCC'!G$52="-","-",'3i SMNCC'!G$52)</f>
        <v>0</v>
      </c>
      <c r="L69" s="35">
        <f>IF('3i SMNCC'!H$52="-","-",'3i SMNCC'!H$52)</f>
        <v>-0.18995111249132623</v>
      </c>
      <c r="M69" s="35">
        <f>IF('3i SMNCC'!I$52="-","-",'3i SMNCC'!I$52)</f>
        <v>2.3898870370752556</v>
      </c>
      <c r="N69" s="35">
        <f>IF('3i SMNCC'!J$52="-","-",'3i SMNCC'!J$52)</f>
        <v>2.4654814606041811</v>
      </c>
      <c r="O69" s="27"/>
      <c r="P69" s="35">
        <f>IF('3i SMNCC'!L$52="-","-",'3i SMNCC'!L$52)</f>
        <v>2.4654814606041811</v>
      </c>
      <c r="Q69" s="35">
        <f>IF('3i SMNCC'!M$52="-","-",'3i SMNCC'!M$52)</f>
        <v>4.8850955964817686</v>
      </c>
      <c r="R69" s="35">
        <f>IF('3i SMNCC'!N$52="-","-",'3i SMNCC'!N$52)</f>
        <v>4.7480163427765101</v>
      </c>
      <c r="S69" s="35">
        <f>IF('3i SMNCC'!O$52="-","-",'3i SMNCC'!O$52)</f>
        <v>7.093641997338695</v>
      </c>
      <c r="T69" s="35">
        <f>IF('3i SMNCC'!P$52="-","-",'3i SMNCC'!P$52)</f>
        <v>6.2155900817178944</v>
      </c>
      <c r="U69" s="35">
        <f>IF('3i SMNCC'!Q$52="-","-",'3i SMNCC'!Q$52)</f>
        <v>5.8459595331056082</v>
      </c>
      <c r="V69" s="35">
        <f>IF('3i SMNCC'!R$52="-","-",'3i SMNCC'!R$52)</f>
        <v>6.2696858243973583</v>
      </c>
      <c r="W69" s="35">
        <f>IF('3i SMNCC'!S$52="-","-",'3i SMNCC'!S$52)</f>
        <v>6.0892580260299454</v>
      </c>
      <c r="X69" s="27"/>
      <c r="Y69" s="35">
        <f>IF('3i SMNCC'!U$52="-","-",'3i SMNCC'!U$52)</f>
        <v>5.9026181198620193</v>
      </c>
      <c r="Z69" s="35" t="str">
        <f>IF('3i SMNCC'!V$52="-","-",'3i SMNCC'!V$52)</f>
        <v>-</v>
      </c>
      <c r="AA69" s="35" t="str">
        <f>IF('3i SMNCC'!W$52="-","-",'3i SMNCC'!W$52)</f>
        <v>-</v>
      </c>
      <c r="AB69" s="35" t="str">
        <f>IF('3i SMNCC'!X$52="-","-",'3i SMNCC'!X$52)</f>
        <v>-</v>
      </c>
      <c r="AC69" s="35" t="str">
        <f>IF('3i SMNCC'!Y$52="-","-",'3i SMNCC'!Y$52)</f>
        <v>-</v>
      </c>
      <c r="AD69" s="25"/>
    </row>
    <row r="70" spans="1:30" s="26" customFormat="1" ht="11.25" x14ac:dyDescent="0.15">
      <c r="A70" s="207">
        <v>7</v>
      </c>
      <c r="B70" s="123" t="s">
        <v>248</v>
      </c>
      <c r="C70" s="123" t="s">
        <v>187</v>
      </c>
      <c r="D70" s="121" t="s">
        <v>133</v>
      </c>
      <c r="E70" s="75"/>
      <c r="F70" s="27"/>
      <c r="G70" s="35">
        <f>IF('3g CPIH'!C$17="-","-",'3j PAAC PAP'!$G$18*('3g CPIH'!C$17/'3g CPIH'!$G$17))</f>
        <v>23.857918590998043</v>
      </c>
      <c r="H70" s="35">
        <f>IF('3g CPIH'!D$17="-","-",'3j PAAC PAP'!$G$18*('3g CPIH'!D$17/'3g CPIH'!$G$17))</f>
        <v>23.905682191780819</v>
      </c>
      <c r="I70" s="35">
        <f>IF('3g CPIH'!E$17="-","-",'3j PAAC PAP'!$G$18*('3g CPIH'!E$17/'3g CPIH'!$G$17))</f>
        <v>23.977327592954992</v>
      </c>
      <c r="J70" s="35">
        <f>IF('3g CPIH'!F$17="-","-",'3j PAAC PAP'!$G$18*('3g CPIH'!F$17/'3g CPIH'!$G$17))</f>
        <v>24.120618395303325</v>
      </c>
      <c r="K70" s="35">
        <f>IF('3g CPIH'!G$17="-","-",'3j PAAC PAP'!$G$18*('3g CPIH'!G$17/'3g CPIH'!$G$17))</f>
        <v>24.4072</v>
      </c>
      <c r="L70" s="35">
        <f>IF('3g CPIH'!H$17="-","-",'3j PAAC PAP'!$G$18*('3g CPIH'!H$17/'3g CPIH'!$G$17))</f>
        <v>24.717663405088064</v>
      </c>
      <c r="M70" s="35">
        <f>IF('3g CPIH'!I$17="-","-",'3j PAAC PAP'!$G$18*('3g CPIH'!I$17/'3g CPIH'!$G$17))</f>
        <v>25.075890410958902</v>
      </c>
      <c r="N70" s="35">
        <f>IF('3g CPIH'!J$17="-","-",'3j PAAC PAP'!$G$18*('3g CPIH'!J$17/'3g CPIH'!$G$17))</f>
        <v>25.290826614481411</v>
      </c>
      <c r="O70" s="27"/>
      <c r="P70" s="35">
        <f>IF('3g CPIH'!L$17="-","-",'3j PAAC PAP'!$G$18*('3g CPIH'!L$17/'3g CPIH'!$G$17))</f>
        <v>25.290826614481411</v>
      </c>
      <c r="Q70" s="35">
        <f>IF('3g CPIH'!M$17="-","-",'3j PAAC PAP'!$G$18*('3g CPIH'!M$17/'3g CPIH'!$G$17))</f>
        <v>25.577408219178082</v>
      </c>
      <c r="R70" s="35">
        <f>IF('3g CPIH'!N$17="-","-",'3j PAAC PAP'!$G$18*('3g CPIH'!N$17/'3g CPIH'!$G$17))</f>
        <v>25.768462622309197</v>
      </c>
      <c r="S70" s="35">
        <f>IF('3g CPIH'!O$17="-","-",'3j PAAC PAP'!$G$18*('3g CPIH'!O$17/'3g CPIH'!$G$17))</f>
        <v>25.911753424657533</v>
      </c>
      <c r="T70" s="35">
        <f>IF('3g CPIH'!P$17="-","-",'3j PAAC PAP'!$G$18*('3g CPIH'!P$17/'3g CPIH'!$G$17))</f>
        <v>25.983398825831699</v>
      </c>
      <c r="U70" s="35">
        <f>IF('3g CPIH'!Q$17="-","-",'3j PAAC PAP'!$G$18*('3g CPIH'!Q$17/'3g CPIH'!$G$17))</f>
        <v>26.126689628180038</v>
      </c>
      <c r="V70" s="35">
        <f>IF('3g CPIH'!R$17="-","-",'3j PAAC PAP'!$G$18*('3g CPIH'!R$17/'3g CPIH'!$G$17))</f>
        <v>26.604325636007829</v>
      </c>
      <c r="W70" s="35">
        <f>IF('3g CPIH'!S$17="-","-",'3j PAAC PAP'!$G$18*('3g CPIH'!S$17/'3g CPIH'!$G$17))</f>
        <v>27.39242504892368</v>
      </c>
      <c r="X70" s="27"/>
      <c r="Y70" s="35">
        <f>IF('3g CPIH'!U$17="-","-",'3j PAAC PAP'!$G$18*('3g CPIH'!U$17/'3g CPIH'!$G$17))</f>
        <v>28.777569471624265</v>
      </c>
      <c r="Z70" s="35" t="str">
        <f>IF('3g CPIH'!V$17="-","-",'3j PAAC PAP'!$G$18*('3g CPIH'!V$17/'3g CPIH'!$G$17))</f>
        <v>-</v>
      </c>
      <c r="AA70" s="35" t="str">
        <f>IF('3g CPIH'!W$17="-","-",'3j PAAC PAP'!$G$18*('3g CPIH'!W$17/'3g CPIH'!$G$17))</f>
        <v>-</v>
      </c>
      <c r="AB70" s="35" t="str">
        <f>IF('3g CPIH'!X$17="-","-",'3j PAAC PAP'!$G$18*('3g CPIH'!X$17/'3g CPIH'!$G$17))</f>
        <v>-</v>
      </c>
      <c r="AC70" s="35" t="str">
        <f>IF('3g CPIH'!Y$17="-","-",'3j PAAC PAP'!$G$18*('3g CPIH'!Y$17/'3g CPIH'!$G$17))</f>
        <v>-</v>
      </c>
      <c r="AD70" s="25"/>
    </row>
    <row r="71" spans="1:30" s="26" customFormat="1" ht="11.25" customHeight="1" x14ac:dyDescent="0.15">
      <c r="A71" s="207">
        <v>8</v>
      </c>
      <c r="B71" s="123" t="s">
        <v>248</v>
      </c>
      <c r="C71" s="123" t="s">
        <v>188</v>
      </c>
      <c r="D71" s="121" t="s">
        <v>133</v>
      </c>
      <c r="E71" s="75"/>
      <c r="F71" s="27"/>
      <c r="G71" s="35">
        <f>IF(G63="-","-",SUM(G63:G69)*'3j PAAC PAP'!$G$36)</f>
        <v>0</v>
      </c>
      <c r="H71" s="35">
        <f>IF(H63="-","-",SUM(H63:H69)*'3j PAAC PAP'!$G$36)</f>
        <v>0</v>
      </c>
      <c r="I71" s="35">
        <f>IF(I63="-","-",SUM(I63:I69)*'3j PAAC PAP'!$G$36)</f>
        <v>0</v>
      </c>
      <c r="J71" s="35">
        <f>IF(J63="-","-",SUM(J63:J69)*'3j PAAC PAP'!$G$36)</f>
        <v>0</v>
      </c>
      <c r="K71" s="35">
        <f>IF(K63="-","-",SUM(K63:K69)*'3j PAAC PAP'!$G$36)</f>
        <v>0</v>
      </c>
      <c r="L71" s="35">
        <f>IF(L63="-","-",SUM(L63:L69)*'3j PAAC PAP'!$G$36)</f>
        <v>0</v>
      </c>
      <c r="M71" s="35">
        <f>IF(M63="-","-",SUM(M63:M69)*'3j PAAC PAP'!$G$36)</f>
        <v>0</v>
      </c>
      <c r="N71" s="35">
        <f>IF(N63="-","-",SUM(N63:N69)*'3j PAAC PAP'!$G$36)</f>
        <v>0</v>
      </c>
      <c r="O71" s="27"/>
      <c r="P71" s="35">
        <f>IF(P63="-","-",SUM(P63:P69)*'3j PAAC PAP'!$G$36)</f>
        <v>0</v>
      </c>
      <c r="Q71" s="35">
        <f>IF(Q63="-","-",SUM(Q63:Q69)*'3j PAAC PAP'!$G$36)</f>
        <v>0</v>
      </c>
      <c r="R71" s="35">
        <f>IF(R63="-","-",SUM(R63:R69)*'3j PAAC PAP'!$G$36)</f>
        <v>0</v>
      </c>
      <c r="S71" s="35">
        <f>IF(S63="-","-",SUM(S63:S69)*'3j PAAC PAP'!$G$36)</f>
        <v>0</v>
      </c>
      <c r="T71" s="35">
        <f>IF(T63="-","-",SUM(T63:T69)*'3j PAAC PAP'!$G$36)</f>
        <v>0</v>
      </c>
      <c r="U71" s="35">
        <f>IF(U63="-","-",SUM(U63:U69)*'3j PAAC PAP'!$G$36)</f>
        <v>0</v>
      </c>
      <c r="V71" s="35">
        <f>IF(V63="-","-",SUM(V63:V69)*'3j PAAC PAP'!$G$36)</f>
        <v>0</v>
      </c>
      <c r="W71" s="35">
        <f>IF(W63="-","-",SUM(W63:W69)*'3j PAAC PAP'!$G$36)</f>
        <v>0</v>
      </c>
      <c r="X71" s="27"/>
      <c r="Y71" s="35">
        <f>IF(Y63="-","-",SUM(Y63:Y69)*'3j PAAC PAP'!$G$36)</f>
        <v>0</v>
      </c>
      <c r="Z71" s="35" t="str">
        <f>IF(Z63="-","-",SUM(Z63:Z69)*'3j PAAC PAP'!$G$36)</f>
        <v>-</v>
      </c>
      <c r="AA71" s="35" t="str">
        <f>IF(AA63="-","-",SUM(AA63:AA69)*'3j PAAC PAP'!$G$36)</f>
        <v>-</v>
      </c>
      <c r="AB71" s="35" t="str">
        <f>IF(AB63="-","-",SUM(AB63:AB69)*'3j PAAC PAP'!$G$36)</f>
        <v>-</v>
      </c>
      <c r="AC71" s="35" t="str">
        <f>IF(AC63="-","-",SUM(AC63:AC69)*'3j PAAC PAP'!$G$36)</f>
        <v>-</v>
      </c>
      <c r="AD71" s="25"/>
    </row>
    <row r="72" spans="1:30" s="26" customFormat="1" ht="11.25" customHeight="1" x14ac:dyDescent="0.15">
      <c r="A72" s="207">
        <v>9</v>
      </c>
      <c r="B72" s="123" t="s">
        <v>189</v>
      </c>
      <c r="C72" s="123" t="s">
        <v>250</v>
      </c>
      <c r="D72" s="121" t="s">
        <v>133</v>
      </c>
      <c r="E72" s="75"/>
      <c r="F72" s="27"/>
      <c r="G72" s="35">
        <f>IF(G63="-","-",SUM(G63:G71)*'3k EBIT'!$E$10)</f>
        <v>10.904722363757836</v>
      </c>
      <c r="H72" s="35">
        <f>IF(H63="-","-",SUM(H63:H71)*'3k EBIT'!$E$10)</f>
        <v>10.408935460275226</v>
      </c>
      <c r="I72" s="35">
        <f>IF(I63="-","-",SUM(I63:I71)*'3k EBIT'!$E$10)</f>
        <v>10.813409385902753</v>
      </c>
      <c r="J72" s="35">
        <f>IF(J63="-","-",SUM(J63:J71)*'3k EBIT'!$E$10)</f>
        <v>10.596952569193274</v>
      </c>
      <c r="K72" s="35">
        <f>IF(K63="-","-",SUM(K63:K71)*'3k EBIT'!$E$10)</f>
        <v>11.569708314937278</v>
      </c>
      <c r="L72" s="35">
        <f>IF(L63="-","-",SUM(L63:L71)*'3k EBIT'!$E$10)</f>
        <v>11.424929428178517</v>
      </c>
      <c r="M72" s="35">
        <f>IF(M63="-","-",SUM(M63:M71)*'3k EBIT'!$E$10)</f>
        <v>12.772235263367094</v>
      </c>
      <c r="N72" s="35">
        <f>IF(N63="-","-",SUM(N63:N71)*'3k EBIT'!$E$10)</f>
        <v>13.243863564172687</v>
      </c>
      <c r="O72" s="27"/>
      <c r="P72" s="35">
        <f>IF(P63="-","-",SUM(P63:P71)*'3k EBIT'!$E$10)</f>
        <v>13.243863564172687</v>
      </c>
      <c r="Q72" s="35">
        <f>IF(Q63="-","-",SUM(Q63:Q71)*'3k EBIT'!$E$10)</f>
        <v>14.666016622036011</v>
      </c>
      <c r="R72" s="35">
        <f>IF(R63="-","-",SUM(R63:R71)*'3k EBIT'!$E$10)</f>
        <v>14.115770442338102</v>
      </c>
      <c r="S72" s="35">
        <f>IF(S63="-","-",SUM(S63:S71)*'3k EBIT'!$E$10)</f>
        <v>14.013947264515584</v>
      </c>
      <c r="T72" s="35">
        <f>IF(T63="-","-",SUM(T63:T71)*'3k EBIT'!$E$10)</f>
        <v>13.333951499803343</v>
      </c>
      <c r="U72" s="35">
        <f>IF(U63="-","-",SUM(U63:U71)*'3k EBIT'!$E$10)</f>
        <v>14.720577691777226</v>
      </c>
      <c r="V72" s="35">
        <f>IF(V63="-","-",SUM(V63:V71)*'3k EBIT'!$E$10)</f>
        <v>16.278008874912203</v>
      </c>
      <c r="W72" s="35">
        <f>IF(W63="-","-",SUM(W63:W71)*'3k EBIT'!$E$10)</f>
        <v>23.100622962569037</v>
      </c>
      <c r="X72" s="27"/>
      <c r="Y72" s="35">
        <f>IF(Y63="-","-",SUM(Y63:Y71)*'3k EBIT'!$E$10)</f>
        <v>39.625694360968374</v>
      </c>
      <c r="Z72" s="35" t="str">
        <f>IF(Z63="-","-",SUM(Z63:Z71)*'3k EBIT'!$E$10)</f>
        <v>-</v>
      </c>
      <c r="AA72" s="35" t="str">
        <f>IF(AA63="-","-",SUM(AA63:AA71)*'3k EBIT'!$E$10)</f>
        <v>-</v>
      </c>
      <c r="AB72" s="35" t="str">
        <f>IF(AB63="-","-",SUM(AB63:AB71)*'3k EBIT'!$E$10)</f>
        <v>-</v>
      </c>
      <c r="AC72" s="35" t="str">
        <f>IF(AC63="-","-",SUM(AC63:AC71)*'3k EBIT'!$E$10)</f>
        <v>-</v>
      </c>
      <c r="AD72" s="25"/>
    </row>
    <row r="73" spans="1:30" s="26" customFormat="1" ht="11.25" customHeight="1" x14ac:dyDescent="0.15">
      <c r="A73" s="207">
        <v>10</v>
      </c>
      <c r="B73" s="123" t="s">
        <v>251</v>
      </c>
      <c r="C73" s="158" t="s">
        <v>252</v>
      </c>
      <c r="D73" s="121" t="s">
        <v>133</v>
      </c>
      <c r="E73" s="116"/>
      <c r="F73" s="27"/>
      <c r="G73" s="35">
        <f>IF(G63="-","-",SUM(G63:G66,G68:G72)*'3l HAP'!$E$11)</f>
        <v>6.7016708904066373</v>
      </c>
      <c r="H73" s="35">
        <f>IF(H63="-","-",SUM(H63:H66,H68:H72)*'3l HAP'!$E$11)</f>
        <v>6.3050130110846645</v>
      </c>
      <c r="I73" s="35">
        <f>IF(I63="-","-",SUM(I63:I66,I68:I72)*'3l HAP'!$E$11)</f>
        <v>6.3448796528126499</v>
      </c>
      <c r="J73" s="35">
        <f>IF(J63="-","-",SUM(J63:J66,J68:J72)*'3l HAP'!$E$11)</f>
        <v>6.1890751717196864</v>
      </c>
      <c r="K73" s="35">
        <f>IF(K63="-","-",SUM(K63:K66,K68:K72)*'3l HAP'!$E$11)</f>
        <v>6.9953113480479354</v>
      </c>
      <c r="L73" s="35">
        <f>IF(L63="-","-",SUM(L63:L66,L68:L72)*'3l HAP'!$E$11)</f>
        <v>6.866227059794066</v>
      </c>
      <c r="M73" s="35">
        <f>IF(M63="-","-",SUM(M63:M66,M68:M72)*'3l HAP'!$E$11)</f>
        <v>7.7120611135570787</v>
      </c>
      <c r="N73" s="35">
        <f>IF(N63="-","-",SUM(N63:N66,N68:N72)*'3l HAP'!$E$11)</f>
        <v>8.0833080786719886</v>
      </c>
      <c r="O73" s="27"/>
      <c r="P73" s="35">
        <f>IF(P63="-","-",SUM(P63:P66,P68:P72)*'3l HAP'!$E$11)</f>
        <v>8.0833080786719886</v>
      </c>
      <c r="Q73" s="35">
        <f>IF(Q63="-","-",SUM(Q63:Q66,Q68:Q72)*'3l HAP'!$E$11)</f>
        <v>9.115398693591704</v>
      </c>
      <c r="R73" s="35">
        <f>IF(R63="-","-",SUM(R63:R66,R68:R72)*'3l HAP'!$E$11)</f>
        <v>8.6792617409138373</v>
      </c>
      <c r="S73" s="35">
        <f>IF(S63="-","-",SUM(S63:S66,S68:S72)*'3l HAP'!$E$11)</f>
        <v>8.6968515633807009</v>
      </c>
      <c r="T73" s="35">
        <f>IF(T63="-","-",SUM(T63:T66,T68:T72)*'3l HAP'!$E$11)</f>
        <v>8.1267953277517702</v>
      </c>
      <c r="U73" s="35">
        <f>IF(U63="-","-",SUM(U63:U66,U68:U72)*'3l HAP'!$E$11)</f>
        <v>8.9291003699166218</v>
      </c>
      <c r="V73" s="35">
        <f>IF(V63="-","-",SUM(V63:V66,V68:V72)*'3l HAP'!$E$11)</f>
        <v>10.142208839167509</v>
      </c>
      <c r="W73" s="35">
        <f>IF(W63="-","-",SUM(W63:W66,W68:W72)*'3l HAP'!$E$11)</f>
        <v>14.830610456738825</v>
      </c>
      <c r="X73" s="27"/>
      <c r="Y73" s="35">
        <f>IF(Y63="-","-",SUM(Y63:Y66,Y68:Y72)*'3l HAP'!$E$11)</f>
        <v>27.412067100885693</v>
      </c>
      <c r="Z73" s="35" t="str">
        <f>IF(Z63="-","-",SUM(Z63:Z66,Z68:Z72)*'3l HAP'!$E$11)</f>
        <v>-</v>
      </c>
      <c r="AA73" s="35" t="str">
        <f>IF(AA63="-","-",SUM(AA63:AA66,AA68:AA72)*'3l HAP'!$E$11)</f>
        <v>-</v>
      </c>
      <c r="AB73" s="35" t="str">
        <f>IF(AB63="-","-",SUM(AB63:AB66,AB68:AB72)*'3l HAP'!$E$11)</f>
        <v>-</v>
      </c>
      <c r="AC73" s="35" t="str">
        <f>IF(AC63="-","-",SUM(AC63:AC66,AC68:AC72)*'3l HAP'!$E$11)</f>
        <v>-</v>
      </c>
      <c r="AD73" s="25"/>
    </row>
    <row r="74" spans="1:30" s="26" customFormat="1" ht="11.25" customHeight="1" x14ac:dyDescent="0.15">
      <c r="A74" s="207">
        <v>11</v>
      </c>
      <c r="B74" s="123" t="s">
        <v>253</v>
      </c>
      <c r="C74" s="123" t="str">
        <f>B74&amp;"_"&amp;D74</f>
        <v>Total_Midlands</v>
      </c>
      <c r="D74" s="121" t="s">
        <v>133</v>
      </c>
      <c r="E74" s="75"/>
      <c r="F74" s="27"/>
      <c r="G74" s="35">
        <f t="shared" ref="G74:N74" si="12">IF(G63="-","-",SUM(G63:G73))</f>
        <v>580.63418981332575</v>
      </c>
      <c r="H74" s="35">
        <f t="shared" si="12"/>
        <v>554.14349516049788</v>
      </c>
      <c r="I74" s="35">
        <f t="shared" si="12"/>
        <v>575.47145435794062</v>
      </c>
      <c r="J74" s="35">
        <f t="shared" si="12"/>
        <v>563.9231905451918</v>
      </c>
      <c r="K74" s="35">
        <f t="shared" si="12"/>
        <v>615.92707640282822</v>
      </c>
      <c r="L74" s="35">
        <f t="shared" si="12"/>
        <v>608.17805385365398</v>
      </c>
      <c r="M74" s="35">
        <f t="shared" si="12"/>
        <v>679.93469204850066</v>
      </c>
      <c r="N74" s="35">
        <f t="shared" si="12"/>
        <v>705.12847090826631</v>
      </c>
      <c r="O74" s="27"/>
      <c r="P74" s="35">
        <f t="shared" ref="P74:W74" si="13">IF(P63="-","-",SUM(P63:P73))</f>
        <v>705.12847090826631</v>
      </c>
      <c r="Q74" s="35">
        <f t="shared" si="13"/>
        <v>781.01069154631818</v>
      </c>
      <c r="R74" s="35">
        <f t="shared" si="13"/>
        <v>751.61424130851537</v>
      </c>
      <c r="S74" s="35">
        <f t="shared" si="13"/>
        <v>746.27271872233996</v>
      </c>
      <c r="T74" s="35">
        <f t="shared" si="13"/>
        <v>709.91342649522051</v>
      </c>
      <c r="U74" s="35">
        <f t="shared" si="13"/>
        <v>783.69602728604457</v>
      </c>
      <c r="V74" s="35">
        <f t="shared" si="13"/>
        <v>866.87916416762187</v>
      </c>
      <c r="W74" s="35">
        <f t="shared" si="13"/>
        <v>1230.6523694462101</v>
      </c>
      <c r="X74" s="27"/>
      <c r="Y74" s="35">
        <f t="shared" ref="Y74:AC74" si="14">IF(Y63="-","-",SUM(Y63:Y73))</f>
        <v>2112.9740667576193</v>
      </c>
      <c r="Z74" s="35" t="str">
        <f t="shared" si="14"/>
        <v>-</v>
      </c>
      <c r="AA74" s="35" t="str">
        <f t="shared" si="14"/>
        <v>-</v>
      </c>
      <c r="AB74" s="35" t="str">
        <f t="shared" si="14"/>
        <v>-</v>
      </c>
      <c r="AC74" s="35" t="str">
        <f t="shared" si="14"/>
        <v>-</v>
      </c>
      <c r="AD74" s="25"/>
    </row>
    <row r="75" spans="1:30" s="26" customFormat="1" ht="11.25" customHeight="1" x14ac:dyDescent="0.15">
      <c r="A75" s="207">
        <v>1</v>
      </c>
      <c r="B75" s="120" t="s">
        <v>244</v>
      </c>
      <c r="C75" s="120" t="s">
        <v>180</v>
      </c>
      <c r="D75" s="122" t="s">
        <v>123</v>
      </c>
      <c r="E75" s="119"/>
      <c r="F75" s="27"/>
      <c r="G75" s="117">
        <f>IF('3a DF'!H138="-","-",'3a DF'!H138)</f>
        <v>257.71219424878092</v>
      </c>
      <c r="H75" s="117">
        <f>IF('3a DF'!I138="-","-",'3a DF'!I138)</f>
        <v>230.71219424878097</v>
      </c>
      <c r="I75" s="117">
        <f>IF('3a DF'!J138="-","-",'3a DF'!J138)</f>
        <v>212.00249891494559</v>
      </c>
      <c r="J75" s="117">
        <f>IF('3a DF'!K138="-","-",'3a DF'!K138)</f>
        <v>200.99669869014468</v>
      </c>
      <c r="K75" s="117">
        <f>IF('3a DF'!L138="-","-",'3a DF'!L138)</f>
        <v>243.55512092500535</v>
      </c>
      <c r="L75" s="117">
        <f>IF('3a DF'!M138="-","-",'3a DF'!M138)</f>
        <v>233.37825874798972</v>
      </c>
      <c r="M75" s="117">
        <f>IF('3a DF'!N138="-","-",'3a DF'!N138)</f>
        <v>253.17980363922118</v>
      </c>
      <c r="N75" s="117">
        <f>IF('3a DF'!O138="-","-",'3a DF'!O138)</f>
        <v>277.30191021453396</v>
      </c>
      <c r="O75" s="27"/>
      <c r="P75" s="117">
        <f>IF('3a DF'!Q138="-","-",'3a DF'!Q138)</f>
        <v>277.30191021453396</v>
      </c>
      <c r="Q75" s="117">
        <f>IF('3a DF'!R138="-","-",'3a DF'!R138)</f>
        <v>326.4641928415619</v>
      </c>
      <c r="R75" s="117">
        <f>IF('3a DF'!S138="-","-",'3a DF'!S138)</f>
        <v>295.95240902194115</v>
      </c>
      <c r="S75" s="117">
        <f>IF('3a DF'!T138="-","-",'3a DF'!T138)</f>
        <v>284.65626616322311</v>
      </c>
      <c r="T75" s="117">
        <f>IF('3a DF'!U138="-","-",'3a DF'!U138)</f>
        <v>248.18441173263807</v>
      </c>
      <c r="U75" s="117">
        <f>IF('3a DF'!V138="-","-",'3a DF'!V138)</f>
        <v>293.63283993230289</v>
      </c>
      <c r="V75" s="117">
        <f>IF('3a DF'!W138="-","-",'3a DF'!W138)</f>
        <v>370.49698813819657</v>
      </c>
      <c r="W75" s="117">
        <f>IF('3a DF'!X138="-","-",'3a DF'!X138)</f>
        <v>670.9192373063936</v>
      </c>
      <c r="X75" s="27"/>
      <c r="Y75" s="117">
        <f>IF('3a DF'!Z138="-","-",'3a DF'!Z138)</f>
        <v>1478.0674582060756</v>
      </c>
      <c r="Z75" s="117" t="str">
        <f>IF('3a DF'!AA138="-","-",'3a DF'!AA138)</f>
        <v>-</v>
      </c>
      <c r="AA75" s="117" t="str">
        <f>IF('3a DF'!AB138="-","-",'3a DF'!AB138)</f>
        <v>-</v>
      </c>
      <c r="AB75" s="117" t="str">
        <f>IF('3a DF'!AC138="-","-",'3a DF'!AC138)</f>
        <v>-</v>
      </c>
      <c r="AC75" s="117" t="str">
        <f>IF('3a DF'!AD138="-","-",'3a DF'!AD138)</f>
        <v>-</v>
      </c>
      <c r="AD75" s="25"/>
    </row>
    <row r="76" spans="1:30" s="26" customFormat="1" ht="11.25" customHeight="1" x14ac:dyDescent="0.15">
      <c r="A76" s="207">
        <v>2</v>
      </c>
      <c r="B76" s="120" t="s">
        <v>244</v>
      </c>
      <c r="C76" s="120" t="s">
        <v>181</v>
      </c>
      <c r="D76" s="122" t="s">
        <v>123</v>
      </c>
      <c r="E76" s="119"/>
      <c r="F76" s="27"/>
      <c r="G76" s="117">
        <f>IF('3b CM'!G33="-","-",'3b CM'!G33)</f>
        <v>6.0006922858012957E-2</v>
      </c>
      <c r="H76" s="117">
        <f>IF('3b CM'!H33="-","-",'3b CM'!H33)</f>
        <v>9.0010384287019435E-2</v>
      </c>
      <c r="I76" s="117">
        <f>IF('3b CM'!I33="-","-",'3b CM'!I33)</f>
        <v>0.28343291518856395</v>
      </c>
      <c r="J76" s="117">
        <f>IF('3b CM'!J33="-","-",'3b CM'!J33)</f>
        <v>0.2882371583693209</v>
      </c>
      <c r="K76" s="117">
        <f>IF('3b CM'!K33="-","-",'3b CM'!K33)</f>
        <v>3.7020585604191414</v>
      </c>
      <c r="L76" s="117">
        <f>IF('3b CM'!L33="-","-",'3b CM'!L33)</f>
        <v>3.5913708894274063</v>
      </c>
      <c r="M76" s="117">
        <f>IF('3b CM'!M33="-","-",'3b CM'!M33)</f>
        <v>12.255924401571948</v>
      </c>
      <c r="N76" s="117">
        <f>IF('3b CM'!N33="-","-",'3b CM'!N33)</f>
        <v>11.650830354565159</v>
      </c>
      <c r="O76" s="27"/>
      <c r="P76" s="117">
        <f>IF('3b CM'!P33="-","-",'3b CM'!P33)</f>
        <v>11.650830354565159</v>
      </c>
      <c r="Q76" s="117">
        <f>IF('3b CM'!Q33="-","-",'3b CM'!Q33)</f>
        <v>15.529494556748226</v>
      </c>
      <c r="R76" s="117">
        <f>IF('3b CM'!R33="-","-",'3b CM'!R33)</f>
        <v>14.916374061202896</v>
      </c>
      <c r="S76" s="117">
        <f>IF('3b CM'!S33="-","-",'3b CM'!S33)</f>
        <v>17.68372351586488</v>
      </c>
      <c r="T76" s="117">
        <f>IF('3b CM'!T33="-","-",'3b CM'!T33)</f>
        <v>18.019604553879944</v>
      </c>
      <c r="U76" s="117">
        <f>IF('3b CM'!U33="-","-",'3b CM'!U33)</f>
        <v>13.701961932538957</v>
      </c>
      <c r="V76" s="117">
        <f>IF('3b CM'!V33="-","-",'3b CM'!V33)</f>
        <v>13.85078071770749</v>
      </c>
      <c r="W76" s="117">
        <f>IF('3b CM'!W33="-","-",'3b CM'!W33)</f>
        <v>8.7107985210243157</v>
      </c>
      <c r="X76" s="27"/>
      <c r="Y76" s="117">
        <f>IF('3b CM'!Y33="-","-",'3b CM'!Y33)</f>
        <v>11.645730795775677</v>
      </c>
      <c r="Z76" s="117" t="str">
        <f>IF('3b CM'!Z33="-","-",'3b CM'!Z33)</f>
        <v>-</v>
      </c>
      <c r="AA76" s="117" t="str">
        <f>IF('3b CM'!AA33="-","-",'3b CM'!AA33)</f>
        <v>-</v>
      </c>
      <c r="AB76" s="117" t="str">
        <f>IF('3b CM'!AB33="-","-",'3b CM'!AB33)</f>
        <v>-</v>
      </c>
      <c r="AC76" s="117" t="str">
        <f>IF('3b CM'!AC33="-","-",'3b CM'!AC33)</f>
        <v>-</v>
      </c>
      <c r="AD76" s="25"/>
    </row>
    <row r="77" spans="1:30" s="26" customFormat="1" ht="11.25" x14ac:dyDescent="0.15">
      <c r="A77" s="207"/>
      <c r="B77" s="120" t="s">
        <v>245</v>
      </c>
      <c r="C77" s="120" t="s">
        <v>182</v>
      </c>
      <c r="D77" s="122" t="s">
        <v>123</v>
      </c>
      <c r="E77" s="119"/>
      <c r="F77" s="27"/>
      <c r="G77" s="117" t="str">
        <f>IF('3c AA'!J172="-","-",'3c AA'!J172)</f>
        <v>-</v>
      </c>
      <c r="H77" s="117" t="str">
        <f>IF('3c AA'!K172="-","-",'3c AA'!K172)</f>
        <v>-</v>
      </c>
      <c r="I77" s="117" t="str">
        <f>IF('3c AA'!L172="-","-",'3c AA'!L172)</f>
        <v>-</v>
      </c>
      <c r="J77" s="117" t="str">
        <f>IF('3c AA'!M172="-","-",'3c AA'!M172)</f>
        <v>-</v>
      </c>
      <c r="K77" s="117" t="str">
        <f>IF('3c AA'!N172="-","-",'3c AA'!N172)</f>
        <v>-</v>
      </c>
      <c r="L77" s="117" t="str">
        <f>IF('3c AA'!O172="-","-",'3c AA'!O172)</f>
        <v>-</v>
      </c>
      <c r="M77" s="117" t="str">
        <f>IF('3c AA'!P172="-","-",'3c AA'!P172)</f>
        <v>-</v>
      </c>
      <c r="N77" s="117" t="str">
        <f>IF('3c AA'!Q172="-","-",'3c AA'!Q172)</f>
        <v>-</v>
      </c>
      <c r="O77" s="27"/>
      <c r="P77" s="117" t="str">
        <f>IF('3c AA'!S172="-","-",'3c AA'!S172)</f>
        <v>-</v>
      </c>
      <c r="Q77" s="117" t="str">
        <f>IF('3c AA'!T172="-","-",'3c AA'!T172)</f>
        <v>-</v>
      </c>
      <c r="R77" s="117" t="str">
        <f>IF('3c AA'!U172="-","-",'3c AA'!U172)</f>
        <v>-</v>
      </c>
      <c r="S77" s="117" t="str">
        <f>IF('3c AA'!V172="-","-",'3c AA'!V172)</f>
        <v>-</v>
      </c>
      <c r="T77" s="117">
        <f>IF('3c AA'!W172="-","-",'3c AA'!W172)</f>
        <v>0</v>
      </c>
      <c r="U77" s="117">
        <f>IF('3c AA'!X172="-","-",'3c AA'!X172)</f>
        <v>0</v>
      </c>
      <c r="V77" s="117">
        <f>IF('3c AA'!Y172="-","-",'3c AA'!Y172)</f>
        <v>0</v>
      </c>
      <c r="W77" s="117" t="str">
        <f>IF('3c AA'!Z172="-","-",'3c AA'!Z172)</f>
        <v>-</v>
      </c>
      <c r="X77" s="27"/>
      <c r="Y77" s="117">
        <f>IF('3c AA'!AB172="-","-",'3c AA'!AB172)</f>
        <v>3.5376946938646596</v>
      </c>
      <c r="Z77" s="117" t="str">
        <f>IF('3c AA'!AC172="-","-",'3c AA'!AC172)</f>
        <v>-</v>
      </c>
      <c r="AA77" s="117" t="str">
        <f>IF('3c AA'!AD172="-","-",'3c AA'!AD172)</f>
        <v>-</v>
      </c>
      <c r="AB77" s="117" t="str">
        <f>IF('3c AA'!AE172="-","-",'3c AA'!AE172)</f>
        <v>-</v>
      </c>
      <c r="AC77" s="117" t="str">
        <f>IF('3c AA'!AF172="-","-",'3c AA'!AF172)</f>
        <v>-</v>
      </c>
      <c r="AD77" s="25"/>
    </row>
    <row r="78" spans="1:30" s="26" customFormat="1" ht="11.25" x14ac:dyDescent="0.15">
      <c r="A78" s="207">
        <v>3</v>
      </c>
      <c r="B78" s="120" t="s">
        <v>246</v>
      </c>
      <c r="C78" s="120" t="s">
        <v>183</v>
      </c>
      <c r="D78" s="122" t="s">
        <v>123</v>
      </c>
      <c r="E78" s="119"/>
      <c r="F78" s="27"/>
      <c r="G78" s="117">
        <f>IF('3d PC'!G34="-","-",'3d PC'!G34)</f>
        <v>90.554689231973299</v>
      </c>
      <c r="H78" s="117">
        <f>IF('3d PC'!H34="-","-",'3d PC'!H34)</f>
        <v>90.52748619117645</v>
      </c>
      <c r="I78" s="117">
        <f>IF('3d PC'!I34="-","-",'3d PC'!I34)</f>
        <v>110.92123271248501</v>
      </c>
      <c r="J78" s="117">
        <f>IF('3d PC'!J34="-","-",'3d PC'!J34)</f>
        <v>110.81650430310445</v>
      </c>
      <c r="K78" s="117">
        <f>IF('3d PC'!K34="-","-",'3d PC'!K34)</f>
        <v>118.07702363696983</v>
      </c>
      <c r="L78" s="117">
        <f>IF('3d PC'!L34="-","-",'3d PC'!L34)</f>
        <v>118.50373843757191</v>
      </c>
      <c r="M78" s="117">
        <f>IF('3d PC'!M34="-","-",'3d PC'!M34)</f>
        <v>137.27470611703933</v>
      </c>
      <c r="N78" s="117">
        <f>IF('3d PC'!N34="-","-",'3d PC'!N34)</f>
        <v>137.36827765203489</v>
      </c>
      <c r="O78" s="27"/>
      <c r="P78" s="117">
        <f>IF('3d PC'!P34="-","-",'3d PC'!P34)</f>
        <v>137.36827765203489</v>
      </c>
      <c r="Q78" s="117">
        <f>IF('3d PC'!Q34="-","-",'3d PC'!Q34)</f>
        <v>146.96516386155642</v>
      </c>
      <c r="R78" s="117">
        <f>IF('3d PC'!R34="-","-",'3d PC'!R34)</f>
        <v>148.77169347757575</v>
      </c>
      <c r="S78" s="117">
        <f>IF('3d PC'!S34="-","-",'3d PC'!S34)</f>
        <v>153.03731623623639</v>
      </c>
      <c r="T78" s="117">
        <f>IF('3d PC'!T34="-","-",'3d PC'!T34)</f>
        <v>152.4904789077261</v>
      </c>
      <c r="U78" s="117">
        <f>IF('3d PC'!U34="-","-",'3d PC'!U34)</f>
        <v>161.45028237819352</v>
      </c>
      <c r="V78" s="117">
        <f>IF('3d PC'!V34="-","-",'3d PC'!V34)</f>
        <v>160.69557419311451</v>
      </c>
      <c r="W78" s="117">
        <f>IF('3d PC'!W34="-","-",'3d PC'!W34)</f>
        <v>168.03454146468238</v>
      </c>
      <c r="X78" s="27"/>
      <c r="Y78" s="117">
        <f>IF('3d PC'!Y34="-","-",'3d PC'!Y34)</f>
        <v>166.46554915770139</v>
      </c>
      <c r="Z78" s="117" t="str">
        <f>IF('3d PC'!Z34="-","-",'3d PC'!Z34)</f>
        <v>-</v>
      </c>
      <c r="AA78" s="117" t="str">
        <f>IF('3d PC'!AA34="-","-",'3d PC'!AA34)</f>
        <v>-</v>
      </c>
      <c r="AB78" s="117" t="str">
        <f>IF('3d PC'!AB34="-","-",'3d PC'!AB34)</f>
        <v>-</v>
      </c>
      <c r="AC78" s="117" t="str">
        <f>IF('3d PC'!AC34="-","-",'3d PC'!AC34)</f>
        <v>-</v>
      </c>
      <c r="AD78" s="25"/>
    </row>
    <row r="79" spans="1:30" s="26" customFormat="1" ht="11.25" x14ac:dyDescent="0.15">
      <c r="A79" s="207">
        <v>4</v>
      </c>
      <c r="B79" s="120" t="s">
        <v>247</v>
      </c>
      <c r="C79" s="120" t="s">
        <v>184</v>
      </c>
      <c r="D79" s="122" t="s">
        <v>123</v>
      </c>
      <c r="E79" s="119"/>
      <c r="F79" s="27"/>
      <c r="G79" s="117">
        <f>IF('3e NC-Elec'!H62="-","-",'3e NC-Elec'!H62)</f>
        <v>135.96504333073955</v>
      </c>
      <c r="H79" s="117">
        <f>IF('3e NC-Elec'!I62="-","-",'3e NC-Elec'!I62)</f>
        <v>136.97046244320143</v>
      </c>
      <c r="I79" s="117">
        <f>IF('3e NC-Elec'!J62="-","-",'3e NC-Elec'!J62)</f>
        <v>146.15425504768555</v>
      </c>
      <c r="J79" s="117">
        <f>IF('3e NC-Elec'!K62="-","-",'3e NC-Elec'!K62)</f>
        <v>145.39804430998433</v>
      </c>
      <c r="K79" s="117">
        <f>IF('3e NC-Elec'!L62="-","-",'3e NC-Elec'!L62)</f>
        <v>138.925741209081</v>
      </c>
      <c r="L79" s="117">
        <f>IF('3e NC-Elec'!M62="-","-",'3e NC-Elec'!M62)</f>
        <v>140.13105181077015</v>
      </c>
      <c r="M79" s="117">
        <f>IF('3e NC-Elec'!N62="-","-",'3e NC-Elec'!N62)</f>
        <v>140.95393927962769</v>
      </c>
      <c r="N79" s="117">
        <f>IF('3e NC-Elec'!O62="-","-",'3e NC-Elec'!O62)</f>
        <v>140.42652611279036</v>
      </c>
      <c r="O79" s="27"/>
      <c r="P79" s="117">
        <f>IF('3e NC-Elec'!Q62="-","-",'3e NC-Elec'!Q62)</f>
        <v>140.42652611279036</v>
      </c>
      <c r="Q79" s="117">
        <f>IF('3e NC-Elec'!R62="-","-",'3e NC-Elec'!R62)</f>
        <v>150.10160358414907</v>
      </c>
      <c r="R79" s="117">
        <f>IF('3e NC-Elec'!S62="-","-",'3e NC-Elec'!S62)</f>
        <v>151.14729777672287</v>
      </c>
      <c r="S79" s="117">
        <f>IF('3e NC-Elec'!T62="-","-",'3e NC-Elec'!T62)</f>
        <v>154.86891587817166</v>
      </c>
      <c r="T79" s="117">
        <f>IF('3e NC-Elec'!U62="-","-",'3e NC-Elec'!U62)</f>
        <v>158.12649489535286</v>
      </c>
      <c r="U79" s="117">
        <f>IF('3e NC-Elec'!V62="-","-",'3e NC-Elec'!V62)</f>
        <v>169.48598733801256</v>
      </c>
      <c r="V79" s="117">
        <f>IF('3e NC-Elec'!W62="-","-",'3e NC-Elec'!W62)</f>
        <v>168.52298450135754</v>
      </c>
      <c r="W79" s="117">
        <f>IF('3e NC-Elec'!X62="-","-",'3e NC-Elec'!X62)</f>
        <v>198.97999499407607</v>
      </c>
      <c r="X79" s="27"/>
      <c r="Y79" s="117">
        <f>IF('3e NC-Elec'!Z62="-","-",'3e NC-Elec'!Z62)</f>
        <v>208.64427685635167</v>
      </c>
      <c r="Z79" s="117" t="str">
        <f>IF('3e NC-Elec'!AA62="-","-",'3e NC-Elec'!AA62)</f>
        <v>-</v>
      </c>
      <c r="AA79" s="117" t="str">
        <f>IF('3e NC-Elec'!AB62="-","-",'3e NC-Elec'!AB62)</f>
        <v>-</v>
      </c>
      <c r="AB79" s="117" t="str">
        <f>IF('3e NC-Elec'!AC62="-","-",'3e NC-Elec'!AC62)</f>
        <v>-</v>
      </c>
      <c r="AC79" s="117" t="str">
        <f>IF('3e NC-Elec'!AD62="-","-",'3e NC-Elec'!AD62)</f>
        <v>-</v>
      </c>
      <c r="AD79" s="25"/>
    </row>
    <row r="80" spans="1:30" s="26" customFormat="1" ht="11.25" x14ac:dyDescent="0.15">
      <c r="A80" s="207">
        <v>5</v>
      </c>
      <c r="B80" s="120" t="s">
        <v>248</v>
      </c>
      <c r="C80" s="120" t="s">
        <v>185</v>
      </c>
      <c r="D80" s="122" t="s">
        <v>123</v>
      </c>
      <c r="E80" s="119"/>
      <c r="F80" s="27"/>
      <c r="G80" s="117">
        <f>IF('3g CPIH'!C$17="-","-",'3h OC '!$E$10*('3g CPIH'!C$17/'3g CPIH'!$G$17))</f>
        <v>76.502677103718199</v>
      </c>
      <c r="H80" s="117">
        <f>IF('3g CPIH'!D$17="-","-",'3h OC '!$E$10*('3g CPIH'!D$17/'3g CPIH'!$G$17))</f>
        <v>76.655835616438353</v>
      </c>
      <c r="I80" s="117">
        <f>IF('3g CPIH'!E$17="-","-",'3h OC '!$E$10*('3g CPIH'!E$17/'3g CPIH'!$G$17))</f>
        <v>76.885573385518597</v>
      </c>
      <c r="J80" s="117">
        <f>IF('3g CPIH'!F$17="-","-",'3h OC '!$E$10*('3g CPIH'!F$17/'3g CPIH'!$G$17))</f>
        <v>77.345048923679059</v>
      </c>
      <c r="K80" s="117">
        <f>IF('3g CPIH'!G$17="-","-",'3h OC '!$E$10*('3g CPIH'!G$17/'3g CPIH'!$G$17))</f>
        <v>78.263999999999996</v>
      </c>
      <c r="L80" s="117">
        <f>IF('3g CPIH'!H$17="-","-",'3h OC '!$E$10*('3g CPIH'!H$17/'3g CPIH'!$G$17))</f>
        <v>79.259530332681024</v>
      </c>
      <c r="M80" s="117">
        <f>IF('3g CPIH'!I$17="-","-",'3h OC '!$E$10*('3g CPIH'!I$17/'3g CPIH'!$G$17))</f>
        <v>80.408219178082177</v>
      </c>
      <c r="N80" s="117">
        <f>IF('3g CPIH'!J$17="-","-",'3h OC '!$E$10*('3g CPIH'!J$17/'3g CPIH'!$G$17))</f>
        <v>81.097432485322898</v>
      </c>
      <c r="O80" s="27"/>
      <c r="P80" s="117">
        <f>IF('3g CPIH'!L$17="-","-",'3h OC '!$E$10*('3g CPIH'!L$17/'3g CPIH'!$G$17))</f>
        <v>81.097432485322898</v>
      </c>
      <c r="Q80" s="117">
        <f>IF('3g CPIH'!M$17="-","-",'3h OC '!$E$10*('3g CPIH'!M$17/'3g CPIH'!$G$17))</f>
        <v>82.016383561643835</v>
      </c>
      <c r="R80" s="117">
        <f>IF('3g CPIH'!N$17="-","-",'3h OC '!$E$10*('3g CPIH'!N$17/'3g CPIH'!$G$17))</f>
        <v>82.62901761252445</v>
      </c>
      <c r="S80" s="117">
        <f>IF('3g CPIH'!O$17="-","-",'3h OC '!$E$10*('3g CPIH'!O$17/'3g CPIH'!$G$17))</f>
        <v>83.088493150684926</v>
      </c>
      <c r="T80" s="117">
        <f>IF('3g CPIH'!P$17="-","-",'3h OC '!$E$10*('3g CPIH'!P$17/'3g CPIH'!$G$17))</f>
        <v>83.318230919765156</v>
      </c>
      <c r="U80" s="117">
        <f>IF('3g CPIH'!Q$17="-","-",'3h OC '!$E$10*('3g CPIH'!Q$17/'3g CPIH'!$G$17))</f>
        <v>83.777706457925632</v>
      </c>
      <c r="V80" s="117">
        <f>IF('3g CPIH'!R$17="-","-",'3h OC '!$E$10*('3g CPIH'!R$17/'3g CPIH'!$G$17))</f>
        <v>85.309291585127198</v>
      </c>
      <c r="W80" s="117">
        <f>IF('3g CPIH'!S$17="-","-",'3h OC '!$E$10*('3g CPIH'!S$17/'3g CPIH'!$G$17))</f>
        <v>87.836407045009793</v>
      </c>
      <c r="X80" s="27"/>
      <c r="Y80" s="117">
        <f>IF('3g CPIH'!U$17="-","-",'3h OC '!$E$10*('3g CPIH'!U$17/'3g CPIH'!$G$17))</f>
        <v>92.278003913894324</v>
      </c>
      <c r="Z80" s="117" t="str">
        <f>IF('3g CPIH'!V$17="-","-",'3h OC '!$E$10*('3g CPIH'!V$17/'3g CPIH'!$G$17))</f>
        <v>-</v>
      </c>
      <c r="AA80" s="117" t="str">
        <f>IF('3g CPIH'!W$17="-","-",'3h OC '!$E$10*('3g CPIH'!W$17/'3g CPIH'!$G$17))</f>
        <v>-</v>
      </c>
      <c r="AB80" s="117" t="str">
        <f>IF('3g CPIH'!X$17="-","-",'3h OC '!$E$10*('3g CPIH'!X$17/'3g CPIH'!$G$17))</f>
        <v>-</v>
      </c>
      <c r="AC80" s="117" t="str">
        <f>IF('3g CPIH'!Y$17="-","-",'3h OC '!$E$10*('3g CPIH'!Y$17/'3g CPIH'!$G$17))</f>
        <v>-</v>
      </c>
      <c r="AD80" s="25"/>
    </row>
    <row r="81" spans="1:30" s="26" customFormat="1" ht="11.25" x14ac:dyDescent="0.15">
      <c r="A81" s="207">
        <v>6</v>
      </c>
      <c r="B81" s="120" t="s">
        <v>248</v>
      </c>
      <c r="C81" s="120" t="s">
        <v>186</v>
      </c>
      <c r="D81" s="122" t="s">
        <v>123</v>
      </c>
      <c r="E81" s="119"/>
      <c r="F81" s="27"/>
      <c r="G81" s="117" t="s">
        <v>249</v>
      </c>
      <c r="H81" s="117" t="s">
        <v>249</v>
      </c>
      <c r="I81" s="117" t="s">
        <v>249</v>
      </c>
      <c r="J81" s="117" t="s">
        <v>249</v>
      </c>
      <c r="K81" s="117">
        <f>IF('3i SMNCC'!G$52="-","-",'3i SMNCC'!G$52)</f>
        <v>0</v>
      </c>
      <c r="L81" s="117">
        <f>IF('3i SMNCC'!H$52="-","-",'3i SMNCC'!H$52)</f>
        <v>-0.18995111249132623</v>
      </c>
      <c r="M81" s="117">
        <f>IF('3i SMNCC'!I$52="-","-",'3i SMNCC'!I$52)</f>
        <v>2.3898870370752556</v>
      </c>
      <c r="N81" s="117">
        <f>IF('3i SMNCC'!J$52="-","-",'3i SMNCC'!J$52)</f>
        <v>2.4654814606041811</v>
      </c>
      <c r="O81" s="27"/>
      <c r="P81" s="117">
        <f>IF('3i SMNCC'!L$52="-","-",'3i SMNCC'!L$52)</f>
        <v>2.4654814606041811</v>
      </c>
      <c r="Q81" s="117">
        <f>IF('3i SMNCC'!M$52="-","-",'3i SMNCC'!M$52)</f>
        <v>4.8850955964817686</v>
      </c>
      <c r="R81" s="117">
        <f>IF('3i SMNCC'!N$52="-","-",'3i SMNCC'!N$52)</f>
        <v>4.7480163427765101</v>
      </c>
      <c r="S81" s="117">
        <f>IF('3i SMNCC'!O$52="-","-",'3i SMNCC'!O$52)</f>
        <v>7.093641997338695</v>
      </c>
      <c r="T81" s="117">
        <f>IF('3i SMNCC'!P$52="-","-",'3i SMNCC'!P$52)</f>
        <v>6.2155900817178944</v>
      </c>
      <c r="U81" s="117">
        <f>IF('3i SMNCC'!Q$52="-","-",'3i SMNCC'!Q$52)</f>
        <v>5.8459595331056082</v>
      </c>
      <c r="V81" s="117">
        <f>IF('3i SMNCC'!R$52="-","-",'3i SMNCC'!R$52)</f>
        <v>6.2696858243973583</v>
      </c>
      <c r="W81" s="117">
        <f>IF('3i SMNCC'!S$52="-","-",'3i SMNCC'!S$52)</f>
        <v>6.0892580260299454</v>
      </c>
      <c r="X81" s="27"/>
      <c r="Y81" s="117">
        <f>IF('3i SMNCC'!U$52="-","-",'3i SMNCC'!U$52)</f>
        <v>5.9026181198620193</v>
      </c>
      <c r="Z81" s="117" t="str">
        <f>IF('3i SMNCC'!V$52="-","-",'3i SMNCC'!V$52)</f>
        <v>-</v>
      </c>
      <c r="AA81" s="117" t="str">
        <f>IF('3i SMNCC'!W$52="-","-",'3i SMNCC'!W$52)</f>
        <v>-</v>
      </c>
      <c r="AB81" s="117" t="str">
        <f>IF('3i SMNCC'!X$52="-","-",'3i SMNCC'!X$52)</f>
        <v>-</v>
      </c>
      <c r="AC81" s="117" t="str">
        <f>IF('3i SMNCC'!Y$52="-","-",'3i SMNCC'!Y$52)</f>
        <v>-</v>
      </c>
      <c r="AD81" s="25"/>
    </row>
    <row r="82" spans="1:30" s="26" customFormat="1" ht="11.25" customHeight="1" x14ac:dyDescent="0.15">
      <c r="A82" s="207">
        <v>7</v>
      </c>
      <c r="B82" s="120" t="s">
        <v>248</v>
      </c>
      <c r="C82" s="120" t="s">
        <v>187</v>
      </c>
      <c r="D82" s="122" t="s">
        <v>123</v>
      </c>
      <c r="E82" s="119"/>
      <c r="F82" s="27"/>
      <c r="G82" s="117">
        <f>IF('3g CPIH'!C$17="-","-",'3j PAAC PAP'!$G$18*('3g CPIH'!C$17/'3g CPIH'!$G$17))</f>
        <v>23.857918590998043</v>
      </c>
      <c r="H82" s="117">
        <f>IF('3g CPIH'!D$17="-","-",'3j PAAC PAP'!$G$18*('3g CPIH'!D$17/'3g CPIH'!$G$17))</f>
        <v>23.905682191780819</v>
      </c>
      <c r="I82" s="117">
        <f>IF('3g CPIH'!E$17="-","-",'3j PAAC PAP'!$G$18*('3g CPIH'!E$17/'3g CPIH'!$G$17))</f>
        <v>23.977327592954992</v>
      </c>
      <c r="J82" s="117">
        <f>IF('3g CPIH'!F$17="-","-",'3j PAAC PAP'!$G$18*('3g CPIH'!F$17/'3g CPIH'!$G$17))</f>
        <v>24.120618395303325</v>
      </c>
      <c r="K82" s="117">
        <f>IF('3g CPIH'!G$17="-","-",'3j PAAC PAP'!$G$18*('3g CPIH'!G$17/'3g CPIH'!$G$17))</f>
        <v>24.4072</v>
      </c>
      <c r="L82" s="117">
        <f>IF('3g CPIH'!H$17="-","-",'3j PAAC PAP'!$G$18*('3g CPIH'!H$17/'3g CPIH'!$G$17))</f>
        <v>24.717663405088064</v>
      </c>
      <c r="M82" s="117">
        <f>IF('3g CPIH'!I$17="-","-",'3j PAAC PAP'!$G$18*('3g CPIH'!I$17/'3g CPIH'!$G$17))</f>
        <v>25.075890410958902</v>
      </c>
      <c r="N82" s="117">
        <f>IF('3g CPIH'!J$17="-","-",'3j PAAC PAP'!$G$18*('3g CPIH'!J$17/'3g CPIH'!$G$17))</f>
        <v>25.290826614481411</v>
      </c>
      <c r="O82" s="27"/>
      <c r="P82" s="117">
        <f>IF('3g CPIH'!L$17="-","-",'3j PAAC PAP'!$G$18*('3g CPIH'!L$17/'3g CPIH'!$G$17))</f>
        <v>25.290826614481411</v>
      </c>
      <c r="Q82" s="117">
        <f>IF('3g CPIH'!M$17="-","-",'3j PAAC PAP'!$G$18*('3g CPIH'!M$17/'3g CPIH'!$G$17))</f>
        <v>25.577408219178082</v>
      </c>
      <c r="R82" s="117">
        <f>IF('3g CPIH'!N$17="-","-",'3j PAAC PAP'!$G$18*('3g CPIH'!N$17/'3g CPIH'!$G$17))</f>
        <v>25.768462622309197</v>
      </c>
      <c r="S82" s="117">
        <f>IF('3g CPIH'!O$17="-","-",'3j PAAC PAP'!$G$18*('3g CPIH'!O$17/'3g CPIH'!$G$17))</f>
        <v>25.911753424657533</v>
      </c>
      <c r="T82" s="117">
        <f>IF('3g CPIH'!P$17="-","-",'3j PAAC PAP'!$G$18*('3g CPIH'!P$17/'3g CPIH'!$G$17))</f>
        <v>25.983398825831699</v>
      </c>
      <c r="U82" s="117">
        <f>IF('3g CPIH'!Q$17="-","-",'3j PAAC PAP'!$G$18*('3g CPIH'!Q$17/'3g CPIH'!$G$17))</f>
        <v>26.126689628180038</v>
      </c>
      <c r="V82" s="117">
        <f>IF('3g CPIH'!R$17="-","-",'3j PAAC PAP'!$G$18*('3g CPIH'!R$17/'3g CPIH'!$G$17))</f>
        <v>26.604325636007829</v>
      </c>
      <c r="W82" s="117">
        <f>IF('3g CPIH'!S$17="-","-",'3j PAAC PAP'!$G$18*('3g CPIH'!S$17/'3g CPIH'!$G$17))</f>
        <v>27.39242504892368</v>
      </c>
      <c r="X82" s="27"/>
      <c r="Y82" s="117">
        <f>IF('3g CPIH'!U$17="-","-",'3j PAAC PAP'!$G$18*('3g CPIH'!U$17/'3g CPIH'!$G$17))</f>
        <v>28.777569471624265</v>
      </c>
      <c r="Z82" s="117" t="str">
        <f>IF('3g CPIH'!V$17="-","-",'3j PAAC PAP'!$G$18*('3g CPIH'!V$17/'3g CPIH'!$G$17))</f>
        <v>-</v>
      </c>
      <c r="AA82" s="117" t="str">
        <f>IF('3g CPIH'!W$17="-","-",'3j PAAC PAP'!$G$18*('3g CPIH'!W$17/'3g CPIH'!$G$17))</f>
        <v>-</v>
      </c>
      <c r="AB82" s="117" t="str">
        <f>IF('3g CPIH'!X$17="-","-",'3j PAAC PAP'!$G$18*('3g CPIH'!X$17/'3g CPIH'!$G$17))</f>
        <v>-</v>
      </c>
      <c r="AC82" s="117" t="str">
        <f>IF('3g CPIH'!Y$17="-","-",'3j PAAC PAP'!$G$18*('3g CPIH'!Y$17/'3g CPIH'!$G$17))</f>
        <v>-</v>
      </c>
      <c r="AD82" s="25"/>
    </row>
    <row r="83" spans="1:30" s="26" customFormat="1" ht="11.25" customHeight="1" x14ac:dyDescent="0.15">
      <c r="A83" s="207">
        <v>8</v>
      </c>
      <c r="B83" s="120" t="s">
        <v>248</v>
      </c>
      <c r="C83" s="120" t="s">
        <v>188</v>
      </c>
      <c r="D83" s="122" t="s">
        <v>123</v>
      </c>
      <c r="E83" s="119"/>
      <c r="F83" s="27"/>
      <c r="G83" s="117">
        <f>IF(G75="-","-",SUM(G75:G81)*'3j PAAC PAP'!$G$36)</f>
        <v>0</v>
      </c>
      <c r="H83" s="117">
        <f>IF(H75="-","-",SUM(H75:H81)*'3j PAAC PAP'!$G$36)</f>
        <v>0</v>
      </c>
      <c r="I83" s="117">
        <f>IF(I75="-","-",SUM(I75:I81)*'3j PAAC PAP'!$G$36)</f>
        <v>0</v>
      </c>
      <c r="J83" s="117">
        <f>IF(J75="-","-",SUM(J75:J81)*'3j PAAC PAP'!$G$36)</f>
        <v>0</v>
      </c>
      <c r="K83" s="117">
        <f>IF(K75="-","-",SUM(K75:K81)*'3j PAAC PAP'!$G$36)</f>
        <v>0</v>
      </c>
      <c r="L83" s="117">
        <f>IF(L75="-","-",SUM(L75:L81)*'3j PAAC PAP'!$G$36)</f>
        <v>0</v>
      </c>
      <c r="M83" s="117">
        <f>IF(M75="-","-",SUM(M75:M81)*'3j PAAC PAP'!$G$36)</f>
        <v>0</v>
      </c>
      <c r="N83" s="117">
        <f>IF(N75="-","-",SUM(N75:N81)*'3j PAAC PAP'!$G$36)</f>
        <v>0</v>
      </c>
      <c r="O83" s="27"/>
      <c r="P83" s="117">
        <f>IF(P75="-","-",SUM(P75:P81)*'3j PAAC PAP'!$G$36)</f>
        <v>0</v>
      </c>
      <c r="Q83" s="117">
        <f>IF(Q75="-","-",SUM(Q75:Q81)*'3j PAAC PAP'!$G$36)</f>
        <v>0</v>
      </c>
      <c r="R83" s="117">
        <f>IF(R75="-","-",SUM(R75:R81)*'3j PAAC PAP'!$G$36)</f>
        <v>0</v>
      </c>
      <c r="S83" s="117">
        <f>IF(S75="-","-",SUM(S75:S81)*'3j PAAC PAP'!$G$36)</f>
        <v>0</v>
      </c>
      <c r="T83" s="117">
        <f>IF(T75="-","-",SUM(T75:T81)*'3j PAAC PAP'!$G$36)</f>
        <v>0</v>
      </c>
      <c r="U83" s="117">
        <f>IF(U75="-","-",SUM(U75:U81)*'3j PAAC PAP'!$G$36)</f>
        <v>0</v>
      </c>
      <c r="V83" s="117">
        <f>IF(V75="-","-",SUM(V75:V81)*'3j PAAC PAP'!$G$36)</f>
        <v>0</v>
      </c>
      <c r="W83" s="117">
        <f>IF(W75="-","-",SUM(W75:W81)*'3j PAAC PAP'!$G$36)</f>
        <v>0</v>
      </c>
      <c r="X83" s="27"/>
      <c r="Y83" s="117">
        <f>IF(Y75="-","-",SUM(Y75:Y81)*'3j PAAC PAP'!$G$36)</f>
        <v>0</v>
      </c>
      <c r="Z83" s="117" t="str">
        <f>IF(Z75="-","-",SUM(Z75:Z81)*'3j PAAC PAP'!$G$36)</f>
        <v>-</v>
      </c>
      <c r="AA83" s="117" t="str">
        <f>IF(AA75="-","-",SUM(AA75:AA81)*'3j PAAC PAP'!$G$36)</f>
        <v>-</v>
      </c>
      <c r="AB83" s="117" t="str">
        <f>IF(AB75="-","-",SUM(AB75:AB81)*'3j PAAC PAP'!$G$36)</f>
        <v>-</v>
      </c>
      <c r="AC83" s="117" t="str">
        <f>IF(AC75="-","-",SUM(AC75:AC81)*'3j PAAC PAP'!$G$36)</f>
        <v>-</v>
      </c>
      <c r="AD83" s="25"/>
    </row>
    <row r="84" spans="1:30" s="26" customFormat="1" ht="11.25" customHeight="1" x14ac:dyDescent="0.15">
      <c r="A84" s="207">
        <v>9</v>
      </c>
      <c r="B84" s="120" t="s">
        <v>189</v>
      </c>
      <c r="C84" s="120" t="s">
        <v>250</v>
      </c>
      <c r="D84" s="122" t="s">
        <v>123</v>
      </c>
      <c r="E84" s="119"/>
      <c r="F84" s="27"/>
      <c r="G84" s="117">
        <f>IF(G75="-","-",SUM(G75:G83)*'3k EBIT'!$E$10)</f>
        <v>11.323550189982187</v>
      </c>
      <c r="H84" s="117">
        <f>IF(H75="-","-",SUM(H75:H83)*'3k EBIT'!$E$10)</f>
        <v>10.824032845393479</v>
      </c>
      <c r="I84" s="117">
        <f>IF(I75="-","-",SUM(I75:I83)*'3k EBIT'!$E$10)</f>
        <v>11.0441046407761</v>
      </c>
      <c r="J84" s="117">
        <f>IF(J75="-","-",SUM(J75:J83)*'3k EBIT'!$E$10)</f>
        <v>10.826037059686376</v>
      </c>
      <c r="K84" s="117">
        <f>IF(K75="-","-",SUM(K75:K83)*'3k EBIT'!$E$10)</f>
        <v>11.755042403412014</v>
      </c>
      <c r="L84" s="117">
        <f>IF(L75="-","-",SUM(L75:L83)*'3k EBIT'!$E$10)</f>
        <v>11.609017719513762</v>
      </c>
      <c r="M84" s="117">
        <f>IF(M75="-","-",SUM(M75:M83)*'3k EBIT'!$E$10)</f>
        <v>12.618995151391349</v>
      </c>
      <c r="N84" s="117">
        <f>IF(N75="-","-",SUM(N75:N83)*'3k EBIT'!$E$10)</f>
        <v>13.085045685833437</v>
      </c>
      <c r="O84" s="27"/>
      <c r="P84" s="117">
        <f>IF(P75="-","-",SUM(P75:P83)*'3k EBIT'!$E$10)</f>
        <v>13.085045685833437</v>
      </c>
      <c r="Q84" s="117">
        <f>IF(Q75="-","-",SUM(Q75:Q83)*'3k EBIT'!$E$10)</f>
        <v>14.55581398014251</v>
      </c>
      <c r="R84" s="117">
        <f>IF(R75="-","-",SUM(R75:R83)*'3k EBIT'!$E$10)</f>
        <v>14.021139591082743</v>
      </c>
      <c r="S84" s="117">
        <f>IF(S75="-","-",SUM(S75:S83)*'3k EBIT'!$E$10)</f>
        <v>14.06775525757212</v>
      </c>
      <c r="T84" s="117">
        <f>IF(T75="-","-",SUM(T75:T83)*'3k EBIT'!$E$10)</f>
        <v>13.409206449670746</v>
      </c>
      <c r="U84" s="117">
        <f>IF(U75="-","-",SUM(U75:U83)*'3k EBIT'!$E$10)</f>
        <v>14.603887002014623</v>
      </c>
      <c r="V84" s="117">
        <f>IF(V75="-","-",SUM(V75:V83)*'3k EBIT'!$E$10)</f>
        <v>16.109326845381556</v>
      </c>
      <c r="W84" s="117">
        <f>IF(W75="-","-",SUM(W75:W83)*'3k EBIT'!$E$10)</f>
        <v>22.621100845482118</v>
      </c>
      <c r="X84" s="27"/>
      <c r="Y84" s="117">
        <f>IF(Y75="-","-",SUM(Y75:Y83)*'3k EBIT'!$E$10)</f>
        <v>38.645336478735018</v>
      </c>
      <c r="Z84" s="117" t="str">
        <f>IF(Z75="-","-",SUM(Z75:Z83)*'3k EBIT'!$E$10)</f>
        <v>-</v>
      </c>
      <c r="AA84" s="117" t="str">
        <f>IF(AA75="-","-",SUM(AA75:AA83)*'3k EBIT'!$E$10)</f>
        <v>-</v>
      </c>
      <c r="AB84" s="117" t="str">
        <f>IF(AB75="-","-",SUM(AB75:AB83)*'3k EBIT'!$E$10)</f>
        <v>-</v>
      </c>
      <c r="AC84" s="117" t="str">
        <f>IF(AC75="-","-",SUM(AC75:AC83)*'3k EBIT'!$E$10)</f>
        <v>-</v>
      </c>
      <c r="AD84" s="25"/>
    </row>
    <row r="85" spans="1:30" s="26" customFormat="1" ht="12.6" customHeight="1" x14ac:dyDescent="0.15">
      <c r="A85" s="207">
        <v>10</v>
      </c>
      <c r="B85" s="120" t="s">
        <v>251</v>
      </c>
      <c r="C85" s="156" t="s">
        <v>252</v>
      </c>
      <c r="D85" s="122" t="s">
        <v>123</v>
      </c>
      <c r="E85" s="118"/>
      <c r="F85" s="27"/>
      <c r="G85" s="117">
        <f>IF(G75="-","-",SUM(G75:G78,G80:G84)*'3l HAP'!$E$11)</f>
        <v>6.735021582297156</v>
      </c>
      <c r="H85" s="117">
        <f>IF(H75="-","-",SUM(H75:H78,H80:H84)*'3l HAP'!$E$11)</f>
        <v>6.3353838504773066</v>
      </c>
      <c r="I85" s="117">
        <f>IF(I75="-","-",SUM(I75:I78,I80:I84)*'3l HAP'!$E$11)</f>
        <v>6.3705065653399222</v>
      </c>
      <c r="J85" s="117">
        <f>IF(J75="-","-",SUM(J75:J78,J80:J84)*'3l HAP'!$E$11)</f>
        <v>6.2135400290679357</v>
      </c>
      <c r="K85" s="117">
        <f>IF(K75="-","-",SUM(K75:K78,K80:K84)*'3l HAP'!$E$11)</f>
        <v>7.0241726829433304</v>
      </c>
      <c r="L85" s="117">
        <f>IF(L75="-","-",SUM(L75:L78,L80:L84)*'3l HAP'!$E$11)</f>
        <v>6.8940022296940064</v>
      </c>
      <c r="M85" s="117">
        <f>IF(M75="-","-",SUM(M75:M78,M80:M84)*'3l HAP'!$E$11)</f>
        <v>7.6602213591193156</v>
      </c>
      <c r="N85" s="117">
        <f>IF(N75="-","-",SUM(N75:N78,N80:N84)*'3l HAP'!$E$11)</f>
        <v>8.0270717972068493</v>
      </c>
      <c r="O85" s="27"/>
      <c r="P85" s="117">
        <f>IF(P75="-","-",SUM(P75:P78,P80:P84)*'3l HAP'!$E$11)</f>
        <v>8.0270717972068493</v>
      </c>
      <c r="Q85" s="117">
        <f>IF(Q75="-","-",SUM(Q75:Q78,Q80:Q84)*'3l HAP'!$E$11)</f>
        <v>9.0187616038700735</v>
      </c>
      <c r="R85" s="117">
        <f>IF(R75="-","-",SUM(R75:R78,R80:R84)*'3l HAP'!$E$11)</f>
        <v>8.5914429374713297</v>
      </c>
      <c r="S85" s="117">
        <f>IF(S75="-","-",SUM(S75:S78,S80:S84)*'3l HAP'!$E$11)</f>
        <v>8.5728757632250012</v>
      </c>
      <c r="T85" s="117">
        <f>IF(T75="-","-",SUM(T75:T78,T80:T84)*'3l HAP'!$E$11)</f>
        <v>8.0177179112602719</v>
      </c>
      <c r="U85" s="117">
        <f>IF(U75="-","-",SUM(U75:U78,U80:U84)*'3l HAP'!$E$11)</f>
        <v>8.7719988846196504</v>
      </c>
      <c r="V85" s="117">
        <f>IF(V75="-","-",SUM(V75:V78,V80:V84)*'3l HAP'!$E$11)</f>
        <v>9.9461579798135524</v>
      </c>
      <c r="W85" s="117">
        <f>IF(W75="-","-",SUM(W75:W78,W80:W84)*'3l HAP'!$E$11)</f>
        <v>14.51807077105873</v>
      </c>
      <c r="X85" s="27"/>
      <c r="Y85" s="117">
        <f>IF(Y75="-","-",SUM(Y75:Y78,Y80:Y84)*'3l HAP'!$E$11)</f>
        <v>26.724509546622318</v>
      </c>
      <c r="Z85" s="117" t="str">
        <f>IF(Z75="-","-",SUM(Z75:Z78,Z80:Z84)*'3l HAP'!$E$11)</f>
        <v>-</v>
      </c>
      <c r="AA85" s="117" t="str">
        <f>IF(AA75="-","-",SUM(AA75:AA78,AA80:AA84)*'3l HAP'!$E$11)</f>
        <v>-</v>
      </c>
      <c r="AB85" s="117" t="str">
        <f>IF(AB75="-","-",SUM(AB75:AB78,AB80:AB84)*'3l HAP'!$E$11)</f>
        <v>-</v>
      </c>
      <c r="AC85" s="117" t="str">
        <f>IF(AC75="-","-",SUM(AC75:AC78,AC80:AC84)*'3l HAP'!$E$11)</f>
        <v>-</v>
      </c>
      <c r="AD85" s="25"/>
    </row>
    <row r="86" spans="1:30" s="26" customFormat="1" ht="11.25" customHeight="1" x14ac:dyDescent="0.15">
      <c r="A86" s="207">
        <v>11</v>
      </c>
      <c r="B86" s="120" t="s">
        <v>253</v>
      </c>
      <c r="C86" s="120" t="str">
        <f>B86&amp;"_"&amp;D86</f>
        <v>Total_Northern</v>
      </c>
      <c r="D86" s="122" t="s">
        <v>123</v>
      </c>
      <c r="E86" s="119"/>
      <c r="F86" s="27"/>
      <c r="G86" s="117">
        <f t="shared" ref="G86:N86" si="15">IF(G75="-","-",SUM(G75:G85))</f>
        <v>602.71110120134722</v>
      </c>
      <c r="H86" s="117">
        <f t="shared" si="15"/>
        <v>576.0210877715358</v>
      </c>
      <c r="I86" s="117">
        <f t="shared" si="15"/>
        <v>587.63893177489444</v>
      </c>
      <c r="J86" s="117">
        <f t="shared" si="15"/>
        <v>576.00472886933971</v>
      </c>
      <c r="K86" s="117">
        <f t="shared" si="15"/>
        <v>625.71035941783077</v>
      </c>
      <c r="L86" s="117">
        <f t="shared" si="15"/>
        <v>617.89468246024467</v>
      </c>
      <c r="M86" s="117">
        <f t="shared" si="15"/>
        <v>671.81758657408716</v>
      </c>
      <c r="N86" s="117">
        <f t="shared" si="15"/>
        <v>696.71340237737309</v>
      </c>
      <c r="O86" s="27"/>
      <c r="P86" s="117">
        <f t="shared" ref="P86:W86" si="16">IF(P75="-","-",SUM(P75:P85))</f>
        <v>696.71340237737309</v>
      </c>
      <c r="Q86" s="117">
        <f t="shared" si="16"/>
        <v>775.11391780533177</v>
      </c>
      <c r="R86" s="117">
        <f t="shared" si="16"/>
        <v>746.54585344360692</v>
      </c>
      <c r="S86" s="117">
        <f t="shared" si="16"/>
        <v>748.98074138697439</v>
      </c>
      <c r="T86" s="117">
        <f t="shared" si="16"/>
        <v>713.76513427784278</v>
      </c>
      <c r="U86" s="117">
        <f t="shared" si="16"/>
        <v>777.39731308689363</v>
      </c>
      <c r="V86" s="117">
        <f t="shared" si="16"/>
        <v>857.80511542110366</v>
      </c>
      <c r="W86" s="117">
        <f t="shared" si="16"/>
        <v>1205.1018340226808</v>
      </c>
      <c r="X86" s="27"/>
      <c r="Y86" s="117">
        <f t="shared" ref="Y86:AC86" si="17">IF(Y75="-","-",SUM(Y75:Y85))</f>
        <v>2060.6887472405069</v>
      </c>
      <c r="Z86" s="117" t="str">
        <f t="shared" si="17"/>
        <v>-</v>
      </c>
      <c r="AA86" s="117" t="str">
        <f t="shared" si="17"/>
        <v>-</v>
      </c>
      <c r="AB86" s="117" t="str">
        <f t="shared" si="17"/>
        <v>-</v>
      </c>
      <c r="AC86" s="117" t="str">
        <f t="shared" si="17"/>
        <v>-</v>
      </c>
      <c r="AD86" s="25"/>
    </row>
    <row r="87" spans="1:30" s="26" customFormat="1" ht="11.25" customHeight="1" x14ac:dyDescent="0.15">
      <c r="A87" s="207">
        <v>1</v>
      </c>
      <c r="B87" s="123" t="s">
        <v>244</v>
      </c>
      <c r="C87" s="123" t="s">
        <v>180</v>
      </c>
      <c r="D87" s="121" t="s">
        <v>122</v>
      </c>
      <c r="E87" s="75"/>
      <c r="F87" s="27"/>
      <c r="G87" s="35">
        <f>IF('3a DF'!H139="-","-",'3a DF'!H139)</f>
        <v>259.12319338158392</v>
      </c>
      <c r="H87" s="35">
        <f>IF('3a DF'!I139="-","-",'3a DF'!I139)</f>
        <v>231.98319338158393</v>
      </c>
      <c r="I87" s="35">
        <f>IF('3a DF'!J139="-","-",'3a DF'!J139)</f>
        <v>213.16510623610756</v>
      </c>
      <c r="J87" s="35">
        <f>IF('3a DF'!K139="-","-",'3a DF'!K139)</f>
        <v>202.10307741040518</v>
      </c>
      <c r="K87" s="35">
        <f>IF('3a DF'!L139="-","-",'3a DF'!L139)</f>
        <v>244.89353308741082</v>
      </c>
      <c r="L87" s="35">
        <f>IF('3a DF'!M139="-","-",'3a DF'!M139)</f>
        <v>234.65774938088586</v>
      </c>
      <c r="M87" s="35">
        <f>IF('3a DF'!N139="-","-",'3a DF'!N139)</f>
        <v>257.51794667987838</v>
      </c>
      <c r="N87" s="35">
        <f>IF('3a DF'!O139="-","-",'3a DF'!O139)</f>
        <v>282.05025627354075</v>
      </c>
      <c r="O87" s="27"/>
      <c r="P87" s="35">
        <f>IF('3a DF'!Q139="-","-",'3a DF'!Q139)</f>
        <v>282.05025627354075</v>
      </c>
      <c r="Q87" s="35">
        <f>IF('3a DF'!R139="-","-",'3a DF'!R139)</f>
        <v>333.65011525491195</v>
      </c>
      <c r="R87" s="35">
        <f>IF('3a DF'!S139="-","-",'3a DF'!S139)</f>
        <v>302.4670712905322</v>
      </c>
      <c r="S87" s="35">
        <f>IF('3a DF'!T139="-","-",'3a DF'!T139)</f>
        <v>290.16263618966019</v>
      </c>
      <c r="T87" s="35">
        <f>IF('3a DF'!U139="-","-",'3a DF'!U139)</f>
        <v>252.97680750900344</v>
      </c>
      <c r="U87" s="35">
        <f>IF('3a DF'!V139="-","-",'3a DF'!V139)</f>
        <v>298.67803623590902</v>
      </c>
      <c r="V87" s="35">
        <f>IF('3a DF'!W139="-","-",'3a DF'!W139)</f>
        <v>376.87200312834932</v>
      </c>
      <c r="W87" s="35">
        <f>IF('3a DF'!X139="-","-",'3a DF'!X139)</f>
        <v>681.3552889954683</v>
      </c>
      <c r="X87" s="27"/>
      <c r="Y87" s="35">
        <f>IF('3a DF'!Z139="-","-",'3a DF'!Z139)</f>
        <v>1498.823035838022</v>
      </c>
      <c r="Z87" s="35" t="str">
        <f>IF('3a DF'!AA139="-","-",'3a DF'!AA139)</f>
        <v>-</v>
      </c>
      <c r="AA87" s="35" t="str">
        <f>IF('3a DF'!AB139="-","-",'3a DF'!AB139)</f>
        <v>-</v>
      </c>
      <c r="AB87" s="35" t="str">
        <f>IF('3a DF'!AC139="-","-",'3a DF'!AC139)</f>
        <v>-</v>
      </c>
      <c r="AC87" s="35" t="str">
        <f>IF('3a DF'!AD139="-","-",'3a DF'!AD139)</f>
        <v>-</v>
      </c>
      <c r="AD87" s="25"/>
    </row>
    <row r="88" spans="1:30" s="26" customFormat="1" ht="11.25" x14ac:dyDescent="0.15">
      <c r="A88" s="207">
        <v>2</v>
      </c>
      <c r="B88" s="123" t="s">
        <v>244</v>
      </c>
      <c r="C88" s="123" t="s">
        <v>181</v>
      </c>
      <c r="D88" s="121" t="s">
        <v>122</v>
      </c>
      <c r="E88" s="75"/>
      <c r="F88" s="27"/>
      <c r="G88" s="35">
        <f>IF('3b CM'!G34="-","-",'3b CM'!G34)</f>
        <v>6.0192459082068814E-2</v>
      </c>
      <c r="H88" s="35">
        <f>IF('3b CM'!H34="-","-",'3b CM'!H34)</f>
        <v>9.0288688623103228E-2</v>
      </c>
      <c r="I88" s="35">
        <f>IF('3b CM'!I34="-","-",'3b CM'!I34)</f>
        <v>0.28430926528872924</v>
      </c>
      <c r="J88" s="35">
        <f>IF('3b CM'!J34="-","-",'3b CM'!J34)</f>
        <v>0.28912836277456888</v>
      </c>
      <c r="K88" s="35">
        <f>IF('3b CM'!K34="-","-",'3b CM'!K34)</f>
        <v>3.7135050058261001</v>
      </c>
      <c r="L88" s="35">
        <f>IF('3b CM'!L34="-","-",'3b CM'!L34)</f>
        <v>3.6024750981132136</v>
      </c>
      <c r="M88" s="35">
        <f>IF('3b CM'!M34="-","-",'3b CM'!M34)</f>
        <v>12.494315032774898</v>
      </c>
      <c r="N88" s="35">
        <f>IF('3b CM'!N34="-","-",'3b CM'!N34)</f>
        <v>11.877451269582151</v>
      </c>
      <c r="O88" s="27"/>
      <c r="P88" s="35">
        <f>IF('3b CM'!P34="-","-",'3b CM'!P34)</f>
        <v>11.877451269582151</v>
      </c>
      <c r="Q88" s="35">
        <f>IF('3b CM'!Q34="-","-",'3b CM'!Q34)</f>
        <v>15.902600376244944</v>
      </c>
      <c r="R88" s="35">
        <f>IF('3b CM'!R34="-","-",'3b CM'!R34)</f>
        <v>15.274266387209391</v>
      </c>
      <c r="S88" s="35">
        <f>IF('3b CM'!S34="-","-",'3b CM'!S34)</f>
        <v>18.171461627247051</v>
      </c>
      <c r="T88" s="35">
        <f>IF('3b CM'!T34="-","-",'3b CM'!T34)</f>
        <v>18.515788928093528</v>
      </c>
      <c r="U88" s="35">
        <f>IF('3b CM'!U34="-","-",'3b CM'!U34)</f>
        <v>14.006234481024579</v>
      </c>
      <c r="V88" s="35">
        <f>IF('3b CM'!V34="-","-",'3b CM'!V34)</f>
        <v>14.158531899757607</v>
      </c>
      <c r="W88" s="35">
        <f>IF('3b CM'!W34="-","-",'3b CM'!W34)</f>
        <v>8.871510680604576</v>
      </c>
      <c r="X88" s="27"/>
      <c r="Y88" s="35">
        <f>IF('3b CM'!Y34="-","-",'3b CM'!Y34)</f>
        <v>11.828182898597044</v>
      </c>
      <c r="Z88" s="35" t="str">
        <f>IF('3b CM'!Z34="-","-",'3b CM'!Z34)</f>
        <v>-</v>
      </c>
      <c r="AA88" s="35" t="str">
        <f>IF('3b CM'!AA34="-","-",'3b CM'!AA34)</f>
        <v>-</v>
      </c>
      <c r="AB88" s="35" t="str">
        <f>IF('3b CM'!AB34="-","-",'3b CM'!AB34)</f>
        <v>-</v>
      </c>
      <c r="AC88" s="35" t="str">
        <f>IF('3b CM'!AC34="-","-",'3b CM'!AC34)</f>
        <v>-</v>
      </c>
      <c r="AD88" s="25"/>
    </row>
    <row r="89" spans="1:30" s="26" customFormat="1" ht="11.25" x14ac:dyDescent="0.15">
      <c r="A89" s="207"/>
      <c r="B89" s="123" t="s">
        <v>245</v>
      </c>
      <c r="C89" s="123" t="s">
        <v>182</v>
      </c>
      <c r="D89" s="121" t="s">
        <v>122</v>
      </c>
      <c r="E89" s="75"/>
      <c r="F89" s="27"/>
      <c r="G89" s="35" t="str">
        <f>IF('3c AA'!J173="-","-",'3c AA'!J173)</f>
        <v>-</v>
      </c>
      <c r="H89" s="35" t="str">
        <f>IF('3c AA'!K173="-","-",'3c AA'!K173)</f>
        <v>-</v>
      </c>
      <c r="I89" s="35" t="str">
        <f>IF('3c AA'!L173="-","-",'3c AA'!L173)</f>
        <v>-</v>
      </c>
      <c r="J89" s="35" t="str">
        <f>IF('3c AA'!M173="-","-",'3c AA'!M173)</f>
        <v>-</v>
      </c>
      <c r="K89" s="35" t="str">
        <f>IF('3c AA'!N173="-","-",'3c AA'!N173)</f>
        <v>-</v>
      </c>
      <c r="L89" s="35" t="str">
        <f>IF('3c AA'!O173="-","-",'3c AA'!O173)</f>
        <v>-</v>
      </c>
      <c r="M89" s="35" t="str">
        <f>IF('3c AA'!P173="-","-",'3c AA'!P173)</f>
        <v>-</v>
      </c>
      <c r="N89" s="35" t="str">
        <f>IF('3c AA'!Q173="-","-",'3c AA'!Q173)</f>
        <v>-</v>
      </c>
      <c r="O89" s="27"/>
      <c r="P89" s="35" t="str">
        <f>IF('3c AA'!S173="-","-",'3c AA'!S173)</f>
        <v>-</v>
      </c>
      <c r="Q89" s="35" t="str">
        <f>IF('3c AA'!T173="-","-",'3c AA'!T173)</f>
        <v>-</v>
      </c>
      <c r="R89" s="35" t="str">
        <f>IF('3c AA'!U173="-","-",'3c AA'!U173)</f>
        <v>-</v>
      </c>
      <c r="S89" s="35" t="str">
        <f>IF('3c AA'!V173="-","-",'3c AA'!V173)</f>
        <v>-</v>
      </c>
      <c r="T89" s="35">
        <f>IF('3c AA'!W173="-","-",'3c AA'!W173)</f>
        <v>0</v>
      </c>
      <c r="U89" s="35">
        <f>IF('3c AA'!X173="-","-",'3c AA'!X173)</f>
        <v>0</v>
      </c>
      <c r="V89" s="35">
        <f>IF('3c AA'!Y173="-","-",'3c AA'!Y173)</f>
        <v>0</v>
      </c>
      <c r="W89" s="35" t="str">
        <f>IF('3c AA'!Z173="-","-",'3c AA'!Z173)</f>
        <v>-</v>
      </c>
      <c r="X89" s="27"/>
      <c r="Y89" s="35">
        <f>IF('3c AA'!AB173="-","-",'3c AA'!AB173)</f>
        <v>3.5926972025575465</v>
      </c>
      <c r="Z89" s="35" t="str">
        <f>IF('3c AA'!AC173="-","-",'3c AA'!AC173)</f>
        <v>-</v>
      </c>
      <c r="AA89" s="35" t="str">
        <f>IF('3c AA'!AD173="-","-",'3c AA'!AD173)</f>
        <v>-</v>
      </c>
      <c r="AB89" s="35" t="str">
        <f>IF('3c AA'!AE173="-","-",'3c AA'!AE173)</f>
        <v>-</v>
      </c>
      <c r="AC89" s="35" t="str">
        <f>IF('3c AA'!AF173="-","-",'3c AA'!AF173)</f>
        <v>-</v>
      </c>
      <c r="AD89" s="25"/>
    </row>
    <row r="90" spans="1:30" s="26" customFormat="1" ht="11.25" x14ac:dyDescent="0.15">
      <c r="A90" s="207">
        <v>3</v>
      </c>
      <c r="B90" s="123" t="s">
        <v>246</v>
      </c>
      <c r="C90" s="123" t="s">
        <v>183</v>
      </c>
      <c r="D90" s="121" t="s">
        <v>122</v>
      </c>
      <c r="E90" s="75"/>
      <c r="F90" s="27"/>
      <c r="G90" s="35">
        <f>IF('3d PC'!G35="-","-",'3d PC'!G35)</f>
        <v>90.560159994303291</v>
      </c>
      <c r="H90" s="35">
        <f>IF('3d PC'!H35="-","-",'3d PC'!H35)</f>
        <v>90.532869222209868</v>
      </c>
      <c r="I90" s="35">
        <f>IF('3d PC'!I35="-","-",'3d PC'!I35)</f>
        <v>110.92674493626322</v>
      </c>
      <c r="J90" s="35">
        <f>IF('3d PC'!J35="-","-",'3d PC'!J35)</f>
        <v>110.82225533662896</v>
      </c>
      <c r="K90" s="35">
        <f>IF('3d PC'!K35="-","-",'3d PC'!K35)</f>
        <v>118.08287818909777</v>
      </c>
      <c r="L90" s="35">
        <f>IF('3d PC'!L35="-","-",'3d PC'!L35)</f>
        <v>118.5094862386421</v>
      </c>
      <c r="M90" s="35">
        <f>IF('3d PC'!M35="-","-",'3d PC'!M35)</f>
        <v>137.28979342581226</v>
      </c>
      <c r="N90" s="35">
        <f>IF('3d PC'!N35="-","-",'3d PC'!N35)</f>
        <v>137.38369670991634</v>
      </c>
      <c r="O90" s="27"/>
      <c r="P90" s="35">
        <f>IF('3d PC'!P35="-","-",'3d PC'!P35)</f>
        <v>137.38369670991634</v>
      </c>
      <c r="Q90" s="35">
        <f>IF('3d PC'!Q35="-","-",'3d PC'!Q35)</f>
        <v>146.98659272957821</v>
      </c>
      <c r="R90" s="35">
        <f>IF('3d PC'!R35="-","-",'3d PC'!R35)</f>
        <v>148.79387311541902</v>
      </c>
      <c r="S90" s="35">
        <f>IF('3d PC'!S35="-","-",'3d PC'!S35)</f>
        <v>153.06084641349003</v>
      </c>
      <c r="T90" s="35">
        <f>IF('3d PC'!T35="-","-",'3d PC'!T35)</f>
        <v>152.51690130303038</v>
      </c>
      <c r="U90" s="35">
        <f>IF('3d PC'!U35="-","-",'3d PC'!U35)</f>
        <v>161.47498713489335</v>
      </c>
      <c r="V90" s="35">
        <f>IF('3d PC'!V35="-","-",'3d PC'!V35)</f>
        <v>160.71857782937983</v>
      </c>
      <c r="W90" s="35">
        <f>IF('3d PC'!W35="-","-",'3d PC'!W35)</f>
        <v>168.05614549201195</v>
      </c>
      <c r="X90" s="27"/>
      <c r="Y90" s="35">
        <f>IF('3d PC'!Y35="-","-",'3d PC'!Y35)</f>
        <v>166.48343447129616</v>
      </c>
      <c r="Z90" s="35" t="str">
        <f>IF('3d PC'!Z35="-","-",'3d PC'!Z35)</f>
        <v>-</v>
      </c>
      <c r="AA90" s="35" t="str">
        <f>IF('3d PC'!AA35="-","-",'3d PC'!AA35)</f>
        <v>-</v>
      </c>
      <c r="AB90" s="35" t="str">
        <f>IF('3d PC'!AB35="-","-",'3d PC'!AB35)</f>
        <v>-</v>
      </c>
      <c r="AC90" s="35" t="str">
        <f>IF('3d PC'!AC35="-","-",'3d PC'!AC35)</f>
        <v>-</v>
      </c>
      <c r="AD90" s="25"/>
    </row>
    <row r="91" spans="1:30" s="26" customFormat="1" ht="11.25" x14ac:dyDescent="0.15">
      <c r="A91" s="207">
        <v>4</v>
      </c>
      <c r="B91" s="123" t="s">
        <v>247</v>
      </c>
      <c r="C91" s="123" t="s">
        <v>184</v>
      </c>
      <c r="D91" s="121" t="s">
        <v>122</v>
      </c>
      <c r="E91" s="75"/>
      <c r="F91" s="27"/>
      <c r="G91" s="35">
        <f>IF('3e NC-Elec'!H63="-","-",'3e NC-Elec'!H63)</f>
        <v>116.33835677623409</v>
      </c>
      <c r="H91" s="35">
        <f>IF('3e NC-Elec'!I63="-","-",'3e NC-Elec'!I63)</f>
        <v>117.34928949421698</v>
      </c>
      <c r="I91" s="35">
        <f>IF('3e NC-Elec'!J63="-","-",'3e NC-Elec'!J63)</f>
        <v>132.25076214411874</v>
      </c>
      <c r="J91" s="35">
        <f>IF('3e NC-Elec'!K63="-","-",'3e NC-Elec'!K63)</f>
        <v>131.49040443164176</v>
      </c>
      <c r="K91" s="35">
        <f>IF('3e NC-Elec'!L63="-","-",'3e NC-Elec'!L63)</f>
        <v>126.45179788115809</v>
      </c>
      <c r="L91" s="35">
        <f>IF('3e NC-Elec'!M63="-","-",'3e NC-Elec'!M63)</f>
        <v>127.66371827085068</v>
      </c>
      <c r="M91" s="35">
        <f>IF('3e NC-Elec'!N63="-","-",'3e NC-Elec'!N63)</f>
        <v>135.01519162585544</v>
      </c>
      <c r="N91" s="35">
        <f>IF('3e NC-Elec'!O63="-","-",'3e NC-Elec'!O63)</f>
        <v>134.47874663427234</v>
      </c>
      <c r="O91" s="27"/>
      <c r="P91" s="35">
        <f>IF('3e NC-Elec'!Q63="-","-",'3e NC-Elec'!Q63)</f>
        <v>134.47874663427234</v>
      </c>
      <c r="Q91" s="35">
        <f>IF('3e NC-Elec'!R63="-","-",'3e NC-Elec'!R63)</f>
        <v>146.90804361450665</v>
      </c>
      <c r="R91" s="35">
        <f>IF('3e NC-Elec'!S63="-","-",'3e NC-Elec'!S63)</f>
        <v>147.83346798871341</v>
      </c>
      <c r="S91" s="35">
        <f>IF('3e NC-Elec'!T63="-","-",'3e NC-Elec'!T63)</f>
        <v>140.44251795711267</v>
      </c>
      <c r="T91" s="35">
        <f>IF('3e NC-Elec'!U63="-","-",'3e NC-Elec'!U63)</f>
        <v>143.64113908177919</v>
      </c>
      <c r="U91" s="35">
        <f>IF('3e NC-Elec'!V63="-","-",'3e NC-Elec'!V63)</f>
        <v>148.82843590081512</v>
      </c>
      <c r="V91" s="35">
        <f>IF('3e NC-Elec'!W63="-","-",'3e NC-Elec'!W63)</f>
        <v>147.90456002333787</v>
      </c>
      <c r="W91" s="35">
        <f>IF('3e NC-Elec'!X63="-","-",'3e NC-Elec'!X63)</f>
        <v>195.99432789635114</v>
      </c>
      <c r="X91" s="27"/>
      <c r="Y91" s="35">
        <f>IF('3e NC-Elec'!Z63="-","-",'3e NC-Elec'!Z63)</f>
        <v>206.63472343674036</v>
      </c>
      <c r="Z91" s="35" t="str">
        <f>IF('3e NC-Elec'!AA63="-","-",'3e NC-Elec'!AA63)</f>
        <v>-</v>
      </c>
      <c r="AA91" s="35" t="str">
        <f>IF('3e NC-Elec'!AB63="-","-",'3e NC-Elec'!AB63)</f>
        <v>-</v>
      </c>
      <c r="AB91" s="35" t="str">
        <f>IF('3e NC-Elec'!AC63="-","-",'3e NC-Elec'!AC63)</f>
        <v>-</v>
      </c>
      <c r="AC91" s="35" t="str">
        <f>IF('3e NC-Elec'!AD63="-","-",'3e NC-Elec'!AD63)</f>
        <v>-</v>
      </c>
      <c r="AD91" s="25"/>
    </row>
    <row r="92" spans="1:30" s="26" customFormat="1" ht="11.25" x14ac:dyDescent="0.15">
      <c r="A92" s="207">
        <v>5</v>
      </c>
      <c r="B92" s="123" t="s">
        <v>248</v>
      </c>
      <c r="C92" s="123" t="s">
        <v>185</v>
      </c>
      <c r="D92" s="121" t="s">
        <v>122</v>
      </c>
      <c r="E92" s="75"/>
      <c r="F92" s="27"/>
      <c r="G92" s="35">
        <f>IF('3g CPIH'!C$17="-","-",'3h OC '!$E$10*('3g CPIH'!C$17/'3g CPIH'!$G$17))</f>
        <v>76.502677103718199</v>
      </c>
      <c r="H92" s="35">
        <f>IF('3g CPIH'!D$17="-","-",'3h OC '!$E$10*('3g CPIH'!D$17/'3g CPIH'!$G$17))</f>
        <v>76.655835616438353</v>
      </c>
      <c r="I92" s="35">
        <f>IF('3g CPIH'!E$17="-","-",'3h OC '!$E$10*('3g CPIH'!E$17/'3g CPIH'!$G$17))</f>
        <v>76.885573385518597</v>
      </c>
      <c r="J92" s="35">
        <f>IF('3g CPIH'!F$17="-","-",'3h OC '!$E$10*('3g CPIH'!F$17/'3g CPIH'!$G$17))</f>
        <v>77.345048923679059</v>
      </c>
      <c r="K92" s="35">
        <f>IF('3g CPIH'!G$17="-","-",'3h OC '!$E$10*('3g CPIH'!G$17/'3g CPIH'!$G$17))</f>
        <v>78.263999999999996</v>
      </c>
      <c r="L92" s="35">
        <f>IF('3g CPIH'!H$17="-","-",'3h OC '!$E$10*('3g CPIH'!H$17/'3g CPIH'!$G$17))</f>
        <v>79.259530332681024</v>
      </c>
      <c r="M92" s="35">
        <f>IF('3g CPIH'!I$17="-","-",'3h OC '!$E$10*('3g CPIH'!I$17/'3g CPIH'!$G$17))</f>
        <v>80.408219178082177</v>
      </c>
      <c r="N92" s="35">
        <f>IF('3g CPIH'!J$17="-","-",'3h OC '!$E$10*('3g CPIH'!J$17/'3g CPIH'!$G$17))</f>
        <v>81.097432485322898</v>
      </c>
      <c r="O92" s="27"/>
      <c r="P92" s="35">
        <f>IF('3g CPIH'!L$17="-","-",'3h OC '!$E$10*('3g CPIH'!L$17/'3g CPIH'!$G$17))</f>
        <v>81.097432485322898</v>
      </c>
      <c r="Q92" s="35">
        <f>IF('3g CPIH'!M$17="-","-",'3h OC '!$E$10*('3g CPIH'!M$17/'3g CPIH'!$G$17))</f>
        <v>82.016383561643835</v>
      </c>
      <c r="R92" s="35">
        <f>IF('3g CPIH'!N$17="-","-",'3h OC '!$E$10*('3g CPIH'!N$17/'3g CPIH'!$G$17))</f>
        <v>82.62901761252445</v>
      </c>
      <c r="S92" s="35">
        <f>IF('3g CPIH'!O$17="-","-",'3h OC '!$E$10*('3g CPIH'!O$17/'3g CPIH'!$G$17))</f>
        <v>83.088493150684926</v>
      </c>
      <c r="T92" s="35">
        <f>IF('3g CPIH'!P$17="-","-",'3h OC '!$E$10*('3g CPIH'!P$17/'3g CPIH'!$G$17))</f>
        <v>83.318230919765156</v>
      </c>
      <c r="U92" s="35">
        <f>IF('3g CPIH'!Q$17="-","-",'3h OC '!$E$10*('3g CPIH'!Q$17/'3g CPIH'!$G$17))</f>
        <v>83.777706457925632</v>
      </c>
      <c r="V92" s="35">
        <f>IF('3g CPIH'!R$17="-","-",'3h OC '!$E$10*('3g CPIH'!R$17/'3g CPIH'!$G$17))</f>
        <v>85.309291585127198</v>
      </c>
      <c r="W92" s="35">
        <f>IF('3g CPIH'!S$17="-","-",'3h OC '!$E$10*('3g CPIH'!S$17/'3g CPIH'!$G$17))</f>
        <v>87.836407045009793</v>
      </c>
      <c r="X92" s="27"/>
      <c r="Y92" s="35">
        <f>IF('3g CPIH'!U$17="-","-",'3h OC '!$E$10*('3g CPIH'!U$17/'3g CPIH'!$G$17))</f>
        <v>92.278003913894324</v>
      </c>
      <c r="Z92" s="35" t="str">
        <f>IF('3g CPIH'!V$17="-","-",'3h OC '!$E$10*('3g CPIH'!V$17/'3g CPIH'!$G$17))</f>
        <v>-</v>
      </c>
      <c r="AA92" s="35" t="str">
        <f>IF('3g CPIH'!W$17="-","-",'3h OC '!$E$10*('3g CPIH'!W$17/'3g CPIH'!$G$17))</f>
        <v>-</v>
      </c>
      <c r="AB92" s="35" t="str">
        <f>IF('3g CPIH'!X$17="-","-",'3h OC '!$E$10*('3g CPIH'!X$17/'3g CPIH'!$G$17))</f>
        <v>-</v>
      </c>
      <c r="AC92" s="35" t="str">
        <f>IF('3g CPIH'!Y$17="-","-",'3h OC '!$E$10*('3g CPIH'!Y$17/'3g CPIH'!$G$17))</f>
        <v>-</v>
      </c>
      <c r="AD92" s="25"/>
    </row>
    <row r="93" spans="1:30" s="26" customFormat="1" ht="11.25" customHeight="1" x14ac:dyDescent="0.15">
      <c r="A93" s="207">
        <v>6</v>
      </c>
      <c r="B93" s="123" t="s">
        <v>248</v>
      </c>
      <c r="C93" s="123" t="s">
        <v>186</v>
      </c>
      <c r="D93" s="121" t="s">
        <v>122</v>
      </c>
      <c r="E93" s="75"/>
      <c r="F93" s="27"/>
      <c r="G93" s="35" t="s">
        <v>249</v>
      </c>
      <c r="H93" s="35" t="s">
        <v>249</v>
      </c>
      <c r="I93" s="35" t="s">
        <v>249</v>
      </c>
      <c r="J93" s="35" t="s">
        <v>249</v>
      </c>
      <c r="K93" s="35">
        <f>IF('3i SMNCC'!G$52="-","-",'3i SMNCC'!G$52)</f>
        <v>0</v>
      </c>
      <c r="L93" s="35">
        <f>IF('3i SMNCC'!H$52="-","-",'3i SMNCC'!H$52)</f>
        <v>-0.18995111249132623</v>
      </c>
      <c r="M93" s="35">
        <f>IF('3i SMNCC'!I$52="-","-",'3i SMNCC'!I$52)</f>
        <v>2.3898870370752556</v>
      </c>
      <c r="N93" s="35">
        <f>IF('3i SMNCC'!J$52="-","-",'3i SMNCC'!J$52)</f>
        <v>2.4654814606041811</v>
      </c>
      <c r="O93" s="27"/>
      <c r="P93" s="35">
        <f>IF('3i SMNCC'!L$52="-","-",'3i SMNCC'!L$52)</f>
        <v>2.4654814606041811</v>
      </c>
      <c r="Q93" s="35">
        <f>IF('3i SMNCC'!M$52="-","-",'3i SMNCC'!M$52)</f>
        <v>4.8850955964817686</v>
      </c>
      <c r="R93" s="35">
        <f>IF('3i SMNCC'!N$52="-","-",'3i SMNCC'!N$52)</f>
        <v>4.7480163427765101</v>
      </c>
      <c r="S93" s="35">
        <f>IF('3i SMNCC'!O$52="-","-",'3i SMNCC'!O$52)</f>
        <v>7.093641997338695</v>
      </c>
      <c r="T93" s="35">
        <f>IF('3i SMNCC'!P$52="-","-",'3i SMNCC'!P$52)</f>
        <v>6.2155900817178944</v>
      </c>
      <c r="U93" s="35">
        <f>IF('3i SMNCC'!Q$52="-","-",'3i SMNCC'!Q$52)</f>
        <v>5.8459595331056082</v>
      </c>
      <c r="V93" s="35">
        <f>IF('3i SMNCC'!R$52="-","-",'3i SMNCC'!R$52)</f>
        <v>6.2696858243973583</v>
      </c>
      <c r="W93" s="35">
        <f>IF('3i SMNCC'!S$52="-","-",'3i SMNCC'!S$52)</f>
        <v>6.0892580260299454</v>
      </c>
      <c r="X93" s="27"/>
      <c r="Y93" s="35">
        <f>IF('3i SMNCC'!U$52="-","-",'3i SMNCC'!U$52)</f>
        <v>5.9026181198620193</v>
      </c>
      <c r="Z93" s="35" t="str">
        <f>IF('3i SMNCC'!V$52="-","-",'3i SMNCC'!V$52)</f>
        <v>-</v>
      </c>
      <c r="AA93" s="35" t="str">
        <f>IF('3i SMNCC'!W$52="-","-",'3i SMNCC'!W$52)</f>
        <v>-</v>
      </c>
      <c r="AB93" s="35" t="str">
        <f>IF('3i SMNCC'!X$52="-","-",'3i SMNCC'!X$52)</f>
        <v>-</v>
      </c>
      <c r="AC93" s="35" t="str">
        <f>IF('3i SMNCC'!Y$52="-","-",'3i SMNCC'!Y$52)</f>
        <v>-</v>
      </c>
      <c r="AD93" s="25"/>
    </row>
    <row r="94" spans="1:30" s="26" customFormat="1" ht="11.25" customHeight="1" x14ac:dyDescent="0.15">
      <c r="A94" s="207">
        <v>7</v>
      </c>
      <c r="B94" s="123" t="s">
        <v>248</v>
      </c>
      <c r="C94" s="123" t="s">
        <v>187</v>
      </c>
      <c r="D94" s="121" t="s">
        <v>122</v>
      </c>
      <c r="E94" s="75"/>
      <c r="F94" s="27"/>
      <c r="G94" s="35">
        <f>IF('3g CPIH'!C$17="-","-",'3j PAAC PAP'!$G$18*('3g CPIH'!C$17/'3g CPIH'!$G$17))</f>
        <v>23.857918590998043</v>
      </c>
      <c r="H94" s="35">
        <f>IF('3g CPIH'!D$17="-","-",'3j PAAC PAP'!$G$18*('3g CPIH'!D$17/'3g CPIH'!$G$17))</f>
        <v>23.905682191780819</v>
      </c>
      <c r="I94" s="35">
        <f>IF('3g CPIH'!E$17="-","-",'3j PAAC PAP'!$G$18*('3g CPIH'!E$17/'3g CPIH'!$G$17))</f>
        <v>23.977327592954992</v>
      </c>
      <c r="J94" s="35">
        <f>IF('3g CPIH'!F$17="-","-",'3j PAAC PAP'!$G$18*('3g CPIH'!F$17/'3g CPIH'!$G$17))</f>
        <v>24.120618395303325</v>
      </c>
      <c r="K94" s="35">
        <f>IF('3g CPIH'!G$17="-","-",'3j PAAC PAP'!$G$18*('3g CPIH'!G$17/'3g CPIH'!$G$17))</f>
        <v>24.4072</v>
      </c>
      <c r="L94" s="35">
        <f>IF('3g CPIH'!H$17="-","-",'3j PAAC PAP'!$G$18*('3g CPIH'!H$17/'3g CPIH'!$G$17))</f>
        <v>24.717663405088064</v>
      </c>
      <c r="M94" s="35">
        <f>IF('3g CPIH'!I$17="-","-",'3j PAAC PAP'!$G$18*('3g CPIH'!I$17/'3g CPIH'!$G$17))</f>
        <v>25.075890410958902</v>
      </c>
      <c r="N94" s="35">
        <f>IF('3g CPIH'!J$17="-","-",'3j PAAC PAP'!$G$18*('3g CPIH'!J$17/'3g CPIH'!$G$17))</f>
        <v>25.290826614481411</v>
      </c>
      <c r="O94" s="27"/>
      <c r="P94" s="35">
        <f>IF('3g CPIH'!L$17="-","-",'3j PAAC PAP'!$G$18*('3g CPIH'!L$17/'3g CPIH'!$G$17))</f>
        <v>25.290826614481411</v>
      </c>
      <c r="Q94" s="35">
        <f>IF('3g CPIH'!M$17="-","-",'3j PAAC PAP'!$G$18*('3g CPIH'!M$17/'3g CPIH'!$G$17))</f>
        <v>25.577408219178082</v>
      </c>
      <c r="R94" s="35">
        <f>IF('3g CPIH'!N$17="-","-",'3j PAAC PAP'!$G$18*('3g CPIH'!N$17/'3g CPIH'!$G$17))</f>
        <v>25.768462622309197</v>
      </c>
      <c r="S94" s="35">
        <f>IF('3g CPIH'!O$17="-","-",'3j PAAC PAP'!$G$18*('3g CPIH'!O$17/'3g CPIH'!$G$17))</f>
        <v>25.911753424657533</v>
      </c>
      <c r="T94" s="35">
        <f>IF('3g CPIH'!P$17="-","-",'3j PAAC PAP'!$G$18*('3g CPIH'!P$17/'3g CPIH'!$G$17))</f>
        <v>25.983398825831699</v>
      </c>
      <c r="U94" s="35">
        <f>IF('3g CPIH'!Q$17="-","-",'3j PAAC PAP'!$G$18*('3g CPIH'!Q$17/'3g CPIH'!$G$17))</f>
        <v>26.126689628180038</v>
      </c>
      <c r="V94" s="35">
        <f>IF('3g CPIH'!R$17="-","-",'3j PAAC PAP'!$G$18*('3g CPIH'!R$17/'3g CPIH'!$G$17))</f>
        <v>26.604325636007829</v>
      </c>
      <c r="W94" s="35">
        <f>IF('3g CPIH'!S$17="-","-",'3j PAAC PAP'!$G$18*('3g CPIH'!S$17/'3g CPIH'!$G$17))</f>
        <v>27.39242504892368</v>
      </c>
      <c r="X94" s="27"/>
      <c r="Y94" s="35">
        <f>IF('3g CPIH'!U$17="-","-",'3j PAAC PAP'!$G$18*('3g CPIH'!U$17/'3g CPIH'!$G$17))</f>
        <v>28.777569471624265</v>
      </c>
      <c r="Z94" s="35" t="str">
        <f>IF('3g CPIH'!V$17="-","-",'3j PAAC PAP'!$G$18*('3g CPIH'!V$17/'3g CPIH'!$G$17))</f>
        <v>-</v>
      </c>
      <c r="AA94" s="35" t="str">
        <f>IF('3g CPIH'!W$17="-","-",'3j PAAC PAP'!$G$18*('3g CPIH'!W$17/'3g CPIH'!$G$17))</f>
        <v>-</v>
      </c>
      <c r="AB94" s="35" t="str">
        <f>IF('3g CPIH'!X$17="-","-",'3j PAAC PAP'!$G$18*('3g CPIH'!X$17/'3g CPIH'!$G$17))</f>
        <v>-</v>
      </c>
      <c r="AC94" s="35" t="str">
        <f>IF('3g CPIH'!Y$17="-","-",'3j PAAC PAP'!$G$18*('3g CPIH'!Y$17/'3g CPIH'!$G$17))</f>
        <v>-</v>
      </c>
      <c r="AD94" s="25"/>
    </row>
    <row r="95" spans="1:30" s="26" customFormat="1" ht="11.25" customHeight="1" x14ac:dyDescent="0.15">
      <c r="A95" s="207">
        <v>8</v>
      </c>
      <c r="B95" s="123" t="s">
        <v>248</v>
      </c>
      <c r="C95" s="123" t="s">
        <v>188</v>
      </c>
      <c r="D95" s="121" t="s">
        <v>122</v>
      </c>
      <c r="E95" s="75"/>
      <c r="F95" s="27"/>
      <c r="G95" s="35">
        <f>IF(G87="-","-",SUM(G87:G93)*'3j PAAC PAP'!$G$36)</f>
        <v>0</v>
      </c>
      <c r="H95" s="35">
        <f>IF(H87="-","-",SUM(H87:H93)*'3j PAAC PAP'!$G$36)</f>
        <v>0</v>
      </c>
      <c r="I95" s="35">
        <f>IF(I87="-","-",SUM(I87:I93)*'3j PAAC PAP'!$G$36)</f>
        <v>0</v>
      </c>
      <c r="J95" s="35">
        <f>IF(J87="-","-",SUM(J87:J93)*'3j PAAC PAP'!$G$36)</f>
        <v>0</v>
      </c>
      <c r="K95" s="35">
        <f>IF(K87="-","-",SUM(K87:K93)*'3j PAAC PAP'!$G$36)</f>
        <v>0</v>
      </c>
      <c r="L95" s="35">
        <f>IF(L87="-","-",SUM(L87:L93)*'3j PAAC PAP'!$G$36)</f>
        <v>0</v>
      </c>
      <c r="M95" s="35">
        <f>IF(M87="-","-",SUM(M87:M93)*'3j PAAC PAP'!$G$36)</f>
        <v>0</v>
      </c>
      <c r="N95" s="35">
        <f>IF(N87="-","-",SUM(N87:N93)*'3j PAAC PAP'!$G$36)</f>
        <v>0</v>
      </c>
      <c r="O95" s="27"/>
      <c r="P95" s="35">
        <f>IF(P87="-","-",SUM(P87:P93)*'3j PAAC PAP'!$G$36)</f>
        <v>0</v>
      </c>
      <c r="Q95" s="35">
        <f>IF(Q87="-","-",SUM(Q87:Q93)*'3j PAAC PAP'!$G$36)</f>
        <v>0</v>
      </c>
      <c r="R95" s="35">
        <f>IF(R87="-","-",SUM(R87:R93)*'3j PAAC PAP'!$G$36)</f>
        <v>0</v>
      </c>
      <c r="S95" s="35">
        <f>IF(S87="-","-",SUM(S87:S93)*'3j PAAC PAP'!$G$36)</f>
        <v>0</v>
      </c>
      <c r="T95" s="35">
        <f>IF(T87="-","-",SUM(T87:T93)*'3j PAAC PAP'!$G$36)</f>
        <v>0</v>
      </c>
      <c r="U95" s="35">
        <f>IF(U87="-","-",SUM(U87:U93)*'3j PAAC PAP'!$G$36)</f>
        <v>0</v>
      </c>
      <c r="V95" s="35">
        <f>IF(V87="-","-",SUM(V87:V93)*'3j PAAC PAP'!$G$36)</f>
        <v>0</v>
      </c>
      <c r="W95" s="35">
        <f>IF(W87="-","-",SUM(W87:W93)*'3j PAAC PAP'!$G$36)</f>
        <v>0</v>
      </c>
      <c r="X95" s="27"/>
      <c r="Y95" s="35">
        <f>IF(Y87="-","-",SUM(Y87:Y93)*'3j PAAC PAP'!$G$36)</f>
        <v>0</v>
      </c>
      <c r="Z95" s="35" t="str">
        <f>IF(Z87="-","-",SUM(Z87:Z93)*'3j PAAC PAP'!$G$36)</f>
        <v>-</v>
      </c>
      <c r="AA95" s="35" t="str">
        <f>IF(AA87="-","-",SUM(AA87:AA93)*'3j PAAC PAP'!$G$36)</f>
        <v>-</v>
      </c>
      <c r="AB95" s="35" t="str">
        <f>IF(AB87="-","-",SUM(AB87:AB93)*'3j PAAC PAP'!$G$36)</f>
        <v>-</v>
      </c>
      <c r="AC95" s="35" t="str">
        <f>IF(AC87="-","-",SUM(AC87:AC93)*'3j PAAC PAP'!$G$36)</f>
        <v>-</v>
      </c>
      <c r="AD95" s="25"/>
    </row>
    <row r="96" spans="1:30" s="26" customFormat="1" ht="11.25" customHeight="1" x14ac:dyDescent="0.15">
      <c r="A96" s="207">
        <v>9</v>
      </c>
      <c r="B96" s="123" t="s">
        <v>189</v>
      </c>
      <c r="C96" s="123" t="s">
        <v>250</v>
      </c>
      <c r="D96" s="121" t="s">
        <v>122</v>
      </c>
      <c r="E96" s="75"/>
      <c r="F96" s="27"/>
      <c r="G96" s="35">
        <f>IF(G87="-","-",SUM(G87:G95)*'3k EBIT'!$E$10)</f>
        <v>10.970858307189051</v>
      </c>
      <c r="H96" s="35">
        <f>IF(H87="-","-",SUM(H87:H95)*'3k EBIT'!$E$10)</f>
        <v>10.468736327665113</v>
      </c>
      <c r="I96" s="35">
        <f>IF(I87="-","-",SUM(I87:I95)*'3k EBIT'!$E$10)</f>
        <v>10.797462902714956</v>
      </c>
      <c r="J96" s="35">
        <f>IF(J87="-","-",SUM(J87:J95)*'3k EBIT'!$E$10)</f>
        <v>10.578230880440863</v>
      </c>
      <c r="K96" s="35">
        <f>IF(K87="-","-",SUM(K87:K95)*'3k EBIT'!$E$10)</f>
        <v>11.539704521518528</v>
      </c>
      <c r="L96" s="35">
        <f>IF(L87="-","-",SUM(L87:L95)*'3k EBIT'!$E$10)</f>
        <v>11.392657967815486</v>
      </c>
      <c r="M96" s="35">
        <f>IF(M87="-","-",SUM(M87:M95)*'3k EBIT'!$E$10)</f>
        <v>12.592904001985989</v>
      </c>
      <c r="N96" s="35">
        <f>IF(N87="-","-",SUM(N87:N95)*'3k EBIT'!$E$10)</f>
        <v>13.066502889559439</v>
      </c>
      <c r="O96" s="27"/>
      <c r="P96" s="35">
        <f>IF(P87="-","-",SUM(P87:P95)*'3k EBIT'!$E$10)</f>
        <v>13.066502889559439</v>
      </c>
      <c r="Q96" s="35">
        <f>IF(Q87="-","-",SUM(Q87:Q95)*'3k EBIT'!$E$10)</f>
        <v>14.640779403780099</v>
      </c>
      <c r="R96" s="35">
        <f>IF(R87="-","-",SUM(R87:R95)*'3k EBIT'!$E$10)</f>
        <v>14.090494548362489</v>
      </c>
      <c r="S96" s="35">
        <f>IF(S87="-","-",SUM(S87:S95)*'3k EBIT'!$E$10)</f>
        <v>13.90489440152338</v>
      </c>
      <c r="T96" s="35">
        <f>IF(T87="-","-",SUM(T87:T95)*'3k EBIT'!$E$10)</f>
        <v>13.231595047582118</v>
      </c>
      <c r="U96" s="35">
        <f>IF(U87="-","-",SUM(U87:U95)*'3k EBIT'!$E$10)</f>
        <v>14.307878540234059</v>
      </c>
      <c r="V96" s="35">
        <f>IF(V87="-","-",SUM(V87:V95)*'3k EBIT'!$E$10)</f>
        <v>15.839866549741682</v>
      </c>
      <c r="W96" s="35">
        <f>IF(W87="-","-",SUM(W87:W95)*'3k EBIT'!$E$10)</f>
        <v>22.768930994155451</v>
      </c>
      <c r="X96" s="27"/>
      <c r="Y96" s="35">
        <f>IF(Y87="-","-",SUM(Y87:Y95)*'3k EBIT'!$E$10)</f>
        <v>39.013354899349032</v>
      </c>
      <c r="Z96" s="35" t="str">
        <f>IF(Z87="-","-",SUM(Z87:Z95)*'3k EBIT'!$E$10)</f>
        <v>-</v>
      </c>
      <c r="AA96" s="35" t="str">
        <f>IF(AA87="-","-",SUM(AA87:AA95)*'3k EBIT'!$E$10)</f>
        <v>-</v>
      </c>
      <c r="AB96" s="35" t="str">
        <f>IF(AB87="-","-",SUM(AB87:AB95)*'3k EBIT'!$E$10)</f>
        <v>-</v>
      </c>
      <c r="AC96" s="35" t="str">
        <f>IF(AC87="-","-",SUM(AC87:AC95)*'3k EBIT'!$E$10)</f>
        <v>-</v>
      </c>
      <c r="AD96" s="25"/>
    </row>
    <row r="97" spans="1:30" s="26" customFormat="1" ht="11.25" customHeight="1" x14ac:dyDescent="0.15">
      <c r="A97" s="207">
        <v>10</v>
      </c>
      <c r="B97" s="123" t="s">
        <v>251</v>
      </c>
      <c r="C97" s="158" t="s">
        <v>252</v>
      </c>
      <c r="D97" s="121" t="s">
        <v>122</v>
      </c>
      <c r="E97" s="116"/>
      <c r="F97" s="27"/>
      <c r="G97" s="35">
        <f>IF(G87="-","-",SUM(G87:G90,G92:G96)*'3l HAP'!$E$11)</f>
        <v>6.7505990726116814</v>
      </c>
      <c r="H97" s="35">
        <f>IF(H87="-","-",SUM(H87:H90,H92:H96)*'3l HAP'!$E$11)</f>
        <v>6.3488735400757577</v>
      </c>
      <c r="I97" s="35">
        <f>IF(I87="-","-",SUM(I87:I90,I92:I96)*'3l HAP'!$E$11)</f>
        <v>6.3840107525522551</v>
      </c>
      <c r="J97" s="35">
        <f>IF(J87="-","-",SUM(J87:J90,J92:J96)*'3l HAP'!$E$11)</f>
        <v>6.2262076386464642</v>
      </c>
      <c r="K97" s="35">
        <f>IF(K87="-","-",SUM(K87:K90,K92:K96)*'3l HAP'!$E$11)</f>
        <v>7.0408689173892149</v>
      </c>
      <c r="L97" s="35">
        <f>IF(L87="-","-",SUM(L87:L90,L92:L96)*'3l HAP'!$E$11)</f>
        <v>6.9098142592004619</v>
      </c>
      <c r="M97" s="35">
        <f>IF(M87="-","-",SUM(M87:M90,M92:M96)*'3l HAP'!$E$11)</f>
        <v>7.7270652813783194</v>
      </c>
      <c r="N97" s="35">
        <f>IF(N87="-","-",SUM(N87:N90,N92:N96)*'3l HAP'!$E$11)</f>
        <v>8.0998645540197263</v>
      </c>
      <c r="O97" s="27"/>
      <c r="P97" s="35">
        <f>IF(P87="-","-",SUM(P87:P90,P92:P96)*'3l HAP'!$E$11)</f>
        <v>8.0998645540197263</v>
      </c>
      <c r="Q97" s="35">
        <f>IF(Q87="-","-",SUM(Q87:Q90,Q92:Q96)*'3l HAP'!$E$11)</f>
        <v>9.1309910550513713</v>
      </c>
      <c r="R97" s="35">
        <f>IF(R87="-","-",SUM(R87:R90,R92:R96)*'3l HAP'!$E$11)</f>
        <v>8.6934041672980289</v>
      </c>
      <c r="S97" s="35">
        <f>IF(S87="-","-",SUM(S87:S90,S92:S96)*'3l HAP'!$E$11)</f>
        <v>8.6585955600025741</v>
      </c>
      <c r="T97" s="35">
        <f>IF(T87="-","-",SUM(T87:T90,T92:T96)*'3l HAP'!$E$11)</f>
        <v>8.0929344549965698</v>
      </c>
      <c r="U97" s="35">
        <f>IF(U87="-","-",SUM(U87:U90,U92:U96)*'3l HAP'!$E$11)</f>
        <v>8.8463483005370378</v>
      </c>
      <c r="V97" s="35">
        <f>IF(V87="-","-",SUM(V87:V90,V92:V96)*'3l HAP'!$E$11)</f>
        <v>10.040391987390873</v>
      </c>
      <c r="W97" s="35">
        <f>IF(W87="-","-",SUM(W87:W90,W92:W96)*'3l HAP'!$E$11)</f>
        <v>14.675698676337744</v>
      </c>
      <c r="X97" s="27"/>
      <c r="Y97" s="35">
        <f>IF(Y87="-","-",SUM(Y87:Y90,Y92:Y96)*'3l HAP'!$E$11)</f>
        <v>27.037518548271375</v>
      </c>
      <c r="Z97" s="35" t="str">
        <f>IF(Z87="-","-",SUM(Z87:Z90,Z92:Z96)*'3l HAP'!$E$11)</f>
        <v>-</v>
      </c>
      <c r="AA97" s="35" t="str">
        <f>IF(AA87="-","-",SUM(AA87:AA90,AA92:AA96)*'3l HAP'!$E$11)</f>
        <v>-</v>
      </c>
      <c r="AB97" s="35" t="str">
        <f>IF(AB87="-","-",SUM(AB87:AB90,AB92:AB96)*'3l HAP'!$E$11)</f>
        <v>-</v>
      </c>
      <c r="AC97" s="35" t="str">
        <f>IF(AC87="-","-",SUM(AC87:AC90,AC92:AC96)*'3l HAP'!$E$11)</f>
        <v>-</v>
      </c>
      <c r="AD97" s="25"/>
    </row>
    <row r="98" spans="1:30" s="26" customFormat="1" ht="11.25" customHeight="1" x14ac:dyDescent="0.15">
      <c r="A98" s="207">
        <v>11</v>
      </c>
      <c r="B98" s="123" t="s">
        <v>253</v>
      </c>
      <c r="C98" s="123" t="str">
        <f>B98&amp;"_"&amp;D98</f>
        <v>Total_North West</v>
      </c>
      <c r="D98" s="121" t="s">
        <v>122</v>
      </c>
      <c r="E98" s="75"/>
      <c r="F98" s="27"/>
      <c r="G98" s="35">
        <f t="shared" ref="G98:N98" si="18">IF(G87="-","-",SUM(G87:G97))</f>
        <v>584.16395568572023</v>
      </c>
      <c r="H98" s="35">
        <f t="shared" si="18"/>
        <v>557.33476846259384</v>
      </c>
      <c r="I98" s="35">
        <f t="shared" si="18"/>
        <v>574.67129721551908</v>
      </c>
      <c r="J98" s="35">
        <f t="shared" si="18"/>
        <v>562.97497137952007</v>
      </c>
      <c r="K98" s="35">
        <f t="shared" si="18"/>
        <v>614.39348760240046</v>
      </c>
      <c r="L98" s="35">
        <f t="shared" si="18"/>
        <v>606.52314384078545</v>
      </c>
      <c r="M98" s="35">
        <f t="shared" si="18"/>
        <v>670.51121267380165</v>
      </c>
      <c r="N98" s="35">
        <f t="shared" si="18"/>
        <v>695.8102588912991</v>
      </c>
      <c r="O98" s="27"/>
      <c r="P98" s="35">
        <f t="shared" ref="P98:W98" si="19">IF(P87="-","-",SUM(P87:P97))</f>
        <v>695.8102588912991</v>
      </c>
      <c r="Q98" s="35">
        <f t="shared" si="19"/>
        <v>779.69800981137689</v>
      </c>
      <c r="R98" s="35">
        <f t="shared" si="19"/>
        <v>750.29807407514465</v>
      </c>
      <c r="S98" s="35">
        <f t="shared" si="19"/>
        <v>740.49484072171708</v>
      </c>
      <c r="T98" s="35">
        <f t="shared" si="19"/>
        <v>704.49238615180002</v>
      </c>
      <c r="U98" s="35">
        <f t="shared" si="19"/>
        <v>761.89227621262455</v>
      </c>
      <c r="V98" s="35">
        <f t="shared" si="19"/>
        <v>843.7172344634896</v>
      </c>
      <c r="W98" s="35">
        <f t="shared" si="19"/>
        <v>1213.0399928548927</v>
      </c>
      <c r="X98" s="27"/>
      <c r="Y98" s="35">
        <f t="shared" ref="Y98:AC98" si="20">IF(Y87="-","-",SUM(Y87:Y97))</f>
        <v>2080.3711388002139</v>
      </c>
      <c r="Z98" s="35" t="str">
        <f t="shared" si="20"/>
        <v>-</v>
      </c>
      <c r="AA98" s="35" t="str">
        <f t="shared" si="20"/>
        <v>-</v>
      </c>
      <c r="AB98" s="35" t="str">
        <f t="shared" si="20"/>
        <v>-</v>
      </c>
      <c r="AC98" s="35" t="str">
        <f t="shared" si="20"/>
        <v>-</v>
      </c>
      <c r="AD98" s="25"/>
    </row>
    <row r="99" spans="1:30" s="26" customFormat="1" ht="12.6" customHeight="1" x14ac:dyDescent="0.15">
      <c r="A99" s="207">
        <v>1</v>
      </c>
      <c r="B99" s="120" t="s">
        <v>244</v>
      </c>
      <c r="C99" s="120" t="s">
        <v>180</v>
      </c>
      <c r="D99" s="122" t="s">
        <v>126</v>
      </c>
      <c r="E99" s="119"/>
      <c r="F99" s="27"/>
      <c r="G99" s="117">
        <f>IF('3a DF'!H140="-","-",'3a DF'!H140)</f>
        <v>254.81014770550414</v>
      </c>
      <c r="H99" s="117">
        <f>IF('3a DF'!I140="-","-",'3a DF'!I140)</f>
        <v>228.12014770550414</v>
      </c>
      <c r="I99" s="117">
        <f>IF('3a DF'!J140="-","-",'3a DF'!J140)</f>
        <v>209.62619189650457</v>
      </c>
      <c r="J99" s="117">
        <f>IF('3a DF'!K140="-","-",'3a DF'!K140)</f>
        <v>198.74314983684576</v>
      </c>
      <c r="K99" s="117">
        <f>IF('3a DF'!L140="-","-",'3a DF'!L140)</f>
        <v>240.81499095368278</v>
      </c>
      <c r="L99" s="117">
        <f>IF('3a DF'!M140="-","-",'3a DF'!M140)</f>
        <v>230.75640292018701</v>
      </c>
      <c r="M99" s="117">
        <f>IF('3a DF'!N140="-","-",'3a DF'!N140)</f>
        <v>255.81083551155706</v>
      </c>
      <c r="N99" s="117">
        <f>IF('3a DF'!O140="-","-",'3a DF'!O140)</f>
        <v>280.18275693580517</v>
      </c>
      <c r="O99" s="27"/>
      <c r="P99" s="117">
        <f>IF('3a DF'!Q140="-","-",'3a DF'!Q140)</f>
        <v>280.18275693580517</v>
      </c>
      <c r="Q99" s="117">
        <f>IF('3a DF'!R140="-","-",'3a DF'!R140)</f>
        <v>332.31263817644844</v>
      </c>
      <c r="R99" s="117">
        <f>IF('3a DF'!S140="-","-",'3a DF'!S140)</f>
        <v>302.50029755960617</v>
      </c>
      <c r="S99" s="117">
        <f>IF('3a DF'!T140="-","-",'3a DF'!T140)</f>
        <v>292.44100982688155</v>
      </c>
      <c r="T99" s="117">
        <f>IF('3a DF'!U140="-","-",'3a DF'!U140)</f>
        <v>255.82657764142721</v>
      </c>
      <c r="U99" s="117">
        <f>IF('3a DF'!V140="-","-",'3a DF'!V140)</f>
        <v>305.55950547099997</v>
      </c>
      <c r="V99" s="117">
        <f>IF('3a DF'!W140="-","-",'3a DF'!W140)</f>
        <v>384.8305947348872</v>
      </c>
      <c r="W99" s="117">
        <f>IF('3a DF'!X140="-","-",'3a DF'!X140)</f>
        <v>689.91025422344887</v>
      </c>
      <c r="X99" s="27"/>
      <c r="Y99" s="117">
        <f>IF('3a DF'!Z140="-","-",'3a DF'!Z140)</f>
        <v>1519.3367746143931</v>
      </c>
      <c r="Z99" s="117" t="str">
        <f>IF('3a DF'!AA140="-","-",'3a DF'!AA140)</f>
        <v>-</v>
      </c>
      <c r="AA99" s="117" t="str">
        <f>IF('3a DF'!AB140="-","-",'3a DF'!AB140)</f>
        <v>-</v>
      </c>
      <c r="AB99" s="117" t="str">
        <f>IF('3a DF'!AC140="-","-",'3a DF'!AC140)</f>
        <v>-</v>
      </c>
      <c r="AC99" s="117" t="str">
        <f>IF('3a DF'!AD140="-","-",'3a DF'!AD140)</f>
        <v>-</v>
      </c>
      <c r="AD99" s="25"/>
    </row>
    <row r="100" spans="1:30" s="26" customFormat="1" ht="11.25" x14ac:dyDescent="0.15">
      <c r="A100" s="207">
        <v>2</v>
      </c>
      <c r="B100" s="120" t="s">
        <v>244</v>
      </c>
      <c r="C100" s="120" t="s">
        <v>181</v>
      </c>
      <c r="D100" s="122" t="s">
        <v>126</v>
      </c>
      <c r="E100" s="119"/>
      <c r="F100" s="27"/>
      <c r="G100" s="117">
        <f>IF('3b CM'!G35="-","-",'3b CM'!G35)</f>
        <v>5.8936173638432211E-2</v>
      </c>
      <c r="H100" s="117">
        <f>IF('3b CM'!H35="-","-",'3b CM'!H35)</f>
        <v>8.8404260457648334E-2</v>
      </c>
      <c r="I100" s="117">
        <f>IF('3b CM'!I35="-","-",'3b CM'!I35)</f>
        <v>0.27837540584985404</v>
      </c>
      <c r="J100" s="117">
        <f>IF('3b CM'!J35="-","-",'3b CM'!J35)</f>
        <v>0.28309392326112526</v>
      </c>
      <c r="K100" s="117">
        <f>IF('3b CM'!K35="-","-",'3b CM'!K35)</f>
        <v>3.635999910423199</v>
      </c>
      <c r="L100" s="117">
        <f>IF('3b CM'!L35="-","-",'3b CM'!L35)</f>
        <v>3.5272873238331761</v>
      </c>
      <c r="M100" s="117">
        <f>IF('3b CM'!M35="-","-",'3b CM'!M35)</f>
        <v>12.390661095788976</v>
      </c>
      <c r="N100" s="117">
        <f>IF('3b CM'!N35="-","-",'3b CM'!N35)</f>
        <v>11.778914888658418</v>
      </c>
      <c r="O100" s="27"/>
      <c r="P100" s="117">
        <f>IF('3b CM'!P35="-","-",'3b CM'!P35)</f>
        <v>11.778914888658418</v>
      </c>
      <c r="Q100" s="117">
        <f>IF('3b CM'!Q35="-","-",'3b CM'!Q35)</f>
        <v>15.844126460963835</v>
      </c>
      <c r="R100" s="117">
        <f>IF('3b CM'!R35="-","-",'3b CM'!R35)</f>
        <v>15.35931839476833</v>
      </c>
      <c r="S100" s="117">
        <f>IF('3b CM'!S35="-","-",'3b CM'!S35)</f>
        <v>18.290895530858808</v>
      </c>
      <c r="T100" s="117">
        <f>IF('3b CM'!T35="-","-",'3b CM'!T35)</f>
        <v>18.72308607499177</v>
      </c>
      <c r="U100" s="117">
        <f>IF('3b CM'!U35="-","-",'3b CM'!U35)</f>
        <v>14.449532574548579</v>
      </c>
      <c r="V100" s="117">
        <f>IF('3b CM'!V35="-","-",'3b CM'!V35)</f>
        <v>14.5260420757206</v>
      </c>
      <c r="W100" s="117">
        <f>IF('3b CM'!W35="-","-",'3b CM'!W35)</f>
        <v>9.0400533345291603</v>
      </c>
      <c r="X100" s="27"/>
      <c r="Y100" s="117">
        <f>IF('3b CM'!Y35="-","-",'3b CM'!Y35)</f>
        <v>12.08585472183945</v>
      </c>
      <c r="Z100" s="117" t="str">
        <f>IF('3b CM'!Z35="-","-",'3b CM'!Z35)</f>
        <v>-</v>
      </c>
      <c r="AA100" s="117" t="str">
        <f>IF('3b CM'!AA35="-","-",'3b CM'!AA35)</f>
        <v>-</v>
      </c>
      <c r="AB100" s="117" t="str">
        <f>IF('3b CM'!AB35="-","-",'3b CM'!AB35)</f>
        <v>-</v>
      </c>
      <c r="AC100" s="117" t="str">
        <f>IF('3b CM'!AC35="-","-",'3b CM'!AC35)</f>
        <v>-</v>
      </c>
      <c r="AD100" s="25"/>
    </row>
    <row r="101" spans="1:30" s="26" customFormat="1" ht="11.25" x14ac:dyDescent="0.15">
      <c r="A101" s="207"/>
      <c r="B101" s="120" t="s">
        <v>245</v>
      </c>
      <c r="C101" s="120" t="s">
        <v>182</v>
      </c>
      <c r="D101" s="122" t="s">
        <v>126</v>
      </c>
      <c r="E101" s="119"/>
      <c r="F101" s="27"/>
      <c r="G101" s="117" t="str">
        <f>IF('3c AA'!J174="-","-",'3c AA'!J174)</f>
        <v>-</v>
      </c>
      <c r="H101" s="117" t="str">
        <f>IF('3c AA'!K174="-","-",'3c AA'!K174)</f>
        <v>-</v>
      </c>
      <c r="I101" s="117" t="str">
        <f>IF('3c AA'!L174="-","-",'3c AA'!L174)</f>
        <v>-</v>
      </c>
      <c r="J101" s="117" t="str">
        <f>IF('3c AA'!M174="-","-",'3c AA'!M174)</f>
        <v>-</v>
      </c>
      <c r="K101" s="117" t="str">
        <f>IF('3c AA'!N174="-","-",'3c AA'!N174)</f>
        <v>-</v>
      </c>
      <c r="L101" s="117" t="str">
        <f>IF('3c AA'!O174="-","-",'3c AA'!O174)</f>
        <v>-</v>
      </c>
      <c r="M101" s="117" t="str">
        <f>IF('3c AA'!P174="-","-",'3c AA'!P174)</f>
        <v>-</v>
      </c>
      <c r="N101" s="117" t="str">
        <f>IF('3c AA'!Q174="-","-",'3c AA'!Q174)</f>
        <v>-</v>
      </c>
      <c r="O101" s="27"/>
      <c r="P101" s="117" t="str">
        <f>IF('3c AA'!S174="-","-",'3c AA'!S174)</f>
        <v>-</v>
      </c>
      <c r="Q101" s="117" t="str">
        <f>IF('3c AA'!T174="-","-",'3c AA'!T174)</f>
        <v>-</v>
      </c>
      <c r="R101" s="117" t="str">
        <f>IF('3c AA'!U174="-","-",'3c AA'!U174)</f>
        <v>-</v>
      </c>
      <c r="S101" s="117" t="str">
        <f>IF('3c AA'!V174="-","-",'3c AA'!V174)</f>
        <v>-</v>
      </c>
      <c r="T101" s="117">
        <f>IF('3c AA'!W174="-","-",'3c AA'!W174)</f>
        <v>0</v>
      </c>
      <c r="U101" s="117">
        <f>IF('3c AA'!X174="-","-",'3c AA'!X174)</f>
        <v>0</v>
      </c>
      <c r="V101" s="117">
        <f>IF('3c AA'!Y174="-","-",'3c AA'!Y174)</f>
        <v>0</v>
      </c>
      <c r="W101" s="117" t="str">
        <f>IF('3c AA'!Z174="-","-",'3c AA'!Z174)</f>
        <v>-</v>
      </c>
      <c r="X101" s="27"/>
      <c r="Y101" s="117">
        <f>IF('3c AA'!AB174="-","-",'3c AA'!AB174)</f>
        <v>3.6378250985538432</v>
      </c>
      <c r="Z101" s="117" t="str">
        <f>IF('3c AA'!AC174="-","-",'3c AA'!AC174)</f>
        <v>-</v>
      </c>
      <c r="AA101" s="117" t="str">
        <f>IF('3c AA'!AD174="-","-",'3c AA'!AD174)</f>
        <v>-</v>
      </c>
      <c r="AB101" s="117" t="str">
        <f>IF('3c AA'!AE174="-","-",'3c AA'!AE174)</f>
        <v>-</v>
      </c>
      <c r="AC101" s="117" t="str">
        <f>IF('3c AA'!AF174="-","-",'3c AA'!AF174)</f>
        <v>-</v>
      </c>
      <c r="AD101" s="25"/>
    </row>
    <row r="102" spans="1:30" s="26" customFormat="1" ht="11.25" x14ac:dyDescent="0.15">
      <c r="A102" s="207">
        <v>3</v>
      </c>
      <c r="B102" s="120" t="s">
        <v>246</v>
      </c>
      <c r="C102" s="120" t="s">
        <v>183</v>
      </c>
      <c r="D102" s="122" t="s">
        <v>126</v>
      </c>
      <c r="E102" s="119"/>
      <c r="F102" s="27"/>
      <c r="G102" s="117">
        <f>IF('3d PC'!G36="-","-",'3d PC'!G36)</f>
        <v>90.54348404455375</v>
      </c>
      <c r="H102" s="117">
        <f>IF('3d PC'!H36="-","-",'3d PC'!H36)</f>
        <v>90.516460694549778</v>
      </c>
      <c r="I102" s="117">
        <f>IF('3d PC'!I36="-","-",'3d PC'!I36)</f>
        <v>110.9099426039393</v>
      </c>
      <c r="J102" s="117">
        <f>IF('3d PC'!J36="-","-",'3d PC'!J36)</f>
        <v>110.80472506565799</v>
      </c>
      <c r="K102" s="117">
        <f>IF('3d PC'!K36="-","-",'3d PC'!K36)</f>
        <v>118.06503237324934</v>
      </c>
      <c r="L102" s="117">
        <f>IF('3d PC'!L36="-","-",'3d PC'!L36)</f>
        <v>118.49196582082185</v>
      </c>
      <c r="M102" s="117">
        <f>IF('3d PC'!M36="-","-",'3d PC'!M36)</f>
        <v>137.26771919915112</v>
      </c>
      <c r="N102" s="117">
        <f>IF('3d PC'!N36="-","-",'3d PC'!N36)</f>
        <v>137.36113710146006</v>
      </c>
      <c r="O102" s="27"/>
      <c r="P102" s="117">
        <f>IF('3d PC'!P36="-","-",'3d PC'!P36)</f>
        <v>137.36113710146006</v>
      </c>
      <c r="Q102" s="117">
        <f>IF('3d PC'!Q36="-","-",'3d PC'!Q36)</f>
        <v>146.96326820107984</v>
      </c>
      <c r="R102" s="117">
        <f>IF('3d PC'!R36="-","-",'3d PC'!R36)</f>
        <v>148.77457848415884</v>
      </c>
      <c r="S102" s="117">
        <f>IF('3d PC'!S36="-","-",'3d PC'!S36)</f>
        <v>153.04361658388507</v>
      </c>
      <c r="T102" s="117">
        <f>IF('3d PC'!T36="-","-",'3d PC'!T36)</f>
        <v>152.50216532502199</v>
      </c>
      <c r="U102" s="117">
        <f>IF('3d PC'!U36="-","-",'3d PC'!U36)</f>
        <v>161.46782389225558</v>
      </c>
      <c r="V102" s="117">
        <f>IF('3d PC'!V36="-","-",'3d PC'!V36)</f>
        <v>160.70866171153111</v>
      </c>
      <c r="W102" s="117">
        <f>IF('3d PC'!W36="-","-",'3d PC'!W36)</f>
        <v>168.04577449734751</v>
      </c>
      <c r="X102" s="27"/>
      <c r="Y102" s="117">
        <f>IF('3d PC'!Y36="-","-",'3d PC'!Y36)</f>
        <v>166.47557342342643</v>
      </c>
      <c r="Z102" s="117" t="str">
        <f>IF('3d PC'!Z36="-","-",'3d PC'!Z36)</f>
        <v>-</v>
      </c>
      <c r="AA102" s="117" t="str">
        <f>IF('3d PC'!AA36="-","-",'3d PC'!AA36)</f>
        <v>-</v>
      </c>
      <c r="AB102" s="117" t="str">
        <f>IF('3d PC'!AB36="-","-",'3d PC'!AB36)</f>
        <v>-</v>
      </c>
      <c r="AC102" s="117" t="str">
        <f>IF('3d PC'!AC36="-","-",'3d PC'!AC36)</f>
        <v>-</v>
      </c>
      <c r="AD102" s="25"/>
    </row>
    <row r="103" spans="1:30" s="26" customFormat="1" ht="11.25" x14ac:dyDescent="0.15">
      <c r="A103" s="207">
        <v>4</v>
      </c>
      <c r="B103" s="120" t="s">
        <v>247</v>
      </c>
      <c r="C103" s="120" t="s">
        <v>184</v>
      </c>
      <c r="D103" s="122" t="s">
        <v>126</v>
      </c>
      <c r="E103" s="119"/>
      <c r="F103" s="27"/>
      <c r="G103" s="117">
        <f>IF('3e NC-Elec'!H64="-","-",'3e NC-Elec'!H64)</f>
        <v>117.45591605427997</v>
      </c>
      <c r="H103" s="117">
        <f>IF('3e NC-Elec'!I64="-","-",'3e NC-Elec'!I64)</f>
        <v>118.45004154063247</v>
      </c>
      <c r="I103" s="117">
        <f>IF('3e NC-Elec'!J64="-","-",'3e NC-Elec'!J64)</f>
        <v>125.00781274134755</v>
      </c>
      <c r="J103" s="117">
        <f>IF('3e NC-Elec'!K64="-","-",'3e NC-Elec'!K64)</f>
        <v>124.26009633325042</v>
      </c>
      <c r="K103" s="117">
        <f>IF('3e NC-Elec'!L64="-","-",'3e NC-Elec'!L64)</f>
        <v>130.71196294453443</v>
      </c>
      <c r="L103" s="117">
        <f>IF('3e NC-Elec'!M64="-","-",'3e NC-Elec'!M64)</f>
        <v>131.9037345880792</v>
      </c>
      <c r="M103" s="117">
        <f>IF('3e NC-Elec'!N64="-","-",'3e NC-Elec'!N64)</f>
        <v>138.90464542347891</v>
      </c>
      <c r="N103" s="117">
        <f>IF('3e NC-Elec'!O64="-","-",'3e NC-Elec'!O64)</f>
        <v>138.37175748718158</v>
      </c>
      <c r="O103" s="27"/>
      <c r="P103" s="117">
        <f>IF('3e NC-Elec'!Q64="-","-",'3e NC-Elec'!Q64)</f>
        <v>138.37175748718158</v>
      </c>
      <c r="Q103" s="117">
        <f>IF('3e NC-Elec'!R64="-","-",'3e NC-Elec'!R64)</f>
        <v>144.97310513314227</v>
      </c>
      <c r="R103" s="117">
        <f>IF('3e NC-Elec'!S64="-","-",'3e NC-Elec'!S64)</f>
        <v>146.02465570540605</v>
      </c>
      <c r="S103" s="117">
        <f>IF('3e NC-Elec'!T64="-","-",'3e NC-Elec'!T64)</f>
        <v>137.29797381557304</v>
      </c>
      <c r="T103" s="117">
        <f>IF('3e NC-Elec'!U64="-","-",'3e NC-Elec'!U64)</f>
        <v>140.6043643621513</v>
      </c>
      <c r="U103" s="117">
        <f>IF('3e NC-Elec'!V64="-","-",'3e NC-Elec'!V64)</f>
        <v>156.44619623089989</v>
      </c>
      <c r="V103" s="117">
        <f>IF('3e NC-Elec'!W64="-","-",'3e NC-Elec'!W64)</f>
        <v>155.29985730788752</v>
      </c>
      <c r="W103" s="117">
        <f>IF('3e NC-Elec'!X64="-","-",'3e NC-Elec'!X64)</f>
        <v>205.2810923405363</v>
      </c>
      <c r="X103" s="27"/>
      <c r="Y103" s="117">
        <f>IF('3e NC-Elec'!Z64="-","-",'3e NC-Elec'!Z64)</f>
        <v>215.74789491473288</v>
      </c>
      <c r="Z103" s="117" t="str">
        <f>IF('3e NC-Elec'!AA64="-","-",'3e NC-Elec'!AA64)</f>
        <v>-</v>
      </c>
      <c r="AA103" s="117" t="str">
        <f>IF('3e NC-Elec'!AB64="-","-",'3e NC-Elec'!AB64)</f>
        <v>-</v>
      </c>
      <c r="AB103" s="117" t="str">
        <f>IF('3e NC-Elec'!AC64="-","-",'3e NC-Elec'!AC64)</f>
        <v>-</v>
      </c>
      <c r="AC103" s="117" t="str">
        <f>IF('3e NC-Elec'!AD64="-","-",'3e NC-Elec'!AD64)</f>
        <v>-</v>
      </c>
      <c r="AD103" s="25"/>
    </row>
    <row r="104" spans="1:30" s="26" customFormat="1" ht="11.25" customHeight="1" x14ac:dyDescent="0.15">
      <c r="A104" s="207">
        <v>5</v>
      </c>
      <c r="B104" s="120" t="s">
        <v>248</v>
      </c>
      <c r="C104" s="120" t="s">
        <v>185</v>
      </c>
      <c r="D104" s="122" t="s">
        <v>126</v>
      </c>
      <c r="E104" s="119"/>
      <c r="F104" s="27"/>
      <c r="G104" s="117">
        <f>IF('3g CPIH'!C$17="-","-",'3h OC '!$E$10*('3g CPIH'!C$17/'3g CPIH'!$G$17))</f>
        <v>76.502677103718199</v>
      </c>
      <c r="H104" s="117">
        <f>IF('3g CPIH'!D$17="-","-",'3h OC '!$E$10*('3g CPIH'!D$17/'3g CPIH'!$G$17))</f>
        <v>76.655835616438353</v>
      </c>
      <c r="I104" s="117">
        <f>IF('3g CPIH'!E$17="-","-",'3h OC '!$E$10*('3g CPIH'!E$17/'3g CPIH'!$G$17))</f>
        <v>76.885573385518597</v>
      </c>
      <c r="J104" s="117">
        <f>IF('3g CPIH'!F$17="-","-",'3h OC '!$E$10*('3g CPIH'!F$17/'3g CPIH'!$G$17))</f>
        <v>77.345048923679059</v>
      </c>
      <c r="K104" s="117">
        <f>IF('3g CPIH'!G$17="-","-",'3h OC '!$E$10*('3g CPIH'!G$17/'3g CPIH'!$G$17))</f>
        <v>78.263999999999996</v>
      </c>
      <c r="L104" s="117">
        <f>IF('3g CPIH'!H$17="-","-",'3h OC '!$E$10*('3g CPIH'!H$17/'3g CPIH'!$G$17))</f>
        <v>79.259530332681024</v>
      </c>
      <c r="M104" s="117">
        <f>IF('3g CPIH'!I$17="-","-",'3h OC '!$E$10*('3g CPIH'!I$17/'3g CPIH'!$G$17))</f>
        <v>80.408219178082177</v>
      </c>
      <c r="N104" s="117">
        <f>IF('3g CPIH'!J$17="-","-",'3h OC '!$E$10*('3g CPIH'!J$17/'3g CPIH'!$G$17))</f>
        <v>81.097432485322898</v>
      </c>
      <c r="O104" s="27"/>
      <c r="P104" s="117">
        <f>IF('3g CPIH'!L$17="-","-",'3h OC '!$E$10*('3g CPIH'!L$17/'3g CPIH'!$G$17))</f>
        <v>81.097432485322898</v>
      </c>
      <c r="Q104" s="117">
        <f>IF('3g CPIH'!M$17="-","-",'3h OC '!$E$10*('3g CPIH'!M$17/'3g CPIH'!$G$17))</f>
        <v>82.016383561643835</v>
      </c>
      <c r="R104" s="117">
        <f>IF('3g CPIH'!N$17="-","-",'3h OC '!$E$10*('3g CPIH'!N$17/'3g CPIH'!$G$17))</f>
        <v>82.62901761252445</v>
      </c>
      <c r="S104" s="117">
        <f>IF('3g CPIH'!O$17="-","-",'3h OC '!$E$10*('3g CPIH'!O$17/'3g CPIH'!$G$17))</f>
        <v>83.088493150684926</v>
      </c>
      <c r="T104" s="117">
        <f>IF('3g CPIH'!P$17="-","-",'3h OC '!$E$10*('3g CPIH'!P$17/'3g CPIH'!$G$17))</f>
        <v>83.318230919765156</v>
      </c>
      <c r="U104" s="117">
        <f>IF('3g CPIH'!Q$17="-","-",'3h OC '!$E$10*('3g CPIH'!Q$17/'3g CPIH'!$G$17))</f>
        <v>83.777706457925632</v>
      </c>
      <c r="V104" s="117">
        <f>IF('3g CPIH'!R$17="-","-",'3h OC '!$E$10*('3g CPIH'!R$17/'3g CPIH'!$G$17))</f>
        <v>85.309291585127198</v>
      </c>
      <c r="W104" s="117">
        <f>IF('3g CPIH'!S$17="-","-",'3h OC '!$E$10*('3g CPIH'!S$17/'3g CPIH'!$G$17))</f>
        <v>87.836407045009793</v>
      </c>
      <c r="X104" s="27"/>
      <c r="Y104" s="117">
        <f>IF('3g CPIH'!U$17="-","-",'3h OC '!$E$10*('3g CPIH'!U$17/'3g CPIH'!$G$17))</f>
        <v>92.278003913894324</v>
      </c>
      <c r="Z104" s="117" t="str">
        <f>IF('3g CPIH'!V$17="-","-",'3h OC '!$E$10*('3g CPIH'!V$17/'3g CPIH'!$G$17))</f>
        <v>-</v>
      </c>
      <c r="AA104" s="117" t="str">
        <f>IF('3g CPIH'!W$17="-","-",'3h OC '!$E$10*('3g CPIH'!W$17/'3g CPIH'!$G$17))</f>
        <v>-</v>
      </c>
      <c r="AB104" s="117" t="str">
        <f>IF('3g CPIH'!X$17="-","-",'3h OC '!$E$10*('3g CPIH'!X$17/'3g CPIH'!$G$17))</f>
        <v>-</v>
      </c>
      <c r="AC104" s="117" t="str">
        <f>IF('3g CPIH'!Y$17="-","-",'3h OC '!$E$10*('3g CPIH'!Y$17/'3g CPIH'!$G$17))</f>
        <v>-</v>
      </c>
      <c r="AD104" s="25"/>
    </row>
    <row r="105" spans="1:30" s="26" customFormat="1" ht="11.25" customHeight="1" x14ac:dyDescent="0.15">
      <c r="A105" s="207">
        <v>6</v>
      </c>
      <c r="B105" s="120" t="s">
        <v>248</v>
      </c>
      <c r="C105" s="120" t="s">
        <v>186</v>
      </c>
      <c r="D105" s="122" t="s">
        <v>126</v>
      </c>
      <c r="E105" s="119"/>
      <c r="F105" s="27"/>
      <c r="G105" s="117" t="s">
        <v>249</v>
      </c>
      <c r="H105" s="117" t="s">
        <v>249</v>
      </c>
      <c r="I105" s="117" t="s">
        <v>249</v>
      </c>
      <c r="J105" s="117" t="s">
        <v>249</v>
      </c>
      <c r="K105" s="117">
        <f>IF('3i SMNCC'!G$52="-","-",'3i SMNCC'!G$52)</f>
        <v>0</v>
      </c>
      <c r="L105" s="117">
        <f>IF('3i SMNCC'!H$52="-","-",'3i SMNCC'!H$52)</f>
        <v>-0.18995111249132623</v>
      </c>
      <c r="M105" s="117">
        <f>IF('3i SMNCC'!I$52="-","-",'3i SMNCC'!I$52)</f>
        <v>2.3898870370752556</v>
      </c>
      <c r="N105" s="117">
        <f>IF('3i SMNCC'!J$52="-","-",'3i SMNCC'!J$52)</f>
        <v>2.4654814606041811</v>
      </c>
      <c r="O105" s="27"/>
      <c r="P105" s="117">
        <f>IF('3i SMNCC'!L$52="-","-",'3i SMNCC'!L$52)</f>
        <v>2.4654814606041811</v>
      </c>
      <c r="Q105" s="117">
        <f>IF('3i SMNCC'!M$52="-","-",'3i SMNCC'!M$52)</f>
        <v>4.8850955964817686</v>
      </c>
      <c r="R105" s="117">
        <f>IF('3i SMNCC'!N$52="-","-",'3i SMNCC'!N$52)</f>
        <v>4.7480163427765101</v>
      </c>
      <c r="S105" s="117">
        <f>IF('3i SMNCC'!O$52="-","-",'3i SMNCC'!O$52)</f>
        <v>7.093641997338695</v>
      </c>
      <c r="T105" s="117">
        <f>IF('3i SMNCC'!P$52="-","-",'3i SMNCC'!P$52)</f>
        <v>6.2155900817178944</v>
      </c>
      <c r="U105" s="117">
        <f>IF('3i SMNCC'!Q$52="-","-",'3i SMNCC'!Q$52)</f>
        <v>5.8459595331056082</v>
      </c>
      <c r="V105" s="117">
        <f>IF('3i SMNCC'!R$52="-","-",'3i SMNCC'!R$52)</f>
        <v>6.2696858243973583</v>
      </c>
      <c r="W105" s="117">
        <f>IF('3i SMNCC'!S$52="-","-",'3i SMNCC'!S$52)</f>
        <v>6.0892580260299454</v>
      </c>
      <c r="X105" s="27"/>
      <c r="Y105" s="117">
        <f>IF('3i SMNCC'!U$52="-","-",'3i SMNCC'!U$52)</f>
        <v>5.9026181198620193</v>
      </c>
      <c r="Z105" s="117" t="str">
        <f>IF('3i SMNCC'!V$52="-","-",'3i SMNCC'!V$52)</f>
        <v>-</v>
      </c>
      <c r="AA105" s="117" t="str">
        <f>IF('3i SMNCC'!W$52="-","-",'3i SMNCC'!W$52)</f>
        <v>-</v>
      </c>
      <c r="AB105" s="117" t="str">
        <f>IF('3i SMNCC'!X$52="-","-",'3i SMNCC'!X$52)</f>
        <v>-</v>
      </c>
      <c r="AC105" s="117" t="str">
        <f>IF('3i SMNCC'!Y$52="-","-",'3i SMNCC'!Y$52)</f>
        <v>-</v>
      </c>
      <c r="AD105" s="25"/>
    </row>
    <row r="106" spans="1:30" s="26" customFormat="1" ht="11.25" customHeight="1" x14ac:dyDescent="0.15">
      <c r="A106" s="207">
        <v>7</v>
      </c>
      <c r="B106" s="120" t="s">
        <v>248</v>
      </c>
      <c r="C106" s="120" t="s">
        <v>187</v>
      </c>
      <c r="D106" s="122" t="s">
        <v>126</v>
      </c>
      <c r="E106" s="119"/>
      <c r="F106" s="27"/>
      <c r="G106" s="117">
        <f>IF('3g CPIH'!C$17="-","-",'3j PAAC PAP'!$G$18*('3g CPIH'!C$17/'3g CPIH'!$G$17))</f>
        <v>23.857918590998043</v>
      </c>
      <c r="H106" s="117">
        <f>IF('3g CPIH'!D$17="-","-",'3j PAAC PAP'!$G$18*('3g CPIH'!D$17/'3g CPIH'!$G$17))</f>
        <v>23.905682191780819</v>
      </c>
      <c r="I106" s="117">
        <f>IF('3g CPIH'!E$17="-","-",'3j PAAC PAP'!$G$18*('3g CPIH'!E$17/'3g CPIH'!$G$17))</f>
        <v>23.977327592954992</v>
      </c>
      <c r="J106" s="117">
        <f>IF('3g CPIH'!F$17="-","-",'3j PAAC PAP'!$G$18*('3g CPIH'!F$17/'3g CPIH'!$G$17))</f>
        <v>24.120618395303325</v>
      </c>
      <c r="K106" s="117">
        <f>IF('3g CPIH'!G$17="-","-",'3j PAAC PAP'!$G$18*('3g CPIH'!G$17/'3g CPIH'!$G$17))</f>
        <v>24.4072</v>
      </c>
      <c r="L106" s="117">
        <f>IF('3g CPIH'!H$17="-","-",'3j PAAC PAP'!$G$18*('3g CPIH'!H$17/'3g CPIH'!$G$17))</f>
        <v>24.717663405088064</v>
      </c>
      <c r="M106" s="117">
        <f>IF('3g CPIH'!I$17="-","-",'3j PAAC PAP'!$G$18*('3g CPIH'!I$17/'3g CPIH'!$G$17))</f>
        <v>25.075890410958902</v>
      </c>
      <c r="N106" s="117">
        <f>IF('3g CPIH'!J$17="-","-",'3j PAAC PAP'!$G$18*('3g CPIH'!J$17/'3g CPIH'!$G$17))</f>
        <v>25.290826614481411</v>
      </c>
      <c r="O106" s="27"/>
      <c r="P106" s="117">
        <f>IF('3g CPIH'!L$17="-","-",'3j PAAC PAP'!$G$18*('3g CPIH'!L$17/'3g CPIH'!$G$17))</f>
        <v>25.290826614481411</v>
      </c>
      <c r="Q106" s="117">
        <f>IF('3g CPIH'!M$17="-","-",'3j PAAC PAP'!$G$18*('3g CPIH'!M$17/'3g CPIH'!$G$17))</f>
        <v>25.577408219178082</v>
      </c>
      <c r="R106" s="117">
        <f>IF('3g CPIH'!N$17="-","-",'3j PAAC PAP'!$G$18*('3g CPIH'!N$17/'3g CPIH'!$G$17))</f>
        <v>25.768462622309197</v>
      </c>
      <c r="S106" s="117">
        <f>IF('3g CPIH'!O$17="-","-",'3j PAAC PAP'!$G$18*('3g CPIH'!O$17/'3g CPIH'!$G$17))</f>
        <v>25.911753424657533</v>
      </c>
      <c r="T106" s="117">
        <f>IF('3g CPIH'!P$17="-","-",'3j PAAC PAP'!$G$18*('3g CPIH'!P$17/'3g CPIH'!$G$17))</f>
        <v>25.983398825831699</v>
      </c>
      <c r="U106" s="117">
        <f>IF('3g CPIH'!Q$17="-","-",'3j PAAC PAP'!$G$18*('3g CPIH'!Q$17/'3g CPIH'!$G$17))</f>
        <v>26.126689628180038</v>
      </c>
      <c r="V106" s="117">
        <f>IF('3g CPIH'!R$17="-","-",'3j PAAC PAP'!$G$18*('3g CPIH'!R$17/'3g CPIH'!$G$17))</f>
        <v>26.604325636007829</v>
      </c>
      <c r="W106" s="117">
        <f>IF('3g CPIH'!S$17="-","-",'3j PAAC PAP'!$G$18*('3g CPIH'!S$17/'3g CPIH'!$G$17))</f>
        <v>27.39242504892368</v>
      </c>
      <c r="X106" s="27"/>
      <c r="Y106" s="117">
        <f>IF('3g CPIH'!U$17="-","-",'3j PAAC PAP'!$G$18*('3g CPIH'!U$17/'3g CPIH'!$G$17))</f>
        <v>28.777569471624265</v>
      </c>
      <c r="Z106" s="117" t="str">
        <f>IF('3g CPIH'!V$17="-","-",'3j PAAC PAP'!$G$18*('3g CPIH'!V$17/'3g CPIH'!$G$17))</f>
        <v>-</v>
      </c>
      <c r="AA106" s="117" t="str">
        <f>IF('3g CPIH'!W$17="-","-",'3j PAAC PAP'!$G$18*('3g CPIH'!W$17/'3g CPIH'!$G$17))</f>
        <v>-</v>
      </c>
      <c r="AB106" s="117" t="str">
        <f>IF('3g CPIH'!X$17="-","-",'3j PAAC PAP'!$G$18*('3g CPIH'!X$17/'3g CPIH'!$G$17))</f>
        <v>-</v>
      </c>
      <c r="AC106" s="117" t="str">
        <f>IF('3g CPIH'!Y$17="-","-",'3j PAAC PAP'!$G$18*('3g CPIH'!Y$17/'3g CPIH'!$G$17))</f>
        <v>-</v>
      </c>
      <c r="AD106" s="25"/>
    </row>
    <row r="107" spans="1:30" s="26" customFormat="1" ht="11.25" customHeight="1" x14ac:dyDescent="0.15">
      <c r="A107" s="207">
        <v>8</v>
      </c>
      <c r="B107" s="120" t="s">
        <v>248</v>
      </c>
      <c r="C107" s="120" t="s">
        <v>188</v>
      </c>
      <c r="D107" s="122" t="s">
        <v>126</v>
      </c>
      <c r="E107" s="119"/>
      <c r="F107" s="27"/>
      <c r="G107" s="117">
        <f>IF(G99="-","-",SUM(G99:G105)*'3j PAAC PAP'!$G$36)</f>
        <v>0</v>
      </c>
      <c r="H107" s="117">
        <f>IF(H99="-","-",SUM(H99:H105)*'3j PAAC PAP'!$G$36)</f>
        <v>0</v>
      </c>
      <c r="I107" s="117">
        <f>IF(I99="-","-",SUM(I99:I105)*'3j PAAC PAP'!$G$36)</f>
        <v>0</v>
      </c>
      <c r="J107" s="117">
        <f>IF(J99="-","-",SUM(J99:J105)*'3j PAAC PAP'!$G$36)</f>
        <v>0</v>
      </c>
      <c r="K107" s="117">
        <f>IF(K99="-","-",SUM(K99:K105)*'3j PAAC PAP'!$G$36)</f>
        <v>0</v>
      </c>
      <c r="L107" s="117">
        <f>IF(L99="-","-",SUM(L99:L105)*'3j PAAC PAP'!$G$36)</f>
        <v>0</v>
      </c>
      <c r="M107" s="117">
        <f>IF(M99="-","-",SUM(M99:M105)*'3j PAAC PAP'!$G$36)</f>
        <v>0</v>
      </c>
      <c r="N107" s="117">
        <f>IF(N99="-","-",SUM(N99:N105)*'3j PAAC PAP'!$G$36)</f>
        <v>0</v>
      </c>
      <c r="O107" s="27"/>
      <c r="P107" s="117">
        <f>IF(P99="-","-",SUM(P99:P105)*'3j PAAC PAP'!$G$36)</f>
        <v>0</v>
      </c>
      <c r="Q107" s="117">
        <f>IF(Q99="-","-",SUM(Q99:Q105)*'3j PAAC PAP'!$G$36)</f>
        <v>0</v>
      </c>
      <c r="R107" s="117">
        <f>IF(R99="-","-",SUM(R99:R105)*'3j PAAC PAP'!$G$36)</f>
        <v>0</v>
      </c>
      <c r="S107" s="117">
        <f>IF(S99="-","-",SUM(S99:S105)*'3j PAAC PAP'!$G$36)</f>
        <v>0</v>
      </c>
      <c r="T107" s="117">
        <f>IF(T99="-","-",SUM(T99:T105)*'3j PAAC PAP'!$G$36)</f>
        <v>0</v>
      </c>
      <c r="U107" s="117">
        <f>IF(U99="-","-",SUM(U99:U105)*'3j PAAC PAP'!$G$36)</f>
        <v>0</v>
      </c>
      <c r="V107" s="117">
        <f>IF(V99="-","-",SUM(V99:V105)*'3j PAAC PAP'!$G$36)</f>
        <v>0</v>
      </c>
      <c r="W107" s="117">
        <f>IF(W99="-","-",SUM(W99:W105)*'3j PAAC PAP'!$G$36)</f>
        <v>0</v>
      </c>
      <c r="X107" s="27"/>
      <c r="Y107" s="117">
        <f>IF(Y99="-","-",SUM(Y99:Y105)*'3j PAAC PAP'!$G$36)</f>
        <v>0</v>
      </c>
      <c r="Z107" s="117" t="str">
        <f>IF(Z99="-","-",SUM(Z99:Z105)*'3j PAAC PAP'!$G$36)</f>
        <v>-</v>
      </c>
      <c r="AA107" s="117" t="str">
        <f>IF(AA99="-","-",SUM(AA99:AA105)*'3j PAAC PAP'!$G$36)</f>
        <v>-</v>
      </c>
      <c r="AB107" s="117" t="str">
        <f>IF(AB99="-","-",SUM(AB99:AB105)*'3j PAAC PAP'!$G$36)</f>
        <v>-</v>
      </c>
      <c r="AC107" s="117" t="str">
        <f>IF(AC99="-","-",SUM(AC99:AC105)*'3j PAAC PAP'!$G$36)</f>
        <v>-</v>
      </c>
      <c r="AD107" s="25"/>
    </row>
    <row r="108" spans="1:30" s="26" customFormat="1" ht="11.25" customHeight="1" x14ac:dyDescent="0.15">
      <c r="A108" s="207">
        <v>9</v>
      </c>
      <c r="B108" s="120" t="s">
        <v>189</v>
      </c>
      <c r="C108" s="120" t="s">
        <v>250</v>
      </c>
      <c r="D108" s="122" t="s">
        <v>126</v>
      </c>
      <c r="E108" s="119"/>
      <c r="F108" s="27"/>
      <c r="G108" s="117">
        <f>IF(G99="-","-",SUM(G99:G107)*'3k EBIT'!$E$10)</f>
        <v>10.908620815100708</v>
      </c>
      <c r="H108" s="117">
        <f>IF(H99="-","-",SUM(H99:H107)*'3k EBIT'!$E$10)</f>
        <v>10.414881926677346</v>
      </c>
      <c r="I108" s="117">
        <f>IF(I99="-","-",SUM(I99:I107)*'3k EBIT'!$E$10)</f>
        <v>10.588199411190592</v>
      </c>
      <c r="J108" s="117">
        <f>IF(J99="-","-",SUM(J99:J107)*'3k EBIT'!$E$10)</f>
        <v>10.372662794633859</v>
      </c>
      <c r="K108" s="117">
        <f>IF(K99="-","-",SUM(K99:K107)*'3k EBIT'!$E$10)</f>
        <v>11.54137543797084</v>
      </c>
      <c r="L108" s="117">
        <f>IF(L99="-","-",SUM(L99:L107)*'3k EBIT'!$E$10)</f>
        <v>11.397421753332157</v>
      </c>
      <c r="M108" s="117">
        <f>IF(M99="-","-",SUM(M99:M107)*'3k EBIT'!$E$10)</f>
        <v>12.632736510956796</v>
      </c>
      <c r="N108" s="117">
        <f>IF(N99="-","-",SUM(N99:N107)*'3k EBIT'!$E$10)</f>
        <v>13.103387609463011</v>
      </c>
      <c r="O108" s="27"/>
      <c r="P108" s="117">
        <f>IF(P99="-","-",SUM(P99:P107)*'3k EBIT'!$E$10)</f>
        <v>13.103387609463011</v>
      </c>
      <c r="Q108" s="117">
        <f>IF(Q99="-","-",SUM(Q99:Q107)*'3k EBIT'!$E$10)</f>
        <v>14.575814986958232</v>
      </c>
      <c r="R108" s="117">
        <f>IF(R99="-","-",SUM(R99:R107)*'3k EBIT'!$E$10)</f>
        <v>14.057378587302972</v>
      </c>
      <c r="S108" s="117">
        <f>IF(S99="-","-",SUM(S99:S107)*'3k EBIT'!$E$10)</f>
        <v>13.890097899701107</v>
      </c>
      <c r="T108" s="117">
        <f>IF(T99="-","-",SUM(T99:T107)*'3k EBIT'!$E$10)</f>
        <v>13.231702667456208</v>
      </c>
      <c r="U108" s="117">
        <f>IF(U99="-","-",SUM(U99:U107)*'3k EBIT'!$E$10)</f>
        <v>14.597146678244346</v>
      </c>
      <c r="V108" s="117">
        <f>IF(V99="-","-",SUM(V99:V107)*'3k EBIT'!$E$10)</f>
        <v>16.144166551501822</v>
      </c>
      <c r="W108" s="117">
        <f>IF(W99="-","-",SUM(W99:W107)*'3k EBIT'!$E$10)</f>
        <v>23.117553083142507</v>
      </c>
      <c r="X108" s="27"/>
      <c r="Y108" s="117">
        <f>IF(Y99="-","-",SUM(Y99:Y107)*'3k EBIT'!$E$10)</f>
        <v>39.59288126934262</v>
      </c>
      <c r="Z108" s="117" t="str">
        <f>IF(Z99="-","-",SUM(Z99:Z107)*'3k EBIT'!$E$10)</f>
        <v>-</v>
      </c>
      <c r="AA108" s="117" t="str">
        <f>IF(AA99="-","-",SUM(AA99:AA107)*'3k EBIT'!$E$10)</f>
        <v>-</v>
      </c>
      <c r="AB108" s="117" t="str">
        <f>IF(AB99="-","-",SUM(AB99:AB107)*'3k EBIT'!$E$10)</f>
        <v>-</v>
      </c>
      <c r="AC108" s="117" t="str">
        <f>IF(AC99="-","-",SUM(AC99:AC107)*'3k EBIT'!$E$10)</f>
        <v>-</v>
      </c>
      <c r="AD108" s="25"/>
    </row>
    <row r="109" spans="1:30" s="26" customFormat="1" ht="11.25" customHeight="1" x14ac:dyDescent="0.15">
      <c r="A109" s="207">
        <v>10</v>
      </c>
      <c r="B109" s="120" t="s">
        <v>251</v>
      </c>
      <c r="C109" s="156" t="s">
        <v>252</v>
      </c>
      <c r="D109" s="122" t="s">
        <v>126</v>
      </c>
      <c r="E109" s="118"/>
      <c r="F109" s="27"/>
      <c r="G109" s="117">
        <f>IF(G99="-","-",SUM(G99:G102,G104:G108)*'3l HAP'!$E$11)</f>
        <v>6.6862780058910678</v>
      </c>
      <c r="H109" s="117">
        <f>IF(H99="-","-",SUM(H99:H102,H104:H108)*'3l HAP'!$E$11)</f>
        <v>6.29125837888117</v>
      </c>
      <c r="I109" s="117">
        <f>IF(I99="-","-",SUM(I99:I102,I104:I108)*'3l HAP'!$E$11)</f>
        <v>6.32880080034312</v>
      </c>
      <c r="J109" s="117">
        <f>IF(J99="-","-",SUM(J99:J102,J104:J108)*'3l HAP'!$E$11)</f>
        <v>6.1736602057714798</v>
      </c>
      <c r="K109" s="117">
        <f>IF(K99="-","-",SUM(K99:K102,K104:K108)*'3l HAP'!$E$11)</f>
        <v>6.9797834132054506</v>
      </c>
      <c r="L109" s="117">
        <f>IF(L99="-","-",SUM(L99:L102,L104:L108)*'3l HAP'!$E$11)</f>
        <v>6.85140705161258</v>
      </c>
      <c r="M109" s="117">
        <f>IF(M99="-","-",SUM(M99:M102,M104:M108)*'3l HAP'!$E$11)</f>
        <v>7.7008138684828111</v>
      </c>
      <c r="N109" s="117">
        <f>IF(N99="-","-",SUM(N99:N102,N104:N108)*'3l HAP'!$E$11)</f>
        <v>8.0712895590195348</v>
      </c>
      <c r="O109" s="27"/>
      <c r="P109" s="117">
        <f>IF(P99="-","-",SUM(P99:P102,P104:P108)*'3l HAP'!$E$11)</f>
        <v>8.0712895590195348</v>
      </c>
      <c r="Q109" s="117">
        <f>IF(Q99="-","-",SUM(Q99:Q102,Q104:Q108)*'3l HAP'!$E$11)</f>
        <v>9.1092602981035196</v>
      </c>
      <c r="R109" s="117">
        <f>IF(R99="-","-",SUM(R99:R102,R104:R108)*'3l HAP'!$E$11)</f>
        <v>8.6943685360640597</v>
      </c>
      <c r="S109" s="117">
        <f>IF(S99="-","-",SUM(S99:S102,S104:S108)*'3l HAP'!$E$11)</f>
        <v>8.6932329626894855</v>
      </c>
      <c r="T109" s="117">
        <f>IF(T99="-","-",SUM(T99:T102,T104:T108)*'3l HAP'!$E$11)</f>
        <v>8.1374788032416809</v>
      </c>
      <c r="U109" s="117">
        <f>IF(U99="-","-",SUM(U99:U102,U104:U108)*'3l HAP'!$E$11)</f>
        <v>8.9577205167684397</v>
      </c>
      <c r="V109" s="117">
        <f>IF(V99="-","-",SUM(V99:V102,V104:V108)*'3l HAP'!$E$11)</f>
        <v>10.166604518032814</v>
      </c>
      <c r="W109" s="117">
        <f>IF(W99="-","-",SUM(W99:W102,W104:W108)*'3l HAP'!$E$11)</f>
        <v>14.808371889508695</v>
      </c>
      <c r="X109" s="27"/>
      <c r="Y109" s="117">
        <f>IF(Y99="-","-",SUM(Y99:Y102,Y104:Y108)*'3l HAP'!$E$11)</f>
        <v>27.35066324036681</v>
      </c>
      <c r="Z109" s="117" t="str">
        <f>IF(Z99="-","-",SUM(Z99:Z102,Z104:Z108)*'3l HAP'!$E$11)</f>
        <v>-</v>
      </c>
      <c r="AA109" s="117" t="str">
        <f>IF(AA99="-","-",SUM(AA99:AA102,AA104:AA108)*'3l HAP'!$E$11)</f>
        <v>-</v>
      </c>
      <c r="AB109" s="117" t="str">
        <f>IF(AB99="-","-",SUM(AB99:AB102,AB104:AB108)*'3l HAP'!$E$11)</f>
        <v>-</v>
      </c>
      <c r="AC109" s="117" t="str">
        <f>IF(AC99="-","-",SUM(AC99:AC102,AC104:AC108)*'3l HAP'!$E$11)</f>
        <v>-</v>
      </c>
      <c r="AD109" s="25"/>
    </row>
    <row r="110" spans="1:30" s="26" customFormat="1" ht="11.25" x14ac:dyDescent="0.15">
      <c r="A110" s="207">
        <v>11</v>
      </c>
      <c r="B110" s="120" t="s">
        <v>253</v>
      </c>
      <c r="C110" s="120" t="str">
        <f>B110&amp;"_"&amp;D110</f>
        <v>Total_Southern</v>
      </c>
      <c r="D110" s="122" t="s">
        <v>126</v>
      </c>
      <c r="E110" s="119"/>
      <c r="F110" s="27"/>
      <c r="G110" s="117">
        <f t="shared" ref="G110:N110" si="21">IF(G99="-","-",SUM(G99:G109))</f>
        <v>580.82397849368419</v>
      </c>
      <c r="H110" s="117">
        <f t="shared" si="21"/>
        <v>554.44271231492166</v>
      </c>
      <c r="I110" s="117">
        <f t="shared" si="21"/>
        <v>563.60222383764858</v>
      </c>
      <c r="J110" s="117">
        <f t="shared" si="21"/>
        <v>552.10305547840301</v>
      </c>
      <c r="K110" s="117">
        <f t="shared" si="21"/>
        <v>614.42034503306604</v>
      </c>
      <c r="L110" s="117">
        <f t="shared" si="21"/>
        <v>606.71546208314373</v>
      </c>
      <c r="M110" s="117">
        <f t="shared" si="21"/>
        <v>672.58140823553185</v>
      </c>
      <c r="N110" s="117">
        <f t="shared" si="21"/>
        <v>697.72298414199611</v>
      </c>
      <c r="O110" s="27"/>
      <c r="P110" s="117">
        <f t="shared" ref="P110:W110" si="22">IF(P99="-","-",SUM(P99:P109))</f>
        <v>697.72298414199611</v>
      </c>
      <c r="Q110" s="117">
        <f t="shared" si="22"/>
        <v>776.25710063399981</v>
      </c>
      <c r="R110" s="117">
        <f t="shared" si="22"/>
        <v>748.55609384491663</v>
      </c>
      <c r="S110" s="117">
        <f t="shared" si="22"/>
        <v>739.75071519227026</v>
      </c>
      <c r="T110" s="117">
        <f t="shared" si="22"/>
        <v>704.54259470160503</v>
      </c>
      <c r="U110" s="117">
        <f t="shared" si="22"/>
        <v>777.22828098292825</v>
      </c>
      <c r="V110" s="117">
        <f t="shared" si="22"/>
        <v>859.85922994509349</v>
      </c>
      <c r="W110" s="117">
        <f t="shared" si="22"/>
        <v>1231.5211894884765</v>
      </c>
      <c r="X110" s="27"/>
      <c r="Y110" s="117">
        <f t="shared" ref="Y110:AC110" si="23">IF(Y99="-","-",SUM(Y99:Y109))</f>
        <v>2111.1856587880357</v>
      </c>
      <c r="Z110" s="117" t="str">
        <f t="shared" si="23"/>
        <v>-</v>
      </c>
      <c r="AA110" s="117" t="str">
        <f t="shared" si="23"/>
        <v>-</v>
      </c>
      <c r="AB110" s="117" t="str">
        <f t="shared" si="23"/>
        <v>-</v>
      </c>
      <c r="AC110" s="117" t="str">
        <f t="shared" si="23"/>
        <v>-</v>
      </c>
      <c r="AD110" s="25"/>
    </row>
    <row r="111" spans="1:30" s="26" customFormat="1" ht="11.25" x14ac:dyDescent="0.15">
      <c r="A111" s="207">
        <v>1</v>
      </c>
      <c r="B111" s="123" t="s">
        <v>244</v>
      </c>
      <c r="C111" s="123" t="s">
        <v>180</v>
      </c>
      <c r="D111" s="121" t="s">
        <v>130</v>
      </c>
      <c r="E111" s="75"/>
      <c r="F111" s="27"/>
      <c r="G111" s="35">
        <f>IF('3a DF'!H141="-","-",'3a DF'!H141)</f>
        <v>257.211845328545</v>
      </c>
      <c r="H111" s="35">
        <f>IF('3a DF'!I141="-","-",'3a DF'!I141)</f>
        <v>230.271845328545</v>
      </c>
      <c r="I111" s="35">
        <f>IF('3a DF'!J141="-","-",'3a DF'!J141)</f>
        <v>211.59460391659189</v>
      </c>
      <c r="J111" s="35">
        <f>IF('3a DF'!K141="-","-",'3a DF'!K141)</f>
        <v>200.6109788629893</v>
      </c>
      <c r="K111" s="35">
        <f>IF('3a DF'!L141="-","-",'3a DF'!L141)</f>
        <v>243.09122981885898</v>
      </c>
      <c r="L111" s="35">
        <f>IF('3a DF'!M141="-","-",'3a DF'!M141)</f>
        <v>232.93748324586761</v>
      </c>
      <c r="M111" s="35">
        <f>IF('3a DF'!N141="-","-",'3a DF'!N141)</f>
        <v>256.115201837109</v>
      </c>
      <c r="N111" s="35">
        <f>IF('3a DF'!O141="-","-",'3a DF'!O141)</f>
        <v>280.51363800005731</v>
      </c>
      <c r="O111" s="27"/>
      <c r="P111" s="35">
        <f>IF('3a DF'!Q141="-","-",'3a DF'!Q141)</f>
        <v>280.51363800005731</v>
      </c>
      <c r="Q111" s="35">
        <f>IF('3a DF'!R141="-","-",'3a DF'!R141)</f>
        <v>332.39930744791059</v>
      </c>
      <c r="R111" s="35">
        <f>IF('3a DF'!S141="-","-",'3a DF'!S141)</f>
        <v>301.3121681522407</v>
      </c>
      <c r="S111" s="35">
        <f>IF('3a DF'!T141="-","-",'3a DF'!T141)</f>
        <v>292.13998003349064</v>
      </c>
      <c r="T111" s="35">
        <f>IF('3a DF'!U141="-","-",'3a DF'!U141)</f>
        <v>254.69203555126387</v>
      </c>
      <c r="U111" s="35">
        <f>IF('3a DF'!V141="-","-",'3a DF'!V141)</f>
        <v>303.44671943546535</v>
      </c>
      <c r="V111" s="35">
        <f>IF('3a DF'!W141="-","-",'3a DF'!W141)</f>
        <v>382.87578066333316</v>
      </c>
      <c r="W111" s="35">
        <f>IF('3a DF'!X141="-","-",'3a DF'!X141)</f>
        <v>689.8402095420073</v>
      </c>
      <c r="X111" s="27"/>
      <c r="Y111" s="35">
        <f>IF('3a DF'!Z141="-","-",'3a DF'!Z141)</f>
        <v>1520.1731474395121</v>
      </c>
      <c r="Z111" s="35" t="str">
        <f>IF('3a DF'!AA141="-","-",'3a DF'!AA141)</f>
        <v>-</v>
      </c>
      <c r="AA111" s="35" t="str">
        <f>IF('3a DF'!AB141="-","-",'3a DF'!AB141)</f>
        <v>-</v>
      </c>
      <c r="AB111" s="35" t="str">
        <f>IF('3a DF'!AC141="-","-",'3a DF'!AC141)</f>
        <v>-</v>
      </c>
      <c r="AC111" s="35" t="str">
        <f>IF('3a DF'!AD141="-","-",'3a DF'!AD141)</f>
        <v>-</v>
      </c>
      <c r="AD111" s="25"/>
    </row>
    <row r="112" spans="1:30" s="26" customFormat="1" ht="11.25" x14ac:dyDescent="0.15">
      <c r="A112" s="207">
        <v>2</v>
      </c>
      <c r="B112" s="123" t="s">
        <v>244</v>
      </c>
      <c r="C112" s="123" t="s">
        <v>181</v>
      </c>
      <c r="D112" s="121" t="s">
        <v>130</v>
      </c>
      <c r="E112" s="75"/>
      <c r="F112" s="27"/>
      <c r="G112" s="35">
        <f>IF('3b CM'!G36="-","-",'3b CM'!G36)</f>
        <v>5.9864732444598376E-2</v>
      </c>
      <c r="H112" s="35">
        <f>IF('3b CM'!H36="-","-",'3b CM'!H36)</f>
        <v>8.9797098666897557E-2</v>
      </c>
      <c r="I112" s="35">
        <f>IF('3b CM'!I36="-","-",'3b CM'!I36)</f>
        <v>0.28276130195684862</v>
      </c>
      <c r="J112" s="35">
        <f>IF('3b CM'!J36="-","-",'3b CM'!J36)</f>
        <v>0.28755416116236604</v>
      </c>
      <c r="K112" s="35">
        <f>IF('3b CM'!K36="-","-",'3b CM'!K36)</f>
        <v>3.6932862852862112</v>
      </c>
      <c r="L112" s="35">
        <f>IF('3b CM'!L36="-","-",'3b CM'!L36)</f>
        <v>3.5828608961271158</v>
      </c>
      <c r="M112" s="35">
        <f>IF('3b CM'!M36="-","-",'3b CM'!M36)</f>
        <v>12.517681425449977</v>
      </c>
      <c r="N112" s="35">
        <f>IF('3b CM'!N36="-","-",'3b CM'!N36)</f>
        <v>11.899664027113566</v>
      </c>
      <c r="O112" s="27"/>
      <c r="P112" s="35">
        <f>IF('3b CM'!P36="-","-",'3b CM'!P36)</f>
        <v>11.899664027113566</v>
      </c>
      <c r="Q112" s="35">
        <f>IF('3b CM'!Q36="-","-",'3b CM'!Q36)</f>
        <v>16.032962198182869</v>
      </c>
      <c r="R112" s="35">
        <f>IF('3b CM'!R36="-","-",'3b CM'!R36)</f>
        <v>15.399533308107312</v>
      </c>
      <c r="S112" s="35">
        <f>IF('3b CM'!S36="-","-",'3b CM'!S36)</f>
        <v>18.390554827256402</v>
      </c>
      <c r="T112" s="35">
        <f>IF('3b CM'!T36="-","-",'3b CM'!T36)</f>
        <v>18.738990290728669</v>
      </c>
      <c r="U112" s="35">
        <f>IF('3b CM'!U36="-","-",'3b CM'!U36)</f>
        <v>14.392076548584091</v>
      </c>
      <c r="V112" s="35">
        <f>IF('3b CM'!V36="-","-",'3b CM'!V36)</f>
        <v>14.5481720884864</v>
      </c>
      <c r="W112" s="35">
        <f>IF('3b CM'!W36="-","-",'3b CM'!W36)</f>
        <v>9.116568788255778</v>
      </c>
      <c r="X112" s="27"/>
      <c r="Y112" s="35">
        <f>IF('3b CM'!Y36="-","-",'3b CM'!Y36)</f>
        <v>12.188168354480215</v>
      </c>
      <c r="Z112" s="35" t="str">
        <f>IF('3b CM'!Z36="-","-",'3b CM'!Z36)</f>
        <v>-</v>
      </c>
      <c r="AA112" s="35" t="str">
        <f>IF('3b CM'!AA36="-","-",'3b CM'!AA36)</f>
        <v>-</v>
      </c>
      <c r="AB112" s="35" t="str">
        <f>IF('3b CM'!AB36="-","-",'3b CM'!AB36)</f>
        <v>-</v>
      </c>
      <c r="AC112" s="35" t="str">
        <f>IF('3b CM'!AC36="-","-",'3b CM'!AC36)</f>
        <v>-</v>
      </c>
      <c r="AD112" s="25"/>
    </row>
    <row r="113" spans="1:30" s="26" customFormat="1" ht="12.6" customHeight="1" x14ac:dyDescent="0.15">
      <c r="A113" s="207"/>
      <c r="B113" s="123" t="s">
        <v>245</v>
      </c>
      <c r="C113" s="123" t="s">
        <v>182</v>
      </c>
      <c r="D113" s="121" t="s">
        <v>130</v>
      </c>
      <c r="E113" s="75"/>
      <c r="F113" s="27"/>
      <c r="G113" s="35" t="str">
        <f>IF('3c AA'!J175="-","-",'3c AA'!J175)</f>
        <v>-</v>
      </c>
      <c r="H113" s="35" t="str">
        <f>IF('3c AA'!K175="-","-",'3c AA'!K175)</f>
        <v>-</v>
      </c>
      <c r="I113" s="35" t="str">
        <f>IF('3c AA'!L175="-","-",'3c AA'!L175)</f>
        <v>-</v>
      </c>
      <c r="J113" s="35" t="str">
        <f>IF('3c AA'!M175="-","-",'3c AA'!M175)</f>
        <v>-</v>
      </c>
      <c r="K113" s="35" t="str">
        <f>IF('3c AA'!N175="-","-",'3c AA'!N175)</f>
        <v>-</v>
      </c>
      <c r="L113" s="35" t="str">
        <f>IF('3c AA'!O175="-","-",'3c AA'!O175)</f>
        <v>-</v>
      </c>
      <c r="M113" s="35" t="str">
        <f>IF('3c AA'!P175="-","-",'3c AA'!P175)</f>
        <v>-</v>
      </c>
      <c r="N113" s="35" t="str">
        <f>IF('3c AA'!Q175="-","-",'3c AA'!Q175)</f>
        <v>-</v>
      </c>
      <c r="O113" s="27"/>
      <c r="P113" s="35" t="str">
        <f>IF('3c AA'!S175="-","-",'3c AA'!S175)</f>
        <v>-</v>
      </c>
      <c r="Q113" s="35" t="str">
        <f>IF('3c AA'!T175="-","-",'3c AA'!T175)</f>
        <v>-</v>
      </c>
      <c r="R113" s="35" t="str">
        <f>IF('3c AA'!U175="-","-",'3c AA'!U175)</f>
        <v>-</v>
      </c>
      <c r="S113" s="35" t="str">
        <f>IF('3c AA'!V175="-","-",'3c AA'!V175)</f>
        <v>-</v>
      </c>
      <c r="T113" s="35">
        <f>IF('3c AA'!W175="-","-",'3c AA'!W175)</f>
        <v>0</v>
      </c>
      <c r="U113" s="35">
        <f>IF('3c AA'!X175="-","-",'3c AA'!X175)</f>
        <v>0</v>
      </c>
      <c r="V113" s="35">
        <f>IF('3c AA'!Y175="-","-",'3c AA'!Y175)</f>
        <v>0</v>
      </c>
      <c r="W113" s="35" t="str">
        <f>IF('3c AA'!Z175="-","-",'3c AA'!Z175)</f>
        <v>-</v>
      </c>
      <c r="X113" s="27"/>
      <c r="Y113" s="35">
        <f>IF('3c AA'!AB175="-","-",'3c AA'!AB175)</f>
        <v>3.6374189984799052</v>
      </c>
      <c r="Z113" s="35" t="str">
        <f>IF('3c AA'!AC175="-","-",'3c AA'!AC175)</f>
        <v>-</v>
      </c>
      <c r="AA113" s="35" t="str">
        <f>IF('3c AA'!AD175="-","-",'3c AA'!AD175)</f>
        <v>-</v>
      </c>
      <c r="AB113" s="35" t="str">
        <f>IF('3c AA'!AE175="-","-",'3c AA'!AE175)</f>
        <v>-</v>
      </c>
      <c r="AC113" s="35" t="str">
        <f>IF('3c AA'!AF175="-","-",'3c AA'!AF175)</f>
        <v>-</v>
      </c>
      <c r="AD113" s="25"/>
    </row>
    <row r="114" spans="1:30" s="26" customFormat="1" ht="12.6" customHeight="1" x14ac:dyDescent="0.15">
      <c r="A114" s="207">
        <v>3</v>
      </c>
      <c r="B114" s="123" t="s">
        <v>246</v>
      </c>
      <c r="C114" s="123" t="s">
        <v>183</v>
      </c>
      <c r="D114" s="121" t="s">
        <v>130</v>
      </c>
      <c r="E114" s="75"/>
      <c r="F114" s="27"/>
      <c r="G114" s="35">
        <f>IF('3d PC'!G37="-","-",'3d PC'!G37)</f>
        <v>90.55277915473367</v>
      </c>
      <c r="H114" s="35">
        <f>IF('3d PC'!H37="-","-",'3d PC'!H37)</f>
        <v>90.525606744686769</v>
      </c>
      <c r="I114" s="35">
        <f>IF('3d PC'!I37="-","-",'3d PC'!I37)</f>
        <v>110.91930815927955</v>
      </c>
      <c r="J114" s="35">
        <f>IF('3d PC'!J37="-","-",'3d PC'!J37)</f>
        <v>110.81449637119719</v>
      </c>
      <c r="K114" s="35">
        <f>IF('3d PC'!K37="-","-",'3d PC'!K37)</f>
        <v>118.07497956228825</v>
      </c>
      <c r="L114" s="35">
        <f>IF('3d PC'!L37="-","-",'3d PC'!L37)</f>
        <v>118.50173163425278</v>
      </c>
      <c r="M114" s="35">
        <f>IF('3d PC'!M37="-","-",'3d PC'!M37)</f>
        <v>137.27333111497819</v>
      </c>
      <c r="N114" s="35">
        <f>IF('3d PC'!N37="-","-",'3d PC'!N37)</f>
        <v>137.36687241557513</v>
      </c>
      <c r="O114" s="27"/>
      <c r="P114" s="35">
        <f>IF('3d PC'!P37="-","-",'3d PC'!P37)</f>
        <v>137.36687241557513</v>
      </c>
      <c r="Q114" s="35">
        <f>IF('3d PC'!Q37="-","-",'3d PC'!Q37)</f>
        <v>146.97043450994408</v>
      </c>
      <c r="R114" s="35">
        <f>IF('3d PC'!R37="-","-",'3d PC'!R37)</f>
        <v>148.77708278774176</v>
      </c>
      <c r="S114" s="35">
        <f>IF('3d PC'!S37="-","-",'3d PC'!S37)</f>
        <v>153.0488719837787</v>
      </c>
      <c r="T114" s="35">
        <f>IF('3d PC'!T37="-","-",'3d PC'!T37)</f>
        <v>152.50342045863562</v>
      </c>
      <c r="U114" s="35">
        <f>IF('3d PC'!U37="-","-",'3d PC'!U37)</f>
        <v>161.46777022160134</v>
      </c>
      <c r="V114" s="35">
        <f>IF('3d PC'!V37="-","-",'3d PC'!V37)</f>
        <v>160.711916293798</v>
      </c>
      <c r="W114" s="35">
        <f>IF('3d PC'!W37="-","-",'3d PC'!W37)</f>
        <v>168.05913701648814</v>
      </c>
      <c r="X114" s="27"/>
      <c r="Y114" s="35">
        <f>IF('3d PC'!Y37="-","-",'3d PC'!Y37)</f>
        <v>166.48960162195766</v>
      </c>
      <c r="Z114" s="35" t="str">
        <f>IF('3d PC'!Z37="-","-",'3d PC'!Z37)</f>
        <v>-</v>
      </c>
      <c r="AA114" s="35" t="str">
        <f>IF('3d PC'!AA37="-","-",'3d PC'!AA37)</f>
        <v>-</v>
      </c>
      <c r="AB114" s="35" t="str">
        <f>IF('3d PC'!AB37="-","-",'3d PC'!AB37)</f>
        <v>-</v>
      </c>
      <c r="AC114" s="35" t="str">
        <f>IF('3d PC'!AC37="-","-",'3d PC'!AC37)</f>
        <v>-</v>
      </c>
      <c r="AD114" s="25"/>
    </row>
    <row r="115" spans="1:30" s="26" customFormat="1" ht="11.25" customHeight="1" x14ac:dyDescent="0.15">
      <c r="A115" s="207">
        <v>4</v>
      </c>
      <c r="B115" s="123" t="s">
        <v>247</v>
      </c>
      <c r="C115" s="123" t="s">
        <v>184</v>
      </c>
      <c r="D115" s="121" t="s">
        <v>130</v>
      </c>
      <c r="E115" s="75"/>
      <c r="F115" s="27"/>
      <c r="G115" s="35">
        <f>IF('3e NC-Elec'!H65="-","-",'3e NC-Elec'!H65)</f>
        <v>129.7770927384465</v>
      </c>
      <c r="H115" s="35">
        <f>IF('3e NC-Elec'!I65="-","-",'3e NC-Elec'!I65)</f>
        <v>130.78058637259986</v>
      </c>
      <c r="I115" s="35">
        <f>IF('3e NC-Elec'!J65="-","-",'3e NC-Elec'!J65)</f>
        <v>152.59502489552034</v>
      </c>
      <c r="J115" s="35">
        <f>IF('3e NC-Elec'!K65="-","-",'3e NC-Elec'!K65)</f>
        <v>151.84026237712794</v>
      </c>
      <c r="K115" s="35">
        <f>IF('3e NC-Elec'!L65="-","-",'3e NC-Elec'!L65)</f>
        <v>147.9679768884188</v>
      </c>
      <c r="L115" s="35">
        <f>IF('3e NC-Elec'!M65="-","-",'3e NC-Elec'!M65)</f>
        <v>149.17097919957533</v>
      </c>
      <c r="M115" s="35">
        <f>IF('3e NC-Elec'!N65="-","-",'3e NC-Elec'!N65)</f>
        <v>148.72923117146826</v>
      </c>
      <c r="N115" s="35">
        <f>IF('3e NC-Elec'!O65="-","-",'3e NC-Elec'!O65)</f>
        <v>148.19571110309766</v>
      </c>
      <c r="O115" s="27"/>
      <c r="P115" s="35">
        <f>IF('3e NC-Elec'!Q65="-","-",'3e NC-Elec'!Q65)</f>
        <v>148.19571110309766</v>
      </c>
      <c r="Q115" s="35">
        <f>IF('3e NC-Elec'!R65="-","-",'3e NC-Elec'!R65)</f>
        <v>161.80877839866383</v>
      </c>
      <c r="R115" s="35">
        <f>IF('3e NC-Elec'!S65="-","-",'3e NC-Elec'!S65)</f>
        <v>162.48593575882313</v>
      </c>
      <c r="S115" s="35">
        <f>IF('3e NC-Elec'!T65="-","-",'3e NC-Elec'!T65)</f>
        <v>168.63937336676335</v>
      </c>
      <c r="T115" s="35">
        <f>IF('3e NC-Elec'!U65="-","-",'3e NC-Elec'!U65)</f>
        <v>171.654876905815</v>
      </c>
      <c r="U115" s="35">
        <f>IF('3e NC-Elec'!V65="-","-",'3e NC-Elec'!V65)</f>
        <v>183.34207618564972</v>
      </c>
      <c r="V115" s="35">
        <f>IF('3e NC-Elec'!W65="-","-",'3e NC-Elec'!W65)</f>
        <v>182.21868670050779</v>
      </c>
      <c r="W115" s="35">
        <f>IF('3e NC-Elec'!X65="-","-",'3e NC-Elec'!X65)</f>
        <v>227.93462989028228</v>
      </c>
      <c r="X115" s="27"/>
      <c r="Y115" s="35">
        <f>IF('3e NC-Elec'!Z65="-","-",'3e NC-Elec'!Z65)</f>
        <v>239.94412971981205</v>
      </c>
      <c r="Z115" s="35" t="str">
        <f>IF('3e NC-Elec'!AA65="-","-",'3e NC-Elec'!AA65)</f>
        <v>-</v>
      </c>
      <c r="AA115" s="35" t="str">
        <f>IF('3e NC-Elec'!AB65="-","-",'3e NC-Elec'!AB65)</f>
        <v>-</v>
      </c>
      <c r="AB115" s="35" t="str">
        <f>IF('3e NC-Elec'!AC65="-","-",'3e NC-Elec'!AC65)</f>
        <v>-</v>
      </c>
      <c r="AC115" s="35" t="str">
        <f>IF('3e NC-Elec'!AD65="-","-",'3e NC-Elec'!AD65)</f>
        <v>-</v>
      </c>
      <c r="AD115" s="25"/>
    </row>
    <row r="116" spans="1:30" s="26" customFormat="1" ht="11.25" customHeight="1" x14ac:dyDescent="0.15">
      <c r="A116" s="207">
        <v>5</v>
      </c>
      <c r="B116" s="123" t="s">
        <v>248</v>
      </c>
      <c r="C116" s="123" t="s">
        <v>185</v>
      </c>
      <c r="D116" s="121" t="s">
        <v>130</v>
      </c>
      <c r="E116" s="75"/>
      <c r="F116" s="27"/>
      <c r="G116" s="35">
        <f>IF('3g CPIH'!C$17="-","-",'3h OC '!$E$10*('3g CPIH'!C$17/'3g CPIH'!$G$17))</f>
        <v>76.502677103718199</v>
      </c>
      <c r="H116" s="35">
        <f>IF('3g CPIH'!D$17="-","-",'3h OC '!$E$10*('3g CPIH'!D$17/'3g CPIH'!$G$17))</f>
        <v>76.655835616438353</v>
      </c>
      <c r="I116" s="35">
        <f>IF('3g CPIH'!E$17="-","-",'3h OC '!$E$10*('3g CPIH'!E$17/'3g CPIH'!$G$17))</f>
        <v>76.885573385518597</v>
      </c>
      <c r="J116" s="35">
        <f>IF('3g CPIH'!F$17="-","-",'3h OC '!$E$10*('3g CPIH'!F$17/'3g CPIH'!$G$17))</f>
        <v>77.345048923679059</v>
      </c>
      <c r="K116" s="35">
        <f>IF('3g CPIH'!G$17="-","-",'3h OC '!$E$10*('3g CPIH'!G$17/'3g CPIH'!$G$17))</f>
        <v>78.263999999999996</v>
      </c>
      <c r="L116" s="35">
        <f>IF('3g CPIH'!H$17="-","-",'3h OC '!$E$10*('3g CPIH'!H$17/'3g CPIH'!$G$17))</f>
        <v>79.259530332681024</v>
      </c>
      <c r="M116" s="35">
        <f>IF('3g CPIH'!I$17="-","-",'3h OC '!$E$10*('3g CPIH'!I$17/'3g CPIH'!$G$17))</f>
        <v>80.408219178082177</v>
      </c>
      <c r="N116" s="35">
        <f>IF('3g CPIH'!J$17="-","-",'3h OC '!$E$10*('3g CPIH'!J$17/'3g CPIH'!$G$17))</f>
        <v>81.097432485322898</v>
      </c>
      <c r="O116" s="27"/>
      <c r="P116" s="35">
        <f>IF('3g CPIH'!L$17="-","-",'3h OC '!$E$10*('3g CPIH'!L$17/'3g CPIH'!$G$17))</f>
        <v>81.097432485322898</v>
      </c>
      <c r="Q116" s="35">
        <f>IF('3g CPIH'!M$17="-","-",'3h OC '!$E$10*('3g CPIH'!M$17/'3g CPIH'!$G$17))</f>
        <v>82.016383561643835</v>
      </c>
      <c r="R116" s="35">
        <f>IF('3g CPIH'!N$17="-","-",'3h OC '!$E$10*('3g CPIH'!N$17/'3g CPIH'!$G$17))</f>
        <v>82.62901761252445</v>
      </c>
      <c r="S116" s="35">
        <f>IF('3g CPIH'!O$17="-","-",'3h OC '!$E$10*('3g CPIH'!O$17/'3g CPIH'!$G$17))</f>
        <v>83.088493150684926</v>
      </c>
      <c r="T116" s="35">
        <f>IF('3g CPIH'!P$17="-","-",'3h OC '!$E$10*('3g CPIH'!P$17/'3g CPIH'!$G$17))</f>
        <v>83.318230919765156</v>
      </c>
      <c r="U116" s="35">
        <f>IF('3g CPIH'!Q$17="-","-",'3h OC '!$E$10*('3g CPIH'!Q$17/'3g CPIH'!$G$17))</f>
        <v>83.777706457925632</v>
      </c>
      <c r="V116" s="35">
        <f>IF('3g CPIH'!R$17="-","-",'3h OC '!$E$10*('3g CPIH'!R$17/'3g CPIH'!$G$17))</f>
        <v>85.309291585127198</v>
      </c>
      <c r="W116" s="35">
        <f>IF('3g CPIH'!S$17="-","-",'3h OC '!$E$10*('3g CPIH'!S$17/'3g CPIH'!$G$17))</f>
        <v>87.836407045009793</v>
      </c>
      <c r="X116" s="27"/>
      <c r="Y116" s="35">
        <f>IF('3g CPIH'!U$17="-","-",'3h OC '!$E$10*('3g CPIH'!U$17/'3g CPIH'!$G$17))</f>
        <v>92.278003913894324</v>
      </c>
      <c r="Z116" s="35" t="str">
        <f>IF('3g CPIH'!V$17="-","-",'3h OC '!$E$10*('3g CPIH'!V$17/'3g CPIH'!$G$17))</f>
        <v>-</v>
      </c>
      <c r="AA116" s="35" t="str">
        <f>IF('3g CPIH'!W$17="-","-",'3h OC '!$E$10*('3g CPIH'!W$17/'3g CPIH'!$G$17))</f>
        <v>-</v>
      </c>
      <c r="AB116" s="35" t="str">
        <f>IF('3g CPIH'!X$17="-","-",'3h OC '!$E$10*('3g CPIH'!X$17/'3g CPIH'!$G$17))</f>
        <v>-</v>
      </c>
      <c r="AC116" s="35" t="str">
        <f>IF('3g CPIH'!Y$17="-","-",'3h OC '!$E$10*('3g CPIH'!Y$17/'3g CPIH'!$G$17))</f>
        <v>-</v>
      </c>
      <c r="AD116" s="25"/>
    </row>
    <row r="117" spans="1:30" s="26" customFormat="1" ht="11.25" customHeight="1" x14ac:dyDescent="0.15">
      <c r="A117" s="207">
        <v>6</v>
      </c>
      <c r="B117" s="123" t="s">
        <v>248</v>
      </c>
      <c r="C117" s="123" t="s">
        <v>186</v>
      </c>
      <c r="D117" s="121" t="s">
        <v>130</v>
      </c>
      <c r="E117" s="75"/>
      <c r="F117" s="27"/>
      <c r="G117" s="35" t="s">
        <v>249</v>
      </c>
      <c r="H117" s="35" t="s">
        <v>249</v>
      </c>
      <c r="I117" s="35" t="s">
        <v>249</v>
      </c>
      <c r="J117" s="35" t="s">
        <v>249</v>
      </c>
      <c r="K117" s="35">
        <f>IF('3i SMNCC'!G$52="-","-",'3i SMNCC'!G$52)</f>
        <v>0</v>
      </c>
      <c r="L117" s="35">
        <f>IF('3i SMNCC'!H$52="-","-",'3i SMNCC'!H$52)</f>
        <v>-0.18995111249132623</v>
      </c>
      <c r="M117" s="35">
        <f>IF('3i SMNCC'!I$52="-","-",'3i SMNCC'!I$52)</f>
        <v>2.3898870370752556</v>
      </c>
      <c r="N117" s="35">
        <f>IF('3i SMNCC'!J$52="-","-",'3i SMNCC'!J$52)</f>
        <v>2.4654814606041811</v>
      </c>
      <c r="O117" s="27"/>
      <c r="P117" s="35">
        <f>IF('3i SMNCC'!L$52="-","-",'3i SMNCC'!L$52)</f>
        <v>2.4654814606041811</v>
      </c>
      <c r="Q117" s="35">
        <f>IF('3i SMNCC'!M$52="-","-",'3i SMNCC'!M$52)</f>
        <v>4.8850955964817686</v>
      </c>
      <c r="R117" s="35">
        <f>IF('3i SMNCC'!N$52="-","-",'3i SMNCC'!N$52)</f>
        <v>4.7480163427765101</v>
      </c>
      <c r="S117" s="35">
        <f>IF('3i SMNCC'!O$52="-","-",'3i SMNCC'!O$52)</f>
        <v>7.093641997338695</v>
      </c>
      <c r="T117" s="35">
        <f>IF('3i SMNCC'!P$52="-","-",'3i SMNCC'!P$52)</f>
        <v>6.2155900817178944</v>
      </c>
      <c r="U117" s="35">
        <f>IF('3i SMNCC'!Q$52="-","-",'3i SMNCC'!Q$52)</f>
        <v>5.8459595331056082</v>
      </c>
      <c r="V117" s="35">
        <f>IF('3i SMNCC'!R$52="-","-",'3i SMNCC'!R$52)</f>
        <v>6.2696858243973583</v>
      </c>
      <c r="W117" s="35">
        <f>IF('3i SMNCC'!S$52="-","-",'3i SMNCC'!S$52)</f>
        <v>6.0892580260299454</v>
      </c>
      <c r="X117" s="27"/>
      <c r="Y117" s="35">
        <f>IF('3i SMNCC'!U$52="-","-",'3i SMNCC'!U$52)</f>
        <v>5.9026181198620193</v>
      </c>
      <c r="Z117" s="35" t="str">
        <f>IF('3i SMNCC'!V$52="-","-",'3i SMNCC'!V$52)</f>
        <v>-</v>
      </c>
      <c r="AA117" s="35" t="str">
        <f>IF('3i SMNCC'!W$52="-","-",'3i SMNCC'!W$52)</f>
        <v>-</v>
      </c>
      <c r="AB117" s="35" t="str">
        <f>IF('3i SMNCC'!X$52="-","-",'3i SMNCC'!X$52)</f>
        <v>-</v>
      </c>
      <c r="AC117" s="35" t="str">
        <f>IF('3i SMNCC'!Y$52="-","-",'3i SMNCC'!Y$52)</f>
        <v>-</v>
      </c>
      <c r="AD117" s="25"/>
    </row>
    <row r="118" spans="1:30" s="26" customFormat="1" ht="11.25" customHeight="1" x14ac:dyDescent="0.15">
      <c r="A118" s="207">
        <v>7</v>
      </c>
      <c r="B118" s="123" t="s">
        <v>248</v>
      </c>
      <c r="C118" s="123" t="s">
        <v>187</v>
      </c>
      <c r="D118" s="121" t="s">
        <v>130</v>
      </c>
      <c r="E118" s="75"/>
      <c r="F118" s="27"/>
      <c r="G118" s="35">
        <f>IF('3g CPIH'!C$17="-","-",'3j PAAC PAP'!$G$18*('3g CPIH'!C$17/'3g CPIH'!$G$17))</f>
        <v>23.857918590998043</v>
      </c>
      <c r="H118" s="35">
        <f>IF('3g CPIH'!D$17="-","-",'3j PAAC PAP'!$G$18*('3g CPIH'!D$17/'3g CPIH'!$G$17))</f>
        <v>23.905682191780819</v>
      </c>
      <c r="I118" s="35">
        <f>IF('3g CPIH'!E$17="-","-",'3j PAAC PAP'!$G$18*('3g CPIH'!E$17/'3g CPIH'!$G$17))</f>
        <v>23.977327592954992</v>
      </c>
      <c r="J118" s="35">
        <f>IF('3g CPIH'!F$17="-","-",'3j PAAC PAP'!$G$18*('3g CPIH'!F$17/'3g CPIH'!$G$17))</f>
        <v>24.120618395303325</v>
      </c>
      <c r="K118" s="35">
        <f>IF('3g CPIH'!G$17="-","-",'3j PAAC PAP'!$G$18*('3g CPIH'!G$17/'3g CPIH'!$G$17))</f>
        <v>24.4072</v>
      </c>
      <c r="L118" s="35">
        <f>IF('3g CPIH'!H$17="-","-",'3j PAAC PAP'!$G$18*('3g CPIH'!H$17/'3g CPIH'!$G$17))</f>
        <v>24.717663405088064</v>
      </c>
      <c r="M118" s="35">
        <f>IF('3g CPIH'!I$17="-","-",'3j PAAC PAP'!$G$18*('3g CPIH'!I$17/'3g CPIH'!$G$17))</f>
        <v>25.075890410958902</v>
      </c>
      <c r="N118" s="35">
        <f>IF('3g CPIH'!J$17="-","-",'3j PAAC PAP'!$G$18*('3g CPIH'!J$17/'3g CPIH'!$G$17))</f>
        <v>25.290826614481411</v>
      </c>
      <c r="O118" s="27"/>
      <c r="P118" s="35">
        <f>IF('3g CPIH'!L$17="-","-",'3j PAAC PAP'!$G$18*('3g CPIH'!L$17/'3g CPIH'!$G$17))</f>
        <v>25.290826614481411</v>
      </c>
      <c r="Q118" s="35">
        <f>IF('3g CPIH'!M$17="-","-",'3j PAAC PAP'!$G$18*('3g CPIH'!M$17/'3g CPIH'!$G$17))</f>
        <v>25.577408219178082</v>
      </c>
      <c r="R118" s="35">
        <f>IF('3g CPIH'!N$17="-","-",'3j PAAC PAP'!$G$18*('3g CPIH'!N$17/'3g CPIH'!$G$17))</f>
        <v>25.768462622309197</v>
      </c>
      <c r="S118" s="35">
        <f>IF('3g CPIH'!O$17="-","-",'3j PAAC PAP'!$G$18*('3g CPIH'!O$17/'3g CPIH'!$G$17))</f>
        <v>25.911753424657533</v>
      </c>
      <c r="T118" s="35">
        <f>IF('3g CPIH'!P$17="-","-",'3j PAAC PAP'!$G$18*('3g CPIH'!P$17/'3g CPIH'!$G$17))</f>
        <v>25.983398825831699</v>
      </c>
      <c r="U118" s="35">
        <f>IF('3g CPIH'!Q$17="-","-",'3j PAAC PAP'!$G$18*('3g CPIH'!Q$17/'3g CPIH'!$G$17))</f>
        <v>26.126689628180038</v>
      </c>
      <c r="V118" s="35">
        <f>IF('3g CPIH'!R$17="-","-",'3j PAAC PAP'!$G$18*('3g CPIH'!R$17/'3g CPIH'!$G$17))</f>
        <v>26.604325636007829</v>
      </c>
      <c r="W118" s="35">
        <f>IF('3g CPIH'!S$17="-","-",'3j PAAC PAP'!$G$18*('3g CPIH'!S$17/'3g CPIH'!$G$17))</f>
        <v>27.39242504892368</v>
      </c>
      <c r="X118" s="27"/>
      <c r="Y118" s="35">
        <f>IF('3g CPIH'!U$17="-","-",'3j PAAC PAP'!$G$18*('3g CPIH'!U$17/'3g CPIH'!$G$17))</f>
        <v>28.777569471624265</v>
      </c>
      <c r="Z118" s="35" t="str">
        <f>IF('3g CPIH'!V$17="-","-",'3j PAAC PAP'!$G$18*('3g CPIH'!V$17/'3g CPIH'!$G$17))</f>
        <v>-</v>
      </c>
      <c r="AA118" s="35" t="str">
        <f>IF('3g CPIH'!W$17="-","-",'3j PAAC PAP'!$G$18*('3g CPIH'!W$17/'3g CPIH'!$G$17))</f>
        <v>-</v>
      </c>
      <c r="AB118" s="35" t="str">
        <f>IF('3g CPIH'!X$17="-","-",'3j PAAC PAP'!$G$18*('3g CPIH'!X$17/'3g CPIH'!$G$17))</f>
        <v>-</v>
      </c>
      <c r="AC118" s="35" t="str">
        <f>IF('3g CPIH'!Y$17="-","-",'3j PAAC PAP'!$G$18*('3g CPIH'!Y$17/'3g CPIH'!$G$17))</f>
        <v>-</v>
      </c>
      <c r="AD118" s="25"/>
    </row>
    <row r="119" spans="1:30" s="26" customFormat="1" ht="11.25" customHeight="1" x14ac:dyDescent="0.15">
      <c r="A119" s="207">
        <v>8</v>
      </c>
      <c r="B119" s="123" t="s">
        <v>248</v>
      </c>
      <c r="C119" s="123" t="s">
        <v>188</v>
      </c>
      <c r="D119" s="121" t="s">
        <v>130</v>
      </c>
      <c r="E119" s="75"/>
      <c r="F119" s="27"/>
      <c r="G119" s="35">
        <f>IF(G111="-","-",SUM(G111:G117)*'3j PAAC PAP'!$G$36)</f>
        <v>0</v>
      </c>
      <c r="H119" s="35">
        <f>IF(H111="-","-",SUM(H111:H117)*'3j PAAC PAP'!$G$36)</f>
        <v>0</v>
      </c>
      <c r="I119" s="35">
        <f>IF(I111="-","-",SUM(I111:I117)*'3j PAAC PAP'!$G$36)</f>
        <v>0</v>
      </c>
      <c r="J119" s="35">
        <f>IF(J111="-","-",SUM(J111:J117)*'3j PAAC PAP'!$G$36)</f>
        <v>0</v>
      </c>
      <c r="K119" s="35">
        <f>IF(K111="-","-",SUM(K111:K117)*'3j PAAC PAP'!$G$36)</f>
        <v>0</v>
      </c>
      <c r="L119" s="35">
        <f>IF(L111="-","-",SUM(L111:L117)*'3j PAAC PAP'!$G$36)</f>
        <v>0</v>
      </c>
      <c r="M119" s="35">
        <f>IF(M111="-","-",SUM(M111:M117)*'3j PAAC PAP'!$G$36)</f>
        <v>0</v>
      </c>
      <c r="N119" s="35">
        <f>IF(N111="-","-",SUM(N111:N117)*'3j PAAC PAP'!$G$36)</f>
        <v>0</v>
      </c>
      <c r="O119" s="27"/>
      <c r="P119" s="35">
        <f>IF(P111="-","-",SUM(P111:P117)*'3j PAAC PAP'!$G$36)</f>
        <v>0</v>
      </c>
      <c r="Q119" s="35">
        <f>IF(Q111="-","-",SUM(Q111:Q117)*'3j PAAC PAP'!$G$36)</f>
        <v>0</v>
      </c>
      <c r="R119" s="35">
        <f>IF(R111="-","-",SUM(R111:R117)*'3j PAAC PAP'!$G$36)</f>
        <v>0</v>
      </c>
      <c r="S119" s="35">
        <f>IF(S111="-","-",SUM(S111:S117)*'3j PAAC PAP'!$G$36)</f>
        <v>0</v>
      </c>
      <c r="T119" s="35">
        <f>IF(T111="-","-",SUM(T111:T117)*'3j PAAC PAP'!$G$36)</f>
        <v>0</v>
      </c>
      <c r="U119" s="35">
        <f>IF(U111="-","-",SUM(U111:U117)*'3j PAAC PAP'!$G$36)</f>
        <v>0</v>
      </c>
      <c r="V119" s="35">
        <f>IF(V111="-","-",SUM(V111:V117)*'3j PAAC PAP'!$G$36)</f>
        <v>0</v>
      </c>
      <c r="W119" s="35">
        <f>IF(W111="-","-",SUM(W111:W117)*'3j PAAC PAP'!$G$36)</f>
        <v>0</v>
      </c>
      <c r="X119" s="27"/>
      <c r="Y119" s="35">
        <f>IF(Y111="-","-",SUM(Y111:Y117)*'3j PAAC PAP'!$G$36)</f>
        <v>0</v>
      </c>
      <c r="Z119" s="35" t="str">
        <f>IF(Z111="-","-",SUM(Z111:Z117)*'3j PAAC PAP'!$G$36)</f>
        <v>-</v>
      </c>
      <c r="AA119" s="35" t="str">
        <f>IF(AA111="-","-",SUM(AA111:AA117)*'3j PAAC PAP'!$G$36)</f>
        <v>-</v>
      </c>
      <c r="AB119" s="35" t="str">
        <f>IF(AB111="-","-",SUM(AB111:AB117)*'3j PAAC PAP'!$G$36)</f>
        <v>-</v>
      </c>
      <c r="AC119" s="35" t="str">
        <f>IF(AC111="-","-",SUM(AC111:AC117)*'3j PAAC PAP'!$G$36)</f>
        <v>-</v>
      </c>
      <c r="AD119" s="25"/>
    </row>
    <row r="120" spans="1:30" s="26" customFormat="1" ht="11.25" customHeight="1" x14ac:dyDescent="0.15">
      <c r="A120" s="207">
        <v>9</v>
      </c>
      <c r="B120" s="123" t="s">
        <v>189</v>
      </c>
      <c r="C120" s="123" t="s">
        <v>250</v>
      </c>
      <c r="D120" s="121" t="s">
        <v>130</v>
      </c>
      <c r="E120" s="75"/>
      <c r="F120" s="27"/>
      <c r="G120" s="35">
        <f>IF(G111="-","-",SUM(G111:G119)*'3k EBIT'!$E$10)</f>
        <v>11.193971456703622</v>
      </c>
      <c r="H120" s="35">
        <f>IF(H111="-","-",SUM(H111:H119)*'3k EBIT'!$E$10)</f>
        <v>10.695578115735437</v>
      </c>
      <c r="I120" s="35">
        <f>IF(I111="-","-",SUM(I111:I119)*'3k EBIT'!$E$10)</f>
        <v>11.160899078309294</v>
      </c>
      <c r="J120" s="35">
        <f>IF(J111="-","-",SUM(J111:J119)*'3k EBIT'!$E$10)</f>
        <v>10.943287199683382</v>
      </c>
      <c r="K120" s="35">
        <f>IF(K111="-","-",SUM(K111:K119)*'3k EBIT'!$E$10)</f>
        <v>11.920978290042378</v>
      </c>
      <c r="L120" s="35">
        <f>IF(L111="-","-",SUM(L111:L119)*'3k EBIT'!$E$10)</f>
        <v>11.775362403938116</v>
      </c>
      <c r="M120" s="35">
        <f>IF(M111="-","-",SUM(M111:M119)*'3k EBIT'!$E$10)</f>
        <v>12.831482876047758</v>
      </c>
      <c r="N120" s="35">
        <f>IF(N111="-","-",SUM(N111:N119)*'3k EBIT'!$E$10)</f>
        <v>13.302516198425892</v>
      </c>
      <c r="O120" s="27"/>
      <c r="P120" s="35">
        <f>IF(P111="-","-",SUM(P111:P119)*'3k EBIT'!$E$10)</f>
        <v>13.302516198425892</v>
      </c>
      <c r="Q120" s="35">
        <f>IF(Q111="-","-",SUM(Q111:Q119)*'3k EBIT'!$E$10)</f>
        <v>14.907363084843073</v>
      </c>
      <c r="R120" s="35">
        <f>IF(R111="-","-",SUM(R111:R119)*'3k EBIT'!$E$10)</f>
        <v>14.354016354809044</v>
      </c>
      <c r="S120" s="35">
        <f>IF(S111="-","-",SUM(S111:S119)*'3k EBIT'!$E$10)</f>
        <v>14.493319769007936</v>
      </c>
      <c r="T120" s="35">
        <f>IF(T111="-","-",SUM(T111:T119)*'3k EBIT'!$E$10)</f>
        <v>13.811447525477824</v>
      </c>
      <c r="U120" s="35">
        <f>IF(U111="-","-",SUM(U111:U119)*'3k EBIT'!$E$10)</f>
        <v>15.076031793467596</v>
      </c>
      <c r="V120" s="35">
        <f>IF(V111="-","-",SUM(V111:V119)*'3k EBIT'!$E$10)</f>
        <v>16.628161249076829</v>
      </c>
      <c r="W120" s="35">
        <f>IF(W111="-","-",SUM(W111:W119)*'3k EBIT'!$E$10)</f>
        <v>23.556690929594318</v>
      </c>
      <c r="X120" s="27"/>
      <c r="Y120" s="35">
        <f>IF(Y111="-","-",SUM(Y111:Y119)*'3k EBIT'!$E$10)</f>
        <v>40.079958257164208</v>
      </c>
      <c r="Z120" s="35" t="str">
        <f>IF(Z111="-","-",SUM(Z111:Z119)*'3k EBIT'!$E$10)</f>
        <v>-</v>
      </c>
      <c r="AA120" s="35" t="str">
        <f>IF(AA111="-","-",SUM(AA111:AA119)*'3k EBIT'!$E$10)</f>
        <v>-</v>
      </c>
      <c r="AB120" s="35" t="str">
        <f>IF(AB111="-","-",SUM(AB111:AB119)*'3k EBIT'!$E$10)</f>
        <v>-</v>
      </c>
      <c r="AC120" s="35" t="str">
        <f>IF(AC111="-","-",SUM(AC111:AC119)*'3k EBIT'!$E$10)</f>
        <v>-</v>
      </c>
      <c r="AD120" s="25"/>
    </row>
    <row r="121" spans="1:30" s="26" customFormat="1" ht="11.25" x14ac:dyDescent="0.15">
      <c r="A121" s="207">
        <v>10</v>
      </c>
      <c r="B121" s="123" t="s">
        <v>251</v>
      </c>
      <c r="C121" s="158" t="s">
        <v>252</v>
      </c>
      <c r="D121" s="121" t="s">
        <v>130</v>
      </c>
      <c r="E121" s="116"/>
      <c r="F121" s="27"/>
      <c r="G121" s="35">
        <f>IF(G111="-","-",SUM(G111:G114,G116:G120)*'3l HAP'!$E$11)</f>
        <v>6.7257687642713435</v>
      </c>
      <c r="H121" s="35">
        <f>IF(H111="-","-",SUM(H111:H114,H116:H120)*'3l HAP'!$E$11)</f>
        <v>6.3270253565483889</v>
      </c>
      <c r="I121" s="35">
        <f>IF(I111="-","-",SUM(I111:I114,I116:I120)*'3l HAP'!$E$11)</f>
        <v>6.3662065515561412</v>
      </c>
      <c r="J121" s="35">
        <f>IF(J111="-","-",SUM(J111:J114,J116:J120)*'3l HAP'!$E$11)</f>
        <v>6.2095699664850876</v>
      </c>
      <c r="K121" s="35">
        <f>IF(K111="-","-",SUM(K111:K114,K116:K120)*'3l HAP'!$E$11)</f>
        <v>7.0196519583967625</v>
      </c>
      <c r="L121" s="35">
        <f>IF(L111="-","-",SUM(L111:L114,L116:L120)*'3l HAP'!$E$11)</f>
        <v>6.8898303116727897</v>
      </c>
      <c r="M121" s="35">
        <f>IF(M111="-","-",SUM(M111:M114,M116:M120)*'3l HAP'!$E$11)</f>
        <v>7.7101218100927049</v>
      </c>
      <c r="N121" s="35">
        <f>IF(N111="-","-",SUM(N111:N114,N116:N120)*'3l HAP'!$E$11)</f>
        <v>8.0809012892223375</v>
      </c>
      <c r="O121" s="27"/>
      <c r="P121" s="35">
        <f>IF(P111="-","-",SUM(P111:P114,P116:P120)*'3l HAP'!$E$11)</f>
        <v>8.0809012892223375</v>
      </c>
      <c r="Q121" s="35">
        <f>IF(Q111="-","-",SUM(Q111:Q114,Q116:Q120)*'3l HAP'!$E$11)</f>
        <v>9.1182530845648344</v>
      </c>
      <c r="R121" s="35">
        <f>IF(R111="-","-",SUM(R111:R114,R116:R120)*'3l HAP'!$E$11)</f>
        <v>8.6819416590198326</v>
      </c>
      <c r="S121" s="35">
        <f>IF(S111="-","-",SUM(S111:S114,S116:S120)*'3l HAP'!$E$11)</f>
        <v>8.6991934129413711</v>
      </c>
      <c r="T121" s="35">
        <f>IF(T111="-","-",SUM(T111:T114,T116:T120)*'3l HAP'!$E$11)</f>
        <v>8.1296072469997327</v>
      </c>
      <c r="U121" s="35">
        <f>IF(U111="-","-",SUM(U111:U114,U116:U120)*'3l HAP'!$E$11)</f>
        <v>8.9329565739259653</v>
      </c>
      <c r="V121" s="35">
        <f>IF(V111="-","-",SUM(V111:V114,V116:V120)*'3l HAP'!$E$11)</f>
        <v>10.145441907434261</v>
      </c>
      <c r="W121" s="35">
        <f>IF(W111="-","-",SUM(W111:W114,W116:W120)*'3l HAP'!$E$11)</f>
        <v>14.815091685938357</v>
      </c>
      <c r="X121" s="27"/>
      <c r="Y121" s="35">
        <f>IF(Y111="-","-",SUM(Y111:Y114,Y116:Y120)*'3l HAP'!$E$11)</f>
        <v>27.371737284117085</v>
      </c>
      <c r="Z121" s="35" t="str">
        <f>IF(Z111="-","-",SUM(Z111:Z114,Z116:Z120)*'3l HAP'!$E$11)</f>
        <v>-</v>
      </c>
      <c r="AA121" s="35" t="str">
        <f>IF(AA111="-","-",SUM(AA111:AA114,AA116:AA120)*'3l HAP'!$E$11)</f>
        <v>-</v>
      </c>
      <c r="AB121" s="35" t="str">
        <f>IF(AB111="-","-",SUM(AB111:AB114,AB116:AB120)*'3l HAP'!$E$11)</f>
        <v>-</v>
      </c>
      <c r="AC121" s="35" t="str">
        <f>IF(AC111="-","-",SUM(AC111:AC114,AC116:AC120)*'3l HAP'!$E$11)</f>
        <v>-</v>
      </c>
      <c r="AD121" s="25"/>
    </row>
    <row r="122" spans="1:30" s="26" customFormat="1" ht="11.25" x14ac:dyDescent="0.15">
      <c r="A122" s="207">
        <v>11</v>
      </c>
      <c r="B122" s="123" t="s">
        <v>253</v>
      </c>
      <c r="C122" s="123" t="str">
        <f>B122&amp;"_"&amp;D122</f>
        <v>Total_South East</v>
      </c>
      <c r="D122" s="121" t="s">
        <v>130</v>
      </c>
      <c r="E122" s="75"/>
      <c r="F122" s="27"/>
      <c r="G122" s="35">
        <f t="shared" ref="G122:N122" si="24">IF(G111="-","-",SUM(G111:G121))</f>
        <v>595.8819178698609</v>
      </c>
      <c r="H122" s="35">
        <f t="shared" si="24"/>
        <v>569.25195682500146</v>
      </c>
      <c r="I122" s="35">
        <f t="shared" si="24"/>
        <v>593.78170488168769</v>
      </c>
      <c r="J122" s="35">
        <f t="shared" si="24"/>
        <v>582.17181625762771</v>
      </c>
      <c r="K122" s="35">
        <f t="shared" si="24"/>
        <v>634.4393028032913</v>
      </c>
      <c r="L122" s="35">
        <f t="shared" si="24"/>
        <v>626.6454903167114</v>
      </c>
      <c r="M122" s="35">
        <f t="shared" si="24"/>
        <v>683.05104686126219</v>
      </c>
      <c r="N122" s="35">
        <f t="shared" si="24"/>
        <v>708.21304359390035</v>
      </c>
      <c r="O122" s="27"/>
      <c r="P122" s="35">
        <f t="shared" ref="P122:W122" si="25">IF(P111="-","-",SUM(P111:P121))</f>
        <v>708.21304359390035</v>
      </c>
      <c r="Q122" s="35">
        <f t="shared" si="25"/>
        <v>793.71598610141291</v>
      </c>
      <c r="R122" s="35">
        <f t="shared" si="25"/>
        <v>764.15617459835198</v>
      </c>
      <c r="S122" s="35">
        <f t="shared" si="25"/>
        <v>771.50518196591952</v>
      </c>
      <c r="T122" s="35">
        <f t="shared" si="25"/>
        <v>735.04759780623544</v>
      </c>
      <c r="U122" s="35">
        <f t="shared" si="25"/>
        <v>802.40798637790544</v>
      </c>
      <c r="V122" s="35">
        <f t="shared" si="25"/>
        <v>885.31146194816881</v>
      </c>
      <c r="W122" s="35">
        <f t="shared" si="25"/>
        <v>1254.6404179725298</v>
      </c>
      <c r="X122" s="27"/>
      <c r="Y122" s="35">
        <f t="shared" ref="Y122:AC122" si="26">IF(Y111="-","-",SUM(Y111:Y121))</f>
        <v>2136.8423531809035</v>
      </c>
      <c r="Z122" s="35" t="str">
        <f t="shared" si="26"/>
        <v>-</v>
      </c>
      <c r="AA122" s="35" t="str">
        <f t="shared" si="26"/>
        <v>-</v>
      </c>
      <c r="AB122" s="35" t="str">
        <f t="shared" si="26"/>
        <v>-</v>
      </c>
      <c r="AC122" s="35" t="str">
        <f t="shared" si="26"/>
        <v>-</v>
      </c>
      <c r="AD122" s="25"/>
    </row>
    <row r="123" spans="1:30" s="26" customFormat="1" ht="11.25" x14ac:dyDescent="0.15">
      <c r="A123" s="207">
        <v>1</v>
      </c>
      <c r="B123" s="120" t="s">
        <v>244</v>
      </c>
      <c r="C123" s="120" t="s">
        <v>180</v>
      </c>
      <c r="D123" s="122" t="s">
        <v>135</v>
      </c>
      <c r="E123" s="119"/>
      <c r="F123" s="27"/>
      <c r="G123" s="117">
        <f>IF('3a DF'!H142="-","-",'3a DF'!H142)</f>
        <v>256.24115909420851</v>
      </c>
      <c r="H123" s="117">
        <f>IF('3a DF'!I142="-","-",'3a DF'!I142)</f>
        <v>229.40115909420851</v>
      </c>
      <c r="I123" s="117">
        <f>IF('3a DF'!J142="-","-",'3a DF'!J142)</f>
        <v>210.7990765312519</v>
      </c>
      <c r="J123" s="117">
        <f>IF('3a DF'!K142="-","-",'3a DF'!K142)</f>
        <v>199.85972946731616</v>
      </c>
      <c r="K123" s="117">
        <f>IF('3a DF'!L142="-","-",'3a DF'!L142)</f>
        <v>242.17424229654259</v>
      </c>
      <c r="L123" s="117">
        <f>IF('3a DF'!M142="-","-",'3a DF'!M142)</f>
        <v>232.05662329724828</v>
      </c>
      <c r="M123" s="117">
        <f>IF('3a DF'!N142="-","-",'3a DF'!N142)</f>
        <v>252.8101580612373</v>
      </c>
      <c r="N123" s="117">
        <f>IF('3a DF'!O142="-","-",'3a DF'!O142)</f>
        <v>276.89650502090501</v>
      </c>
      <c r="O123" s="27"/>
      <c r="P123" s="117">
        <f>IF('3a DF'!Q142="-","-",'3a DF'!Q142)</f>
        <v>276.89650502090501</v>
      </c>
      <c r="Q123" s="117">
        <f>IF('3a DF'!R142="-","-",'3a DF'!R142)</f>
        <v>329.95382736836649</v>
      </c>
      <c r="R123" s="117">
        <f>IF('3a DF'!S142="-","-",'3a DF'!S142)</f>
        <v>299.12215592810946</v>
      </c>
      <c r="S123" s="117">
        <f>IF('3a DF'!T142="-","-",'3a DF'!T142)</f>
        <v>288.76346365518827</v>
      </c>
      <c r="T123" s="117">
        <f>IF('3a DF'!U142="-","-",'3a DF'!U142)</f>
        <v>251.78168596374206</v>
      </c>
      <c r="U123" s="117">
        <f>IF('3a DF'!V142="-","-",'3a DF'!V142)</f>
        <v>300.9837718223456</v>
      </c>
      <c r="V123" s="117">
        <f>IF('3a DF'!W142="-","-",'3a DF'!W142)</f>
        <v>379.76513127957435</v>
      </c>
      <c r="W123" s="117">
        <f>IF('3a DF'!X142="-","-",'3a DF'!X142)</f>
        <v>687.74899944815922</v>
      </c>
      <c r="X123" s="27"/>
      <c r="Y123" s="117">
        <f>IF('3a DF'!Z142="-","-",'3a DF'!Z142)</f>
        <v>1514.9578679517067</v>
      </c>
      <c r="Z123" s="117" t="str">
        <f>IF('3a DF'!AA142="-","-",'3a DF'!AA142)</f>
        <v>-</v>
      </c>
      <c r="AA123" s="117" t="str">
        <f>IF('3a DF'!AB142="-","-",'3a DF'!AB142)</f>
        <v>-</v>
      </c>
      <c r="AB123" s="117" t="str">
        <f>IF('3a DF'!AC142="-","-",'3a DF'!AC142)</f>
        <v>-</v>
      </c>
      <c r="AC123" s="117" t="str">
        <f>IF('3a DF'!AD142="-","-",'3a DF'!AD142)</f>
        <v>-</v>
      </c>
      <c r="AD123" s="25"/>
    </row>
    <row r="124" spans="1:30" s="26" customFormat="1" ht="11.25" x14ac:dyDescent="0.15">
      <c r="A124" s="207">
        <v>2</v>
      </c>
      <c r="B124" s="120" t="s">
        <v>244</v>
      </c>
      <c r="C124" s="120" t="s">
        <v>181</v>
      </c>
      <c r="D124" s="122" t="s">
        <v>135</v>
      </c>
      <c r="E124" s="119"/>
      <c r="F124" s="27"/>
      <c r="G124" s="117">
        <f>IF('3b CM'!G37="-","-",'3b CM'!G37)</f>
        <v>5.9209279169657465E-2</v>
      </c>
      <c r="H124" s="117">
        <f>IF('3b CM'!H37="-","-",'3b CM'!H37)</f>
        <v>8.8813918754486187E-2</v>
      </c>
      <c r="I124" s="117">
        <f>IF('3b CM'!I37="-","-",'3b CM'!I37)</f>
        <v>0.27966537529308733</v>
      </c>
      <c r="J124" s="117">
        <f>IF('3b CM'!J37="-","-",'3b CM'!J37)</f>
        <v>0.28440575793796036</v>
      </c>
      <c r="K124" s="117">
        <f>IF('3b CM'!K37="-","-",'3b CM'!K37)</f>
        <v>3.6528488442064324</v>
      </c>
      <c r="L124" s="117">
        <f>IF('3b CM'!L37="-","-",'3b CM'!L37)</f>
        <v>3.5436324921549178</v>
      </c>
      <c r="M124" s="117">
        <f>IF('3b CM'!M37="-","-",'3b CM'!M37)</f>
        <v>12.166521478151626</v>
      </c>
      <c r="N124" s="117">
        <f>IF('3b CM'!N37="-","-",'3b CM'!N37)</f>
        <v>11.56584139250541</v>
      </c>
      <c r="O124" s="27"/>
      <c r="P124" s="117">
        <f>IF('3b CM'!P37="-","-",'3b CM'!P37)</f>
        <v>11.56584139250541</v>
      </c>
      <c r="Q124" s="117">
        <f>IF('3b CM'!Q37="-","-",'3b CM'!Q37)</f>
        <v>15.678517669860684</v>
      </c>
      <c r="R124" s="117">
        <f>IF('3b CM'!R37="-","-",'3b CM'!R37)</f>
        <v>15.059115076494207</v>
      </c>
      <c r="S124" s="117">
        <f>IF('3b CM'!S37="-","-",'3b CM'!S37)</f>
        <v>17.81008875030097</v>
      </c>
      <c r="T124" s="117">
        <f>IF('3b CM'!T37="-","-",'3b CM'!T37)</f>
        <v>18.146985498310233</v>
      </c>
      <c r="U124" s="117">
        <f>IF('3b CM'!U37="-","-",'3b CM'!U37)</f>
        <v>14.011479772212601</v>
      </c>
      <c r="V124" s="117">
        <f>IF('3b CM'!V37="-","-",'3b CM'!V37)</f>
        <v>14.163399515475627</v>
      </c>
      <c r="W124" s="117">
        <f>IF('3b CM'!W37="-","-",'3b CM'!W37)</f>
        <v>8.9335995341159595</v>
      </c>
      <c r="X124" s="27"/>
      <c r="Y124" s="117">
        <f>IF('3b CM'!Y37="-","-",'3b CM'!Y37)</f>
        <v>11.943583389140418</v>
      </c>
      <c r="Z124" s="117" t="str">
        <f>IF('3b CM'!Z37="-","-",'3b CM'!Z37)</f>
        <v>-</v>
      </c>
      <c r="AA124" s="117" t="str">
        <f>IF('3b CM'!AA37="-","-",'3b CM'!AA37)</f>
        <v>-</v>
      </c>
      <c r="AB124" s="117" t="str">
        <f>IF('3b CM'!AB37="-","-",'3b CM'!AB37)</f>
        <v>-</v>
      </c>
      <c r="AC124" s="117" t="str">
        <f>IF('3b CM'!AC37="-","-",'3b CM'!AC37)</f>
        <v>-</v>
      </c>
      <c r="AD124" s="25"/>
    </row>
    <row r="125" spans="1:30" s="26" customFormat="1" ht="11.25" customHeight="1" x14ac:dyDescent="0.15">
      <c r="A125" s="207"/>
      <c r="B125" s="120" t="s">
        <v>245</v>
      </c>
      <c r="C125" s="120" t="s">
        <v>182</v>
      </c>
      <c r="D125" s="122" t="s">
        <v>135</v>
      </c>
      <c r="E125" s="119"/>
      <c r="F125" s="27"/>
      <c r="G125" s="117" t="str">
        <f>IF('3c AA'!J176="-","-",'3c AA'!J176)</f>
        <v>-</v>
      </c>
      <c r="H125" s="117" t="str">
        <f>IF('3c AA'!K176="-","-",'3c AA'!K176)</f>
        <v>-</v>
      </c>
      <c r="I125" s="117" t="str">
        <f>IF('3c AA'!L176="-","-",'3c AA'!L176)</f>
        <v>-</v>
      </c>
      <c r="J125" s="117" t="str">
        <f>IF('3c AA'!M176="-","-",'3c AA'!M176)</f>
        <v>-</v>
      </c>
      <c r="K125" s="117" t="str">
        <f>IF('3c AA'!N176="-","-",'3c AA'!N176)</f>
        <v>-</v>
      </c>
      <c r="L125" s="117" t="str">
        <f>IF('3c AA'!O176="-","-",'3c AA'!O176)</f>
        <v>-</v>
      </c>
      <c r="M125" s="117" t="str">
        <f>IF('3c AA'!P176="-","-",'3c AA'!P176)</f>
        <v>-</v>
      </c>
      <c r="N125" s="117" t="str">
        <f>IF('3c AA'!Q176="-","-",'3c AA'!Q176)</f>
        <v>-</v>
      </c>
      <c r="O125" s="27"/>
      <c r="P125" s="117" t="str">
        <f>IF('3c AA'!S176="-","-",'3c AA'!S176)</f>
        <v>-</v>
      </c>
      <c r="Q125" s="117" t="str">
        <f>IF('3c AA'!T176="-","-",'3c AA'!T176)</f>
        <v>-</v>
      </c>
      <c r="R125" s="117" t="str">
        <f>IF('3c AA'!U176="-","-",'3c AA'!U176)</f>
        <v>-</v>
      </c>
      <c r="S125" s="117" t="str">
        <f>IF('3c AA'!V176="-","-",'3c AA'!V176)</f>
        <v>-</v>
      </c>
      <c r="T125" s="117">
        <f>IF('3c AA'!W176="-","-",'3c AA'!W176)</f>
        <v>0</v>
      </c>
      <c r="U125" s="117">
        <f>IF('3c AA'!X176="-","-",'3c AA'!X176)</f>
        <v>0</v>
      </c>
      <c r="V125" s="117">
        <f>IF('3c AA'!Y176="-","-",'3c AA'!Y176)</f>
        <v>0</v>
      </c>
      <c r="W125" s="117" t="str">
        <f>IF('3c AA'!Z176="-","-",'3c AA'!Z176)</f>
        <v>-</v>
      </c>
      <c r="X125" s="27"/>
      <c r="Y125" s="117">
        <f>IF('3c AA'!AB176="-","-",'3c AA'!AB176)</f>
        <v>3.6264207141038272</v>
      </c>
      <c r="Z125" s="117" t="str">
        <f>IF('3c AA'!AC176="-","-",'3c AA'!AC176)</f>
        <v>-</v>
      </c>
      <c r="AA125" s="117" t="str">
        <f>IF('3c AA'!AD176="-","-",'3c AA'!AD176)</f>
        <v>-</v>
      </c>
      <c r="AB125" s="117" t="str">
        <f>IF('3c AA'!AE176="-","-",'3c AA'!AE176)</f>
        <v>-</v>
      </c>
      <c r="AC125" s="117" t="str">
        <f>IF('3c AA'!AF176="-","-",'3c AA'!AF176)</f>
        <v>-</v>
      </c>
      <c r="AD125" s="25"/>
    </row>
    <row r="126" spans="1:30" s="26" customFormat="1" ht="11.25" customHeight="1" x14ac:dyDescent="0.15">
      <c r="A126" s="207">
        <v>3</v>
      </c>
      <c r="B126" s="120" t="s">
        <v>246</v>
      </c>
      <c r="C126" s="120" t="s">
        <v>183</v>
      </c>
      <c r="D126" s="122" t="s">
        <v>135</v>
      </c>
      <c r="E126" s="119"/>
      <c r="F126" s="27"/>
      <c r="G126" s="117">
        <f>IF('3d PC'!G38="-","-",'3d PC'!G38)</f>
        <v>90.549021981319527</v>
      </c>
      <c r="H126" s="117">
        <f>IF('3d PC'!H38="-","-",'3d PC'!H38)</f>
        <v>90.521909822783286</v>
      </c>
      <c r="I126" s="117">
        <f>IF('3d PC'!I38="-","-",'3d PC'!I38)</f>
        <v>110.9155225112504</v>
      </c>
      <c r="J126" s="117">
        <f>IF('3d PC'!J38="-","-",'3d PC'!J38)</f>
        <v>110.81054671501421</v>
      </c>
      <c r="K126" s="117">
        <f>IF('3d PC'!K38="-","-",'3d PC'!K38)</f>
        <v>118.07095881229398</v>
      </c>
      <c r="L126" s="117">
        <f>IF('3d PC'!L38="-","-",'3d PC'!L38)</f>
        <v>118.49778419803306</v>
      </c>
      <c r="M126" s="117">
        <f>IF('3d PC'!M38="-","-",'3d PC'!M38)</f>
        <v>137.26836211165772</v>
      </c>
      <c r="N126" s="117">
        <f>IF('3d PC'!N38="-","-",'3d PC'!N38)</f>
        <v>137.36179415072587</v>
      </c>
      <c r="O126" s="27"/>
      <c r="P126" s="117">
        <f>IF('3d PC'!P38="-","-",'3d PC'!P38)</f>
        <v>137.36179415072587</v>
      </c>
      <c r="Q126" s="117">
        <f>IF('3d PC'!Q38="-","-",'3d PC'!Q38)</f>
        <v>146.96394752866459</v>
      </c>
      <c r="R126" s="117">
        <f>IF('3d PC'!R38="-","-",'3d PC'!R38)</f>
        <v>148.77045370543919</v>
      </c>
      <c r="S126" s="117">
        <f>IF('3d PC'!S38="-","-",'3d PC'!S38)</f>
        <v>153.03557357473014</v>
      </c>
      <c r="T126" s="117">
        <f>IF('3d PC'!T38="-","-",'3d PC'!T38)</f>
        <v>152.48854539047414</v>
      </c>
      <c r="U126" s="117">
        <f>IF('3d PC'!U38="-","-",'3d PC'!U38)</f>
        <v>161.4484070653433</v>
      </c>
      <c r="V126" s="117">
        <f>IF('3d PC'!V38="-","-",'3d PC'!V38)</f>
        <v>160.69385763096963</v>
      </c>
      <c r="W126" s="117">
        <f>IF('3d PC'!W38="-","-",'3d PC'!W38)</f>
        <v>168.05032147309819</v>
      </c>
      <c r="X126" s="27"/>
      <c r="Y126" s="117">
        <f>IF('3d PC'!Y38="-","-",'3d PC'!Y38)</f>
        <v>166.48042435056379</v>
      </c>
      <c r="Z126" s="117" t="str">
        <f>IF('3d PC'!Z38="-","-",'3d PC'!Z38)</f>
        <v>-</v>
      </c>
      <c r="AA126" s="117" t="str">
        <f>IF('3d PC'!AA38="-","-",'3d PC'!AA38)</f>
        <v>-</v>
      </c>
      <c r="AB126" s="117" t="str">
        <f>IF('3d PC'!AB38="-","-",'3d PC'!AB38)</f>
        <v>-</v>
      </c>
      <c r="AC126" s="117" t="str">
        <f>IF('3d PC'!AC38="-","-",'3d PC'!AC38)</f>
        <v>-</v>
      </c>
      <c r="AD126" s="25"/>
    </row>
    <row r="127" spans="1:30" s="26" customFormat="1" ht="11.25" customHeight="1" x14ac:dyDescent="0.15">
      <c r="A127" s="207">
        <v>4</v>
      </c>
      <c r="B127" s="120" t="s">
        <v>247</v>
      </c>
      <c r="C127" s="120" t="s">
        <v>184</v>
      </c>
      <c r="D127" s="122" t="s">
        <v>135</v>
      </c>
      <c r="E127" s="119"/>
      <c r="F127" s="27"/>
      <c r="G127" s="117">
        <f>IF('3e NC-Elec'!H66="-","-",'3e NC-Elec'!H66)</f>
        <v>128.64454239671682</v>
      </c>
      <c r="H127" s="117">
        <f>IF('3e NC-Elec'!I66="-","-",'3e NC-Elec'!I66)</f>
        <v>129.64424912144716</v>
      </c>
      <c r="I127" s="117">
        <f>IF('3e NC-Elec'!J66="-","-",'3e NC-Elec'!J66)</f>
        <v>152.14173927790375</v>
      </c>
      <c r="J127" s="117">
        <f>IF('3e NC-Elec'!K66="-","-",'3e NC-Elec'!K66)</f>
        <v>151.38982502600331</v>
      </c>
      <c r="K127" s="117">
        <f>IF('3e NC-Elec'!L66="-","-",'3e NC-Elec'!L66)</f>
        <v>148.81876949313911</v>
      </c>
      <c r="L127" s="117">
        <f>IF('3e NC-Elec'!M66="-","-",'3e NC-Elec'!M66)</f>
        <v>150.0172320039093</v>
      </c>
      <c r="M127" s="117">
        <f>IF('3e NC-Elec'!N66="-","-",'3e NC-Elec'!N66)</f>
        <v>162.51189322189194</v>
      </c>
      <c r="N127" s="117">
        <f>IF('3e NC-Elec'!O66="-","-",'3e NC-Elec'!O66)</f>
        <v>161.98524914601313</v>
      </c>
      <c r="O127" s="27"/>
      <c r="P127" s="117">
        <f>IF('3e NC-Elec'!Q66="-","-",'3e NC-Elec'!Q66)</f>
        <v>161.98524914601313</v>
      </c>
      <c r="Q127" s="117">
        <f>IF('3e NC-Elec'!R66="-","-",'3e NC-Elec'!R66)</f>
        <v>167.11306235868443</v>
      </c>
      <c r="R127" s="117">
        <f>IF('3e NC-Elec'!S66="-","-",'3e NC-Elec'!S66)</f>
        <v>168.08637972153971</v>
      </c>
      <c r="S127" s="117">
        <f>IF('3e NC-Elec'!T66="-","-",'3e NC-Elec'!T66)</f>
        <v>165.18906610971607</v>
      </c>
      <c r="T127" s="117">
        <f>IF('3e NC-Elec'!U66="-","-",'3e NC-Elec'!U66)</f>
        <v>168.40575176911798</v>
      </c>
      <c r="U127" s="117">
        <f>IF('3e NC-Elec'!V66="-","-",'3e NC-Elec'!V66)</f>
        <v>187.48936455560138</v>
      </c>
      <c r="V127" s="117">
        <f>IF('3e NC-Elec'!W66="-","-",'3e NC-Elec'!W66)</f>
        <v>186.4722989238644</v>
      </c>
      <c r="W127" s="117">
        <f>IF('3e NC-Elec'!X66="-","-",'3e NC-Elec'!X66)</f>
        <v>219.82875839955068</v>
      </c>
      <c r="X127" s="27"/>
      <c r="Y127" s="117">
        <f>IF('3e NC-Elec'!Z66="-","-",'3e NC-Elec'!Z66)</f>
        <v>229.91971662918257</v>
      </c>
      <c r="Z127" s="117" t="str">
        <f>IF('3e NC-Elec'!AA66="-","-",'3e NC-Elec'!AA66)</f>
        <v>-</v>
      </c>
      <c r="AA127" s="117" t="str">
        <f>IF('3e NC-Elec'!AB66="-","-",'3e NC-Elec'!AB66)</f>
        <v>-</v>
      </c>
      <c r="AB127" s="117" t="str">
        <f>IF('3e NC-Elec'!AC66="-","-",'3e NC-Elec'!AC66)</f>
        <v>-</v>
      </c>
      <c r="AC127" s="117" t="str">
        <f>IF('3e NC-Elec'!AD66="-","-",'3e NC-Elec'!AD66)</f>
        <v>-</v>
      </c>
      <c r="AD127" s="25"/>
    </row>
    <row r="128" spans="1:30" s="26" customFormat="1" ht="12.6" customHeight="1" x14ac:dyDescent="0.15">
      <c r="A128" s="207">
        <v>5</v>
      </c>
      <c r="B128" s="120" t="s">
        <v>248</v>
      </c>
      <c r="C128" s="120" t="s">
        <v>185</v>
      </c>
      <c r="D128" s="122" t="s">
        <v>135</v>
      </c>
      <c r="E128" s="119"/>
      <c r="F128" s="27"/>
      <c r="G128" s="117">
        <f>IF('3g CPIH'!C$17="-","-",'3h OC '!$E$10*('3g CPIH'!C$17/'3g CPIH'!$G$17))</f>
        <v>76.502677103718199</v>
      </c>
      <c r="H128" s="117">
        <f>IF('3g CPIH'!D$17="-","-",'3h OC '!$E$10*('3g CPIH'!D$17/'3g CPIH'!$G$17))</f>
        <v>76.655835616438353</v>
      </c>
      <c r="I128" s="117">
        <f>IF('3g CPIH'!E$17="-","-",'3h OC '!$E$10*('3g CPIH'!E$17/'3g CPIH'!$G$17))</f>
        <v>76.885573385518597</v>
      </c>
      <c r="J128" s="117">
        <f>IF('3g CPIH'!F$17="-","-",'3h OC '!$E$10*('3g CPIH'!F$17/'3g CPIH'!$G$17))</f>
        <v>77.345048923679059</v>
      </c>
      <c r="K128" s="117">
        <f>IF('3g CPIH'!G$17="-","-",'3h OC '!$E$10*('3g CPIH'!G$17/'3g CPIH'!$G$17))</f>
        <v>78.263999999999996</v>
      </c>
      <c r="L128" s="117">
        <f>IF('3g CPIH'!H$17="-","-",'3h OC '!$E$10*('3g CPIH'!H$17/'3g CPIH'!$G$17))</f>
        <v>79.259530332681024</v>
      </c>
      <c r="M128" s="117">
        <f>IF('3g CPIH'!I$17="-","-",'3h OC '!$E$10*('3g CPIH'!I$17/'3g CPIH'!$G$17))</f>
        <v>80.408219178082177</v>
      </c>
      <c r="N128" s="117">
        <f>IF('3g CPIH'!J$17="-","-",'3h OC '!$E$10*('3g CPIH'!J$17/'3g CPIH'!$G$17))</f>
        <v>81.097432485322898</v>
      </c>
      <c r="O128" s="27"/>
      <c r="P128" s="117">
        <f>IF('3g CPIH'!L$17="-","-",'3h OC '!$E$10*('3g CPIH'!L$17/'3g CPIH'!$G$17))</f>
        <v>81.097432485322898</v>
      </c>
      <c r="Q128" s="117">
        <f>IF('3g CPIH'!M$17="-","-",'3h OC '!$E$10*('3g CPIH'!M$17/'3g CPIH'!$G$17))</f>
        <v>82.016383561643835</v>
      </c>
      <c r="R128" s="117">
        <f>IF('3g CPIH'!N$17="-","-",'3h OC '!$E$10*('3g CPIH'!N$17/'3g CPIH'!$G$17))</f>
        <v>82.62901761252445</v>
      </c>
      <c r="S128" s="117">
        <f>IF('3g CPIH'!O$17="-","-",'3h OC '!$E$10*('3g CPIH'!O$17/'3g CPIH'!$G$17))</f>
        <v>83.088493150684926</v>
      </c>
      <c r="T128" s="117">
        <f>IF('3g CPIH'!P$17="-","-",'3h OC '!$E$10*('3g CPIH'!P$17/'3g CPIH'!$G$17))</f>
        <v>83.318230919765156</v>
      </c>
      <c r="U128" s="117">
        <f>IF('3g CPIH'!Q$17="-","-",'3h OC '!$E$10*('3g CPIH'!Q$17/'3g CPIH'!$G$17))</f>
        <v>83.777706457925632</v>
      </c>
      <c r="V128" s="117">
        <f>IF('3g CPIH'!R$17="-","-",'3h OC '!$E$10*('3g CPIH'!R$17/'3g CPIH'!$G$17))</f>
        <v>85.309291585127198</v>
      </c>
      <c r="W128" s="117">
        <f>IF('3g CPIH'!S$17="-","-",'3h OC '!$E$10*('3g CPIH'!S$17/'3g CPIH'!$G$17))</f>
        <v>87.836407045009793</v>
      </c>
      <c r="X128" s="27"/>
      <c r="Y128" s="117">
        <f>IF('3g CPIH'!U$17="-","-",'3h OC '!$E$10*('3g CPIH'!U$17/'3g CPIH'!$G$17))</f>
        <v>92.278003913894324</v>
      </c>
      <c r="Z128" s="117" t="str">
        <f>IF('3g CPIH'!V$17="-","-",'3h OC '!$E$10*('3g CPIH'!V$17/'3g CPIH'!$G$17))</f>
        <v>-</v>
      </c>
      <c r="AA128" s="117" t="str">
        <f>IF('3g CPIH'!W$17="-","-",'3h OC '!$E$10*('3g CPIH'!W$17/'3g CPIH'!$G$17))</f>
        <v>-</v>
      </c>
      <c r="AB128" s="117" t="str">
        <f>IF('3g CPIH'!X$17="-","-",'3h OC '!$E$10*('3g CPIH'!X$17/'3g CPIH'!$G$17))</f>
        <v>-</v>
      </c>
      <c r="AC128" s="117" t="str">
        <f>IF('3g CPIH'!Y$17="-","-",'3h OC '!$E$10*('3g CPIH'!Y$17/'3g CPIH'!$G$17))</f>
        <v>-</v>
      </c>
      <c r="AD128" s="25"/>
    </row>
    <row r="129" spans="1:30" s="26" customFormat="1" ht="11.25" customHeight="1" x14ac:dyDescent="0.15">
      <c r="A129" s="207">
        <v>6</v>
      </c>
      <c r="B129" s="120" t="s">
        <v>248</v>
      </c>
      <c r="C129" s="120" t="s">
        <v>186</v>
      </c>
      <c r="D129" s="122" t="s">
        <v>135</v>
      </c>
      <c r="E129" s="119"/>
      <c r="F129" s="27"/>
      <c r="G129" s="117" t="s">
        <v>249</v>
      </c>
      <c r="H129" s="117" t="s">
        <v>249</v>
      </c>
      <c r="I129" s="117" t="s">
        <v>249</v>
      </c>
      <c r="J129" s="117" t="s">
        <v>249</v>
      </c>
      <c r="K129" s="117">
        <f>IF('3i SMNCC'!G$52="-","-",'3i SMNCC'!G$52)</f>
        <v>0</v>
      </c>
      <c r="L129" s="117">
        <f>IF('3i SMNCC'!H$52="-","-",'3i SMNCC'!H$52)</f>
        <v>-0.18995111249132623</v>
      </c>
      <c r="M129" s="117">
        <f>IF('3i SMNCC'!I$52="-","-",'3i SMNCC'!I$52)</f>
        <v>2.3898870370752556</v>
      </c>
      <c r="N129" s="117">
        <f>IF('3i SMNCC'!J$52="-","-",'3i SMNCC'!J$52)</f>
        <v>2.4654814606041811</v>
      </c>
      <c r="O129" s="27"/>
      <c r="P129" s="117">
        <f>IF('3i SMNCC'!L$52="-","-",'3i SMNCC'!L$52)</f>
        <v>2.4654814606041811</v>
      </c>
      <c r="Q129" s="117">
        <f>IF('3i SMNCC'!M$52="-","-",'3i SMNCC'!M$52)</f>
        <v>4.8850955964817686</v>
      </c>
      <c r="R129" s="117">
        <f>IF('3i SMNCC'!N$52="-","-",'3i SMNCC'!N$52)</f>
        <v>4.7480163427765101</v>
      </c>
      <c r="S129" s="117">
        <f>IF('3i SMNCC'!O$52="-","-",'3i SMNCC'!O$52)</f>
        <v>7.093641997338695</v>
      </c>
      <c r="T129" s="117">
        <f>IF('3i SMNCC'!P$52="-","-",'3i SMNCC'!P$52)</f>
        <v>6.2155900817178944</v>
      </c>
      <c r="U129" s="117">
        <f>IF('3i SMNCC'!Q$52="-","-",'3i SMNCC'!Q$52)</f>
        <v>5.8459595331056082</v>
      </c>
      <c r="V129" s="117">
        <f>IF('3i SMNCC'!R$52="-","-",'3i SMNCC'!R$52)</f>
        <v>6.2696858243973583</v>
      </c>
      <c r="W129" s="117">
        <f>IF('3i SMNCC'!S$52="-","-",'3i SMNCC'!S$52)</f>
        <v>6.0892580260299454</v>
      </c>
      <c r="X129" s="27"/>
      <c r="Y129" s="117">
        <f>IF('3i SMNCC'!U$52="-","-",'3i SMNCC'!U$52)</f>
        <v>5.9026181198620193</v>
      </c>
      <c r="Z129" s="117" t="str">
        <f>IF('3i SMNCC'!V$52="-","-",'3i SMNCC'!V$52)</f>
        <v>-</v>
      </c>
      <c r="AA129" s="117" t="str">
        <f>IF('3i SMNCC'!W$52="-","-",'3i SMNCC'!W$52)</f>
        <v>-</v>
      </c>
      <c r="AB129" s="117" t="str">
        <f>IF('3i SMNCC'!X$52="-","-",'3i SMNCC'!X$52)</f>
        <v>-</v>
      </c>
      <c r="AC129" s="117" t="str">
        <f>IF('3i SMNCC'!Y$52="-","-",'3i SMNCC'!Y$52)</f>
        <v>-</v>
      </c>
      <c r="AD129" s="25"/>
    </row>
    <row r="130" spans="1:30" s="26" customFormat="1" ht="11.25" customHeight="1" x14ac:dyDescent="0.15">
      <c r="A130" s="207">
        <v>7</v>
      </c>
      <c r="B130" s="120" t="s">
        <v>248</v>
      </c>
      <c r="C130" s="120" t="s">
        <v>187</v>
      </c>
      <c r="D130" s="122" t="s">
        <v>135</v>
      </c>
      <c r="E130" s="119"/>
      <c r="F130" s="27"/>
      <c r="G130" s="117">
        <f>IF('3g CPIH'!C$17="-","-",'3j PAAC PAP'!$G$18*('3g CPIH'!C$17/'3g CPIH'!$G$17))</f>
        <v>23.857918590998043</v>
      </c>
      <c r="H130" s="117">
        <f>IF('3g CPIH'!D$17="-","-",'3j PAAC PAP'!$G$18*('3g CPIH'!D$17/'3g CPIH'!$G$17))</f>
        <v>23.905682191780819</v>
      </c>
      <c r="I130" s="117">
        <f>IF('3g CPIH'!E$17="-","-",'3j PAAC PAP'!$G$18*('3g CPIH'!E$17/'3g CPIH'!$G$17))</f>
        <v>23.977327592954992</v>
      </c>
      <c r="J130" s="117">
        <f>IF('3g CPIH'!F$17="-","-",'3j PAAC PAP'!$G$18*('3g CPIH'!F$17/'3g CPIH'!$G$17))</f>
        <v>24.120618395303325</v>
      </c>
      <c r="K130" s="117">
        <f>IF('3g CPIH'!G$17="-","-",'3j PAAC PAP'!$G$18*('3g CPIH'!G$17/'3g CPIH'!$G$17))</f>
        <v>24.4072</v>
      </c>
      <c r="L130" s="117">
        <f>IF('3g CPIH'!H$17="-","-",'3j PAAC PAP'!$G$18*('3g CPIH'!H$17/'3g CPIH'!$G$17))</f>
        <v>24.717663405088064</v>
      </c>
      <c r="M130" s="117">
        <f>IF('3g CPIH'!I$17="-","-",'3j PAAC PAP'!$G$18*('3g CPIH'!I$17/'3g CPIH'!$G$17))</f>
        <v>25.075890410958902</v>
      </c>
      <c r="N130" s="117">
        <f>IF('3g CPIH'!J$17="-","-",'3j PAAC PAP'!$G$18*('3g CPIH'!J$17/'3g CPIH'!$G$17))</f>
        <v>25.290826614481411</v>
      </c>
      <c r="O130" s="27"/>
      <c r="P130" s="117">
        <f>IF('3g CPIH'!L$17="-","-",'3j PAAC PAP'!$G$18*('3g CPIH'!L$17/'3g CPIH'!$G$17))</f>
        <v>25.290826614481411</v>
      </c>
      <c r="Q130" s="117">
        <f>IF('3g CPIH'!M$17="-","-",'3j PAAC PAP'!$G$18*('3g CPIH'!M$17/'3g CPIH'!$G$17))</f>
        <v>25.577408219178082</v>
      </c>
      <c r="R130" s="117">
        <f>IF('3g CPIH'!N$17="-","-",'3j PAAC PAP'!$G$18*('3g CPIH'!N$17/'3g CPIH'!$G$17))</f>
        <v>25.768462622309197</v>
      </c>
      <c r="S130" s="117">
        <f>IF('3g CPIH'!O$17="-","-",'3j PAAC PAP'!$G$18*('3g CPIH'!O$17/'3g CPIH'!$G$17))</f>
        <v>25.911753424657533</v>
      </c>
      <c r="T130" s="117">
        <f>IF('3g CPIH'!P$17="-","-",'3j PAAC PAP'!$G$18*('3g CPIH'!P$17/'3g CPIH'!$G$17))</f>
        <v>25.983398825831699</v>
      </c>
      <c r="U130" s="117">
        <f>IF('3g CPIH'!Q$17="-","-",'3j PAAC PAP'!$G$18*('3g CPIH'!Q$17/'3g CPIH'!$G$17))</f>
        <v>26.126689628180038</v>
      </c>
      <c r="V130" s="117">
        <f>IF('3g CPIH'!R$17="-","-",'3j PAAC PAP'!$G$18*('3g CPIH'!R$17/'3g CPIH'!$G$17))</f>
        <v>26.604325636007829</v>
      </c>
      <c r="W130" s="117">
        <f>IF('3g CPIH'!S$17="-","-",'3j PAAC PAP'!$G$18*('3g CPIH'!S$17/'3g CPIH'!$G$17))</f>
        <v>27.39242504892368</v>
      </c>
      <c r="X130" s="27"/>
      <c r="Y130" s="117">
        <f>IF('3g CPIH'!U$17="-","-",'3j PAAC PAP'!$G$18*('3g CPIH'!U$17/'3g CPIH'!$G$17))</f>
        <v>28.777569471624265</v>
      </c>
      <c r="Z130" s="117" t="str">
        <f>IF('3g CPIH'!V$17="-","-",'3j PAAC PAP'!$G$18*('3g CPIH'!V$17/'3g CPIH'!$G$17))</f>
        <v>-</v>
      </c>
      <c r="AA130" s="117" t="str">
        <f>IF('3g CPIH'!W$17="-","-",'3j PAAC PAP'!$G$18*('3g CPIH'!W$17/'3g CPIH'!$G$17))</f>
        <v>-</v>
      </c>
      <c r="AB130" s="117" t="str">
        <f>IF('3g CPIH'!X$17="-","-",'3j PAAC PAP'!$G$18*('3g CPIH'!X$17/'3g CPIH'!$G$17))</f>
        <v>-</v>
      </c>
      <c r="AC130" s="117" t="str">
        <f>IF('3g CPIH'!Y$17="-","-",'3j PAAC PAP'!$G$18*('3g CPIH'!Y$17/'3g CPIH'!$G$17))</f>
        <v>-</v>
      </c>
      <c r="AD130" s="25"/>
    </row>
    <row r="131" spans="1:30" s="26" customFormat="1" ht="11.25" customHeight="1" x14ac:dyDescent="0.15">
      <c r="A131" s="207">
        <v>8</v>
      </c>
      <c r="B131" s="120" t="s">
        <v>248</v>
      </c>
      <c r="C131" s="120" t="s">
        <v>188</v>
      </c>
      <c r="D131" s="122" t="s">
        <v>135</v>
      </c>
      <c r="E131" s="119"/>
      <c r="F131" s="27"/>
      <c r="G131" s="117">
        <f>IF(G123="-","-",SUM(G123:G129)*'3j PAAC PAP'!$G$36)</f>
        <v>0</v>
      </c>
      <c r="H131" s="117">
        <f>IF(H123="-","-",SUM(H123:H129)*'3j PAAC PAP'!$G$36)</f>
        <v>0</v>
      </c>
      <c r="I131" s="117">
        <f>IF(I123="-","-",SUM(I123:I129)*'3j PAAC PAP'!$G$36)</f>
        <v>0</v>
      </c>
      <c r="J131" s="117">
        <f>IF(J123="-","-",SUM(J123:J129)*'3j PAAC PAP'!$G$36)</f>
        <v>0</v>
      </c>
      <c r="K131" s="117">
        <f>IF(K123="-","-",SUM(K123:K129)*'3j PAAC PAP'!$G$36)</f>
        <v>0</v>
      </c>
      <c r="L131" s="117">
        <f>IF(L123="-","-",SUM(L123:L129)*'3j PAAC PAP'!$G$36)</f>
        <v>0</v>
      </c>
      <c r="M131" s="117">
        <f>IF(M123="-","-",SUM(M123:M129)*'3j PAAC PAP'!$G$36)</f>
        <v>0</v>
      </c>
      <c r="N131" s="117">
        <f>IF(N123="-","-",SUM(N123:N129)*'3j PAAC PAP'!$G$36)</f>
        <v>0</v>
      </c>
      <c r="O131" s="27"/>
      <c r="P131" s="117">
        <f>IF(P123="-","-",SUM(P123:P129)*'3j PAAC PAP'!$G$36)</f>
        <v>0</v>
      </c>
      <c r="Q131" s="117">
        <f>IF(Q123="-","-",SUM(Q123:Q129)*'3j PAAC PAP'!$G$36)</f>
        <v>0</v>
      </c>
      <c r="R131" s="117">
        <f>IF(R123="-","-",SUM(R123:R129)*'3j PAAC PAP'!$G$36)</f>
        <v>0</v>
      </c>
      <c r="S131" s="117">
        <f>IF(S123="-","-",SUM(S123:S129)*'3j PAAC PAP'!$G$36)</f>
        <v>0</v>
      </c>
      <c r="T131" s="117">
        <f>IF(T123="-","-",SUM(T123:T129)*'3j PAAC PAP'!$G$36)</f>
        <v>0</v>
      </c>
      <c r="U131" s="117">
        <f>IF(U123="-","-",SUM(U123:U129)*'3j PAAC PAP'!$G$36)</f>
        <v>0</v>
      </c>
      <c r="V131" s="117">
        <f>IF(V123="-","-",SUM(V123:V129)*'3j PAAC PAP'!$G$36)</f>
        <v>0</v>
      </c>
      <c r="W131" s="117">
        <f>IF(W123="-","-",SUM(W123:W129)*'3j PAAC PAP'!$G$36)</f>
        <v>0</v>
      </c>
      <c r="X131" s="27"/>
      <c r="Y131" s="117">
        <f>IF(Y123="-","-",SUM(Y123:Y129)*'3j PAAC PAP'!$G$36)</f>
        <v>0</v>
      </c>
      <c r="Z131" s="117" t="str">
        <f>IF(Z123="-","-",SUM(Z123:Z129)*'3j PAAC PAP'!$G$36)</f>
        <v>-</v>
      </c>
      <c r="AA131" s="117" t="str">
        <f>IF(AA123="-","-",SUM(AA123:AA129)*'3j PAAC PAP'!$G$36)</f>
        <v>-</v>
      </c>
      <c r="AB131" s="117" t="str">
        <f>IF(AB123="-","-",SUM(AB123:AB129)*'3j PAAC PAP'!$G$36)</f>
        <v>-</v>
      </c>
      <c r="AC131" s="117" t="str">
        <f>IF(AC123="-","-",SUM(AC123:AC129)*'3j PAAC PAP'!$G$36)</f>
        <v>-</v>
      </c>
      <c r="AD131" s="25"/>
    </row>
    <row r="132" spans="1:30" s="26" customFormat="1" ht="11.25" x14ac:dyDescent="0.15">
      <c r="A132" s="207">
        <v>9</v>
      </c>
      <c r="B132" s="120" t="s">
        <v>189</v>
      </c>
      <c r="C132" s="120" t="s">
        <v>250</v>
      </c>
      <c r="D132" s="122" t="s">
        <v>135</v>
      </c>
      <c r="E132" s="119"/>
      <c r="F132" s="27"/>
      <c r="G132" s="117">
        <f>IF(G123="-","-",SUM(G123:G131)*'3k EBIT'!$E$10)</f>
        <v>11.153150506944659</v>
      </c>
      <c r="H132" s="117">
        <f>IF(H123="-","-",SUM(H123:H131)*'3k EBIT'!$E$10)</f>
        <v>10.656615440656511</v>
      </c>
      <c r="I132" s="117">
        <f>IF(I123="-","-",SUM(I123:I131)*'3k EBIT'!$E$10)</f>
        <v>11.136578785729379</v>
      </c>
      <c r="J132" s="117">
        <f>IF(J123="-","-",SUM(J123:J131)*'3k EBIT'!$E$10)</f>
        <v>10.919875455556802</v>
      </c>
      <c r="K132" s="117">
        <f>IF(K123="-","-",SUM(K123:K131)*'3k EBIT'!$E$10)</f>
        <v>11.918835160633655</v>
      </c>
      <c r="L132" s="117">
        <f>IF(L123="-","-",SUM(L123:L131)*'3k EBIT'!$E$10)</f>
        <v>11.773855903094761</v>
      </c>
      <c r="M132" s="117">
        <f>IF(M123="-","-",SUM(M123:M131)*'3k EBIT'!$E$10)</f>
        <v>13.027515881273695</v>
      </c>
      <c r="N132" s="117">
        <f>IF(N123="-","-",SUM(N123:N131)*'3k EBIT'!$E$10)</f>
        <v>13.492971507080165</v>
      </c>
      <c r="O132" s="27"/>
      <c r="P132" s="117">
        <f>IF(P123="-","-",SUM(P123:P131)*'3k EBIT'!$E$10)</f>
        <v>13.492971507080165</v>
      </c>
      <c r="Q132" s="117">
        <f>IF(Q123="-","-",SUM(Q123:Q131)*'3k EBIT'!$E$10)</f>
        <v>14.955741876922177</v>
      </c>
      <c r="R132" s="117">
        <f>IF(R123="-","-",SUM(R123:R131)*'3k EBIT'!$E$10)</f>
        <v>14.413347984346046</v>
      </c>
      <c r="S132" s="117">
        <f>IF(S123="-","-",SUM(S123:S131)*'3k EBIT'!$E$10)</f>
        <v>14.349597818273557</v>
      </c>
      <c r="T132" s="117">
        <f>IF(T123="-","-",SUM(T123:T131)*'3k EBIT'!$E$10)</f>
        <v>13.680396769879442</v>
      </c>
      <c r="U132" s="117">
        <f>IF(U123="-","-",SUM(U123:U131)*'3k EBIT'!$E$10)</f>
        <v>15.100907681270746</v>
      </c>
      <c r="V132" s="117">
        <f>IF(V123="-","-",SUM(V123:V131)*'3k EBIT'!$E$10)</f>
        <v>16.642496117978425</v>
      </c>
      <c r="W132" s="117">
        <f>IF(W123="-","-",SUM(W123:W131)*'3k EBIT'!$E$10)</f>
        <v>23.355479365505623</v>
      </c>
      <c r="X132" s="27"/>
      <c r="Y132" s="117">
        <f>IF(Y123="-","-",SUM(Y123:Y131)*'3k EBIT'!$E$10)</f>
        <v>39.779668009532237</v>
      </c>
      <c r="Z132" s="117" t="str">
        <f>IF(Z123="-","-",SUM(Z123:Z131)*'3k EBIT'!$E$10)</f>
        <v>-</v>
      </c>
      <c r="AA132" s="117" t="str">
        <f>IF(AA123="-","-",SUM(AA123:AA131)*'3k EBIT'!$E$10)</f>
        <v>-</v>
      </c>
      <c r="AB132" s="117" t="str">
        <f>IF(AB123="-","-",SUM(AB123:AB131)*'3k EBIT'!$E$10)</f>
        <v>-</v>
      </c>
      <c r="AC132" s="117" t="str">
        <f>IF(AC123="-","-",SUM(AC123:AC131)*'3k EBIT'!$E$10)</f>
        <v>-</v>
      </c>
      <c r="AD132" s="25"/>
    </row>
    <row r="133" spans="1:30" s="26" customFormat="1" ht="11.25" x14ac:dyDescent="0.15">
      <c r="A133" s="207">
        <v>10</v>
      </c>
      <c r="B133" s="120" t="s">
        <v>251</v>
      </c>
      <c r="C133" s="156" t="s">
        <v>252</v>
      </c>
      <c r="D133" s="122" t="s">
        <v>135</v>
      </c>
      <c r="E133" s="118"/>
      <c r="F133" s="27"/>
      <c r="G133" s="117">
        <f>IF(G123="-","-",SUM(G123:G126,G128:G132)*'3l HAP'!$E$11)</f>
        <v>6.710894682321646</v>
      </c>
      <c r="H133" s="117">
        <f>IF(H123="-","-",SUM(H123:H126,H128:H132)*'3l HAP'!$E$11)</f>
        <v>6.3136386654949508</v>
      </c>
      <c r="I133" s="117">
        <f>IF(I123="-","-",SUM(I123:I126,I128:I132)*'3l HAP'!$E$11)</f>
        <v>6.3541024085686386</v>
      </c>
      <c r="J133" s="117">
        <f>IF(J123="-","-",SUM(J123:J126,J128:J132)*'3l HAP'!$E$11)</f>
        <v>6.1981242300494968</v>
      </c>
      <c r="K133" s="117">
        <f>IF(K123="-","-",SUM(K123:K126,K128:K132)*'3l HAP'!$E$11)</f>
        <v>7.0055440541493397</v>
      </c>
      <c r="L133" s="117">
        <f>IF(L123="-","-",SUM(L123:L126,L128:L132)*'3l HAP'!$E$11)</f>
        <v>6.8762794470099564</v>
      </c>
      <c r="M133" s="117">
        <f>IF(M123="-","-",SUM(M123:M126,M128:M132)*'3l HAP'!$E$11)</f>
        <v>7.6593886994336708</v>
      </c>
      <c r="N133" s="117">
        <f>IF(N123="-","-",SUM(N123:N126,N128:N132)*'3l HAP'!$E$11)</f>
        <v>8.0257694533796204</v>
      </c>
      <c r="O133" s="27"/>
      <c r="P133" s="117">
        <f>IF(P123="-","-",SUM(P123:P126,P128:P132)*'3l HAP'!$E$11)</f>
        <v>8.0257694533796204</v>
      </c>
      <c r="Q133" s="117">
        <f>IF(Q123="-","-",SUM(Q123:Q126,Q128:Q132)*'3l HAP'!$E$11)</f>
        <v>9.0778727263829815</v>
      </c>
      <c r="R133" s="117">
        <f>IF(R123="-","-",SUM(R123:R126,R128:R132)*'3l HAP'!$E$11)</f>
        <v>8.6456652447113385</v>
      </c>
      <c r="S133" s="117">
        <f>IF(S123="-","-",SUM(S123:S126,S128:S132)*'3l HAP'!$E$11)</f>
        <v>8.63896029772636</v>
      </c>
      <c r="T133" s="117">
        <f>IF(T123="-","-",SUM(T123:T126,T128:T132)*'3l HAP'!$E$11)</f>
        <v>8.0761927765373578</v>
      </c>
      <c r="U133" s="117">
        <f>IF(U123="-","-",SUM(U123:U126,U128:U132)*'3l HAP'!$E$11)</f>
        <v>8.8914049524219774</v>
      </c>
      <c r="V133" s="117">
        <f>IF(V123="-","-",SUM(V123:V126,V128:V132)*'3l HAP'!$E$11)</f>
        <v>10.094210914498316</v>
      </c>
      <c r="W133" s="117">
        <f>IF(W123="-","-",SUM(W123:W126,W128:W132)*'3l HAP'!$E$11)</f>
        <v>14.778720419223871</v>
      </c>
      <c r="X133" s="27"/>
      <c r="Y133" s="117">
        <f>IF(Y123="-","-",SUM(Y123:Y126,Y128:Y132)*'3l HAP'!$E$11)</f>
        <v>27.287107468830982</v>
      </c>
      <c r="Z133" s="117" t="str">
        <f>IF(Z123="-","-",SUM(Z123:Z126,Z128:Z132)*'3l HAP'!$E$11)</f>
        <v>-</v>
      </c>
      <c r="AA133" s="117" t="str">
        <f>IF(AA123="-","-",SUM(AA123:AA126,AA128:AA132)*'3l HAP'!$E$11)</f>
        <v>-</v>
      </c>
      <c r="AB133" s="117" t="str">
        <f>IF(AB123="-","-",SUM(AB123:AB126,AB128:AB132)*'3l HAP'!$E$11)</f>
        <v>-</v>
      </c>
      <c r="AC133" s="117" t="str">
        <f>IF(AC123="-","-",SUM(AC123:AC126,AC128:AC132)*'3l HAP'!$E$11)</f>
        <v>-</v>
      </c>
      <c r="AD133" s="25"/>
    </row>
    <row r="134" spans="1:30" s="26" customFormat="1" ht="11.25" x14ac:dyDescent="0.15">
      <c r="A134" s="207">
        <v>11</v>
      </c>
      <c r="B134" s="120" t="s">
        <v>253</v>
      </c>
      <c r="C134" s="120" t="str">
        <f>B134&amp;"_"&amp;D134</f>
        <v>Total_South Wales</v>
      </c>
      <c r="D134" s="122" t="s">
        <v>135</v>
      </c>
      <c r="E134" s="119"/>
      <c r="F134" s="27"/>
      <c r="G134" s="117">
        <f t="shared" ref="G134:N134" si="27">IF(G123="-","-",SUM(G123:G133))</f>
        <v>593.71857363539698</v>
      </c>
      <c r="H134" s="117">
        <f t="shared" si="27"/>
        <v>567.18790387156412</v>
      </c>
      <c r="I134" s="117">
        <f t="shared" si="27"/>
        <v>592.48958586847084</v>
      </c>
      <c r="J134" s="117">
        <f t="shared" si="27"/>
        <v>580.92817397086048</v>
      </c>
      <c r="K134" s="117">
        <f t="shared" si="27"/>
        <v>634.31239866096519</v>
      </c>
      <c r="L134" s="117">
        <f t="shared" si="27"/>
        <v>626.55264996672804</v>
      </c>
      <c r="M134" s="117">
        <f t="shared" si="27"/>
        <v>693.31783607976217</v>
      </c>
      <c r="N134" s="117">
        <f t="shared" si="27"/>
        <v>718.18187123101768</v>
      </c>
      <c r="O134" s="27"/>
      <c r="P134" s="117">
        <f t="shared" ref="P134:W134" si="28">IF(P123="-","-",SUM(P123:P133))</f>
        <v>718.18187123101768</v>
      </c>
      <c r="Q134" s="117">
        <f t="shared" si="28"/>
        <v>796.22185690618505</v>
      </c>
      <c r="R134" s="117">
        <f t="shared" si="28"/>
        <v>767.24261423825021</v>
      </c>
      <c r="S134" s="117">
        <f t="shared" si="28"/>
        <v>763.88063877861646</v>
      </c>
      <c r="T134" s="117">
        <f t="shared" si="28"/>
        <v>728.09677799537599</v>
      </c>
      <c r="U134" s="117">
        <f t="shared" si="28"/>
        <v>803.67569146840708</v>
      </c>
      <c r="V134" s="117">
        <f t="shared" si="28"/>
        <v>886.01469742789311</v>
      </c>
      <c r="W134" s="117">
        <f t="shared" si="28"/>
        <v>1244.013968759617</v>
      </c>
      <c r="X134" s="27"/>
      <c r="Y134" s="117">
        <f t="shared" ref="Y134:AC134" si="29">IF(Y123="-","-",SUM(Y123:Y133))</f>
        <v>2120.9529800184414</v>
      </c>
      <c r="Z134" s="117" t="str">
        <f t="shared" si="29"/>
        <v>-</v>
      </c>
      <c r="AA134" s="117" t="str">
        <f t="shared" si="29"/>
        <v>-</v>
      </c>
      <c r="AB134" s="117" t="str">
        <f t="shared" si="29"/>
        <v>-</v>
      </c>
      <c r="AC134" s="117" t="str">
        <f t="shared" si="29"/>
        <v>-</v>
      </c>
      <c r="AD134" s="25"/>
    </row>
    <row r="135" spans="1:30" s="26" customFormat="1" ht="11.25" x14ac:dyDescent="0.15">
      <c r="A135" s="207">
        <v>1</v>
      </c>
      <c r="B135" s="123" t="s">
        <v>244</v>
      </c>
      <c r="C135" s="123" t="s">
        <v>180</v>
      </c>
      <c r="D135" s="121" t="s">
        <v>134</v>
      </c>
      <c r="E135" s="75"/>
      <c r="F135" s="27"/>
      <c r="G135" s="35">
        <f>IF('3a DF'!H143="-","-",'3a DF'!H143)</f>
        <v>252.19829713880577</v>
      </c>
      <c r="H135" s="35">
        <f>IF('3a DF'!I143="-","-",'3a DF'!I143)</f>
        <v>225.77829713880575</v>
      </c>
      <c r="I135" s="35">
        <f>IF('3a DF'!J143="-","-",'3a DF'!J143)</f>
        <v>207.46431922896915</v>
      </c>
      <c r="J135" s="35">
        <f>IF('3a DF'!K143="-","-",'3a DF'!K143)</f>
        <v>196.70281361508779</v>
      </c>
      <c r="K135" s="35">
        <f>IF('3a DF'!L143="-","-",'3a DF'!L143)</f>
        <v>238.34827980063358</v>
      </c>
      <c r="L135" s="35">
        <f>IF('3a DF'!M143="-","-",'3a DF'!M143)</f>
        <v>228.38621598229702</v>
      </c>
      <c r="M135" s="35">
        <f>IF('3a DF'!N143="-","-",'3a DF'!N143)</f>
        <v>251.84266189847713</v>
      </c>
      <c r="N135" s="35">
        <f>IF('3a DF'!O143="-","-",'3a DF'!O143)</f>
        <v>275.84009359787615</v>
      </c>
      <c r="O135" s="27"/>
      <c r="P135" s="35">
        <f>IF('3a DF'!Q143="-","-",'3a DF'!Q143)</f>
        <v>275.84009359787615</v>
      </c>
      <c r="Q135" s="35">
        <f>IF('3a DF'!R143="-","-",'3a DF'!R143)</f>
        <v>329.67083824859759</v>
      </c>
      <c r="R135" s="35">
        <f>IF('3a DF'!S143="-","-",'3a DF'!S143)</f>
        <v>298.86895264487549</v>
      </c>
      <c r="S135" s="35">
        <f>IF('3a DF'!T143="-","-",'3a DF'!T143)</f>
        <v>289.23780073516576</v>
      </c>
      <c r="T135" s="35">
        <f>IF('3a DF'!U143="-","-",'3a DF'!U143)</f>
        <v>252.19260154135915</v>
      </c>
      <c r="U135" s="35">
        <f>IF('3a DF'!V143="-","-",'3a DF'!V143)</f>
        <v>300.79196612487249</v>
      </c>
      <c r="V135" s="35">
        <f>IF('3a DF'!W143="-","-",'3a DF'!W143)</f>
        <v>379.5245151711128</v>
      </c>
      <c r="W135" s="35">
        <f>IF('3a DF'!X143="-","-",'3a DF'!X143)</f>
        <v>681.19519595659256</v>
      </c>
      <c r="X135" s="27"/>
      <c r="Y135" s="35">
        <f>IF('3a DF'!Z143="-","-",'3a DF'!Z143)</f>
        <v>1500.3790228590474</v>
      </c>
      <c r="Z135" s="35" t="str">
        <f>IF('3a DF'!AA143="-","-",'3a DF'!AA143)</f>
        <v>-</v>
      </c>
      <c r="AA135" s="35" t="str">
        <f>IF('3a DF'!AB143="-","-",'3a DF'!AB143)</f>
        <v>-</v>
      </c>
      <c r="AB135" s="35" t="str">
        <f>IF('3a DF'!AC143="-","-",'3a DF'!AC143)</f>
        <v>-</v>
      </c>
      <c r="AC135" s="35" t="str">
        <f>IF('3a DF'!AD143="-","-",'3a DF'!AD143)</f>
        <v>-</v>
      </c>
      <c r="AD135" s="25"/>
    </row>
    <row r="136" spans="1:30" s="26" customFormat="1" ht="11.25" customHeight="1" x14ac:dyDescent="0.15">
      <c r="A136" s="207">
        <v>2</v>
      </c>
      <c r="B136" s="123" t="s">
        <v>244</v>
      </c>
      <c r="C136" s="123" t="s">
        <v>181</v>
      </c>
      <c r="D136" s="121" t="s">
        <v>134</v>
      </c>
      <c r="E136" s="75"/>
      <c r="F136" s="27"/>
      <c r="G136" s="35">
        <f>IF('3b CM'!G38="-","-",'3b CM'!G38)</f>
        <v>5.8007614832265873E-2</v>
      </c>
      <c r="H136" s="35">
        <f>IF('3b CM'!H38="-","-",'3b CM'!H38)</f>
        <v>8.7011422248398793E-2</v>
      </c>
      <c r="I136" s="35">
        <f>IF('3b CM'!I38="-","-",'3b CM'!I38)</f>
        <v>0.27398950974285841</v>
      </c>
      <c r="J136" s="35">
        <f>IF('3b CM'!J38="-","-",'3b CM'!J38)</f>
        <v>0.27863368535988353</v>
      </c>
      <c r="K136" s="35">
        <f>IF('3b CM'!K38="-","-",'3b CM'!K38)</f>
        <v>3.5787135355601745</v>
      </c>
      <c r="L136" s="35">
        <f>IF('3b CM'!L38="-","-",'3b CM'!L38)</f>
        <v>3.4717137515392262</v>
      </c>
      <c r="M136" s="35">
        <f>IF('3b CM'!M38="-","-",'3b CM'!M38)</f>
        <v>12.132027166930358</v>
      </c>
      <c r="N136" s="35">
        <f>IF('3b CM'!N38="-","-",'3b CM'!N38)</f>
        <v>11.533050119071559</v>
      </c>
      <c r="O136" s="27"/>
      <c r="P136" s="35">
        <f>IF('3b CM'!P38="-","-",'3b CM'!P38)</f>
        <v>11.533050119071559</v>
      </c>
      <c r="Q136" s="35">
        <f>IF('3b CM'!Q38="-","-",'3b CM'!Q38)</f>
        <v>15.630237889277227</v>
      </c>
      <c r="R136" s="35">
        <f>IF('3b CM'!R38="-","-",'3b CM'!R38)</f>
        <v>15.012928961467846</v>
      </c>
      <c r="S136" s="35">
        <f>IF('3b CM'!S38="-","-",'3b CM'!S38)</f>
        <v>17.902135523089459</v>
      </c>
      <c r="T136" s="35">
        <f>IF('3b CM'!T38="-","-",'3b CM'!T38)</f>
        <v>18.241426068635057</v>
      </c>
      <c r="U136" s="35">
        <f>IF('3b CM'!U38="-","-",'3b CM'!U38)</f>
        <v>14.011915010100404</v>
      </c>
      <c r="V136" s="35">
        <f>IF('3b CM'!V38="-","-",'3b CM'!V38)</f>
        <v>14.163753823033856</v>
      </c>
      <c r="W136" s="35">
        <f>IF('3b CM'!W38="-","-",'3b CM'!W38)</f>
        <v>8.8529953677293616</v>
      </c>
      <c r="X136" s="27"/>
      <c r="Y136" s="35">
        <f>IF('3b CM'!Y38="-","-",'3b CM'!Y38)</f>
        <v>11.835685624025492</v>
      </c>
      <c r="Z136" s="35" t="str">
        <f>IF('3b CM'!Z38="-","-",'3b CM'!Z38)</f>
        <v>-</v>
      </c>
      <c r="AA136" s="35" t="str">
        <f>IF('3b CM'!AA38="-","-",'3b CM'!AA38)</f>
        <v>-</v>
      </c>
      <c r="AB136" s="35" t="str">
        <f>IF('3b CM'!AB38="-","-",'3b CM'!AB38)</f>
        <v>-</v>
      </c>
      <c r="AC136" s="35" t="str">
        <f>IF('3b CM'!AC38="-","-",'3b CM'!AC38)</f>
        <v>-</v>
      </c>
      <c r="AD136" s="25"/>
    </row>
    <row r="137" spans="1:30" s="26" customFormat="1" ht="11.25" customHeight="1" x14ac:dyDescent="0.15">
      <c r="A137" s="207"/>
      <c r="B137" s="123" t="s">
        <v>245</v>
      </c>
      <c r="C137" s="123" t="s">
        <v>182</v>
      </c>
      <c r="D137" s="121" t="s">
        <v>134</v>
      </c>
      <c r="E137" s="75"/>
      <c r="F137" s="27"/>
      <c r="G137" s="35" t="str">
        <f>IF('3c AA'!J177="-","-",'3c AA'!J177)</f>
        <v>-</v>
      </c>
      <c r="H137" s="35" t="str">
        <f>IF('3c AA'!K177="-","-",'3c AA'!K177)</f>
        <v>-</v>
      </c>
      <c r="I137" s="35" t="str">
        <f>IF('3c AA'!L177="-","-",'3c AA'!L177)</f>
        <v>-</v>
      </c>
      <c r="J137" s="35" t="str">
        <f>IF('3c AA'!M177="-","-",'3c AA'!M177)</f>
        <v>-</v>
      </c>
      <c r="K137" s="35" t="str">
        <f>IF('3c AA'!N177="-","-",'3c AA'!N177)</f>
        <v>-</v>
      </c>
      <c r="L137" s="35" t="str">
        <f>IF('3c AA'!O177="-","-",'3c AA'!O177)</f>
        <v>-</v>
      </c>
      <c r="M137" s="35" t="str">
        <f>IF('3c AA'!P177="-","-",'3c AA'!P177)</f>
        <v>-</v>
      </c>
      <c r="N137" s="35" t="str">
        <f>IF('3c AA'!Q177="-","-",'3c AA'!Q177)</f>
        <v>-</v>
      </c>
      <c r="O137" s="27"/>
      <c r="P137" s="35" t="str">
        <f>IF('3c AA'!S177="-","-",'3c AA'!S177)</f>
        <v>-</v>
      </c>
      <c r="Q137" s="35" t="str">
        <f>IF('3c AA'!T177="-","-",'3c AA'!T177)</f>
        <v>-</v>
      </c>
      <c r="R137" s="35" t="str">
        <f>IF('3c AA'!U177="-","-",'3c AA'!U177)</f>
        <v>-</v>
      </c>
      <c r="S137" s="35" t="str">
        <f>IF('3c AA'!V177="-","-",'3c AA'!V177)</f>
        <v>-</v>
      </c>
      <c r="T137" s="35">
        <f>IF('3c AA'!W177="-","-",'3c AA'!W177)</f>
        <v>0</v>
      </c>
      <c r="U137" s="35">
        <f>IF('3c AA'!X177="-","-",'3c AA'!X177)</f>
        <v>0</v>
      </c>
      <c r="V137" s="35">
        <f>IF('3c AA'!Y177="-","-",'3c AA'!Y177)</f>
        <v>0</v>
      </c>
      <c r="W137" s="35" t="str">
        <f>IF('3c AA'!Z177="-","-",'3c AA'!Z177)</f>
        <v>-</v>
      </c>
      <c r="X137" s="27"/>
      <c r="Y137" s="35">
        <f>IF('3c AA'!AB177="-","-",'3c AA'!AB177)</f>
        <v>3.5918515921001428</v>
      </c>
      <c r="Z137" s="35" t="str">
        <f>IF('3c AA'!AC177="-","-",'3c AA'!AC177)</f>
        <v>-</v>
      </c>
      <c r="AA137" s="35" t="str">
        <f>IF('3c AA'!AD177="-","-",'3c AA'!AD177)</f>
        <v>-</v>
      </c>
      <c r="AB137" s="35" t="str">
        <f>IF('3c AA'!AE177="-","-",'3c AA'!AE177)</f>
        <v>-</v>
      </c>
      <c r="AC137" s="35" t="str">
        <f>IF('3c AA'!AF177="-","-",'3c AA'!AF177)</f>
        <v>-</v>
      </c>
      <c r="AD137" s="25"/>
    </row>
    <row r="138" spans="1:30" s="26" customFormat="1" ht="11.25" customHeight="1" x14ac:dyDescent="0.15">
      <c r="A138" s="207">
        <v>3</v>
      </c>
      <c r="B138" s="123" t="s">
        <v>246</v>
      </c>
      <c r="C138" s="123" t="s">
        <v>183</v>
      </c>
      <c r="D138" s="121" t="s">
        <v>134</v>
      </c>
      <c r="E138" s="75"/>
      <c r="F138" s="27"/>
      <c r="G138" s="35">
        <f>IF('3d PC'!G39="-","-",'3d PC'!G39)</f>
        <v>90.533351941383316</v>
      </c>
      <c r="H138" s="35">
        <f>IF('3d PC'!H39="-","-",'3d PC'!H39)</f>
        <v>90.506491073771102</v>
      </c>
      <c r="I138" s="35">
        <f>IF('3d PC'!I39="-","-",'3d PC'!I39)</f>
        <v>110.89973371226192</v>
      </c>
      <c r="J138" s="35">
        <f>IF('3d PC'!J39="-","-",'3d PC'!J39)</f>
        <v>110.79407388735923</v>
      </c>
      <c r="K138" s="35">
        <f>IF('3d PC'!K39="-","-",'3d PC'!K39)</f>
        <v>118.0541894737412</v>
      </c>
      <c r="L138" s="35">
        <f>IF('3d PC'!L39="-","-",'3d PC'!L39)</f>
        <v>118.48132062917698</v>
      </c>
      <c r="M138" s="35">
        <f>IF('3d PC'!M39="-","-",'3d PC'!M39)</f>
        <v>137.25579854690255</v>
      </c>
      <c r="N138" s="35">
        <f>IF('3d PC'!N39="-","-",'3d PC'!N39)</f>
        <v>137.34895433051187</v>
      </c>
      <c r="O138" s="27"/>
      <c r="P138" s="35">
        <f>IF('3d PC'!P39="-","-",'3d PC'!P39)</f>
        <v>137.34895433051187</v>
      </c>
      <c r="Q138" s="35">
        <f>IF('3d PC'!Q39="-","-",'3d PC'!Q39)</f>
        <v>146.95691580657046</v>
      </c>
      <c r="R138" s="35">
        <f>IF('3d PC'!R39="-","-",'3d PC'!R39)</f>
        <v>148.76318459930232</v>
      </c>
      <c r="S138" s="35">
        <f>IF('3d PC'!S39="-","-",'3d PC'!S39)</f>
        <v>153.03188700422967</v>
      </c>
      <c r="T138" s="35">
        <f>IF('3d PC'!T39="-","-",'3d PC'!T39)</f>
        <v>152.48438522640836</v>
      </c>
      <c r="U138" s="35">
        <f>IF('3d PC'!U39="-","-",'3d PC'!U39)</f>
        <v>161.43661419323735</v>
      </c>
      <c r="V138" s="35">
        <f>IF('3d PC'!V39="-","-",'3d PC'!V39)</f>
        <v>160.68287628598043</v>
      </c>
      <c r="W138" s="35">
        <f>IF('3d PC'!W39="-","-",'3d PC'!W39)</f>
        <v>168.01880623064417</v>
      </c>
      <c r="X138" s="27"/>
      <c r="Y138" s="35">
        <f>IF('3d PC'!Y39="-","-",'3d PC'!Y39)</f>
        <v>166.45008075433699</v>
      </c>
      <c r="Z138" s="35" t="str">
        <f>IF('3d PC'!Z39="-","-",'3d PC'!Z39)</f>
        <v>-</v>
      </c>
      <c r="AA138" s="35" t="str">
        <f>IF('3d PC'!AA39="-","-",'3d PC'!AA39)</f>
        <v>-</v>
      </c>
      <c r="AB138" s="35" t="str">
        <f>IF('3d PC'!AB39="-","-",'3d PC'!AB39)</f>
        <v>-</v>
      </c>
      <c r="AC138" s="35" t="str">
        <f>IF('3d PC'!AC39="-","-",'3d PC'!AC39)</f>
        <v>-</v>
      </c>
      <c r="AD138" s="25"/>
    </row>
    <row r="139" spans="1:30" s="26" customFormat="1" ht="11.25" customHeight="1" x14ac:dyDescent="0.15">
      <c r="A139" s="207">
        <v>4</v>
      </c>
      <c r="B139" s="123" t="s">
        <v>247</v>
      </c>
      <c r="C139" s="123" t="s">
        <v>184</v>
      </c>
      <c r="D139" s="121" t="s">
        <v>134</v>
      </c>
      <c r="E139" s="75"/>
      <c r="F139" s="27"/>
      <c r="G139" s="35">
        <f>IF('3e NC-Elec'!H67="-","-",'3e NC-Elec'!H67)</f>
        <v>146.49643023505655</v>
      </c>
      <c r="H139" s="35">
        <f>IF('3e NC-Elec'!I67="-","-",'3e NC-Elec'!I67)</f>
        <v>147.48034357069696</v>
      </c>
      <c r="I139" s="35">
        <f>IF('3e NC-Elec'!J67="-","-",'3e NC-Elec'!J67)</f>
        <v>167.73151071016801</v>
      </c>
      <c r="J139" s="35">
        <f>IF('3e NC-Elec'!K67="-","-",'3e NC-Elec'!K67)</f>
        <v>166.99147521635606</v>
      </c>
      <c r="K139" s="35">
        <f>IF('3e NC-Elec'!L67="-","-",'3e NC-Elec'!L67)</f>
        <v>167.20221095439283</v>
      </c>
      <c r="L139" s="35">
        <f>IF('3e NC-Elec'!M67="-","-",'3e NC-Elec'!M67)</f>
        <v>168.38174012774107</v>
      </c>
      <c r="M139" s="35">
        <f>IF('3e NC-Elec'!N67="-","-",'3e NC-Elec'!N67)</f>
        <v>176.32088226936952</v>
      </c>
      <c r="N139" s="35">
        <f>IF('3e NC-Elec'!O67="-","-",'3e NC-Elec'!O67)</f>
        <v>175.7962486652761</v>
      </c>
      <c r="O139" s="27"/>
      <c r="P139" s="35">
        <f>IF('3e NC-Elec'!Q67="-","-",'3e NC-Elec'!Q67)</f>
        <v>175.7962486652761</v>
      </c>
      <c r="Q139" s="35">
        <f>IF('3e NC-Elec'!R67="-","-",'3e NC-Elec'!R67)</f>
        <v>177.60924256909038</v>
      </c>
      <c r="R139" s="35">
        <f>IF('3e NC-Elec'!S67="-","-",'3e NC-Elec'!S67)</f>
        <v>178.32111671522819</v>
      </c>
      <c r="S139" s="35">
        <f>IF('3e NC-Elec'!T67="-","-",'3e NC-Elec'!T67)</f>
        <v>178.02767819442772</v>
      </c>
      <c r="T139" s="35">
        <f>IF('3e NC-Elec'!U67="-","-",'3e NC-Elec'!U67)</f>
        <v>181.01179160549916</v>
      </c>
      <c r="U139" s="35">
        <f>IF('3e NC-Elec'!V67="-","-",'3e NC-Elec'!V67)</f>
        <v>202.18743335375888</v>
      </c>
      <c r="V139" s="35">
        <f>IF('3e NC-Elec'!W67="-","-",'3e NC-Elec'!W67)</f>
        <v>201.23164654377712</v>
      </c>
      <c r="W139" s="35">
        <f>IF('3e NC-Elec'!X67="-","-",'3e NC-Elec'!X67)</f>
        <v>238.57955912815234</v>
      </c>
      <c r="X139" s="27"/>
      <c r="Y139" s="35">
        <f>IF('3e NC-Elec'!Z67="-","-",'3e NC-Elec'!Z67)</f>
        <v>249.22701711715953</v>
      </c>
      <c r="Z139" s="35" t="str">
        <f>IF('3e NC-Elec'!AA67="-","-",'3e NC-Elec'!AA67)</f>
        <v>-</v>
      </c>
      <c r="AA139" s="35" t="str">
        <f>IF('3e NC-Elec'!AB67="-","-",'3e NC-Elec'!AB67)</f>
        <v>-</v>
      </c>
      <c r="AB139" s="35" t="str">
        <f>IF('3e NC-Elec'!AC67="-","-",'3e NC-Elec'!AC67)</f>
        <v>-</v>
      </c>
      <c r="AC139" s="35" t="str">
        <f>IF('3e NC-Elec'!AD67="-","-",'3e NC-Elec'!AD67)</f>
        <v>-</v>
      </c>
      <c r="AD139" s="25"/>
    </row>
    <row r="140" spans="1:30" s="26" customFormat="1" ht="11.25" customHeight="1" x14ac:dyDescent="0.15">
      <c r="A140" s="207">
        <v>5</v>
      </c>
      <c r="B140" s="123" t="s">
        <v>248</v>
      </c>
      <c r="C140" s="123" t="s">
        <v>185</v>
      </c>
      <c r="D140" s="121" t="s">
        <v>134</v>
      </c>
      <c r="E140" s="75"/>
      <c r="F140" s="27"/>
      <c r="G140" s="35">
        <f>IF('3g CPIH'!C$17="-","-",'3h OC '!$E$10*('3g CPIH'!C$17/'3g CPIH'!$G$17))</f>
        <v>76.502677103718199</v>
      </c>
      <c r="H140" s="35">
        <f>IF('3g CPIH'!D$17="-","-",'3h OC '!$E$10*('3g CPIH'!D$17/'3g CPIH'!$G$17))</f>
        <v>76.655835616438353</v>
      </c>
      <c r="I140" s="35">
        <f>IF('3g CPIH'!E$17="-","-",'3h OC '!$E$10*('3g CPIH'!E$17/'3g CPIH'!$G$17))</f>
        <v>76.885573385518597</v>
      </c>
      <c r="J140" s="35">
        <f>IF('3g CPIH'!F$17="-","-",'3h OC '!$E$10*('3g CPIH'!F$17/'3g CPIH'!$G$17))</f>
        <v>77.345048923679059</v>
      </c>
      <c r="K140" s="35">
        <f>IF('3g CPIH'!G$17="-","-",'3h OC '!$E$10*('3g CPIH'!G$17/'3g CPIH'!$G$17))</f>
        <v>78.263999999999996</v>
      </c>
      <c r="L140" s="35">
        <f>IF('3g CPIH'!H$17="-","-",'3h OC '!$E$10*('3g CPIH'!H$17/'3g CPIH'!$G$17))</f>
        <v>79.259530332681024</v>
      </c>
      <c r="M140" s="35">
        <f>IF('3g CPIH'!I$17="-","-",'3h OC '!$E$10*('3g CPIH'!I$17/'3g CPIH'!$G$17))</f>
        <v>80.408219178082177</v>
      </c>
      <c r="N140" s="35">
        <f>IF('3g CPIH'!J$17="-","-",'3h OC '!$E$10*('3g CPIH'!J$17/'3g CPIH'!$G$17))</f>
        <v>81.097432485322898</v>
      </c>
      <c r="O140" s="27"/>
      <c r="P140" s="35">
        <f>IF('3g CPIH'!L$17="-","-",'3h OC '!$E$10*('3g CPIH'!L$17/'3g CPIH'!$G$17))</f>
        <v>81.097432485322898</v>
      </c>
      <c r="Q140" s="35">
        <f>IF('3g CPIH'!M$17="-","-",'3h OC '!$E$10*('3g CPIH'!M$17/'3g CPIH'!$G$17))</f>
        <v>82.016383561643835</v>
      </c>
      <c r="R140" s="35">
        <f>IF('3g CPIH'!N$17="-","-",'3h OC '!$E$10*('3g CPIH'!N$17/'3g CPIH'!$G$17))</f>
        <v>82.62901761252445</v>
      </c>
      <c r="S140" s="35">
        <f>IF('3g CPIH'!O$17="-","-",'3h OC '!$E$10*('3g CPIH'!O$17/'3g CPIH'!$G$17))</f>
        <v>83.088493150684926</v>
      </c>
      <c r="T140" s="35">
        <f>IF('3g CPIH'!P$17="-","-",'3h OC '!$E$10*('3g CPIH'!P$17/'3g CPIH'!$G$17))</f>
        <v>83.318230919765156</v>
      </c>
      <c r="U140" s="35">
        <f>IF('3g CPIH'!Q$17="-","-",'3h OC '!$E$10*('3g CPIH'!Q$17/'3g CPIH'!$G$17))</f>
        <v>83.777706457925632</v>
      </c>
      <c r="V140" s="35">
        <f>IF('3g CPIH'!R$17="-","-",'3h OC '!$E$10*('3g CPIH'!R$17/'3g CPIH'!$G$17))</f>
        <v>85.309291585127198</v>
      </c>
      <c r="W140" s="35">
        <f>IF('3g CPIH'!S$17="-","-",'3h OC '!$E$10*('3g CPIH'!S$17/'3g CPIH'!$G$17))</f>
        <v>87.836407045009793</v>
      </c>
      <c r="X140" s="27"/>
      <c r="Y140" s="35">
        <f>IF('3g CPIH'!U$17="-","-",'3h OC '!$E$10*('3g CPIH'!U$17/'3g CPIH'!$G$17))</f>
        <v>92.278003913894324</v>
      </c>
      <c r="Z140" s="35" t="str">
        <f>IF('3g CPIH'!V$17="-","-",'3h OC '!$E$10*('3g CPIH'!V$17/'3g CPIH'!$G$17))</f>
        <v>-</v>
      </c>
      <c r="AA140" s="35" t="str">
        <f>IF('3g CPIH'!W$17="-","-",'3h OC '!$E$10*('3g CPIH'!W$17/'3g CPIH'!$G$17))</f>
        <v>-</v>
      </c>
      <c r="AB140" s="35" t="str">
        <f>IF('3g CPIH'!X$17="-","-",'3h OC '!$E$10*('3g CPIH'!X$17/'3g CPIH'!$G$17))</f>
        <v>-</v>
      </c>
      <c r="AC140" s="35" t="str">
        <f>IF('3g CPIH'!Y$17="-","-",'3h OC '!$E$10*('3g CPIH'!Y$17/'3g CPIH'!$G$17))</f>
        <v>-</v>
      </c>
      <c r="AD140" s="25"/>
    </row>
    <row r="141" spans="1:30" s="26" customFormat="1" ht="11.25" customHeight="1" x14ac:dyDescent="0.15">
      <c r="A141" s="207">
        <v>6</v>
      </c>
      <c r="B141" s="123" t="s">
        <v>248</v>
      </c>
      <c r="C141" s="123" t="s">
        <v>186</v>
      </c>
      <c r="D141" s="121" t="s">
        <v>134</v>
      </c>
      <c r="E141" s="75"/>
      <c r="F141" s="27"/>
      <c r="G141" s="35" t="s">
        <v>249</v>
      </c>
      <c r="H141" s="35" t="s">
        <v>249</v>
      </c>
      <c r="I141" s="35" t="s">
        <v>249</v>
      </c>
      <c r="J141" s="35" t="s">
        <v>249</v>
      </c>
      <c r="K141" s="35">
        <f>IF('3i SMNCC'!G$52="-","-",'3i SMNCC'!G$52)</f>
        <v>0</v>
      </c>
      <c r="L141" s="35">
        <f>IF('3i SMNCC'!H$52="-","-",'3i SMNCC'!H$52)</f>
        <v>-0.18995111249132623</v>
      </c>
      <c r="M141" s="35">
        <f>IF('3i SMNCC'!I$52="-","-",'3i SMNCC'!I$52)</f>
        <v>2.3898870370752556</v>
      </c>
      <c r="N141" s="35">
        <f>IF('3i SMNCC'!J$52="-","-",'3i SMNCC'!J$52)</f>
        <v>2.4654814606041811</v>
      </c>
      <c r="O141" s="27"/>
      <c r="P141" s="35">
        <f>IF('3i SMNCC'!L$52="-","-",'3i SMNCC'!L$52)</f>
        <v>2.4654814606041811</v>
      </c>
      <c r="Q141" s="35">
        <f>IF('3i SMNCC'!M$52="-","-",'3i SMNCC'!M$52)</f>
        <v>4.8850955964817686</v>
      </c>
      <c r="R141" s="35">
        <f>IF('3i SMNCC'!N$52="-","-",'3i SMNCC'!N$52)</f>
        <v>4.7480163427765101</v>
      </c>
      <c r="S141" s="35">
        <f>IF('3i SMNCC'!O$52="-","-",'3i SMNCC'!O$52)</f>
        <v>7.093641997338695</v>
      </c>
      <c r="T141" s="35">
        <f>IF('3i SMNCC'!P$52="-","-",'3i SMNCC'!P$52)</f>
        <v>6.2155900817178944</v>
      </c>
      <c r="U141" s="35">
        <f>IF('3i SMNCC'!Q$52="-","-",'3i SMNCC'!Q$52)</f>
        <v>5.8459595331056082</v>
      </c>
      <c r="V141" s="35">
        <f>IF('3i SMNCC'!R$52="-","-",'3i SMNCC'!R$52)</f>
        <v>6.2696858243973583</v>
      </c>
      <c r="W141" s="35">
        <f>IF('3i SMNCC'!S$52="-","-",'3i SMNCC'!S$52)</f>
        <v>6.0892580260299454</v>
      </c>
      <c r="X141" s="27"/>
      <c r="Y141" s="35">
        <f>IF('3i SMNCC'!U$52="-","-",'3i SMNCC'!U$52)</f>
        <v>5.9026181198620193</v>
      </c>
      <c r="Z141" s="35" t="str">
        <f>IF('3i SMNCC'!V$52="-","-",'3i SMNCC'!V$52)</f>
        <v>-</v>
      </c>
      <c r="AA141" s="35" t="str">
        <f>IF('3i SMNCC'!W$52="-","-",'3i SMNCC'!W$52)</f>
        <v>-</v>
      </c>
      <c r="AB141" s="35" t="str">
        <f>IF('3i SMNCC'!X$52="-","-",'3i SMNCC'!X$52)</f>
        <v>-</v>
      </c>
      <c r="AC141" s="35" t="str">
        <f>IF('3i SMNCC'!Y$52="-","-",'3i SMNCC'!Y$52)</f>
        <v>-</v>
      </c>
      <c r="AD141" s="25"/>
    </row>
    <row r="142" spans="1:30" s="26" customFormat="1" ht="12.6" customHeight="1" x14ac:dyDescent="0.15">
      <c r="A142" s="207">
        <v>7</v>
      </c>
      <c r="B142" s="123" t="s">
        <v>248</v>
      </c>
      <c r="C142" s="123" t="s">
        <v>187</v>
      </c>
      <c r="D142" s="121" t="s">
        <v>134</v>
      </c>
      <c r="E142" s="75"/>
      <c r="F142" s="27"/>
      <c r="G142" s="35">
        <f>IF('3g CPIH'!C$17="-","-",'3j PAAC PAP'!$G$18*('3g CPIH'!C$17/'3g CPIH'!$G$17))</f>
        <v>23.857918590998043</v>
      </c>
      <c r="H142" s="35">
        <f>IF('3g CPIH'!D$17="-","-",'3j PAAC PAP'!$G$18*('3g CPIH'!D$17/'3g CPIH'!$G$17))</f>
        <v>23.905682191780819</v>
      </c>
      <c r="I142" s="35">
        <f>IF('3g CPIH'!E$17="-","-",'3j PAAC PAP'!$G$18*('3g CPIH'!E$17/'3g CPIH'!$G$17))</f>
        <v>23.977327592954992</v>
      </c>
      <c r="J142" s="35">
        <f>IF('3g CPIH'!F$17="-","-",'3j PAAC PAP'!$G$18*('3g CPIH'!F$17/'3g CPIH'!$G$17))</f>
        <v>24.120618395303325</v>
      </c>
      <c r="K142" s="35">
        <f>IF('3g CPIH'!G$17="-","-",'3j PAAC PAP'!$G$18*('3g CPIH'!G$17/'3g CPIH'!$G$17))</f>
        <v>24.4072</v>
      </c>
      <c r="L142" s="35">
        <f>IF('3g CPIH'!H$17="-","-",'3j PAAC PAP'!$G$18*('3g CPIH'!H$17/'3g CPIH'!$G$17))</f>
        <v>24.717663405088064</v>
      </c>
      <c r="M142" s="35">
        <f>IF('3g CPIH'!I$17="-","-",'3j PAAC PAP'!$G$18*('3g CPIH'!I$17/'3g CPIH'!$G$17))</f>
        <v>25.075890410958902</v>
      </c>
      <c r="N142" s="35">
        <f>IF('3g CPIH'!J$17="-","-",'3j PAAC PAP'!$G$18*('3g CPIH'!J$17/'3g CPIH'!$G$17))</f>
        <v>25.290826614481411</v>
      </c>
      <c r="O142" s="27"/>
      <c r="P142" s="35">
        <f>IF('3g CPIH'!L$17="-","-",'3j PAAC PAP'!$G$18*('3g CPIH'!L$17/'3g CPIH'!$G$17))</f>
        <v>25.290826614481411</v>
      </c>
      <c r="Q142" s="35">
        <f>IF('3g CPIH'!M$17="-","-",'3j PAAC PAP'!$G$18*('3g CPIH'!M$17/'3g CPIH'!$G$17))</f>
        <v>25.577408219178082</v>
      </c>
      <c r="R142" s="35">
        <f>IF('3g CPIH'!N$17="-","-",'3j PAAC PAP'!$G$18*('3g CPIH'!N$17/'3g CPIH'!$G$17))</f>
        <v>25.768462622309197</v>
      </c>
      <c r="S142" s="35">
        <f>IF('3g CPIH'!O$17="-","-",'3j PAAC PAP'!$G$18*('3g CPIH'!O$17/'3g CPIH'!$G$17))</f>
        <v>25.911753424657533</v>
      </c>
      <c r="T142" s="35">
        <f>IF('3g CPIH'!P$17="-","-",'3j PAAC PAP'!$G$18*('3g CPIH'!P$17/'3g CPIH'!$G$17))</f>
        <v>25.983398825831699</v>
      </c>
      <c r="U142" s="35">
        <f>IF('3g CPIH'!Q$17="-","-",'3j PAAC PAP'!$G$18*('3g CPIH'!Q$17/'3g CPIH'!$G$17))</f>
        <v>26.126689628180038</v>
      </c>
      <c r="V142" s="35">
        <f>IF('3g CPIH'!R$17="-","-",'3j PAAC PAP'!$G$18*('3g CPIH'!R$17/'3g CPIH'!$G$17))</f>
        <v>26.604325636007829</v>
      </c>
      <c r="W142" s="35">
        <f>IF('3g CPIH'!S$17="-","-",'3j PAAC PAP'!$G$18*('3g CPIH'!S$17/'3g CPIH'!$G$17))</f>
        <v>27.39242504892368</v>
      </c>
      <c r="X142" s="27"/>
      <c r="Y142" s="35">
        <f>IF('3g CPIH'!U$17="-","-",'3j PAAC PAP'!$G$18*('3g CPIH'!U$17/'3g CPIH'!$G$17))</f>
        <v>28.777569471624265</v>
      </c>
      <c r="Z142" s="35" t="str">
        <f>IF('3g CPIH'!V$17="-","-",'3j PAAC PAP'!$G$18*('3g CPIH'!V$17/'3g CPIH'!$G$17))</f>
        <v>-</v>
      </c>
      <c r="AA142" s="35" t="str">
        <f>IF('3g CPIH'!W$17="-","-",'3j PAAC PAP'!$G$18*('3g CPIH'!W$17/'3g CPIH'!$G$17))</f>
        <v>-</v>
      </c>
      <c r="AB142" s="35" t="str">
        <f>IF('3g CPIH'!X$17="-","-",'3j PAAC PAP'!$G$18*('3g CPIH'!X$17/'3g CPIH'!$G$17))</f>
        <v>-</v>
      </c>
      <c r="AC142" s="35" t="str">
        <f>IF('3g CPIH'!Y$17="-","-",'3j PAAC PAP'!$G$18*('3g CPIH'!Y$17/'3g CPIH'!$G$17))</f>
        <v>-</v>
      </c>
      <c r="AD142" s="25"/>
    </row>
    <row r="143" spans="1:30" s="26" customFormat="1" ht="11.25" customHeight="1" x14ac:dyDescent="0.15">
      <c r="A143" s="207">
        <v>8</v>
      </c>
      <c r="B143" s="123" t="s">
        <v>248</v>
      </c>
      <c r="C143" s="123" t="s">
        <v>188</v>
      </c>
      <c r="D143" s="121" t="s">
        <v>134</v>
      </c>
      <c r="E143" s="75"/>
      <c r="F143" s="27"/>
      <c r="G143" s="35">
        <f>IF(G135="-","-",SUM(G135:G141)*'3j PAAC PAP'!$G$36)</f>
        <v>0</v>
      </c>
      <c r="H143" s="35">
        <f>IF(H135="-","-",SUM(H135:H141)*'3j PAAC PAP'!$G$36)</f>
        <v>0</v>
      </c>
      <c r="I143" s="35">
        <f>IF(I135="-","-",SUM(I135:I141)*'3j PAAC PAP'!$G$36)</f>
        <v>0</v>
      </c>
      <c r="J143" s="35">
        <f>IF(J135="-","-",SUM(J135:J141)*'3j PAAC PAP'!$G$36)</f>
        <v>0</v>
      </c>
      <c r="K143" s="35">
        <f>IF(K135="-","-",SUM(K135:K141)*'3j PAAC PAP'!$G$36)</f>
        <v>0</v>
      </c>
      <c r="L143" s="35">
        <f>IF(L135="-","-",SUM(L135:L141)*'3j PAAC PAP'!$G$36)</f>
        <v>0</v>
      </c>
      <c r="M143" s="35">
        <f>IF(M135="-","-",SUM(M135:M141)*'3j PAAC PAP'!$G$36)</f>
        <v>0</v>
      </c>
      <c r="N143" s="35">
        <f>IF(N135="-","-",SUM(N135:N141)*'3j PAAC PAP'!$G$36)</f>
        <v>0</v>
      </c>
      <c r="O143" s="27"/>
      <c r="P143" s="35">
        <f>IF(P135="-","-",SUM(P135:P141)*'3j PAAC PAP'!$G$36)</f>
        <v>0</v>
      </c>
      <c r="Q143" s="35">
        <f>IF(Q135="-","-",SUM(Q135:Q141)*'3j PAAC PAP'!$G$36)</f>
        <v>0</v>
      </c>
      <c r="R143" s="35">
        <f>IF(R135="-","-",SUM(R135:R141)*'3j PAAC PAP'!$G$36)</f>
        <v>0</v>
      </c>
      <c r="S143" s="35">
        <f>IF(S135="-","-",SUM(S135:S141)*'3j PAAC PAP'!$G$36)</f>
        <v>0</v>
      </c>
      <c r="T143" s="35">
        <f>IF(T135="-","-",SUM(T135:T141)*'3j PAAC PAP'!$G$36)</f>
        <v>0</v>
      </c>
      <c r="U143" s="35">
        <f>IF(U135="-","-",SUM(U135:U141)*'3j PAAC PAP'!$G$36)</f>
        <v>0</v>
      </c>
      <c r="V143" s="35">
        <f>IF(V135="-","-",SUM(V135:V141)*'3j PAAC PAP'!$G$36)</f>
        <v>0</v>
      </c>
      <c r="W143" s="35">
        <f>IF(W135="-","-",SUM(W135:W141)*'3j PAAC PAP'!$G$36)</f>
        <v>0</v>
      </c>
      <c r="X143" s="27"/>
      <c r="Y143" s="35">
        <f>IF(Y135="-","-",SUM(Y135:Y141)*'3j PAAC PAP'!$G$36)</f>
        <v>0</v>
      </c>
      <c r="Z143" s="35" t="str">
        <f>IF(Z135="-","-",SUM(Z135:Z141)*'3j PAAC PAP'!$G$36)</f>
        <v>-</v>
      </c>
      <c r="AA143" s="35" t="str">
        <f>IF(AA135="-","-",SUM(AA135:AA141)*'3j PAAC PAP'!$G$36)</f>
        <v>-</v>
      </c>
      <c r="AB143" s="35" t="str">
        <f>IF(AB135="-","-",SUM(AB135:AB141)*'3j PAAC PAP'!$G$36)</f>
        <v>-</v>
      </c>
      <c r="AC143" s="35" t="str">
        <f>IF(AC135="-","-",SUM(AC135:AC141)*'3j PAAC PAP'!$G$36)</f>
        <v>-</v>
      </c>
      <c r="AD143" s="25"/>
    </row>
    <row r="144" spans="1:30" s="26" customFormat="1" ht="11.25" x14ac:dyDescent="0.15">
      <c r="A144" s="207">
        <v>9</v>
      </c>
      <c r="B144" s="123" t="s">
        <v>189</v>
      </c>
      <c r="C144" s="123" t="s">
        <v>250</v>
      </c>
      <c r="D144" s="121" t="s">
        <v>134</v>
      </c>
      <c r="E144" s="75"/>
      <c r="F144" s="27"/>
      <c r="G144" s="35">
        <f>IF(G135="-","-",SUM(G135:G143)*'3k EBIT'!$E$10)</f>
        <v>11.42027694907701</v>
      </c>
      <c r="H144" s="35">
        <f>IF(H135="-","-",SUM(H135:H143)*'3k EBIT'!$E$10)</f>
        <v>10.931563786514143</v>
      </c>
      <c r="I144" s="35">
        <f>IF(I135="-","-",SUM(I135:I143)*'3k EBIT'!$E$10)</f>
        <v>11.373518171776073</v>
      </c>
      <c r="J144" s="35">
        <f>IF(J135="-","-",SUM(J135:J143)*'3k EBIT'!$E$10)</f>
        <v>11.16047423098988</v>
      </c>
      <c r="K144" s="35">
        <f>IF(K135="-","-",SUM(K135:K143)*'3k EBIT'!$E$10)</f>
        <v>12.1990237720275</v>
      </c>
      <c r="L144" s="35">
        <f>IF(L135="-","-",SUM(L135:L143)*'3k EBIT'!$E$10)</f>
        <v>12.056739458991308</v>
      </c>
      <c r="M144" s="35">
        <f>IF(M135="-","-",SUM(M135:M143)*'3k EBIT'!$E$10)</f>
        <v>13.275318498522992</v>
      </c>
      <c r="N144" s="35">
        <f>IF(N135="-","-",SUM(N135:N143)*'3k EBIT'!$E$10)</f>
        <v>13.739118586306255</v>
      </c>
      <c r="O144" s="27"/>
      <c r="P144" s="35">
        <f>IF(P135="-","-",SUM(P135:P143)*'3k EBIT'!$E$10)</f>
        <v>13.739118586306255</v>
      </c>
      <c r="Q144" s="35">
        <f>IF(Q135="-","-",SUM(Q135:Q143)*'3k EBIT'!$E$10)</f>
        <v>15.152479688781776</v>
      </c>
      <c r="R144" s="35">
        <f>IF(R135="-","-",SUM(R135:R143)*'3k EBIT'!$E$10)</f>
        <v>14.605635008526638</v>
      </c>
      <c r="S144" s="35">
        <f>IF(S135="-","-",SUM(S135:S143)*'3k EBIT'!$E$10)</f>
        <v>14.609154378093171</v>
      </c>
      <c r="T144" s="35">
        <f>IF(T135="-","-",SUM(T135:T143)*'3k EBIT'!$E$10)</f>
        <v>13.934257713246186</v>
      </c>
      <c r="U144" s="35">
        <f>IF(U135="-","-",SUM(U135:U143)*'3k EBIT'!$E$10)</f>
        <v>15.381645010345263</v>
      </c>
      <c r="V144" s="35">
        <f>IF(V135="-","-",SUM(V135:V143)*'3k EBIT'!$E$10)</f>
        <v>16.92348908543125</v>
      </c>
      <c r="W144" s="35">
        <f>IF(W135="-","-",SUM(W135:W143)*'3k EBIT'!$E$10)</f>
        <v>23.589539279282089</v>
      </c>
      <c r="X144" s="27"/>
      <c r="Y144" s="35">
        <f>IF(Y135="-","-",SUM(Y135:Y143)*'3k EBIT'!$E$10)</f>
        <v>39.867901740187307</v>
      </c>
      <c r="Z144" s="35" t="str">
        <f>IF(Z135="-","-",SUM(Z135:Z143)*'3k EBIT'!$E$10)</f>
        <v>-</v>
      </c>
      <c r="AA144" s="35" t="str">
        <f>IF(AA135="-","-",SUM(AA135:AA143)*'3k EBIT'!$E$10)</f>
        <v>-</v>
      </c>
      <c r="AB144" s="35" t="str">
        <f>IF(AB135="-","-",SUM(AB135:AB143)*'3k EBIT'!$E$10)</f>
        <v>-</v>
      </c>
      <c r="AC144" s="35" t="str">
        <f>IF(AC135="-","-",SUM(AC135:AC143)*'3k EBIT'!$E$10)</f>
        <v>-</v>
      </c>
      <c r="AD144" s="25"/>
    </row>
    <row r="145" spans="1:30" s="26" customFormat="1" ht="11.25" x14ac:dyDescent="0.15">
      <c r="A145" s="207">
        <v>10</v>
      </c>
      <c r="B145" s="123" t="s">
        <v>251</v>
      </c>
      <c r="C145" s="158" t="s">
        <v>252</v>
      </c>
      <c r="D145" s="121" t="s">
        <v>134</v>
      </c>
      <c r="E145" s="116"/>
      <c r="F145" s="27"/>
      <c r="G145" s="35">
        <f>IF(G135="-","-",SUM(G135:G138,G140:G144)*'3l HAP'!$E$11)</f>
        <v>6.6553671200495845</v>
      </c>
      <c r="H145" s="35">
        <f>IF(H135="-","-",SUM(H135:H138,H140:H144)*'3l HAP'!$E$11)</f>
        <v>6.2643697260819673</v>
      </c>
      <c r="I145" s="35">
        <f>IF(I135="-","-",SUM(I135:I138,I140:I144)*'3l HAP'!$E$11)</f>
        <v>6.3084329923035138</v>
      </c>
      <c r="J145" s="35">
        <f>IF(J135="-","-",SUM(J135:J138,J140:J144)*'3l HAP'!$E$11)</f>
        <v>6.1551007441438257</v>
      </c>
      <c r="K145" s="35">
        <f>IF(K135="-","-",SUM(K135:K138,K140:K144)*'3l HAP'!$E$11)</f>
        <v>6.9522994437665124</v>
      </c>
      <c r="L145" s="35">
        <f>IF(L135="-","-",SUM(L135:L138,L140:L144)*'3l HAP'!$E$11)</f>
        <v>6.82538870626066</v>
      </c>
      <c r="M145" s="35">
        <f>IF(M135="-","-",SUM(M135:M138,M140:M144)*'3l HAP'!$E$11)</f>
        <v>7.6481626918716756</v>
      </c>
      <c r="N145" s="35">
        <f>IF(N135="-","-",SUM(N135:N138,N140:N144)*'3l HAP'!$E$11)</f>
        <v>8.013238288279906</v>
      </c>
      <c r="O145" s="27"/>
      <c r="P145" s="35">
        <f>IF(P135="-","-",SUM(P135:P138,P140:P144)*'3l HAP'!$E$11)</f>
        <v>8.013238288279906</v>
      </c>
      <c r="Q145" s="35">
        <f>IF(Q135="-","-",SUM(Q135:Q138,Q140:Q144)*'3l HAP'!$E$11)</f>
        <v>9.0758001052731796</v>
      </c>
      <c r="R145" s="35">
        <f>IF(R135="-","-",SUM(R135:R138,R140:R144)*'3l HAP'!$E$11)</f>
        <v>8.6439907318694864</v>
      </c>
      <c r="S145" s="35">
        <f>IF(S135="-","-",SUM(S135:S138,S140:S144)*'3l HAP'!$E$11)</f>
        <v>8.6509989162283283</v>
      </c>
      <c r="T145" s="35">
        <f>IF(T135="-","-",SUM(T135:T138,T140:T144)*'3l HAP'!$E$11)</f>
        <v>8.0872475650091236</v>
      </c>
      <c r="U145" s="35">
        <f>IF(U135="-","-",SUM(U135:U138,U140:U144)*'3l HAP'!$E$11)</f>
        <v>8.892540713317663</v>
      </c>
      <c r="V145" s="35">
        <f>IF(V135="-","-",SUM(V135:V138,V140:V144)*'3l HAP'!$E$11)</f>
        <v>10.094646481635779</v>
      </c>
      <c r="W145" s="35">
        <f>IF(W135="-","-",SUM(W135:W138,W140:W144)*'3l HAP'!$E$11)</f>
        <v>14.684551513236611</v>
      </c>
      <c r="X145" s="27"/>
      <c r="Y145" s="35">
        <f>IF(Y135="-","-",SUM(Y135:Y138,Y140:Y144)*'3l HAP'!$E$11)</f>
        <v>27.072420309593213</v>
      </c>
      <c r="Z145" s="35" t="str">
        <f>IF(Z135="-","-",SUM(Z135:Z138,Z140:Z144)*'3l HAP'!$E$11)</f>
        <v>-</v>
      </c>
      <c r="AA145" s="35" t="str">
        <f>IF(AA135="-","-",SUM(AA135:AA138,AA140:AA144)*'3l HAP'!$E$11)</f>
        <v>-</v>
      </c>
      <c r="AB145" s="35" t="str">
        <f>IF(AB135="-","-",SUM(AB135:AB138,AB140:AB144)*'3l HAP'!$E$11)</f>
        <v>-</v>
      </c>
      <c r="AC145" s="35" t="str">
        <f>IF(AC135="-","-",SUM(AC135:AC138,AC140:AC144)*'3l HAP'!$E$11)</f>
        <v>-</v>
      </c>
      <c r="AD145" s="25"/>
    </row>
    <row r="146" spans="1:30" s="26" customFormat="1" ht="11.25" x14ac:dyDescent="0.15">
      <c r="A146" s="207">
        <v>11</v>
      </c>
      <c r="B146" s="123" t="s">
        <v>253</v>
      </c>
      <c r="C146" s="123" t="str">
        <f>B146&amp;"_"&amp;D146</f>
        <v>Total_Southern Western</v>
      </c>
      <c r="D146" s="121" t="s">
        <v>134</v>
      </c>
      <c r="E146" s="75"/>
      <c r="F146" s="27"/>
      <c r="G146" s="35">
        <f t="shared" ref="G146:N146" si="30">IF(G135="-","-",SUM(G135:G145))</f>
        <v>607.72232669392065</v>
      </c>
      <c r="H146" s="35">
        <f t="shared" si="30"/>
        <v>581.60959452633756</v>
      </c>
      <c r="I146" s="35">
        <f t="shared" si="30"/>
        <v>604.91440530369505</v>
      </c>
      <c r="J146" s="35">
        <f t="shared" si="30"/>
        <v>593.54823869827908</v>
      </c>
      <c r="K146" s="35">
        <f t="shared" si="30"/>
        <v>649.00591698012181</v>
      </c>
      <c r="L146" s="35">
        <f t="shared" si="30"/>
        <v>641.39036128128396</v>
      </c>
      <c r="M146" s="35">
        <f t="shared" si="30"/>
        <v>706.34884769819064</v>
      </c>
      <c r="N146" s="35">
        <f t="shared" si="30"/>
        <v>731.12444414773029</v>
      </c>
      <c r="O146" s="27"/>
      <c r="P146" s="35">
        <f t="shared" ref="P146:W146" si="31">IF(P135="-","-",SUM(P135:P145))</f>
        <v>731.12444414773029</v>
      </c>
      <c r="Q146" s="35">
        <f t="shared" si="31"/>
        <v>806.57440168489427</v>
      </c>
      <c r="R146" s="35">
        <f t="shared" si="31"/>
        <v>777.36130523888016</v>
      </c>
      <c r="S146" s="35">
        <f t="shared" si="31"/>
        <v>777.55354332391528</v>
      </c>
      <c r="T146" s="35">
        <f t="shared" si="31"/>
        <v>741.46892954747182</v>
      </c>
      <c r="U146" s="35">
        <f t="shared" si="31"/>
        <v>818.45247002484336</v>
      </c>
      <c r="V146" s="35">
        <f t="shared" si="31"/>
        <v>900.80423043650364</v>
      </c>
      <c r="W146" s="35">
        <f t="shared" si="31"/>
        <v>1256.2387375956005</v>
      </c>
      <c r="X146" s="27"/>
      <c r="Y146" s="35">
        <f t="shared" ref="Y146:AC146" si="32">IF(Y135="-","-",SUM(Y135:Y145))</f>
        <v>2125.3821715018307</v>
      </c>
      <c r="Z146" s="35" t="str">
        <f t="shared" si="32"/>
        <v>-</v>
      </c>
      <c r="AA146" s="35" t="str">
        <f t="shared" si="32"/>
        <v>-</v>
      </c>
      <c r="AB146" s="35" t="str">
        <f t="shared" si="32"/>
        <v>-</v>
      </c>
      <c r="AC146" s="35" t="str">
        <f t="shared" si="32"/>
        <v>-</v>
      </c>
      <c r="AD146" s="25"/>
    </row>
    <row r="147" spans="1:30" s="26" customFormat="1" ht="11.25" customHeight="1" x14ac:dyDescent="0.15">
      <c r="A147" s="207">
        <v>1</v>
      </c>
      <c r="B147" s="120" t="s">
        <v>244</v>
      </c>
      <c r="C147" s="120" t="s">
        <v>180</v>
      </c>
      <c r="D147" s="122" t="s">
        <v>124</v>
      </c>
      <c r="E147" s="119"/>
      <c r="F147" s="27"/>
      <c r="G147" s="117">
        <f>IF('3a DF'!H144="-","-",'3a DF'!H144)</f>
        <v>260.9344751008137</v>
      </c>
      <c r="H147" s="117">
        <f>IF('3a DF'!I144="-","-",'3a DF'!I144)</f>
        <v>233.60447510081369</v>
      </c>
      <c r="I147" s="117">
        <f>IF('3a DF'!J144="-","-",'3a DF'!J144)</f>
        <v>214.65410762429266</v>
      </c>
      <c r="J147" s="117">
        <f>IF('3a DF'!K144="-","-",'3a DF'!K144)</f>
        <v>203.51408855192199</v>
      </c>
      <c r="K147" s="117">
        <f>IF('3a DF'!L144="-","-",'3a DF'!L144)</f>
        <v>246.60129437784821</v>
      </c>
      <c r="L147" s="117">
        <f>IF('3a DF'!M144="-","-",'3a DF'!M144)</f>
        <v>236.30406585047723</v>
      </c>
      <c r="M147" s="117">
        <f>IF('3a DF'!N144="-","-",'3a DF'!N144)</f>
        <v>256.30039594044149</v>
      </c>
      <c r="N147" s="117">
        <f>IF('3a DF'!O144="-","-",'3a DF'!O144)</f>
        <v>280.7166587999011</v>
      </c>
      <c r="O147" s="27"/>
      <c r="P147" s="117">
        <f>IF('3a DF'!Q144="-","-",'3a DF'!Q144)</f>
        <v>280.7166587999011</v>
      </c>
      <c r="Q147" s="117">
        <f>IF('3a DF'!R144="-","-",'3a DF'!R144)</f>
        <v>331.99712968188715</v>
      </c>
      <c r="R147" s="117">
        <f>IF('3a DF'!S144="-","-",'3a DF'!S144)</f>
        <v>300.95916804465259</v>
      </c>
      <c r="S147" s="117">
        <f>IF('3a DF'!T144="-","-",'3a DF'!T144)</f>
        <v>291.95612975350878</v>
      </c>
      <c r="T147" s="117">
        <f>IF('3a DF'!U144="-","-",'3a DF'!U144)</f>
        <v>254.54609393609564</v>
      </c>
      <c r="U147" s="117">
        <f>IF('3a DF'!V144="-","-",'3a DF'!V144)</f>
        <v>301.01916018707857</v>
      </c>
      <c r="V147" s="117">
        <f>IF('3a DF'!W144="-","-",'3a DF'!W144)</f>
        <v>379.8085891216387</v>
      </c>
      <c r="W147" s="117">
        <f>IF('3a DF'!X144="-","-",'3a DF'!X144)</f>
        <v>684.87733453179499</v>
      </c>
      <c r="X147" s="27"/>
      <c r="Y147" s="117">
        <f>IF('3a DF'!Z144="-","-",'3a DF'!Z144)</f>
        <v>1509.2756943803633</v>
      </c>
      <c r="Z147" s="117" t="str">
        <f>IF('3a DF'!AA144="-","-",'3a DF'!AA144)</f>
        <v>-</v>
      </c>
      <c r="AA147" s="117" t="str">
        <f>IF('3a DF'!AB144="-","-",'3a DF'!AB144)</f>
        <v>-</v>
      </c>
      <c r="AB147" s="117" t="str">
        <f>IF('3a DF'!AC144="-","-",'3a DF'!AC144)</f>
        <v>-</v>
      </c>
      <c r="AC147" s="117" t="str">
        <f>IF('3a DF'!AD144="-","-",'3a DF'!AD144)</f>
        <v>-</v>
      </c>
      <c r="AD147" s="25"/>
    </row>
    <row r="148" spans="1:30" s="26" customFormat="1" ht="11.25" customHeight="1" x14ac:dyDescent="0.15">
      <c r="A148" s="207">
        <v>2</v>
      </c>
      <c r="B148" s="120" t="s">
        <v>244</v>
      </c>
      <c r="C148" s="120" t="s">
        <v>181</v>
      </c>
      <c r="D148" s="122" t="s">
        <v>124</v>
      </c>
      <c r="E148" s="119"/>
      <c r="F148" s="27"/>
      <c r="G148" s="117">
        <f>IF('3b CM'!G39="-","-",'3b CM'!G39)</f>
        <v>6.1175638994480051E-2</v>
      </c>
      <c r="H148" s="117">
        <f>IF('3b CM'!H39="-","-",'3b CM'!H39)</f>
        <v>9.176345849172006E-2</v>
      </c>
      <c r="I148" s="117">
        <f>IF('3b CM'!I39="-","-",'3b CM'!I39)</f>
        <v>0.28895315528437066</v>
      </c>
      <c r="J148" s="117">
        <f>IF('3b CM'!J39="-","-",'3b CM'!J39)</f>
        <v>0.29385096761117679</v>
      </c>
      <c r="K148" s="117">
        <f>IF('3b CM'!K39="-","-",'3b CM'!K39)</f>
        <v>3.7741611674457607</v>
      </c>
      <c r="L148" s="117">
        <f>IF('3b CM'!L39="-","-",'3b CM'!L39)</f>
        <v>3.6613177040715024</v>
      </c>
      <c r="M148" s="117">
        <f>IF('3b CM'!M39="-","-",'3b CM'!M39)</f>
        <v>12.452506250272078</v>
      </c>
      <c r="N148" s="117">
        <f>IF('3b CM'!N39="-","-",'3b CM'!N39)</f>
        <v>11.837706651688718</v>
      </c>
      <c r="O148" s="27"/>
      <c r="P148" s="117">
        <f>IF('3b CM'!P39="-","-",'3b CM'!P39)</f>
        <v>11.837706651688718</v>
      </c>
      <c r="Q148" s="117">
        <f>IF('3b CM'!Q39="-","-",'3b CM'!Q39)</f>
        <v>15.9188846789134</v>
      </c>
      <c r="R148" s="117">
        <f>IF('3b CM'!R39="-","-",'3b CM'!R39)</f>
        <v>15.289883070643905</v>
      </c>
      <c r="S148" s="117">
        <f>IF('3b CM'!S39="-","-",'3b CM'!S39)</f>
        <v>18.3493358255399</v>
      </c>
      <c r="T148" s="117">
        <f>IF('3b CM'!T39="-","-",'3b CM'!T39)</f>
        <v>18.696712350571481</v>
      </c>
      <c r="U148" s="117">
        <f>IF('3b CM'!U39="-","-",'3b CM'!U39)</f>
        <v>14.236572129873764</v>
      </c>
      <c r="V148" s="117">
        <f>IF('3b CM'!V39="-","-",'3b CM'!V39)</f>
        <v>14.391380524548923</v>
      </c>
      <c r="W148" s="117">
        <f>IF('3b CM'!W39="-","-",'3b CM'!W39)</f>
        <v>9.0116475461123571</v>
      </c>
      <c r="X148" s="27"/>
      <c r="Y148" s="117">
        <f>IF('3b CM'!Y39="-","-",'3b CM'!Y39)</f>
        <v>12.048011765323993</v>
      </c>
      <c r="Z148" s="117" t="str">
        <f>IF('3b CM'!Z39="-","-",'3b CM'!Z39)</f>
        <v>-</v>
      </c>
      <c r="AA148" s="117" t="str">
        <f>IF('3b CM'!AA39="-","-",'3b CM'!AA39)</f>
        <v>-</v>
      </c>
      <c r="AB148" s="117" t="str">
        <f>IF('3b CM'!AB39="-","-",'3b CM'!AB39)</f>
        <v>-</v>
      </c>
      <c r="AC148" s="117" t="str">
        <f>IF('3b CM'!AC39="-","-",'3b CM'!AC39)</f>
        <v>-</v>
      </c>
      <c r="AD148" s="25"/>
    </row>
    <row r="149" spans="1:30" s="26" customFormat="1" ht="11.25" customHeight="1" x14ac:dyDescent="0.15">
      <c r="A149" s="207"/>
      <c r="B149" s="120" t="s">
        <v>245</v>
      </c>
      <c r="C149" s="120" t="s">
        <v>182</v>
      </c>
      <c r="D149" s="122" t="s">
        <v>124</v>
      </c>
      <c r="E149" s="119"/>
      <c r="F149" s="27"/>
      <c r="G149" s="117" t="str">
        <f>IF('3c AA'!J178="-","-",'3c AA'!J178)</f>
        <v>-</v>
      </c>
      <c r="H149" s="117" t="str">
        <f>IF('3c AA'!K178="-","-",'3c AA'!K178)</f>
        <v>-</v>
      </c>
      <c r="I149" s="117" t="str">
        <f>IF('3c AA'!L178="-","-",'3c AA'!L178)</f>
        <v>-</v>
      </c>
      <c r="J149" s="117" t="str">
        <f>IF('3c AA'!M178="-","-",'3c AA'!M178)</f>
        <v>-</v>
      </c>
      <c r="K149" s="117" t="str">
        <f>IF('3c AA'!N178="-","-",'3c AA'!N178)</f>
        <v>-</v>
      </c>
      <c r="L149" s="117" t="str">
        <f>IF('3c AA'!O178="-","-",'3c AA'!O178)</f>
        <v>-</v>
      </c>
      <c r="M149" s="117" t="str">
        <f>IF('3c AA'!P178="-","-",'3c AA'!P178)</f>
        <v>-</v>
      </c>
      <c r="N149" s="117" t="str">
        <f>IF('3c AA'!Q178="-","-",'3c AA'!Q178)</f>
        <v>-</v>
      </c>
      <c r="O149" s="27"/>
      <c r="P149" s="117" t="str">
        <f>IF('3c AA'!S178="-","-",'3c AA'!S178)</f>
        <v>-</v>
      </c>
      <c r="Q149" s="117" t="str">
        <f>IF('3c AA'!T178="-","-",'3c AA'!T178)</f>
        <v>-</v>
      </c>
      <c r="R149" s="117" t="str">
        <f>IF('3c AA'!U178="-","-",'3c AA'!U178)</f>
        <v>-</v>
      </c>
      <c r="S149" s="117" t="str">
        <f>IF('3c AA'!V178="-","-",'3c AA'!V178)</f>
        <v>-</v>
      </c>
      <c r="T149" s="117">
        <f>IF('3c AA'!W178="-","-",'3c AA'!W178)</f>
        <v>0</v>
      </c>
      <c r="U149" s="117">
        <f>IF('3c AA'!X178="-","-",'3c AA'!X178)</f>
        <v>0</v>
      </c>
      <c r="V149" s="117">
        <f>IF('3c AA'!Y178="-","-",'3c AA'!Y178)</f>
        <v>0</v>
      </c>
      <c r="W149" s="117" t="str">
        <f>IF('3c AA'!Z178="-","-",'3c AA'!Z178)</f>
        <v>-</v>
      </c>
      <c r="X149" s="27"/>
      <c r="Y149" s="117">
        <f>IF('3c AA'!AB178="-","-",'3c AA'!AB178)</f>
        <v>3.6112886450785173</v>
      </c>
      <c r="Z149" s="117" t="str">
        <f>IF('3c AA'!AC178="-","-",'3c AA'!AC178)</f>
        <v>-</v>
      </c>
      <c r="AA149" s="117" t="str">
        <f>IF('3c AA'!AD178="-","-",'3c AA'!AD178)</f>
        <v>-</v>
      </c>
      <c r="AB149" s="117" t="str">
        <f>IF('3c AA'!AE178="-","-",'3c AA'!AE178)</f>
        <v>-</v>
      </c>
      <c r="AC149" s="117" t="str">
        <f>IF('3c AA'!AF178="-","-",'3c AA'!AF178)</f>
        <v>-</v>
      </c>
      <c r="AD149" s="25"/>
    </row>
    <row r="150" spans="1:30" s="26" customFormat="1" ht="11.25" customHeight="1" x14ac:dyDescent="0.15">
      <c r="A150" s="207">
        <v>3</v>
      </c>
      <c r="B150" s="120" t="s">
        <v>246</v>
      </c>
      <c r="C150" s="120" t="s">
        <v>183</v>
      </c>
      <c r="D150" s="122" t="s">
        <v>124</v>
      </c>
      <c r="E150" s="119"/>
      <c r="F150" s="27"/>
      <c r="G150" s="117">
        <f>IF('3d PC'!G40="-","-",'3d PC'!G40)</f>
        <v>90.567177454328473</v>
      </c>
      <c r="H150" s="117">
        <f>IF('3d PC'!H40="-","-",'3d PC'!H40)</f>
        <v>90.539774147485858</v>
      </c>
      <c r="I150" s="117">
        <f>IF('3d PC'!I40="-","-",'3d PC'!I40)</f>
        <v>110.93381557974584</v>
      </c>
      <c r="J150" s="117">
        <f>IF('3d PC'!J40="-","-",'3d PC'!J40)</f>
        <v>110.82963230631385</v>
      </c>
      <c r="K150" s="117">
        <f>IF('3d PC'!K40="-","-",'3d PC'!K40)</f>
        <v>118.09038794423699</v>
      </c>
      <c r="L150" s="117">
        <f>IF('3d PC'!L40="-","-",'3d PC'!L40)</f>
        <v>118.51685906199097</v>
      </c>
      <c r="M150" s="117">
        <f>IF('3d PC'!M40="-","-",'3d PC'!M40)</f>
        <v>137.28400182664441</v>
      </c>
      <c r="N150" s="117">
        <f>IF('3d PC'!N40="-","-",'3d PC'!N40)</f>
        <v>137.37777776147172</v>
      </c>
      <c r="O150" s="27"/>
      <c r="P150" s="117">
        <f>IF('3d PC'!P40="-","-",'3d PC'!P40)</f>
        <v>137.37777776147172</v>
      </c>
      <c r="Q150" s="117">
        <f>IF('3d PC'!Q40="-","-",'3d PC'!Q40)</f>
        <v>146.98010953051718</v>
      </c>
      <c r="R150" s="117">
        <f>IF('3d PC'!R40="-","-",'3d PC'!R40)</f>
        <v>148.7871317194722</v>
      </c>
      <c r="S150" s="117">
        <f>IF('3d PC'!S40="-","-",'3d PC'!S40)</f>
        <v>153.06304542882961</v>
      </c>
      <c r="T150" s="117">
        <f>IF('3d PC'!T40="-","-",'3d PC'!T40)</f>
        <v>152.51937387788138</v>
      </c>
      <c r="U150" s="117">
        <f>IF('3d PC'!U40="-","-",'3d PC'!U40)</f>
        <v>161.49460502268013</v>
      </c>
      <c r="V150" s="117">
        <f>IF('3d PC'!V40="-","-",'3d PC'!V40)</f>
        <v>160.73683045823435</v>
      </c>
      <c r="W150" s="117">
        <f>IF('3d PC'!W40="-","-",'3d PC'!W40)</f>
        <v>168.08146139532414</v>
      </c>
      <c r="X150" s="27"/>
      <c r="Y150" s="117">
        <f>IF('3d PC'!Y40="-","-",'3d PC'!Y40)</f>
        <v>166.51106320148239</v>
      </c>
      <c r="Z150" s="117" t="str">
        <f>IF('3d PC'!Z40="-","-",'3d PC'!Z40)</f>
        <v>-</v>
      </c>
      <c r="AA150" s="117" t="str">
        <f>IF('3d PC'!AA40="-","-",'3d PC'!AA40)</f>
        <v>-</v>
      </c>
      <c r="AB150" s="117" t="str">
        <f>IF('3d PC'!AB40="-","-",'3d PC'!AB40)</f>
        <v>-</v>
      </c>
      <c r="AC150" s="117" t="str">
        <f>IF('3d PC'!AC40="-","-",'3d PC'!AC40)</f>
        <v>-</v>
      </c>
      <c r="AD150" s="25"/>
    </row>
    <row r="151" spans="1:30" s="26" customFormat="1" ht="11.25" customHeight="1" x14ac:dyDescent="0.15">
      <c r="A151" s="207">
        <v>4</v>
      </c>
      <c r="B151" s="120" t="s">
        <v>247</v>
      </c>
      <c r="C151" s="120" t="s">
        <v>184</v>
      </c>
      <c r="D151" s="122" t="s">
        <v>124</v>
      </c>
      <c r="E151" s="119"/>
      <c r="F151" s="27"/>
      <c r="G151" s="117">
        <f>IF('3e NC-Elec'!H68="-","-",'3e NC-Elec'!H68)</f>
        <v>124.64006270184616</v>
      </c>
      <c r="H151" s="117">
        <f>IF('3e NC-Elec'!I68="-","-",'3e NC-Elec'!I68)</f>
        <v>125.65806844775963</v>
      </c>
      <c r="I151" s="117">
        <f>IF('3e NC-Elec'!J68="-","-",'3e NC-Elec'!J68)</f>
        <v>128.47579608971128</v>
      </c>
      <c r="J151" s="117">
        <f>IF('3e NC-Elec'!K68="-","-",'3e NC-Elec'!K68)</f>
        <v>127.7101185065427</v>
      </c>
      <c r="K151" s="117">
        <f>IF('3e NC-Elec'!L68="-","-",'3e NC-Elec'!L68)</f>
        <v>125.1738577657479</v>
      </c>
      <c r="L151" s="117">
        <f>IF('3e NC-Elec'!M68="-","-",'3e NC-Elec'!M68)</f>
        <v>126.39425740100596</v>
      </c>
      <c r="M151" s="117">
        <f>IF('3e NC-Elec'!N68="-","-",'3e NC-Elec'!N68)</f>
        <v>134.90139034816798</v>
      </c>
      <c r="N151" s="117">
        <f>IF('3e NC-Elec'!O68="-","-",'3e NC-Elec'!O68)</f>
        <v>134.36747610136368</v>
      </c>
      <c r="O151" s="27"/>
      <c r="P151" s="117">
        <f>IF('3e NC-Elec'!Q68="-","-",'3e NC-Elec'!Q68)</f>
        <v>134.36747610136368</v>
      </c>
      <c r="Q151" s="117">
        <f>IF('3e NC-Elec'!R68="-","-",'3e NC-Elec'!R68)</f>
        <v>141.83702090841294</v>
      </c>
      <c r="R151" s="117">
        <f>IF('3e NC-Elec'!S68="-","-",'3e NC-Elec'!S68)</f>
        <v>142.76928394509827</v>
      </c>
      <c r="S151" s="117">
        <f>IF('3e NC-Elec'!T68="-","-",'3e NC-Elec'!T68)</f>
        <v>145.6907410951643</v>
      </c>
      <c r="T151" s="117">
        <f>IF('3e NC-Elec'!U68="-","-",'3e NC-Elec'!U68)</f>
        <v>148.92271701829597</v>
      </c>
      <c r="U151" s="117">
        <f>IF('3e NC-Elec'!V68="-","-",'3e NC-Elec'!V68)</f>
        <v>157.36580042520146</v>
      </c>
      <c r="V151" s="117">
        <f>IF('3e NC-Elec'!W68="-","-",'3e NC-Elec'!W68)</f>
        <v>156.47590595298601</v>
      </c>
      <c r="W151" s="117">
        <f>IF('3e NC-Elec'!X68="-","-",'3e NC-Elec'!X68)</f>
        <v>193.62621374107596</v>
      </c>
      <c r="X151" s="27"/>
      <c r="Y151" s="117">
        <f>IF('3e NC-Elec'!Z68="-","-",'3e NC-Elec'!Z68)</f>
        <v>203.41218262960146</v>
      </c>
      <c r="Z151" s="117" t="str">
        <f>IF('3e NC-Elec'!AA68="-","-",'3e NC-Elec'!AA68)</f>
        <v>-</v>
      </c>
      <c r="AA151" s="117" t="str">
        <f>IF('3e NC-Elec'!AB68="-","-",'3e NC-Elec'!AB68)</f>
        <v>-</v>
      </c>
      <c r="AB151" s="117" t="str">
        <f>IF('3e NC-Elec'!AC68="-","-",'3e NC-Elec'!AC68)</f>
        <v>-</v>
      </c>
      <c r="AC151" s="117" t="str">
        <f>IF('3e NC-Elec'!AD68="-","-",'3e NC-Elec'!AD68)</f>
        <v>-</v>
      </c>
      <c r="AD151" s="25"/>
    </row>
    <row r="152" spans="1:30" s="26" customFormat="1" ht="11.25" customHeight="1" x14ac:dyDescent="0.15">
      <c r="A152" s="207">
        <v>5</v>
      </c>
      <c r="B152" s="120" t="s">
        <v>248</v>
      </c>
      <c r="C152" s="120" t="s">
        <v>185</v>
      </c>
      <c r="D152" s="122" t="s">
        <v>124</v>
      </c>
      <c r="E152" s="119"/>
      <c r="F152" s="27"/>
      <c r="G152" s="117">
        <f>IF('3g CPIH'!C$17="-","-",'3h OC '!$E$10*('3g CPIH'!C$17/'3g CPIH'!$G$17))</f>
        <v>76.502677103718199</v>
      </c>
      <c r="H152" s="117">
        <f>IF('3g CPIH'!D$17="-","-",'3h OC '!$E$10*('3g CPIH'!D$17/'3g CPIH'!$G$17))</f>
        <v>76.655835616438353</v>
      </c>
      <c r="I152" s="117">
        <f>IF('3g CPIH'!E$17="-","-",'3h OC '!$E$10*('3g CPIH'!E$17/'3g CPIH'!$G$17))</f>
        <v>76.885573385518597</v>
      </c>
      <c r="J152" s="117">
        <f>IF('3g CPIH'!F$17="-","-",'3h OC '!$E$10*('3g CPIH'!F$17/'3g CPIH'!$G$17))</f>
        <v>77.345048923679059</v>
      </c>
      <c r="K152" s="117">
        <f>IF('3g CPIH'!G$17="-","-",'3h OC '!$E$10*('3g CPIH'!G$17/'3g CPIH'!$G$17))</f>
        <v>78.263999999999996</v>
      </c>
      <c r="L152" s="117">
        <f>IF('3g CPIH'!H$17="-","-",'3h OC '!$E$10*('3g CPIH'!H$17/'3g CPIH'!$G$17))</f>
        <v>79.259530332681024</v>
      </c>
      <c r="M152" s="117">
        <f>IF('3g CPIH'!I$17="-","-",'3h OC '!$E$10*('3g CPIH'!I$17/'3g CPIH'!$G$17))</f>
        <v>80.408219178082177</v>
      </c>
      <c r="N152" s="117">
        <f>IF('3g CPIH'!J$17="-","-",'3h OC '!$E$10*('3g CPIH'!J$17/'3g CPIH'!$G$17))</f>
        <v>81.097432485322898</v>
      </c>
      <c r="O152" s="27"/>
      <c r="P152" s="117">
        <f>IF('3g CPIH'!L$17="-","-",'3h OC '!$E$10*('3g CPIH'!L$17/'3g CPIH'!$G$17))</f>
        <v>81.097432485322898</v>
      </c>
      <c r="Q152" s="117">
        <f>IF('3g CPIH'!M$17="-","-",'3h OC '!$E$10*('3g CPIH'!M$17/'3g CPIH'!$G$17))</f>
        <v>82.016383561643835</v>
      </c>
      <c r="R152" s="117">
        <f>IF('3g CPIH'!N$17="-","-",'3h OC '!$E$10*('3g CPIH'!N$17/'3g CPIH'!$G$17))</f>
        <v>82.62901761252445</v>
      </c>
      <c r="S152" s="117">
        <f>IF('3g CPIH'!O$17="-","-",'3h OC '!$E$10*('3g CPIH'!O$17/'3g CPIH'!$G$17))</f>
        <v>83.088493150684926</v>
      </c>
      <c r="T152" s="117">
        <f>IF('3g CPIH'!P$17="-","-",'3h OC '!$E$10*('3g CPIH'!P$17/'3g CPIH'!$G$17))</f>
        <v>83.318230919765156</v>
      </c>
      <c r="U152" s="117">
        <f>IF('3g CPIH'!Q$17="-","-",'3h OC '!$E$10*('3g CPIH'!Q$17/'3g CPIH'!$G$17))</f>
        <v>83.777706457925632</v>
      </c>
      <c r="V152" s="117">
        <f>IF('3g CPIH'!R$17="-","-",'3h OC '!$E$10*('3g CPIH'!R$17/'3g CPIH'!$G$17))</f>
        <v>85.309291585127198</v>
      </c>
      <c r="W152" s="117">
        <f>IF('3g CPIH'!S$17="-","-",'3h OC '!$E$10*('3g CPIH'!S$17/'3g CPIH'!$G$17))</f>
        <v>87.836407045009793</v>
      </c>
      <c r="X152" s="27"/>
      <c r="Y152" s="117">
        <f>IF('3g CPIH'!U$17="-","-",'3h OC '!$E$10*('3g CPIH'!U$17/'3g CPIH'!$G$17))</f>
        <v>92.278003913894324</v>
      </c>
      <c r="Z152" s="117" t="str">
        <f>IF('3g CPIH'!V$17="-","-",'3h OC '!$E$10*('3g CPIH'!V$17/'3g CPIH'!$G$17))</f>
        <v>-</v>
      </c>
      <c r="AA152" s="117" t="str">
        <f>IF('3g CPIH'!W$17="-","-",'3h OC '!$E$10*('3g CPIH'!W$17/'3g CPIH'!$G$17))</f>
        <v>-</v>
      </c>
      <c r="AB152" s="117" t="str">
        <f>IF('3g CPIH'!X$17="-","-",'3h OC '!$E$10*('3g CPIH'!X$17/'3g CPIH'!$G$17))</f>
        <v>-</v>
      </c>
      <c r="AC152" s="117" t="str">
        <f>IF('3g CPIH'!Y$17="-","-",'3h OC '!$E$10*('3g CPIH'!Y$17/'3g CPIH'!$G$17))</f>
        <v>-</v>
      </c>
      <c r="AD152" s="25"/>
    </row>
    <row r="153" spans="1:30" s="26" customFormat="1" ht="11.25" customHeight="1" x14ac:dyDescent="0.15">
      <c r="A153" s="207">
        <v>6</v>
      </c>
      <c r="B153" s="120" t="s">
        <v>248</v>
      </c>
      <c r="C153" s="120" t="s">
        <v>186</v>
      </c>
      <c r="D153" s="122" t="s">
        <v>124</v>
      </c>
      <c r="E153" s="119"/>
      <c r="F153" s="27"/>
      <c r="G153" s="117" t="s">
        <v>249</v>
      </c>
      <c r="H153" s="117" t="s">
        <v>249</v>
      </c>
      <c r="I153" s="117" t="s">
        <v>249</v>
      </c>
      <c r="J153" s="117" t="s">
        <v>249</v>
      </c>
      <c r="K153" s="117">
        <f>IF('3i SMNCC'!G$52="-","-",'3i SMNCC'!G$52)</f>
        <v>0</v>
      </c>
      <c r="L153" s="117">
        <f>IF('3i SMNCC'!H$52="-","-",'3i SMNCC'!H$52)</f>
        <v>-0.18995111249132623</v>
      </c>
      <c r="M153" s="117">
        <f>IF('3i SMNCC'!I$52="-","-",'3i SMNCC'!I$52)</f>
        <v>2.3898870370752556</v>
      </c>
      <c r="N153" s="117">
        <f>IF('3i SMNCC'!J$52="-","-",'3i SMNCC'!J$52)</f>
        <v>2.4654814606041811</v>
      </c>
      <c r="O153" s="27"/>
      <c r="P153" s="117">
        <f>IF('3i SMNCC'!L$52="-","-",'3i SMNCC'!L$52)</f>
        <v>2.4654814606041811</v>
      </c>
      <c r="Q153" s="117">
        <f>IF('3i SMNCC'!M$52="-","-",'3i SMNCC'!M$52)</f>
        <v>4.8850955964817686</v>
      </c>
      <c r="R153" s="117">
        <f>IF('3i SMNCC'!N$52="-","-",'3i SMNCC'!N$52)</f>
        <v>4.7480163427765101</v>
      </c>
      <c r="S153" s="117">
        <f>IF('3i SMNCC'!O$52="-","-",'3i SMNCC'!O$52)</f>
        <v>7.093641997338695</v>
      </c>
      <c r="T153" s="117">
        <f>IF('3i SMNCC'!P$52="-","-",'3i SMNCC'!P$52)</f>
        <v>6.2155900817178944</v>
      </c>
      <c r="U153" s="117">
        <f>IF('3i SMNCC'!Q$52="-","-",'3i SMNCC'!Q$52)</f>
        <v>5.8459595331056082</v>
      </c>
      <c r="V153" s="117">
        <f>IF('3i SMNCC'!R$52="-","-",'3i SMNCC'!R$52)</f>
        <v>6.2696858243973583</v>
      </c>
      <c r="W153" s="117">
        <f>IF('3i SMNCC'!S$52="-","-",'3i SMNCC'!S$52)</f>
        <v>6.0892580260299454</v>
      </c>
      <c r="X153" s="27"/>
      <c r="Y153" s="117">
        <f>IF('3i SMNCC'!U$52="-","-",'3i SMNCC'!U$52)</f>
        <v>5.9026181198620193</v>
      </c>
      <c r="Z153" s="117" t="str">
        <f>IF('3i SMNCC'!V$52="-","-",'3i SMNCC'!V$52)</f>
        <v>-</v>
      </c>
      <c r="AA153" s="117" t="str">
        <f>IF('3i SMNCC'!W$52="-","-",'3i SMNCC'!W$52)</f>
        <v>-</v>
      </c>
      <c r="AB153" s="117" t="str">
        <f>IF('3i SMNCC'!X$52="-","-",'3i SMNCC'!X$52)</f>
        <v>-</v>
      </c>
      <c r="AC153" s="117" t="str">
        <f>IF('3i SMNCC'!Y$52="-","-",'3i SMNCC'!Y$52)</f>
        <v>-</v>
      </c>
      <c r="AD153" s="25"/>
    </row>
    <row r="154" spans="1:30" s="26" customFormat="1" ht="11.25" customHeight="1" x14ac:dyDescent="0.15">
      <c r="A154" s="207">
        <v>7</v>
      </c>
      <c r="B154" s="120" t="s">
        <v>248</v>
      </c>
      <c r="C154" s="120" t="s">
        <v>187</v>
      </c>
      <c r="D154" s="122" t="s">
        <v>124</v>
      </c>
      <c r="E154" s="119"/>
      <c r="F154" s="27"/>
      <c r="G154" s="117">
        <f>IF('3g CPIH'!C$17="-","-",'3j PAAC PAP'!$G$18*('3g CPIH'!C$17/'3g CPIH'!$G$17))</f>
        <v>23.857918590998043</v>
      </c>
      <c r="H154" s="117">
        <f>IF('3g CPIH'!D$17="-","-",'3j PAAC PAP'!$G$18*('3g CPIH'!D$17/'3g CPIH'!$G$17))</f>
        <v>23.905682191780819</v>
      </c>
      <c r="I154" s="117">
        <f>IF('3g CPIH'!E$17="-","-",'3j PAAC PAP'!$G$18*('3g CPIH'!E$17/'3g CPIH'!$G$17))</f>
        <v>23.977327592954992</v>
      </c>
      <c r="J154" s="117">
        <f>IF('3g CPIH'!F$17="-","-",'3j PAAC PAP'!$G$18*('3g CPIH'!F$17/'3g CPIH'!$G$17))</f>
        <v>24.120618395303325</v>
      </c>
      <c r="K154" s="117">
        <f>IF('3g CPIH'!G$17="-","-",'3j PAAC PAP'!$G$18*('3g CPIH'!G$17/'3g CPIH'!$G$17))</f>
        <v>24.4072</v>
      </c>
      <c r="L154" s="117">
        <f>IF('3g CPIH'!H$17="-","-",'3j PAAC PAP'!$G$18*('3g CPIH'!H$17/'3g CPIH'!$G$17))</f>
        <v>24.717663405088064</v>
      </c>
      <c r="M154" s="117">
        <f>IF('3g CPIH'!I$17="-","-",'3j PAAC PAP'!$G$18*('3g CPIH'!I$17/'3g CPIH'!$G$17))</f>
        <v>25.075890410958902</v>
      </c>
      <c r="N154" s="117">
        <f>IF('3g CPIH'!J$17="-","-",'3j PAAC PAP'!$G$18*('3g CPIH'!J$17/'3g CPIH'!$G$17))</f>
        <v>25.290826614481411</v>
      </c>
      <c r="O154" s="27"/>
      <c r="P154" s="117">
        <f>IF('3g CPIH'!L$17="-","-",'3j PAAC PAP'!$G$18*('3g CPIH'!L$17/'3g CPIH'!$G$17))</f>
        <v>25.290826614481411</v>
      </c>
      <c r="Q154" s="117">
        <f>IF('3g CPIH'!M$17="-","-",'3j PAAC PAP'!$G$18*('3g CPIH'!M$17/'3g CPIH'!$G$17))</f>
        <v>25.577408219178082</v>
      </c>
      <c r="R154" s="117">
        <f>IF('3g CPIH'!N$17="-","-",'3j PAAC PAP'!$G$18*('3g CPIH'!N$17/'3g CPIH'!$G$17))</f>
        <v>25.768462622309197</v>
      </c>
      <c r="S154" s="117">
        <f>IF('3g CPIH'!O$17="-","-",'3j PAAC PAP'!$G$18*('3g CPIH'!O$17/'3g CPIH'!$G$17))</f>
        <v>25.911753424657533</v>
      </c>
      <c r="T154" s="117">
        <f>IF('3g CPIH'!P$17="-","-",'3j PAAC PAP'!$G$18*('3g CPIH'!P$17/'3g CPIH'!$G$17))</f>
        <v>25.983398825831699</v>
      </c>
      <c r="U154" s="117">
        <f>IF('3g CPIH'!Q$17="-","-",'3j PAAC PAP'!$G$18*('3g CPIH'!Q$17/'3g CPIH'!$G$17))</f>
        <v>26.126689628180038</v>
      </c>
      <c r="V154" s="117">
        <f>IF('3g CPIH'!R$17="-","-",'3j PAAC PAP'!$G$18*('3g CPIH'!R$17/'3g CPIH'!$G$17))</f>
        <v>26.604325636007829</v>
      </c>
      <c r="W154" s="117">
        <f>IF('3g CPIH'!S$17="-","-",'3j PAAC PAP'!$G$18*('3g CPIH'!S$17/'3g CPIH'!$G$17))</f>
        <v>27.39242504892368</v>
      </c>
      <c r="X154" s="27"/>
      <c r="Y154" s="117">
        <f>IF('3g CPIH'!U$17="-","-",'3j PAAC PAP'!$G$18*('3g CPIH'!U$17/'3g CPIH'!$G$17))</f>
        <v>28.777569471624265</v>
      </c>
      <c r="Z154" s="117" t="str">
        <f>IF('3g CPIH'!V$17="-","-",'3j PAAC PAP'!$G$18*('3g CPIH'!V$17/'3g CPIH'!$G$17))</f>
        <v>-</v>
      </c>
      <c r="AA154" s="117" t="str">
        <f>IF('3g CPIH'!W$17="-","-",'3j PAAC PAP'!$G$18*('3g CPIH'!W$17/'3g CPIH'!$G$17))</f>
        <v>-</v>
      </c>
      <c r="AB154" s="117" t="str">
        <f>IF('3g CPIH'!X$17="-","-",'3j PAAC PAP'!$G$18*('3g CPIH'!X$17/'3g CPIH'!$G$17))</f>
        <v>-</v>
      </c>
      <c r="AC154" s="117" t="str">
        <f>IF('3g CPIH'!Y$17="-","-",'3j PAAC PAP'!$G$18*('3g CPIH'!Y$17/'3g CPIH'!$G$17))</f>
        <v>-</v>
      </c>
      <c r="AD154" s="25"/>
    </row>
    <row r="155" spans="1:30" s="26" customFormat="1" ht="11.25" x14ac:dyDescent="0.15">
      <c r="A155" s="207">
        <v>8</v>
      </c>
      <c r="B155" s="120" t="s">
        <v>248</v>
      </c>
      <c r="C155" s="120" t="s">
        <v>188</v>
      </c>
      <c r="D155" s="122" t="s">
        <v>124</v>
      </c>
      <c r="E155" s="119"/>
      <c r="F155" s="27"/>
      <c r="G155" s="117">
        <f>IF(G147="-","-",SUM(G147:G153)*'3j PAAC PAP'!$G$36)</f>
        <v>0</v>
      </c>
      <c r="H155" s="117">
        <f>IF(H147="-","-",SUM(H147:H153)*'3j PAAC PAP'!$G$36)</f>
        <v>0</v>
      </c>
      <c r="I155" s="117">
        <f>IF(I147="-","-",SUM(I147:I153)*'3j PAAC PAP'!$G$36)</f>
        <v>0</v>
      </c>
      <c r="J155" s="117">
        <f>IF(J147="-","-",SUM(J147:J153)*'3j PAAC PAP'!$G$36)</f>
        <v>0</v>
      </c>
      <c r="K155" s="117">
        <f>IF(K147="-","-",SUM(K147:K153)*'3j PAAC PAP'!$G$36)</f>
        <v>0</v>
      </c>
      <c r="L155" s="117">
        <f>IF(L147="-","-",SUM(L147:L153)*'3j PAAC PAP'!$G$36)</f>
        <v>0</v>
      </c>
      <c r="M155" s="117">
        <f>IF(M147="-","-",SUM(M147:M153)*'3j PAAC PAP'!$G$36)</f>
        <v>0</v>
      </c>
      <c r="N155" s="117">
        <f>IF(N147="-","-",SUM(N147:N153)*'3j PAAC PAP'!$G$36)</f>
        <v>0</v>
      </c>
      <c r="O155" s="27"/>
      <c r="P155" s="117">
        <f>IF(P147="-","-",SUM(P147:P153)*'3j PAAC PAP'!$G$36)</f>
        <v>0</v>
      </c>
      <c r="Q155" s="117">
        <f>IF(Q147="-","-",SUM(Q147:Q153)*'3j PAAC PAP'!$G$36)</f>
        <v>0</v>
      </c>
      <c r="R155" s="117">
        <f>IF(R147="-","-",SUM(R147:R153)*'3j PAAC PAP'!$G$36)</f>
        <v>0</v>
      </c>
      <c r="S155" s="117">
        <f>IF(S147="-","-",SUM(S147:S153)*'3j PAAC PAP'!$G$36)</f>
        <v>0</v>
      </c>
      <c r="T155" s="117">
        <f>IF(T147="-","-",SUM(T147:T153)*'3j PAAC PAP'!$G$36)</f>
        <v>0</v>
      </c>
      <c r="U155" s="117">
        <f>IF(U147="-","-",SUM(U147:U153)*'3j PAAC PAP'!$G$36)</f>
        <v>0</v>
      </c>
      <c r="V155" s="117">
        <f>IF(V147="-","-",SUM(V147:V153)*'3j PAAC PAP'!$G$36)</f>
        <v>0</v>
      </c>
      <c r="W155" s="117">
        <f>IF(W147="-","-",SUM(W147:W153)*'3j PAAC PAP'!$G$36)</f>
        <v>0</v>
      </c>
      <c r="X155" s="27"/>
      <c r="Y155" s="117">
        <f>IF(Y147="-","-",SUM(Y147:Y153)*'3j PAAC PAP'!$G$36)</f>
        <v>0</v>
      </c>
      <c r="Z155" s="117" t="str">
        <f>IF(Z147="-","-",SUM(Z147:Z153)*'3j PAAC PAP'!$G$36)</f>
        <v>-</v>
      </c>
      <c r="AA155" s="117" t="str">
        <f>IF(AA147="-","-",SUM(AA147:AA153)*'3j PAAC PAP'!$G$36)</f>
        <v>-</v>
      </c>
      <c r="AB155" s="117" t="str">
        <f>IF(AB147="-","-",SUM(AB147:AB153)*'3j PAAC PAP'!$G$36)</f>
        <v>-</v>
      </c>
      <c r="AC155" s="117" t="str">
        <f>IF(AC147="-","-",SUM(AC147:AC153)*'3j PAAC PAP'!$G$36)</f>
        <v>-</v>
      </c>
      <c r="AD155" s="25"/>
    </row>
    <row r="156" spans="1:30" s="26" customFormat="1" ht="11.25" x14ac:dyDescent="0.15">
      <c r="A156" s="207">
        <v>9</v>
      </c>
      <c r="B156" s="120" t="s">
        <v>189</v>
      </c>
      <c r="C156" s="120" t="s">
        <v>250</v>
      </c>
      <c r="D156" s="122" t="s">
        <v>124</v>
      </c>
      <c r="E156" s="161"/>
      <c r="F156" s="27"/>
      <c r="G156" s="117">
        <f>IF(G147="-","-",SUM(G147:G155)*'3k EBIT'!$E$10)</f>
        <v>11.166881608288657</v>
      </c>
      <c r="H156" s="117">
        <f>IF(H147="-","-",SUM(H147:H155)*'3k EBIT'!$E$10)</f>
        <v>10.66122404071093</v>
      </c>
      <c r="I156" s="117">
        <f>IF(I147="-","-",SUM(I147:I155)*'3k EBIT'!$E$10)</f>
        <v>10.75341522614397</v>
      </c>
      <c r="J156" s="117">
        <f>IF(J147="-","-",SUM(J147:J155)*'3k EBIT'!$E$10)</f>
        <v>10.532577110991776</v>
      </c>
      <c r="K156" s="117">
        <f>IF(K147="-","-",SUM(K147:K155)*'3k EBIT'!$E$10)</f>
        <v>11.54934953551224</v>
      </c>
      <c r="L156" s="117">
        <f>IF(L147="-","-",SUM(L147:L155)*'3k EBIT'!$E$10)</f>
        <v>11.401239367506202</v>
      </c>
      <c r="M156" s="117">
        <f>IF(M147="-","-",SUM(M147:M155)*'3k EBIT'!$E$10)</f>
        <v>12.566196451926128</v>
      </c>
      <c r="N156" s="117">
        <f>IF(N147="-","-",SUM(N147:N155)*'3k EBIT'!$E$10)</f>
        <v>13.037634274055778</v>
      </c>
      <c r="O156" s="27"/>
      <c r="P156" s="117">
        <f>IF(P147="-","-",SUM(P147:P155)*'3k EBIT'!$E$10)</f>
        <v>13.037634274055778</v>
      </c>
      <c r="Q156" s="117">
        <f>IF(Q147="-","-",SUM(Q147:Q155)*'3k EBIT'!$E$10)</f>
        <v>14.510738639204801</v>
      </c>
      <c r="R156" s="117">
        <f>IF(R147="-","-",SUM(R147:R155)*'3k EBIT'!$E$10)</f>
        <v>13.963378258307618</v>
      </c>
      <c r="S156" s="117">
        <f>IF(S147="-","-",SUM(S147:S155)*'3k EBIT'!$E$10)</f>
        <v>14.044766028607418</v>
      </c>
      <c r="T156" s="117">
        <f>IF(T147="-","-",SUM(T147:T155)*'3k EBIT'!$E$10)</f>
        <v>13.367834602252763</v>
      </c>
      <c r="U156" s="117">
        <f>IF(U147="-","-",SUM(U147:U155)*'3k EBIT'!$E$10)</f>
        <v>14.523414243862188</v>
      </c>
      <c r="V156" s="117">
        <f>IF(V147="-","-",SUM(V147:V155)*'3k EBIT'!$E$10)</f>
        <v>16.067615504305749</v>
      </c>
      <c r="W156" s="117">
        <f>IF(W147="-","-",SUM(W147:W155)*'3k EBIT'!$E$10)</f>
        <v>22.794484826370159</v>
      </c>
      <c r="X156" s="27"/>
      <c r="Y156" s="117">
        <f>IF(Y147="-","-",SUM(Y147:Y155)*'3k EBIT'!$E$10)</f>
        <v>39.158540657440192</v>
      </c>
      <c r="Z156" s="117" t="str">
        <f>IF(Z147="-","-",SUM(Z147:Z155)*'3k EBIT'!$E$10)</f>
        <v>-</v>
      </c>
      <c r="AA156" s="117" t="str">
        <f>IF(AA147="-","-",SUM(AA147:AA155)*'3k EBIT'!$E$10)</f>
        <v>-</v>
      </c>
      <c r="AB156" s="117" t="str">
        <f>IF(AB147="-","-",SUM(AB147:AB155)*'3k EBIT'!$E$10)</f>
        <v>-</v>
      </c>
      <c r="AC156" s="117" t="str">
        <f>IF(AC147="-","-",SUM(AC147:AC155)*'3k EBIT'!$E$10)</f>
        <v>-</v>
      </c>
      <c r="AD156" s="25"/>
    </row>
    <row r="157" spans="1:30" s="26" customFormat="1" ht="11.25" x14ac:dyDescent="0.15">
      <c r="A157" s="207">
        <v>10</v>
      </c>
      <c r="B157" s="120" t="s">
        <v>251</v>
      </c>
      <c r="C157" s="156" t="s">
        <v>252</v>
      </c>
      <c r="D157" s="122" t="s">
        <v>124</v>
      </c>
      <c r="E157" s="122"/>
      <c r="F157" s="27"/>
      <c r="G157" s="117">
        <f>IF(G147="-","-",SUM(G147:G150,G152:G156)*'3l HAP'!$E$11)</f>
        <v>6.7801051627836495</v>
      </c>
      <c r="H157" s="117">
        <f>IF(H147="-","-",SUM(H147:H150,H152:H156)*'3l HAP'!$E$11)</f>
        <v>6.3755516254503162</v>
      </c>
      <c r="I157" s="117">
        <f>IF(I147="-","-",SUM(I147:I150,I152:I156)*'3l HAP'!$E$11)</f>
        <v>6.4053378323286507</v>
      </c>
      <c r="J157" s="117">
        <f>IF(J147="-","-",SUM(J147:J150,J152:J156)*'3l HAP'!$E$11)</f>
        <v>6.2463749858014772</v>
      </c>
      <c r="K157" s="117">
        <f>IF(K147="-","-",SUM(K147:K150,K152:K156)*'3l HAP'!$E$11)</f>
        <v>7.0670114802796569</v>
      </c>
      <c r="L157" s="117">
        <f>IF(L147="-","-",SUM(L147:L150,L152:L156)*'3l HAP'!$E$11)</f>
        <v>6.935013079005107</v>
      </c>
      <c r="M157" s="117">
        <f>IF(M147="-","-",SUM(M147:M150,M152:M156)*'3l HAP'!$E$11)</f>
        <v>7.7081511785737566</v>
      </c>
      <c r="N157" s="117">
        <f>IF(N147="-","-",SUM(N147:N150,N152:N156)*'3l HAP'!$E$11)</f>
        <v>8.0792481277338251</v>
      </c>
      <c r="O157" s="27"/>
      <c r="P157" s="117">
        <f>IF(P147="-","-",SUM(P147:P150,P152:P156)*'3l HAP'!$E$11)</f>
        <v>8.0792481277338251</v>
      </c>
      <c r="Q157" s="117">
        <f>IF(Q147="-","-",SUM(Q147:Q150,Q152:Q156)*'3l HAP'!$E$11)</f>
        <v>9.105029264400482</v>
      </c>
      <c r="R157" s="117">
        <f>IF(R147="-","-",SUM(R147:R150,R152:R156)*'3l HAP'!$E$11)</f>
        <v>8.6695957893565225</v>
      </c>
      <c r="S157" s="117">
        <f>IF(S147="-","-",SUM(S147:S150,S152:S156)*'3l HAP'!$E$11)</f>
        <v>8.689538411683813</v>
      </c>
      <c r="T157" s="117">
        <f>IF(T147="-","-",SUM(T147:T150,T152:T156)*'3l HAP'!$E$11)</f>
        <v>8.1205901616924532</v>
      </c>
      <c r="U157" s="117">
        <f>IF(U147="-","-",SUM(U147:U150,U152:U156)*'3l HAP'!$E$11)</f>
        <v>8.8874399535548179</v>
      </c>
      <c r="V157" s="117">
        <f>IF(V147="-","-",SUM(V147:V150,V152:V156)*'3l HAP'!$E$11)</f>
        <v>10.090397388817022</v>
      </c>
      <c r="W157" s="117">
        <f>IF(W147="-","-",SUM(W147:W150,W152:W156)*'3l HAP'!$E$11)</f>
        <v>14.730061472680852</v>
      </c>
      <c r="X157" s="27"/>
      <c r="Y157" s="117">
        <f>IF(Y147="-","-",SUM(Y147:Y150,Y152:Y156)*'3l HAP'!$E$11)</f>
        <v>27.19657681066036</v>
      </c>
      <c r="Z157" s="117" t="str">
        <f>IF(Z147="-","-",SUM(Z147:Z150,Z152:Z156)*'3l HAP'!$E$11)</f>
        <v>-</v>
      </c>
      <c r="AA157" s="117" t="str">
        <f>IF(AA147="-","-",SUM(AA147:AA150,AA152:AA156)*'3l HAP'!$E$11)</f>
        <v>-</v>
      </c>
      <c r="AB157" s="117" t="str">
        <f>IF(AB147="-","-",SUM(AB147:AB150,AB152:AB156)*'3l HAP'!$E$11)</f>
        <v>-</v>
      </c>
      <c r="AC157" s="117" t="str">
        <f>IF(AC147="-","-",SUM(AC147:AC150,AC152:AC156)*'3l HAP'!$E$11)</f>
        <v>-</v>
      </c>
      <c r="AD157" s="25"/>
    </row>
    <row r="158" spans="1:30" s="26" customFormat="1" ht="11.25" customHeight="1" x14ac:dyDescent="0.15">
      <c r="A158" s="207">
        <v>11</v>
      </c>
      <c r="B158" s="120" t="s">
        <v>253</v>
      </c>
      <c r="C158" s="120" t="str">
        <f>B158&amp;"_"&amp;D158</f>
        <v>Total_Yorkshire</v>
      </c>
      <c r="D158" s="122" t="s">
        <v>124</v>
      </c>
      <c r="E158" s="161"/>
      <c r="F158" s="27"/>
      <c r="G158" s="117">
        <f t="shared" ref="G158:N158" si="33">IF(G147="-","-",SUM(G147:G157))</f>
        <v>594.51047336177135</v>
      </c>
      <c r="H158" s="117">
        <f t="shared" si="33"/>
        <v>567.49237462893132</v>
      </c>
      <c r="I158" s="117">
        <f t="shared" si="33"/>
        <v>572.3743264859803</v>
      </c>
      <c r="J158" s="117">
        <f t="shared" si="33"/>
        <v>560.59230974816535</v>
      </c>
      <c r="K158" s="117">
        <f t="shared" si="33"/>
        <v>614.92726227107073</v>
      </c>
      <c r="L158" s="117">
        <f t="shared" si="33"/>
        <v>606.99999508933456</v>
      </c>
      <c r="M158" s="117">
        <f t="shared" si="33"/>
        <v>669.08663862214212</v>
      </c>
      <c r="N158" s="117">
        <f t="shared" si="33"/>
        <v>694.27024227662332</v>
      </c>
      <c r="O158" s="27"/>
      <c r="P158" s="117">
        <f t="shared" ref="P158:W158" si="34">IF(P147="-","-",SUM(P147:P157))</f>
        <v>694.27024227662332</v>
      </c>
      <c r="Q158" s="117">
        <f t="shared" si="34"/>
        <v>772.82780008063958</v>
      </c>
      <c r="R158" s="117">
        <f t="shared" si="34"/>
        <v>743.58393740514134</v>
      </c>
      <c r="S158" s="117">
        <f t="shared" si="34"/>
        <v>747.88744511601499</v>
      </c>
      <c r="T158" s="117">
        <f t="shared" si="34"/>
        <v>711.69054177410442</v>
      </c>
      <c r="U158" s="117">
        <f t="shared" si="34"/>
        <v>773.27734758146221</v>
      </c>
      <c r="V158" s="117">
        <f t="shared" si="34"/>
        <v>855.75402199606322</v>
      </c>
      <c r="W158" s="117">
        <f t="shared" si="34"/>
        <v>1214.4392936333218</v>
      </c>
      <c r="X158" s="27"/>
      <c r="Y158" s="117">
        <f t="shared" ref="Y158:AC158" si="35">IF(Y147="-","-",SUM(Y147:Y157))</f>
        <v>2088.1715495953304</v>
      </c>
      <c r="Z158" s="117" t="str">
        <f t="shared" si="35"/>
        <v>-</v>
      </c>
      <c r="AA158" s="117" t="str">
        <f t="shared" si="35"/>
        <v>-</v>
      </c>
      <c r="AB158" s="117" t="str">
        <f t="shared" si="35"/>
        <v>-</v>
      </c>
      <c r="AC158" s="117" t="str">
        <f t="shared" si="35"/>
        <v>-</v>
      </c>
      <c r="AD158" s="25"/>
    </row>
    <row r="159" spans="1:30" s="26" customFormat="1" ht="11.25" customHeight="1" x14ac:dyDescent="0.15">
      <c r="A159" s="207">
        <v>1</v>
      </c>
      <c r="B159" s="123" t="s">
        <v>244</v>
      </c>
      <c r="C159" s="123" t="s">
        <v>180</v>
      </c>
      <c r="D159" s="121" t="s">
        <v>127</v>
      </c>
      <c r="E159" s="160"/>
      <c r="F159" s="27"/>
      <c r="G159" s="35">
        <f>IF('3a DF'!H145="-","-",'3a DF'!H145)</f>
        <v>259.21325744708912</v>
      </c>
      <c r="H159" s="35">
        <f>IF('3a DF'!I145="-","-",'3a DF'!I145)</f>
        <v>232.06325744708914</v>
      </c>
      <c r="I159" s="35">
        <f>IF('3a DF'!J145="-","-",'3a DF'!J145)</f>
        <v>213.23655584265444</v>
      </c>
      <c r="J159" s="35">
        <f>IF('3a DF'!K145="-","-",'3a DF'!K145)</f>
        <v>202.17412763214301</v>
      </c>
      <c r="K159" s="35">
        <f>IF('3a DF'!L145="-","-",'3a DF'!L145)</f>
        <v>244.97791975126185</v>
      </c>
      <c r="L159" s="35">
        <f>IF('3a DF'!M145="-","-",'3a DF'!M145)</f>
        <v>234.74156398635401</v>
      </c>
      <c r="M159" s="35">
        <f>IF('3a DF'!N145="-","-",'3a DF'!N145)</f>
        <v>256.22392096171325</v>
      </c>
      <c r="N159" s="35">
        <f>IF('3a DF'!O145="-","-",'3a DF'!O145)</f>
        <v>280.63110997611278</v>
      </c>
      <c r="O159" s="27"/>
      <c r="P159" s="35">
        <f>IF('3a DF'!Q145="-","-",'3a DF'!Q145)</f>
        <v>280.63110997611278</v>
      </c>
      <c r="Q159" s="35">
        <f>IF('3a DF'!R145="-","-",'3a DF'!R145)</f>
        <v>332.04097468183204</v>
      </c>
      <c r="R159" s="35">
        <f>IF('3a DF'!S145="-","-",'3a DF'!S145)</f>
        <v>300.99234961230547</v>
      </c>
      <c r="S159" s="35">
        <f>IF('3a DF'!T145="-","-",'3a DF'!T145)</f>
        <v>289.2718094527599</v>
      </c>
      <c r="T159" s="35">
        <f>IF('3a DF'!U145="-","-",'3a DF'!U145)</f>
        <v>252.1806167364885</v>
      </c>
      <c r="U159" s="35">
        <f>IF('3a DF'!V145="-","-",'3a DF'!V145)</f>
        <v>300.56345500140935</v>
      </c>
      <c r="V159" s="35">
        <f>IF('3a DF'!W145="-","-",'3a DF'!W145)</f>
        <v>379.25172565488538</v>
      </c>
      <c r="W159" s="35">
        <f>IF('3a DF'!X145="-","-",'3a DF'!X145)</f>
        <v>691.68128008235988</v>
      </c>
      <c r="X159" s="27"/>
      <c r="Y159" s="35">
        <f>IF('3a DF'!Z145="-","-",'3a DF'!Z145)</f>
        <v>1524.4980121992403</v>
      </c>
      <c r="Z159" s="35" t="str">
        <f>IF('3a DF'!AA145="-","-",'3a DF'!AA145)</f>
        <v>-</v>
      </c>
      <c r="AA159" s="35" t="str">
        <f>IF('3a DF'!AB145="-","-",'3a DF'!AB145)</f>
        <v>-</v>
      </c>
      <c r="AB159" s="35" t="str">
        <f>IF('3a DF'!AC145="-","-",'3a DF'!AC145)</f>
        <v>-</v>
      </c>
      <c r="AC159" s="35" t="str">
        <f>IF('3a DF'!AD145="-","-",'3a DF'!AD145)</f>
        <v>-</v>
      </c>
      <c r="AD159" s="25"/>
    </row>
    <row r="160" spans="1:30" s="26" customFormat="1" ht="11.25" customHeight="1" x14ac:dyDescent="0.15">
      <c r="A160" s="207">
        <v>2</v>
      </c>
      <c r="B160" s="123" t="s">
        <v>244</v>
      </c>
      <c r="C160" s="123" t="s">
        <v>181</v>
      </c>
      <c r="D160" s="121" t="s">
        <v>127</v>
      </c>
      <c r="E160" s="160"/>
      <c r="F160" s="27"/>
      <c r="G160" s="35">
        <f>IF('3b CM'!G40="-","-",'3b CM'!G40)</f>
        <v>6.0793291250764596E-2</v>
      </c>
      <c r="H160" s="35">
        <f>IF('3b CM'!H40="-","-",'3b CM'!H40)</f>
        <v>9.118993687614689E-2</v>
      </c>
      <c r="I160" s="35">
        <f>IF('3b CM'!I40="-","-",'3b CM'!I40)</f>
        <v>0.28714719806384359</v>
      </c>
      <c r="J160" s="35">
        <f>IF('3b CM'!J40="-","-",'3b CM'!J40)</f>
        <v>0.29201439906360716</v>
      </c>
      <c r="K160" s="35">
        <f>IF('3b CM'!K40="-","-",'3b CM'!K40)</f>
        <v>3.7505726601492277</v>
      </c>
      <c r="L160" s="35">
        <f>IF('3b CM'!L40="-","-",'3b CM'!L40)</f>
        <v>3.6384344684210581</v>
      </c>
      <c r="M160" s="35">
        <f>IF('3b CM'!M40="-","-",'3b CM'!M40)</f>
        <v>12.582511626457007</v>
      </c>
      <c r="N160" s="35">
        <f>IF('3b CM'!N40="-","-",'3b CM'!N40)</f>
        <v>11.961293460278837</v>
      </c>
      <c r="O160" s="27"/>
      <c r="P160" s="35">
        <f>IF('3b CM'!P40="-","-",'3b CM'!P40)</f>
        <v>11.961293460278837</v>
      </c>
      <c r="Q160" s="35">
        <f>IF('3b CM'!Q40="-","-",'3b CM'!Q40)</f>
        <v>16.046455722949823</v>
      </c>
      <c r="R160" s="35">
        <f>IF('3b CM'!R40="-","-",'3b CM'!R40)</f>
        <v>15.413016991808922</v>
      </c>
      <c r="S160" s="35">
        <f>IF('3b CM'!S40="-","-",'3b CM'!S40)</f>
        <v>18.337519418375734</v>
      </c>
      <c r="T160" s="35">
        <f>IF('3b CM'!T40="-","-",'3b CM'!T40)</f>
        <v>18.685439670025019</v>
      </c>
      <c r="U160" s="35">
        <f>IF('3b CM'!U40="-","-",'3b CM'!U40)</f>
        <v>14.2201730840514</v>
      </c>
      <c r="V160" s="35">
        <f>IF('3b CM'!V40="-","-",'3b CM'!V40)</f>
        <v>14.375128853585602</v>
      </c>
      <c r="W160" s="35">
        <f>IF('3b CM'!W40="-","-",'3b CM'!W40)</f>
        <v>9.129402862189238</v>
      </c>
      <c r="X160" s="27"/>
      <c r="Y160" s="35">
        <f>IF('3b CM'!Y40="-","-",'3b CM'!Y40)</f>
        <v>12.20594023915382</v>
      </c>
      <c r="Z160" s="35" t="str">
        <f>IF('3b CM'!Z40="-","-",'3b CM'!Z40)</f>
        <v>-</v>
      </c>
      <c r="AA160" s="35" t="str">
        <f>IF('3b CM'!AA40="-","-",'3b CM'!AA40)</f>
        <v>-</v>
      </c>
      <c r="AB160" s="35" t="str">
        <f>IF('3b CM'!AB40="-","-",'3b CM'!AB40)</f>
        <v>-</v>
      </c>
      <c r="AC160" s="35" t="str">
        <f>IF('3b CM'!AC40="-","-",'3b CM'!AC40)</f>
        <v>-</v>
      </c>
      <c r="AD160" s="25"/>
    </row>
    <row r="161" spans="1:30" s="26" customFormat="1" ht="11.25" customHeight="1" x14ac:dyDescent="0.15">
      <c r="A161" s="207"/>
      <c r="B161" s="123" t="s">
        <v>245</v>
      </c>
      <c r="C161" s="123" t="s">
        <v>182</v>
      </c>
      <c r="D161" s="121" t="s">
        <v>127</v>
      </c>
      <c r="E161" s="160"/>
      <c r="F161" s="27"/>
      <c r="G161" s="35" t="str">
        <f>IF('3c AA'!J179="-","-",'3c AA'!J179)</f>
        <v>-</v>
      </c>
      <c r="H161" s="35" t="str">
        <f>IF('3c AA'!K179="-","-",'3c AA'!K179)</f>
        <v>-</v>
      </c>
      <c r="I161" s="35" t="str">
        <f>IF('3c AA'!L179="-","-",'3c AA'!L179)</f>
        <v>-</v>
      </c>
      <c r="J161" s="35" t="str">
        <f>IF('3c AA'!M179="-","-",'3c AA'!M179)</f>
        <v>-</v>
      </c>
      <c r="K161" s="35" t="str">
        <f>IF('3c AA'!N179="-","-",'3c AA'!N179)</f>
        <v>-</v>
      </c>
      <c r="L161" s="35" t="str">
        <f>IF('3c AA'!O179="-","-",'3c AA'!O179)</f>
        <v>-</v>
      </c>
      <c r="M161" s="35" t="str">
        <f>IF('3c AA'!P179="-","-",'3c AA'!P179)</f>
        <v>-</v>
      </c>
      <c r="N161" s="35" t="str">
        <f>IF('3c AA'!Q179="-","-",'3c AA'!Q179)</f>
        <v>-</v>
      </c>
      <c r="O161" s="27"/>
      <c r="P161" s="35" t="str">
        <f>IF('3c AA'!S179="-","-",'3c AA'!S179)</f>
        <v>-</v>
      </c>
      <c r="Q161" s="35" t="str">
        <f>IF('3c AA'!T179="-","-",'3c AA'!T179)</f>
        <v>-</v>
      </c>
      <c r="R161" s="35" t="str">
        <f>IF('3c AA'!U179="-","-",'3c AA'!U179)</f>
        <v>-</v>
      </c>
      <c r="S161" s="35" t="str">
        <f>IF('3c AA'!V179="-","-",'3c AA'!V179)</f>
        <v>-</v>
      </c>
      <c r="T161" s="35">
        <f>IF('3c AA'!W179="-","-",'3c AA'!W179)</f>
        <v>0</v>
      </c>
      <c r="U161" s="35">
        <f>IF('3c AA'!X179="-","-",'3c AA'!X179)</f>
        <v>0</v>
      </c>
      <c r="V161" s="35">
        <f>IF('3c AA'!Y179="-","-",'3c AA'!Y179)</f>
        <v>0</v>
      </c>
      <c r="W161" s="35" t="str">
        <f>IF('3c AA'!Z179="-","-",'3c AA'!Z179)</f>
        <v>-</v>
      </c>
      <c r="X161" s="27"/>
      <c r="Y161" s="35">
        <f>IF('3c AA'!AB179="-","-",'3c AA'!AB179)</f>
        <v>3.6471489109594311</v>
      </c>
      <c r="Z161" s="35" t="str">
        <f>IF('3c AA'!AC179="-","-",'3c AA'!AC179)</f>
        <v>-</v>
      </c>
      <c r="AA161" s="35" t="str">
        <f>IF('3c AA'!AD179="-","-",'3c AA'!AD179)</f>
        <v>-</v>
      </c>
      <c r="AB161" s="35" t="str">
        <f>IF('3c AA'!AE179="-","-",'3c AA'!AE179)</f>
        <v>-</v>
      </c>
      <c r="AC161" s="35" t="str">
        <f>IF('3c AA'!AF179="-","-",'3c AA'!AF179)</f>
        <v>-</v>
      </c>
      <c r="AD161" s="25"/>
    </row>
    <row r="162" spans="1:30" s="26" customFormat="1" ht="11.25" customHeight="1" x14ac:dyDescent="0.15">
      <c r="A162" s="207">
        <v>3</v>
      </c>
      <c r="B162" s="123" t="s">
        <v>246</v>
      </c>
      <c r="C162" s="123" t="s">
        <v>183</v>
      </c>
      <c r="D162" s="121" t="s">
        <v>127</v>
      </c>
      <c r="E162" s="160"/>
      <c r="F162" s="27"/>
      <c r="G162" s="35">
        <f>IF('3d PC'!G41="-","-",'3d PC'!G41)</f>
        <v>90.560510430644129</v>
      </c>
      <c r="H162" s="35">
        <f>IF('3d PC'!H41="-","-",'3d PC'!H41)</f>
        <v>90.533214038815714</v>
      </c>
      <c r="I162" s="35">
        <f>IF('3d PC'!I41="-","-",'3d PC'!I41)</f>
        <v>110.92709802846761</v>
      </c>
      <c r="J162" s="35">
        <f>IF('3d PC'!J41="-","-",'3d PC'!J41)</f>
        <v>110.82262372608236</v>
      </c>
      <c r="K162" s="35">
        <f>IF('3d PC'!K41="-","-",'3d PC'!K41)</f>
        <v>118.08325320956132</v>
      </c>
      <c r="L162" s="35">
        <f>IF('3d PC'!L41="-","-",'3d PC'!L41)</f>
        <v>118.50985442103671</v>
      </c>
      <c r="M162" s="35">
        <f>IF('3d PC'!M41="-","-",'3d PC'!M41)</f>
        <v>137.29435574829762</v>
      </c>
      <c r="N162" s="35">
        <f>IF('3d PC'!N41="-","-",'3d PC'!N41)</f>
        <v>137.38835935157988</v>
      </c>
      <c r="O162" s="27"/>
      <c r="P162" s="35">
        <f>IF('3d PC'!P41="-","-",'3d PC'!P41)</f>
        <v>137.38835935157988</v>
      </c>
      <c r="Q162" s="35">
        <f>IF('3d PC'!Q41="-","-",'3d PC'!Q41)</f>
        <v>146.99116772286865</v>
      </c>
      <c r="R162" s="35">
        <f>IF('3d PC'!R41="-","-",'3d PC'!R41)</f>
        <v>148.7985438101326</v>
      </c>
      <c r="S162" s="35">
        <f>IF('3d PC'!S41="-","-",'3d PC'!S41)</f>
        <v>153.06895857505964</v>
      </c>
      <c r="T162" s="35">
        <f>IF('3d PC'!T41="-","-",'3d PC'!T41)</f>
        <v>152.52598938275267</v>
      </c>
      <c r="U162" s="35">
        <f>IF('3d PC'!U41="-","-",'3d PC'!U41)</f>
        <v>161.50353869695175</v>
      </c>
      <c r="V162" s="35">
        <f>IF('3d PC'!V41="-","-",'3d PC'!V41)</f>
        <v>160.74512331138013</v>
      </c>
      <c r="W162" s="35">
        <f>IF('3d PC'!W41="-","-",'3d PC'!W41)</f>
        <v>168.09461002757854</v>
      </c>
      <c r="X162" s="27"/>
      <c r="Y162" s="35">
        <f>IF('3d PC'!Y41="-","-",'3d PC'!Y41)</f>
        <v>166.52394009290668</v>
      </c>
      <c r="Z162" s="35" t="str">
        <f>IF('3d PC'!Z41="-","-",'3d PC'!Z41)</f>
        <v>-</v>
      </c>
      <c r="AA162" s="35" t="str">
        <f>IF('3d PC'!AA41="-","-",'3d PC'!AA41)</f>
        <v>-</v>
      </c>
      <c r="AB162" s="35" t="str">
        <f>IF('3d PC'!AB41="-","-",'3d PC'!AB41)</f>
        <v>-</v>
      </c>
      <c r="AC162" s="35" t="str">
        <f>IF('3d PC'!AC41="-","-",'3d PC'!AC41)</f>
        <v>-</v>
      </c>
      <c r="AD162" s="25"/>
    </row>
    <row r="163" spans="1:30" s="26" customFormat="1" ht="11.25" customHeight="1" x14ac:dyDescent="0.15">
      <c r="A163" s="207">
        <v>4</v>
      </c>
      <c r="B163" s="123" t="s">
        <v>247</v>
      </c>
      <c r="C163" s="123" t="s">
        <v>184</v>
      </c>
      <c r="D163" s="121" t="s">
        <v>127</v>
      </c>
      <c r="E163" s="160"/>
      <c r="F163" s="27"/>
      <c r="G163" s="35">
        <f>IF('3e NC-Elec'!H69="-","-",'3e NC-Elec'!H69)</f>
        <v>130.80118672052615</v>
      </c>
      <c r="H163" s="35">
        <f>IF('3e NC-Elec'!I69="-","-",'3e NC-Elec'!I69)</f>
        <v>131.81247297701998</v>
      </c>
      <c r="I163" s="35">
        <f>IF('3e NC-Elec'!J69="-","-",'3e NC-Elec'!J69)</f>
        <v>146.59689020751665</v>
      </c>
      <c r="J163" s="35">
        <f>IF('3e NC-Elec'!K69="-","-",'3e NC-Elec'!K69)</f>
        <v>145.83626658641029</v>
      </c>
      <c r="K163" s="35">
        <f>IF('3e NC-Elec'!L69="-","-",'3e NC-Elec'!L69)</f>
        <v>135.5690671042062</v>
      </c>
      <c r="L163" s="35">
        <f>IF('3e NC-Elec'!M69="-","-",'3e NC-Elec'!M69)</f>
        <v>136.78141132084824</v>
      </c>
      <c r="M163" s="35">
        <f>IF('3e NC-Elec'!N69="-","-",'3e NC-Elec'!N69)</f>
        <v>144.4161608750878</v>
      </c>
      <c r="N163" s="35">
        <f>IF('3e NC-Elec'!O69="-","-",'3e NC-Elec'!O69)</f>
        <v>143.88241460772377</v>
      </c>
      <c r="O163" s="27"/>
      <c r="P163" s="35">
        <f>IF('3e NC-Elec'!Q69="-","-",'3e NC-Elec'!Q69)</f>
        <v>143.88241460772377</v>
      </c>
      <c r="Q163" s="35">
        <f>IF('3e NC-Elec'!R69="-","-",'3e NC-Elec'!R69)</f>
        <v>152.16245918144179</v>
      </c>
      <c r="R163" s="35">
        <f>IF('3e NC-Elec'!S69="-","-",'3e NC-Elec'!S69)</f>
        <v>153.38865863850151</v>
      </c>
      <c r="S163" s="35">
        <f>IF('3e NC-Elec'!T69="-","-",'3e NC-Elec'!T69)</f>
        <v>155.56970406222356</v>
      </c>
      <c r="T163" s="35">
        <f>IF('3e NC-Elec'!U69="-","-",'3e NC-Elec'!U69)</f>
        <v>159.0216443385811</v>
      </c>
      <c r="U163" s="35">
        <f>IF('3e NC-Elec'!V69="-","-",'3e NC-Elec'!V69)</f>
        <v>160.7637081433696</v>
      </c>
      <c r="V163" s="35">
        <f>IF('3e NC-Elec'!W69="-","-",'3e NC-Elec'!W69)</f>
        <v>159.77858264083383</v>
      </c>
      <c r="W163" s="35">
        <f>IF('3e NC-Elec'!X69="-","-",'3e NC-Elec'!X69)</f>
        <v>204.82747177042438</v>
      </c>
      <c r="X163" s="27"/>
      <c r="Y163" s="35">
        <f>IF('3e NC-Elec'!Z69="-","-",'3e NC-Elec'!Z69)</f>
        <v>214.69488872186864</v>
      </c>
      <c r="Z163" s="35" t="str">
        <f>IF('3e NC-Elec'!AA69="-","-",'3e NC-Elec'!AA69)</f>
        <v>-</v>
      </c>
      <c r="AA163" s="35" t="str">
        <f>IF('3e NC-Elec'!AB69="-","-",'3e NC-Elec'!AB69)</f>
        <v>-</v>
      </c>
      <c r="AB163" s="35" t="str">
        <f>IF('3e NC-Elec'!AC69="-","-",'3e NC-Elec'!AC69)</f>
        <v>-</v>
      </c>
      <c r="AC163" s="35" t="str">
        <f>IF('3e NC-Elec'!AD69="-","-",'3e NC-Elec'!AD69)</f>
        <v>-</v>
      </c>
      <c r="AD163" s="25"/>
    </row>
    <row r="164" spans="1:30" s="26" customFormat="1" ht="11.25" customHeight="1" x14ac:dyDescent="0.15">
      <c r="A164" s="207">
        <v>5</v>
      </c>
      <c r="B164" s="123" t="s">
        <v>248</v>
      </c>
      <c r="C164" s="123" t="s">
        <v>185</v>
      </c>
      <c r="D164" s="121" t="s">
        <v>127</v>
      </c>
      <c r="E164" s="160"/>
      <c r="F164" s="27"/>
      <c r="G164" s="35">
        <f>IF('3g CPIH'!C$17="-","-",'3h OC '!$E$10*('3g CPIH'!C$17/'3g CPIH'!$G$17))</f>
        <v>76.502677103718199</v>
      </c>
      <c r="H164" s="35">
        <f>IF('3g CPIH'!D$17="-","-",'3h OC '!$E$10*('3g CPIH'!D$17/'3g CPIH'!$G$17))</f>
        <v>76.655835616438353</v>
      </c>
      <c r="I164" s="35">
        <f>IF('3g CPIH'!E$17="-","-",'3h OC '!$E$10*('3g CPIH'!E$17/'3g CPIH'!$G$17))</f>
        <v>76.885573385518597</v>
      </c>
      <c r="J164" s="35">
        <f>IF('3g CPIH'!F$17="-","-",'3h OC '!$E$10*('3g CPIH'!F$17/'3g CPIH'!$G$17))</f>
        <v>77.345048923679059</v>
      </c>
      <c r="K164" s="35">
        <f>IF('3g CPIH'!G$17="-","-",'3h OC '!$E$10*('3g CPIH'!G$17/'3g CPIH'!$G$17))</f>
        <v>78.263999999999996</v>
      </c>
      <c r="L164" s="35">
        <f>IF('3g CPIH'!H$17="-","-",'3h OC '!$E$10*('3g CPIH'!H$17/'3g CPIH'!$G$17))</f>
        <v>79.259530332681024</v>
      </c>
      <c r="M164" s="35">
        <f>IF('3g CPIH'!I$17="-","-",'3h OC '!$E$10*('3g CPIH'!I$17/'3g CPIH'!$G$17))</f>
        <v>80.408219178082177</v>
      </c>
      <c r="N164" s="35">
        <f>IF('3g CPIH'!J$17="-","-",'3h OC '!$E$10*('3g CPIH'!J$17/'3g CPIH'!$G$17))</f>
        <v>81.097432485322898</v>
      </c>
      <c r="O164" s="27"/>
      <c r="P164" s="35">
        <f>IF('3g CPIH'!L$17="-","-",'3h OC '!$E$10*('3g CPIH'!L$17/'3g CPIH'!$G$17))</f>
        <v>81.097432485322898</v>
      </c>
      <c r="Q164" s="35">
        <f>IF('3g CPIH'!M$17="-","-",'3h OC '!$E$10*('3g CPIH'!M$17/'3g CPIH'!$G$17))</f>
        <v>82.016383561643835</v>
      </c>
      <c r="R164" s="35">
        <f>IF('3g CPIH'!N$17="-","-",'3h OC '!$E$10*('3g CPIH'!N$17/'3g CPIH'!$G$17))</f>
        <v>82.62901761252445</v>
      </c>
      <c r="S164" s="35">
        <f>IF('3g CPIH'!O$17="-","-",'3h OC '!$E$10*('3g CPIH'!O$17/'3g CPIH'!$G$17))</f>
        <v>83.088493150684926</v>
      </c>
      <c r="T164" s="35">
        <f>IF('3g CPIH'!P$17="-","-",'3h OC '!$E$10*('3g CPIH'!P$17/'3g CPIH'!$G$17))</f>
        <v>83.318230919765156</v>
      </c>
      <c r="U164" s="35">
        <f>IF('3g CPIH'!Q$17="-","-",'3h OC '!$E$10*('3g CPIH'!Q$17/'3g CPIH'!$G$17))</f>
        <v>83.777706457925632</v>
      </c>
      <c r="V164" s="35">
        <f>IF('3g CPIH'!R$17="-","-",'3h OC '!$E$10*('3g CPIH'!R$17/'3g CPIH'!$G$17))</f>
        <v>85.309291585127198</v>
      </c>
      <c r="W164" s="35">
        <f>IF('3g CPIH'!S$17="-","-",'3h OC '!$E$10*('3g CPIH'!S$17/'3g CPIH'!$G$17))</f>
        <v>87.836407045009793</v>
      </c>
      <c r="X164" s="27"/>
      <c r="Y164" s="35">
        <f>IF('3g CPIH'!U$17="-","-",'3h OC '!$E$10*('3g CPIH'!U$17/'3g CPIH'!$G$17))</f>
        <v>92.278003913894324</v>
      </c>
      <c r="Z164" s="35" t="str">
        <f>IF('3g CPIH'!V$17="-","-",'3h OC '!$E$10*('3g CPIH'!V$17/'3g CPIH'!$G$17))</f>
        <v>-</v>
      </c>
      <c r="AA164" s="35" t="str">
        <f>IF('3g CPIH'!W$17="-","-",'3h OC '!$E$10*('3g CPIH'!W$17/'3g CPIH'!$G$17))</f>
        <v>-</v>
      </c>
      <c r="AB164" s="35" t="str">
        <f>IF('3g CPIH'!X$17="-","-",'3h OC '!$E$10*('3g CPIH'!X$17/'3g CPIH'!$G$17))</f>
        <v>-</v>
      </c>
      <c r="AC164" s="35" t="str">
        <f>IF('3g CPIH'!Y$17="-","-",'3h OC '!$E$10*('3g CPIH'!Y$17/'3g CPIH'!$G$17))</f>
        <v>-</v>
      </c>
      <c r="AD164" s="25"/>
    </row>
    <row r="165" spans="1:30" s="26" customFormat="1" ht="11.25" customHeight="1" x14ac:dyDescent="0.15">
      <c r="A165" s="207">
        <v>6</v>
      </c>
      <c r="B165" s="123" t="s">
        <v>248</v>
      </c>
      <c r="C165" s="123" t="s">
        <v>186</v>
      </c>
      <c r="D165" s="121" t="s">
        <v>127</v>
      </c>
      <c r="E165" s="160"/>
      <c r="F165" s="27"/>
      <c r="G165" s="35" t="s">
        <v>249</v>
      </c>
      <c r="H165" s="35" t="s">
        <v>249</v>
      </c>
      <c r="I165" s="35" t="s">
        <v>249</v>
      </c>
      <c r="J165" s="35" t="s">
        <v>249</v>
      </c>
      <c r="K165" s="35">
        <f>IF('3i SMNCC'!G$52="-","-",'3i SMNCC'!G$52)</f>
        <v>0</v>
      </c>
      <c r="L165" s="35">
        <f>IF('3i SMNCC'!H$52="-","-",'3i SMNCC'!H$52)</f>
        <v>-0.18995111249132623</v>
      </c>
      <c r="M165" s="35">
        <f>IF('3i SMNCC'!I$52="-","-",'3i SMNCC'!I$52)</f>
        <v>2.3898870370752556</v>
      </c>
      <c r="N165" s="35">
        <f>IF('3i SMNCC'!J$52="-","-",'3i SMNCC'!J$52)</f>
        <v>2.4654814606041811</v>
      </c>
      <c r="O165" s="27"/>
      <c r="P165" s="35">
        <f>IF('3i SMNCC'!L$52="-","-",'3i SMNCC'!L$52)</f>
        <v>2.4654814606041811</v>
      </c>
      <c r="Q165" s="35">
        <f>IF('3i SMNCC'!M$52="-","-",'3i SMNCC'!M$52)</f>
        <v>4.8850955964817686</v>
      </c>
      <c r="R165" s="35">
        <f>IF('3i SMNCC'!N$52="-","-",'3i SMNCC'!N$52)</f>
        <v>4.7480163427765101</v>
      </c>
      <c r="S165" s="35">
        <f>IF('3i SMNCC'!O$52="-","-",'3i SMNCC'!O$52)</f>
        <v>7.093641997338695</v>
      </c>
      <c r="T165" s="35">
        <f>IF('3i SMNCC'!P$52="-","-",'3i SMNCC'!P$52)</f>
        <v>6.2155900817178944</v>
      </c>
      <c r="U165" s="35">
        <f>IF('3i SMNCC'!Q$52="-","-",'3i SMNCC'!Q$52)</f>
        <v>5.8459595331056082</v>
      </c>
      <c r="V165" s="35">
        <f>IF('3i SMNCC'!R$52="-","-",'3i SMNCC'!R$52)</f>
        <v>6.2696858243973583</v>
      </c>
      <c r="W165" s="35">
        <f>IF('3i SMNCC'!S$52="-","-",'3i SMNCC'!S$52)</f>
        <v>6.0892580260299454</v>
      </c>
      <c r="X165" s="27"/>
      <c r="Y165" s="35">
        <f>IF('3i SMNCC'!U$52="-","-",'3i SMNCC'!U$52)</f>
        <v>5.9026181198620193</v>
      </c>
      <c r="Z165" s="35" t="str">
        <f>IF('3i SMNCC'!V$52="-","-",'3i SMNCC'!V$52)</f>
        <v>-</v>
      </c>
      <c r="AA165" s="35" t="str">
        <f>IF('3i SMNCC'!W$52="-","-",'3i SMNCC'!W$52)</f>
        <v>-</v>
      </c>
      <c r="AB165" s="35" t="str">
        <f>IF('3i SMNCC'!X$52="-","-",'3i SMNCC'!X$52)</f>
        <v>-</v>
      </c>
      <c r="AC165" s="35" t="str">
        <f>IF('3i SMNCC'!Y$52="-","-",'3i SMNCC'!Y$52)</f>
        <v>-</v>
      </c>
      <c r="AD165" s="25"/>
    </row>
    <row r="166" spans="1:30" s="26" customFormat="1" ht="11.25" x14ac:dyDescent="0.15">
      <c r="A166" s="207">
        <v>7</v>
      </c>
      <c r="B166" s="123" t="s">
        <v>248</v>
      </c>
      <c r="C166" s="123" t="s">
        <v>187</v>
      </c>
      <c r="D166" s="121" t="s">
        <v>127</v>
      </c>
      <c r="E166" s="160"/>
      <c r="F166" s="27"/>
      <c r="G166" s="35">
        <f>IF('3g CPIH'!C$17="-","-",'3j PAAC PAP'!$G$18*('3g CPIH'!C$17/'3g CPIH'!$G$17))</f>
        <v>23.857918590998043</v>
      </c>
      <c r="H166" s="35">
        <f>IF('3g CPIH'!D$17="-","-",'3j PAAC PAP'!$G$18*('3g CPIH'!D$17/'3g CPIH'!$G$17))</f>
        <v>23.905682191780819</v>
      </c>
      <c r="I166" s="35">
        <f>IF('3g CPIH'!E$17="-","-",'3j PAAC PAP'!$G$18*('3g CPIH'!E$17/'3g CPIH'!$G$17))</f>
        <v>23.977327592954992</v>
      </c>
      <c r="J166" s="35">
        <f>IF('3g CPIH'!F$17="-","-",'3j PAAC PAP'!$G$18*('3g CPIH'!F$17/'3g CPIH'!$G$17))</f>
        <v>24.120618395303325</v>
      </c>
      <c r="K166" s="35">
        <f>IF('3g CPIH'!G$17="-","-",'3j PAAC PAP'!$G$18*('3g CPIH'!G$17/'3g CPIH'!$G$17))</f>
        <v>24.4072</v>
      </c>
      <c r="L166" s="35">
        <f>IF('3g CPIH'!H$17="-","-",'3j PAAC PAP'!$G$18*('3g CPIH'!H$17/'3g CPIH'!$G$17))</f>
        <v>24.717663405088064</v>
      </c>
      <c r="M166" s="35">
        <f>IF('3g CPIH'!I$17="-","-",'3j PAAC PAP'!$G$18*('3g CPIH'!I$17/'3g CPIH'!$G$17))</f>
        <v>25.075890410958902</v>
      </c>
      <c r="N166" s="35">
        <f>IF('3g CPIH'!J$17="-","-",'3j PAAC PAP'!$G$18*('3g CPIH'!J$17/'3g CPIH'!$G$17))</f>
        <v>25.290826614481411</v>
      </c>
      <c r="O166" s="27"/>
      <c r="P166" s="35">
        <f>IF('3g CPIH'!L$17="-","-",'3j PAAC PAP'!$G$18*('3g CPIH'!L$17/'3g CPIH'!$G$17))</f>
        <v>25.290826614481411</v>
      </c>
      <c r="Q166" s="35">
        <f>IF('3g CPIH'!M$17="-","-",'3j PAAC PAP'!$G$18*('3g CPIH'!M$17/'3g CPIH'!$G$17))</f>
        <v>25.577408219178082</v>
      </c>
      <c r="R166" s="35">
        <f>IF('3g CPIH'!N$17="-","-",'3j PAAC PAP'!$G$18*('3g CPIH'!N$17/'3g CPIH'!$G$17))</f>
        <v>25.768462622309197</v>
      </c>
      <c r="S166" s="35">
        <f>IF('3g CPIH'!O$17="-","-",'3j PAAC PAP'!$G$18*('3g CPIH'!O$17/'3g CPIH'!$G$17))</f>
        <v>25.911753424657533</v>
      </c>
      <c r="T166" s="35">
        <f>IF('3g CPIH'!P$17="-","-",'3j PAAC PAP'!$G$18*('3g CPIH'!P$17/'3g CPIH'!$G$17))</f>
        <v>25.983398825831699</v>
      </c>
      <c r="U166" s="35">
        <f>IF('3g CPIH'!Q$17="-","-",'3j PAAC PAP'!$G$18*('3g CPIH'!Q$17/'3g CPIH'!$G$17))</f>
        <v>26.126689628180038</v>
      </c>
      <c r="V166" s="35">
        <f>IF('3g CPIH'!R$17="-","-",'3j PAAC PAP'!$G$18*('3g CPIH'!R$17/'3g CPIH'!$G$17))</f>
        <v>26.604325636007829</v>
      </c>
      <c r="W166" s="35">
        <f>IF('3g CPIH'!S$17="-","-",'3j PAAC PAP'!$G$18*('3g CPIH'!S$17/'3g CPIH'!$G$17))</f>
        <v>27.39242504892368</v>
      </c>
      <c r="X166" s="27"/>
      <c r="Y166" s="35">
        <f>IF('3g CPIH'!U$17="-","-",'3j PAAC PAP'!$G$18*('3g CPIH'!U$17/'3g CPIH'!$G$17))</f>
        <v>28.777569471624265</v>
      </c>
      <c r="Z166" s="35" t="str">
        <f>IF('3g CPIH'!V$17="-","-",'3j PAAC PAP'!$G$18*('3g CPIH'!V$17/'3g CPIH'!$G$17))</f>
        <v>-</v>
      </c>
      <c r="AA166" s="35" t="str">
        <f>IF('3g CPIH'!W$17="-","-",'3j PAAC PAP'!$G$18*('3g CPIH'!W$17/'3g CPIH'!$G$17))</f>
        <v>-</v>
      </c>
      <c r="AB166" s="35" t="str">
        <f>IF('3g CPIH'!X$17="-","-",'3j PAAC PAP'!$G$18*('3g CPIH'!X$17/'3g CPIH'!$G$17))</f>
        <v>-</v>
      </c>
      <c r="AC166" s="35" t="str">
        <f>IF('3g CPIH'!Y$17="-","-",'3j PAAC PAP'!$G$18*('3g CPIH'!Y$17/'3g CPIH'!$G$17))</f>
        <v>-</v>
      </c>
      <c r="AD166" s="25"/>
    </row>
    <row r="167" spans="1:30" s="26" customFormat="1" ht="11.25" x14ac:dyDescent="0.15">
      <c r="A167" s="207">
        <v>8</v>
      </c>
      <c r="B167" s="123" t="s">
        <v>248</v>
      </c>
      <c r="C167" s="123" t="s">
        <v>188</v>
      </c>
      <c r="D167" s="121" t="s">
        <v>127</v>
      </c>
      <c r="E167" s="160"/>
      <c r="F167" s="27"/>
      <c r="G167" s="35">
        <f>IF(G159="-","-",SUM(G159:G165)*'3j PAAC PAP'!$G$36)</f>
        <v>0</v>
      </c>
      <c r="H167" s="35">
        <f>IF(H159="-","-",SUM(H159:H165)*'3j PAAC PAP'!$G$36)</f>
        <v>0</v>
      </c>
      <c r="I167" s="35">
        <f>IF(I159="-","-",SUM(I159:I165)*'3j PAAC PAP'!$G$36)</f>
        <v>0</v>
      </c>
      <c r="J167" s="35">
        <f>IF(J159="-","-",SUM(J159:J165)*'3j PAAC PAP'!$G$36)</f>
        <v>0</v>
      </c>
      <c r="K167" s="35">
        <f>IF(K159="-","-",SUM(K159:K165)*'3j PAAC PAP'!$G$36)</f>
        <v>0</v>
      </c>
      <c r="L167" s="35">
        <f>IF(L159="-","-",SUM(L159:L165)*'3j PAAC PAP'!$G$36)</f>
        <v>0</v>
      </c>
      <c r="M167" s="35">
        <f>IF(M159="-","-",SUM(M159:M165)*'3j PAAC PAP'!$G$36)</f>
        <v>0</v>
      </c>
      <c r="N167" s="35">
        <f>IF(N159="-","-",SUM(N159:N165)*'3j PAAC PAP'!$G$36)</f>
        <v>0</v>
      </c>
      <c r="O167" s="27"/>
      <c r="P167" s="35">
        <f>IF(P159="-","-",SUM(P159:P165)*'3j PAAC PAP'!$G$36)</f>
        <v>0</v>
      </c>
      <c r="Q167" s="35">
        <f>IF(Q159="-","-",SUM(Q159:Q165)*'3j PAAC PAP'!$G$36)</f>
        <v>0</v>
      </c>
      <c r="R167" s="35">
        <f>IF(R159="-","-",SUM(R159:R165)*'3j PAAC PAP'!$G$36)</f>
        <v>0</v>
      </c>
      <c r="S167" s="35">
        <f>IF(S159="-","-",SUM(S159:S165)*'3j PAAC PAP'!$G$36)</f>
        <v>0</v>
      </c>
      <c r="T167" s="35">
        <f>IF(T159="-","-",SUM(T159:T165)*'3j PAAC PAP'!$G$36)</f>
        <v>0</v>
      </c>
      <c r="U167" s="35">
        <f>IF(U159="-","-",SUM(U159:U165)*'3j PAAC PAP'!$G$36)</f>
        <v>0</v>
      </c>
      <c r="V167" s="35">
        <f>IF(V159="-","-",SUM(V159:V165)*'3j PAAC PAP'!$G$36)</f>
        <v>0</v>
      </c>
      <c r="W167" s="35">
        <f>IF(W159="-","-",SUM(W159:W165)*'3j PAAC PAP'!$G$36)</f>
        <v>0</v>
      </c>
      <c r="X167" s="27"/>
      <c r="Y167" s="35">
        <f>IF(Y159="-","-",SUM(Y159:Y165)*'3j PAAC PAP'!$G$36)</f>
        <v>0</v>
      </c>
      <c r="Z167" s="35" t="str">
        <f>IF(Z159="-","-",SUM(Z159:Z165)*'3j PAAC PAP'!$G$36)</f>
        <v>-</v>
      </c>
      <c r="AA167" s="35" t="str">
        <f>IF(AA159="-","-",SUM(AA159:AA165)*'3j PAAC PAP'!$G$36)</f>
        <v>-</v>
      </c>
      <c r="AB167" s="35" t="str">
        <f>IF(AB159="-","-",SUM(AB159:AB165)*'3j PAAC PAP'!$G$36)</f>
        <v>-</v>
      </c>
      <c r="AC167" s="35" t="str">
        <f>IF(AC159="-","-",SUM(AC159:AC165)*'3j PAAC PAP'!$G$36)</f>
        <v>-</v>
      </c>
      <c r="AD167" s="25"/>
    </row>
    <row r="168" spans="1:30" s="26" customFormat="1" ht="11.25" x14ac:dyDescent="0.15">
      <c r="A168" s="207">
        <v>9</v>
      </c>
      <c r="B168" s="123" t="s">
        <v>189</v>
      </c>
      <c r="C168" s="123" t="s">
        <v>250</v>
      </c>
      <c r="D168" s="121" t="s">
        <v>127</v>
      </c>
      <c r="E168" s="160"/>
      <c r="F168" s="27"/>
      <c r="G168" s="35">
        <f>IF(G159="-","-",SUM(G159:G167)*'3k EBIT'!$E$10)</f>
        <v>11.252737182539295</v>
      </c>
      <c r="H168" s="35">
        <f>IF(H159="-","-",SUM(H159:H167)*'3k EBIT'!$E$10)</f>
        <v>10.750434079964933</v>
      </c>
      <c r="I168" s="35">
        <f>IF(I159="-","-",SUM(I159:I167)*'3k EBIT'!$E$10)</f>
        <v>11.076764350798252</v>
      </c>
      <c r="J168" s="35">
        <f>IF(J159="-","-",SUM(J159:J167)*'3k EBIT'!$E$10)</f>
        <v>10.857520671066817</v>
      </c>
      <c r="K168" s="35">
        <f>IF(K159="-","-",SUM(K159:K167)*'3k EBIT'!$E$10)</f>
        <v>11.718647382461258</v>
      </c>
      <c r="L168" s="35">
        <f>IF(L159="-","-",SUM(L159:L167)*'3k EBIT'!$E$10)</f>
        <v>11.57157636012729</v>
      </c>
      <c r="M168" s="35">
        <f>IF(M159="-","-",SUM(M159:M167)*'3k EBIT'!$E$10)</f>
        <v>12.751715838984031</v>
      </c>
      <c r="N168" s="35">
        <f>IF(N159="-","-",SUM(N159:N167)*'3k EBIT'!$E$10)</f>
        <v>13.222861266973817</v>
      </c>
      <c r="O168" s="27"/>
      <c r="P168" s="35">
        <f>IF(P159="-","-",SUM(P159:P167)*'3k EBIT'!$E$10)</f>
        <v>13.222861266973817</v>
      </c>
      <c r="Q168" s="35">
        <f>IF(Q159="-","-",SUM(Q159:Q167)*'3k EBIT'!$E$10)</f>
        <v>14.714255888686116</v>
      </c>
      <c r="R168" s="35">
        <f>IF(R159="-","-",SUM(R159:R167)*'3k EBIT'!$E$10)</f>
        <v>14.172302855128788</v>
      </c>
      <c r="S168" s="35">
        <f>IF(S159="-","-",SUM(S159:S167)*'3k EBIT'!$E$10)</f>
        <v>14.183997533410745</v>
      </c>
      <c r="T168" s="35">
        <f>IF(T159="-","-",SUM(T159:T167)*'3k EBIT'!$E$10)</f>
        <v>13.517525864011578</v>
      </c>
      <c r="U168" s="35">
        <f>IF(U159="-","-",SUM(U159:U167)*'3k EBIT'!$E$10)</f>
        <v>14.580254233195433</v>
      </c>
      <c r="V168" s="35">
        <f>IF(V159="-","-",SUM(V159:V167)*'3k EBIT'!$E$10)</f>
        <v>16.120642268388416</v>
      </c>
      <c r="W168" s="35">
        <f>IF(W159="-","-",SUM(W159:W167)*'3k EBIT'!$E$10)</f>
        <v>23.1457449569772</v>
      </c>
      <c r="X168" s="27"/>
      <c r="Y168" s="35">
        <f>IF(Y159="-","-",SUM(Y159:Y167)*'3k EBIT'!$E$10)</f>
        <v>39.675892660495059</v>
      </c>
      <c r="Z168" s="35" t="str">
        <f>IF(Z159="-","-",SUM(Z159:Z167)*'3k EBIT'!$E$10)</f>
        <v>-</v>
      </c>
      <c r="AA168" s="35" t="str">
        <f>IF(AA159="-","-",SUM(AA159:AA167)*'3k EBIT'!$E$10)</f>
        <v>-</v>
      </c>
      <c r="AB168" s="35" t="str">
        <f>IF(AB159="-","-",SUM(AB159:AB167)*'3k EBIT'!$E$10)</f>
        <v>-</v>
      </c>
      <c r="AC168" s="35" t="str">
        <f>IF(AC159="-","-",SUM(AC159:AC167)*'3k EBIT'!$E$10)</f>
        <v>-</v>
      </c>
      <c r="AD168" s="25"/>
    </row>
    <row r="169" spans="1:30" s="26" customFormat="1" ht="11.25" customHeight="1" x14ac:dyDescent="0.15">
      <c r="A169" s="207">
        <v>10</v>
      </c>
      <c r="B169" s="123" t="s">
        <v>251</v>
      </c>
      <c r="C169" s="124" t="s">
        <v>252</v>
      </c>
      <c r="D169" s="121" t="s">
        <v>127</v>
      </c>
      <c r="E169" s="116"/>
      <c r="F169" s="27"/>
      <c r="G169" s="35">
        <f>IF(G159="-","-",SUM(G159:G162,G164:G168)*'3l HAP'!$E$11)</f>
        <v>6.7560586167309937</v>
      </c>
      <c r="H169" s="35">
        <f>IF(H159="-","-",SUM(H159:H162,H164:H168)*'3l HAP'!$E$11)</f>
        <v>6.35418833848584</v>
      </c>
      <c r="I169" s="35">
        <f>IF(I159="-","-",SUM(I159:I162,I164:I168)*'3l HAP'!$E$11)</f>
        <v>6.3891928185398195</v>
      </c>
      <c r="J169" s="35">
        <f>IF(J159="-","-",SUM(J159:J162,J164:J168)*'3l HAP'!$E$11)</f>
        <v>6.231384614814778</v>
      </c>
      <c r="K169" s="35">
        <f>IF(K159="-","-",SUM(K159:K162,K164:K168)*'3l HAP'!$E$11)</f>
        <v>7.0452725231632716</v>
      </c>
      <c r="L169" s="35">
        <f>IF(L159="-","-",SUM(L159:L162,L164:L168)*'3l HAP'!$E$11)</f>
        <v>6.9141928047200745</v>
      </c>
      <c r="M169" s="35">
        <f>IF(M159="-","-",SUM(M159:M162,M164:M168)*'3l HAP'!$E$11)</f>
        <v>7.7118026982357604</v>
      </c>
      <c r="N169" s="35">
        <f>IF(N159="-","-",SUM(N159:N162,N164:N168)*'3l HAP'!$E$11)</f>
        <v>8.0826718753333946</v>
      </c>
      <c r="O169" s="27"/>
      <c r="P169" s="35">
        <f>IF(P159="-","-",SUM(P159:P162,P164:P168)*'3l HAP'!$E$11)</f>
        <v>8.0826718753333946</v>
      </c>
      <c r="Q169" s="35">
        <f>IF(Q159="-","-",SUM(Q159:Q162,Q164:Q168)*'3l HAP'!$E$11)</f>
        <v>9.1106805657442873</v>
      </c>
      <c r="R169" s="35">
        <f>IF(R159="-","-",SUM(R159:R162,R164:R168)*'3l HAP'!$E$11)</f>
        <v>8.675110353869723</v>
      </c>
      <c r="S169" s="35">
        <f>IF(S159="-","-",SUM(S159:S162,S164:S168)*'3l HAP'!$E$11)</f>
        <v>8.6521893369790366</v>
      </c>
      <c r="T169" s="35">
        <f>IF(T159="-","-",SUM(T159:T162,T164:T168)*'3l HAP'!$E$11)</f>
        <v>8.0880806540673529</v>
      </c>
      <c r="U169" s="35">
        <f>IF(U159="-","-",SUM(U159:U162,U164:U168)*'3l HAP'!$E$11)</f>
        <v>8.8814908677103883</v>
      </c>
      <c r="V169" s="35">
        <f>IF(V159="-","-",SUM(V159:V162,V164:V168)*'3l HAP'!$E$11)</f>
        <v>10.082904190601553</v>
      </c>
      <c r="W169" s="35">
        <f>IF(W159="-","-",SUM(W159:W162,W164:W168)*'3l HAP'!$E$11)</f>
        <v>14.836737403766406</v>
      </c>
      <c r="X169" s="27"/>
      <c r="Y169" s="35">
        <f>IF(Y159="-","-",SUM(Y159:Y162,Y164:Y168)*'3l HAP'!$E$11)</f>
        <v>27.430047108028713</v>
      </c>
      <c r="Z169" s="35" t="str">
        <f>IF(Z159="-","-",SUM(Z159:Z162,Z164:Z168)*'3l HAP'!$E$11)</f>
        <v>-</v>
      </c>
      <c r="AA169" s="35" t="str">
        <f>IF(AA159="-","-",SUM(AA159:AA162,AA164:AA168)*'3l HAP'!$E$11)</f>
        <v>-</v>
      </c>
      <c r="AB169" s="35" t="str">
        <f>IF(AB159="-","-",SUM(AB159:AB162,AB164:AB168)*'3l HAP'!$E$11)</f>
        <v>-</v>
      </c>
      <c r="AC169" s="35" t="str">
        <f>IF(AC159="-","-",SUM(AC159:AC162,AC164:AC168)*'3l HAP'!$E$11)</f>
        <v>-</v>
      </c>
      <c r="AD169" s="25"/>
    </row>
    <row r="170" spans="1:30" s="26" customFormat="1" ht="11.25" customHeight="1" x14ac:dyDescent="0.15">
      <c r="A170" s="207">
        <v>11</v>
      </c>
      <c r="B170" s="123" t="s">
        <v>253</v>
      </c>
      <c r="C170" s="159" t="str">
        <f>B170&amp;"_"&amp;D170</f>
        <v>Total_Southern Scotland</v>
      </c>
      <c r="D170" s="121" t="s">
        <v>127</v>
      </c>
      <c r="E170" s="75"/>
      <c r="F170" s="27"/>
      <c r="G170" s="35">
        <f t="shared" ref="G170:N170" si="36">IF(G159="-","-",SUM(G159:G169))</f>
        <v>599.00513938349661</v>
      </c>
      <c r="H170" s="35">
        <f t="shared" si="36"/>
        <v>572.16627462647091</v>
      </c>
      <c r="I170" s="35">
        <f t="shared" si="36"/>
        <v>589.37654942451434</v>
      </c>
      <c r="J170" s="35">
        <f t="shared" si="36"/>
        <v>577.67960494856322</v>
      </c>
      <c r="K170" s="35">
        <f t="shared" si="36"/>
        <v>623.8159326308031</v>
      </c>
      <c r="L170" s="35">
        <f t="shared" si="36"/>
        <v>615.9442759867851</v>
      </c>
      <c r="M170" s="35">
        <f t="shared" si="36"/>
        <v>678.85446437489179</v>
      </c>
      <c r="N170" s="35">
        <f t="shared" si="36"/>
        <v>704.02245109841101</v>
      </c>
      <c r="O170" s="27"/>
      <c r="P170" s="35">
        <f t="shared" ref="P170:W170" si="37">IF(P159="-","-",SUM(P159:P169))</f>
        <v>704.02245109841101</v>
      </c>
      <c r="Q170" s="35">
        <f t="shared" si="37"/>
        <v>783.54488114082631</v>
      </c>
      <c r="R170" s="35">
        <f t="shared" si="37"/>
        <v>754.58547883935728</v>
      </c>
      <c r="S170" s="35">
        <f t="shared" si="37"/>
        <v>755.17806695148988</v>
      </c>
      <c r="T170" s="35">
        <f t="shared" si="37"/>
        <v>719.53651647324091</v>
      </c>
      <c r="U170" s="35">
        <f t="shared" si="37"/>
        <v>776.26297564589925</v>
      </c>
      <c r="V170" s="35">
        <f t="shared" si="37"/>
        <v>858.5374099652073</v>
      </c>
      <c r="W170" s="35">
        <f t="shared" si="37"/>
        <v>1233.0333372232592</v>
      </c>
      <c r="X170" s="27"/>
      <c r="Y170" s="35">
        <f t="shared" ref="Y170:AC170" si="38">IF(Y159="-","-",SUM(Y159:Y169))</f>
        <v>2115.6340614380333</v>
      </c>
      <c r="Z170" s="35" t="str">
        <f t="shared" si="38"/>
        <v>-</v>
      </c>
      <c r="AA170" s="35" t="str">
        <f t="shared" si="38"/>
        <v>-</v>
      </c>
      <c r="AB170" s="35" t="str">
        <f t="shared" si="38"/>
        <v>-</v>
      </c>
      <c r="AC170" s="35" t="str">
        <f t="shared" si="38"/>
        <v>-</v>
      </c>
      <c r="AD170" s="25"/>
    </row>
    <row r="171" spans="1:30" s="26" customFormat="1" ht="11.25" customHeight="1" x14ac:dyDescent="0.15">
      <c r="A171" s="207">
        <v>1</v>
      </c>
      <c r="B171" s="120" t="s">
        <v>244</v>
      </c>
      <c r="C171" s="157" t="s">
        <v>180</v>
      </c>
      <c r="D171" s="122" t="s">
        <v>125</v>
      </c>
      <c r="E171" s="119"/>
      <c r="F171" s="27"/>
      <c r="G171" s="117">
        <f>IF('3a DF'!H146="-","-",'3a DF'!H146)</f>
        <v>259.97379480480362</v>
      </c>
      <c r="H171" s="117">
        <f>IF('3a DF'!I146="-","-",'3a DF'!I146)</f>
        <v>232.7437948048036</v>
      </c>
      <c r="I171" s="117">
        <f>IF('3a DF'!J146="-","-",'3a DF'!J146)</f>
        <v>213.86871460512651</v>
      </c>
      <c r="J171" s="117">
        <f>IF('3a DF'!K146="-","-",'3a DF'!K146)</f>
        <v>202.76293650285433</v>
      </c>
      <c r="K171" s="117">
        <f>IF('3a DF'!L146="-","-",'3a DF'!L146)</f>
        <v>245.69471346188911</v>
      </c>
      <c r="L171" s="117">
        <f>IF('3a DF'!M146="-","-",'3a DF'!M146)</f>
        <v>235.43355948327806</v>
      </c>
      <c r="M171" s="117">
        <f>IF('3a DF'!N146="-","-",'3a DF'!N146)</f>
        <v>254.06023589103083</v>
      </c>
      <c r="N171" s="117">
        <f>IF('3a DF'!O146="-","-",'3a DF'!O146)</f>
        <v>278.26226812005098</v>
      </c>
      <c r="O171" s="27"/>
      <c r="P171" s="117">
        <f>IF('3a DF'!Q146="-","-",'3a DF'!Q146)</f>
        <v>278.26226812005098</v>
      </c>
      <c r="Q171" s="117">
        <f>IF('3a DF'!R146="-","-",'3a DF'!R146)</f>
        <v>325.7793941559263</v>
      </c>
      <c r="R171" s="117">
        <f>IF('3a DF'!S146="-","-",'3a DF'!S146)</f>
        <v>294.02589848446962</v>
      </c>
      <c r="S171" s="117">
        <f>IF('3a DF'!T146="-","-",'3a DF'!T146)</f>
        <v>281.11720006813005</v>
      </c>
      <c r="T171" s="117">
        <f>IF('3a DF'!U146="-","-",'3a DF'!U146)</f>
        <v>247.24379080387169</v>
      </c>
      <c r="U171" s="117">
        <f>IF('3a DF'!V146="-","-",'3a DF'!V146)</f>
        <v>293.18914239173631</v>
      </c>
      <c r="V171" s="117">
        <f>IF('3a DF'!W146="-","-",'3a DF'!W146)</f>
        <v>372.30872749190689</v>
      </c>
      <c r="W171" s="117">
        <f>IF('3a DF'!X146="-","-",'3a DF'!X146)</f>
        <v>678.14342334894297</v>
      </c>
      <c r="X171" s="27"/>
      <c r="Y171" s="117">
        <f>IF('3a DF'!Z146="-","-",'3a DF'!Z146)</f>
        <v>1485.8385600091956</v>
      </c>
      <c r="Z171" s="117" t="str">
        <f>IF('3a DF'!AA146="-","-",'3a DF'!AA146)</f>
        <v>-</v>
      </c>
      <c r="AA171" s="117" t="str">
        <f>IF('3a DF'!AB146="-","-",'3a DF'!AB146)</f>
        <v>-</v>
      </c>
      <c r="AB171" s="117" t="str">
        <f>IF('3a DF'!AC146="-","-",'3a DF'!AC146)</f>
        <v>-</v>
      </c>
      <c r="AC171" s="117" t="str">
        <f>IF('3a DF'!AD146="-","-",'3a DF'!AD146)</f>
        <v>-</v>
      </c>
      <c r="AD171" s="25"/>
    </row>
    <row r="172" spans="1:30" s="26" customFormat="1" ht="11.25" customHeight="1" x14ac:dyDescent="0.15">
      <c r="A172" s="207">
        <v>2</v>
      </c>
      <c r="B172" s="120" t="s">
        <v>244</v>
      </c>
      <c r="C172" s="157" t="s">
        <v>181</v>
      </c>
      <c r="D172" s="122" t="s">
        <v>125</v>
      </c>
      <c r="E172" s="119"/>
      <c r="F172" s="27"/>
      <c r="G172" s="117">
        <f>IF('3b CM'!G41="-","-",'3b CM'!G41)</f>
        <v>5.9810111338353213E-2</v>
      </c>
      <c r="H172" s="117">
        <f>IF('3b CM'!H41="-","-",'3b CM'!H41)</f>
        <v>8.9715167007529809E-2</v>
      </c>
      <c r="I172" s="117">
        <f>IF('3b CM'!I41="-","-",'3b CM'!I41)</f>
        <v>0.2825033080682014</v>
      </c>
      <c r="J172" s="117">
        <f>IF('3b CM'!J41="-","-",'3b CM'!J41)</f>
        <v>0.28729179422699846</v>
      </c>
      <c r="K172" s="117">
        <f>IF('3b CM'!K41="-","-",'3b CM'!K41)</f>
        <v>3.6899164985295574</v>
      </c>
      <c r="L172" s="117">
        <f>IF('3b CM'!L41="-","-",'3b CM'!L41)</f>
        <v>3.5795918624627601</v>
      </c>
      <c r="M172" s="117">
        <f>IF('3b CM'!M41="-","-",'3b CM'!M41)</f>
        <v>12.14064704031469</v>
      </c>
      <c r="N172" s="117">
        <f>IF('3b CM'!N41="-","-",'3b CM'!N41)</f>
        <v>11.54124441590206</v>
      </c>
      <c r="O172" s="27"/>
      <c r="P172" s="117">
        <f>IF('3b CM'!P41="-","-",'3b CM'!P41)</f>
        <v>11.54124441590206</v>
      </c>
      <c r="Q172" s="117">
        <f>IF('3b CM'!Q41="-","-",'3b CM'!Q41)</f>
        <v>15.283756412106852</v>
      </c>
      <c r="R172" s="117">
        <f>IF('3b CM'!R41="-","-",'3b CM'!R41)</f>
        <v>14.600022184893897</v>
      </c>
      <c r="S172" s="117">
        <f>IF('3b CM'!S41="-","-",'3b CM'!S41)</f>
        <v>17.309672761263766</v>
      </c>
      <c r="T172" s="117">
        <f>IF('3b CM'!T41="-","-",'3b CM'!T41)</f>
        <v>17.686863223320724</v>
      </c>
      <c r="U172" s="117">
        <f>IF('3b CM'!U41="-","-",'3b CM'!U41)</f>
        <v>13.357211663985179</v>
      </c>
      <c r="V172" s="117">
        <f>IF('3b CM'!V41="-","-",'3b CM'!V41)</f>
        <v>13.577129289864155</v>
      </c>
      <c r="W172" s="117">
        <f>IF('3b CM'!W41="-","-",'3b CM'!W41)</f>
        <v>8.6002414553104138</v>
      </c>
      <c r="X172" s="27"/>
      <c r="Y172" s="117">
        <f>IF('3b CM'!Y41="-","-",'3b CM'!Y41)</f>
        <v>11.436113101732106</v>
      </c>
      <c r="Z172" s="117" t="str">
        <f>IF('3b CM'!Z41="-","-",'3b CM'!Z41)</f>
        <v>-</v>
      </c>
      <c r="AA172" s="117" t="str">
        <f>IF('3b CM'!AA41="-","-",'3b CM'!AA41)</f>
        <v>-</v>
      </c>
      <c r="AB172" s="117" t="str">
        <f>IF('3b CM'!AB41="-","-",'3b CM'!AB41)</f>
        <v>-</v>
      </c>
      <c r="AC172" s="117" t="str">
        <f>IF('3b CM'!AC41="-","-",'3b CM'!AC41)</f>
        <v>-</v>
      </c>
      <c r="AD172" s="25"/>
    </row>
    <row r="173" spans="1:30" s="26" customFormat="1" ht="11.25" customHeight="1" x14ac:dyDescent="0.15">
      <c r="A173" s="207"/>
      <c r="B173" s="120" t="s">
        <v>245</v>
      </c>
      <c r="C173" s="157" t="s">
        <v>182</v>
      </c>
      <c r="D173" s="122" t="s">
        <v>125</v>
      </c>
      <c r="E173" s="119"/>
      <c r="F173" s="27"/>
      <c r="G173" s="117" t="str">
        <f>IF('3c AA'!J180="-","-",'3c AA'!J180)</f>
        <v>-</v>
      </c>
      <c r="H173" s="117" t="str">
        <f>IF('3c AA'!K180="-","-",'3c AA'!K180)</f>
        <v>-</v>
      </c>
      <c r="I173" s="117" t="str">
        <f>IF('3c AA'!L180="-","-",'3c AA'!L180)</f>
        <v>-</v>
      </c>
      <c r="J173" s="117" t="str">
        <f>IF('3c AA'!M180="-","-",'3c AA'!M180)</f>
        <v>-</v>
      </c>
      <c r="K173" s="117" t="str">
        <f>IF('3c AA'!N180="-","-",'3c AA'!N180)</f>
        <v>-</v>
      </c>
      <c r="L173" s="117" t="str">
        <f>IF('3c AA'!O180="-","-",'3c AA'!O180)</f>
        <v>-</v>
      </c>
      <c r="M173" s="117" t="str">
        <f>IF('3c AA'!P180="-","-",'3c AA'!P180)</f>
        <v>-</v>
      </c>
      <c r="N173" s="117" t="str">
        <f>IF('3c AA'!Q180="-","-",'3c AA'!Q180)</f>
        <v>-</v>
      </c>
      <c r="O173" s="27"/>
      <c r="P173" s="117" t="str">
        <f>IF('3c AA'!S180="-","-",'3c AA'!S180)</f>
        <v>-</v>
      </c>
      <c r="Q173" s="117" t="str">
        <f>IF('3c AA'!T180="-","-",'3c AA'!T180)</f>
        <v>-</v>
      </c>
      <c r="R173" s="117" t="str">
        <f>IF('3c AA'!U180="-","-",'3c AA'!U180)</f>
        <v>-</v>
      </c>
      <c r="S173" s="117" t="str">
        <f>IF('3c AA'!V180="-","-",'3c AA'!V180)</f>
        <v>-</v>
      </c>
      <c r="T173" s="117">
        <f>IF('3c AA'!W180="-","-",'3c AA'!W180)</f>
        <v>0</v>
      </c>
      <c r="U173" s="117">
        <f>IF('3c AA'!X180="-","-",'3c AA'!X180)</f>
        <v>0</v>
      </c>
      <c r="V173" s="117">
        <f>IF('3c AA'!Y180="-","-",'3c AA'!Y180)</f>
        <v>0</v>
      </c>
      <c r="W173" s="117" t="str">
        <f>IF('3c AA'!Z180="-","-",'3c AA'!Z180)</f>
        <v>-</v>
      </c>
      <c r="X173" s="27"/>
      <c r="Y173" s="117">
        <f>IF('3c AA'!AB180="-","-",'3c AA'!AB180)</f>
        <v>3.5757407399959638</v>
      </c>
      <c r="Z173" s="117" t="str">
        <f>IF('3c AA'!AC180="-","-",'3c AA'!AC180)</f>
        <v>-</v>
      </c>
      <c r="AA173" s="117" t="str">
        <f>IF('3c AA'!AD180="-","-",'3c AA'!AD180)</f>
        <v>-</v>
      </c>
      <c r="AB173" s="117" t="str">
        <f>IF('3c AA'!AE180="-","-",'3c AA'!AE180)</f>
        <v>-</v>
      </c>
      <c r="AC173" s="117" t="str">
        <f>IF('3c AA'!AF180="-","-",'3c AA'!AF180)</f>
        <v>-</v>
      </c>
      <c r="AD173" s="25"/>
    </row>
    <row r="174" spans="1:30" s="26" customFormat="1" ht="11.25" customHeight="1" x14ac:dyDescent="0.15">
      <c r="A174" s="207">
        <v>3</v>
      </c>
      <c r="B174" s="120" t="s">
        <v>246</v>
      </c>
      <c r="C174" s="157" t="s">
        <v>183</v>
      </c>
      <c r="D174" s="122" t="s">
        <v>125</v>
      </c>
      <c r="E174" s="119"/>
      <c r="F174" s="27"/>
      <c r="G174" s="117">
        <f>IF('3d PC'!G42="-","-",'3d PC'!G42)</f>
        <v>90.563452996014576</v>
      </c>
      <c r="H174" s="117">
        <f>IF('3d PC'!H42="-","-",'3d PC'!H42)</f>
        <v>90.536109416050465</v>
      </c>
      <c r="I174" s="117">
        <f>IF('3d PC'!I42="-","-",'3d PC'!I42)</f>
        <v>110.93006289475601</v>
      </c>
      <c r="J174" s="117">
        <f>IF('3d PC'!J42="-","-",'3d PC'!J42)</f>
        <v>110.82571704124992</v>
      </c>
      <c r="K174" s="117">
        <f>IF('3d PC'!K42="-","-",'3d PC'!K42)</f>
        <v>118.08640220440191</v>
      </c>
      <c r="L174" s="117">
        <f>IF('3d PC'!L42="-","-",'3d PC'!L42)</f>
        <v>118.51294599756027</v>
      </c>
      <c r="M174" s="117">
        <f>IF('3d PC'!M42="-","-",'3d PC'!M42)</f>
        <v>137.29258493285312</v>
      </c>
      <c r="N174" s="117">
        <f>IF('3d PC'!N42="-","-",'3d PC'!N42)</f>
        <v>137.38654959834642</v>
      </c>
      <c r="O174" s="27"/>
      <c r="P174" s="117">
        <f>IF('3d PC'!P42="-","-",'3d PC'!P42)</f>
        <v>137.38654959834642</v>
      </c>
      <c r="Q174" s="117">
        <f>IF('3d PC'!Q42="-","-",'3d PC'!Q42)</f>
        <v>146.98954234980852</v>
      </c>
      <c r="R174" s="117">
        <f>IF('3d PC'!R42="-","-",'3d PC'!R42)</f>
        <v>148.79160549110014</v>
      </c>
      <c r="S174" s="117">
        <f>IF('3d PC'!S42="-","-",'3d PC'!S42)</f>
        <v>153.06114525270391</v>
      </c>
      <c r="T174" s="117">
        <f>IF('3d PC'!T42="-","-",'3d PC'!T42)</f>
        <v>152.52962101673523</v>
      </c>
      <c r="U174" s="117">
        <f>IF('3d PC'!U42="-","-",'3d PC'!U42)</f>
        <v>161.50696522673715</v>
      </c>
      <c r="V174" s="117">
        <f>IF('3d PC'!V42="-","-",'3d PC'!V42)</f>
        <v>160.76007965978201</v>
      </c>
      <c r="W174" s="117">
        <f>IF('3d PC'!W42="-","-",'3d PC'!W42)</f>
        <v>168.09955111387231</v>
      </c>
      <c r="X174" s="27"/>
      <c r="Y174" s="117">
        <f>IF('3d PC'!Y42="-","-",'3d PC'!Y42)</f>
        <v>166.51771596407809</v>
      </c>
      <c r="Z174" s="117" t="str">
        <f>IF('3d PC'!Z42="-","-",'3d PC'!Z42)</f>
        <v>-</v>
      </c>
      <c r="AA174" s="117" t="str">
        <f>IF('3d PC'!AA42="-","-",'3d PC'!AA42)</f>
        <v>-</v>
      </c>
      <c r="AB174" s="117" t="str">
        <f>IF('3d PC'!AB42="-","-",'3d PC'!AB42)</f>
        <v>-</v>
      </c>
      <c r="AC174" s="117" t="str">
        <f>IF('3d PC'!AC42="-","-",'3d PC'!AC42)</f>
        <v>-</v>
      </c>
      <c r="AD174" s="25"/>
    </row>
    <row r="175" spans="1:30" s="26" customFormat="1" ht="11.25" customHeight="1" x14ac:dyDescent="0.15">
      <c r="A175" s="207">
        <v>4</v>
      </c>
      <c r="B175" s="120" t="s">
        <v>247</v>
      </c>
      <c r="C175" s="157" t="s">
        <v>184</v>
      </c>
      <c r="D175" s="122" t="s">
        <v>125</v>
      </c>
      <c r="E175" s="119"/>
      <c r="F175" s="27"/>
      <c r="G175" s="117">
        <f>IF('3e NC-Elec'!H70="-","-",'3e NC-Elec'!H70)</f>
        <v>160.96862231984301</v>
      </c>
      <c r="H175" s="117">
        <f>IF('3e NC-Elec'!I70="-","-",'3e NC-Elec'!I70)</f>
        <v>161.98287392634072</v>
      </c>
      <c r="I175" s="117">
        <f>IF('3e NC-Elec'!J70="-","-",'3e NC-Elec'!J70)</f>
        <v>189.20752718980827</v>
      </c>
      <c r="J175" s="117">
        <f>IF('3e NC-Elec'!K70="-","-",'3e NC-Elec'!K70)</f>
        <v>188.44467322566766</v>
      </c>
      <c r="K175" s="117">
        <f>IF('3e NC-Elec'!L70="-","-",'3e NC-Elec'!L70)</f>
        <v>189.29577404168177</v>
      </c>
      <c r="L175" s="117">
        <f>IF('3e NC-Elec'!M70="-","-",'3e NC-Elec'!M70)</f>
        <v>190.51167316169997</v>
      </c>
      <c r="M175" s="117">
        <f>IF('3e NC-Elec'!N70="-","-",'3e NC-Elec'!N70)</f>
        <v>180.82740656863106</v>
      </c>
      <c r="N175" s="117">
        <f>IF('3e NC-Elec'!O70="-","-",'3e NC-Elec'!O70)</f>
        <v>180.29816618803244</v>
      </c>
      <c r="O175" s="27"/>
      <c r="P175" s="117">
        <f>IF('3e NC-Elec'!Q70="-","-",'3e NC-Elec'!Q70)</f>
        <v>180.29816618803244</v>
      </c>
      <c r="Q175" s="117">
        <f>IF('3e NC-Elec'!R70="-","-",'3e NC-Elec'!R70)</f>
        <v>183.4942549061106</v>
      </c>
      <c r="R175" s="117">
        <f>IF('3e NC-Elec'!S70="-","-",'3e NC-Elec'!S70)</f>
        <v>184.72349054843647</v>
      </c>
      <c r="S175" s="117">
        <f>IF('3e NC-Elec'!T70="-","-",'3e NC-Elec'!T70)</f>
        <v>194.67233622711166</v>
      </c>
      <c r="T175" s="117">
        <f>IF('3e NC-Elec'!U70="-","-",'3e NC-Elec'!U70)</f>
        <v>198.39681797898018</v>
      </c>
      <c r="U175" s="117">
        <f>IF('3e NC-Elec'!V70="-","-",'3e NC-Elec'!V70)</f>
        <v>198.61904688109738</v>
      </c>
      <c r="V175" s="117">
        <f>IF('3e NC-Elec'!W70="-","-",'3e NC-Elec'!W70)</f>
        <v>198.03208527260765</v>
      </c>
      <c r="W175" s="117">
        <f>IF('3e NC-Elec'!X70="-","-",'3e NC-Elec'!X70)</f>
        <v>228.52751361609481</v>
      </c>
      <c r="X175" s="27"/>
      <c r="Y175" s="117">
        <f>IF('3e NC-Elec'!Z70="-","-",'3e NC-Elec'!Z70)</f>
        <v>238.3196462190906</v>
      </c>
      <c r="Z175" s="117" t="str">
        <f>IF('3e NC-Elec'!AA70="-","-",'3e NC-Elec'!AA70)</f>
        <v>-</v>
      </c>
      <c r="AA175" s="117" t="str">
        <f>IF('3e NC-Elec'!AB70="-","-",'3e NC-Elec'!AB70)</f>
        <v>-</v>
      </c>
      <c r="AB175" s="117" t="str">
        <f>IF('3e NC-Elec'!AC70="-","-",'3e NC-Elec'!AC70)</f>
        <v>-</v>
      </c>
      <c r="AC175" s="117" t="str">
        <f>IF('3e NC-Elec'!AD70="-","-",'3e NC-Elec'!AD70)</f>
        <v>-</v>
      </c>
      <c r="AD175" s="25"/>
    </row>
    <row r="176" spans="1:30" s="26" customFormat="1" ht="11.25" customHeight="1" x14ac:dyDescent="0.15">
      <c r="A176" s="207">
        <v>5</v>
      </c>
      <c r="B176" s="120" t="s">
        <v>248</v>
      </c>
      <c r="C176" s="157" t="s">
        <v>185</v>
      </c>
      <c r="D176" s="122" t="s">
        <v>125</v>
      </c>
      <c r="E176" s="119"/>
      <c r="F176" s="27"/>
      <c r="G176" s="117">
        <f>IF('3g CPIH'!C$17="-","-",'3h OC '!$E$10*('3g CPIH'!C$17/'3g CPIH'!$G$17))</f>
        <v>76.502677103718199</v>
      </c>
      <c r="H176" s="117">
        <f>IF('3g CPIH'!D$17="-","-",'3h OC '!$E$10*('3g CPIH'!D$17/'3g CPIH'!$G$17))</f>
        <v>76.655835616438353</v>
      </c>
      <c r="I176" s="117">
        <f>IF('3g CPIH'!E$17="-","-",'3h OC '!$E$10*('3g CPIH'!E$17/'3g CPIH'!$G$17))</f>
        <v>76.885573385518597</v>
      </c>
      <c r="J176" s="117">
        <f>IF('3g CPIH'!F$17="-","-",'3h OC '!$E$10*('3g CPIH'!F$17/'3g CPIH'!$G$17))</f>
        <v>77.345048923679059</v>
      </c>
      <c r="K176" s="117">
        <f>IF('3g CPIH'!G$17="-","-",'3h OC '!$E$10*('3g CPIH'!G$17/'3g CPIH'!$G$17))</f>
        <v>78.263999999999996</v>
      </c>
      <c r="L176" s="117">
        <f>IF('3g CPIH'!H$17="-","-",'3h OC '!$E$10*('3g CPIH'!H$17/'3g CPIH'!$G$17))</f>
        <v>79.259530332681024</v>
      </c>
      <c r="M176" s="117">
        <f>IF('3g CPIH'!I$17="-","-",'3h OC '!$E$10*('3g CPIH'!I$17/'3g CPIH'!$G$17))</f>
        <v>80.408219178082177</v>
      </c>
      <c r="N176" s="117">
        <f>IF('3g CPIH'!J$17="-","-",'3h OC '!$E$10*('3g CPIH'!J$17/'3g CPIH'!$G$17))</f>
        <v>81.097432485322898</v>
      </c>
      <c r="O176" s="27"/>
      <c r="P176" s="117">
        <f>IF('3g CPIH'!L$17="-","-",'3h OC '!$E$10*('3g CPIH'!L$17/'3g CPIH'!$G$17))</f>
        <v>81.097432485322898</v>
      </c>
      <c r="Q176" s="117">
        <f>IF('3g CPIH'!M$17="-","-",'3h OC '!$E$10*('3g CPIH'!M$17/'3g CPIH'!$G$17))</f>
        <v>82.016383561643835</v>
      </c>
      <c r="R176" s="117">
        <f>IF('3g CPIH'!N$17="-","-",'3h OC '!$E$10*('3g CPIH'!N$17/'3g CPIH'!$G$17))</f>
        <v>82.62901761252445</v>
      </c>
      <c r="S176" s="117">
        <f>IF('3g CPIH'!O$17="-","-",'3h OC '!$E$10*('3g CPIH'!O$17/'3g CPIH'!$G$17))</f>
        <v>83.088493150684926</v>
      </c>
      <c r="T176" s="117">
        <f>IF('3g CPIH'!P$17="-","-",'3h OC '!$E$10*('3g CPIH'!P$17/'3g CPIH'!$G$17))</f>
        <v>83.318230919765156</v>
      </c>
      <c r="U176" s="117">
        <f>IF('3g CPIH'!Q$17="-","-",'3h OC '!$E$10*('3g CPIH'!Q$17/'3g CPIH'!$G$17))</f>
        <v>83.777706457925632</v>
      </c>
      <c r="V176" s="117">
        <f>IF('3g CPIH'!R$17="-","-",'3h OC '!$E$10*('3g CPIH'!R$17/'3g CPIH'!$G$17))</f>
        <v>85.309291585127198</v>
      </c>
      <c r="W176" s="117">
        <f>IF('3g CPIH'!S$17="-","-",'3h OC '!$E$10*('3g CPIH'!S$17/'3g CPIH'!$G$17))</f>
        <v>87.836407045009793</v>
      </c>
      <c r="X176" s="27"/>
      <c r="Y176" s="117">
        <f>IF('3g CPIH'!U$17="-","-",'3h OC '!$E$10*('3g CPIH'!U$17/'3g CPIH'!$G$17))</f>
        <v>92.278003913894324</v>
      </c>
      <c r="Z176" s="117" t="str">
        <f>IF('3g CPIH'!V$17="-","-",'3h OC '!$E$10*('3g CPIH'!V$17/'3g CPIH'!$G$17))</f>
        <v>-</v>
      </c>
      <c r="AA176" s="117" t="str">
        <f>IF('3g CPIH'!W$17="-","-",'3h OC '!$E$10*('3g CPIH'!W$17/'3g CPIH'!$G$17))</f>
        <v>-</v>
      </c>
      <c r="AB176" s="117" t="str">
        <f>IF('3g CPIH'!X$17="-","-",'3h OC '!$E$10*('3g CPIH'!X$17/'3g CPIH'!$G$17))</f>
        <v>-</v>
      </c>
      <c r="AC176" s="117" t="str">
        <f>IF('3g CPIH'!Y$17="-","-",'3h OC '!$E$10*('3g CPIH'!Y$17/'3g CPIH'!$G$17))</f>
        <v>-</v>
      </c>
      <c r="AD176" s="25"/>
    </row>
    <row r="177" spans="1:30" s="26" customFormat="1" ht="11.25" customHeight="1" x14ac:dyDescent="0.15">
      <c r="A177" s="207">
        <v>6</v>
      </c>
      <c r="B177" s="120" t="s">
        <v>248</v>
      </c>
      <c r="C177" s="157" t="s">
        <v>186</v>
      </c>
      <c r="D177" s="122" t="s">
        <v>125</v>
      </c>
      <c r="E177" s="119"/>
      <c r="F177" s="27"/>
      <c r="G177" s="117" t="s">
        <v>249</v>
      </c>
      <c r="H177" s="117" t="s">
        <v>249</v>
      </c>
      <c r="I177" s="117" t="s">
        <v>249</v>
      </c>
      <c r="J177" s="117" t="s">
        <v>249</v>
      </c>
      <c r="K177" s="117">
        <f>IF('3i SMNCC'!G$52="-","-",'3i SMNCC'!G$52)</f>
        <v>0</v>
      </c>
      <c r="L177" s="117">
        <f>IF('3i SMNCC'!H$52="-","-",'3i SMNCC'!H$52)</f>
        <v>-0.18995111249132623</v>
      </c>
      <c r="M177" s="117">
        <f>IF('3i SMNCC'!I$52="-","-",'3i SMNCC'!I$52)</f>
        <v>2.3898870370752556</v>
      </c>
      <c r="N177" s="117">
        <f>IF('3i SMNCC'!J$52="-","-",'3i SMNCC'!J$52)</f>
        <v>2.4654814606041811</v>
      </c>
      <c r="O177" s="27"/>
      <c r="P177" s="117">
        <f>IF('3i SMNCC'!L$52="-","-",'3i SMNCC'!L$52)</f>
        <v>2.4654814606041811</v>
      </c>
      <c r="Q177" s="117">
        <f>IF('3i SMNCC'!M$52="-","-",'3i SMNCC'!M$52)</f>
        <v>4.8850955964817686</v>
      </c>
      <c r="R177" s="117">
        <f>IF('3i SMNCC'!N$52="-","-",'3i SMNCC'!N$52)</f>
        <v>4.7480163427765101</v>
      </c>
      <c r="S177" s="117">
        <f>IF('3i SMNCC'!O$52="-","-",'3i SMNCC'!O$52)</f>
        <v>7.093641997338695</v>
      </c>
      <c r="T177" s="117">
        <f>IF('3i SMNCC'!P$52="-","-",'3i SMNCC'!P$52)</f>
        <v>6.2155900817178944</v>
      </c>
      <c r="U177" s="117">
        <f>IF('3i SMNCC'!Q$52="-","-",'3i SMNCC'!Q$52)</f>
        <v>5.8459595331056082</v>
      </c>
      <c r="V177" s="117">
        <f>IF('3i SMNCC'!R$52="-","-",'3i SMNCC'!R$52)</f>
        <v>6.2696858243973583</v>
      </c>
      <c r="W177" s="117">
        <f>IF('3i SMNCC'!S$52="-","-",'3i SMNCC'!S$52)</f>
        <v>6.0892580260299454</v>
      </c>
      <c r="X177" s="27"/>
      <c r="Y177" s="117">
        <f>IF('3i SMNCC'!U$52="-","-",'3i SMNCC'!U$52)</f>
        <v>5.9026181198620193</v>
      </c>
      <c r="Z177" s="117" t="str">
        <f>IF('3i SMNCC'!V$52="-","-",'3i SMNCC'!V$52)</f>
        <v>-</v>
      </c>
      <c r="AA177" s="117" t="str">
        <f>IF('3i SMNCC'!W$52="-","-",'3i SMNCC'!W$52)</f>
        <v>-</v>
      </c>
      <c r="AB177" s="117" t="str">
        <f>IF('3i SMNCC'!X$52="-","-",'3i SMNCC'!X$52)</f>
        <v>-</v>
      </c>
      <c r="AC177" s="117" t="str">
        <f>IF('3i SMNCC'!Y$52="-","-",'3i SMNCC'!Y$52)</f>
        <v>-</v>
      </c>
      <c r="AD177" s="25"/>
    </row>
    <row r="178" spans="1:30" s="26" customFormat="1" ht="12.6" customHeight="1" x14ac:dyDescent="0.15">
      <c r="A178" s="207">
        <v>7</v>
      </c>
      <c r="B178" s="120" t="s">
        <v>248</v>
      </c>
      <c r="C178" s="157" t="s">
        <v>187</v>
      </c>
      <c r="D178" s="122" t="s">
        <v>125</v>
      </c>
      <c r="E178" s="119"/>
      <c r="F178" s="27"/>
      <c r="G178" s="117">
        <f>IF('3g CPIH'!C$17="-","-",'3j PAAC PAP'!$G$18*('3g CPIH'!C$17/'3g CPIH'!$G$17))</f>
        <v>23.857918590998043</v>
      </c>
      <c r="H178" s="117">
        <f>IF('3g CPIH'!D$17="-","-",'3j PAAC PAP'!$G$18*('3g CPIH'!D$17/'3g CPIH'!$G$17))</f>
        <v>23.905682191780819</v>
      </c>
      <c r="I178" s="117">
        <f>IF('3g CPIH'!E$17="-","-",'3j PAAC PAP'!$G$18*('3g CPIH'!E$17/'3g CPIH'!$G$17))</f>
        <v>23.977327592954992</v>
      </c>
      <c r="J178" s="117">
        <f>IF('3g CPIH'!F$17="-","-",'3j PAAC PAP'!$G$18*('3g CPIH'!F$17/'3g CPIH'!$G$17))</f>
        <v>24.120618395303325</v>
      </c>
      <c r="K178" s="117">
        <f>IF('3g CPIH'!G$17="-","-",'3j PAAC PAP'!$G$18*('3g CPIH'!G$17/'3g CPIH'!$G$17))</f>
        <v>24.4072</v>
      </c>
      <c r="L178" s="117">
        <f>IF('3g CPIH'!H$17="-","-",'3j PAAC PAP'!$G$18*('3g CPIH'!H$17/'3g CPIH'!$G$17))</f>
        <v>24.717663405088064</v>
      </c>
      <c r="M178" s="117">
        <f>IF('3g CPIH'!I$17="-","-",'3j PAAC PAP'!$G$18*('3g CPIH'!I$17/'3g CPIH'!$G$17))</f>
        <v>25.075890410958902</v>
      </c>
      <c r="N178" s="117">
        <f>IF('3g CPIH'!J$17="-","-",'3j PAAC PAP'!$G$18*('3g CPIH'!J$17/'3g CPIH'!$G$17))</f>
        <v>25.290826614481411</v>
      </c>
      <c r="O178" s="27"/>
      <c r="P178" s="117">
        <f>IF('3g CPIH'!L$17="-","-",'3j PAAC PAP'!$G$18*('3g CPIH'!L$17/'3g CPIH'!$G$17))</f>
        <v>25.290826614481411</v>
      </c>
      <c r="Q178" s="117">
        <f>IF('3g CPIH'!M$17="-","-",'3j PAAC PAP'!$G$18*('3g CPIH'!M$17/'3g CPIH'!$G$17))</f>
        <v>25.577408219178082</v>
      </c>
      <c r="R178" s="117">
        <f>IF('3g CPIH'!N$17="-","-",'3j PAAC PAP'!$G$18*('3g CPIH'!N$17/'3g CPIH'!$G$17))</f>
        <v>25.768462622309197</v>
      </c>
      <c r="S178" s="117">
        <f>IF('3g CPIH'!O$17="-","-",'3j PAAC PAP'!$G$18*('3g CPIH'!O$17/'3g CPIH'!$G$17))</f>
        <v>25.911753424657533</v>
      </c>
      <c r="T178" s="117">
        <f>IF('3g CPIH'!P$17="-","-",'3j PAAC PAP'!$G$18*('3g CPIH'!P$17/'3g CPIH'!$G$17))</f>
        <v>25.983398825831699</v>
      </c>
      <c r="U178" s="117">
        <f>IF('3g CPIH'!Q$17="-","-",'3j PAAC PAP'!$G$18*('3g CPIH'!Q$17/'3g CPIH'!$G$17))</f>
        <v>26.126689628180038</v>
      </c>
      <c r="V178" s="117">
        <f>IF('3g CPIH'!R$17="-","-",'3j PAAC PAP'!$G$18*('3g CPIH'!R$17/'3g CPIH'!$G$17))</f>
        <v>26.604325636007829</v>
      </c>
      <c r="W178" s="117">
        <f>IF('3g CPIH'!S$17="-","-",'3j PAAC PAP'!$G$18*('3g CPIH'!S$17/'3g CPIH'!$G$17))</f>
        <v>27.39242504892368</v>
      </c>
      <c r="X178" s="27"/>
      <c r="Y178" s="117">
        <f>IF('3g CPIH'!U$17="-","-",'3j PAAC PAP'!$G$18*('3g CPIH'!U$17/'3g CPIH'!$G$17))</f>
        <v>28.777569471624265</v>
      </c>
      <c r="Z178" s="117" t="str">
        <f>IF('3g CPIH'!V$17="-","-",'3j PAAC PAP'!$G$18*('3g CPIH'!V$17/'3g CPIH'!$G$17))</f>
        <v>-</v>
      </c>
      <c r="AA178" s="117" t="str">
        <f>IF('3g CPIH'!W$17="-","-",'3j PAAC PAP'!$G$18*('3g CPIH'!W$17/'3g CPIH'!$G$17))</f>
        <v>-</v>
      </c>
      <c r="AB178" s="117" t="str">
        <f>IF('3g CPIH'!X$17="-","-",'3j PAAC PAP'!$G$18*('3g CPIH'!X$17/'3g CPIH'!$G$17))</f>
        <v>-</v>
      </c>
      <c r="AC178" s="117" t="str">
        <f>IF('3g CPIH'!Y$17="-","-",'3j PAAC PAP'!$G$18*('3g CPIH'!Y$17/'3g CPIH'!$G$17))</f>
        <v>-</v>
      </c>
      <c r="AD178" s="25"/>
    </row>
    <row r="179" spans="1:30" s="26" customFormat="1" ht="11.25" customHeight="1" x14ac:dyDescent="0.15">
      <c r="A179" s="207">
        <v>8</v>
      </c>
      <c r="B179" s="120" t="s">
        <v>248</v>
      </c>
      <c r="C179" s="120" t="s">
        <v>188</v>
      </c>
      <c r="D179" s="122" t="s">
        <v>125</v>
      </c>
      <c r="E179" s="119"/>
      <c r="F179" s="27"/>
      <c r="G179" s="117">
        <f>IF(G171="-","-",SUM(G171:G177)*'3j PAAC PAP'!$G$36)</f>
        <v>0</v>
      </c>
      <c r="H179" s="117">
        <f>IF(H171="-","-",SUM(H171:H177)*'3j PAAC PAP'!$G$36)</f>
        <v>0</v>
      </c>
      <c r="I179" s="117">
        <f>IF(I171="-","-",SUM(I171:I177)*'3j PAAC PAP'!$G$36)</f>
        <v>0</v>
      </c>
      <c r="J179" s="117">
        <f>IF(J171="-","-",SUM(J171:J177)*'3j PAAC PAP'!$G$36)</f>
        <v>0</v>
      </c>
      <c r="K179" s="117">
        <f>IF(K171="-","-",SUM(K171:K177)*'3j PAAC PAP'!$G$36)</f>
        <v>0</v>
      </c>
      <c r="L179" s="117">
        <f>IF(L171="-","-",SUM(L171:L177)*'3j PAAC PAP'!$G$36)</f>
        <v>0</v>
      </c>
      <c r="M179" s="117">
        <f>IF(M171="-","-",SUM(M171:M177)*'3j PAAC PAP'!$G$36)</f>
        <v>0</v>
      </c>
      <c r="N179" s="117">
        <f>IF(N171="-","-",SUM(N171:N177)*'3j PAAC PAP'!$G$36)</f>
        <v>0</v>
      </c>
      <c r="O179" s="27"/>
      <c r="P179" s="117">
        <f>IF(P171="-","-",SUM(P171:P177)*'3j PAAC PAP'!$G$36)</f>
        <v>0</v>
      </c>
      <c r="Q179" s="117">
        <f>IF(Q171="-","-",SUM(Q171:Q177)*'3j PAAC PAP'!$G$36)</f>
        <v>0</v>
      </c>
      <c r="R179" s="117">
        <f>IF(R171="-","-",SUM(R171:R177)*'3j PAAC PAP'!$G$36)</f>
        <v>0</v>
      </c>
      <c r="S179" s="117">
        <f>IF(S171="-","-",SUM(S171:S177)*'3j PAAC PAP'!$G$36)</f>
        <v>0</v>
      </c>
      <c r="T179" s="117">
        <f>IF(T171="-","-",SUM(T171:T177)*'3j PAAC PAP'!$G$36)</f>
        <v>0</v>
      </c>
      <c r="U179" s="117">
        <f>IF(U171="-","-",SUM(U171:U177)*'3j PAAC PAP'!$G$36)</f>
        <v>0</v>
      </c>
      <c r="V179" s="117">
        <f>IF(V171="-","-",SUM(V171:V177)*'3j PAAC PAP'!$G$36)</f>
        <v>0</v>
      </c>
      <c r="W179" s="117">
        <f>IF(W171="-","-",SUM(W171:W177)*'3j PAAC PAP'!$G$36)</f>
        <v>0</v>
      </c>
      <c r="X179" s="27"/>
      <c r="Y179" s="117">
        <f>IF(Y171="-","-",SUM(Y171:Y177)*'3j PAAC PAP'!$G$36)</f>
        <v>0</v>
      </c>
      <c r="Z179" s="117" t="str">
        <f>IF(Z171="-","-",SUM(Z171:Z177)*'3j PAAC PAP'!$G$36)</f>
        <v>-</v>
      </c>
      <c r="AA179" s="117" t="str">
        <f>IF(AA171="-","-",SUM(AA171:AA177)*'3j PAAC PAP'!$G$36)</f>
        <v>-</v>
      </c>
      <c r="AB179" s="117" t="str">
        <f>IF(AB171="-","-",SUM(AB171:AB177)*'3j PAAC PAP'!$G$36)</f>
        <v>-</v>
      </c>
      <c r="AC179" s="117" t="str">
        <f>IF(AC171="-","-",SUM(AC171:AC177)*'3j PAAC PAP'!$G$36)</f>
        <v>-</v>
      </c>
      <c r="AD179" s="25"/>
    </row>
    <row r="180" spans="1:30" x14ac:dyDescent="0.2">
      <c r="A180" s="207">
        <v>9</v>
      </c>
      <c r="B180" s="120" t="s">
        <v>189</v>
      </c>
      <c r="C180" s="157" t="s">
        <v>250</v>
      </c>
      <c r="D180" s="122" t="s">
        <v>125</v>
      </c>
      <c r="E180" s="119"/>
      <c r="F180" s="27"/>
      <c r="G180" s="117">
        <f>IF(G171="-","-",SUM(G171:G179)*'3k EBIT'!$E$10)</f>
        <v>11.851788112148631</v>
      </c>
      <c r="H180" s="117">
        <f>IF(H171="-","-",SUM(H171:H179)*'3k EBIT'!$E$10)</f>
        <v>11.347982567419059</v>
      </c>
      <c r="I180" s="117">
        <f>IF(I171="-","-",SUM(I171:I179)*'3k EBIT'!$E$10)</f>
        <v>11.914258299451673</v>
      </c>
      <c r="J180" s="117">
        <f>IF(J171="-","-",SUM(J171:J179)*'3k EBIT'!$E$10)</f>
        <v>11.69413278498158</v>
      </c>
      <c r="K180" s="117">
        <f>IF(K171="-","-",SUM(K171:K179)*'3k EBIT'!$E$10)</f>
        <v>12.771995304207538</v>
      </c>
      <c r="L180" s="117">
        <f>IF(L171="-","-",SUM(L171:L179)*'3k EBIT'!$E$10)</f>
        <v>12.624546854307239</v>
      </c>
      <c r="M180" s="117">
        <f>IF(M171="-","-",SUM(M171:M179)*'3k EBIT'!$E$10)</f>
        <v>13.406430262669666</v>
      </c>
      <c r="N180" s="117">
        <f>IF(N171="-","-",SUM(N171:N179)*'3k EBIT'!$E$10)</f>
        <v>13.874111253320915</v>
      </c>
      <c r="O180" s="27"/>
      <c r="P180" s="117">
        <f>IF(P171="-","-",SUM(P171:P179)*'3k EBIT'!$E$10)</f>
        <v>13.874111253320915</v>
      </c>
      <c r="Q180" s="117">
        <f>IF(Q171="-","-",SUM(Q171:Q179)*'3k EBIT'!$E$10)</f>
        <v>15.185012376177923</v>
      </c>
      <c r="R180" s="117">
        <f>IF(R171="-","-",SUM(R171:R179)*'3k EBIT'!$E$10)</f>
        <v>14.628389189333131</v>
      </c>
      <c r="S180" s="117">
        <f>IF(S171="-","-",SUM(S171:S179)*'3k EBIT'!$E$10)</f>
        <v>14.763340176136458</v>
      </c>
      <c r="T180" s="117">
        <f>IF(T171="-","-",SUM(T171:T179)*'3k EBIT'!$E$10)</f>
        <v>14.165257691283111</v>
      </c>
      <c r="U180" s="117">
        <f>IF(U171="-","-",SUM(U171:U179)*'3k EBIT'!$E$10)</f>
        <v>15.153963275488639</v>
      </c>
      <c r="V180" s="117">
        <f>IF(V171="-","-",SUM(V171:V179)*'3k EBIT'!$E$10)</f>
        <v>16.711898137945738</v>
      </c>
      <c r="W180" s="117">
        <f>IF(W171="-","-",SUM(W171:W179)*'3k EBIT'!$E$10)</f>
        <v>23.332413059062237</v>
      </c>
      <c r="X180" s="27"/>
      <c r="Y180" s="117">
        <f>IF(Y171="-","-",SUM(Y171:Y179)*'3k EBIT'!$E$10)</f>
        <v>39.36828709930451</v>
      </c>
      <c r="Z180" s="117" t="str">
        <f>IF(Z171="-","-",SUM(Z171:Z179)*'3k EBIT'!$E$10)</f>
        <v>-</v>
      </c>
      <c r="AA180" s="117" t="str">
        <f>IF(AA171="-","-",SUM(AA171:AA179)*'3k EBIT'!$E$10)</f>
        <v>-</v>
      </c>
      <c r="AB180" s="117" t="str">
        <f>IF(AB171="-","-",SUM(AB171:AB179)*'3k EBIT'!$E$10)</f>
        <v>-</v>
      </c>
      <c r="AC180" s="117" t="str">
        <f>IF(AC171="-","-",SUM(AC171:AC179)*'3k EBIT'!$E$10)</f>
        <v>-</v>
      </c>
    </row>
    <row r="181" spans="1:30" x14ac:dyDescent="0.2">
      <c r="A181" s="207">
        <v>10</v>
      </c>
      <c r="B181" s="120" t="s">
        <v>251</v>
      </c>
      <c r="C181" s="155" t="s">
        <v>252</v>
      </c>
      <c r="D181" s="122" t="s">
        <v>125</v>
      </c>
      <c r="E181" s="118"/>
      <c r="F181" s="27"/>
      <c r="G181" s="117">
        <f>IF(G171="-","-",SUM(G171:G174,G176:G180)*'3l HAP'!$E$11)</f>
        <v>6.7759930362081935</v>
      </c>
      <c r="H181" s="117">
        <f>IF(H171="-","-",SUM(H171:H174,H176:H180)*'3l HAP'!$E$11)</f>
        <v>6.3729215924574012</v>
      </c>
      <c r="I181" s="117">
        <f>IF(I171="-","-",SUM(I171:I174,I176:I180)*'3l HAP'!$E$11)</f>
        <v>6.4106854212973099</v>
      </c>
      <c r="J181" s="117">
        <f>IF(J171="-","-",SUM(J171:J174,J176:J180)*'3l HAP'!$E$11)</f>
        <v>6.2522303490206443</v>
      </c>
      <c r="K181" s="117">
        <f>IF(K171="-","-",SUM(K171:K174,K176:K180)*'3l HAP'!$E$11)</f>
        <v>7.0703472043740412</v>
      </c>
      <c r="L181" s="117">
        <f>IF(L171="-","-",SUM(L171:L174,L176:L180)*'3l HAP'!$E$11)</f>
        <v>6.9389246009738752</v>
      </c>
      <c r="M181" s="117">
        <f>IF(M171="-","-",SUM(M171:M174,M176:M180)*'3l HAP'!$E$11)</f>
        <v>7.6832145930784472</v>
      </c>
      <c r="N181" s="117">
        <f>IF(N171="-","-",SUM(N171:N174,N176:N180)*'3l HAP'!$E$11)</f>
        <v>8.0513481781130896</v>
      </c>
      <c r="O181" s="27"/>
      <c r="P181" s="117">
        <f>IF(P171="-","-",SUM(P171:P174,P176:P180)*'3l HAP'!$E$11)</f>
        <v>8.0513481781130896</v>
      </c>
      <c r="Q181" s="117">
        <f>IF(Q171="-","-",SUM(Q171:Q174,Q176:Q180)*'3l HAP'!$E$11)</f>
        <v>9.0147066333008432</v>
      </c>
      <c r="R181" s="117">
        <f>IF(R171="-","-",SUM(R171:R174,R176:R180)*'3l HAP'!$E$11)</f>
        <v>8.5677874620291661</v>
      </c>
      <c r="S181" s="117">
        <f>IF(S171="-","-",SUM(S171:S174,S176:S180)*'3l HAP'!$E$11)</f>
        <v>8.5261167588514315</v>
      </c>
      <c r="T181" s="117">
        <f>IF(T171="-","-",SUM(T171:T174,T176:T180)*'3l HAP'!$E$11)</f>
        <v>8.0107170402679362</v>
      </c>
      <c r="U181" s="117">
        <f>IF(U171="-","-",SUM(U171:U174,U176:U180)*'3l HAP'!$E$11)</f>
        <v>8.7693387805517808</v>
      </c>
      <c r="V181" s="117">
        <f>IF(V171="-","-",SUM(V171:V174,V176:V180)*'3l HAP'!$E$11)</f>
        <v>9.9784437959680812</v>
      </c>
      <c r="W181" s="117">
        <f>IF(W171="-","-",SUM(W171:W174,W176:W180)*'3l HAP'!$E$11)</f>
        <v>14.633587541301392</v>
      </c>
      <c r="X181" s="27"/>
      <c r="Y181" s="117">
        <f>IF(Y171="-","-",SUM(Y171:Y174,Y176:Y180)*'3l HAP'!$E$11)</f>
        <v>26.847122761872633</v>
      </c>
      <c r="Z181" s="117" t="str">
        <f>IF(Z171="-","-",SUM(Z171:Z174,Z176:Z180)*'3l HAP'!$E$11)</f>
        <v>-</v>
      </c>
      <c r="AA181" s="117" t="str">
        <f>IF(AA171="-","-",SUM(AA171:AA174,AA176:AA180)*'3l HAP'!$E$11)</f>
        <v>-</v>
      </c>
      <c r="AB181" s="117" t="str">
        <f>IF(AB171="-","-",SUM(AB171:AB174,AB176:AB180)*'3l HAP'!$E$11)</f>
        <v>-</v>
      </c>
      <c r="AC181" s="117" t="str">
        <f>IF(AC171="-","-",SUM(AC171:AC174,AC176:AC180)*'3l HAP'!$E$11)</f>
        <v>-</v>
      </c>
    </row>
    <row r="182" spans="1:30" x14ac:dyDescent="0.2">
      <c r="A182" s="207">
        <v>11</v>
      </c>
      <c r="B182" s="120" t="s">
        <v>253</v>
      </c>
      <c r="C182" s="157" t="str">
        <f>B182&amp;"_"&amp;D182</f>
        <v>Total_Northern Scotland</v>
      </c>
      <c r="D182" s="122" t="s">
        <v>125</v>
      </c>
      <c r="E182" s="119"/>
      <c r="F182" s="27"/>
      <c r="G182" s="117">
        <f t="shared" ref="G182:N182" si="39">IF(G171="-","-",SUM(G171:G181))</f>
        <v>630.55405707507259</v>
      </c>
      <c r="H182" s="117">
        <f t="shared" si="39"/>
        <v>603.63491528229792</v>
      </c>
      <c r="I182" s="117">
        <f t="shared" si="39"/>
        <v>633.47665269698166</v>
      </c>
      <c r="J182" s="117">
        <f t="shared" si="39"/>
        <v>621.73264901698349</v>
      </c>
      <c r="K182" s="117">
        <f t="shared" si="39"/>
        <v>679.28034871508385</v>
      </c>
      <c r="L182" s="117">
        <f t="shared" si="39"/>
        <v>671.38848458555992</v>
      </c>
      <c r="M182" s="117">
        <f t="shared" si="39"/>
        <v>713.28451591469411</v>
      </c>
      <c r="N182" s="117">
        <f t="shared" si="39"/>
        <v>738.26742831417448</v>
      </c>
      <c r="O182" s="27"/>
      <c r="P182" s="117">
        <f t="shared" ref="P182:W182" si="40">IF(P171="-","-",SUM(P171:P181))</f>
        <v>738.26742831417448</v>
      </c>
      <c r="Q182" s="117">
        <f t="shared" si="40"/>
        <v>808.22555421073469</v>
      </c>
      <c r="R182" s="117">
        <f t="shared" si="40"/>
        <v>778.48268993787258</v>
      </c>
      <c r="S182" s="117">
        <f t="shared" si="40"/>
        <v>785.54369981687853</v>
      </c>
      <c r="T182" s="117">
        <f t="shared" si="40"/>
        <v>753.55028758177377</v>
      </c>
      <c r="U182" s="117">
        <f t="shared" si="40"/>
        <v>806.34602383880792</v>
      </c>
      <c r="V182" s="117">
        <f t="shared" si="40"/>
        <v>889.55166669360699</v>
      </c>
      <c r="W182" s="117">
        <f t="shared" si="40"/>
        <v>1242.6548202545478</v>
      </c>
      <c r="X182" s="27"/>
      <c r="Y182" s="117">
        <f t="shared" ref="Y182:AC182" si="41">IF(Y171="-","-",SUM(Y171:Y181))</f>
        <v>2098.8613774006499</v>
      </c>
      <c r="Z182" s="117" t="str">
        <f t="shared" si="41"/>
        <v>-</v>
      </c>
      <c r="AA182" s="117" t="str">
        <f t="shared" si="41"/>
        <v>-</v>
      </c>
      <c r="AB182" s="117" t="str">
        <f t="shared" si="41"/>
        <v>-</v>
      </c>
      <c r="AC182" s="117" t="str">
        <f t="shared" si="41"/>
        <v>-</v>
      </c>
    </row>
    <row r="183" spans="1:30" s="26" customFormat="1" ht="11.25" x14ac:dyDescent="0.15">
      <c r="A183" s="207"/>
      <c r="B183" s="123" t="s">
        <v>244</v>
      </c>
      <c r="C183" s="123" t="s">
        <v>180</v>
      </c>
      <c r="D183" s="121" t="s">
        <v>136</v>
      </c>
      <c r="E183" s="75"/>
      <c r="F183" s="27"/>
      <c r="G183" s="35">
        <f t="shared" ref="G183:V185" si="42">IF(G15="-","-",AVERAGE(G15,G27,G39,G51,G63,G75,G87,G99,G111,G123,G135,G147,G159,G171))</f>
        <v>257.71648592671312</v>
      </c>
      <c r="H183" s="35">
        <f t="shared" si="42"/>
        <v>230.72148592671311</v>
      </c>
      <c r="I183" s="35">
        <f t="shared" si="42"/>
        <v>212.01049099689203</v>
      </c>
      <c r="J183" s="35">
        <f t="shared" si="42"/>
        <v>201.00608216610593</v>
      </c>
      <c r="K183" s="35">
        <f t="shared" si="42"/>
        <v>243.5641006936373</v>
      </c>
      <c r="L183" s="35">
        <f t="shared" si="42"/>
        <v>233.38718526559481</v>
      </c>
      <c r="M183" s="35">
        <f t="shared" si="42"/>
        <v>255.96477111507141</v>
      </c>
      <c r="N183" s="35">
        <f t="shared" si="42"/>
        <v>280.35133215513343</v>
      </c>
      <c r="O183" s="27"/>
      <c r="P183" s="35">
        <f t="shared" ref="P183:W185" si="43">IF(P15="-","-",AVERAGE(P15,P27,P39,P51,P63,P75,P87,P99,P111,P123,P135,P147,P159,P171))</f>
        <v>280.35133215513343</v>
      </c>
      <c r="Q183" s="35">
        <f t="shared" si="43"/>
        <v>331.88177601701312</v>
      </c>
      <c r="R183" s="35">
        <f t="shared" si="43"/>
        <v>300.85275986127681</v>
      </c>
      <c r="S183" s="35">
        <f t="shared" si="43"/>
        <v>290.33538273875416</v>
      </c>
      <c r="T183" s="35">
        <f t="shared" si="43"/>
        <v>253.3454702673852</v>
      </c>
      <c r="U183" s="35">
        <f t="shared" si="43"/>
        <v>301.17601117012339</v>
      </c>
      <c r="V183" s="35">
        <f t="shared" si="43"/>
        <v>380.12916390301859</v>
      </c>
      <c r="W183" s="35">
        <f t="shared" si="43"/>
        <v>686.93566973033592</v>
      </c>
      <c r="X183" s="27"/>
      <c r="Y183" s="35">
        <f t="shared" ref="Y183:AC183" si="44">IF(Y15="-","-",AVERAGE(Y15,Y27,Y39,Y51,Y63,Y75,Y87,Y99,Y111,Y123,Y135,Y147,Y159,Y171))</f>
        <v>1512.8094841491961</v>
      </c>
      <c r="Z183" s="35" t="str">
        <f t="shared" si="44"/>
        <v>-</v>
      </c>
      <c r="AA183" s="35" t="str">
        <f t="shared" si="44"/>
        <v>-</v>
      </c>
      <c r="AB183" s="35" t="str">
        <f t="shared" si="44"/>
        <v>-</v>
      </c>
      <c r="AC183" s="35" t="str">
        <f t="shared" si="44"/>
        <v>-</v>
      </c>
      <c r="AD183" s="25"/>
    </row>
    <row r="184" spans="1:30" s="26" customFormat="1" ht="11.25" x14ac:dyDescent="0.15">
      <c r="A184" s="207"/>
      <c r="B184" s="123" t="s">
        <v>244</v>
      </c>
      <c r="C184" s="123" t="s">
        <v>181</v>
      </c>
      <c r="D184" s="121" t="s">
        <v>136</v>
      </c>
      <c r="E184" s="75"/>
      <c r="F184" s="27"/>
      <c r="G184" s="35">
        <f t="shared" si="42"/>
        <v>5.9906100963410862E-2</v>
      </c>
      <c r="H184" s="35">
        <f t="shared" si="42"/>
        <v>8.9859151445116262E-2</v>
      </c>
      <c r="I184" s="35">
        <f t="shared" si="42"/>
        <v>0.28295669940976914</v>
      </c>
      <c r="J184" s="35">
        <f t="shared" si="42"/>
        <v>0.28775287064021532</v>
      </c>
      <c r="K184" s="35">
        <f t="shared" si="42"/>
        <v>3.695838468799503</v>
      </c>
      <c r="L184" s="35">
        <f t="shared" si="42"/>
        <v>3.5853367720281919</v>
      </c>
      <c r="M184" s="35">
        <f t="shared" si="42"/>
        <v>12.42910064094038</v>
      </c>
      <c r="N184" s="35">
        <f t="shared" si="42"/>
        <v>11.815456613688003</v>
      </c>
      <c r="O184" s="27"/>
      <c r="P184" s="35">
        <f t="shared" si="43"/>
        <v>11.815456613688003</v>
      </c>
      <c r="Q184" s="35">
        <f t="shared" si="43"/>
        <v>15.875278204103214</v>
      </c>
      <c r="R184" s="35">
        <f t="shared" si="43"/>
        <v>15.252517859400495</v>
      </c>
      <c r="S184" s="35">
        <f t="shared" si="43"/>
        <v>18.162094323274683</v>
      </c>
      <c r="T184" s="35">
        <f t="shared" si="43"/>
        <v>18.515809469683656</v>
      </c>
      <c r="U184" s="35">
        <f t="shared" si="43"/>
        <v>14.155980140040841</v>
      </c>
      <c r="V184" s="35">
        <f t="shared" si="43"/>
        <v>14.309299644028929</v>
      </c>
      <c r="W184" s="35">
        <f t="shared" si="43"/>
        <v>8.9876347080460999</v>
      </c>
      <c r="X184" s="27"/>
      <c r="Y184" s="35">
        <f t="shared" ref="Y184:AC184" si="45">IF(Y16="-","-",AVERAGE(Y16,Y28,Y40,Y52,Y64,Y76,Y88,Y100,Y112,Y124,Y136,Y148,Y160,Y172))</f>
        <v>12.009130989979031</v>
      </c>
      <c r="Z184" s="35" t="str">
        <f t="shared" si="45"/>
        <v>-</v>
      </c>
      <c r="AA184" s="35" t="str">
        <f t="shared" si="45"/>
        <v>-</v>
      </c>
      <c r="AB184" s="35" t="str">
        <f t="shared" si="45"/>
        <v>-</v>
      </c>
      <c r="AC184" s="35" t="str">
        <f t="shared" si="45"/>
        <v>-</v>
      </c>
      <c r="AD184" s="25"/>
    </row>
    <row r="185" spans="1:30" s="26" customFormat="1" ht="11.25" x14ac:dyDescent="0.1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0</v>
      </c>
      <c r="U185" s="35">
        <f t="shared" si="42"/>
        <v>0</v>
      </c>
      <c r="V185" s="35">
        <f t="shared" si="42"/>
        <v>0</v>
      </c>
      <c r="W185" s="35" t="str">
        <f t="shared" si="43"/>
        <v>-</v>
      </c>
      <c r="X185" s="27"/>
      <c r="Y185" s="35">
        <f t="shared" ref="Y185:AC185" si="46">IF(Y17="-","-",AVERAGE(Y17,Y29,Y41,Y53,Y65,Y77,Y89,Y101,Y113,Y125,Y137,Y149,Y161,Y173))</f>
        <v>3.6221255812319768</v>
      </c>
      <c r="Z185" s="35" t="str">
        <f t="shared" si="46"/>
        <v>-</v>
      </c>
      <c r="AA185" s="35" t="str">
        <f t="shared" si="46"/>
        <v>-</v>
      </c>
      <c r="AB185" s="35" t="str">
        <f t="shared" si="46"/>
        <v>-</v>
      </c>
      <c r="AC185" s="35" t="str">
        <f t="shared" si="46"/>
        <v>-</v>
      </c>
      <c r="AD185" s="25"/>
    </row>
    <row r="186" spans="1:30" s="26" customFormat="1" ht="11.25" x14ac:dyDescent="0.15">
      <c r="A186" s="207"/>
      <c r="B186" s="123" t="s">
        <v>246</v>
      </c>
      <c r="C186" s="123" t="s">
        <v>183</v>
      </c>
      <c r="D186" s="121" t="s">
        <v>136</v>
      </c>
      <c r="E186" s="75"/>
      <c r="F186" s="27"/>
      <c r="G186" s="35">
        <f t="shared" ref="G186:V194" si="47">IF(G18="-","-",AVERAGE(G18,G30,G42,G54,G66,G78,G90,G102,G114,G126,G138,G150,G162,G174))</f>
        <v>90.554722046347251</v>
      </c>
      <c r="H186" s="35">
        <f t="shared" si="47"/>
        <v>90.52751847932619</v>
      </c>
      <c r="I186" s="35">
        <f t="shared" si="47"/>
        <v>110.92126577555032</v>
      </c>
      <c r="J186" s="35">
        <f t="shared" si="47"/>
        <v>110.816538798583</v>
      </c>
      <c r="K186" s="35">
        <f t="shared" si="47"/>
        <v>118.07705875336698</v>
      </c>
      <c r="L186" s="35">
        <f t="shared" si="47"/>
        <v>118.50377291366176</v>
      </c>
      <c r="M186" s="35">
        <f t="shared" si="47"/>
        <v>137.2785412534873</v>
      </c>
      <c r="N186" s="35">
        <f t="shared" si="47"/>
        <v>137.37219711784317</v>
      </c>
      <c r="O186" s="27"/>
      <c r="P186" s="35">
        <f t="shared" ref="P186:W194" si="48">IF(P18="-","-",AVERAGE(P18,P30,P42,P54,P66,P78,P90,P102,P114,P126,P138,P150,P162,P174))</f>
        <v>137.37219711784317</v>
      </c>
      <c r="Q186" s="35">
        <f t="shared" si="48"/>
        <v>146.97498129828324</v>
      </c>
      <c r="R186" s="35">
        <f t="shared" si="48"/>
        <v>148.78179429410963</v>
      </c>
      <c r="S186" s="35">
        <f t="shared" si="48"/>
        <v>153.05177827785991</v>
      </c>
      <c r="T186" s="35">
        <f t="shared" si="48"/>
        <v>152.50792343202036</v>
      </c>
      <c r="U186" s="35">
        <f t="shared" si="48"/>
        <v>161.47386372529701</v>
      </c>
      <c r="V186" s="35">
        <f t="shared" si="48"/>
        <v>160.71814985263919</v>
      </c>
      <c r="W186" s="35">
        <f t="shared" si="48"/>
        <v>168.06212548551051</v>
      </c>
      <c r="X186" s="27"/>
      <c r="Y186" s="35">
        <f t="shared" ref="Y186:AC186" si="49">IF(Y18="-","-",AVERAGE(Y18,Y30,Y42,Y54,Y66,Y78,Y90,Y102,Y114,Y126,Y138,Y150,Y162,Y174))</f>
        <v>166.49125558391935</v>
      </c>
      <c r="Z186" s="35" t="str">
        <f t="shared" si="49"/>
        <v>-</v>
      </c>
      <c r="AA186" s="35" t="str">
        <f t="shared" si="49"/>
        <v>-</v>
      </c>
      <c r="AB186" s="35" t="str">
        <f t="shared" si="49"/>
        <v>-</v>
      </c>
      <c r="AC186" s="35" t="str">
        <f t="shared" si="49"/>
        <v>-</v>
      </c>
      <c r="AD186" s="25"/>
    </row>
    <row r="187" spans="1:30" s="26" customFormat="1" ht="11.25" x14ac:dyDescent="0.15">
      <c r="A187" s="207"/>
      <c r="B187" s="123" t="s">
        <v>247</v>
      </c>
      <c r="C187" s="123" t="s">
        <v>184</v>
      </c>
      <c r="D187" s="121" t="s">
        <v>136</v>
      </c>
      <c r="E187" s="75"/>
      <c r="F187" s="27"/>
      <c r="G187" s="35">
        <f t="shared" si="47"/>
        <v>129.31507525491892</v>
      </c>
      <c r="H187" s="35">
        <f t="shared" si="47"/>
        <v>130.320527277114</v>
      </c>
      <c r="I187" s="35">
        <f t="shared" si="47"/>
        <v>143.75542844413056</v>
      </c>
      <c r="J187" s="35">
        <f t="shared" si="47"/>
        <v>142.99919295387261</v>
      </c>
      <c r="K187" s="35">
        <f t="shared" si="47"/>
        <v>140.67827761874798</v>
      </c>
      <c r="L187" s="35">
        <f t="shared" si="47"/>
        <v>141.88362767308908</v>
      </c>
      <c r="M187" s="35">
        <f t="shared" si="47"/>
        <v>146.74643050364855</v>
      </c>
      <c r="N187" s="35">
        <f t="shared" si="47"/>
        <v>146.21321809921974</v>
      </c>
      <c r="O187" s="27"/>
      <c r="P187" s="35">
        <f t="shared" si="48"/>
        <v>146.21321809921974</v>
      </c>
      <c r="Q187" s="35">
        <f t="shared" si="48"/>
        <v>154.98695474225545</v>
      </c>
      <c r="R187" s="35">
        <f t="shared" si="48"/>
        <v>155.91941768584419</v>
      </c>
      <c r="S187" s="35">
        <f t="shared" si="48"/>
        <v>156.82128408270361</v>
      </c>
      <c r="T187" s="35">
        <f t="shared" si="48"/>
        <v>160.05334295858538</v>
      </c>
      <c r="U187" s="35">
        <f t="shared" si="48"/>
        <v>171.05986563571534</v>
      </c>
      <c r="V187" s="35">
        <f t="shared" si="48"/>
        <v>170.07802785187067</v>
      </c>
      <c r="W187" s="35">
        <f t="shared" si="48"/>
        <v>211.18364579762692</v>
      </c>
      <c r="X187" s="27"/>
      <c r="Y187" s="35">
        <f t="shared" ref="Y187:AC187" si="50">IF(Y19="-","-",AVERAGE(Y19,Y31,Y43,Y55,Y67,Y79,Y91,Y103,Y115,Y127,Y139,Y151,Y163,Y175))</f>
        <v>221.9286821365277</v>
      </c>
      <c r="Z187" s="35" t="str">
        <f t="shared" si="50"/>
        <v>-</v>
      </c>
      <c r="AA187" s="35" t="str">
        <f t="shared" si="50"/>
        <v>-</v>
      </c>
      <c r="AB187" s="35" t="str">
        <f t="shared" si="50"/>
        <v>-</v>
      </c>
      <c r="AC187" s="35" t="str">
        <f t="shared" si="50"/>
        <v>-</v>
      </c>
      <c r="AD187" s="25"/>
    </row>
    <row r="188" spans="1:30" s="26" customFormat="1" ht="11.25" x14ac:dyDescent="0.15">
      <c r="A188" s="207"/>
      <c r="B188" s="123" t="s">
        <v>248</v>
      </c>
      <c r="C188" s="123" t="s">
        <v>185</v>
      </c>
      <c r="D188" s="121" t="s">
        <v>136</v>
      </c>
      <c r="E188" s="75"/>
      <c r="F188" s="27"/>
      <c r="G188" s="35">
        <f t="shared" si="47"/>
        <v>76.502677103718185</v>
      </c>
      <c r="H188" s="35">
        <f t="shared" si="47"/>
        <v>76.655835616438353</v>
      </c>
      <c r="I188" s="35">
        <f t="shared" si="47"/>
        <v>76.885573385518583</v>
      </c>
      <c r="J188" s="35">
        <f t="shared" si="47"/>
        <v>77.345048923679073</v>
      </c>
      <c r="K188" s="35">
        <f t="shared" si="47"/>
        <v>78.263999999999996</v>
      </c>
      <c r="L188" s="35">
        <f t="shared" si="47"/>
        <v>79.259530332681024</v>
      </c>
      <c r="M188" s="35">
        <f t="shared" si="47"/>
        <v>80.408219178082177</v>
      </c>
      <c r="N188" s="35">
        <f t="shared" si="47"/>
        <v>81.097432485322898</v>
      </c>
      <c r="O188" s="27"/>
      <c r="P188" s="35">
        <f t="shared" si="47"/>
        <v>81.097432485322898</v>
      </c>
      <c r="Q188" s="35">
        <f t="shared" si="47"/>
        <v>82.016383561643821</v>
      </c>
      <c r="R188" s="35">
        <f t="shared" si="47"/>
        <v>82.629017612524436</v>
      </c>
      <c r="S188" s="35">
        <f t="shared" si="47"/>
        <v>83.088493150684926</v>
      </c>
      <c r="T188" s="35">
        <f t="shared" si="47"/>
        <v>83.318230919765156</v>
      </c>
      <c r="U188" s="35">
        <f t="shared" si="47"/>
        <v>83.777706457925646</v>
      </c>
      <c r="V188" s="35">
        <f t="shared" si="47"/>
        <v>85.309291585127184</v>
      </c>
      <c r="W188" s="35">
        <f t="shared" si="48"/>
        <v>87.836407045009778</v>
      </c>
      <c r="X188" s="27"/>
      <c r="Y188" s="35">
        <f t="shared" ref="Y188:AC188" si="51">IF(Y20="-","-",AVERAGE(Y20,Y32,Y44,Y56,Y68,Y80,Y92,Y104,Y116,Y128,Y140,Y152,Y164,Y176))</f>
        <v>92.278003913894295</v>
      </c>
      <c r="Z188" s="35" t="str">
        <f t="shared" si="51"/>
        <v>-</v>
      </c>
      <c r="AA188" s="35" t="str">
        <f t="shared" si="51"/>
        <v>-</v>
      </c>
      <c r="AB188" s="35" t="str">
        <f t="shared" si="51"/>
        <v>-</v>
      </c>
      <c r="AC188" s="35" t="str">
        <f t="shared" si="51"/>
        <v>-</v>
      </c>
      <c r="AD188" s="25"/>
    </row>
    <row r="189" spans="1:30" s="26" customFormat="1" ht="11.25" x14ac:dyDescent="0.15">
      <c r="A189" s="207"/>
      <c r="B189" s="123" t="s">
        <v>248</v>
      </c>
      <c r="C189" s="123" t="s">
        <v>186</v>
      </c>
      <c r="D189" s="121" t="s">
        <v>136</v>
      </c>
      <c r="E189" s="75"/>
      <c r="F189" s="27"/>
      <c r="G189" s="35" t="str">
        <f t="shared" ref="G189:W189" si="52">IF(G21="-","-",AVERAGE(G21,G33,G45,G57,G69,G81,G93,G105,G117,G129,G141,G153,G165,G177))</f>
        <v>-</v>
      </c>
      <c r="H189" s="35" t="str">
        <f t="shared" si="52"/>
        <v>-</v>
      </c>
      <c r="I189" s="35" t="str">
        <f t="shared" si="52"/>
        <v>-</v>
      </c>
      <c r="J189" s="35" t="str">
        <f t="shared" si="52"/>
        <v>-</v>
      </c>
      <c r="K189" s="35">
        <f t="shared" si="52"/>
        <v>0</v>
      </c>
      <c r="L189" s="35">
        <f t="shared" si="52"/>
        <v>-0.18995111249132623</v>
      </c>
      <c r="M189" s="35">
        <f t="shared" si="52"/>
        <v>2.3898870370752552</v>
      </c>
      <c r="N189" s="35">
        <f t="shared" si="52"/>
        <v>2.4654814606041811</v>
      </c>
      <c r="O189" s="27"/>
      <c r="P189" s="35">
        <f t="shared" si="52"/>
        <v>2.4654814606041811</v>
      </c>
      <c r="Q189" s="35">
        <f t="shared" si="52"/>
        <v>4.8850955964817686</v>
      </c>
      <c r="R189" s="35">
        <f t="shared" si="52"/>
        <v>4.7480163427765101</v>
      </c>
      <c r="S189" s="35">
        <f t="shared" si="52"/>
        <v>7.0936419973386942</v>
      </c>
      <c r="T189" s="35">
        <f t="shared" si="52"/>
        <v>6.2155900817178926</v>
      </c>
      <c r="U189" s="35">
        <f t="shared" si="52"/>
        <v>5.8459595331056082</v>
      </c>
      <c r="V189" s="35">
        <f t="shared" si="52"/>
        <v>6.2696858243973574</v>
      </c>
      <c r="W189" s="35">
        <f t="shared" si="52"/>
        <v>6.0892580260299445</v>
      </c>
      <c r="X189" s="27"/>
      <c r="Y189" s="35">
        <f t="shared" ref="Y189:AC189" si="53">IF(Y21="-","-",AVERAGE(Y21,Y33,Y45,Y57,Y69,Y81,Y93,Y105,Y117,Y129,Y141,Y153,Y165,Y177))</f>
        <v>5.9026181198620185</v>
      </c>
      <c r="Z189" s="35" t="str">
        <f t="shared" si="53"/>
        <v>-</v>
      </c>
      <c r="AA189" s="35" t="str">
        <f t="shared" si="53"/>
        <v>-</v>
      </c>
      <c r="AB189" s="35" t="str">
        <f t="shared" si="53"/>
        <v>-</v>
      </c>
      <c r="AC189" s="35" t="str">
        <f t="shared" si="53"/>
        <v>-</v>
      </c>
      <c r="AD189" s="25"/>
    </row>
    <row r="190" spans="1:30" s="26" customFormat="1" ht="11.25" x14ac:dyDescent="0.15">
      <c r="A190" s="207"/>
      <c r="B190" s="123" t="s">
        <v>248</v>
      </c>
      <c r="C190" s="123" t="s">
        <v>187</v>
      </c>
      <c r="D190" s="121" t="s">
        <v>136</v>
      </c>
      <c r="E190" s="75"/>
      <c r="F190" s="27"/>
      <c r="G190" s="35">
        <f t="shared" ref="G190:W190" si="54">IF(G22="-","-",AVERAGE(G22,G34,G46,G58,G70,G82,G94,G106,G118,G130,G142,G154,G166,G178))</f>
        <v>23.85791859099805</v>
      </c>
      <c r="H190" s="35">
        <f t="shared" si="54"/>
        <v>23.905682191780819</v>
      </c>
      <c r="I190" s="35">
        <f t="shared" si="54"/>
        <v>23.977327592954996</v>
      </c>
      <c r="J190" s="35">
        <f t="shared" si="54"/>
        <v>24.120618395303325</v>
      </c>
      <c r="K190" s="35">
        <f t="shared" si="54"/>
        <v>24.407199999999992</v>
      </c>
      <c r="L190" s="35">
        <f t="shared" si="54"/>
        <v>24.717663405088064</v>
      </c>
      <c r="M190" s="35">
        <f t="shared" si="54"/>
        <v>25.075890410958895</v>
      </c>
      <c r="N190" s="35">
        <f t="shared" si="54"/>
        <v>25.290826614481411</v>
      </c>
      <c r="O190" s="27"/>
      <c r="P190" s="35">
        <f t="shared" si="54"/>
        <v>25.290826614481411</v>
      </c>
      <c r="Q190" s="35">
        <f t="shared" si="54"/>
        <v>25.577408219178089</v>
      </c>
      <c r="R190" s="35">
        <f t="shared" si="54"/>
        <v>25.76846262230919</v>
      </c>
      <c r="S190" s="35">
        <f t="shared" si="54"/>
        <v>25.911753424657544</v>
      </c>
      <c r="T190" s="35">
        <f t="shared" si="54"/>
        <v>25.983398825831703</v>
      </c>
      <c r="U190" s="35">
        <f t="shared" si="54"/>
        <v>26.126689628180035</v>
      </c>
      <c r="V190" s="35">
        <f t="shared" si="54"/>
        <v>26.60432563600784</v>
      </c>
      <c r="W190" s="35">
        <f t="shared" si="54"/>
        <v>27.392425048923673</v>
      </c>
      <c r="X190" s="27"/>
      <c r="Y190" s="35">
        <f t="shared" ref="Y190:AC190" si="55">IF(Y22="-","-",AVERAGE(Y22,Y34,Y46,Y58,Y70,Y82,Y94,Y106,Y118,Y130,Y142,Y154,Y166,Y178))</f>
        <v>28.777569471624258</v>
      </c>
      <c r="Z190" s="35" t="str">
        <f t="shared" si="55"/>
        <v>-</v>
      </c>
      <c r="AA190" s="35" t="str">
        <f t="shared" si="55"/>
        <v>-</v>
      </c>
      <c r="AB190" s="35" t="str">
        <f t="shared" si="55"/>
        <v>-</v>
      </c>
      <c r="AC190" s="35" t="str">
        <f t="shared" si="55"/>
        <v>-</v>
      </c>
      <c r="AD190" s="25"/>
    </row>
    <row r="191" spans="1:30" s="26" customFormat="1" ht="11.25" x14ac:dyDescent="0.15">
      <c r="A191" s="207"/>
      <c r="B191" s="123" t="s">
        <v>248</v>
      </c>
      <c r="C191" s="123" t="s">
        <v>188</v>
      </c>
      <c r="D191" s="121" t="s">
        <v>136</v>
      </c>
      <c r="E191" s="75"/>
      <c r="F191" s="27"/>
      <c r="G191" s="35">
        <f t="shared" ref="G191:W191" si="56">IF(G23="-","-",AVERAGE(G23,G35,G47,G59,G71,G83,G95,G107,G119,G131,G143,G155,G167,G179))</f>
        <v>0</v>
      </c>
      <c r="H191" s="35">
        <f t="shared" si="56"/>
        <v>0</v>
      </c>
      <c r="I191" s="35">
        <f t="shared" si="56"/>
        <v>0</v>
      </c>
      <c r="J191" s="35">
        <f t="shared" si="56"/>
        <v>0</v>
      </c>
      <c r="K191" s="35">
        <f t="shared" si="56"/>
        <v>0</v>
      </c>
      <c r="L191" s="35">
        <f t="shared" si="56"/>
        <v>0</v>
      </c>
      <c r="M191" s="35">
        <f t="shared" si="56"/>
        <v>0</v>
      </c>
      <c r="N191" s="35">
        <f t="shared" si="56"/>
        <v>0</v>
      </c>
      <c r="O191" s="27"/>
      <c r="P191" s="35">
        <f t="shared" si="56"/>
        <v>0</v>
      </c>
      <c r="Q191" s="35">
        <f t="shared" si="56"/>
        <v>0</v>
      </c>
      <c r="R191" s="35">
        <f t="shared" si="56"/>
        <v>0</v>
      </c>
      <c r="S191" s="35">
        <f t="shared" si="56"/>
        <v>0</v>
      </c>
      <c r="T191" s="35">
        <f t="shared" si="56"/>
        <v>0</v>
      </c>
      <c r="U191" s="35">
        <f t="shared" si="56"/>
        <v>0</v>
      </c>
      <c r="V191" s="35">
        <f t="shared" si="56"/>
        <v>0</v>
      </c>
      <c r="W191" s="35">
        <f t="shared" si="56"/>
        <v>0</v>
      </c>
      <c r="X191" s="27"/>
      <c r="Y191" s="35">
        <f t="shared" ref="Y191:AC191" si="57">IF(Y23="-","-",AVERAGE(Y23,Y35,Y47,Y59,Y71,Y83,Y95,Y107,Y119,Y131,Y143,Y155,Y167,Y179))</f>
        <v>0</v>
      </c>
      <c r="Z191" s="35" t="str">
        <f t="shared" si="57"/>
        <v>-</v>
      </c>
      <c r="AA191" s="35" t="str">
        <f t="shared" si="57"/>
        <v>-</v>
      </c>
      <c r="AB191" s="35" t="str">
        <f t="shared" si="57"/>
        <v>-</v>
      </c>
      <c r="AC191" s="35" t="str">
        <f t="shared" si="57"/>
        <v>-</v>
      </c>
      <c r="AD191" s="25"/>
    </row>
    <row r="192" spans="1:30" s="26" customFormat="1" ht="11.25" x14ac:dyDescent="0.15">
      <c r="A192" s="207"/>
      <c r="B192" s="123" t="s">
        <v>189</v>
      </c>
      <c r="C192" s="123" t="s">
        <v>250</v>
      </c>
      <c r="D192" s="121" t="s">
        <v>136</v>
      </c>
      <c r="E192" s="75"/>
      <c r="F192" s="27"/>
      <c r="G192" s="35">
        <f t="shared" si="47"/>
        <v>11.194835412338223</v>
      </c>
      <c r="H192" s="35">
        <f t="shared" si="47"/>
        <v>10.695414558594091</v>
      </c>
      <c r="I192" s="35">
        <f t="shared" si="47"/>
        <v>10.997790374779827</v>
      </c>
      <c r="J192" s="35">
        <f t="shared" si="47"/>
        <v>10.779749134207309</v>
      </c>
      <c r="K192" s="35">
        <f t="shared" si="47"/>
        <v>11.789039658153198</v>
      </c>
      <c r="L192" s="35">
        <f t="shared" si="47"/>
        <v>11.643018296555249</v>
      </c>
      <c r="M192" s="35">
        <f t="shared" si="47"/>
        <v>12.788551727817262</v>
      </c>
      <c r="N192" s="35">
        <f t="shared" si="47"/>
        <v>13.259447933972599</v>
      </c>
      <c r="O192" s="27"/>
      <c r="P192" s="35">
        <f t="shared" si="48"/>
        <v>13.259447933972599</v>
      </c>
      <c r="Q192" s="35">
        <f t="shared" si="48"/>
        <v>14.762248494111351</v>
      </c>
      <c r="R192" s="35">
        <f t="shared" si="48"/>
        <v>14.215182070236976</v>
      </c>
      <c r="S192" s="35">
        <f t="shared" si="48"/>
        <v>14.225107041412457</v>
      </c>
      <c r="T192" s="35">
        <f t="shared" si="48"/>
        <v>13.556433387016236</v>
      </c>
      <c r="U192" s="35">
        <f t="shared" si="48"/>
        <v>14.789716165592237</v>
      </c>
      <c r="V192" s="35">
        <f t="shared" si="48"/>
        <v>16.335318745146033</v>
      </c>
      <c r="W192" s="35">
        <f t="shared" si="48"/>
        <v>23.173563428017843</v>
      </c>
      <c r="X192" s="27"/>
      <c r="Y192" s="35">
        <f t="shared" ref="Y192:AC192" si="58">IF(Y24="-","-",AVERAGE(Y24,Y36,Y48,Y60,Y72,Y84,Y96,Y108,Y120,Y132,Y144,Y156,Y168,Y180))</f>
        <v>39.584683873118671</v>
      </c>
      <c r="Z192" s="35" t="str">
        <f t="shared" si="58"/>
        <v>-</v>
      </c>
      <c r="AA192" s="35" t="str">
        <f t="shared" si="58"/>
        <v>-</v>
      </c>
      <c r="AB192" s="35" t="str">
        <f t="shared" si="58"/>
        <v>-</v>
      </c>
      <c r="AC192" s="35" t="str">
        <f t="shared" si="58"/>
        <v>-</v>
      </c>
      <c r="AD192" s="25"/>
    </row>
    <row r="193" spans="1:30" s="26" customFormat="1" ht="11.25" x14ac:dyDescent="0.15">
      <c r="A193" s="207"/>
      <c r="B193" s="123" t="s">
        <v>251</v>
      </c>
      <c r="C193" s="123" t="s">
        <v>252</v>
      </c>
      <c r="D193" s="121" t="s">
        <v>136</v>
      </c>
      <c r="E193" s="75"/>
      <c r="F193" s="27"/>
      <c r="G193" s="35">
        <f t="shared" si="47"/>
        <v>6.7331989079961678</v>
      </c>
      <c r="H193" s="35">
        <f t="shared" si="47"/>
        <v>6.3336350481276424</v>
      </c>
      <c r="I193" s="35">
        <f t="shared" si="47"/>
        <v>6.3699390020443714</v>
      </c>
      <c r="J193" s="35">
        <f t="shared" si="47"/>
        <v>6.2129931256142044</v>
      </c>
      <c r="K193" s="35">
        <f t="shared" si="47"/>
        <v>7.0247113553203056</v>
      </c>
      <c r="L193" s="35">
        <f t="shared" si="47"/>
        <v>6.8945428845383168</v>
      </c>
      <c r="M193" s="35">
        <f t="shared" si="47"/>
        <v>7.7060701693220173</v>
      </c>
      <c r="N193" s="35">
        <f t="shared" si="47"/>
        <v>8.0767394851128902</v>
      </c>
      <c r="O193" s="27"/>
      <c r="P193" s="35">
        <f t="shared" si="48"/>
        <v>8.0767394851128902</v>
      </c>
      <c r="Q193" s="35">
        <f t="shared" si="48"/>
        <v>9.1063092023329144</v>
      </c>
      <c r="R193" s="35">
        <f t="shared" si="48"/>
        <v>8.671099317451624</v>
      </c>
      <c r="S193" s="35">
        <f t="shared" si="48"/>
        <v>8.6655430622172549</v>
      </c>
      <c r="T193" s="35">
        <f t="shared" si="48"/>
        <v>8.1029568603096553</v>
      </c>
      <c r="U193" s="35">
        <f t="shared" si="48"/>
        <v>8.8921517145754976</v>
      </c>
      <c r="V193" s="35">
        <f t="shared" si="48"/>
        <v>10.097535118422135</v>
      </c>
      <c r="W193" s="35">
        <f t="shared" si="48"/>
        <v>14.765112979111706</v>
      </c>
      <c r="X193" s="27"/>
      <c r="Y193" s="35">
        <f t="shared" ref="Y193:AC193" si="59">IF(Y25="-","-",AVERAGE(Y25,Y37,Y49,Y61,Y73,Y85,Y97,Y109,Y121,Y133,Y145,Y157,Y169,Y181))</f>
        <v>27.253853596308243</v>
      </c>
      <c r="Z193" s="35" t="str">
        <f t="shared" si="59"/>
        <v>-</v>
      </c>
      <c r="AA193" s="35" t="str">
        <f t="shared" si="59"/>
        <v>-</v>
      </c>
      <c r="AB193" s="35" t="str">
        <f t="shared" si="59"/>
        <v>-</v>
      </c>
      <c r="AC193" s="35" t="str">
        <f t="shared" si="59"/>
        <v>-</v>
      </c>
      <c r="AD193" s="25"/>
    </row>
    <row r="194" spans="1:30" s="26" customFormat="1" ht="11.25" x14ac:dyDescent="0.15">
      <c r="A194" s="207"/>
      <c r="B194" s="123" t="s">
        <v>253</v>
      </c>
      <c r="C194" s="123" t="str">
        <f>B194&amp;"_"&amp;D194</f>
        <v>Total_GB average</v>
      </c>
      <c r="D194" s="116" t="s">
        <v>136</v>
      </c>
      <c r="E194" s="75"/>
      <c r="F194" s="27"/>
      <c r="G194" s="35">
        <f t="shared" si="47"/>
        <v>595.93481934399313</v>
      </c>
      <c r="H194" s="35">
        <f t="shared" si="47"/>
        <v>569.24995824953942</v>
      </c>
      <c r="I194" s="35">
        <f t="shared" si="47"/>
        <v>585.20077227128058</v>
      </c>
      <c r="J194" s="35">
        <f t="shared" si="47"/>
        <v>573.5679763680057</v>
      </c>
      <c r="K194" s="35">
        <f t="shared" si="47"/>
        <v>627.50022654802524</v>
      </c>
      <c r="L194" s="35">
        <f t="shared" si="47"/>
        <v>619.68472643074506</v>
      </c>
      <c r="M194" s="35">
        <f t="shared" si="47"/>
        <v>680.78746203640333</v>
      </c>
      <c r="N194" s="35">
        <f t="shared" si="47"/>
        <v>705.94213196537839</v>
      </c>
      <c r="O194" s="27"/>
      <c r="P194" s="35">
        <f t="shared" si="48"/>
        <v>705.94213196537839</v>
      </c>
      <c r="Q194" s="35">
        <f t="shared" si="48"/>
        <v>786.06643533540296</v>
      </c>
      <c r="R194" s="35">
        <f t="shared" si="48"/>
        <v>756.83826766592995</v>
      </c>
      <c r="S194" s="35">
        <f t="shared" si="48"/>
        <v>757.35507809890328</v>
      </c>
      <c r="T194" s="35">
        <f t="shared" si="48"/>
        <v>721.59915620231527</v>
      </c>
      <c r="U194" s="35">
        <f t="shared" si="48"/>
        <v>787.29794417055587</v>
      </c>
      <c r="V194" s="35">
        <f t="shared" si="48"/>
        <v>869.85079816065797</v>
      </c>
      <c r="W194" s="35">
        <f t="shared" si="48"/>
        <v>1234.4258422486128</v>
      </c>
      <c r="X194" s="27"/>
      <c r="Y194" s="35">
        <f t="shared" ref="Y194:AC194" si="60">IF(Y26="-","-",AVERAGE(Y26,Y38,Y50,Y62,Y74,Y86,Y98,Y110,Y122,Y134,Y146,Y158,Y170,Y182))</f>
        <v>2110.657407415662</v>
      </c>
      <c r="Z194" s="35" t="str">
        <f t="shared" si="60"/>
        <v>-</v>
      </c>
      <c r="AA194" s="35" t="str">
        <f t="shared" si="60"/>
        <v>-</v>
      </c>
      <c r="AB194" s="35" t="str">
        <f t="shared" si="60"/>
        <v>-</v>
      </c>
      <c r="AC194" s="35" t="str">
        <f t="shared" si="60"/>
        <v>-</v>
      </c>
      <c r="AD194" s="25"/>
    </row>
    <row r="195" spans="1:30" x14ac:dyDescent="0.2"/>
    <row r="196" spans="1:30" x14ac:dyDescent="0.2"/>
    <row r="197" spans="1:30" x14ac:dyDescent="0.2"/>
    <row r="198" spans="1:30" x14ac:dyDescent="0.2"/>
    <row r="199" spans="1:30" x14ac:dyDescent="0.2"/>
    <row r="200" spans="1:30" x14ac:dyDescent="0.2"/>
    <row r="201" spans="1:30" x14ac:dyDescent="0.2"/>
    <row r="202" spans="1:30" x14ac:dyDescent="0.2"/>
    <row r="203" spans="1:30" x14ac:dyDescent="0.2"/>
    <row r="204" spans="1:30" x14ac:dyDescent="0.2"/>
    <row r="205" spans="1:30" x14ac:dyDescent="0.2"/>
    <row r="206" spans="1:30" x14ac:dyDescent="0.2"/>
    <row r="207" spans="1:30" x14ac:dyDescent="0.2"/>
    <row r="208" spans="1:3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sheetData>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79998168889431442"/>
    <pageSetUpPr autoPageBreaks="0"/>
  </sheetPr>
  <dimension ref="A1:AD459"/>
  <sheetViews>
    <sheetView zoomScaleNormal="100" workbookViewId="0"/>
  </sheetViews>
  <sheetFormatPr defaultColWidth="0" defaultRowHeight="14.25" zeroHeight="1" x14ac:dyDescent="0.2"/>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x14ac:dyDescent="0.2">
      <c r="A1" s="205"/>
    </row>
    <row r="2" spans="1:30" s="64" customFormat="1" ht="18.600000000000001" customHeight="1" x14ac:dyDescent="0.25">
      <c r="A2" s="205"/>
      <c r="B2" s="24" t="s">
        <v>194</v>
      </c>
      <c r="C2" s="24"/>
      <c r="D2" s="24"/>
    </row>
    <row r="3" spans="1:30" s="64" customFormat="1" ht="24.6" customHeight="1" x14ac:dyDescent="0.2">
      <c r="A3" s="205"/>
      <c r="B3" s="433" t="s">
        <v>195</v>
      </c>
      <c r="C3" s="433"/>
      <c r="D3" s="433"/>
      <c r="E3" s="433"/>
      <c r="F3" s="433"/>
      <c r="G3" s="433"/>
      <c r="H3" s="433"/>
      <c r="I3" s="66"/>
      <c r="J3" s="66"/>
      <c r="K3" s="66"/>
      <c r="L3" s="66"/>
      <c r="M3" s="66"/>
      <c r="N3" s="66"/>
      <c r="O3" s="66"/>
      <c r="P3" s="66"/>
      <c r="Q3" s="66"/>
      <c r="X3" s="66"/>
    </row>
    <row r="4" spans="1:30" s="64" customFormat="1" ht="16.350000000000001" customHeight="1" x14ac:dyDescent="0.2">
      <c r="A4" s="205"/>
      <c r="B4" s="140"/>
      <c r="C4" s="140"/>
      <c r="D4" s="140"/>
      <c r="E4" s="140"/>
      <c r="F4" s="65"/>
      <c r="G4" s="65"/>
      <c r="I4" s="66"/>
      <c r="J4" s="66"/>
      <c r="K4" s="66"/>
      <c r="L4" s="66"/>
      <c r="M4" s="66"/>
      <c r="N4" s="66"/>
      <c r="O4" s="66"/>
      <c r="P4" s="66"/>
      <c r="Q4" s="66"/>
      <c r="X4" s="66"/>
    </row>
    <row r="5" spans="1:30" ht="16.350000000000001" customHeight="1" x14ac:dyDescent="0.2">
      <c r="B5" s="69"/>
      <c r="C5" s="69"/>
      <c r="D5" s="69"/>
      <c r="E5" s="69"/>
      <c r="F5" s="69"/>
      <c r="G5" s="69"/>
      <c r="I5" s="70"/>
      <c r="J5" s="70"/>
      <c r="K5" s="70"/>
      <c r="L5" s="70"/>
      <c r="M5" s="70"/>
      <c r="N5" s="70"/>
      <c r="O5" s="70"/>
      <c r="P5" s="70"/>
      <c r="Q5" s="70"/>
      <c r="X5" s="70"/>
    </row>
    <row r="6" spans="1:30" ht="23.25" x14ac:dyDescent="0.2">
      <c r="B6" s="72" t="s">
        <v>196</v>
      </c>
      <c r="C6" s="74" t="s">
        <v>197</v>
      </c>
      <c r="D6" s="69"/>
      <c r="E6" s="69"/>
      <c r="F6" s="69"/>
      <c r="G6" s="69"/>
      <c r="I6" s="70"/>
      <c r="J6" s="70"/>
      <c r="K6" s="70"/>
      <c r="L6" s="70"/>
      <c r="M6" s="70"/>
      <c r="N6" s="70"/>
      <c r="O6" s="70"/>
      <c r="P6" s="70"/>
      <c r="Q6" s="70"/>
      <c r="X6" s="70"/>
    </row>
    <row r="7" spans="1:30" ht="14.85" customHeight="1" x14ac:dyDescent="0.2">
      <c r="B7" s="72" t="s">
        <v>198</v>
      </c>
      <c r="C7" s="74" t="s">
        <v>117</v>
      </c>
      <c r="D7" s="69"/>
      <c r="E7" s="69"/>
      <c r="F7" s="69"/>
      <c r="G7" s="69"/>
      <c r="I7" s="70"/>
      <c r="J7" s="70"/>
      <c r="K7" s="70"/>
      <c r="L7" s="70"/>
      <c r="M7" s="70"/>
      <c r="N7" s="70"/>
      <c r="O7" s="70"/>
      <c r="P7" s="70"/>
      <c r="Q7" s="70"/>
      <c r="X7" s="70"/>
    </row>
    <row r="8" spans="1:30" ht="12.6" customHeight="1" x14ac:dyDescent="0.2">
      <c r="B8" s="73" t="s">
        <v>200</v>
      </c>
      <c r="C8" s="75" t="s">
        <v>139</v>
      </c>
    </row>
    <row r="9" spans="1:30" s="25" customFormat="1" ht="11.25" x14ac:dyDescent="0.15">
      <c r="A9" s="207"/>
    </row>
    <row r="10" spans="1:30" s="26" customFormat="1" ht="11.25" customHeight="1" x14ac:dyDescent="0.15">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x14ac:dyDescent="0.15">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x14ac:dyDescent="0.15">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x14ac:dyDescent="0.15">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x14ac:dyDescent="0.15">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x14ac:dyDescent="0.15">
      <c r="A15" s="207">
        <v>1</v>
      </c>
      <c r="B15" s="123" t="s">
        <v>244</v>
      </c>
      <c r="C15" s="123" t="s">
        <v>180</v>
      </c>
      <c r="D15" s="116" t="s">
        <v>131</v>
      </c>
      <c r="E15" s="75"/>
      <c r="F15" s="27"/>
      <c r="G15" s="35" t="s">
        <v>249</v>
      </c>
      <c r="H15" s="35" t="s">
        <v>249</v>
      </c>
      <c r="I15" s="35" t="s">
        <v>249</v>
      </c>
      <c r="J15" s="35" t="s">
        <v>249</v>
      </c>
      <c r="K15" s="35" t="s">
        <v>249</v>
      </c>
      <c r="L15" s="35" t="s">
        <v>249</v>
      </c>
      <c r="M15" s="35" t="s">
        <v>249</v>
      </c>
      <c r="N15" s="35" t="s">
        <v>249</v>
      </c>
      <c r="O15" s="27"/>
      <c r="P15" s="35" t="s">
        <v>249</v>
      </c>
      <c r="Q15" s="35" t="s">
        <v>249</v>
      </c>
      <c r="R15" s="35" t="s">
        <v>249</v>
      </c>
      <c r="S15" s="35" t="s">
        <v>249</v>
      </c>
      <c r="T15" s="35" t="s">
        <v>249</v>
      </c>
      <c r="U15" s="35" t="s">
        <v>249</v>
      </c>
      <c r="V15" s="35" t="s">
        <v>249</v>
      </c>
      <c r="W15" s="35" t="s">
        <v>249</v>
      </c>
      <c r="X15" s="27"/>
      <c r="Y15" s="35" t="s">
        <v>249</v>
      </c>
      <c r="Z15" s="35" t="s">
        <v>249</v>
      </c>
      <c r="AA15" s="35" t="s">
        <v>249</v>
      </c>
      <c r="AB15" s="35" t="s">
        <v>249</v>
      </c>
      <c r="AC15" s="35" t="s">
        <v>249</v>
      </c>
      <c r="AD15" s="25"/>
    </row>
    <row r="16" spans="1:30" s="26" customFormat="1" ht="11.25" customHeight="1" x14ac:dyDescent="0.15">
      <c r="A16" s="207">
        <v>2</v>
      </c>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x14ac:dyDescent="0.15">
      <c r="A17" s="207"/>
      <c r="B17" s="123" t="s">
        <v>245</v>
      </c>
      <c r="C17" s="123" t="s">
        <v>182</v>
      </c>
      <c r="D17" s="116" t="s">
        <v>131</v>
      </c>
      <c r="E17" s="75"/>
      <c r="F17" s="27"/>
      <c r="G17" s="35" t="str">
        <f>IF('3c AA'!J69="-","-",'3c AA'!J69)</f>
        <v>-</v>
      </c>
      <c r="H17" s="35" t="str">
        <f>IF('3c AA'!K69="-","-",'3c AA'!K69)</f>
        <v>-</v>
      </c>
      <c r="I17" s="35" t="str">
        <f>IF('3c AA'!L69="-","-",'3c AA'!L69)</f>
        <v>-</v>
      </c>
      <c r="J17" s="35" t="str">
        <f>IF('3c AA'!M69="-","-",'3c AA'!M69)</f>
        <v>-</v>
      </c>
      <c r="K17" s="35" t="str">
        <f>IF('3c AA'!N69="-","-",'3c AA'!N69)</f>
        <v>-</v>
      </c>
      <c r="L17" s="35" t="str">
        <f>IF('3c AA'!O69="-","-",'3c AA'!O69)</f>
        <v>-</v>
      </c>
      <c r="M17" s="35" t="str">
        <f>IF('3c AA'!P69="-","-",'3c AA'!P69)</f>
        <v>-</v>
      </c>
      <c r="N17" s="35" t="str">
        <f>IF('3c AA'!Q69="-","-",'3c AA'!Q69)</f>
        <v>-</v>
      </c>
      <c r="O17" s="27"/>
      <c r="P17" s="35" t="str">
        <f>IF('3c AA'!S69="-","-",'3c AA'!S69)</f>
        <v>-</v>
      </c>
      <c r="Q17" s="35" t="str">
        <f>IF('3c AA'!T69="-","-",'3c AA'!T69)</f>
        <v>-</v>
      </c>
      <c r="R17" s="35" t="str">
        <f>IF('3c AA'!U69="-","-",'3c AA'!U69)</f>
        <v>-</v>
      </c>
      <c r="S17" s="35" t="str">
        <f>IF('3c AA'!V69="-","-",'3c AA'!V69)</f>
        <v>-</v>
      </c>
      <c r="T17" s="35">
        <f>IF('3c AA'!W69="-","-",'3c AA'!W69)</f>
        <v>0</v>
      </c>
      <c r="U17" s="35">
        <f>IF('3c AA'!X69="-","-",'3c AA'!X69)</f>
        <v>0</v>
      </c>
      <c r="V17" s="35">
        <f>IF('3c AA'!Y69="-","-",'3c AA'!Y69)</f>
        <v>0</v>
      </c>
      <c r="W17" s="35" t="str">
        <f>IF('3c AA'!Z69="-","-",'3c AA'!Z69)</f>
        <v>-</v>
      </c>
      <c r="X17" s="27"/>
      <c r="Y17" s="35">
        <f>IF('3c AA'!AB69="-","-",'3c AA'!AB69)</f>
        <v>0</v>
      </c>
      <c r="Z17" s="35" t="str">
        <f>IF('3c AA'!AC69="-","-",'3c AA'!AC69)</f>
        <v>-</v>
      </c>
      <c r="AA17" s="35" t="str">
        <f>IF('3c AA'!AD69="-","-",'3c AA'!AD69)</f>
        <v>-</v>
      </c>
      <c r="AB17" s="35" t="str">
        <f>IF('3c AA'!AE69="-","-",'3c AA'!AE69)</f>
        <v>-</v>
      </c>
      <c r="AC17" s="35" t="str">
        <f>IF('3c AA'!AF69="-","-",'3c AA'!AF69)</f>
        <v>-</v>
      </c>
      <c r="AD17" s="25"/>
    </row>
    <row r="18" spans="1:30" s="26" customFormat="1" ht="11.25" customHeight="1" x14ac:dyDescent="0.15">
      <c r="A18" s="207">
        <v>3</v>
      </c>
      <c r="B18" s="123" t="s">
        <v>246</v>
      </c>
      <c r="C18" s="123" t="s">
        <v>183</v>
      </c>
      <c r="D18" s="116" t="s">
        <v>131</v>
      </c>
      <c r="E18" s="75"/>
      <c r="F18" s="27"/>
      <c r="G18" s="35">
        <f>IF('3d PC'!G15="-","-",'3d PC'!G56)</f>
        <v>6.5567588596821027</v>
      </c>
      <c r="H18" s="35">
        <f>IF('3d PC'!H15="-","-",'3d PC'!H56)</f>
        <v>6.5567588596821027</v>
      </c>
      <c r="I18" s="35">
        <f>IF('3d PC'!I15="-","-",'3d PC'!I56)</f>
        <v>6.6197359495950758</v>
      </c>
      <c r="J18" s="35">
        <f>IF('3d PC'!J15="-","-",'3d PC'!J56)</f>
        <v>6.6197359495950758</v>
      </c>
      <c r="K18" s="35">
        <f>IF('3d PC'!K15="-","-",'3d PC'!K56)</f>
        <v>6.6995028867368616</v>
      </c>
      <c r="L18" s="35">
        <f>IF('3d PC'!L15="-","-",'3d PC'!L56)</f>
        <v>6.6995028867368616</v>
      </c>
      <c r="M18" s="35">
        <f>IF('3d PC'!M15="-","-",'3d PC'!M56)</f>
        <v>7.1131218301273513</v>
      </c>
      <c r="N18" s="35">
        <f>IF('3d PC'!N15="-","-",'3d PC'!N56)</f>
        <v>7.1131218301273513</v>
      </c>
      <c r="O18" s="27"/>
      <c r="P18" s="35">
        <f>'3d PC'!P56</f>
        <v>7.1131218301273513</v>
      </c>
      <c r="Q18" s="35">
        <f>'3d PC'!Q56</f>
        <v>7.2804579515147188</v>
      </c>
      <c r="R18" s="35">
        <f>'3d PC'!R56</f>
        <v>7.1935840895118579</v>
      </c>
      <c r="S18" s="35">
        <f>'3d PC'!S56</f>
        <v>7.3593999937099728</v>
      </c>
      <c r="T18" s="35">
        <f>'3d PC'!T56</f>
        <v>7.0492243060839304</v>
      </c>
      <c r="U18" s="35">
        <f>'3d PC'!U56</f>
        <v>7.1089669218364691</v>
      </c>
      <c r="V18" s="35">
        <f>'3d PC'!V56</f>
        <v>6.9829560851947949</v>
      </c>
      <c r="W18" s="35">
        <f>'3d PC'!W56</f>
        <v>9.6262235975887975</v>
      </c>
      <c r="X18" s="27"/>
      <c r="Y18" s="35">
        <f>'3d PC'!Y56</f>
        <v>9.9504863797742438</v>
      </c>
      <c r="Z18" s="35" t="str">
        <f>'3d PC'!Z56</f>
        <v>-</v>
      </c>
      <c r="AA18" s="35" t="str">
        <f>'3d PC'!AA56</f>
        <v>-</v>
      </c>
      <c r="AB18" s="35" t="str">
        <f>'3d PC'!AB56</f>
        <v>-</v>
      </c>
      <c r="AC18" s="35" t="str">
        <f>'3d PC'!AC56</f>
        <v>-</v>
      </c>
      <c r="AD18" s="25"/>
    </row>
    <row r="19" spans="1:30" s="26" customFormat="1" ht="11.25" customHeight="1" x14ac:dyDescent="0.15">
      <c r="A19" s="207">
        <v>4</v>
      </c>
      <c r="B19" s="123" t="s">
        <v>247</v>
      </c>
      <c r="C19" s="123" t="s">
        <v>184</v>
      </c>
      <c r="D19" s="116" t="s">
        <v>131</v>
      </c>
      <c r="E19" s="75"/>
      <c r="F19" s="27"/>
      <c r="G19" s="35">
        <f>IF('3e NC-Elec'!H15="-","-",'3e NC-Elec'!H15)</f>
        <v>17.118500000000001</v>
      </c>
      <c r="H19" s="35">
        <f>IF('3e NC-Elec'!I15="-","-",'3e NC-Elec'!I15)</f>
        <v>17.118500000000001</v>
      </c>
      <c r="I19" s="35">
        <f>IF('3e NC-Elec'!J15="-","-",'3e NC-Elec'!J15)</f>
        <v>16.753500000000003</v>
      </c>
      <c r="J19" s="35">
        <f>IF('3e NC-Elec'!K15="-","-",'3e NC-Elec'!K15)</f>
        <v>16.753500000000003</v>
      </c>
      <c r="K19" s="35">
        <f>IF('3e NC-Elec'!L15="-","-",'3e NC-Elec'!L15)</f>
        <v>17.118499999999997</v>
      </c>
      <c r="L19" s="35">
        <f>IF('3e NC-Elec'!M15="-","-",'3e NC-Elec'!M15)</f>
        <v>17.118499999999997</v>
      </c>
      <c r="M19" s="35">
        <f>IF('3e NC-Elec'!N15="-","-",'3e NC-Elec'!N15)</f>
        <v>16.169499999999999</v>
      </c>
      <c r="N19" s="35">
        <f>IF('3e NC-Elec'!O15="-","-",'3e NC-Elec'!O15)</f>
        <v>16.169499999999999</v>
      </c>
      <c r="O19" s="27"/>
      <c r="P19" s="35">
        <f>'3e NC-Elec'!Q15</f>
        <v>16.169499999999999</v>
      </c>
      <c r="Q19" s="35">
        <f>'3e NC-Elec'!R15</f>
        <v>17.775500000000001</v>
      </c>
      <c r="R19" s="35">
        <f>'3e NC-Elec'!S15</f>
        <v>17.775500000000001</v>
      </c>
      <c r="S19" s="35">
        <f>'3e NC-Elec'!T15</f>
        <v>17.666</v>
      </c>
      <c r="T19" s="35">
        <f>'3e NC-Elec'!U15</f>
        <v>17.666</v>
      </c>
      <c r="U19" s="35">
        <f>'3e NC-Elec'!V15</f>
        <v>14.490500000000003</v>
      </c>
      <c r="V19" s="35">
        <f>'3e NC-Elec'!W15</f>
        <v>14.490500000000003</v>
      </c>
      <c r="W19" s="35">
        <f>'3e NC-Elec'!X15</f>
        <v>59.2395</v>
      </c>
      <c r="X19" s="27"/>
      <c r="Y19" s="35">
        <f>'3e NC-Elec'!Z15</f>
        <v>59.2395</v>
      </c>
      <c r="Z19" s="35" t="str">
        <f>'3e NC-Elec'!AA15</f>
        <v>-</v>
      </c>
      <c r="AA19" s="35" t="str">
        <f>'3e NC-Elec'!AB15</f>
        <v>-</v>
      </c>
      <c r="AB19" s="35" t="str">
        <f>'3e NC-Elec'!AC15</f>
        <v>-</v>
      </c>
      <c r="AC19" s="35" t="str">
        <f>'3e NC-Elec'!AD15</f>
        <v>-</v>
      </c>
      <c r="AD19" s="25"/>
    </row>
    <row r="20" spans="1:30" s="26" customFormat="1" ht="11.25" customHeight="1" x14ac:dyDescent="0.15">
      <c r="A20" s="207">
        <v>5</v>
      </c>
      <c r="B20" s="123" t="s">
        <v>248</v>
      </c>
      <c r="C20" s="123" t="s">
        <v>185</v>
      </c>
      <c r="D20" s="116" t="s">
        <v>131</v>
      </c>
      <c r="E20" s="75"/>
      <c r="F20" s="27"/>
      <c r="G20" s="35">
        <f>IF('3g CPIH'!C$17="-","-",'3h OC '!$E$7*('3g CPIH'!C$17/'3g CPIH'!$G$17))</f>
        <v>38.772147945205475</v>
      </c>
      <c r="H20" s="35">
        <f>IF('3g CPIH'!D$17="-","-",'3h OC '!$E$7*('3g CPIH'!D$17/'3g CPIH'!$G$17))</f>
        <v>38.849769863013698</v>
      </c>
      <c r="I20" s="35">
        <f>IF('3g CPIH'!E$17="-","-",'3h OC '!$E$7*('3g CPIH'!E$17/'3g CPIH'!$G$17))</f>
        <v>38.966202739726029</v>
      </c>
      <c r="J20" s="35">
        <f>IF('3g CPIH'!F$17="-","-",'3h OC '!$E$7*('3g CPIH'!F$17/'3g CPIH'!$G$17))</f>
        <v>39.199068493150683</v>
      </c>
      <c r="K20" s="35">
        <f>IF('3g CPIH'!G$17="-","-",'3h OC '!$E$7*('3g CPIH'!G$17/'3g CPIH'!$G$17))</f>
        <v>39.6648</v>
      </c>
      <c r="L20" s="35">
        <f>IF('3g CPIH'!H$17="-","-",'3h OC '!$E$7*('3g CPIH'!H$17/'3g CPIH'!$G$17))</f>
        <v>40.169342465753431</v>
      </c>
      <c r="M20" s="35">
        <f>IF('3g CPIH'!I$17="-","-",'3h OC '!$E$7*('3g CPIH'!I$17/'3g CPIH'!$G$17))</f>
        <v>40.751506849315064</v>
      </c>
      <c r="N20" s="35">
        <f>IF('3g CPIH'!J$17="-","-",'3h OC '!$E$7*('3g CPIH'!J$17/'3g CPIH'!$G$17))</f>
        <v>41.100805479452056</v>
      </c>
      <c r="O20" s="27"/>
      <c r="P20" s="35">
        <f>IF('3g CPIH'!L$17="-","-",'3h OC '!$E$7*('3g CPIH'!L$17/'3g CPIH'!$G$17))</f>
        <v>41.100805479452056</v>
      </c>
      <c r="Q20" s="35">
        <f>IF('3g CPIH'!M$17="-","-",'3h OC '!$E$7*('3g CPIH'!M$17/'3g CPIH'!$G$17))</f>
        <v>41.566536986301365</v>
      </c>
      <c r="R20" s="35">
        <f>IF('3g CPIH'!N$17="-","-",'3h OC '!$E$7*('3g CPIH'!N$17/'3g CPIH'!$G$17))</f>
        <v>41.877024657534243</v>
      </c>
      <c r="S20" s="35">
        <f>IF('3g CPIH'!O$17="-","-",'3h OC '!$E$7*('3g CPIH'!O$17/'3g CPIH'!$G$17))</f>
        <v>42.109890410958904</v>
      </c>
      <c r="T20" s="35">
        <f>IF('3g CPIH'!P$17="-","-",'3h OC '!$E$7*('3g CPIH'!P$17/'3g CPIH'!$G$17))</f>
        <v>42.226323287671228</v>
      </c>
      <c r="U20" s="35">
        <f>IF('3g CPIH'!Q$17="-","-",'3h OC '!$E$7*('3g CPIH'!Q$17/'3g CPIH'!$G$17))</f>
        <v>42.45918904109589</v>
      </c>
      <c r="V20" s="35">
        <f>IF('3g CPIH'!R$17="-","-",'3h OC '!$E$7*('3g CPIH'!R$17/'3g CPIH'!$G$17))</f>
        <v>43.235408219178083</v>
      </c>
      <c r="W20" s="35">
        <f>IF('3g CPIH'!S$17="-","-",'3h OC '!$E$7*('3g CPIH'!S$17/'3g CPIH'!$G$17))</f>
        <v>44.516169863013701</v>
      </c>
      <c r="X20" s="27"/>
      <c r="Y20" s="35">
        <f>IF('3g CPIH'!U$17="-","-",'3h OC '!$E$7*('3g CPIH'!U$17/'3g CPIH'!$G$17))</f>
        <v>46.767205479452052</v>
      </c>
      <c r="Z20" s="35" t="str">
        <f>IF('3g CPIH'!V$17="-","-",'3h OC '!$E$7*('3g CPIH'!V$17/'3g CPIH'!$G$17))</f>
        <v>-</v>
      </c>
      <c r="AA20" s="35" t="str">
        <f>IF('3g CPIH'!W$17="-","-",'3h OC '!$E$7*('3g CPIH'!W$17/'3g CPIH'!$G$17))</f>
        <v>-</v>
      </c>
      <c r="AB20" s="35" t="str">
        <f>IF('3g CPIH'!X$17="-","-",'3h OC '!$E$7*('3g CPIH'!X$17/'3g CPIH'!$G$17))</f>
        <v>-</v>
      </c>
      <c r="AC20" s="35" t="str">
        <f>IF('3g CPIH'!Y$17="-","-",'3h OC '!$E$7*('3g CPIH'!Y$17/'3g CPIH'!$G$17))</f>
        <v>-</v>
      </c>
      <c r="AD20" s="25"/>
    </row>
    <row r="21" spans="1:30" s="26" customFormat="1" ht="11.25" customHeight="1" x14ac:dyDescent="0.15">
      <c r="A21" s="207">
        <v>6</v>
      </c>
      <c r="B21" s="123" t="s">
        <v>248</v>
      </c>
      <c r="C21" s="123" t="s">
        <v>186</v>
      </c>
      <c r="D21" s="116" t="s">
        <v>131</v>
      </c>
      <c r="E21" s="75"/>
      <c r="F21" s="27"/>
      <c r="G21" s="35" t="s">
        <v>249</v>
      </c>
      <c r="H21" s="35" t="s">
        <v>249</v>
      </c>
      <c r="I21" s="35" t="s">
        <v>249</v>
      </c>
      <c r="J21" s="35" t="s">
        <v>249</v>
      </c>
      <c r="K21" s="35">
        <f>IF('3i SMNCC'!G$64="-","-",'3i SMNCC'!G$64)</f>
        <v>0</v>
      </c>
      <c r="L21" s="35">
        <f>IF('3i SMNCC'!H$64="-","-",'3i SMNCC'!H$64)</f>
        <v>-0.1310662676190151</v>
      </c>
      <c r="M21" s="35">
        <f>IF('3i SMNCC'!I$64="-","-",'3i SMNCC'!I$64)</f>
        <v>1.6490220555819262</v>
      </c>
      <c r="N21" s="35">
        <f>IF('3i SMNCC'!J$64="-","-",'3i SMNCC'!J$64)</f>
        <v>1.7011822078168848</v>
      </c>
      <c r="O21" s="27"/>
      <c r="P21" s="35">
        <f>IF('3i SMNCC'!L$64="-","-",'3i SMNCC'!L$64)</f>
        <v>1.7011822078168848</v>
      </c>
      <c r="Q21" s="35">
        <f>IF('3i SMNCC'!M$64="-","-",'3i SMNCC'!M$64)</f>
        <v>3.37071596157242</v>
      </c>
      <c r="R21" s="35">
        <f>IF('3i SMNCC'!N$64="-","-",'3i SMNCC'!N$64)</f>
        <v>3.2761312765157915</v>
      </c>
      <c r="S21" s="35">
        <f>IF('3i SMNCC'!O$64="-","-",'3i SMNCC'!O$64)</f>
        <v>4.8946129781636989</v>
      </c>
      <c r="T21" s="35">
        <f>IF('3i SMNCC'!P$64="-","-",'3i SMNCC'!P$64)</f>
        <v>4.2887571563853468</v>
      </c>
      <c r="U21" s="35">
        <f>IF('3i SMNCC'!Q$64="-","-",'3i SMNCC'!Q$64)</f>
        <v>4.0337120778428694</v>
      </c>
      <c r="V21" s="35">
        <f>IF('3i SMNCC'!R$64="-","-",'3i SMNCC'!R$64)</f>
        <v>4.3260832188341771</v>
      </c>
      <c r="W21" s="35">
        <f>IF('3i SMNCC'!S$64="-","-",'3i SMNCC'!S$64)</f>
        <v>4.2015880379606623</v>
      </c>
      <c r="X21" s="27"/>
      <c r="Y21" s="35">
        <f>IF('3i SMNCC'!U$64="-","-",'3i SMNCC'!U$64)</f>
        <v>4.0728065027047933</v>
      </c>
      <c r="Z21" s="35" t="str">
        <f>IF('3i SMNCC'!V$64="-","-",'3i SMNCC'!V$64)</f>
        <v>-</v>
      </c>
      <c r="AA21" s="35" t="str">
        <f>IF('3i SMNCC'!W$64="-","-",'3i SMNCC'!W$64)</f>
        <v>-</v>
      </c>
      <c r="AB21" s="35" t="str">
        <f>IF('3i SMNCC'!X$64="-","-",'3i SMNCC'!X$64)</f>
        <v>-</v>
      </c>
      <c r="AC21" s="35" t="str">
        <f>IF('3i SMNCC'!Y$64="-","-",'3i SMNCC'!Y$64)</f>
        <v>-</v>
      </c>
      <c r="AD21" s="25"/>
    </row>
    <row r="22" spans="1:30" s="26" customFormat="1" ht="11.25" customHeight="1" x14ac:dyDescent="0.15">
      <c r="A22" s="207">
        <v>7</v>
      </c>
      <c r="B22" s="123" t="s">
        <v>248</v>
      </c>
      <c r="C22" s="123" t="s">
        <v>187</v>
      </c>
      <c r="D22" s="116" t="s">
        <v>131</v>
      </c>
      <c r="E22" s="75"/>
      <c r="F22" s="27"/>
      <c r="G22" s="35">
        <f>IF('3g CPIH'!C$17="-","-",'3j PAAC PAP'!$G$11*('3g CPIH'!C$17/'3g CPIH'!$G$17))</f>
        <v>23.857918590998043</v>
      </c>
      <c r="H22" s="35">
        <f>IF('3g CPIH'!D$17="-","-",'3j PAAC PAP'!$G$11*('3g CPIH'!D$17/'3g CPIH'!$G$17))</f>
        <v>23.905682191780819</v>
      </c>
      <c r="I22" s="35">
        <f>IF('3g CPIH'!E$17="-","-",'3j PAAC PAP'!$G$11*('3g CPIH'!E$17/'3g CPIH'!$G$17))</f>
        <v>23.977327592954992</v>
      </c>
      <c r="J22" s="35">
        <f>IF('3g CPIH'!F$17="-","-",'3j PAAC PAP'!$G$11*('3g CPIH'!F$17/'3g CPIH'!$G$17))</f>
        <v>24.120618395303325</v>
      </c>
      <c r="K22" s="35">
        <f>IF('3g CPIH'!G$17="-","-",'3j PAAC PAP'!$G$11*('3g CPIH'!G$17/'3g CPIH'!$G$17))</f>
        <v>24.4072</v>
      </c>
      <c r="L22" s="35">
        <f>IF('3g CPIH'!H$17="-","-",'3j PAAC PAP'!$G$11*('3g CPIH'!H$17/'3g CPIH'!$G$17))</f>
        <v>24.717663405088064</v>
      </c>
      <c r="M22" s="35">
        <f>IF('3g CPIH'!I$17="-","-",'3j PAAC PAP'!$G$11*('3g CPIH'!I$17/'3g CPIH'!$G$17))</f>
        <v>25.075890410958902</v>
      </c>
      <c r="N22" s="35">
        <f>IF('3g CPIH'!J$17="-","-",'3j PAAC PAP'!$G$11*('3g CPIH'!J$17/'3g CPIH'!$G$17))</f>
        <v>25.290826614481411</v>
      </c>
      <c r="O22" s="27"/>
      <c r="P22" s="35">
        <f>IF('3g CPIH'!L$17="-","-",'3j PAAC PAP'!$G$11*('3g CPIH'!L$17/'3g CPIH'!$G$17))</f>
        <v>25.290826614481411</v>
      </c>
      <c r="Q22" s="35">
        <f>IF('3g CPIH'!M$17="-","-",'3j PAAC PAP'!$G$11*('3g CPIH'!M$17/'3g CPIH'!$G$17))</f>
        <v>25.577408219178082</v>
      </c>
      <c r="R22" s="35">
        <f>IF('3g CPIH'!N$17="-","-",'3j PAAC PAP'!$G$11*('3g CPIH'!N$17/'3g CPIH'!$G$17))</f>
        <v>25.768462622309197</v>
      </c>
      <c r="S22" s="35">
        <f>IF('3g CPIH'!O$17="-","-",'3j PAAC PAP'!$G$11*('3g CPIH'!O$17/'3g CPIH'!$G$17))</f>
        <v>25.911753424657533</v>
      </c>
      <c r="T22" s="35">
        <f>IF('3g CPIH'!P$17="-","-",'3j PAAC PAP'!$G$11*('3g CPIH'!P$17/'3g CPIH'!$G$17))</f>
        <v>25.983398825831699</v>
      </c>
      <c r="U22" s="35">
        <f>IF('3g CPIH'!Q$17="-","-",'3j PAAC PAP'!$G$11*('3g CPIH'!Q$17/'3g CPIH'!$G$17))</f>
        <v>26.126689628180038</v>
      </c>
      <c r="V22" s="35">
        <f>IF('3g CPIH'!R$17="-","-",'3j PAAC PAP'!$G$11*('3g CPIH'!R$17/'3g CPIH'!$G$17))</f>
        <v>26.604325636007829</v>
      </c>
      <c r="W22" s="35">
        <f>IF('3g CPIH'!S$17="-","-",'3j PAAC PAP'!$G$11*('3g CPIH'!S$17/'3g CPIH'!$G$17))</f>
        <v>27.39242504892368</v>
      </c>
      <c r="X22" s="27"/>
      <c r="Y22" s="35">
        <f>IF('3g CPIH'!U$17="-","-",'3j PAAC PAP'!$G$11*('3g CPIH'!U$17/'3g CPIH'!$G$17))</f>
        <v>28.777569471624265</v>
      </c>
      <c r="Z22" s="35" t="str">
        <f>IF('3g CPIH'!V$17="-","-",'3j PAAC PAP'!$G$11*('3g CPIH'!V$17/'3g CPIH'!$G$17))</f>
        <v>-</v>
      </c>
      <c r="AA22" s="35" t="str">
        <f>IF('3g CPIH'!W$17="-","-",'3j PAAC PAP'!$G$11*('3g CPIH'!W$17/'3g CPIH'!$G$17))</f>
        <v>-</v>
      </c>
      <c r="AB22" s="35" t="str">
        <f>IF('3g CPIH'!X$17="-","-",'3j PAAC PAP'!$G$11*('3g CPIH'!X$17/'3g CPIH'!$G$17))</f>
        <v>-</v>
      </c>
      <c r="AC22" s="35" t="str">
        <f>IF('3g CPIH'!Y$17="-","-",'3j PAAC PAP'!$G$11*('3g CPIH'!Y$17/'3g CPIH'!$G$17))</f>
        <v>-</v>
      </c>
      <c r="AD22" s="25"/>
    </row>
    <row r="23" spans="1:30" s="26" customFormat="1" ht="11.25" x14ac:dyDescent="0.15">
      <c r="A23" s="207">
        <v>8</v>
      </c>
      <c r="B23" s="123" t="s">
        <v>248</v>
      </c>
      <c r="C23" s="123" t="s">
        <v>188</v>
      </c>
      <c r="D23" s="116" t="s">
        <v>131</v>
      </c>
      <c r="E23" s="75"/>
      <c r="F23" s="27"/>
      <c r="G23" s="35">
        <f>IF(G18="-","-",SUM(G15:G21)*'3j PAAC PAP'!$G$29)</f>
        <v>0</v>
      </c>
      <c r="H23" s="35">
        <f>IF(H18="-","-",SUM(H15:H21)*'3j PAAC PAP'!$G$29)</f>
        <v>0</v>
      </c>
      <c r="I23" s="35">
        <f>IF(I18="-","-",SUM(I15:I21)*'3j PAAC PAP'!$G$29)</f>
        <v>0</v>
      </c>
      <c r="J23" s="35">
        <f>IF(J18="-","-",SUM(J15:J21)*'3j PAAC PAP'!$G$29)</f>
        <v>0</v>
      </c>
      <c r="K23" s="35">
        <f>IF(K18="-","-",SUM(K15:K21)*'3j PAAC PAP'!$G$29)</f>
        <v>0</v>
      </c>
      <c r="L23" s="35">
        <f>IF(L18="-","-",SUM(L15:L21)*'3j PAAC PAP'!$G$29)</f>
        <v>0</v>
      </c>
      <c r="M23" s="35">
        <f>IF(M18="-","-",SUM(M15:M21)*'3j PAAC PAP'!$G$29)</f>
        <v>0</v>
      </c>
      <c r="N23" s="35">
        <f>IF(N18="-","-",SUM(N15:N21)*'3j PAAC PAP'!$G$29)</f>
        <v>0</v>
      </c>
      <c r="O23" s="27"/>
      <c r="P23" s="35">
        <f>IF(P18="-","-",SUM(P15:P21)*'3j PAAC PAP'!$G$29)</f>
        <v>0</v>
      </c>
      <c r="Q23" s="35">
        <f>IF(Q18="-","-",SUM(Q15:Q21)*'3j PAAC PAP'!$G$29)</f>
        <v>0</v>
      </c>
      <c r="R23" s="35">
        <f>IF(R18="-","-",SUM(R15:R21)*'3j PAAC PAP'!$G$29)</f>
        <v>0</v>
      </c>
      <c r="S23" s="35">
        <f>IF(S18="-","-",SUM(S15:S21)*'3j PAAC PAP'!$G$29)</f>
        <v>0</v>
      </c>
      <c r="T23" s="35">
        <f>IF(T18="-","-",SUM(T15:T21)*'3j PAAC PAP'!$G$29)</f>
        <v>0</v>
      </c>
      <c r="U23" s="35">
        <f>IF(U18="-","-",SUM(U15:U21)*'3j PAAC PAP'!$G$29)</f>
        <v>0</v>
      </c>
      <c r="V23" s="35">
        <f>IF(V18="-","-",SUM(V15:V21)*'3j PAAC PAP'!$G$29)</f>
        <v>0</v>
      </c>
      <c r="W23" s="35">
        <f>IF(W18="-","-",SUM(W15:W21)*'3j PAAC PAP'!$G$29)</f>
        <v>0</v>
      </c>
      <c r="X23" s="27"/>
      <c r="Y23" s="35">
        <f>IF(Y18="-","-",SUM(Y15:Y21)*'3j PAAC PAP'!$G$29)</f>
        <v>0</v>
      </c>
      <c r="Z23" s="35" t="str">
        <f>IF(Z18="-","-",SUM(Z15:Z21)*'3j PAAC PAP'!$G$29)</f>
        <v>-</v>
      </c>
      <c r="AA23" s="35" t="str">
        <f>IF(AA18="-","-",SUM(AA15:AA21)*'3j PAAC PAP'!$G$29)</f>
        <v>-</v>
      </c>
      <c r="AB23" s="35" t="str">
        <f>IF(AB18="-","-",SUM(AB15:AB21)*'3j PAAC PAP'!$G$29)</f>
        <v>-</v>
      </c>
      <c r="AC23" s="35" t="str">
        <f>IF(AC18="-","-",SUM(AC15:AC21)*'3j PAAC PAP'!$G$29)</f>
        <v>-</v>
      </c>
      <c r="AD23" s="25"/>
    </row>
    <row r="24" spans="1:30" s="26" customFormat="1" ht="11.25" x14ac:dyDescent="0.15">
      <c r="A24" s="207">
        <v>9</v>
      </c>
      <c r="B24" s="123" t="s">
        <v>189</v>
      </c>
      <c r="C24" s="123" t="s">
        <v>250</v>
      </c>
      <c r="D24" s="116" t="s">
        <v>131</v>
      </c>
      <c r="E24" s="75"/>
      <c r="F24" s="27"/>
      <c r="G24" s="35">
        <f>IF(G18="-","-",SUM(G15:G23)*'3k EBIT'!$E$7)</f>
        <v>1.6715615422675125</v>
      </c>
      <c r="H24" s="35">
        <f>IF(H18="-","-",SUM(H15:H23)*'3k EBIT'!$E$7)</f>
        <v>1.6739900089915831</v>
      </c>
      <c r="I24" s="35">
        <f>IF(I18="-","-",SUM(I15:I23)*'3k EBIT'!$E$7)</f>
        <v>1.6717831293551233</v>
      </c>
      <c r="J24" s="35">
        <f>IF(J18="-","-",SUM(J15:J23)*'3k EBIT'!$E$7)</f>
        <v>1.6790685295273347</v>
      </c>
      <c r="K24" s="35">
        <f>IF(K18="-","-",SUM(K15:K23)*'3k EBIT'!$E$7)</f>
        <v>1.7022535759103197</v>
      </c>
      <c r="L24" s="35">
        <f>IF(L18="-","-",SUM(L15:L23)*'3k EBIT'!$E$7)</f>
        <v>1.7155001181455327</v>
      </c>
      <c r="M24" s="35">
        <f>IF(M18="-","-",SUM(M15:M23)*'3k EBIT'!$E$7)</f>
        <v>1.7578211089154034</v>
      </c>
      <c r="N24" s="35">
        <f>IF(N18="-","-",SUM(N15:N23)*'3k EBIT'!$E$7)</f>
        <v>1.7697594470022073</v>
      </c>
      <c r="O24" s="27"/>
      <c r="P24" s="35">
        <f>IF(P18="-","-",SUM(P15:P23)*'3k EBIT'!$E$7)</f>
        <v>1.7697594470022073</v>
      </c>
      <c r="Q24" s="35">
        <f>IF(Q18="-","-",SUM(Q15:Q23)*'3k EBIT'!$E$7)</f>
        <v>1.8510117510883977</v>
      </c>
      <c r="R24" s="35">
        <f>IF(R18="-","-",SUM(R15:R23)*'3k EBIT'!$E$7)</f>
        <v>1.8572111288452315</v>
      </c>
      <c r="S24" s="35">
        <f>IF(S18="-","-",SUM(S15:S23)*'3k EBIT'!$E$7)</f>
        <v>1.8969340090474682</v>
      </c>
      <c r="T24" s="35">
        <f>IF(T18="-","-",SUM(T15:T23)*'3k EBIT'!$E$7)</f>
        <v>1.8828350108594296</v>
      </c>
      <c r="U24" s="35">
        <f>IF(U18="-","-",SUM(U15:U23)*'3k EBIT'!$E$7)</f>
        <v>1.8248347089323254</v>
      </c>
      <c r="V24" s="35">
        <f>IF(V18="-","-",SUM(V15:V23)*'3k EBIT'!$E$7)</f>
        <v>1.8523414425476739</v>
      </c>
      <c r="W24" s="35">
        <f>IF(W18="-","-",SUM(W15:W23)*'3k EBIT'!$E$7)</f>
        <v>2.8078933580117247</v>
      </c>
      <c r="X24" s="27"/>
      <c r="Y24" s="35">
        <f>IF(Y18="-","-",SUM(Y15:Y23)*'3k EBIT'!$E$7)</f>
        <v>2.8821049738003004</v>
      </c>
      <c r="Z24" s="35" t="str">
        <f>IF(Z18="-","-",SUM(Z15:Z23)*'3k EBIT'!$E$7)</f>
        <v>-</v>
      </c>
      <c r="AA24" s="35" t="str">
        <f>IF(AA18="-","-",SUM(AA15:AA23)*'3k EBIT'!$E$7)</f>
        <v>-</v>
      </c>
      <c r="AB24" s="35" t="str">
        <f>IF(AB18="-","-",SUM(AB15:AB23)*'3k EBIT'!$E$7)</f>
        <v>-</v>
      </c>
      <c r="AC24" s="35" t="str">
        <f>IF(AC18="-","-",SUM(AC15:AC23)*'3k EBIT'!$E$7)</f>
        <v>-</v>
      </c>
      <c r="AD24" s="25"/>
    </row>
    <row r="25" spans="1:30" s="26" customFormat="1" ht="11.25" x14ac:dyDescent="0.15">
      <c r="A25" s="207">
        <v>10</v>
      </c>
      <c r="B25" s="123" t="s">
        <v>251</v>
      </c>
      <c r="C25" s="158" t="s">
        <v>252</v>
      </c>
      <c r="D25" s="116" t="s">
        <v>131</v>
      </c>
      <c r="E25" s="116"/>
      <c r="F25" s="27"/>
      <c r="G25" s="35">
        <f>IF(G20="-","-",SUM(G15:G18,G20:G24)*'3l HAP'!$E$8)</f>
        <v>1.0374376431615</v>
      </c>
      <c r="H25" s="35">
        <f>IF(H20="-","-",SUM(H15:H18,H20:H24)*'3l HAP'!$E$8)</f>
        <v>1.0393089677204979</v>
      </c>
      <c r="I25" s="35">
        <f>IF(I20="-","-",SUM(I15:I18,I20:I24)*'3l HAP'!$E$8)</f>
        <v>1.0429523584356926</v>
      </c>
      <c r="J25" s="35">
        <f>IF(J20="-","-",SUM(J15:J18,J20:J24)*'3l HAP'!$E$8)</f>
        <v>1.0485663321126861</v>
      </c>
      <c r="K25" s="35">
        <f>IF(K20="-","-",SUM(K15:K18,K20:K24)*'3l HAP'!$E$8)</f>
        <v>1.0610882683696172</v>
      </c>
      <c r="L25" s="35">
        <f>IF(L20="-","-",SUM(L15:L18,L20:L24)*'3l HAP'!$E$8)</f>
        <v>1.0712957707252633</v>
      </c>
      <c r="M25" s="35">
        <f>IF(M20="-","-",SUM(M15:M18,M20:M24)*'3l HAP'!$E$8)</f>
        <v>1.1178017307739712</v>
      </c>
      <c r="N25" s="35">
        <f>IF(N20="-","-",SUM(N15:N18,N20:N24)*'3l HAP'!$E$8)</f>
        <v>1.1270011589703808</v>
      </c>
      <c r="O25" s="27"/>
      <c r="P25" s="35">
        <f>IF(P20="-","-",SUM(P15:P18,P20:P24)*'3l HAP'!$E$8)</f>
        <v>1.1270011589703808</v>
      </c>
      <c r="Q25" s="35">
        <f>IF(Q20="-","-",SUM(Q15:Q18,Q20:Q24)*'3l HAP'!$E$8)</f>
        <v>1.1660990020626185</v>
      </c>
      <c r="R25" s="35">
        <f>IF(R20="-","-",SUM(R15:R18,R20:R24)*'3l HAP'!$E$8)</f>
        <v>1.1708761100756218</v>
      </c>
      <c r="S25" s="35">
        <f>IF(S20="-","-",SUM(S15:S18,S20:S24)*'3l HAP'!$E$8)</f>
        <v>1.2030889021449267</v>
      </c>
      <c r="T25" s="35">
        <f>IF(T20="-","-",SUM(T15:T18,T20:T24)*'3l HAP'!$E$8)</f>
        <v>1.1922245154498019</v>
      </c>
      <c r="U25" s="35">
        <f>IF(U20="-","-",SUM(U15:U18,U20:U24)*'3l HAP'!$E$8)</f>
        <v>1.1940232178046521</v>
      </c>
      <c r="V25" s="35">
        <f>IF(V20="-","-",SUM(V15:V18,V20:V24)*'3l HAP'!$E$8)</f>
        <v>1.2152193188844054</v>
      </c>
      <c r="W25" s="35">
        <f>IF(W20="-","-",SUM(W15:W18,W20:W24)*'3l HAP'!$E$8)</f>
        <v>1.2963770949164044</v>
      </c>
      <c r="X25" s="27"/>
      <c r="Y25" s="35">
        <f>IF(Y20="-","-",SUM(Y15:Y18,Y20:Y24)*'3l HAP'!$E$8)</f>
        <v>1.353562980072494</v>
      </c>
      <c r="Z25" s="35" t="str">
        <f>IF(Z20="-","-",SUM(Z15:Z18,Z20:Z24)*'3l HAP'!$E$8)</f>
        <v>-</v>
      </c>
      <c r="AA25" s="35" t="str">
        <f>IF(AA20="-","-",SUM(AA15:AA18,AA20:AA24)*'3l HAP'!$E$8)</f>
        <v>-</v>
      </c>
      <c r="AB25" s="35" t="str">
        <f>IF(AB20="-","-",SUM(AB15:AB18,AB20:AB24)*'3l HAP'!$E$8)</f>
        <v>-</v>
      </c>
      <c r="AC25" s="35" t="str">
        <f>IF(AC20="-","-",SUM(AC15:AC18,AC20:AC24)*'3l HAP'!$E$8)</f>
        <v>-</v>
      </c>
      <c r="AD25" s="25"/>
    </row>
    <row r="26" spans="1:30" s="26" customFormat="1" ht="11.25" customHeight="1" x14ac:dyDescent="0.15">
      <c r="A26" s="207">
        <v>11</v>
      </c>
      <c r="B26" s="123" t="s">
        <v>253</v>
      </c>
      <c r="C26" s="123" t="str">
        <f>B26&amp;"_"&amp;D26</f>
        <v>Total_Eastern</v>
      </c>
      <c r="D26" s="116" t="s">
        <v>131</v>
      </c>
      <c r="E26" s="75"/>
      <c r="F26" s="27"/>
      <c r="G26" s="35">
        <f t="shared" ref="G26:N26" si="0">IF(G20="-","-",SUM(G15:G25))</f>
        <v>89.014324581314625</v>
      </c>
      <c r="H26" s="35">
        <f t="shared" si="0"/>
        <v>89.144009891188702</v>
      </c>
      <c r="I26" s="35">
        <f t="shared" si="0"/>
        <v>89.03150177006691</v>
      </c>
      <c r="J26" s="35">
        <f t="shared" si="0"/>
        <v>89.420557699689098</v>
      </c>
      <c r="K26" s="35">
        <f t="shared" si="0"/>
        <v>90.653344731016801</v>
      </c>
      <c r="L26" s="35">
        <f t="shared" si="0"/>
        <v>91.360738378830135</v>
      </c>
      <c r="M26" s="35">
        <f t="shared" si="0"/>
        <v>93.634663985672631</v>
      </c>
      <c r="N26" s="35">
        <f t="shared" si="0"/>
        <v>94.272196737850294</v>
      </c>
      <c r="O26" s="27"/>
      <c r="P26" s="35">
        <f>IF(P20="-","-",SUM(P15:P25))</f>
        <v>94.272196737850294</v>
      </c>
      <c r="Q26" s="35">
        <f t="shared" ref="Q26:W26" si="1">IF(Q20="-","-",SUM(Q15:Q25))</f>
        <v>98.587729871717599</v>
      </c>
      <c r="R26" s="35">
        <f t="shared" si="1"/>
        <v>98.918789884791963</v>
      </c>
      <c r="S26" s="35">
        <f t="shared" si="1"/>
        <v>101.0416797186825</v>
      </c>
      <c r="T26" s="35">
        <f t="shared" si="1"/>
        <v>100.28876310228144</v>
      </c>
      <c r="U26" s="35">
        <f t="shared" si="1"/>
        <v>97.237915595692243</v>
      </c>
      <c r="V26" s="35">
        <f t="shared" si="1"/>
        <v>98.706833920646957</v>
      </c>
      <c r="W26" s="35">
        <f t="shared" si="1"/>
        <v>149.08017700041495</v>
      </c>
      <c r="X26" s="27"/>
      <c r="Y26" s="35">
        <f t="shared" ref="Y26:AC26" si="2">IF(Y20="-","-",SUM(Y15:Y25))</f>
        <v>153.04323578742816</v>
      </c>
      <c r="Z26" s="35" t="str">
        <f t="shared" si="2"/>
        <v>-</v>
      </c>
      <c r="AA26" s="35" t="str">
        <f t="shared" si="2"/>
        <v>-</v>
      </c>
      <c r="AB26" s="35" t="str">
        <f t="shared" si="2"/>
        <v>-</v>
      </c>
      <c r="AC26" s="35" t="str">
        <f t="shared" si="2"/>
        <v>-</v>
      </c>
      <c r="AD26" s="25"/>
    </row>
    <row r="27" spans="1:30" s="26" customFormat="1" ht="11.25" customHeight="1" x14ac:dyDescent="0.15">
      <c r="A27" s="207">
        <v>1</v>
      </c>
      <c r="B27" s="120" t="s">
        <v>244</v>
      </c>
      <c r="C27" s="120" t="s">
        <v>180</v>
      </c>
      <c r="D27" s="118" t="s">
        <v>132</v>
      </c>
      <c r="E27" s="119"/>
      <c r="F27" s="27"/>
      <c r="G27" s="117" t="s">
        <v>249</v>
      </c>
      <c r="H27" s="117" t="s">
        <v>249</v>
      </c>
      <c r="I27" s="117" t="s">
        <v>249</v>
      </c>
      <c r="J27" s="117" t="s">
        <v>249</v>
      </c>
      <c r="K27" s="117" t="s">
        <v>249</v>
      </c>
      <c r="L27" s="117" t="s">
        <v>249</v>
      </c>
      <c r="M27" s="117" t="s">
        <v>249</v>
      </c>
      <c r="N27" s="117" t="s">
        <v>249</v>
      </c>
      <c r="O27" s="27"/>
      <c r="P27" s="117" t="s">
        <v>249</v>
      </c>
      <c r="Q27" s="117" t="s">
        <v>249</v>
      </c>
      <c r="R27" s="117" t="s">
        <v>249</v>
      </c>
      <c r="S27" s="117" t="s">
        <v>249</v>
      </c>
      <c r="T27" s="117" t="s">
        <v>249</v>
      </c>
      <c r="U27" s="117" t="s">
        <v>249</v>
      </c>
      <c r="V27" s="117" t="s">
        <v>249</v>
      </c>
      <c r="W27" s="117" t="s">
        <v>249</v>
      </c>
      <c r="X27" s="27"/>
      <c r="Y27" s="117" t="s">
        <v>249</v>
      </c>
      <c r="Z27" s="117" t="s">
        <v>249</v>
      </c>
      <c r="AA27" s="117" t="s">
        <v>249</v>
      </c>
      <c r="AB27" s="117" t="s">
        <v>249</v>
      </c>
      <c r="AC27" s="117" t="s">
        <v>249</v>
      </c>
      <c r="AD27" s="25"/>
    </row>
    <row r="28" spans="1:30" s="26" customFormat="1" ht="11.25" customHeight="1" x14ac:dyDescent="0.15">
      <c r="A28" s="207">
        <v>2</v>
      </c>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x14ac:dyDescent="0.15">
      <c r="A29" s="207"/>
      <c r="B29" s="120" t="s">
        <v>245</v>
      </c>
      <c r="C29" s="120" t="s">
        <v>182</v>
      </c>
      <c r="D29" s="118" t="s">
        <v>132</v>
      </c>
      <c r="E29" s="119"/>
      <c r="F29" s="27"/>
      <c r="G29" s="117" t="str">
        <f>IF('3c AA'!J70="-","-",'3c AA'!J70)</f>
        <v>-</v>
      </c>
      <c r="H29" s="117" t="str">
        <f>IF('3c AA'!K70="-","-",'3c AA'!K70)</f>
        <v>-</v>
      </c>
      <c r="I29" s="117" t="str">
        <f>IF('3c AA'!L70="-","-",'3c AA'!L70)</f>
        <v>-</v>
      </c>
      <c r="J29" s="117" t="str">
        <f>IF('3c AA'!M70="-","-",'3c AA'!M70)</f>
        <v>-</v>
      </c>
      <c r="K29" s="117" t="str">
        <f>IF('3c AA'!N70="-","-",'3c AA'!N70)</f>
        <v>-</v>
      </c>
      <c r="L29" s="117" t="str">
        <f>IF('3c AA'!O70="-","-",'3c AA'!O70)</f>
        <v>-</v>
      </c>
      <c r="M29" s="117" t="str">
        <f>IF('3c AA'!P70="-","-",'3c AA'!P70)</f>
        <v>-</v>
      </c>
      <c r="N29" s="117" t="str">
        <f>IF('3c AA'!Q70="-","-",'3c AA'!Q70)</f>
        <v>-</v>
      </c>
      <c r="O29" s="27"/>
      <c r="P29" s="117" t="str">
        <f>IF('3c AA'!S70="-","-",'3c AA'!S70)</f>
        <v>-</v>
      </c>
      <c r="Q29" s="117" t="str">
        <f>IF('3c AA'!T70="-","-",'3c AA'!T70)</f>
        <v>-</v>
      </c>
      <c r="R29" s="117" t="str">
        <f>IF('3c AA'!U70="-","-",'3c AA'!U70)</f>
        <v>-</v>
      </c>
      <c r="S29" s="117" t="str">
        <f>IF('3c AA'!V70="-","-",'3c AA'!V70)</f>
        <v>-</v>
      </c>
      <c r="T29" s="117">
        <f>IF('3c AA'!W70="-","-",'3c AA'!W70)</f>
        <v>0</v>
      </c>
      <c r="U29" s="117">
        <f>IF('3c AA'!X70="-","-",'3c AA'!X70)</f>
        <v>0</v>
      </c>
      <c r="V29" s="117">
        <f>IF('3c AA'!Y70="-","-",'3c AA'!Y70)</f>
        <v>0</v>
      </c>
      <c r="W29" s="117" t="str">
        <f>IF('3c AA'!Z70="-","-",'3c AA'!Z70)</f>
        <v>-</v>
      </c>
      <c r="X29" s="27"/>
      <c r="Y29" s="117">
        <f>IF('3c AA'!AB70="-","-",'3c AA'!AB70)</f>
        <v>0</v>
      </c>
      <c r="Z29" s="117" t="str">
        <f>IF('3c AA'!AC70="-","-",'3c AA'!AC70)</f>
        <v>-</v>
      </c>
      <c r="AA29" s="117" t="str">
        <f>IF('3c AA'!AD70="-","-",'3c AA'!AD70)</f>
        <v>-</v>
      </c>
      <c r="AB29" s="117" t="str">
        <f>IF('3c AA'!AE70="-","-",'3c AA'!AE70)</f>
        <v>-</v>
      </c>
      <c r="AC29" s="117" t="str">
        <f>IF('3c AA'!AF70="-","-",'3c AA'!AF70)</f>
        <v>-</v>
      </c>
      <c r="AD29" s="25"/>
    </row>
    <row r="30" spans="1:30" s="26" customFormat="1" ht="12.6" customHeight="1" x14ac:dyDescent="0.15">
      <c r="A30" s="207">
        <v>3</v>
      </c>
      <c r="B30" s="120" t="s">
        <v>246</v>
      </c>
      <c r="C30" s="120" t="s">
        <v>183</v>
      </c>
      <c r="D30" s="118" t="s">
        <v>132</v>
      </c>
      <c r="E30" s="119"/>
      <c r="F30" s="27"/>
      <c r="G30" s="117">
        <f>IF('3d PC'!G15="-","-",'3d PC'!G56)</f>
        <v>6.5567588596821027</v>
      </c>
      <c r="H30" s="117">
        <f>IF('3d PC'!H15="-","-",'3d PC'!H56)</f>
        <v>6.5567588596821027</v>
      </c>
      <c r="I30" s="117">
        <f>IF('3d PC'!I15="-","-",'3d PC'!I56)</f>
        <v>6.6197359495950758</v>
      </c>
      <c r="J30" s="117">
        <f>IF('3d PC'!J15="-","-",'3d PC'!J56)</f>
        <v>6.6197359495950758</v>
      </c>
      <c r="K30" s="117">
        <f>IF('3d PC'!K15="-","-",'3d PC'!K56)</f>
        <v>6.6995028867368616</v>
      </c>
      <c r="L30" s="117">
        <f>IF('3d PC'!L15="-","-",'3d PC'!L56)</f>
        <v>6.6995028867368616</v>
      </c>
      <c r="M30" s="117">
        <f>IF('3d PC'!M15="-","-",'3d PC'!M56)</f>
        <v>7.1131218301273513</v>
      </c>
      <c r="N30" s="117">
        <f>IF('3d PC'!N15="-","-",'3d PC'!N56)</f>
        <v>7.1131218301273513</v>
      </c>
      <c r="O30" s="27"/>
      <c r="P30" s="117">
        <f>'3d PC'!P56</f>
        <v>7.1131218301273513</v>
      </c>
      <c r="Q30" s="117">
        <f>'3d PC'!Q56</f>
        <v>7.2804579515147188</v>
      </c>
      <c r="R30" s="117">
        <f>'3d PC'!R56</f>
        <v>7.1935840895118579</v>
      </c>
      <c r="S30" s="117">
        <f>'3d PC'!S56</f>
        <v>7.3593999937099728</v>
      </c>
      <c r="T30" s="117">
        <f>'3d PC'!T56</f>
        <v>7.0492243060839304</v>
      </c>
      <c r="U30" s="117">
        <f>'3d PC'!U56</f>
        <v>7.1089669218364691</v>
      </c>
      <c r="V30" s="117">
        <f>'3d PC'!V56</f>
        <v>6.9829560851947949</v>
      </c>
      <c r="W30" s="117">
        <f>'3d PC'!W56</f>
        <v>9.6262235975887975</v>
      </c>
      <c r="X30" s="27"/>
      <c r="Y30" s="117">
        <f>'3d PC'!Y56</f>
        <v>9.9504863797742438</v>
      </c>
      <c r="Z30" s="117" t="str">
        <f>'3d PC'!Z56</f>
        <v>-</v>
      </c>
      <c r="AA30" s="117" t="str">
        <f>'3d PC'!AA56</f>
        <v>-</v>
      </c>
      <c r="AB30" s="117" t="str">
        <f>'3d PC'!AB56</f>
        <v>-</v>
      </c>
      <c r="AC30" s="117" t="str">
        <f>'3d PC'!AC56</f>
        <v>-</v>
      </c>
      <c r="AD30" s="25"/>
    </row>
    <row r="31" spans="1:30" s="26" customFormat="1" ht="11.25" customHeight="1" x14ac:dyDescent="0.15">
      <c r="A31" s="207">
        <v>4</v>
      </c>
      <c r="B31" s="120" t="s">
        <v>247</v>
      </c>
      <c r="C31" s="120" t="s">
        <v>184</v>
      </c>
      <c r="D31" s="118" t="s">
        <v>132</v>
      </c>
      <c r="E31" s="119"/>
      <c r="F31" s="27"/>
      <c r="G31" s="117">
        <f>IF('3e NC-Elec'!H16="-","-",'3e NC-Elec'!H16)</f>
        <v>9.5265000000000004</v>
      </c>
      <c r="H31" s="117">
        <f>IF('3e NC-Elec'!I16="-","-",'3e NC-Elec'!I16)</f>
        <v>9.5265000000000004</v>
      </c>
      <c r="I31" s="117">
        <f>IF('3e NC-Elec'!J16="-","-",'3e NC-Elec'!J16)</f>
        <v>16.351999999999997</v>
      </c>
      <c r="J31" s="117">
        <f>IF('3e NC-Elec'!K16="-","-",'3e NC-Elec'!K16)</f>
        <v>16.351999999999997</v>
      </c>
      <c r="K31" s="117">
        <f>IF('3e NC-Elec'!L16="-","-",'3e NC-Elec'!L16)</f>
        <v>11.388</v>
      </c>
      <c r="L31" s="117">
        <f>IF('3e NC-Elec'!M16="-","-",'3e NC-Elec'!M16)</f>
        <v>11.388</v>
      </c>
      <c r="M31" s="117">
        <f>IF('3e NC-Elec'!N16="-","-",'3e NC-Elec'!N16)</f>
        <v>12.0815</v>
      </c>
      <c r="N31" s="117">
        <f>IF('3e NC-Elec'!O16="-","-",'3e NC-Elec'!O16)</f>
        <v>12.0815</v>
      </c>
      <c r="O31" s="27"/>
      <c r="P31" s="117">
        <f>'3e NC-Elec'!Q16</f>
        <v>12.0815</v>
      </c>
      <c r="Q31" s="117">
        <f>'3e NC-Elec'!R16</f>
        <v>11.351499999999998</v>
      </c>
      <c r="R31" s="117">
        <f>'3e NC-Elec'!S16</f>
        <v>11.351499999999998</v>
      </c>
      <c r="S31" s="117">
        <f>'3e NC-Elec'!T16</f>
        <v>12.227499999999999</v>
      </c>
      <c r="T31" s="117">
        <f>'3e NC-Elec'!U16</f>
        <v>12.227499999999999</v>
      </c>
      <c r="U31" s="117">
        <f>'3e NC-Elec'!V16</f>
        <v>13.651000000000002</v>
      </c>
      <c r="V31" s="117">
        <f>'3e NC-Elec'!W16</f>
        <v>13.651000000000002</v>
      </c>
      <c r="W31" s="117">
        <f>'3e NC-Elec'!X16</f>
        <v>82.416999999999987</v>
      </c>
      <c r="X31" s="27"/>
      <c r="Y31" s="117">
        <f>'3e NC-Elec'!Z16</f>
        <v>82.416999999999987</v>
      </c>
      <c r="Z31" s="117" t="str">
        <f>'3e NC-Elec'!AA16</f>
        <v>-</v>
      </c>
      <c r="AA31" s="117" t="str">
        <f>'3e NC-Elec'!AB16</f>
        <v>-</v>
      </c>
      <c r="AB31" s="117" t="str">
        <f>'3e NC-Elec'!AC16</f>
        <v>-</v>
      </c>
      <c r="AC31" s="117" t="str">
        <f>'3e NC-Elec'!AD16</f>
        <v>-</v>
      </c>
      <c r="AD31" s="25"/>
    </row>
    <row r="32" spans="1:30" s="26" customFormat="1" ht="11.25" customHeight="1" x14ac:dyDescent="0.15">
      <c r="A32" s="207">
        <v>5</v>
      </c>
      <c r="B32" s="120" t="s">
        <v>248</v>
      </c>
      <c r="C32" s="120" t="s">
        <v>185</v>
      </c>
      <c r="D32" s="118" t="s">
        <v>132</v>
      </c>
      <c r="E32" s="119"/>
      <c r="F32" s="27"/>
      <c r="G32" s="117">
        <f>IF('3g CPIH'!C$17="-","-",'3h OC '!$E$7*('3g CPIH'!C$17/'3g CPIH'!$G$17))</f>
        <v>38.772147945205475</v>
      </c>
      <c r="H32" s="117">
        <f>IF('3g CPIH'!D$17="-","-",'3h OC '!$E$7*('3g CPIH'!D$17/'3g CPIH'!$G$17))</f>
        <v>38.849769863013698</v>
      </c>
      <c r="I32" s="117">
        <f>IF('3g CPIH'!E$17="-","-",'3h OC '!$E$7*('3g CPIH'!E$17/'3g CPIH'!$G$17))</f>
        <v>38.966202739726029</v>
      </c>
      <c r="J32" s="117">
        <f>IF('3g CPIH'!F$17="-","-",'3h OC '!$E$7*('3g CPIH'!F$17/'3g CPIH'!$G$17))</f>
        <v>39.199068493150683</v>
      </c>
      <c r="K32" s="117">
        <f>IF('3g CPIH'!G$17="-","-",'3h OC '!$E$7*('3g CPIH'!G$17/'3g CPIH'!$G$17))</f>
        <v>39.6648</v>
      </c>
      <c r="L32" s="117">
        <f>IF('3g CPIH'!H$17="-","-",'3h OC '!$E$7*('3g CPIH'!H$17/'3g CPIH'!$G$17))</f>
        <v>40.169342465753431</v>
      </c>
      <c r="M32" s="117">
        <f>IF('3g CPIH'!I$17="-","-",'3h OC '!$E$7*('3g CPIH'!I$17/'3g CPIH'!$G$17))</f>
        <v>40.751506849315064</v>
      </c>
      <c r="N32" s="117">
        <f>IF('3g CPIH'!J$17="-","-",'3h OC '!$E$7*('3g CPIH'!J$17/'3g CPIH'!$G$17))</f>
        <v>41.100805479452056</v>
      </c>
      <c r="O32" s="27"/>
      <c r="P32" s="117">
        <f>IF('3g CPIH'!L$17="-","-",'3h OC '!$E$7*('3g CPIH'!L$17/'3g CPIH'!$G$17))</f>
        <v>41.100805479452056</v>
      </c>
      <c r="Q32" s="117">
        <f>IF('3g CPIH'!M$17="-","-",'3h OC '!$E$7*('3g CPIH'!M$17/'3g CPIH'!$G$17))</f>
        <v>41.566536986301365</v>
      </c>
      <c r="R32" s="117">
        <f>IF('3g CPIH'!N$17="-","-",'3h OC '!$E$7*('3g CPIH'!N$17/'3g CPIH'!$G$17))</f>
        <v>41.877024657534243</v>
      </c>
      <c r="S32" s="117">
        <f>IF('3g CPIH'!O$17="-","-",'3h OC '!$E$7*('3g CPIH'!O$17/'3g CPIH'!$G$17))</f>
        <v>42.109890410958904</v>
      </c>
      <c r="T32" s="117">
        <f>IF('3g CPIH'!P$17="-","-",'3h OC '!$E$7*('3g CPIH'!P$17/'3g CPIH'!$G$17))</f>
        <v>42.226323287671228</v>
      </c>
      <c r="U32" s="117">
        <f>IF('3g CPIH'!Q$17="-","-",'3h OC '!$E$7*('3g CPIH'!Q$17/'3g CPIH'!$G$17))</f>
        <v>42.45918904109589</v>
      </c>
      <c r="V32" s="117">
        <f>IF('3g CPIH'!R$17="-","-",'3h OC '!$E$7*('3g CPIH'!R$17/'3g CPIH'!$G$17))</f>
        <v>43.235408219178083</v>
      </c>
      <c r="W32" s="117">
        <f>IF('3g CPIH'!S$17="-","-",'3h OC '!$E$7*('3g CPIH'!S$17/'3g CPIH'!$G$17))</f>
        <v>44.516169863013701</v>
      </c>
      <c r="X32" s="27"/>
      <c r="Y32" s="117">
        <f>IF('3g CPIH'!U$17="-","-",'3h OC '!$E$7*('3g CPIH'!U$17/'3g CPIH'!$G$17))</f>
        <v>46.767205479452052</v>
      </c>
      <c r="Z32" s="117" t="str">
        <f>IF('3g CPIH'!V$17="-","-",'3h OC '!$E$7*('3g CPIH'!V$17/'3g CPIH'!$G$17))</f>
        <v>-</v>
      </c>
      <c r="AA32" s="117" t="str">
        <f>IF('3g CPIH'!W$17="-","-",'3h OC '!$E$7*('3g CPIH'!W$17/'3g CPIH'!$G$17))</f>
        <v>-</v>
      </c>
      <c r="AB32" s="117" t="str">
        <f>IF('3g CPIH'!X$17="-","-",'3h OC '!$E$7*('3g CPIH'!X$17/'3g CPIH'!$G$17))</f>
        <v>-</v>
      </c>
      <c r="AC32" s="117" t="str">
        <f>IF('3g CPIH'!Y$17="-","-",'3h OC '!$E$7*('3g CPIH'!Y$17/'3g CPIH'!$G$17))</f>
        <v>-</v>
      </c>
      <c r="AD32" s="25"/>
    </row>
    <row r="33" spans="1:30" s="26" customFormat="1" ht="11.25" customHeight="1" x14ac:dyDescent="0.15">
      <c r="A33" s="207">
        <v>6</v>
      </c>
      <c r="B33" s="120" t="s">
        <v>248</v>
      </c>
      <c r="C33" s="120" t="s">
        <v>186</v>
      </c>
      <c r="D33" s="118" t="s">
        <v>132</v>
      </c>
      <c r="E33" s="119"/>
      <c r="F33" s="27"/>
      <c r="G33" s="117" t="s">
        <v>249</v>
      </c>
      <c r="H33" s="117" t="s">
        <v>249</v>
      </c>
      <c r="I33" s="117" t="s">
        <v>249</v>
      </c>
      <c r="J33" s="117" t="s">
        <v>249</v>
      </c>
      <c r="K33" s="117">
        <f>IF('3i SMNCC'!G$64="-","-",'3i SMNCC'!G$64)</f>
        <v>0</v>
      </c>
      <c r="L33" s="117">
        <f>IF('3i SMNCC'!H$64="-","-",'3i SMNCC'!H$64)</f>
        <v>-0.1310662676190151</v>
      </c>
      <c r="M33" s="117">
        <f>IF('3i SMNCC'!I$64="-","-",'3i SMNCC'!I$64)</f>
        <v>1.6490220555819262</v>
      </c>
      <c r="N33" s="117">
        <f>IF('3i SMNCC'!J$64="-","-",'3i SMNCC'!J$64)</f>
        <v>1.7011822078168848</v>
      </c>
      <c r="O33" s="27"/>
      <c r="P33" s="117">
        <f>IF('3i SMNCC'!L$64="-","-",'3i SMNCC'!L$64)</f>
        <v>1.7011822078168848</v>
      </c>
      <c r="Q33" s="117">
        <f>IF('3i SMNCC'!M$64="-","-",'3i SMNCC'!M$64)</f>
        <v>3.37071596157242</v>
      </c>
      <c r="R33" s="117">
        <f>IF('3i SMNCC'!N$64="-","-",'3i SMNCC'!N$64)</f>
        <v>3.2761312765157915</v>
      </c>
      <c r="S33" s="117">
        <f>IF('3i SMNCC'!O$64="-","-",'3i SMNCC'!O$64)</f>
        <v>4.8946129781636989</v>
      </c>
      <c r="T33" s="117">
        <f>IF('3i SMNCC'!P$64="-","-",'3i SMNCC'!P$64)</f>
        <v>4.2887571563853468</v>
      </c>
      <c r="U33" s="117">
        <f>IF('3i SMNCC'!Q$64="-","-",'3i SMNCC'!Q$64)</f>
        <v>4.0337120778428694</v>
      </c>
      <c r="V33" s="117">
        <f>IF('3i SMNCC'!R$64="-","-",'3i SMNCC'!R$64)</f>
        <v>4.3260832188341771</v>
      </c>
      <c r="W33" s="117">
        <f>IF('3i SMNCC'!S$64="-","-",'3i SMNCC'!S$64)</f>
        <v>4.2015880379606623</v>
      </c>
      <c r="X33" s="27"/>
      <c r="Y33" s="117">
        <f>IF('3i SMNCC'!U$64="-","-",'3i SMNCC'!U$64)</f>
        <v>4.0728065027047933</v>
      </c>
      <c r="Z33" s="117" t="str">
        <f>IF('3i SMNCC'!V$64="-","-",'3i SMNCC'!V$64)</f>
        <v>-</v>
      </c>
      <c r="AA33" s="117" t="str">
        <f>IF('3i SMNCC'!W$64="-","-",'3i SMNCC'!W$64)</f>
        <v>-</v>
      </c>
      <c r="AB33" s="117" t="str">
        <f>IF('3i SMNCC'!X$64="-","-",'3i SMNCC'!X$64)</f>
        <v>-</v>
      </c>
      <c r="AC33" s="117" t="str">
        <f>IF('3i SMNCC'!Y$64="-","-",'3i SMNCC'!Y$64)</f>
        <v>-</v>
      </c>
      <c r="AD33" s="25"/>
    </row>
    <row r="34" spans="1:30" s="26" customFormat="1" ht="11.25" x14ac:dyDescent="0.15">
      <c r="A34" s="207">
        <v>7</v>
      </c>
      <c r="B34" s="120" t="s">
        <v>248</v>
      </c>
      <c r="C34" s="120" t="s">
        <v>187</v>
      </c>
      <c r="D34" s="118" t="s">
        <v>132</v>
      </c>
      <c r="E34" s="119"/>
      <c r="F34" s="27"/>
      <c r="G34" s="117">
        <f>IF('3g CPIH'!C$17="-","-",'3j PAAC PAP'!$G$11*('3g CPIH'!C$17/'3g CPIH'!$G$17))</f>
        <v>23.857918590998043</v>
      </c>
      <c r="H34" s="117">
        <f>IF('3g CPIH'!D$17="-","-",'3j PAAC PAP'!$G$11*('3g CPIH'!D$17/'3g CPIH'!$G$17))</f>
        <v>23.905682191780819</v>
      </c>
      <c r="I34" s="117">
        <f>IF('3g CPIH'!E$17="-","-",'3j PAAC PAP'!$G$11*('3g CPIH'!E$17/'3g CPIH'!$G$17))</f>
        <v>23.977327592954992</v>
      </c>
      <c r="J34" s="117">
        <f>IF('3g CPIH'!F$17="-","-",'3j PAAC PAP'!$G$11*('3g CPIH'!F$17/'3g CPIH'!$G$17))</f>
        <v>24.120618395303325</v>
      </c>
      <c r="K34" s="117">
        <f>IF('3g CPIH'!G$17="-","-",'3j PAAC PAP'!$G$11*('3g CPIH'!G$17/'3g CPIH'!$G$17))</f>
        <v>24.4072</v>
      </c>
      <c r="L34" s="117">
        <f>IF('3g CPIH'!H$17="-","-",'3j PAAC PAP'!$G$11*('3g CPIH'!H$17/'3g CPIH'!$G$17))</f>
        <v>24.717663405088064</v>
      </c>
      <c r="M34" s="117">
        <f>IF('3g CPIH'!I$17="-","-",'3j PAAC PAP'!$G$11*('3g CPIH'!I$17/'3g CPIH'!$G$17))</f>
        <v>25.075890410958902</v>
      </c>
      <c r="N34" s="117">
        <f>IF('3g CPIH'!J$17="-","-",'3j PAAC PAP'!$G$11*('3g CPIH'!J$17/'3g CPIH'!$G$17))</f>
        <v>25.290826614481411</v>
      </c>
      <c r="O34" s="27"/>
      <c r="P34" s="117">
        <f>IF('3g CPIH'!L$17="-","-",'3j PAAC PAP'!$G$11*('3g CPIH'!L$17/'3g CPIH'!$G$17))</f>
        <v>25.290826614481411</v>
      </c>
      <c r="Q34" s="117">
        <f>IF('3g CPIH'!M$17="-","-",'3j PAAC PAP'!$G$11*('3g CPIH'!M$17/'3g CPIH'!$G$17))</f>
        <v>25.577408219178082</v>
      </c>
      <c r="R34" s="117">
        <f>IF('3g CPIH'!N$17="-","-",'3j PAAC PAP'!$G$11*('3g CPIH'!N$17/'3g CPIH'!$G$17))</f>
        <v>25.768462622309197</v>
      </c>
      <c r="S34" s="117">
        <f>IF('3g CPIH'!O$17="-","-",'3j PAAC PAP'!$G$11*('3g CPIH'!O$17/'3g CPIH'!$G$17))</f>
        <v>25.911753424657533</v>
      </c>
      <c r="T34" s="117">
        <f>IF('3g CPIH'!P$17="-","-",'3j PAAC PAP'!$G$11*('3g CPIH'!P$17/'3g CPIH'!$G$17))</f>
        <v>25.983398825831699</v>
      </c>
      <c r="U34" s="117">
        <f>IF('3g CPIH'!Q$17="-","-",'3j PAAC PAP'!$G$11*('3g CPIH'!Q$17/'3g CPIH'!$G$17))</f>
        <v>26.126689628180038</v>
      </c>
      <c r="V34" s="117">
        <f>IF('3g CPIH'!R$17="-","-",'3j PAAC PAP'!$G$11*('3g CPIH'!R$17/'3g CPIH'!$G$17))</f>
        <v>26.604325636007829</v>
      </c>
      <c r="W34" s="117">
        <f>IF('3g CPIH'!S$17="-","-",'3j PAAC PAP'!$G$11*('3g CPIH'!S$17/'3g CPIH'!$G$17))</f>
        <v>27.39242504892368</v>
      </c>
      <c r="X34" s="27"/>
      <c r="Y34" s="117">
        <f>IF('3g CPIH'!U$17="-","-",'3j PAAC PAP'!$G$11*('3g CPIH'!U$17/'3g CPIH'!$G$17))</f>
        <v>28.777569471624265</v>
      </c>
      <c r="Z34" s="117" t="str">
        <f>IF('3g CPIH'!V$17="-","-",'3j PAAC PAP'!$G$11*('3g CPIH'!V$17/'3g CPIH'!$G$17))</f>
        <v>-</v>
      </c>
      <c r="AA34" s="117" t="str">
        <f>IF('3g CPIH'!W$17="-","-",'3j PAAC PAP'!$G$11*('3g CPIH'!W$17/'3g CPIH'!$G$17))</f>
        <v>-</v>
      </c>
      <c r="AB34" s="117" t="str">
        <f>IF('3g CPIH'!X$17="-","-",'3j PAAC PAP'!$G$11*('3g CPIH'!X$17/'3g CPIH'!$G$17))</f>
        <v>-</v>
      </c>
      <c r="AC34" s="117" t="str">
        <f>IF('3g CPIH'!Y$17="-","-",'3j PAAC PAP'!$G$11*('3g CPIH'!Y$17/'3g CPIH'!$G$17))</f>
        <v>-</v>
      </c>
      <c r="AD34" s="25"/>
    </row>
    <row r="35" spans="1:30" s="26" customFormat="1" ht="11.25" x14ac:dyDescent="0.15">
      <c r="A35" s="207">
        <v>8</v>
      </c>
      <c r="B35" s="120" t="s">
        <v>248</v>
      </c>
      <c r="C35" s="120" t="s">
        <v>188</v>
      </c>
      <c r="D35" s="118" t="s">
        <v>132</v>
      </c>
      <c r="E35" s="119"/>
      <c r="F35" s="27"/>
      <c r="G35" s="117">
        <f>IF(G30="-","-",SUM(G27:G33)*'3j PAAC PAP'!$G$29)</f>
        <v>0</v>
      </c>
      <c r="H35" s="117">
        <f>IF(H30="-","-",SUM(H27:H33)*'3j PAAC PAP'!$G$29)</f>
        <v>0</v>
      </c>
      <c r="I35" s="117">
        <f>IF(I30="-","-",SUM(I27:I33)*'3j PAAC PAP'!$G$29)</f>
        <v>0</v>
      </c>
      <c r="J35" s="117">
        <f>IF(J30="-","-",SUM(J27:J33)*'3j PAAC PAP'!$G$29)</f>
        <v>0</v>
      </c>
      <c r="K35" s="117">
        <f>IF(K30="-","-",SUM(K27:K33)*'3j PAAC PAP'!$G$29)</f>
        <v>0</v>
      </c>
      <c r="L35" s="117">
        <f>IF(L30="-","-",SUM(L27:L33)*'3j PAAC PAP'!$G$29)</f>
        <v>0</v>
      </c>
      <c r="M35" s="117">
        <f>IF(M30="-","-",SUM(M27:M33)*'3j PAAC PAP'!$G$29)</f>
        <v>0</v>
      </c>
      <c r="N35" s="117">
        <f>IF(N30="-","-",SUM(N27:N33)*'3j PAAC PAP'!$G$29)</f>
        <v>0</v>
      </c>
      <c r="O35" s="27"/>
      <c r="P35" s="117">
        <f>IF(P30="-","-",SUM(P27:P33)*'3j PAAC PAP'!$G$29)</f>
        <v>0</v>
      </c>
      <c r="Q35" s="117">
        <f>IF(Q30="-","-",SUM(Q27:Q33)*'3j PAAC PAP'!$G$29)</f>
        <v>0</v>
      </c>
      <c r="R35" s="117">
        <f>IF(R30="-","-",SUM(R27:R33)*'3j PAAC PAP'!$G$29)</f>
        <v>0</v>
      </c>
      <c r="S35" s="117">
        <f>IF(S30="-","-",SUM(S27:S33)*'3j PAAC PAP'!$G$29)</f>
        <v>0</v>
      </c>
      <c r="T35" s="117">
        <f>IF(T30="-","-",SUM(T27:T33)*'3j PAAC PAP'!$G$29)</f>
        <v>0</v>
      </c>
      <c r="U35" s="117">
        <f>IF(U30="-","-",SUM(U27:U33)*'3j PAAC PAP'!$G$29)</f>
        <v>0</v>
      </c>
      <c r="V35" s="117">
        <f>IF(V30="-","-",SUM(V27:V33)*'3j PAAC PAP'!$G$29)</f>
        <v>0</v>
      </c>
      <c r="W35" s="117">
        <f>IF(W30="-","-",SUM(W27:W33)*'3j PAAC PAP'!$G$29)</f>
        <v>0</v>
      </c>
      <c r="X35" s="27"/>
      <c r="Y35" s="117">
        <f>IF(Y30="-","-",SUM(Y27:Y33)*'3j PAAC PAP'!$G$29)</f>
        <v>0</v>
      </c>
      <c r="Z35" s="117" t="str">
        <f>IF(Z30="-","-",SUM(Z27:Z33)*'3j PAAC PAP'!$G$29)</f>
        <v>-</v>
      </c>
      <c r="AA35" s="117" t="str">
        <f>IF(AA30="-","-",SUM(AA27:AA33)*'3j PAAC PAP'!$G$29)</f>
        <v>-</v>
      </c>
      <c r="AB35" s="117" t="str">
        <f>IF(AB30="-","-",SUM(AB27:AB33)*'3j PAAC PAP'!$G$29)</f>
        <v>-</v>
      </c>
      <c r="AC35" s="117" t="str">
        <f>IF(AC30="-","-",SUM(AC27:AC33)*'3j PAAC PAP'!$G$29)</f>
        <v>-</v>
      </c>
      <c r="AD35" s="25"/>
    </row>
    <row r="36" spans="1:30" s="26" customFormat="1" ht="11.25" x14ac:dyDescent="0.15">
      <c r="A36" s="207">
        <v>9</v>
      </c>
      <c r="B36" s="120" t="s">
        <v>189</v>
      </c>
      <c r="C36" s="120" t="s">
        <v>250</v>
      </c>
      <c r="D36" s="118" t="s">
        <v>132</v>
      </c>
      <c r="E36" s="119"/>
      <c r="F36" s="27"/>
      <c r="G36" s="117">
        <f>IF(G30="-","-",SUM(G27:G35)*'3k EBIT'!$E$7)</f>
        <v>1.5245196862675126</v>
      </c>
      <c r="H36" s="117">
        <f>IF(H30="-","-",SUM(H27:H35)*'3k EBIT'!$E$7)</f>
        <v>1.5269481529915832</v>
      </c>
      <c r="I36" s="117">
        <f>IF(I30="-","-",SUM(I27:I35)*'3k EBIT'!$E$7)</f>
        <v>1.6640068773551233</v>
      </c>
      <c r="J36" s="117">
        <f>IF(J30="-","-",SUM(J27:J35)*'3k EBIT'!$E$7)</f>
        <v>1.6712922775273344</v>
      </c>
      <c r="K36" s="117">
        <f>IF(K30="-","-",SUM(K27:K35)*'3k EBIT'!$E$7)</f>
        <v>1.5912652519103194</v>
      </c>
      <c r="L36" s="117">
        <f>IF(L30="-","-",SUM(L27:L35)*'3k EBIT'!$E$7)</f>
        <v>1.6045117941455325</v>
      </c>
      <c r="M36" s="117">
        <f>IF(M30="-","-",SUM(M27:M35)*'3k EBIT'!$E$7)</f>
        <v>1.6786447249154033</v>
      </c>
      <c r="N36" s="117">
        <f>IF(N30="-","-",SUM(N27:N35)*'3k EBIT'!$E$7)</f>
        <v>1.6905830630022074</v>
      </c>
      <c r="O36" s="27"/>
      <c r="P36" s="117">
        <f>IF(P30="-","-",SUM(P27:P35)*'3k EBIT'!$E$7)</f>
        <v>1.6905830630022074</v>
      </c>
      <c r="Q36" s="117">
        <f>IF(Q30="-","-",SUM(Q27:Q35)*'3k EBIT'!$E$7)</f>
        <v>1.7265917190883975</v>
      </c>
      <c r="R36" s="117">
        <f>IF(R30="-","-",SUM(R27:R35)*'3k EBIT'!$E$7)</f>
        <v>1.7327910968452311</v>
      </c>
      <c r="S36" s="117">
        <f>IF(S30="-","-",SUM(S27:S35)*'3k EBIT'!$E$7)</f>
        <v>1.7916011410474681</v>
      </c>
      <c r="T36" s="117">
        <f>IF(T30="-","-",SUM(T27:T35)*'3k EBIT'!$E$7)</f>
        <v>1.7775021428594295</v>
      </c>
      <c r="U36" s="117">
        <f>IF(U30="-","-",SUM(U27:U35)*'3k EBIT'!$E$7)</f>
        <v>1.8085752729323257</v>
      </c>
      <c r="V36" s="117">
        <f>IF(V30="-","-",SUM(V27:V35)*'3k EBIT'!$E$7)</f>
        <v>1.8360820065476737</v>
      </c>
      <c r="W36" s="117">
        <f>IF(W30="-","-",SUM(W27:W35)*'3k EBIT'!$E$7)</f>
        <v>3.2567951780117257</v>
      </c>
      <c r="X36" s="27"/>
      <c r="Y36" s="117">
        <f>IF(Y30="-","-",SUM(Y27:Y35)*'3k EBIT'!$E$7)</f>
        <v>3.3310067938003001</v>
      </c>
      <c r="Z36" s="117" t="str">
        <f>IF(Z30="-","-",SUM(Z27:Z35)*'3k EBIT'!$E$7)</f>
        <v>-</v>
      </c>
      <c r="AA36" s="117" t="str">
        <f>IF(AA30="-","-",SUM(AA27:AA35)*'3k EBIT'!$E$7)</f>
        <v>-</v>
      </c>
      <c r="AB36" s="117" t="str">
        <f>IF(AB30="-","-",SUM(AB27:AB35)*'3k EBIT'!$E$7)</f>
        <v>-</v>
      </c>
      <c r="AC36" s="117" t="str">
        <f>IF(AC30="-","-",SUM(AC27:AC35)*'3k EBIT'!$E$7)</f>
        <v>-</v>
      </c>
      <c r="AD36" s="25"/>
    </row>
    <row r="37" spans="1:30" s="26" customFormat="1" ht="11.25" customHeight="1" x14ac:dyDescent="0.15">
      <c r="A37" s="207">
        <v>10</v>
      </c>
      <c r="B37" s="120" t="s">
        <v>251</v>
      </c>
      <c r="C37" s="156" t="s">
        <v>252</v>
      </c>
      <c r="D37" s="118" t="s">
        <v>132</v>
      </c>
      <c r="E37" s="118"/>
      <c r="F37" s="27"/>
      <c r="G37" s="117">
        <f>IF(G32="-","-",SUM(G27:G30,G32:G36)*'3l HAP'!$E$8)</f>
        <v>1.0352848033478039</v>
      </c>
      <c r="H37" s="117">
        <f>IF(H32="-","-",SUM(H27:H30,H32:H36)*'3l HAP'!$E$8)</f>
        <v>1.037156127906802</v>
      </c>
      <c r="I37" s="117">
        <f>IF(I32="-","-",SUM(I27:I30,I32:I36)*'3l HAP'!$E$8)</f>
        <v>1.0428385063301604</v>
      </c>
      <c r="J37" s="117">
        <f>IF(J32="-","-",SUM(J27:J30,J32:J36)*'3l HAP'!$E$8)</f>
        <v>1.0484524800071542</v>
      </c>
      <c r="K37" s="117">
        <f>IF(K32="-","-",SUM(K27:K30,K32:K36)*'3l HAP'!$E$8)</f>
        <v>1.0594632883179331</v>
      </c>
      <c r="L37" s="117">
        <f>IF(L32="-","-",SUM(L27:L30,L32:L36)*'3l HAP'!$E$8)</f>
        <v>1.0696707906735794</v>
      </c>
      <c r="M37" s="117">
        <f>IF(M32="-","-",SUM(M27:M30,M32:M36)*'3l HAP'!$E$8)</f>
        <v>1.116642509335827</v>
      </c>
      <c r="N37" s="117">
        <f>IF(N32="-","-",SUM(N27:N30,N32:N36)*'3l HAP'!$E$8)</f>
        <v>1.1258419375322368</v>
      </c>
      <c r="O37" s="27"/>
      <c r="P37" s="117">
        <f>IF(P32="-","-",SUM(P27:P30,P32:P36)*'3l HAP'!$E$8)</f>
        <v>1.1258419375322368</v>
      </c>
      <c r="Q37" s="117">
        <f>IF(Q32="-","-",SUM(Q27:Q30,Q32:Q36)*'3l HAP'!$E$8)</f>
        <v>1.1642773683741068</v>
      </c>
      <c r="R37" s="117">
        <f>IF(R32="-","-",SUM(R27:R30,R32:R36)*'3l HAP'!$E$8)</f>
        <v>1.1690544763871098</v>
      </c>
      <c r="S37" s="117">
        <f>IF(S32="-","-",SUM(S27:S30,S32:S36)*'3l HAP'!$E$8)</f>
        <v>1.2015467236245385</v>
      </c>
      <c r="T37" s="117">
        <f>IF(T32="-","-",SUM(T27:T30,T32:T36)*'3l HAP'!$E$8)</f>
        <v>1.1906823369294139</v>
      </c>
      <c r="U37" s="117">
        <f>IF(U32="-","-",SUM(U27:U30,U32:U36)*'3l HAP'!$E$8)</f>
        <v>1.1937851634021761</v>
      </c>
      <c r="V37" s="117">
        <f>IF(V32="-","-",SUM(V27:V30,V32:V36)*'3l HAP'!$E$8)</f>
        <v>1.2149812644819296</v>
      </c>
      <c r="W37" s="117">
        <f>IF(W32="-","-",SUM(W27:W30,W32:W36)*'3l HAP'!$E$8)</f>
        <v>1.3029494664630243</v>
      </c>
      <c r="X37" s="27"/>
      <c r="Y37" s="117">
        <f>IF(Y32="-","-",SUM(Y27:Y30,Y32:Y36)*'3l HAP'!$E$8)</f>
        <v>1.3601353516191139</v>
      </c>
      <c r="Z37" s="117" t="str">
        <f>IF(Z32="-","-",SUM(Z27:Z30,Z32:Z36)*'3l HAP'!$E$8)</f>
        <v>-</v>
      </c>
      <c r="AA37" s="117" t="str">
        <f>IF(AA32="-","-",SUM(AA27:AA30,AA32:AA36)*'3l HAP'!$E$8)</f>
        <v>-</v>
      </c>
      <c r="AB37" s="117" t="str">
        <f>IF(AB32="-","-",SUM(AB27:AB30,AB32:AB36)*'3l HAP'!$E$8)</f>
        <v>-</v>
      </c>
      <c r="AC37" s="117" t="str">
        <f>IF(AC32="-","-",SUM(AC27:AC30,AC32:AC36)*'3l HAP'!$E$8)</f>
        <v>-</v>
      </c>
      <c r="AD37" s="25"/>
    </row>
    <row r="38" spans="1:30" s="26" customFormat="1" ht="11.25" customHeight="1" x14ac:dyDescent="0.15">
      <c r="A38" s="207">
        <v>11</v>
      </c>
      <c r="B38" s="120" t="s">
        <v>253</v>
      </c>
      <c r="C38" s="120" t="str">
        <f>B38&amp;"_"&amp;D38</f>
        <v>Total_East Midlands</v>
      </c>
      <c r="D38" s="118" t="s">
        <v>132</v>
      </c>
      <c r="E38" s="119"/>
      <c r="F38" s="27"/>
      <c r="G38" s="117">
        <f t="shared" ref="G38:N38" si="3">IF(G32="-","-",SUM(G27:G37))</f>
        <v>81.273129885500936</v>
      </c>
      <c r="H38" s="117">
        <f t="shared" si="3"/>
        <v>81.402815195374998</v>
      </c>
      <c r="I38" s="117">
        <f t="shared" si="3"/>
        <v>88.62211166596137</v>
      </c>
      <c r="J38" s="117">
        <f t="shared" si="3"/>
        <v>89.011167595583558</v>
      </c>
      <c r="K38" s="117">
        <f t="shared" si="3"/>
        <v>84.810231426965103</v>
      </c>
      <c r="L38" s="117">
        <f t="shared" si="3"/>
        <v>85.517625074778465</v>
      </c>
      <c r="M38" s="117">
        <f t="shared" si="3"/>
        <v>89.466328380234472</v>
      </c>
      <c r="N38" s="117">
        <f t="shared" si="3"/>
        <v>90.103861132412163</v>
      </c>
      <c r="O38" s="27"/>
      <c r="P38" s="117">
        <f t="shared" ref="P38:W38" si="4">IF(P32="-","-",SUM(P27:P37))</f>
        <v>90.103861132412163</v>
      </c>
      <c r="Q38" s="117">
        <f t="shared" si="4"/>
        <v>92.037488206029082</v>
      </c>
      <c r="R38" s="117">
        <f t="shared" si="4"/>
        <v>92.368548219103417</v>
      </c>
      <c r="S38" s="117">
        <f t="shared" si="4"/>
        <v>95.496304672162097</v>
      </c>
      <c r="T38" s="117">
        <f t="shared" si="4"/>
        <v>94.743388055761045</v>
      </c>
      <c r="U38" s="117">
        <f t="shared" si="4"/>
        <v>96.381918105289785</v>
      </c>
      <c r="V38" s="117">
        <f t="shared" si="4"/>
        <v>97.850836430244485</v>
      </c>
      <c r="W38" s="117">
        <f t="shared" si="4"/>
        <v>172.7131511919616</v>
      </c>
      <c r="X38" s="27"/>
      <c r="Y38" s="117">
        <f t="shared" ref="Y38:AC38" si="5">IF(Y32="-","-",SUM(Y27:Y37))</f>
        <v>176.67620997897475</v>
      </c>
      <c r="Z38" s="117" t="str">
        <f t="shared" si="5"/>
        <v>-</v>
      </c>
      <c r="AA38" s="117" t="str">
        <f t="shared" si="5"/>
        <v>-</v>
      </c>
      <c r="AB38" s="117" t="str">
        <f t="shared" si="5"/>
        <v>-</v>
      </c>
      <c r="AC38" s="117" t="str">
        <f t="shared" si="5"/>
        <v>-</v>
      </c>
      <c r="AD38" s="25"/>
    </row>
    <row r="39" spans="1:30" s="26" customFormat="1" ht="11.25" customHeight="1" x14ac:dyDescent="0.15">
      <c r="A39" s="207">
        <v>1</v>
      </c>
      <c r="B39" s="123" t="s">
        <v>244</v>
      </c>
      <c r="C39" s="123" t="s">
        <v>180</v>
      </c>
      <c r="D39" s="116" t="s">
        <v>129</v>
      </c>
      <c r="E39" s="75"/>
      <c r="F39" s="27"/>
      <c r="G39" s="35" t="s">
        <v>249</v>
      </c>
      <c r="H39" s="35" t="s">
        <v>249</v>
      </c>
      <c r="I39" s="35" t="s">
        <v>249</v>
      </c>
      <c r="J39" s="35" t="s">
        <v>249</v>
      </c>
      <c r="K39" s="35" t="s">
        <v>249</v>
      </c>
      <c r="L39" s="35" t="s">
        <v>249</v>
      </c>
      <c r="M39" s="35" t="s">
        <v>249</v>
      </c>
      <c r="N39" s="35" t="s">
        <v>249</v>
      </c>
      <c r="O39" s="27"/>
      <c r="P39" s="35" t="s">
        <v>249</v>
      </c>
      <c r="Q39" s="35" t="s">
        <v>249</v>
      </c>
      <c r="R39" s="35" t="s">
        <v>249</v>
      </c>
      <c r="S39" s="35" t="s">
        <v>249</v>
      </c>
      <c r="T39" s="35" t="s">
        <v>249</v>
      </c>
      <c r="U39" s="35" t="s">
        <v>249</v>
      </c>
      <c r="V39" s="35" t="s">
        <v>249</v>
      </c>
      <c r="W39" s="35" t="s">
        <v>249</v>
      </c>
      <c r="X39" s="27"/>
      <c r="Y39" s="35" t="s">
        <v>249</v>
      </c>
      <c r="Z39" s="35" t="s">
        <v>249</v>
      </c>
      <c r="AA39" s="35" t="s">
        <v>249</v>
      </c>
      <c r="AB39" s="35" t="s">
        <v>249</v>
      </c>
      <c r="AC39" s="35" t="s">
        <v>249</v>
      </c>
      <c r="AD39" s="25"/>
    </row>
    <row r="40" spans="1:30" s="26" customFormat="1" ht="11.25" customHeight="1" x14ac:dyDescent="0.15">
      <c r="A40" s="207">
        <v>2</v>
      </c>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x14ac:dyDescent="0.15">
      <c r="A41" s="207"/>
      <c r="B41" s="123" t="s">
        <v>245</v>
      </c>
      <c r="C41" s="123" t="s">
        <v>182</v>
      </c>
      <c r="D41" s="116" t="s">
        <v>129</v>
      </c>
      <c r="E41" s="75"/>
      <c r="F41" s="27"/>
      <c r="G41" s="35" t="str">
        <f>IF('3c AA'!J71="-","-",'3c AA'!J71)</f>
        <v>-</v>
      </c>
      <c r="H41" s="35" t="str">
        <f>IF('3c AA'!K71="-","-",'3c AA'!K71)</f>
        <v>-</v>
      </c>
      <c r="I41" s="35" t="str">
        <f>IF('3c AA'!L71="-","-",'3c AA'!L71)</f>
        <v>-</v>
      </c>
      <c r="J41" s="35" t="str">
        <f>IF('3c AA'!M71="-","-",'3c AA'!M71)</f>
        <v>-</v>
      </c>
      <c r="K41" s="35" t="str">
        <f>IF('3c AA'!N71="-","-",'3c AA'!N71)</f>
        <v>-</v>
      </c>
      <c r="L41" s="35" t="str">
        <f>IF('3c AA'!O71="-","-",'3c AA'!O71)</f>
        <v>-</v>
      </c>
      <c r="M41" s="35" t="str">
        <f>IF('3c AA'!P71="-","-",'3c AA'!P71)</f>
        <v>-</v>
      </c>
      <c r="N41" s="35" t="str">
        <f>IF('3c AA'!Q71="-","-",'3c AA'!Q71)</f>
        <v>-</v>
      </c>
      <c r="O41" s="27"/>
      <c r="P41" s="35" t="str">
        <f>IF('3c AA'!S71="-","-",'3c AA'!S71)</f>
        <v>-</v>
      </c>
      <c r="Q41" s="35" t="str">
        <f>IF('3c AA'!T71="-","-",'3c AA'!T71)</f>
        <v>-</v>
      </c>
      <c r="R41" s="35" t="str">
        <f>IF('3c AA'!U71="-","-",'3c AA'!U71)</f>
        <v>-</v>
      </c>
      <c r="S41" s="35" t="str">
        <f>IF('3c AA'!V71="-","-",'3c AA'!V71)</f>
        <v>-</v>
      </c>
      <c r="T41" s="35">
        <f>IF('3c AA'!W71="-","-",'3c AA'!W71)</f>
        <v>0</v>
      </c>
      <c r="U41" s="35">
        <f>IF('3c AA'!X71="-","-",'3c AA'!X71)</f>
        <v>0</v>
      </c>
      <c r="V41" s="35">
        <f>IF('3c AA'!Y71="-","-",'3c AA'!Y71)</f>
        <v>0</v>
      </c>
      <c r="W41" s="35" t="str">
        <f>IF('3c AA'!Z71="-","-",'3c AA'!Z71)</f>
        <v>-</v>
      </c>
      <c r="X41" s="27"/>
      <c r="Y41" s="35">
        <f>IF('3c AA'!AB71="-","-",'3c AA'!AB71)</f>
        <v>0</v>
      </c>
      <c r="Z41" s="35" t="str">
        <f>IF('3c AA'!AC71="-","-",'3c AA'!AC71)</f>
        <v>-</v>
      </c>
      <c r="AA41" s="35" t="str">
        <f>IF('3c AA'!AD71="-","-",'3c AA'!AD71)</f>
        <v>-</v>
      </c>
      <c r="AB41" s="35" t="str">
        <f>IF('3c AA'!AE71="-","-",'3c AA'!AE71)</f>
        <v>-</v>
      </c>
      <c r="AC41" s="35" t="str">
        <f>IF('3c AA'!AF71="-","-",'3c AA'!AF71)</f>
        <v>-</v>
      </c>
      <c r="AD41" s="25"/>
    </row>
    <row r="42" spans="1:30" s="26" customFormat="1" ht="11.25" customHeight="1" x14ac:dyDescent="0.15">
      <c r="A42" s="207">
        <v>3</v>
      </c>
      <c r="B42" s="123" t="s">
        <v>246</v>
      </c>
      <c r="C42" s="123" t="s">
        <v>183</v>
      </c>
      <c r="D42" s="116" t="s">
        <v>129</v>
      </c>
      <c r="E42" s="75"/>
      <c r="F42" s="27"/>
      <c r="G42" s="35">
        <f>IF('3d PC'!G15="-","-",'3d PC'!G56)</f>
        <v>6.5567588596821027</v>
      </c>
      <c r="H42" s="35">
        <f>IF('3d PC'!H15="-","-",'3d PC'!H56)</f>
        <v>6.5567588596821027</v>
      </c>
      <c r="I42" s="35">
        <f>IF('3d PC'!I15="-","-",'3d PC'!I56)</f>
        <v>6.6197359495950758</v>
      </c>
      <c r="J42" s="35">
        <f>IF('3d PC'!J15="-","-",'3d PC'!J56)</f>
        <v>6.6197359495950758</v>
      </c>
      <c r="K42" s="35">
        <f>IF('3d PC'!K15="-","-",'3d PC'!K56)</f>
        <v>6.6995028867368616</v>
      </c>
      <c r="L42" s="35">
        <f>IF('3d PC'!L15="-","-",'3d PC'!L56)</f>
        <v>6.6995028867368616</v>
      </c>
      <c r="M42" s="35">
        <f>IF('3d PC'!M15="-","-",'3d PC'!M56)</f>
        <v>7.1131218301273513</v>
      </c>
      <c r="N42" s="35">
        <f>IF('3d PC'!N15="-","-",'3d PC'!N56)</f>
        <v>7.1131218301273513</v>
      </c>
      <c r="O42" s="27"/>
      <c r="P42" s="35">
        <f>'3d PC'!P56</f>
        <v>7.1131218301273513</v>
      </c>
      <c r="Q42" s="35">
        <f>'3d PC'!Q56</f>
        <v>7.2804579515147188</v>
      </c>
      <c r="R42" s="35">
        <f>'3d PC'!R56</f>
        <v>7.1935840895118579</v>
      </c>
      <c r="S42" s="35">
        <f>'3d PC'!S56</f>
        <v>7.3593999937099728</v>
      </c>
      <c r="T42" s="35">
        <f>'3d PC'!T56</f>
        <v>7.0492243060839304</v>
      </c>
      <c r="U42" s="35">
        <f>'3d PC'!U56</f>
        <v>7.1089669218364691</v>
      </c>
      <c r="V42" s="35">
        <f>'3d PC'!V56</f>
        <v>6.9829560851947949</v>
      </c>
      <c r="W42" s="35">
        <f>'3d PC'!W56</f>
        <v>9.6262235975887975</v>
      </c>
      <c r="X42" s="27"/>
      <c r="Y42" s="35">
        <f>'3d PC'!Y56</f>
        <v>9.9504863797742438</v>
      </c>
      <c r="Z42" s="35" t="str">
        <f>'3d PC'!Z56</f>
        <v>-</v>
      </c>
      <c r="AA42" s="35" t="str">
        <f>'3d PC'!AA56</f>
        <v>-</v>
      </c>
      <c r="AB42" s="35" t="str">
        <f>'3d PC'!AB56</f>
        <v>-</v>
      </c>
      <c r="AC42" s="35" t="str">
        <f>'3d PC'!AC56</f>
        <v>-</v>
      </c>
      <c r="AD42" s="25"/>
    </row>
    <row r="43" spans="1:30" s="26" customFormat="1" ht="11.25" customHeight="1" x14ac:dyDescent="0.15">
      <c r="A43" s="207">
        <v>4</v>
      </c>
      <c r="B43" s="123" t="s">
        <v>247</v>
      </c>
      <c r="C43" s="123" t="s">
        <v>184</v>
      </c>
      <c r="D43" s="116" t="s">
        <v>129</v>
      </c>
      <c r="E43" s="75"/>
      <c r="F43" s="27"/>
      <c r="G43" s="35">
        <f>IF('3e NC-Elec'!H17="-","-",'3e NC-Elec'!H17)</f>
        <v>16.096500000000002</v>
      </c>
      <c r="H43" s="35">
        <f>IF('3e NC-Elec'!I17="-","-",'3e NC-Elec'!I17)</f>
        <v>16.096500000000002</v>
      </c>
      <c r="I43" s="35">
        <f>IF('3e NC-Elec'!J17="-","-",'3e NC-Elec'!J17)</f>
        <v>23.7469</v>
      </c>
      <c r="J43" s="35">
        <f>IF('3e NC-Elec'!K17="-","-",'3e NC-Elec'!K17)</f>
        <v>23.7469</v>
      </c>
      <c r="K43" s="35">
        <f>IF('3e NC-Elec'!L17="-","-",'3e NC-Elec'!L17)</f>
        <v>14.855500000000001</v>
      </c>
      <c r="L43" s="35">
        <f>IF('3e NC-Elec'!M17="-","-",'3e NC-Elec'!M17)</f>
        <v>14.855500000000001</v>
      </c>
      <c r="M43" s="35">
        <f>IF('3e NC-Elec'!N17="-","-",'3e NC-Elec'!N17)</f>
        <v>15.439500000000001</v>
      </c>
      <c r="N43" s="35">
        <f>IF('3e NC-Elec'!O17="-","-",'3e NC-Elec'!O17)</f>
        <v>15.439500000000001</v>
      </c>
      <c r="O43" s="27"/>
      <c r="P43" s="35">
        <f>'3e NC-Elec'!Q17</f>
        <v>15.439500000000001</v>
      </c>
      <c r="Q43" s="35">
        <f>'3e NC-Elec'!R17</f>
        <v>14.892000000000001</v>
      </c>
      <c r="R43" s="35">
        <f>'3e NC-Elec'!S17</f>
        <v>14.892000000000001</v>
      </c>
      <c r="S43" s="35">
        <f>'3e NC-Elec'!T17</f>
        <v>15.0015</v>
      </c>
      <c r="T43" s="35">
        <f>'3e NC-Elec'!U17</f>
        <v>15.0015</v>
      </c>
      <c r="U43" s="35">
        <f>'3e NC-Elec'!V17</f>
        <v>12.0815</v>
      </c>
      <c r="V43" s="35">
        <f>'3e NC-Elec'!W17</f>
        <v>12.0815</v>
      </c>
      <c r="W43" s="35">
        <f>'3e NC-Elec'!X17</f>
        <v>39.638999999999996</v>
      </c>
      <c r="X43" s="27"/>
      <c r="Y43" s="35">
        <f>'3e NC-Elec'!Z17</f>
        <v>39.638999999999996</v>
      </c>
      <c r="Z43" s="35" t="str">
        <f>'3e NC-Elec'!AA17</f>
        <v>-</v>
      </c>
      <c r="AA43" s="35" t="str">
        <f>'3e NC-Elec'!AB17</f>
        <v>-</v>
      </c>
      <c r="AB43" s="35" t="str">
        <f>'3e NC-Elec'!AC17</f>
        <v>-</v>
      </c>
      <c r="AC43" s="35" t="str">
        <f>'3e NC-Elec'!AD17</f>
        <v>-</v>
      </c>
      <c r="AD43" s="25"/>
    </row>
    <row r="44" spans="1:30" s="26" customFormat="1" ht="12.6" customHeight="1" x14ac:dyDescent="0.15">
      <c r="A44" s="207">
        <v>5</v>
      </c>
      <c r="B44" s="123" t="s">
        <v>248</v>
      </c>
      <c r="C44" s="123" t="s">
        <v>185</v>
      </c>
      <c r="D44" s="116" t="s">
        <v>129</v>
      </c>
      <c r="E44" s="75"/>
      <c r="F44" s="27"/>
      <c r="G44" s="35">
        <f>IF('3g CPIH'!C$17="-","-",'3h OC '!$E$7*('3g CPIH'!C$17/'3g CPIH'!$G$17))</f>
        <v>38.772147945205475</v>
      </c>
      <c r="H44" s="35">
        <f>IF('3g CPIH'!D$17="-","-",'3h OC '!$E$7*('3g CPIH'!D$17/'3g CPIH'!$G$17))</f>
        <v>38.849769863013698</v>
      </c>
      <c r="I44" s="35">
        <f>IF('3g CPIH'!E$17="-","-",'3h OC '!$E$7*('3g CPIH'!E$17/'3g CPIH'!$G$17))</f>
        <v>38.966202739726029</v>
      </c>
      <c r="J44" s="35">
        <f>IF('3g CPIH'!F$17="-","-",'3h OC '!$E$7*('3g CPIH'!F$17/'3g CPIH'!$G$17))</f>
        <v>39.199068493150683</v>
      </c>
      <c r="K44" s="35">
        <f>IF('3g CPIH'!G$17="-","-",'3h OC '!$E$7*('3g CPIH'!G$17/'3g CPIH'!$G$17))</f>
        <v>39.6648</v>
      </c>
      <c r="L44" s="35">
        <f>IF('3g CPIH'!H$17="-","-",'3h OC '!$E$7*('3g CPIH'!H$17/'3g CPIH'!$G$17))</f>
        <v>40.169342465753431</v>
      </c>
      <c r="M44" s="35">
        <f>IF('3g CPIH'!I$17="-","-",'3h OC '!$E$7*('3g CPIH'!I$17/'3g CPIH'!$G$17))</f>
        <v>40.751506849315064</v>
      </c>
      <c r="N44" s="35">
        <f>IF('3g CPIH'!J$17="-","-",'3h OC '!$E$7*('3g CPIH'!J$17/'3g CPIH'!$G$17))</f>
        <v>41.100805479452056</v>
      </c>
      <c r="O44" s="27"/>
      <c r="P44" s="35">
        <f>IF('3g CPIH'!L$17="-","-",'3h OC '!$E$7*('3g CPIH'!L$17/'3g CPIH'!$G$17))</f>
        <v>41.100805479452056</v>
      </c>
      <c r="Q44" s="35">
        <f>IF('3g CPIH'!M$17="-","-",'3h OC '!$E$7*('3g CPIH'!M$17/'3g CPIH'!$G$17))</f>
        <v>41.566536986301365</v>
      </c>
      <c r="R44" s="35">
        <f>IF('3g CPIH'!N$17="-","-",'3h OC '!$E$7*('3g CPIH'!N$17/'3g CPIH'!$G$17))</f>
        <v>41.877024657534243</v>
      </c>
      <c r="S44" s="35">
        <f>IF('3g CPIH'!O$17="-","-",'3h OC '!$E$7*('3g CPIH'!O$17/'3g CPIH'!$G$17))</f>
        <v>42.109890410958904</v>
      </c>
      <c r="T44" s="35">
        <f>IF('3g CPIH'!P$17="-","-",'3h OC '!$E$7*('3g CPIH'!P$17/'3g CPIH'!$G$17))</f>
        <v>42.226323287671228</v>
      </c>
      <c r="U44" s="35">
        <f>IF('3g CPIH'!Q$17="-","-",'3h OC '!$E$7*('3g CPIH'!Q$17/'3g CPIH'!$G$17))</f>
        <v>42.45918904109589</v>
      </c>
      <c r="V44" s="35">
        <f>IF('3g CPIH'!R$17="-","-",'3h OC '!$E$7*('3g CPIH'!R$17/'3g CPIH'!$G$17))</f>
        <v>43.235408219178083</v>
      </c>
      <c r="W44" s="35">
        <f>IF('3g CPIH'!S$17="-","-",'3h OC '!$E$7*('3g CPIH'!S$17/'3g CPIH'!$G$17))</f>
        <v>44.516169863013701</v>
      </c>
      <c r="X44" s="27"/>
      <c r="Y44" s="35">
        <f>IF('3g CPIH'!U$17="-","-",'3h OC '!$E$7*('3g CPIH'!U$17/'3g CPIH'!$G$17))</f>
        <v>46.767205479452052</v>
      </c>
      <c r="Z44" s="35" t="str">
        <f>IF('3g CPIH'!V$17="-","-",'3h OC '!$E$7*('3g CPIH'!V$17/'3g CPIH'!$G$17))</f>
        <v>-</v>
      </c>
      <c r="AA44" s="35" t="str">
        <f>IF('3g CPIH'!W$17="-","-",'3h OC '!$E$7*('3g CPIH'!W$17/'3g CPIH'!$G$17))</f>
        <v>-</v>
      </c>
      <c r="AB44" s="35" t="str">
        <f>IF('3g CPIH'!X$17="-","-",'3h OC '!$E$7*('3g CPIH'!X$17/'3g CPIH'!$G$17))</f>
        <v>-</v>
      </c>
      <c r="AC44" s="35" t="str">
        <f>IF('3g CPIH'!Y$17="-","-",'3h OC '!$E$7*('3g CPIH'!Y$17/'3g CPIH'!$G$17))</f>
        <v>-</v>
      </c>
      <c r="AD44" s="25"/>
    </row>
    <row r="45" spans="1:30" s="26" customFormat="1" ht="11.25" x14ac:dyDescent="0.15">
      <c r="A45" s="207">
        <v>6</v>
      </c>
      <c r="B45" s="123" t="s">
        <v>248</v>
      </c>
      <c r="C45" s="123" t="s">
        <v>186</v>
      </c>
      <c r="D45" s="116" t="s">
        <v>129</v>
      </c>
      <c r="E45" s="75"/>
      <c r="F45" s="27"/>
      <c r="G45" s="35" t="s">
        <v>249</v>
      </c>
      <c r="H45" s="35" t="s">
        <v>249</v>
      </c>
      <c r="I45" s="35" t="s">
        <v>249</v>
      </c>
      <c r="J45" s="35" t="s">
        <v>249</v>
      </c>
      <c r="K45" s="35">
        <f>IF('3i SMNCC'!G$64="-","-",'3i SMNCC'!G$64)</f>
        <v>0</v>
      </c>
      <c r="L45" s="35">
        <f>IF('3i SMNCC'!H$64="-","-",'3i SMNCC'!H$64)</f>
        <v>-0.1310662676190151</v>
      </c>
      <c r="M45" s="35">
        <f>IF('3i SMNCC'!I$64="-","-",'3i SMNCC'!I$64)</f>
        <v>1.6490220555819262</v>
      </c>
      <c r="N45" s="35">
        <f>IF('3i SMNCC'!J$64="-","-",'3i SMNCC'!J$64)</f>
        <v>1.7011822078168848</v>
      </c>
      <c r="O45" s="27"/>
      <c r="P45" s="35">
        <f>IF('3i SMNCC'!L$64="-","-",'3i SMNCC'!L$64)</f>
        <v>1.7011822078168848</v>
      </c>
      <c r="Q45" s="35">
        <f>IF('3i SMNCC'!M$64="-","-",'3i SMNCC'!M$64)</f>
        <v>3.37071596157242</v>
      </c>
      <c r="R45" s="35">
        <f>IF('3i SMNCC'!N$64="-","-",'3i SMNCC'!N$64)</f>
        <v>3.2761312765157915</v>
      </c>
      <c r="S45" s="35">
        <f>IF('3i SMNCC'!O$64="-","-",'3i SMNCC'!O$64)</f>
        <v>4.8946129781636989</v>
      </c>
      <c r="T45" s="35">
        <f>IF('3i SMNCC'!P$64="-","-",'3i SMNCC'!P$64)</f>
        <v>4.2887571563853468</v>
      </c>
      <c r="U45" s="35">
        <f>IF('3i SMNCC'!Q$64="-","-",'3i SMNCC'!Q$64)</f>
        <v>4.0337120778428694</v>
      </c>
      <c r="V45" s="35">
        <f>IF('3i SMNCC'!R$64="-","-",'3i SMNCC'!R$64)</f>
        <v>4.3260832188341771</v>
      </c>
      <c r="W45" s="35">
        <f>IF('3i SMNCC'!S$64="-","-",'3i SMNCC'!S$64)</f>
        <v>4.2015880379606623</v>
      </c>
      <c r="X45" s="27"/>
      <c r="Y45" s="35">
        <f>IF('3i SMNCC'!U$64="-","-",'3i SMNCC'!U$64)</f>
        <v>4.0728065027047933</v>
      </c>
      <c r="Z45" s="35" t="str">
        <f>IF('3i SMNCC'!V$64="-","-",'3i SMNCC'!V$64)</f>
        <v>-</v>
      </c>
      <c r="AA45" s="35" t="str">
        <f>IF('3i SMNCC'!W$64="-","-",'3i SMNCC'!W$64)</f>
        <v>-</v>
      </c>
      <c r="AB45" s="35" t="str">
        <f>IF('3i SMNCC'!X$64="-","-",'3i SMNCC'!X$64)</f>
        <v>-</v>
      </c>
      <c r="AC45" s="35" t="str">
        <f>IF('3i SMNCC'!Y$64="-","-",'3i SMNCC'!Y$64)</f>
        <v>-</v>
      </c>
      <c r="AD45" s="25"/>
    </row>
    <row r="46" spans="1:30" s="26" customFormat="1" ht="11.25" x14ac:dyDescent="0.15">
      <c r="A46" s="207">
        <v>7</v>
      </c>
      <c r="B46" s="123" t="s">
        <v>248</v>
      </c>
      <c r="C46" s="123" t="s">
        <v>187</v>
      </c>
      <c r="D46" s="116" t="s">
        <v>129</v>
      </c>
      <c r="E46" s="75"/>
      <c r="F46" s="27"/>
      <c r="G46" s="35">
        <f>IF('3g CPIH'!C$17="-","-",'3j PAAC PAP'!$G$11*('3g CPIH'!C$17/'3g CPIH'!$G$17))</f>
        <v>23.857918590998043</v>
      </c>
      <c r="H46" s="35">
        <f>IF('3g CPIH'!D$17="-","-",'3j PAAC PAP'!$G$11*('3g CPIH'!D$17/'3g CPIH'!$G$17))</f>
        <v>23.905682191780819</v>
      </c>
      <c r="I46" s="35">
        <f>IF('3g CPIH'!E$17="-","-",'3j PAAC PAP'!$G$11*('3g CPIH'!E$17/'3g CPIH'!$G$17))</f>
        <v>23.977327592954992</v>
      </c>
      <c r="J46" s="35">
        <f>IF('3g CPIH'!F$17="-","-",'3j PAAC PAP'!$G$11*('3g CPIH'!F$17/'3g CPIH'!$G$17))</f>
        <v>24.120618395303325</v>
      </c>
      <c r="K46" s="35">
        <f>IF('3g CPIH'!G$17="-","-",'3j PAAC PAP'!$G$11*('3g CPIH'!G$17/'3g CPIH'!$G$17))</f>
        <v>24.4072</v>
      </c>
      <c r="L46" s="35">
        <f>IF('3g CPIH'!H$17="-","-",'3j PAAC PAP'!$G$11*('3g CPIH'!H$17/'3g CPIH'!$G$17))</f>
        <v>24.717663405088064</v>
      </c>
      <c r="M46" s="35">
        <f>IF('3g CPIH'!I$17="-","-",'3j PAAC PAP'!$G$11*('3g CPIH'!I$17/'3g CPIH'!$G$17))</f>
        <v>25.075890410958902</v>
      </c>
      <c r="N46" s="35">
        <f>IF('3g CPIH'!J$17="-","-",'3j PAAC PAP'!$G$11*('3g CPIH'!J$17/'3g CPIH'!$G$17))</f>
        <v>25.290826614481411</v>
      </c>
      <c r="O46" s="27"/>
      <c r="P46" s="35">
        <f>IF('3g CPIH'!L$17="-","-",'3j PAAC PAP'!$G$11*('3g CPIH'!L$17/'3g CPIH'!$G$17))</f>
        <v>25.290826614481411</v>
      </c>
      <c r="Q46" s="35">
        <f>IF('3g CPIH'!M$17="-","-",'3j PAAC PAP'!$G$11*('3g CPIH'!M$17/'3g CPIH'!$G$17))</f>
        <v>25.577408219178082</v>
      </c>
      <c r="R46" s="35">
        <f>IF('3g CPIH'!N$17="-","-",'3j PAAC PAP'!$G$11*('3g CPIH'!N$17/'3g CPIH'!$G$17))</f>
        <v>25.768462622309197</v>
      </c>
      <c r="S46" s="35">
        <f>IF('3g CPIH'!O$17="-","-",'3j PAAC PAP'!$G$11*('3g CPIH'!O$17/'3g CPIH'!$G$17))</f>
        <v>25.911753424657533</v>
      </c>
      <c r="T46" s="35">
        <f>IF('3g CPIH'!P$17="-","-",'3j PAAC PAP'!$G$11*('3g CPIH'!P$17/'3g CPIH'!$G$17))</f>
        <v>25.983398825831699</v>
      </c>
      <c r="U46" s="35">
        <f>IF('3g CPIH'!Q$17="-","-",'3j PAAC PAP'!$G$11*('3g CPIH'!Q$17/'3g CPIH'!$G$17))</f>
        <v>26.126689628180038</v>
      </c>
      <c r="V46" s="35">
        <f>IF('3g CPIH'!R$17="-","-",'3j PAAC PAP'!$G$11*('3g CPIH'!R$17/'3g CPIH'!$G$17))</f>
        <v>26.604325636007829</v>
      </c>
      <c r="W46" s="35">
        <f>IF('3g CPIH'!S$17="-","-",'3j PAAC PAP'!$G$11*('3g CPIH'!S$17/'3g CPIH'!$G$17))</f>
        <v>27.39242504892368</v>
      </c>
      <c r="X46" s="27"/>
      <c r="Y46" s="35">
        <f>IF('3g CPIH'!U$17="-","-",'3j PAAC PAP'!$G$11*('3g CPIH'!U$17/'3g CPIH'!$G$17))</f>
        <v>28.777569471624265</v>
      </c>
      <c r="Z46" s="35" t="str">
        <f>IF('3g CPIH'!V$17="-","-",'3j PAAC PAP'!$G$11*('3g CPIH'!V$17/'3g CPIH'!$G$17))</f>
        <v>-</v>
      </c>
      <c r="AA46" s="35" t="str">
        <f>IF('3g CPIH'!W$17="-","-",'3j PAAC PAP'!$G$11*('3g CPIH'!W$17/'3g CPIH'!$G$17))</f>
        <v>-</v>
      </c>
      <c r="AB46" s="35" t="str">
        <f>IF('3g CPIH'!X$17="-","-",'3j PAAC PAP'!$G$11*('3g CPIH'!X$17/'3g CPIH'!$G$17))</f>
        <v>-</v>
      </c>
      <c r="AC46" s="35" t="str">
        <f>IF('3g CPIH'!Y$17="-","-",'3j PAAC PAP'!$G$11*('3g CPIH'!Y$17/'3g CPIH'!$G$17))</f>
        <v>-</v>
      </c>
      <c r="AD46" s="25"/>
    </row>
    <row r="47" spans="1:30" s="26" customFormat="1" ht="11.25" x14ac:dyDescent="0.15">
      <c r="A47" s="207">
        <v>8</v>
      </c>
      <c r="B47" s="123" t="s">
        <v>248</v>
      </c>
      <c r="C47" s="123" t="s">
        <v>188</v>
      </c>
      <c r="D47" s="116" t="s">
        <v>129</v>
      </c>
      <c r="E47" s="75"/>
      <c r="F47" s="27"/>
      <c r="G47" s="35">
        <f>IF(G42="-","-",SUM(G39:G45)*'3j PAAC PAP'!$G$29)</f>
        <v>0</v>
      </c>
      <c r="H47" s="35">
        <f>IF(H42="-","-",SUM(H39:H45)*'3j PAAC PAP'!$G$29)</f>
        <v>0</v>
      </c>
      <c r="I47" s="35">
        <f>IF(I42="-","-",SUM(I39:I45)*'3j PAAC PAP'!$G$29)</f>
        <v>0</v>
      </c>
      <c r="J47" s="35">
        <f>IF(J42="-","-",SUM(J39:J45)*'3j PAAC PAP'!$G$29)</f>
        <v>0</v>
      </c>
      <c r="K47" s="35">
        <f>IF(K42="-","-",SUM(K39:K45)*'3j PAAC PAP'!$G$29)</f>
        <v>0</v>
      </c>
      <c r="L47" s="35">
        <f>IF(L42="-","-",SUM(L39:L45)*'3j PAAC PAP'!$G$29)</f>
        <v>0</v>
      </c>
      <c r="M47" s="35">
        <f>IF(M42="-","-",SUM(M39:M45)*'3j PAAC PAP'!$G$29)</f>
        <v>0</v>
      </c>
      <c r="N47" s="35">
        <f>IF(N42="-","-",SUM(N39:N45)*'3j PAAC PAP'!$G$29)</f>
        <v>0</v>
      </c>
      <c r="O47" s="27"/>
      <c r="P47" s="35">
        <f>IF(P42="-","-",SUM(P39:P45)*'3j PAAC PAP'!$G$29)</f>
        <v>0</v>
      </c>
      <c r="Q47" s="35">
        <f>IF(Q42="-","-",SUM(Q39:Q45)*'3j PAAC PAP'!$G$29)</f>
        <v>0</v>
      </c>
      <c r="R47" s="35">
        <f>IF(R42="-","-",SUM(R39:R45)*'3j PAAC PAP'!$G$29)</f>
        <v>0</v>
      </c>
      <c r="S47" s="35">
        <f>IF(S42="-","-",SUM(S39:S45)*'3j PAAC PAP'!$G$29)</f>
        <v>0</v>
      </c>
      <c r="T47" s="35">
        <f>IF(T42="-","-",SUM(T39:T45)*'3j PAAC PAP'!$G$29)</f>
        <v>0</v>
      </c>
      <c r="U47" s="35">
        <f>IF(U42="-","-",SUM(U39:U45)*'3j PAAC PAP'!$G$29)</f>
        <v>0</v>
      </c>
      <c r="V47" s="35">
        <f>IF(V42="-","-",SUM(V39:V45)*'3j PAAC PAP'!$G$29)</f>
        <v>0</v>
      </c>
      <c r="W47" s="35">
        <f>IF(W42="-","-",SUM(W39:W45)*'3j PAAC PAP'!$G$29)</f>
        <v>0</v>
      </c>
      <c r="X47" s="27"/>
      <c r="Y47" s="35">
        <f>IF(Y42="-","-",SUM(Y39:Y45)*'3j PAAC PAP'!$G$29)</f>
        <v>0</v>
      </c>
      <c r="Z47" s="35" t="str">
        <f>IF(Z42="-","-",SUM(Z39:Z45)*'3j PAAC PAP'!$G$29)</f>
        <v>-</v>
      </c>
      <c r="AA47" s="35" t="str">
        <f>IF(AA42="-","-",SUM(AA39:AA45)*'3j PAAC PAP'!$G$29)</f>
        <v>-</v>
      </c>
      <c r="AB47" s="35" t="str">
        <f>IF(AB42="-","-",SUM(AB39:AB45)*'3j PAAC PAP'!$G$29)</f>
        <v>-</v>
      </c>
      <c r="AC47" s="35" t="str">
        <f>IF(AC42="-","-",SUM(AC39:AC45)*'3j PAAC PAP'!$G$29)</f>
        <v>-</v>
      </c>
      <c r="AD47" s="25"/>
    </row>
    <row r="48" spans="1:30" s="26" customFormat="1" ht="11.25" customHeight="1" x14ac:dyDescent="0.15">
      <c r="A48" s="207">
        <v>9</v>
      </c>
      <c r="B48" s="123" t="s">
        <v>189</v>
      </c>
      <c r="C48" s="123" t="s">
        <v>250</v>
      </c>
      <c r="D48" s="121" t="s">
        <v>129</v>
      </c>
      <c r="E48" s="75"/>
      <c r="F48" s="27"/>
      <c r="G48" s="35">
        <f>IF(G42="-","-",SUM(G39:G47)*'3k EBIT'!$E$7)</f>
        <v>1.6517674462675127</v>
      </c>
      <c r="H48" s="35">
        <f>IF(H42="-","-",SUM(H39:H47)*'3k EBIT'!$E$7)</f>
        <v>1.6541959129915831</v>
      </c>
      <c r="I48" s="35">
        <f>IF(I42="-","-",SUM(I39:I47)*'3k EBIT'!$E$7)</f>
        <v>1.8072313005551235</v>
      </c>
      <c r="J48" s="35">
        <f>IF(J42="-","-",SUM(J39:J47)*'3k EBIT'!$E$7)</f>
        <v>1.8145167007273346</v>
      </c>
      <c r="K48" s="35">
        <f>IF(K42="-","-",SUM(K39:K47)*'3k EBIT'!$E$7)</f>
        <v>1.6584237919103195</v>
      </c>
      <c r="L48" s="35">
        <f>IF(L42="-","-",SUM(L39:L47)*'3k EBIT'!$E$7)</f>
        <v>1.6716703341455326</v>
      </c>
      <c r="M48" s="35">
        <f>IF(M42="-","-",SUM(M39:M47)*'3k EBIT'!$E$7)</f>
        <v>1.7436824689154033</v>
      </c>
      <c r="N48" s="35">
        <f>IF(N42="-","-",SUM(N39:N47)*'3k EBIT'!$E$7)</f>
        <v>1.755620807002207</v>
      </c>
      <c r="O48" s="27"/>
      <c r="P48" s="35">
        <f>IF(P42="-","-",SUM(P39:P47)*'3k EBIT'!$E$7)</f>
        <v>1.755620807002207</v>
      </c>
      <c r="Q48" s="35">
        <f>IF(Q42="-","-",SUM(Q39:Q47)*'3k EBIT'!$E$7)</f>
        <v>1.7951641230883977</v>
      </c>
      <c r="R48" s="35">
        <f>IF(R42="-","-",SUM(R39:R47)*'3k EBIT'!$E$7)</f>
        <v>1.8013635008452316</v>
      </c>
      <c r="S48" s="35">
        <f>IF(S42="-","-",SUM(S39:S47)*'3k EBIT'!$E$7)</f>
        <v>1.8453279730474683</v>
      </c>
      <c r="T48" s="35">
        <f>IF(T42="-","-",SUM(T39:T47)*'3k EBIT'!$E$7)</f>
        <v>1.8312289748594295</v>
      </c>
      <c r="U48" s="35">
        <f>IF(U42="-","-",SUM(U39:U47)*'3k EBIT'!$E$7)</f>
        <v>1.7781771969323257</v>
      </c>
      <c r="V48" s="35">
        <f>IF(V42="-","-",SUM(V39:V47)*'3k EBIT'!$E$7)</f>
        <v>1.8056839305476737</v>
      </c>
      <c r="W48" s="35">
        <f>IF(W42="-","-",SUM(W39:W47)*'3k EBIT'!$E$7)</f>
        <v>2.4282708740117251</v>
      </c>
      <c r="X48" s="27"/>
      <c r="Y48" s="35">
        <f>IF(Y42="-","-",SUM(Y39:Y47)*'3k EBIT'!$E$7)</f>
        <v>2.5024824898003</v>
      </c>
      <c r="Z48" s="35" t="str">
        <f>IF(Z42="-","-",SUM(Z39:Z47)*'3k EBIT'!$E$7)</f>
        <v>-</v>
      </c>
      <c r="AA48" s="35" t="str">
        <f>IF(AA42="-","-",SUM(AA39:AA47)*'3k EBIT'!$E$7)</f>
        <v>-</v>
      </c>
      <c r="AB48" s="35" t="str">
        <f>IF(AB42="-","-",SUM(AB39:AB47)*'3k EBIT'!$E$7)</f>
        <v>-</v>
      </c>
      <c r="AC48" s="35" t="str">
        <f>IF(AC42="-","-",SUM(AC39:AC47)*'3k EBIT'!$E$7)</f>
        <v>-</v>
      </c>
      <c r="AD48" s="25"/>
    </row>
    <row r="49" spans="1:30" s="26" customFormat="1" ht="11.25" customHeight="1" x14ac:dyDescent="0.15">
      <c r="A49" s="207">
        <v>10</v>
      </c>
      <c r="B49" s="123" t="s">
        <v>251</v>
      </c>
      <c r="C49" s="158" t="s">
        <v>252</v>
      </c>
      <c r="D49" s="121" t="s">
        <v>129</v>
      </c>
      <c r="E49" s="116"/>
      <c r="F49" s="27"/>
      <c r="G49" s="35">
        <f>IF(G44="-","-",SUM(G39:G42,G44:G48)*'3l HAP'!$E$8)</f>
        <v>1.0371478378019641</v>
      </c>
      <c r="H49" s="35">
        <f>IF(H44="-","-",SUM(H39:H42,H44:H48)*'3l HAP'!$E$8)</f>
        <v>1.0390191623609619</v>
      </c>
      <c r="I49" s="35">
        <f>IF(I44="-","-",SUM(I39:I42,I44:I48)*'3l HAP'!$E$8)</f>
        <v>1.0449354551102317</v>
      </c>
      <c r="J49" s="35">
        <f>IF(J44="-","-",SUM(J39:J42,J44:J48)*'3l HAP'!$E$8)</f>
        <v>1.0505494287872255</v>
      </c>
      <c r="K49" s="35">
        <f>IF(K44="-","-",SUM(K39:K42,K44:K48)*'3l HAP'!$E$8)</f>
        <v>1.0604465565020733</v>
      </c>
      <c r="L49" s="35">
        <f>IF(L44="-","-",SUM(L39:L42,L44:L48)*'3l HAP'!$E$8)</f>
        <v>1.0706540588577194</v>
      </c>
      <c r="M49" s="35">
        <f>IF(M44="-","-",SUM(M39:M42,M44:M48)*'3l HAP'!$E$8)</f>
        <v>1.1175947269457311</v>
      </c>
      <c r="N49" s="35">
        <f>IF(N44="-","-",SUM(N39:N42,N44:N48)*'3l HAP'!$E$8)</f>
        <v>1.1267941551421408</v>
      </c>
      <c r="O49" s="27"/>
      <c r="P49" s="35">
        <f>IF(P44="-","-",SUM(P39:P42,P44:P48)*'3l HAP'!$E$8)</f>
        <v>1.1267941551421408</v>
      </c>
      <c r="Q49" s="35">
        <f>IF(Q44="-","-",SUM(Q39:Q42,Q44:Q48)*'3l HAP'!$E$8)</f>
        <v>1.1652813369410706</v>
      </c>
      <c r="R49" s="35">
        <f>IF(R44="-","-",SUM(R39:R42,R44:R48)*'3l HAP'!$E$8)</f>
        <v>1.1700584449540736</v>
      </c>
      <c r="S49" s="35">
        <f>IF(S44="-","-",SUM(S39:S42,S44:S48)*'3l HAP'!$E$8)</f>
        <v>1.2023333381718506</v>
      </c>
      <c r="T49" s="35">
        <f>IF(T44="-","-",SUM(T39:T42,T44:T48)*'3l HAP'!$E$8)</f>
        <v>1.1914689514767258</v>
      </c>
      <c r="U49" s="35">
        <f>IF(U44="-","-",SUM(U39:U42,U44:U48)*'3l HAP'!$E$8)</f>
        <v>1.1933401051714601</v>
      </c>
      <c r="V49" s="35">
        <f>IF(V44="-","-",SUM(V39:V42,V44:V48)*'3l HAP'!$E$8)</f>
        <v>1.2145362062512135</v>
      </c>
      <c r="W49" s="35">
        <f>IF(W44="-","-",SUM(W39:W42,W44:W48)*'3l HAP'!$E$8)</f>
        <v>1.2908190421281605</v>
      </c>
      <c r="X49" s="27"/>
      <c r="Y49" s="35">
        <f>IF(Y44="-","-",SUM(Y39:Y42,Y44:Y48)*'3l HAP'!$E$8)</f>
        <v>1.34800492728425</v>
      </c>
      <c r="Z49" s="35" t="str">
        <f>IF(Z44="-","-",SUM(Z39:Z42,Z44:Z48)*'3l HAP'!$E$8)</f>
        <v>-</v>
      </c>
      <c r="AA49" s="35" t="str">
        <f>IF(AA44="-","-",SUM(AA39:AA42,AA44:AA48)*'3l HAP'!$E$8)</f>
        <v>-</v>
      </c>
      <c r="AB49" s="35" t="str">
        <f>IF(AB44="-","-",SUM(AB39:AB42,AB44:AB48)*'3l HAP'!$E$8)</f>
        <v>-</v>
      </c>
      <c r="AC49" s="35" t="str">
        <f>IF(AC44="-","-",SUM(AC39:AC42,AC44:AC48)*'3l HAP'!$E$8)</f>
        <v>-</v>
      </c>
      <c r="AD49" s="25"/>
    </row>
    <row r="50" spans="1:30" s="26" customFormat="1" ht="11.25" customHeight="1" x14ac:dyDescent="0.15">
      <c r="A50" s="207">
        <v>11</v>
      </c>
      <c r="B50" s="123" t="s">
        <v>253</v>
      </c>
      <c r="C50" s="123" t="str">
        <f>B50&amp;"_"&amp;D50</f>
        <v>Total_London</v>
      </c>
      <c r="D50" s="121" t="s">
        <v>129</v>
      </c>
      <c r="E50" s="75"/>
      <c r="F50" s="27"/>
      <c r="G50" s="35">
        <f t="shared" ref="G50:N50" si="6">IF(G44="-","-",SUM(G39:G49))</f>
        <v>87.972240679955107</v>
      </c>
      <c r="H50" s="35">
        <f t="shared" si="6"/>
        <v>88.101925989829155</v>
      </c>
      <c r="I50" s="35">
        <f t="shared" si="6"/>
        <v>96.162333037941451</v>
      </c>
      <c r="J50" s="35">
        <f t="shared" si="6"/>
        <v>96.551388967563639</v>
      </c>
      <c r="K50" s="35">
        <f t="shared" si="6"/>
        <v>88.345873235149256</v>
      </c>
      <c r="L50" s="35">
        <f t="shared" si="6"/>
        <v>89.053266882962589</v>
      </c>
      <c r="M50" s="35">
        <f t="shared" si="6"/>
        <v>92.890318341844377</v>
      </c>
      <c r="N50" s="35">
        <f t="shared" si="6"/>
        <v>93.527851094022026</v>
      </c>
      <c r="O50" s="27"/>
      <c r="P50" s="35">
        <f t="shared" ref="P50:W50" si="7">IF(P44="-","-",SUM(P39:P49))</f>
        <v>93.527851094022026</v>
      </c>
      <c r="Q50" s="35">
        <f t="shared" si="7"/>
        <v>95.647564578596047</v>
      </c>
      <c r="R50" s="35">
        <f t="shared" si="7"/>
        <v>95.97862459167041</v>
      </c>
      <c r="S50" s="35">
        <f t="shared" si="7"/>
        <v>98.32481811870943</v>
      </c>
      <c r="T50" s="35">
        <f t="shared" si="7"/>
        <v>97.57190150230835</v>
      </c>
      <c r="U50" s="35">
        <f t="shared" si="7"/>
        <v>94.781574971059044</v>
      </c>
      <c r="V50" s="35">
        <f t="shared" si="7"/>
        <v>96.250493296013758</v>
      </c>
      <c r="W50" s="35">
        <f t="shared" si="7"/>
        <v>129.09449646362671</v>
      </c>
      <c r="X50" s="27"/>
      <c r="Y50" s="35">
        <f t="shared" ref="Y50:AC50" si="8">IF(Y44="-","-",SUM(Y39:Y49))</f>
        <v>133.05755525063989</v>
      </c>
      <c r="Z50" s="35" t="str">
        <f t="shared" si="8"/>
        <v>-</v>
      </c>
      <c r="AA50" s="35" t="str">
        <f t="shared" si="8"/>
        <v>-</v>
      </c>
      <c r="AB50" s="35" t="str">
        <f t="shared" si="8"/>
        <v>-</v>
      </c>
      <c r="AC50" s="35" t="str">
        <f t="shared" si="8"/>
        <v>-</v>
      </c>
      <c r="AD50" s="25"/>
    </row>
    <row r="51" spans="1:30" s="26" customFormat="1" ht="11.25" customHeight="1" x14ac:dyDescent="0.15">
      <c r="A51" s="207">
        <v>1</v>
      </c>
      <c r="B51" s="120" t="s">
        <v>244</v>
      </c>
      <c r="C51" s="120" t="s">
        <v>180</v>
      </c>
      <c r="D51" s="122" t="s">
        <v>128</v>
      </c>
      <c r="E51" s="119"/>
      <c r="F51" s="27"/>
      <c r="G51" s="117" t="s">
        <v>249</v>
      </c>
      <c r="H51" s="117" t="s">
        <v>249</v>
      </c>
      <c r="I51" s="117" t="s">
        <v>249</v>
      </c>
      <c r="J51" s="117" t="s">
        <v>249</v>
      </c>
      <c r="K51" s="117" t="s">
        <v>249</v>
      </c>
      <c r="L51" s="117" t="s">
        <v>249</v>
      </c>
      <c r="M51" s="117" t="s">
        <v>249</v>
      </c>
      <c r="N51" s="117" t="s">
        <v>249</v>
      </c>
      <c r="O51" s="27"/>
      <c r="P51" s="117" t="s">
        <v>249</v>
      </c>
      <c r="Q51" s="117" t="s">
        <v>249</v>
      </c>
      <c r="R51" s="117" t="s">
        <v>249</v>
      </c>
      <c r="S51" s="117" t="s">
        <v>249</v>
      </c>
      <c r="T51" s="117" t="s">
        <v>249</v>
      </c>
      <c r="U51" s="117" t="s">
        <v>249</v>
      </c>
      <c r="V51" s="117" t="s">
        <v>249</v>
      </c>
      <c r="W51" s="117" t="s">
        <v>249</v>
      </c>
      <c r="X51" s="27"/>
      <c r="Y51" s="117" t="s">
        <v>249</v>
      </c>
      <c r="Z51" s="117" t="s">
        <v>249</v>
      </c>
      <c r="AA51" s="117" t="s">
        <v>249</v>
      </c>
      <c r="AB51" s="117" t="s">
        <v>249</v>
      </c>
      <c r="AC51" s="117" t="s">
        <v>249</v>
      </c>
      <c r="AD51" s="25"/>
    </row>
    <row r="52" spans="1:30" s="26" customFormat="1" ht="11.25" customHeight="1" x14ac:dyDescent="0.15">
      <c r="A52" s="207">
        <v>2</v>
      </c>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x14ac:dyDescent="0.15">
      <c r="A53" s="207"/>
      <c r="B53" s="120" t="s">
        <v>245</v>
      </c>
      <c r="C53" s="120" t="s">
        <v>182</v>
      </c>
      <c r="D53" s="122" t="s">
        <v>128</v>
      </c>
      <c r="E53" s="119"/>
      <c r="F53" s="27"/>
      <c r="G53" s="117" t="str">
        <f>IF('3c AA'!J72="-","-",'3c AA'!J72)</f>
        <v>-</v>
      </c>
      <c r="H53" s="117" t="str">
        <f>IF('3c AA'!K72="-","-",'3c AA'!K72)</f>
        <v>-</v>
      </c>
      <c r="I53" s="117" t="str">
        <f>IF('3c AA'!L72="-","-",'3c AA'!L72)</f>
        <v>-</v>
      </c>
      <c r="J53" s="117" t="str">
        <f>IF('3c AA'!M72="-","-",'3c AA'!M72)</f>
        <v>-</v>
      </c>
      <c r="K53" s="117" t="str">
        <f>IF('3c AA'!N72="-","-",'3c AA'!N72)</f>
        <v>-</v>
      </c>
      <c r="L53" s="117" t="str">
        <f>IF('3c AA'!O72="-","-",'3c AA'!O72)</f>
        <v>-</v>
      </c>
      <c r="M53" s="117" t="str">
        <f>IF('3c AA'!P72="-","-",'3c AA'!P72)</f>
        <v>-</v>
      </c>
      <c r="N53" s="117" t="str">
        <f>IF('3c AA'!Q72="-","-",'3c AA'!Q72)</f>
        <v>-</v>
      </c>
      <c r="O53" s="27"/>
      <c r="P53" s="117" t="str">
        <f>IF('3c AA'!S72="-","-",'3c AA'!S72)</f>
        <v>-</v>
      </c>
      <c r="Q53" s="117" t="str">
        <f>IF('3c AA'!T72="-","-",'3c AA'!T72)</f>
        <v>-</v>
      </c>
      <c r="R53" s="117" t="str">
        <f>IF('3c AA'!U72="-","-",'3c AA'!U72)</f>
        <v>-</v>
      </c>
      <c r="S53" s="117" t="str">
        <f>IF('3c AA'!V72="-","-",'3c AA'!V72)</f>
        <v>-</v>
      </c>
      <c r="T53" s="117">
        <f>IF('3c AA'!W72="-","-",'3c AA'!W72)</f>
        <v>0</v>
      </c>
      <c r="U53" s="117">
        <f>IF('3c AA'!X72="-","-",'3c AA'!X72)</f>
        <v>0</v>
      </c>
      <c r="V53" s="117">
        <f>IF('3c AA'!Y72="-","-",'3c AA'!Y72)</f>
        <v>0</v>
      </c>
      <c r="W53" s="117" t="str">
        <f>IF('3c AA'!Z72="-","-",'3c AA'!Z72)</f>
        <v>-</v>
      </c>
      <c r="X53" s="27"/>
      <c r="Y53" s="117">
        <f>IF('3c AA'!AB72="-","-",'3c AA'!AB72)</f>
        <v>0</v>
      </c>
      <c r="Z53" s="117" t="str">
        <f>IF('3c AA'!AC72="-","-",'3c AA'!AC72)</f>
        <v>-</v>
      </c>
      <c r="AA53" s="117" t="str">
        <f>IF('3c AA'!AD72="-","-",'3c AA'!AD72)</f>
        <v>-</v>
      </c>
      <c r="AB53" s="117" t="str">
        <f>IF('3c AA'!AE72="-","-",'3c AA'!AE72)</f>
        <v>-</v>
      </c>
      <c r="AC53" s="117" t="str">
        <f>IF('3c AA'!AF72="-","-",'3c AA'!AF72)</f>
        <v>-</v>
      </c>
      <c r="AD53" s="25"/>
    </row>
    <row r="54" spans="1:30" s="26" customFormat="1" ht="11.25" customHeight="1" x14ac:dyDescent="0.15">
      <c r="A54" s="207">
        <v>3</v>
      </c>
      <c r="B54" s="120" t="s">
        <v>246</v>
      </c>
      <c r="C54" s="120" t="s">
        <v>183</v>
      </c>
      <c r="D54" s="122" t="s">
        <v>128</v>
      </c>
      <c r="E54" s="119"/>
      <c r="F54" s="27"/>
      <c r="G54" s="117">
        <f>IF('3d PC'!G15="-","-",'3d PC'!G56)</f>
        <v>6.5567588596821027</v>
      </c>
      <c r="H54" s="117">
        <f>IF('3d PC'!H15="-","-",'3d PC'!H56)</f>
        <v>6.5567588596821027</v>
      </c>
      <c r="I54" s="117">
        <f>IF('3d PC'!I15="-","-",'3d PC'!I56)</f>
        <v>6.6197359495950758</v>
      </c>
      <c r="J54" s="117">
        <f>IF('3d PC'!J15="-","-",'3d PC'!J56)</f>
        <v>6.6197359495950758</v>
      </c>
      <c r="K54" s="117">
        <f>IF('3d PC'!K15="-","-",'3d PC'!K56)</f>
        <v>6.6995028867368616</v>
      </c>
      <c r="L54" s="117">
        <f>IF('3d PC'!L15="-","-",'3d PC'!L56)</f>
        <v>6.6995028867368616</v>
      </c>
      <c r="M54" s="117">
        <f>IF('3d PC'!M15="-","-",'3d PC'!M56)</f>
        <v>7.1131218301273513</v>
      </c>
      <c r="N54" s="117">
        <f>IF('3d PC'!N15="-","-",'3d PC'!N56)</f>
        <v>7.1131218301273513</v>
      </c>
      <c r="O54" s="27"/>
      <c r="P54" s="117">
        <f>'3d PC'!P56</f>
        <v>7.1131218301273513</v>
      </c>
      <c r="Q54" s="117">
        <f>'3d PC'!Q56</f>
        <v>7.2804579515147188</v>
      </c>
      <c r="R54" s="117">
        <f>'3d PC'!R56</f>
        <v>7.1935840895118579</v>
      </c>
      <c r="S54" s="117">
        <f>'3d PC'!S56</f>
        <v>7.3593999937099728</v>
      </c>
      <c r="T54" s="117">
        <f>'3d PC'!T56</f>
        <v>7.0492243060839304</v>
      </c>
      <c r="U54" s="117">
        <f>'3d PC'!U56</f>
        <v>7.1089669218364691</v>
      </c>
      <c r="V54" s="117">
        <f>'3d PC'!V56</f>
        <v>6.9829560851947949</v>
      </c>
      <c r="W54" s="117">
        <f>'3d PC'!W56</f>
        <v>9.6262235975887975</v>
      </c>
      <c r="X54" s="27"/>
      <c r="Y54" s="117">
        <f>'3d PC'!Y56</f>
        <v>9.9504863797742438</v>
      </c>
      <c r="Z54" s="117" t="str">
        <f>'3d PC'!Z56</f>
        <v>-</v>
      </c>
      <c r="AA54" s="117" t="str">
        <f>'3d PC'!AA56</f>
        <v>-</v>
      </c>
      <c r="AB54" s="117" t="str">
        <f>'3d PC'!AB56</f>
        <v>-</v>
      </c>
      <c r="AC54" s="117" t="str">
        <f>'3d PC'!AC56</f>
        <v>-</v>
      </c>
      <c r="AD54" s="25"/>
    </row>
    <row r="55" spans="1:30" s="26" customFormat="1" ht="11.25" customHeight="1" x14ac:dyDescent="0.15">
      <c r="A55" s="207">
        <v>4</v>
      </c>
      <c r="B55" s="120" t="s">
        <v>247</v>
      </c>
      <c r="C55" s="120" t="s">
        <v>184</v>
      </c>
      <c r="D55" s="122" t="s">
        <v>128</v>
      </c>
      <c r="E55" s="119"/>
      <c r="F55" s="27"/>
      <c r="G55" s="117">
        <f>IF('3e NC-Elec'!H18="-","-",'3e NC-Elec'!H18)</f>
        <v>19.293899999999997</v>
      </c>
      <c r="H55" s="117">
        <f>IF('3e NC-Elec'!I18="-","-",'3e NC-Elec'!I18)</f>
        <v>19.293899999999997</v>
      </c>
      <c r="I55" s="117">
        <f>IF('3e NC-Elec'!J18="-","-",'3e NC-Elec'!J18)</f>
        <v>14.818999999999999</v>
      </c>
      <c r="J55" s="117">
        <f>IF('3e NC-Elec'!K18="-","-",'3e NC-Elec'!K18)</f>
        <v>14.818999999999999</v>
      </c>
      <c r="K55" s="117">
        <f>IF('3e NC-Elec'!L18="-","-",'3e NC-Elec'!L18)</f>
        <v>15.184000000000001</v>
      </c>
      <c r="L55" s="117">
        <f>IF('3e NC-Elec'!M18="-","-",'3e NC-Elec'!M18)</f>
        <v>15.184000000000001</v>
      </c>
      <c r="M55" s="117">
        <f>IF('3e NC-Elec'!N18="-","-",'3e NC-Elec'!N18)</f>
        <v>13.468499999999999</v>
      </c>
      <c r="N55" s="117">
        <f>IF('3e NC-Elec'!O18="-","-",'3e NC-Elec'!O18)</f>
        <v>13.468499999999999</v>
      </c>
      <c r="O55" s="27"/>
      <c r="P55" s="117">
        <f>'3e NC-Elec'!Q18</f>
        <v>13.468499999999999</v>
      </c>
      <c r="Q55" s="117">
        <f>'3e NC-Elec'!R18</f>
        <v>13.432</v>
      </c>
      <c r="R55" s="117">
        <f>'3e NC-Elec'!S18</f>
        <v>13.432</v>
      </c>
      <c r="S55" s="117">
        <f>'3e NC-Elec'!T18</f>
        <v>11.351499999999998</v>
      </c>
      <c r="T55" s="117">
        <f>'3e NC-Elec'!U18</f>
        <v>11.351499999999998</v>
      </c>
      <c r="U55" s="117">
        <f>'3e NC-Elec'!V18</f>
        <v>12.738500000000002</v>
      </c>
      <c r="V55" s="117">
        <f>'3e NC-Elec'!W18</f>
        <v>12.738500000000002</v>
      </c>
      <c r="W55" s="117">
        <f>'3e NC-Elec'!X18</f>
        <v>92.016499999999994</v>
      </c>
      <c r="X55" s="27"/>
      <c r="Y55" s="117">
        <f>'3e NC-Elec'!Z18</f>
        <v>92.016499999999994</v>
      </c>
      <c r="Z55" s="117" t="str">
        <f>'3e NC-Elec'!AA18</f>
        <v>-</v>
      </c>
      <c r="AA55" s="117" t="str">
        <f>'3e NC-Elec'!AB18</f>
        <v>-</v>
      </c>
      <c r="AB55" s="117" t="str">
        <f>'3e NC-Elec'!AC18</f>
        <v>-</v>
      </c>
      <c r="AC55" s="117" t="str">
        <f>'3e NC-Elec'!AD18</f>
        <v>-</v>
      </c>
      <c r="AD55" s="25"/>
    </row>
    <row r="56" spans="1:30" s="26" customFormat="1" ht="11.25" x14ac:dyDescent="0.15">
      <c r="A56" s="207">
        <v>5</v>
      </c>
      <c r="B56" s="120" t="s">
        <v>248</v>
      </c>
      <c r="C56" s="120" t="s">
        <v>185</v>
      </c>
      <c r="D56" s="122" t="s">
        <v>128</v>
      </c>
      <c r="E56" s="119"/>
      <c r="F56" s="27"/>
      <c r="G56" s="117">
        <f>IF('3g CPIH'!C$17="-","-",'3h OC '!$E$7*('3g CPIH'!C$17/'3g CPIH'!$G$17))</f>
        <v>38.772147945205475</v>
      </c>
      <c r="H56" s="117">
        <f>IF('3g CPIH'!D$17="-","-",'3h OC '!$E$7*('3g CPIH'!D$17/'3g CPIH'!$G$17))</f>
        <v>38.849769863013698</v>
      </c>
      <c r="I56" s="117">
        <f>IF('3g CPIH'!E$17="-","-",'3h OC '!$E$7*('3g CPIH'!E$17/'3g CPIH'!$G$17))</f>
        <v>38.966202739726029</v>
      </c>
      <c r="J56" s="117">
        <f>IF('3g CPIH'!F$17="-","-",'3h OC '!$E$7*('3g CPIH'!F$17/'3g CPIH'!$G$17))</f>
        <v>39.199068493150683</v>
      </c>
      <c r="K56" s="117">
        <f>IF('3g CPIH'!G$17="-","-",'3h OC '!$E$7*('3g CPIH'!G$17/'3g CPIH'!$G$17))</f>
        <v>39.6648</v>
      </c>
      <c r="L56" s="117">
        <f>IF('3g CPIH'!H$17="-","-",'3h OC '!$E$7*('3g CPIH'!H$17/'3g CPIH'!$G$17))</f>
        <v>40.169342465753431</v>
      </c>
      <c r="M56" s="117">
        <f>IF('3g CPIH'!I$17="-","-",'3h OC '!$E$7*('3g CPIH'!I$17/'3g CPIH'!$G$17))</f>
        <v>40.751506849315064</v>
      </c>
      <c r="N56" s="117">
        <f>IF('3g CPIH'!J$17="-","-",'3h OC '!$E$7*('3g CPIH'!J$17/'3g CPIH'!$G$17))</f>
        <v>41.100805479452056</v>
      </c>
      <c r="O56" s="27"/>
      <c r="P56" s="117">
        <f>IF('3g CPIH'!L$17="-","-",'3h OC '!$E$7*('3g CPIH'!L$17/'3g CPIH'!$G$17))</f>
        <v>41.100805479452056</v>
      </c>
      <c r="Q56" s="117">
        <f>IF('3g CPIH'!M$17="-","-",'3h OC '!$E$7*('3g CPIH'!M$17/'3g CPIH'!$G$17))</f>
        <v>41.566536986301365</v>
      </c>
      <c r="R56" s="117">
        <f>IF('3g CPIH'!N$17="-","-",'3h OC '!$E$7*('3g CPIH'!N$17/'3g CPIH'!$G$17))</f>
        <v>41.877024657534243</v>
      </c>
      <c r="S56" s="117">
        <f>IF('3g CPIH'!O$17="-","-",'3h OC '!$E$7*('3g CPIH'!O$17/'3g CPIH'!$G$17))</f>
        <v>42.109890410958904</v>
      </c>
      <c r="T56" s="117">
        <f>IF('3g CPIH'!P$17="-","-",'3h OC '!$E$7*('3g CPIH'!P$17/'3g CPIH'!$G$17))</f>
        <v>42.226323287671228</v>
      </c>
      <c r="U56" s="117">
        <f>IF('3g CPIH'!Q$17="-","-",'3h OC '!$E$7*('3g CPIH'!Q$17/'3g CPIH'!$G$17))</f>
        <v>42.45918904109589</v>
      </c>
      <c r="V56" s="117">
        <f>IF('3g CPIH'!R$17="-","-",'3h OC '!$E$7*('3g CPIH'!R$17/'3g CPIH'!$G$17))</f>
        <v>43.235408219178083</v>
      </c>
      <c r="W56" s="117">
        <f>IF('3g CPIH'!S$17="-","-",'3h OC '!$E$7*('3g CPIH'!S$17/'3g CPIH'!$G$17))</f>
        <v>44.516169863013701</v>
      </c>
      <c r="X56" s="27"/>
      <c r="Y56" s="117">
        <f>IF('3g CPIH'!U$17="-","-",'3h OC '!$E$7*('3g CPIH'!U$17/'3g CPIH'!$G$17))</f>
        <v>46.767205479452052</v>
      </c>
      <c r="Z56" s="117" t="str">
        <f>IF('3g CPIH'!V$17="-","-",'3h OC '!$E$7*('3g CPIH'!V$17/'3g CPIH'!$G$17))</f>
        <v>-</v>
      </c>
      <c r="AA56" s="117" t="str">
        <f>IF('3g CPIH'!W$17="-","-",'3h OC '!$E$7*('3g CPIH'!W$17/'3g CPIH'!$G$17))</f>
        <v>-</v>
      </c>
      <c r="AB56" s="117" t="str">
        <f>IF('3g CPIH'!X$17="-","-",'3h OC '!$E$7*('3g CPIH'!X$17/'3g CPIH'!$G$17))</f>
        <v>-</v>
      </c>
      <c r="AC56" s="117" t="str">
        <f>IF('3g CPIH'!Y$17="-","-",'3h OC '!$E$7*('3g CPIH'!Y$17/'3g CPIH'!$G$17))</f>
        <v>-</v>
      </c>
      <c r="AD56" s="25"/>
    </row>
    <row r="57" spans="1:30" s="26" customFormat="1" ht="11.25" x14ac:dyDescent="0.15">
      <c r="A57" s="207">
        <v>6</v>
      </c>
      <c r="B57" s="120" t="s">
        <v>248</v>
      </c>
      <c r="C57" s="120" t="s">
        <v>186</v>
      </c>
      <c r="D57" s="122" t="s">
        <v>128</v>
      </c>
      <c r="E57" s="119"/>
      <c r="F57" s="27"/>
      <c r="G57" s="117" t="s">
        <v>249</v>
      </c>
      <c r="H57" s="117" t="s">
        <v>249</v>
      </c>
      <c r="I57" s="117" t="s">
        <v>249</v>
      </c>
      <c r="J57" s="117" t="s">
        <v>249</v>
      </c>
      <c r="K57" s="117">
        <f>IF('3i SMNCC'!G$64="-","-",'3i SMNCC'!G$64)</f>
        <v>0</v>
      </c>
      <c r="L57" s="117">
        <f>IF('3i SMNCC'!H$64="-","-",'3i SMNCC'!H$64)</f>
        <v>-0.1310662676190151</v>
      </c>
      <c r="M57" s="117">
        <f>IF('3i SMNCC'!I$64="-","-",'3i SMNCC'!I$64)</f>
        <v>1.6490220555819262</v>
      </c>
      <c r="N57" s="117">
        <f>IF('3i SMNCC'!J$64="-","-",'3i SMNCC'!J$64)</f>
        <v>1.7011822078168848</v>
      </c>
      <c r="O57" s="27"/>
      <c r="P57" s="117">
        <f>IF('3i SMNCC'!L$64="-","-",'3i SMNCC'!L$64)</f>
        <v>1.7011822078168848</v>
      </c>
      <c r="Q57" s="117">
        <f>IF('3i SMNCC'!M$64="-","-",'3i SMNCC'!M$64)</f>
        <v>3.37071596157242</v>
      </c>
      <c r="R57" s="117">
        <f>IF('3i SMNCC'!N$64="-","-",'3i SMNCC'!N$64)</f>
        <v>3.2761312765157915</v>
      </c>
      <c r="S57" s="117">
        <f>IF('3i SMNCC'!O$64="-","-",'3i SMNCC'!O$64)</f>
        <v>4.8946129781636989</v>
      </c>
      <c r="T57" s="117">
        <f>IF('3i SMNCC'!P$64="-","-",'3i SMNCC'!P$64)</f>
        <v>4.2887571563853468</v>
      </c>
      <c r="U57" s="117">
        <f>IF('3i SMNCC'!Q$64="-","-",'3i SMNCC'!Q$64)</f>
        <v>4.0337120778428694</v>
      </c>
      <c r="V57" s="117">
        <f>IF('3i SMNCC'!R$64="-","-",'3i SMNCC'!R$64)</f>
        <v>4.3260832188341771</v>
      </c>
      <c r="W57" s="117">
        <f>IF('3i SMNCC'!S$64="-","-",'3i SMNCC'!S$64)</f>
        <v>4.2015880379606623</v>
      </c>
      <c r="X57" s="27"/>
      <c r="Y57" s="117">
        <f>IF('3i SMNCC'!U$64="-","-",'3i SMNCC'!U$64)</f>
        <v>4.0728065027047933</v>
      </c>
      <c r="Z57" s="117" t="str">
        <f>IF('3i SMNCC'!V$64="-","-",'3i SMNCC'!V$64)</f>
        <v>-</v>
      </c>
      <c r="AA57" s="117" t="str">
        <f>IF('3i SMNCC'!W$64="-","-",'3i SMNCC'!W$64)</f>
        <v>-</v>
      </c>
      <c r="AB57" s="117" t="str">
        <f>IF('3i SMNCC'!X$64="-","-",'3i SMNCC'!X$64)</f>
        <v>-</v>
      </c>
      <c r="AC57" s="117" t="str">
        <f>IF('3i SMNCC'!Y$64="-","-",'3i SMNCC'!Y$64)</f>
        <v>-</v>
      </c>
      <c r="AD57" s="25"/>
    </row>
    <row r="58" spans="1:30" s="26" customFormat="1" ht="12.6" customHeight="1" x14ac:dyDescent="0.15">
      <c r="A58" s="207">
        <v>7</v>
      </c>
      <c r="B58" s="120" t="s">
        <v>248</v>
      </c>
      <c r="C58" s="120" t="s">
        <v>187</v>
      </c>
      <c r="D58" s="122" t="s">
        <v>128</v>
      </c>
      <c r="E58" s="119"/>
      <c r="F58" s="27"/>
      <c r="G58" s="117">
        <f>IF('3g CPIH'!C$17="-","-",'3j PAAC PAP'!$G$11*('3g CPIH'!C$17/'3g CPIH'!$G$17))</f>
        <v>23.857918590998043</v>
      </c>
      <c r="H58" s="117">
        <f>IF('3g CPIH'!D$17="-","-",'3j PAAC PAP'!$G$11*('3g CPIH'!D$17/'3g CPIH'!$G$17))</f>
        <v>23.905682191780819</v>
      </c>
      <c r="I58" s="117">
        <f>IF('3g CPIH'!E$17="-","-",'3j PAAC PAP'!$G$11*('3g CPIH'!E$17/'3g CPIH'!$G$17))</f>
        <v>23.977327592954992</v>
      </c>
      <c r="J58" s="117">
        <f>IF('3g CPIH'!F$17="-","-",'3j PAAC PAP'!$G$11*('3g CPIH'!F$17/'3g CPIH'!$G$17))</f>
        <v>24.120618395303325</v>
      </c>
      <c r="K58" s="117">
        <f>IF('3g CPIH'!G$17="-","-",'3j PAAC PAP'!$G$11*('3g CPIH'!G$17/'3g CPIH'!$G$17))</f>
        <v>24.4072</v>
      </c>
      <c r="L58" s="117">
        <f>IF('3g CPIH'!H$17="-","-",'3j PAAC PAP'!$G$11*('3g CPIH'!H$17/'3g CPIH'!$G$17))</f>
        <v>24.717663405088064</v>
      </c>
      <c r="M58" s="117">
        <f>IF('3g CPIH'!I$17="-","-",'3j PAAC PAP'!$G$11*('3g CPIH'!I$17/'3g CPIH'!$G$17))</f>
        <v>25.075890410958902</v>
      </c>
      <c r="N58" s="117">
        <f>IF('3g CPIH'!J$17="-","-",'3j PAAC PAP'!$G$11*('3g CPIH'!J$17/'3g CPIH'!$G$17))</f>
        <v>25.290826614481411</v>
      </c>
      <c r="O58" s="27"/>
      <c r="P58" s="117">
        <f>IF('3g CPIH'!L$17="-","-",'3j PAAC PAP'!$G$11*('3g CPIH'!L$17/'3g CPIH'!$G$17))</f>
        <v>25.290826614481411</v>
      </c>
      <c r="Q58" s="117">
        <f>IF('3g CPIH'!M$17="-","-",'3j PAAC PAP'!$G$11*('3g CPIH'!M$17/'3g CPIH'!$G$17))</f>
        <v>25.577408219178082</v>
      </c>
      <c r="R58" s="117">
        <f>IF('3g CPIH'!N$17="-","-",'3j PAAC PAP'!$G$11*('3g CPIH'!N$17/'3g CPIH'!$G$17))</f>
        <v>25.768462622309197</v>
      </c>
      <c r="S58" s="117">
        <f>IF('3g CPIH'!O$17="-","-",'3j PAAC PAP'!$G$11*('3g CPIH'!O$17/'3g CPIH'!$G$17))</f>
        <v>25.911753424657533</v>
      </c>
      <c r="T58" s="117">
        <f>IF('3g CPIH'!P$17="-","-",'3j PAAC PAP'!$G$11*('3g CPIH'!P$17/'3g CPIH'!$G$17))</f>
        <v>25.983398825831699</v>
      </c>
      <c r="U58" s="117">
        <f>IF('3g CPIH'!Q$17="-","-",'3j PAAC PAP'!$G$11*('3g CPIH'!Q$17/'3g CPIH'!$G$17))</f>
        <v>26.126689628180038</v>
      </c>
      <c r="V58" s="117">
        <f>IF('3g CPIH'!R$17="-","-",'3j PAAC PAP'!$G$11*('3g CPIH'!R$17/'3g CPIH'!$G$17))</f>
        <v>26.604325636007829</v>
      </c>
      <c r="W58" s="117">
        <f>IF('3g CPIH'!S$17="-","-",'3j PAAC PAP'!$G$11*('3g CPIH'!S$17/'3g CPIH'!$G$17))</f>
        <v>27.39242504892368</v>
      </c>
      <c r="X58" s="27"/>
      <c r="Y58" s="117">
        <f>IF('3g CPIH'!U$17="-","-",'3j PAAC PAP'!$G$11*('3g CPIH'!U$17/'3g CPIH'!$G$17))</f>
        <v>28.777569471624265</v>
      </c>
      <c r="Z58" s="117" t="str">
        <f>IF('3g CPIH'!V$17="-","-",'3j PAAC PAP'!$G$11*('3g CPIH'!V$17/'3g CPIH'!$G$17))</f>
        <v>-</v>
      </c>
      <c r="AA58" s="117" t="str">
        <f>IF('3g CPIH'!W$17="-","-",'3j PAAC PAP'!$G$11*('3g CPIH'!W$17/'3g CPIH'!$G$17))</f>
        <v>-</v>
      </c>
      <c r="AB58" s="117" t="str">
        <f>IF('3g CPIH'!X$17="-","-",'3j PAAC PAP'!$G$11*('3g CPIH'!X$17/'3g CPIH'!$G$17))</f>
        <v>-</v>
      </c>
      <c r="AC58" s="117" t="str">
        <f>IF('3g CPIH'!Y$17="-","-",'3j PAAC PAP'!$G$11*('3g CPIH'!Y$17/'3g CPIH'!$G$17))</f>
        <v>-</v>
      </c>
      <c r="AD58" s="25"/>
    </row>
    <row r="59" spans="1:30" s="26" customFormat="1" ht="11.25" x14ac:dyDescent="0.15">
      <c r="A59" s="207">
        <v>8</v>
      </c>
      <c r="B59" s="120" t="s">
        <v>248</v>
      </c>
      <c r="C59" s="120" t="s">
        <v>188</v>
      </c>
      <c r="D59" s="122" t="s">
        <v>128</v>
      </c>
      <c r="E59" s="119"/>
      <c r="F59" s="27"/>
      <c r="G59" s="117">
        <f>IF(G54="-","-",SUM(G51:G57)*'3j PAAC PAP'!$G$29)</f>
        <v>0</v>
      </c>
      <c r="H59" s="117">
        <f>IF(H54="-","-",SUM(H51:H57)*'3j PAAC PAP'!$G$29)</f>
        <v>0</v>
      </c>
      <c r="I59" s="117">
        <f>IF(I54="-","-",SUM(I51:I57)*'3j PAAC PAP'!$G$29)</f>
        <v>0</v>
      </c>
      <c r="J59" s="117">
        <f>IF(J54="-","-",SUM(J51:J57)*'3j PAAC PAP'!$G$29)</f>
        <v>0</v>
      </c>
      <c r="K59" s="117">
        <f>IF(K54="-","-",SUM(K51:K57)*'3j PAAC PAP'!$G$29)</f>
        <v>0</v>
      </c>
      <c r="L59" s="117">
        <f>IF(L54="-","-",SUM(L51:L57)*'3j PAAC PAP'!$G$29)</f>
        <v>0</v>
      </c>
      <c r="M59" s="117">
        <f>IF(M54="-","-",SUM(M51:M57)*'3j PAAC PAP'!$G$29)</f>
        <v>0</v>
      </c>
      <c r="N59" s="117">
        <f>IF(N54="-","-",SUM(N51:N57)*'3j PAAC PAP'!$G$29)</f>
        <v>0</v>
      </c>
      <c r="O59" s="27"/>
      <c r="P59" s="117">
        <f>IF(P54="-","-",SUM(P51:P57)*'3j PAAC PAP'!$G$29)</f>
        <v>0</v>
      </c>
      <c r="Q59" s="117">
        <f>IF(Q54="-","-",SUM(Q51:Q57)*'3j PAAC PAP'!$G$29)</f>
        <v>0</v>
      </c>
      <c r="R59" s="117">
        <f>IF(R54="-","-",SUM(R51:R57)*'3j PAAC PAP'!$G$29)</f>
        <v>0</v>
      </c>
      <c r="S59" s="117">
        <f>IF(S54="-","-",SUM(S51:S57)*'3j PAAC PAP'!$G$29)</f>
        <v>0</v>
      </c>
      <c r="T59" s="117">
        <f>IF(T54="-","-",SUM(T51:T57)*'3j PAAC PAP'!$G$29)</f>
        <v>0</v>
      </c>
      <c r="U59" s="117">
        <f>IF(U54="-","-",SUM(U51:U57)*'3j PAAC PAP'!$G$29)</f>
        <v>0</v>
      </c>
      <c r="V59" s="117">
        <f>IF(V54="-","-",SUM(V51:V57)*'3j PAAC PAP'!$G$29)</f>
        <v>0</v>
      </c>
      <c r="W59" s="117">
        <f>IF(W54="-","-",SUM(W51:W57)*'3j PAAC PAP'!$G$29)</f>
        <v>0</v>
      </c>
      <c r="X59" s="27"/>
      <c r="Y59" s="117">
        <f>IF(Y54="-","-",SUM(Y51:Y57)*'3j PAAC PAP'!$G$29)</f>
        <v>0</v>
      </c>
      <c r="Z59" s="117" t="str">
        <f>IF(Z54="-","-",SUM(Z51:Z57)*'3j PAAC PAP'!$G$29)</f>
        <v>-</v>
      </c>
      <c r="AA59" s="117" t="str">
        <f>IF(AA54="-","-",SUM(AA51:AA57)*'3j PAAC PAP'!$G$29)</f>
        <v>-</v>
      </c>
      <c r="AB59" s="117" t="str">
        <f>IF(AB54="-","-",SUM(AB51:AB57)*'3j PAAC PAP'!$G$29)</f>
        <v>-</v>
      </c>
      <c r="AC59" s="117" t="str">
        <f>IF(AC54="-","-",SUM(AC51:AC57)*'3j PAAC PAP'!$G$29)</f>
        <v>-</v>
      </c>
      <c r="AD59" s="25"/>
    </row>
    <row r="60" spans="1:30" s="26" customFormat="1" ht="11.25" customHeight="1" x14ac:dyDescent="0.15">
      <c r="A60" s="207">
        <v>9</v>
      </c>
      <c r="B60" s="120" t="s">
        <v>189</v>
      </c>
      <c r="C60" s="120" t="s">
        <v>250</v>
      </c>
      <c r="D60" s="122" t="s">
        <v>128</v>
      </c>
      <c r="E60" s="119"/>
      <c r="F60" s="27"/>
      <c r="G60" s="117">
        <f>IF(G54="-","-",SUM(G51:G59)*'3k EBIT'!$E$7)</f>
        <v>1.7136946894675125</v>
      </c>
      <c r="H60" s="117">
        <f>IF(H54="-","-",SUM(H51:H59)*'3k EBIT'!$E$7)</f>
        <v>1.7161231561915828</v>
      </c>
      <c r="I60" s="117">
        <f>IF(I54="-","-",SUM(I51:I59)*'3k EBIT'!$E$7)</f>
        <v>1.6343157333551233</v>
      </c>
      <c r="J60" s="117">
        <f>IF(J54="-","-",SUM(J51:J59)*'3k EBIT'!$E$7)</f>
        <v>1.6416011335273346</v>
      </c>
      <c r="K60" s="117">
        <f>IF(K54="-","-",SUM(K51:K59)*'3k EBIT'!$E$7)</f>
        <v>1.6647861799103196</v>
      </c>
      <c r="L60" s="117">
        <f>IF(L54="-","-",SUM(L51:L59)*'3k EBIT'!$E$7)</f>
        <v>1.6780327221455327</v>
      </c>
      <c r="M60" s="117">
        <f>IF(M54="-","-",SUM(M51:M59)*'3k EBIT'!$E$7)</f>
        <v>1.7055081409154034</v>
      </c>
      <c r="N60" s="117">
        <f>IF(N54="-","-",SUM(N51:N59)*'3k EBIT'!$E$7)</f>
        <v>1.7174464790022075</v>
      </c>
      <c r="O60" s="27"/>
      <c r="P60" s="117">
        <f>IF(P54="-","-",SUM(P51:P59)*'3k EBIT'!$E$7)</f>
        <v>1.7174464790022075</v>
      </c>
      <c r="Q60" s="117">
        <f>IF(Q54="-","-",SUM(Q51:Q59)*'3k EBIT'!$E$7)</f>
        <v>1.7668868430883975</v>
      </c>
      <c r="R60" s="117">
        <f>IF(R54="-","-",SUM(R51:R59)*'3k EBIT'!$E$7)</f>
        <v>1.7730862208452314</v>
      </c>
      <c r="S60" s="117">
        <f>IF(S54="-","-",SUM(S51:S59)*'3k EBIT'!$E$7)</f>
        <v>1.7746347730474685</v>
      </c>
      <c r="T60" s="117">
        <f>IF(T54="-","-",SUM(T51:T59)*'3k EBIT'!$E$7)</f>
        <v>1.7605357748594297</v>
      </c>
      <c r="U60" s="117">
        <f>IF(U54="-","-",SUM(U51:U59)*'3k EBIT'!$E$7)</f>
        <v>1.7909019729323259</v>
      </c>
      <c r="V60" s="117">
        <f>IF(V54="-","-",SUM(V51:V59)*'3k EBIT'!$E$7)</f>
        <v>1.8184087065476739</v>
      </c>
      <c r="W60" s="117">
        <f>IF(W54="-","-",SUM(W51:W59)*'3k EBIT'!$E$7)</f>
        <v>3.4427182940117254</v>
      </c>
      <c r="X60" s="27"/>
      <c r="Y60" s="117">
        <f>IF(Y54="-","-",SUM(Y51:Y59)*'3k EBIT'!$E$7)</f>
        <v>3.5169299098003002</v>
      </c>
      <c r="Z60" s="117" t="str">
        <f>IF(Z54="-","-",SUM(Z51:Z59)*'3k EBIT'!$E$7)</f>
        <v>-</v>
      </c>
      <c r="AA60" s="117" t="str">
        <f>IF(AA54="-","-",SUM(AA51:AA59)*'3k EBIT'!$E$7)</f>
        <v>-</v>
      </c>
      <c r="AB60" s="117" t="str">
        <f>IF(AB54="-","-",SUM(AB51:AB59)*'3k EBIT'!$E$7)</f>
        <v>-</v>
      </c>
      <c r="AC60" s="117" t="str">
        <f>IF(AC54="-","-",SUM(AC51:AC59)*'3k EBIT'!$E$7)</f>
        <v>-</v>
      </c>
      <c r="AD60" s="25"/>
    </row>
    <row r="61" spans="1:30" s="26" customFormat="1" ht="11.25" customHeight="1" x14ac:dyDescent="0.15">
      <c r="A61" s="207">
        <v>10</v>
      </c>
      <c r="B61" s="120" t="s">
        <v>251</v>
      </c>
      <c r="C61" s="156" t="s">
        <v>252</v>
      </c>
      <c r="D61" s="122" t="s">
        <v>128</v>
      </c>
      <c r="E61" s="118"/>
      <c r="F61" s="27"/>
      <c r="G61" s="117">
        <f>IF(G56="-","-",SUM(G51:G54,G56:G60)*'3l HAP'!$E$8)</f>
        <v>1.0380545145696551</v>
      </c>
      <c r="H61" s="117">
        <f>IF(H56="-","-",SUM(H51:H54,H56:H60)*'3l HAP'!$E$8)</f>
        <v>1.0399258391286532</v>
      </c>
      <c r="I61" s="117">
        <f>IF(I56="-","-",SUM(I51:I54,I56:I60)*'3l HAP'!$E$8)</f>
        <v>1.0424037982908565</v>
      </c>
      <c r="J61" s="117">
        <f>IF(J56="-","-",SUM(J51:J54,J56:J60)*'3l HAP'!$E$8)</f>
        <v>1.0480177719678503</v>
      </c>
      <c r="K61" s="117">
        <f>IF(K56="-","-",SUM(K51:K54,K56:K60)*'3l HAP'!$E$8)</f>
        <v>1.0605397082247814</v>
      </c>
      <c r="L61" s="117">
        <f>IF(L56="-","-",SUM(L51:L54,L56:L60)*'3l HAP'!$E$8)</f>
        <v>1.0707472105804274</v>
      </c>
      <c r="M61" s="117">
        <f>IF(M56="-","-",SUM(M51:M54,M56:M60)*'3l HAP'!$E$8)</f>
        <v>1.1170358166094831</v>
      </c>
      <c r="N61" s="117">
        <f>IF(N56="-","-",SUM(N51:N54,N56:N60)*'3l HAP'!$E$8)</f>
        <v>1.1262352448058928</v>
      </c>
      <c r="O61" s="27"/>
      <c r="P61" s="117">
        <f>IF(P56="-","-",SUM(P51:P54,P56:P60)*'3l HAP'!$E$8)</f>
        <v>1.1262352448058928</v>
      </c>
      <c r="Q61" s="117">
        <f>IF(Q56="-","-",SUM(Q51:Q54,Q56:Q60)*'3l HAP'!$E$8)</f>
        <v>1.1648673292845906</v>
      </c>
      <c r="R61" s="117">
        <f>IF(R56="-","-",SUM(R51:R54,R56:R60)*'3l HAP'!$E$8)</f>
        <v>1.1696444372975936</v>
      </c>
      <c r="S61" s="117">
        <f>IF(S56="-","-",SUM(S51:S54,S56:S60)*'3l HAP'!$E$8)</f>
        <v>1.2012983190306505</v>
      </c>
      <c r="T61" s="117">
        <f>IF(T56="-","-",SUM(T51:T54,T56:T60)*'3l HAP'!$E$8)</f>
        <v>1.190433932335526</v>
      </c>
      <c r="U61" s="117">
        <f>IF(U56="-","-",SUM(U51:U54,U56:U60)*'3l HAP'!$E$8)</f>
        <v>1.1935264086168762</v>
      </c>
      <c r="V61" s="117">
        <f>IF(V56="-","-",SUM(V51:V54,V56:V60)*'3l HAP'!$E$8)</f>
        <v>1.2147225096966294</v>
      </c>
      <c r="W61" s="117">
        <f>IF(W56="-","-",SUM(W51:W54,W56:W60)*'3l HAP'!$E$8)</f>
        <v>1.3056715668043803</v>
      </c>
      <c r="X61" s="27"/>
      <c r="Y61" s="117">
        <f>IF(Y56="-","-",SUM(Y51:Y54,Y56:Y60)*'3l HAP'!$E$8)</f>
        <v>1.3628574519604699</v>
      </c>
      <c r="Z61" s="117" t="str">
        <f>IF(Z56="-","-",SUM(Z51:Z54,Z56:Z60)*'3l HAP'!$E$8)</f>
        <v>-</v>
      </c>
      <c r="AA61" s="117" t="str">
        <f>IF(AA56="-","-",SUM(AA51:AA54,AA56:AA60)*'3l HAP'!$E$8)</f>
        <v>-</v>
      </c>
      <c r="AB61" s="117" t="str">
        <f>IF(AB56="-","-",SUM(AB51:AB54,AB56:AB60)*'3l HAP'!$E$8)</f>
        <v>-</v>
      </c>
      <c r="AC61" s="117" t="str">
        <f>IF(AC56="-","-",SUM(AC51:AC54,AC56:AC60)*'3l HAP'!$E$8)</f>
        <v>-</v>
      </c>
      <c r="AD61" s="25"/>
    </row>
    <row r="62" spans="1:30" s="26" customFormat="1" ht="11.25" customHeight="1" x14ac:dyDescent="0.15">
      <c r="A62" s="207">
        <v>11</v>
      </c>
      <c r="B62" s="120" t="s">
        <v>253</v>
      </c>
      <c r="C62" s="120" t="str">
        <f>B62&amp;"_"&amp;D62</f>
        <v>Total_N Wales and Mersey</v>
      </c>
      <c r="D62" s="122" t="s">
        <v>128</v>
      </c>
      <c r="E62" s="119"/>
      <c r="F62" s="27"/>
      <c r="G62" s="117">
        <f t="shared" ref="G62:N62" si="9">IF(G56="-","-",SUM(G51:G61))</f>
        <v>91.232474599922782</v>
      </c>
      <c r="H62" s="117">
        <f t="shared" si="9"/>
        <v>91.362159909796844</v>
      </c>
      <c r="I62" s="117">
        <f t="shared" si="9"/>
        <v>87.058985813922078</v>
      </c>
      <c r="J62" s="117">
        <f t="shared" si="9"/>
        <v>87.448041743544266</v>
      </c>
      <c r="K62" s="117">
        <f t="shared" si="9"/>
        <v>88.680828774871969</v>
      </c>
      <c r="L62" s="117">
        <f t="shared" si="9"/>
        <v>89.388222422685303</v>
      </c>
      <c r="M62" s="117">
        <f t="shared" si="9"/>
        <v>90.880585103508125</v>
      </c>
      <c r="N62" s="117">
        <f t="shared" si="9"/>
        <v>91.518117855685816</v>
      </c>
      <c r="O62" s="27"/>
      <c r="P62" s="117">
        <f t="shared" ref="P62:W62" si="10">IF(P56="-","-",SUM(P51:P61))</f>
        <v>91.518117855685816</v>
      </c>
      <c r="Q62" s="117">
        <f t="shared" si="10"/>
        <v>94.158873290939567</v>
      </c>
      <c r="R62" s="117">
        <f t="shared" si="10"/>
        <v>94.489933304013917</v>
      </c>
      <c r="S62" s="117">
        <f t="shared" si="10"/>
        <v>94.603089899568232</v>
      </c>
      <c r="T62" s="117">
        <f t="shared" si="10"/>
        <v>93.850173283167166</v>
      </c>
      <c r="U62" s="117">
        <f t="shared" si="10"/>
        <v>95.451486050504485</v>
      </c>
      <c r="V62" s="117">
        <f t="shared" si="10"/>
        <v>96.920404375459185</v>
      </c>
      <c r="W62" s="117">
        <f t="shared" si="10"/>
        <v>182.50129640830295</v>
      </c>
      <c r="X62" s="27"/>
      <c r="Y62" s="117">
        <f t="shared" ref="Y62:AC62" si="11">IF(Y56="-","-",SUM(Y51:Y61))</f>
        <v>186.46435519531613</v>
      </c>
      <c r="Z62" s="117" t="str">
        <f t="shared" si="11"/>
        <v>-</v>
      </c>
      <c r="AA62" s="117" t="str">
        <f t="shared" si="11"/>
        <v>-</v>
      </c>
      <c r="AB62" s="117" t="str">
        <f t="shared" si="11"/>
        <v>-</v>
      </c>
      <c r="AC62" s="117" t="str">
        <f t="shared" si="11"/>
        <v>-</v>
      </c>
      <c r="AD62" s="25"/>
    </row>
    <row r="63" spans="1:30" s="26" customFormat="1" ht="11.25" customHeight="1" x14ac:dyDescent="0.15">
      <c r="A63" s="207">
        <v>1</v>
      </c>
      <c r="B63" s="123" t="s">
        <v>244</v>
      </c>
      <c r="C63" s="123" t="s">
        <v>180</v>
      </c>
      <c r="D63" s="121" t="s">
        <v>133</v>
      </c>
      <c r="E63" s="75"/>
      <c r="F63" s="27"/>
      <c r="G63" s="35" t="s">
        <v>249</v>
      </c>
      <c r="H63" s="35" t="s">
        <v>249</v>
      </c>
      <c r="I63" s="35" t="s">
        <v>249</v>
      </c>
      <c r="J63" s="35" t="s">
        <v>249</v>
      </c>
      <c r="K63" s="35" t="s">
        <v>249</v>
      </c>
      <c r="L63" s="35" t="s">
        <v>249</v>
      </c>
      <c r="M63" s="35" t="s">
        <v>249</v>
      </c>
      <c r="N63" s="35" t="s">
        <v>249</v>
      </c>
      <c r="O63" s="27"/>
      <c r="P63" s="35" t="s">
        <v>249</v>
      </c>
      <c r="Q63" s="35" t="s">
        <v>249</v>
      </c>
      <c r="R63" s="35" t="s">
        <v>249</v>
      </c>
      <c r="S63" s="35" t="s">
        <v>249</v>
      </c>
      <c r="T63" s="35" t="s">
        <v>249</v>
      </c>
      <c r="U63" s="35" t="s">
        <v>249</v>
      </c>
      <c r="V63" s="35" t="s">
        <v>249</v>
      </c>
      <c r="W63" s="35" t="s">
        <v>249</v>
      </c>
      <c r="X63" s="27"/>
      <c r="Y63" s="35" t="s">
        <v>249</v>
      </c>
      <c r="Z63" s="35" t="s">
        <v>249</v>
      </c>
      <c r="AA63" s="35" t="s">
        <v>249</v>
      </c>
      <c r="AB63" s="35" t="s">
        <v>249</v>
      </c>
      <c r="AC63" s="35" t="s">
        <v>249</v>
      </c>
      <c r="AD63" s="25"/>
    </row>
    <row r="64" spans="1:30" s="26" customFormat="1" ht="11.25" customHeight="1" x14ac:dyDescent="0.15">
      <c r="A64" s="207">
        <v>2</v>
      </c>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x14ac:dyDescent="0.15">
      <c r="A65" s="207"/>
      <c r="B65" s="123" t="s">
        <v>245</v>
      </c>
      <c r="C65" s="123" t="s">
        <v>182</v>
      </c>
      <c r="D65" s="121" t="s">
        <v>133</v>
      </c>
      <c r="E65" s="75"/>
      <c r="F65" s="27"/>
      <c r="G65" s="35" t="str">
        <f>IF('3c AA'!J73="-","-",'3c AA'!J73)</f>
        <v>-</v>
      </c>
      <c r="H65" s="35" t="str">
        <f>IF('3c AA'!K73="-","-",'3c AA'!K73)</f>
        <v>-</v>
      </c>
      <c r="I65" s="35" t="str">
        <f>IF('3c AA'!L73="-","-",'3c AA'!L73)</f>
        <v>-</v>
      </c>
      <c r="J65" s="35" t="str">
        <f>IF('3c AA'!M73="-","-",'3c AA'!M73)</f>
        <v>-</v>
      </c>
      <c r="K65" s="35" t="str">
        <f>IF('3c AA'!N73="-","-",'3c AA'!N73)</f>
        <v>-</v>
      </c>
      <c r="L65" s="35" t="str">
        <f>IF('3c AA'!O73="-","-",'3c AA'!O73)</f>
        <v>-</v>
      </c>
      <c r="M65" s="35" t="str">
        <f>IF('3c AA'!P73="-","-",'3c AA'!P73)</f>
        <v>-</v>
      </c>
      <c r="N65" s="35" t="str">
        <f>IF('3c AA'!Q73="-","-",'3c AA'!Q73)</f>
        <v>-</v>
      </c>
      <c r="O65" s="27"/>
      <c r="P65" s="35" t="str">
        <f>IF('3c AA'!S73="-","-",'3c AA'!S73)</f>
        <v>-</v>
      </c>
      <c r="Q65" s="35" t="str">
        <f>IF('3c AA'!T73="-","-",'3c AA'!T73)</f>
        <v>-</v>
      </c>
      <c r="R65" s="35" t="str">
        <f>IF('3c AA'!U73="-","-",'3c AA'!U73)</f>
        <v>-</v>
      </c>
      <c r="S65" s="35" t="str">
        <f>IF('3c AA'!V73="-","-",'3c AA'!V73)</f>
        <v>-</v>
      </c>
      <c r="T65" s="35">
        <f>IF('3c AA'!W73="-","-",'3c AA'!W73)</f>
        <v>0</v>
      </c>
      <c r="U65" s="35">
        <f>IF('3c AA'!X73="-","-",'3c AA'!X73)</f>
        <v>0</v>
      </c>
      <c r="V65" s="35">
        <f>IF('3c AA'!Y73="-","-",'3c AA'!Y73)</f>
        <v>0</v>
      </c>
      <c r="W65" s="35" t="str">
        <f>IF('3c AA'!Z73="-","-",'3c AA'!Z73)</f>
        <v>-</v>
      </c>
      <c r="X65" s="27"/>
      <c r="Y65" s="35">
        <f>IF('3c AA'!AB73="-","-",'3c AA'!AB73)</f>
        <v>0</v>
      </c>
      <c r="Z65" s="35" t="str">
        <f>IF('3c AA'!AC73="-","-",'3c AA'!AC73)</f>
        <v>-</v>
      </c>
      <c r="AA65" s="35" t="str">
        <f>IF('3c AA'!AD73="-","-",'3c AA'!AD73)</f>
        <v>-</v>
      </c>
      <c r="AB65" s="35" t="str">
        <f>IF('3c AA'!AE73="-","-",'3c AA'!AE73)</f>
        <v>-</v>
      </c>
      <c r="AC65" s="35" t="str">
        <f>IF('3c AA'!AF73="-","-",'3c AA'!AF73)</f>
        <v>-</v>
      </c>
      <c r="AD65" s="25"/>
    </row>
    <row r="66" spans="1:30" s="26" customFormat="1" ht="11.25" customHeight="1" x14ac:dyDescent="0.15">
      <c r="A66" s="207">
        <v>3</v>
      </c>
      <c r="B66" s="123" t="s">
        <v>246</v>
      </c>
      <c r="C66" s="123" t="s">
        <v>183</v>
      </c>
      <c r="D66" s="121" t="s">
        <v>133</v>
      </c>
      <c r="E66" s="75"/>
      <c r="F66" s="27"/>
      <c r="G66" s="35">
        <f>IF('3d PC'!G15="-","-",'3d PC'!G56)</f>
        <v>6.5567588596821027</v>
      </c>
      <c r="H66" s="35">
        <f>IF('3d PC'!H15="-","-",'3d PC'!H56)</f>
        <v>6.5567588596821027</v>
      </c>
      <c r="I66" s="35">
        <f>IF('3d PC'!I15="-","-",'3d PC'!I56)</f>
        <v>6.6197359495950758</v>
      </c>
      <c r="J66" s="35">
        <f>IF('3d PC'!J15="-","-",'3d PC'!J56)</f>
        <v>6.6197359495950758</v>
      </c>
      <c r="K66" s="35">
        <f>IF('3d PC'!K15="-","-",'3d PC'!K56)</f>
        <v>6.6995028867368616</v>
      </c>
      <c r="L66" s="35">
        <f>IF('3d PC'!L15="-","-",'3d PC'!L56)</f>
        <v>6.6995028867368616</v>
      </c>
      <c r="M66" s="35">
        <f>IF('3d PC'!M15="-","-",'3d PC'!M56)</f>
        <v>7.1131218301273513</v>
      </c>
      <c r="N66" s="35">
        <f>IF('3d PC'!N15="-","-",'3d PC'!N56)</f>
        <v>7.1131218301273513</v>
      </c>
      <c r="O66" s="27"/>
      <c r="P66" s="35">
        <f>'3d PC'!P56</f>
        <v>7.1131218301273513</v>
      </c>
      <c r="Q66" s="35">
        <f>'3d PC'!Q56</f>
        <v>7.2804579515147188</v>
      </c>
      <c r="R66" s="35">
        <f>'3d PC'!R56</f>
        <v>7.1935840895118579</v>
      </c>
      <c r="S66" s="35">
        <f>'3d PC'!S56</f>
        <v>7.3593999937099728</v>
      </c>
      <c r="T66" s="35">
        <f>'3d PC'!T56</f>
        <v>7.0492243060839304</v>
      </c>
      <c r="U66" s="35">
        <f>'3d PC'!U56</f>
        <v>7.1089669218364691</v>
      </c>
      <c r="V66" s="35">
        <f>'3d PC'!V56</f>
        <v>6.9829560851947949</v>
      </c>
      <c r="W66" s="35">
        <f>'3d PC'!W56</f>
        <v>9.6262235975887975</v>
      </c>
      <c r="X66" s="27"/>
      <c r="Y66" s="35">
        <f>'3d PC'!Y56</f>
        <v>9.9504863797742438</v>
      </c>
      <c r="Z66" s="35" t="str">
        <f>'3d PC'!Z56</f>
        <v>-</v>
      </c>
      <c r="AA66" s="35" t="str">
        <f>'3d PC'!AA56</f>
        <v>-</v>
      </c>
      <c r="AB66" s="35" t="str">
        <f>'3d PC'!AB56</f>
        <v>-</v>
      </c>
      <c r="AC66" s="35" t="str">
        <f>'3d PC'!AC56</f>
        <v>-</v>
      </c>
      <c r="AD66" s="25"/>
    </row>
    <row r="67" spans="1:30" s="26" customFormat="1" ht="11.25" x14ac:dyDescent="0.15">
      <c r="A67" s="207">
        <v>4</v>
      </c>
      <c r="B67" s="123" t="s">
        <v>247</v>
      </c>
      <c r="C67" s="123" t="s">
        <v>184</v>
      </c>
      <c r="D67" s="121" t="s">
        <v>133</v>
      </c>
      <c r="E67" s="75"/>
      <c r="F67" s="27"/>
      <c r="G67" s="35">
        <f>IF('3e NC-Elec'!H19="-","-",'3e NC-Elec'!H19)</f>
        <v>12.555999999999999</v>
      </c>
      <c r="H67" s="35">
        <f>IF('3e NC-Elec'!I19="-","-",'3e NC-Elec'!I19)</f>
        <v>12.555999999999999</v>
      </c>
      <c r="I67" s="35">
        <f>IF('3e NC-Elec'!J19="-","-",'3e NC-Elec'!J19)</f>
        <v>19.491</v>
      </c>
      <c r="J67" s="35">
        <f>IF('3e NC-Elec'!K19="-","-",'3e NC-Elec'!K19)</f>
        <v>19.491</v>
      </c>
      <c r="K67" s="35">
        <f>IF('3e NC-Elec'!L19="-","-",'3e NC-Elec'!L19)</f>
        <v>14.234999999999999</v>
      </c>
      <c r="L67" s="35">
        <f>IF('3e NC-Elec'!M19="-","-",'3e NC-Elec'!M19)</f>
        <v>14.234999999999999</v>
      </c>
      <c r="M67" s="35">
        <f>IF('3e NC-Elec'!N19="-","-",'3e NC-Elec'!N19)</f>
        <v>15.658499999999998</v>
      </c>
      <c r="N67" s="35">
        <f>IF('3e NC-Elec'!O19="-","-",'3e NC-Elec'!O19)</f>
        <v>15.658499999999998</v>
      </c>
      <c r="O67" s="27"/>
      <c r="P67" s="35">
        <f>'3e NC-Elec'!Q19</f>
        <v>15.658499999999998</v>
      </c>
      <c r="Q67" s="35">
        <f>'3e NC-Elec'!R19</f>
        <v>15.402999999999999</v>
      </c>
      <c r="R67" s="35">
        <f>'3e NC-Elec'!S19</f>
        <v>15.402999999999999</v>
      </c>
      <c r="S67" s="35">
        <f>'3e NC-Elec'!T19</f>
        <v>17.155000000000001</v>
      </c>
      <c r="T67" s="35">
        <f>'3e NC-Elec'!U19</f>
        <v>17.155000000000001</v>
      </c>
      <c r="U67" s="35">
        <f>'3e NC-Elec'!V19</f>
        <v>18.140499999999999</v>
      </c>
      <c r="V67" s="35">
        <f>'3e NC-Elec'!W19</f>
        <v>18.140499999999999</v>
      </c>
      <c r="W67" s="35">
        <f>'3e NC-Elec'!X19</f>
        <v>93.877999999999986</v>
      </c>
      <c r="X67" s="27"/>
      <c r="Y67" s="35">
        <f>'3e NC-Elec'!Z19</f>
        <v>93.877999999999986</v>
      </c>
      <c r="Z67" s="35" t="str">
        <f>'3e NC-Elec'!AA19</f>
        <v>-</v>
      </c>
      <c r="AA67" s="35" t="str">
        <f>'3e NC-Elec'!AB19</f>
        <v>-</v>
      </c>
      <c r="AB67" s="35" t="str">
        <f>'3e NC-Elec'!AC19</f>
        <v>-</v>
      </c>
      <c r="AC67" s="35" t="str">
        <f>'3e NC-Elec'!AD19</f>
        <v>-</v>
      </c>
      <c r="AD67" s="25"/>
    </row>
    <row r="68" spans="1:30" s="26" customFormat="1" ht="11.25" x14ac:dyDescent="0.15">
      <c r="A68" s="207">
        <v>5</v>
      </c>
      <c r="B68" s="123" t="s">
        <v>248</v>
      </c>
      <c r="C68" s="123" t="s">
        <v>185</v>
      </c>
      <c r="D68" s="121" t="s">
        <v>133</v>
      </c>
      <c r="E68" s="75"/>
      <c r="F68" s="27"/>
      <c r="G68" s="35">
        <f>IF('3g CPIH'!C$17="-","-",'3h OC '!$E$7*('3g CPIH'!C$17/'3g CPIH'!$G$17))</f>
        <v>38.772147945205475</v>
      </c>
      <c r="H68" s="35">
        <f>IF('3g CPIH'!D$17="-","-",'3h OC '!$E$7*('3g CPIH'!D$17/'3g CPIH'!$G$17))</f>
        <v>38.849769863013698</v>
      </c>
      <c r="I68" s="35">
        <f>IF('3g CPIH'!E$17="-","-",'3h OC '!$E$7*('3g CPIH'!E$17/'3g CPIH'!$G$17))</f>
        <v>38.966202739726029</v>
      </c>
      <c r="J68" s="35">
        <f>IF('3g CPIH'!F$17="-","-",'3h OC '!$E$7*('3g CPIH'!F$17/'3g CPIH'!$G$17))</f>
        <v>39.199068493150683</v>
      </c>
      <c r="K68" s="35">
        <f>IF('3g CPIH'!G$17="-","-",'3h OC '!$E$7*('3g CPIH'!G$17/'3g CPIH'!$G$17))</f>
        <v>39.6648</v>
      </c>
      <c r="L68" s="35">
        <f>IF('3g CPIH'!H$17="-","-",'3h OC '!$E$7*('3g CPIH'!H$17/'3g CPIH'!$G$17))</f>
        <v>40.169342465753431</v>
      </c>
      <c r="M68" s="35">
        <f>IF('3g CPIH'!I$17="-","-",'3h OC '!$E$7*('3g CPIH'!I$17/'3g CPIH'!$G$17))</f>
        <v>40.751506849315064</v>
      </c>
      <c r="N68" s="35">
        <f>IF('3g CPIH'!J$17="-","-",'3h OC '!$E$7*('3g CPIH'!J$17/'3g CPIH'!$G$17))</f>
        <v>41.100805479452056</v>
      </c>
      <c r="O68" s="27"/>
      <c r="P68" s="35">
        <f>IF('3g CPIH'!L$17="-","-",'3h OC '!$E$7*('3g CPIH'!L$17/'3g CPIH'!$G$17))</f>
        <v>41.100805479452056</v>
      </c>
      <c r="Q68" s="35">
        <f>IF('3g CPIH'!M$17="-","-",'3h OC '!$E$7*('3g CPIH'!M$17/'3g CPIH'!$G$17))</f>
        <v>41.566536986301365</v>
      </c>
      <c r="R68" s="35">
        <f>IF('3g CPIH'!N$17="-","-",'3h OC '!$E$7*('3g CPIH'!N$17/'3g CPIH'!$G$17))</f>
        <v>41.877024657534243</v>
      </c>
      <c r="S68" s="35">
        <f>IF('3g CPIH'!O$17="-","-",'3h OC '!$E$7*('3g CPIH'!O$17/'3g CPIH'!$G$17))</f>
        <v>42.109890410958904</v>
      </c>
      <c r="T68" s="35">
        <f>IF('3g CPIH'!P$17="-","-",'3h OC '!$E$7*('3g CPIH'!P$17/'3g CPIH'!$G$17))</f>
        <v>42.226323287671228</v>
      </c>
      <c r="U68" s="35">
        <f>IF('3g CPIH'!Q$17="-","-",'3h OC '!$E$7*('3g CPIH'!Q$17/'3g CPIH'!$G$17))</f>
        <v>42.45918904109589</v>
      </c>
      <c r="V68" s="35">
        <f>IF('3g CPIH'!R$17="-","-",'3h OC '!$E$7*('3g CPIH'!R$17/'3g CPIH'!$G$17))</f>
        <v>43.235408219178083</v>
      </c>
      <c r="W68" s="35">
        <f>IF('3g CPIH'!S$17="-","-",'3h OC '!$E$7*('3g CPIH'!S$17/'3g CPIH'!$G$17))</f>
        <v>44.516169863013701</v>
      </c>
      <c r="X68" s="27"/>
      <c r="Y68" s="35">
        <f>IF('3g CPIH'!U$17="-","-",'3h OC '!$E$7*('3g CPIH'!U$17/'3g CPIH'!$G$17))</f>
        <v>46.767205479452052</v>
      </c>
      <c r="Z68" s="35" t="str">
        <f>IF('3g CPIH'!V$17="-","-",'3h OC '!$E$7*('3g CPIH'!V$17/'3g CPIH'!$G$17))</f>
        <v>-</v>
      </c>
      <c r="AA68" s="35" t="str">
        <f>IF('3g CPIH'!W$17="-","-",'3h OC '!$E$7*('3g CPIH'!W$17/'3g CPIH'!$G$17))</f>
        <v>-</v>
      </c>
      <c r="AB68" s="35" t="str">
        <f>IF('3g CPIH'!X$17="-","-",'3h OC '!$E$7*('3g CPIH'!X$17/'3g CPIH'!$G$17))</f>
        <v>-</v>
      </c>
      <c r="AC68" s="35" t="str">
        <f>IF('3g CPIH'!Y$17="-","-",'3h OC '!$E$7*('3g CPIH'!Y$17/'3g CPIH'!$G$17))</f>
        <v>-</v>
      </c>
      <c r="AD68" s="25"/>
    </row>
    <row r="69" spans="1:30" s="26" customFormat="1" ht="11.25" x14ac:dyDescent="0.15">
      <c r="A69" s="207">
        <v>6</v>
      </c>
      <c r="B69" s="123" t="s">
        <v>248</v>
      </c>
      <c r="C69" s="123" t="s">
        <v>186</v>
      </c>
      <c r="D69" s="121" t="s">
        <v>133</v>
      </c>
      <c r="E69" s="75"/>
      <c r="F69" s="27"/>
      <c r="G69" s="35" t="s">
        <v>249</v>
      </c>
      <c r="H69" s="35" t="s">
        <v>249</v>
      </c>
      <c r="I69" s="35" t="s">
        <v>249</v>
      </c>
      <c r="J69" s="35" t="s">
        <v>249</v>
      </c>
      <c r="K69" s="35">
        <f>IF('3i SMNCC'!G$64="-","-",'3i SMNCC'!G$64)</f>
        <v>0</v>
      </c>
      <c r="L69" s="35">
        <f>IF('3i SMNCC'!H$64="-","-",'3i SMNCC'!H$64)</f>
        <v>-0.1310662676190151</v>
      </c>
      <c r="M69" s="35">
        <f>IF('3i SMNCC'!I$64="-","-",'3i SMNCC'!I$64)</f>
        <v>1.6490220555819262</v>
      </c>
      <c r="N69" s="35">
        <f>IF('3i SMNCC'!J$64="-","-",'3i SMNCC'!J$64)</f>
        <v>1.7011822078168848</v>
      </c>
      <c r="O69" s="27"/>
      <c r="P69" s="35">
        <f>IF('3i SMNCC'!L$64="-","-",'3i SMNCC'!L$64)</f>
        <v>1.7011822078168848</v>
      </c>
      <c r="Q69" s="35">
        <f>IF('3i SMNCC'!M$64="-","-",'3i SMNCC'!M$64)</f>
        <v>3.37071596157242</v>
      </c>
      <c r="R69" s="35">
        <f>IF('3i SMNCC'!N$64="-","-",'3i SMNCC'!N$64)</f>
        <v>3.2761312765157915</v>
      </c>
      <c r="S69" s="35">
        <f>IF('3i SMNCC'!O$64="-","-",'3i SMNCC'!O$64)</f>
        <v>4.8946129781636989</v>
      </c>
      <c r="T69" s="35">
        <f>IF('3i SMNCC'!P$64="-","-",'3i SMNCC'!P$64)</f>
        <v>4.2887571563853468</v>
      </c>
      <c r="U69" s="35">
        <f>IF('3i SMNCC'!Q$64="-","-",'3i SMNCC'!Q$64)</f>
        <v>4.0337120778428694</v>
      </c>
      <c r="V69" s="35">
        <f>IF('3i SMNCC'!R$64="-","-",'3i SMNCC'!R$64)</f>
        <v>4.3260832188341771</v>
      </c>
      <c r="W69" s="35">
        <f>IF('3i SMNCC'!S$64="-","-",'3i SMNCC'!S$64)</f>
        <v>4.2015880379606623</v>
      </c>
      <c r="X69" s="27"/>
      <c r="Y69" s="35">
        <f>IF('3i SMNCC'!U$64="-","-",'3i SMNCC'!U$64)</f>
        <v>4.0728065027047933</v>
      </c>
      <c r="Z69" s="35" t="str">
        <f>IF('3i SMNCC'!V$64="-","-",'3i SMNCC'!V$64)</f>
        <v>-</v>
      </c>
      <c r="AA69" s="35" t="str">
        <f>IF('3i SMNCC'!W$64="-","-",'3i SMNCC'!W$64)</f>
        <v>-</v>
      </c>
      <c r="AB69" s="35" t="str">
        <f>IF('3i SMNCC'!X$64="-","-",'3i SMNCC'!X$64)</f>
        <v>-</v>
      </c>
      <c r="AC69" s="35" t="str">
        <f>IF('3i SMNCC'!Y$64="-","-",'3i SMNCC'!Y$64)</f>
        <v>-</v>
      </c>
      <c r="AD69" s="25"/>
    </row>
    <row r="70" spans="1:30" s="26" customFormat="1" ht="11.25" x14ac:dyDescent="0.15">
      <c r="A70" s="207">
        <v>7</v>
      </c>
      <c r="B70" s="123" t="s">
        <v>248</v>
      </c>
      <c r="C70" s="123" t="s">
        <v>187</v>
      </c>
      <c r="D70" s="121" t="s">
        <v>133</v>
      </c>
      <c r="E70" s="75"/>
      <c r="F70" s="27"/>
      <c r="G70" s="35">
        <f>IF('3g CPIH'!C$17="-","-",'3j PAAC PAP'!$G$11*('3g CPIH'!C$17/'3g CPIH'!$G$17))</f>
        <v>23.857918590998043</v>
      </c>
      <c r="H70" s="35">
        <f>IF('3g CPIH'!D$17="-","-",'3j PAAC PAP'!$G$11*('3g CPIH'!D$17/'3g CPIH'!$G$17))</f>
        <v>23.905682191780819</v>
      </c>
      <c r="I70" s="35">
        <f>IF('3g CPIH'!E$17="-","-",'3j PAAC PAP'!$G$11*('3g CPIH'!E$17/'3g CPIH'!$G$17))</f>
        <v>23.977327592954992</v>
      </c>
      <c r="J70" s="35">
        <f>IF('3g CPIH'!F$17="-","-",'3j PAAC PAP'!$G$11*('3g CPIH'!F$17/'3g CPIH'!$G$17))</f>
        <v>24.120618395303325</v>
      </c>
      <c r="K70" s="35">
        <f>IF('3g CPIH'!G$17="-","-",'3j PAAC PAP'!$G$11*('3g CPIH'!G$17/'3g CPIH'!$G$17))</f>
        <v>24.4072</v>
      </c>
      <c r="L70" s="35">
        <f>IF('3g CPIH'!H$17="-","-",'3j PAAC PAP'!$G$11*('3g CPIH'!H$17/'3g CPIH'!$G$17))</f>
        <v>24.717663405088064</v>
      </c>
      <c r="M70" s="35">
        <f>IF('3g CPIH'!I$17="-","-",'3j PAAC PAP'!$G$11*('3g CPIH'!I$17/'3g CPIH'!$G$17))</f>
        <v>25.075890410958902</v>
      </c>
      <c r="N70" s="35">
        <f>IF('3g CPIH'!J$17="-","-",'3j PAAC PAP'!$G$11*('3g CPIH'!J$17/'3g CPIH'!$G$17))</f>
        <v>25.290826614481411</v>
      </c>
      <c r="O70" s="27"/>
      <c r="P70" s="35">
        <f>IF('3g CPIH'!L$17="-","-",'3j PAAC PAP'!$G$11*('3g CPIH'!L$17/'3g CPIH'!$G$17))</f>
        <v>25.290826614481411</v>
      </c>
      <c r="Q70" s="35">
        <f>IF('3g CPIH'!M$17="-","-",'3j PAAC PAP'!$G$11*('3g CPIH'!M$17/'3g CPIH'!$G$17))</f>
        <v>25.577408219178082</v>
      </c>
      <c r="R70" s="35">
        <f>IF('3g CPIH'!N$17="-","-",'3j PAAC PAP'!$G$11*('3g CPIH'!N$17/'3g CPIH'!$G$17))</f>
        <v>25.768462622309197</v>
      </c>
      <c r="S70" s="35">
        <f>IF('3g CPIH'!O$17="-","-",'3j PAAC PAP'!$G$11*('3g CPIH'!O$17/'3g CPIH'!$G$17))</f>
        <v>25.911753424657533</v>
      </c>
      <c r="T70" s="35">
        <f>IF('3g CPIH'!P$17="-","-",'3j PAAC PAP'!$G$11*('3g CPIH'!P$17/'3g CPIH'!$G$17))</f>
        <v>25.983398825831699</v>
      </c>
      <c r="U70" s="35">
        <f>IF('3g CPIH'!Q$17="-","-",'3j PAAC PAP'!$G$11*('3g CPIH'!Q$17/'3g CPIH'!$G$17))</f>
        <v>26.126689628180038</v>
      </c>
      <c r="V70" s="35">
        <f>IF('3g CPIH'!R$17="-","-",'3j PAAC PAP'!$G$11*('3g CPIH'!R$17/'3g CPIH'!$G$17))</f>
        <v>26.604325636007829</v>
      </c>
      <c r="W70" s="35">
        <f>IF('3g CPIH'!S$17="-","-",'3j PAAC PAP'!$G$11*('3g CPIH'!S$17/'3g CPIH'!$G$17))</f>
        <v>27.39242504892368</v>
      </c>
      <c r="X70" s="27"/>
      <c r="Y70" s="35">
        <f>IF('3g CPIH'!U$17="-","-",'3j PAAC PAP'!$G$11*('3g CPIH'!U$17/'3g CPIH'!$G$17))</f>
        <v>28.777569471624265</v>
      </c>
      <c r="Z70" s="35" t="str">
        <f>IF('3g CPIH'!V$17="-","-",'3j PAAC PAP'!$G$11*('3g CPIH'!V$17/'3g CPIH'!$G$17))</f>
        <v>-</v>
      </c>
      <c r="AA70" s="35" t="str">
        <f>IF('3g CPIH'!W$17="-","-",'3j PAAC PAP'!$G$11*('3g CPIH'!W$17/'3g CPIH'!$G$17))</f>
        <v>-</v>
      </c>
      <c r="AB70" s="35" t="str">
        <f>IF('3g CPIH'!X$17="-","-",'3j PAAC PAP'!$G$11*('3g CPIH'!X$17/'3g CPIH'!$G$17))</f>
        <v>-</v>
      </c>
      <c r="AC70" s="35" t="str">
        <f>IF('3g CPIH'!Y$17="-","-",'3j PAAC PAP'!$G$11*('3g CPIH'!Y$17/'3g CPIH'!$G$17))</f>
        <v>-</v>
      </c>
      <c r="AD70" s="25"/>
    </row>
    <row r="71" spans="1:30" s="26" customFormat="1" ht="11.25" customHeight="1" x14ac:dyDescent="0.15">
      <c r="A71" s="207">
        <v>8</v>
      </c>
      <c r="B71" s="123" t="s">
        <v>248</v>
      </c>
      <c r="C71" s="123" t="s">
        <v>188</v>
      </c>
      <c r="D71" s="121" t="s">
        <v>133</v>
      </c>
      <c r="E71" s="75"/>
      <c r="F71" s="27"/>
      <c r="G71" s="35">
        <f>IF(G66="-","-",SUM(G63:G69)*'3j PAAC PAP'!$G$29)</f>
        <v>0</v>
      </c>
      <c r="H71" s="35">
        <f>IF(H66="-","-",SUM(H63:H69)*'3j PAAC PAP'!$G$29)</f>
        <v>0</v>
      </c>
      <c r="I71" s="35">
        <f>IF(I66="-","-",SUM(I63:I69)*'3j PAAC PAP'!$G$29)</f>
        <v>0</v>
      </c>
      <c r="J71" s="35">
        <f>IF(J66="-","-",SUM(J63:J69)*'3j PAAC PAP'!$G$29)</f>
        <v>0</v>
      </c>
      <c r="K71" s="35">
        <f>IF(K66="-","-",SUM(K63:K69)*'3j PAAC PAP'!$G$29)</f>
        <v>0</v>
      </c>
      <c r="L71" s="35">
        <f>IF(L66="-","-",SUM(L63:L69)*'3j PAAC PAP'!$G$29)</f>
        <v>0</v>
      </c>
      <c r="M71" s="35">
        <f>IF(M66="-","-",SUM(M63:M69)*'3j PAAC PAP'!$G$29)</f>
        <v>0</v>
      </c>
      <c r="N71" s="35">
        <f>IF(N66="-","-",SUM(N63:N69)*'3j PAAC PAP'!$G$29)</f>
        <v>0</v>
      </c>
      <c r="O71" s="27"/>
      <c r="P71" s="35">
        <f>IF(P66="-","-",SUM(P63:P69)*'3j PAAC PAP'!$G$29)</f>
        <v>0</v>
      </c>
      <c r="Q71" s="35">
        <f>IF(Q66="-","-",SUM(Q63:Q69)*'3j PAAC PAP'!$G$29)</f>
        <v>0</v>
      </c>
      <c r="R71" s="35">
        <f>IF(R66="-","-",SUM(R63:R69)*'3j PAAC PAP'!$G$29)</f>
        <v>0</v>
      </c>
      <c r="S71" s="35">
        <f>IF(S66="-","-",SUM(S63:S69)*'3j PAAC PAP'!$G$29)</f>
        <v>0</v>
      </c>
      <c r="T71" s="35">
        <f>IF(T66="-","-",SUM(T63:T69)*'3j PAAC PAP'!$G$29)</f>
        <v>0</v>
      </c>
      <c r="U71" s="35">
        <f>IF(U66="-","-",SUM(U63:U69)*'3j PAAC PAP'!$G$29)</f>
        <v>0</v>
      </c>
      <c r="V71" s="35">
        <f>IF(V66="-","-",SUM(V63:V69)*'3j PAAC PAP'!$G$29)</f>
        <v>0</v>
      </c>
      <c r="W71" s="35">
        <f>IF(W66="-","-",SUM(W63:W69)*'3j PAAC PAP'!$G$29)</f>
        <v>0</v>
      </c>
      <c r="X71" s="27"/>
      <c r="Y71" s="35">
        <f>IF(Y66="-","-",SUM(Y63:Y69)*'3j PAAC PAP'!$G$29)</f>
        <v>0</v>
      </c>
      <c r="Z71" s="35" t="str">
        <f>IF(Z66="-","-",SUM(Z63:Z69)*'3j PAAC PAP'!$G$29)</f>
        <v>-</v>
      </c>
      <c r="AA71" s="35" t="str">
        <f>IF(AA66="-","-",SUM(AA63:AA69)*'3j PAAC PAP'!$G$29)</f>
        <v>-</v>
      </c>
      <c r="AB71" s="35" t="str">
        <f>IF(AB66="-","-",SUM(AB63:AB69)*'3j PAAC PAP'!$G$29)</f>
        <v>-</v>
      </c>
      <c r="AC71" s="35" t="str">
        <f>IF(AC66="-","-",SUM(AC63:AC69)*'3j PAAC PAP'!$G$29)</f>
        <v>-</v>
      </c>
      <c r="AD71" s="25"/>
    </row>
    <row r="72" spans="1:30" s="26" customFormat="1" ht="11.25" customHeight="1" x14ac:dyDescent="0.15">
      <c r="A72" s="207">
        <v>9</v>
      </c>
      <c r="B72" s="123" t="s">
        <v>189</v>
      </c>
      <c r="C72" s="123" t="s">
        <v>250</v>
      </c>
      <c r="D72" s="121" t="s">
        <v>133</v>
      </c>
      <c r="E72" s="75"/>
      <c r="F72" s="27"/>
      <c r="G72" s="35">
        <f>IF(G66="-","-",SUM(G63:G71)*'3k EBIT'!$E$7)</f>
        <v>1.5831950422675127</v>
      </c>
      <c r="H72" s="35">
        <f>IF(H66="-","-",SUM(H63:H71)*'3k EBIT'!$E$7)</f>
        <v>1.5856235089915831</v>
      </c>
      <c r="I72" s="35">
        <f>IF(I66="-","-",SUM(I63:I71)*'3k EBIT'!$E$7)</f>
        <v>1.7248030293551235</v>
      </c>
      <c r="J72" s="35">
        <f>IF(J66="-","-",SUM(J63:J71)*'3k EBIT'!$E$7)</f>
        <v>1.7320884295273347</v>
      </c>
      <c r="K72" s="35">
        <f>IF(K66="-","-",SUM(K63:K71)*'3k EBIT'!$E$7)</f>
        <v>1.6464059479103197</v>
      </c>
      <c r="L72" s="35">
        <f>IF(L66="-","-",SUM(L63:L71)*'3k EBIT'!$E$7)</f>
        <v>1.6596524901455327</v>
      </c>
      <c r="M72" s="35">
        <f>IF(M66="-","-",SUM(M63:M71)*'3k EBIT'!$E$7)</f>
        <v>1.7479240609154036</v>
      </c>
      <c r="N72" s="35">
        <f>IF(N66="-","-",SUM(N63:N71)*'3k EBIT'!$E$7)</f>
        <v>1.7598623990022075</v>
      </c>
      <c r="O72" s="27"/>
      <c r="P72" s="35">
        <f>IF(P66="-","-",SUM(P63:P71)*'3k EBIT'!$E$7)</f>
        <v>1.7598623990022075</v>
      </c>
      <c r="Q72" s="35">
        <f>IF(Q66="-","-",SUM(Q63:Q71)*'3k EBIT'!$E$7)</f>
        <v>1.8050611710883975</v>
      </c>
      <c r="R72" s="35">
        <f>IF(R66="-","-",SUM(R63:R71)*'3k EBIT'!$E$7)</f>
        <v>1.8112605488452314</v>
      </c>
      <c r="S72" s="35">
        <f>IF(S66="-","-",SUM(S63:S71)*'3k EBIT'!$E$7)</f>
        <v>1.8870369610474682</v>
      </c>
      <c r="T72" s="35">
        <f>IF(T66="-","-",SUM(T63:T71)*'3k EBIT'!$E$7)</f>
        <v>1.8729379628594298</v>
      </c>
      <c r="U72" s="35">
        <f>IF(U66="-","-",SUM(U63:U71)*'3k EBIT'!$E$7)</f>
        <v>1.8955279089323256</v>
      </c>
      <c r="V72" s="35">
        <f>IF(V66="-","-",SUM(V63:V71)*'3k EBIT'!$E$7)</f>
        <v>1.9230346425476736</v>
      </c>
      <c r="W72" s="35">
        <f>IF(W66="-","-",SUM(W63:W71)*'3k EBIT'!$E$7)</f>
        <v>3.4787718260117249</v>
      </c>
      <c r="X72" s="27"/>
      <c r="Y72" s="35">
        <f>IF(Y66="-","-",SUM(Y63:Y71)*'3k EBIT'!$E$7)</f>
        <v>3.5529834418003001</v>
      </c>
      <c r="Z72" s="35" t="str">
        <f>IF(Z66="-","-",SUM(Z63:Z71)*'3k EBIT'!$E$7)</f>
        <v>-</v>
      </c>
      <c r="AA72" s="35" t="str">
        <f>IF(AA66="-","-",SUM(AA63:AA71)*'3k EBIT'!$E$7)</f>
        <v>-</v>
      </c>
      <c r="AB72" s="35" t="str">
        <f>IF(AB66="-","-",SUM(AB63:AB71)*'3k EBIT'!$E$7)</f>
        <v>-</v>
      </c>
      <c r="AC72" s="35" t="str">
        <f>IF(AC66="-","-",SUM(AC63:AC71)*'3k EBIT'!$E$7)</f>
        <v>-</v>
      </c>
      <c r="AD72" s="25"/>
    </row>
    <row r="73" spans="1:30" s="26" customFormat="1" ht="11.25" customHeight="1" x14ac:dyDescent="0.15">
      <c r="A73" s="207">
        <v>10</v>
      </c>
      <c r="B73" s="123" t="s">
        <v>251</v>
      </c>
      <c r="C73" s="158" t="s">
        <v>252</v>
      </c>
      <c r="D73" s="121" t="s">
        <v>133</v>
      </c>
      <c r="E73" s="116"/>
      <c r="F73" s="27"/>
      <c r="G73" s="35">
        <f>IF(G68="-","-",SUM(G63:G66,G68:G72)*'3l HAP'!$E$8)</f>
        <v>1.036143869235</v>
      </c>
      <c r="H73" s="35">
        <f>IF(H68="-","-",SUM(H63:H66,H68:H72)*'3l HAP'!$E$8)</f>
        <v>1.0380151937939981</v>
      </c>
      <c r="I73" s="35">
        <f>IF(I68="-","-",SUM(I63:I66,I68:I72)*'3l HAP'!$E$8)</f>
        <v>1.0437286227915927</v>
      </c>
      <c r="J73" s="35">
        <f>IF(J68="-","-",SUM(J63:J66,J68:J72)*'3l HAP'!$E$8)</f>
        <v>1.0493425964685863</v>
      </c>
      <c r="K73" s="35">
        <f>IF(K68="-","-",SUM(K63:K66,K68:K72)*'3l HAP'!$E$8)</f>
        <v>1.0602706032480693</v>
      </c>
      <c r="L73" s="35">
        <f>IF(L68="-","-",SUM(L63:L66,L68:L72)*'3l HAP'!$E$8)</f>
        <v>1.0704781056037154</v>
      </c>
      <c r="M73" s="35">
        <f>IF(M68="-","-",SUM(M63:M66,M68:M72)*'3l HAP'!$E$8)</f>
        <v>1.1176568280942032</v>
      </c>
      <c r="N73" s="35">
        <f>IF(N68="-","-",SUM(N63:N66,N68:N72)*'3l HAP'!$E$8)</f>
        <v>1.1268562562906126</v>
      </c>
      <c r="O73" s="27"/>
      <c r="P73" s="35">
        <f>IF(P68="-","-",SUM(P63:P66,P68:P72)*'3l HAP'!$E$8)</f>
        <v>1.1268562562906126</v>
      </c>
      <c r="Q73" s="35">
        <f>IF(Q68="-","-",SUM(Q63:Q66,Q68:Q72)*'3l HAP'!$E$8)</f>
        <v>1.1654262396208386</v>
      </c>
      <c r="R73" s="35">
        <f>IF(R68="-","-",SUM(R63:R66,R68:R72)*'3l HAP'!$E$8)</f>
        <v>1.1702033476338416</v>
      </c>
      <c r="S73" s="35">
        <f>IF(S68="-","-",SUM(S63:S66,S68:S72)*'3l HAP'!$E$8)</f>
        <v>1.2029439994651587</v>
      </c>
      <c r="T73" s="35">
        <f>IF(T68="-","-",SUM(T63:T66,T68:T72)*'3l HAP'!$E$8)</f>
        <v>1.1920796127700339</v>
      </c>
      <c r="U73" s="35">
        <f>IF(U68="-","-",SUM(U63:U66,U68:U72)*'3l HAP'!$E$8)</f>
        <v>1.195058236945852</v>
      </c>
      <c r="V73" s="35">
        <f>IF(V68="-","-",SUM(V63:V66,V68:V72)*'3l HAP'!$E$8)</f>
        <v>1.2162543380256057</v>
      </c>
      <c r="W73" s="35">
        <f>IF(W68="-","-",SUM(W63:W66,W68:W72)*'3l HAP'!$E$8)</f>
        <v>1.3061994265663923</v>
      </c>
      <c r="X73" s="27"/>
      <c r="Y73" s="35">
        <f>IF(Y68="-","-",SUM(Y63:Y66,Y68:Y72)*'3l HAP'!$E$8)</f>
        <v>1.3633853117224819</v>
      </c>
      <c r="Z73" s="35" t="str">
        <f>IF(Z68="-","-",SUM(Z63:Z66,Z68:Z72)*'3l HAP'!$E$8)</f>
        <v>-</v>
      </c>
      <c r="AA73" s="35" t="str">
        <f>IF(AA68="-","-",SUM(AA63:AA66,AA68:AA72)*'3l HAP'!$E$8)</f>
        <v>-</v>
      </c>
      <c r="AB73" s="35" t="str">
        <f>IF(AB68="-","-",SUM(AB63:AB66,AB68:AB72)*'3l HAP'!$E$8)</f>
        <v>-</v>
      </c>
      <c r="AC73" s="35" t="str">
        <f>IF(AC68="-","-",SUM(AC63:AC66,AC68:AC72)*'3l HAP'!$E$8)</f>
        <v>-</v>
      </c>
      <c r="AD73" s="25"/>
    </row>
    <row r="74" spans="1:30" s="26" customFormat="1" ht="11.25" customHeight="1" x14ac:dyDescent="0.15">
      <c r="A74" s="207">
        <v>11</v>
      </c>
      <c r="B74" s="123" t="s">
        <v>253</v>
      </c>
      <c r="C74" s="123" t="str">
        <f>B74&amp;"_"&amp;D74</f>
        <v>Total_Midlands</v>
      </c>
      <c r="D74" s="121" t="s">
        <v>133</v>
      </c>
      <c r="E74" s="75"/>
      <c r="F74" s="27"/>
      <c r="G74" s="35">
        <f t="shared" ref="G74:N74" si="12">IF(G68="-","-",SUM(G63:G73))</f>
        <v>84.362164307388142</v>
      </c>
      <c r="H74" s="35">
        <f t="shared" si="12"/>
        <v>84.491849617262204</v>
      </c>
      <c r="I74" s="35">
        <f t="shared" si="12"/>
        <v>91.822797934422823</v>
      </c>
      <c r="J74" s="35">
        <f t="shared" si="12"/>
        <v>92.211853864045011</v>
      </c>
      <c r="K74" s="35">
        <f t="shared" si="12"/>
        <v>87.713179437895263</v>
      </c>
      <c r="L74" s="35">
        <f t="shared" si="12"/>
        <v>88.420573085708597</v>
      </c>
      <c r="M74" s="35">
        <f t="shared" si="12"/>
        <v>93.113622034992858</v>
      </c>
      <c r="N74" s="35">
        <f t="shared" si="12"/>
        <v>93.75115478717052</v>
      </c>
      <c r="O74" s="27"/>
      <c r="P74" s="35">
        <f t="shared" ref="P74:W74" si="13">IF(P68="-","-",SUM(P63:P73))</f>
        <v>93.75115478717052</v>
      </c>
      <c r="Q74" s="35">
        <f t="shared" si="13"/>
        <v>96.16860652927582</v>
      </c>
      <c r="R74" s="35">
        <f t="shared" si="13"/>
        <v>96.49966654235017</v>
      </c>
      <c r="S74" s="35">
        <f t="shared" si="13"/>
        <v>100.52063776800273</v>
      </c>
      <c r="T74" s="35">
        <f t="shared" si="13"/>
        <v>99.767721151601663</v>
      </c>
      <c r="U74" s="35">
        <f t="shared" si="13"/>
        <v>100.95964381483344</v>
      </c>
      <c r="V74" s="35">
        <f t="shared" si="13"/>
        <v>102.42856213978816</v>
      </c>
      <c r="W74" s="35">
        <f t="shared" si="13"/>
        <v>184.39937780006494</v>
      </c>
      <c r="X74" s="27"/>
      <c r="Y74" s="35">
        <f t="shared" ref="Y74:AC74" si="14">IF(Y68="-","-",SUM(Y63:Y73))</f>
        <v>188.36243658707815</v>
      </c>
      <c r="Z74" s="35" t="str">
        <f t="shared" si="14"/>
        <v>-</v>
      </c>
      <c r="AA74" s="35" t="str">
        <f t="shared" si="14"/>
        <v>-</v>
      </c>
      <c r="AB74" s="35" t="str">
        <f t="shared" si="14"/>
        <v>-</v>
      </c>
      <c r="AC74" s="35" t="str">
        <f t="shared" si="14"/>
        <v>-</v>
      </c>
      <c r="AD74" s="25"/>
    </row>
    <row r="75" spans="1:30" s="26" customFormat="1" ht="11.25" customHeight="1" x14ac:dyDescent="0.15">
      <c r="A75" s="207">
        <v>1</v>
      </c>
      <c r="B75" s="120" t="s">
        <v>244</v>
      </c>
      <c r="C75" s="120" t="s">
        <v>180</v>
      </c>
      <c r="D75" s="122" t="s">
        <v>123</v>
      </c>
      <c r="E75" s="119"/>
      <c r="F75" s="27"/>
      <c r="G75" s="117" t="s">
        <v>249</v>
      </c>
      <c r="H75" s="117" t="s">
        <v>249</v>
      </c>
      <c r="I75" s="117" t="s">
        <v>249</v>
      </c>
      <c r="J75" s="117" t="s">
        <v>249</v>
      </c>
      <c r="K75" s="117" t="s">
        <v>249</v>
      </c>
      <c r="L75" s="117" t="s">
        <v>249</v>
      </c>
      <c r="M75" s="117" t="s">
        <v>249</v>
      </c>
      <c r="N75" s="117" t="s">
        <v>249</v>
      </c>
      <c r="O75" s="27"/>
      <c r="P75" s="117" t="s">
        <v>249</v>
      </c>
      <c r="Q75" s="117" t="s">
        <v>249</v>
      </c>
      <c r="R75" s="117" t="s">
        <v>249</v>
      </c>
      <c r="S75" s="117" t="s">
        <v>249</v>
      </c>
      <c r="T75" s="117" t="s">
        <v>249</v>
      </c>
      <c r="U75" s="117" t="s">
        <v>249</v>
      </c>
      <c r="V75" s="117" t="s">
        <v>249</v>
      </c>
      <c r="W75" s="117" t="s">
        <v>249</v>
      </c>
      <c r="X75" s="27"/>
      <c r="Y75" s="117" t="s">
        <v>249</v>
      </c>
      <c r="Z75" s="117" t="s">
        <v>249</v>
      </c>
      <c r="AA75" s="117" t="s">
        <v>249</v>
      </c>
      <c r="AB75" s="117" t="s">
        <v>249</v>
      </c>
      <c r="AC75" s="117" t="s">
        <v>249</v>
      </c>
      <c r="AD75" s="25"/>
    </row>
    <row r="76" spans="1:30" s="26" customFormat="1" ht="11.25" customHeight="1" x14ac:dyDescent="0.15">
      <c r="A76" s="207">
        <v>2</v>
      </c>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x14ac:dyDescent="0.15">
      <c r="A77" s="207"/>
      <c r="B77" s="120" t="s">
        <v>245</v>
      </c>
      <c r="C77" s="120" t="s">
        <v>182</v>
      </c>
      <c r="D77" s="122" t="s">
        <v>123</v>
      </c>
      <c r="E77" s="119"/>
      <c r="F77" s="27"/>
      <c r="G77" s="117" t="str">
        <f>IF('3c AA'!J74="-","-",'3c AA'!J74)</f>
        <v>-</v>
      </c>
      <c r="H77" s="117" t="str">
        <f>IF('3c AA'!K74="-","-",'3c AA'!K74)</f>
        <v>-</v>
      </c>
      <c r="I77" s="117" t="str">
        <f>IF('3c AA'!L74="-","-",'3c AA'!L74)</f>
        <v>-</v>
      </c>
      <c r="J77" s="117" t="str">
        <f>IF('3c AA'!M74="-","-",'3c AA'!M74)</f>
        <v>-</v>
      </c>
      <c r="K77" s="117" t="str">
        <f>IF('3c AA'!N74="-","-",'3c AA'!N74)</f>
        <v>-</v>
      </c>
      <c r="L77" s="117" t="str">
        <f>IF('3c AA'!O74="-","-",'3c AA'!O74)</f>
        <v>-</v>
      </c>
      <c r="M77" s="117" t="str">
        <f>IF('3c AA'!P74="-","-",'3c AA'!P74)</f>
        <v>-</v>
      </c>
      <c r="N77" s="117" t="str">
        <f>IF('3c AA'!Q74="-","-",'3c AA'!Q74)</f>
        <v>-</v>
      </c>
      <c r="O77" s="27"/>
      <c r="P77" s="117" t="str">
        <f>IF('3c AA'!S74="-","-",'3c AA'!S74)</f>
        <v>-</v>
      </c>
      <c r="Q77" s="117" t="str">
        <f>IF('3c AA'!T74="-","-",'3c AA'!T74)</f>
        <v>-</v>
      </c>
      <c r="R77" s="117" t="str">
        <f>IF('3c AA'!U74="-","-",'3c AA'!U74)</f>
        <v>-</v>
      </c>
      <c r="S77" s="117" t="str">
        <f>IF('3c AA'!V74="-","-",'3c AA'!V74)</f>
        <v>-</v>
      </c>
      <c r="T77" s="117">
        <f>IF('3c AA'!W74="-","-",'3c AA'!W74)</f>
        <v>0</v>
      </c>
      <c r="U77" s="117">
        <f>IF('3c AA'!X74="-","-",'3c AA'!X74)</f>
        <v>0</v>
      </c>
      <c r="V77" s="117">
        <f>IF('3c AA'!Y74="-","-",'3c AA'!Y74)</f>
        <v>0</v>
      </c>
      <c r="W77" s="117" t="str">
        <f>IF('3c AA'!Z74="-","-",'3c AA'!Z74)</f>
        <v>-</v>
      </c>
      <c r="X77" s="27"/>
      <c r="Y77" s="117">
        <f>IF('3c AA'!AB74="-","-",'3c AA'!AB74)</f>
        <v>0</v>
      </c>
      <c r="Z77" s="117" t="str">
        <f>IF('3c AA'!AC74="-","-",'3c AA'!AC74)</f>
        <v>-</v>
      </c>
      <c r="AA77" s="117" t="str">
        <f>IF('3c AA'!AD74="-","-",'3c AA'!AD74)</f>
        <v>-</v>
      </c>
      <c r="AB77" s="117" t="str">
        <f>IF('3c AA'!AE74="-","-",'3c AA'!AE74)</f>
        <v>-</v>
      </c>
      <c r="AC77" s="117" t="str">
        <f>IF('3c AA'!AF74="-","-",'3c AA'!AF74)</f>
        <v>-</v>
      </c>
      <c r="AD77" s="25"/>
    </row>
    <row r="78" spans="1:30" s="26" customFormat="1" ht="11.25" x14ac:dyDescent="0.15">
      <c r="A78" s="207">
        <v>3</v>
      </c>
      <c r="B78" s="120" t="s">
        <v>246</v>
      </c>
      <c r="C78" s="120" t="s">
        <v>183</v>
      </c>
      <c r="D78" s="122" t="s">
        <v>123</v>
      </c>
      <c r="E78" s="119"/>
      <c r="F78" s="27"/>
      <c r="G78" s="117">
        <f>IF('3d PC'!G15="-","-",'3d PC'!G56)</f>
        <v>6.5567588596821027</v>
      </c>
      <c r="H78" s="117">
        <f>IF('3d PC'!H15="-","-",'3d PC'!H56)</f>
        <v>6.5567588596821027</v>
      </c>
      <c r="I78" s="117">
        <f>IF('3d PC'!I15="-","-",'3d PC'!I56)</f>
        <v>6.6197359495950758</v>
      </c>
      <c r="J78" s="117">
        <f>IF('3d PC'!J15="-","-",'3d PC'!J56)</f>
        <v>6.6197359495950758</v>
      </c>
      <c r="K78" s="117">
        <f>IF('3d PC'!K15="-","-",'3d PC'!K56)</f>
        <v>6.6995028867368616</v>
      </c>
      <c r="L78" s="117">
        <f>IF('3d PC'!L15="-","-",'3d PC'!L56)</f>
        <v>6.6995028867368616</v>
      </c>
      <c r="M78" s="117">
        <f>IF('3d PC'!M15="-","-",'3d PC'!M56)</f>
        <v>7.1131218301273513</v>
      </c>
      <c r="N78" s="117">
        <f>IF('3d PC'!N15="-","-",'3d PC'!N56)</f>
        <v>7.1131218301273513</v>
      </c>
      <c r="O78" s="27"/>
      <c r="P78" s="117">
        <f>'3d PC'!P56</f>
        <v>7.1131218301273513</v>
      </c>
      <c r="Q78" s="117">
        <f>'3d PC'!Q56</f>
        <v>7.2804579515147188</v>
      </c>
      <c r="R78" s="117">
        <f>'3d PC'!R56</f>
        <v>7.1935840895118579</v>
      </c>
      <c r="S78" s="117">
        <f>'3d PC'!S56</f>
        <v>7.3593999937099728</v>
      </c>
      <c r="T78" s="117">
        <f>'3d PC'!T56</f>
        <v>7.0492243060839304</v>
      </c>
      <c r="U78" s="117">
        <f>'3d PC'!U56</f>
        <v>7.1089669218364691</v>
      </c>
      <c r="V78" s="117">
        <f>'3d PC'!V56</f>
        <v>6.9829560851947949</v>
      </c>
      <c r="W78" s="117">
        <f>'3d PC'!W56</f>
        <v>9.6262235975887975</v>
      </c>
      <c r="X78" s="27"/>
      <c r="Y78" s="117">
        <f>'3d PC'!Y56</f>
        <v>9.9504863797742438</v>
      </c>
      <c r="Z78" s="117" t="str">
        <f>'3d PC'!Z56</f>
        <v>-</v>
      </c>
      <c r="AA78" s="117" t="str">
        <f>'3d PC'!AA56</f>
        <v>-</v>
      </c>
      <c r="AB78" s="117" t="str">
        <f>'3d PC'!AB56</f>
        <v>-</v>
      </c>
      <c r="AC78" s="117" t="str">
        <f>'3d PC'!AC56</f>
        <v>-</v>
      </c>
      <c r="AD78" s="25"/>
    </row>
    <row r="79" spans="1:30" s="26" customFormat="1" ht="11.25" x14ac:dyDescent="0.15">
      <c r="A79" s="207">
        <v>4</v>
      </c>
      <c r="B79" s="120" t="s">
        <v>247</v>
      </c>
      <c r="C79" s="120" t="s">
        <v>184</v>
      </c>
      <c r="D79" s="122" t="s">
        <v>123</v>
      </c>
      <c r="E79" s="119"/>
      <c r="F79" s="27"/>
      <c r="G79" s="117">
        <f>IF('3e NC-Elec'!H20="-","-",'3e NC-Elec'!H20)</f>
        <v>29.9665</v>
      </c>
      <c r="H79" s="117">
        <f>IF('3e NC-Elec'!I20="-","-",'3e NC-Elec'!I20)</f>
        <v>29.9665</v>
      </c>
      <c r="I79" s="117">
        <f>IF('3e NC-Elec'!J20="-","-",'3e NC-Elec'!J20)</f>
        <v>19.564</v>
      </c>
      <c r="J79" s="117">
        <f>IF('3e NC-Elec'!K20="-","-",'3e NC-Elec'!K20)</f>
        <v>19.564</v>
      </c>
      <c r="K79" s="117">
        <f>IF('3e NC-Elec'!L20="-","-",'3e NC-Elec'!L20)</f>
        <v>17.848499999999998</v>
      </c>
      <c r="L79" s="117">
        <f>IF('3e NC-Elec'!M20="-","-",'3e NC-Elec'!M20)</f>
        <v>17.848499999999998</v>
      </c>
      <c r="M79" s="117">
        <f>IF('3e NC-Elec'!N20="-","-",'3e NC-Elec'!N20)</f>
        <v>19.637</v>
      </c>
      <c r="N79" s="117">
        <f>IF('3e NC-Elec'!O20="-","-",'3e NC-Elec'!O20)</f>
        <v>19.637</v>
      </c>
      <c r="O79" s="27"/>
      <c r="P79" s="117">
        <f>'3e NC-Elec'!Q20</f>
        <v>19.637</v>
      </c>
      <c r="Q79" s="117">
        <f>'3e NC-Elec'!R20</f>
        <v>20.330500000000001</v>
      </c>
      <c r="R79" s="117">
        <f>'3e NC-Elec'!S20</f>
        <v>20.330500000000001</v>
      </c>
      <c r="S79" s="117">
        <f>'3e NC-Elec'!T20</f>
        <v>24.418500000000005</v>
      </c>
      <c r="T79" s="117">
        <f>'3e NC-Elec'!U20</f>
        <v>24.418500000000005</v>
      </c>
      <c r="U79" s="117">
        <f>'3e NC-Elec'!V20</f>
        <v>22.776</v>
      </c>
      <c r="V79" s="117">
        <f>'3e NC-Elec'!W20</f>
        <v>22.776</v>
      </c>
      <c r="W79" s="117">
        <f>'3e NC-Elec'!X20</f>
        <v>96.542500000000004</v>
      </c>
      <c r="X79" s="27"/>
      <c r="Y79" s="117">
        <f>'3e NC-Elec'!Z20</f>
        <v>96.542500000000004</v>
      </c>
      <c r="Z79" s="117" t="str">
        <f>'3e NC-Elec'!AA20</f>
        <v>-</v>
      </c>
      <c r="AA79" s="117" t="str">
        <f>'3e NC-Elec'!AB20</f>
        <v>-</v>
      </c>
      <c r="AB79" s="117" t="str">
        <f>'3e NC-Elec'!AC20</f>
        <v>-</v>
      </c>
      <c r="AC79" s="117" t="str">
        <f>'3e NC-Elec'!AD20</f>
        <v>-</v>
      </c>
      <c r="AD79" s="25"/>
    </row>
    <row r="80" spans="1:30" s="26" customFormat="1" ht="11.25" x14ac:dyDescent="0.15">
      <c r="A80" s="207">
        <v>5</v>
      </c>
      <c r="B80" s="120" t="s">
        <v>248</v>
      </c>
      <c r="C80" s="120" t="s">
        <v>185</v>
      </c>
      <c r="D80" s="122" t="s">
        <v>123</v>
      </c>
      <c r="E80" s="119"/>
      <c r="F80" s="27"/>
      <c r="G80" s="117">
        <f>IF('3g CPIH'!C$17="-","-",'3h OC '!$E$7*('3g CPIH'!C$17/'3g CPIH'!$G$17))</f>
        <v>38.772147945205475</v>
      </c>
      <c r="H80" s="117">
        <f>IF('3g CPIH'!D$17="-","-",'3h OC '!$E$7*('3g CPIH'!D$17/'3g CPIH'!$G$17))</f>
        <v>38.849769863013698</v>
      </c>
      <c r="I80" s="117">
        <f>IF('3g CPIH'!E$17="-","-",'3h OC '!$E$7*('3g CPIH'!E$17/'3g CPIH'!$G$17))</f>
        <v>38.966202739726029</v>
      </c>
      <c r="J80" s="117">
        <f>IF('3g CPIH'!F$17="-","-",'3h OC '!$E$7*('3g CPIH'!F$17/'3g CPIH'!$G$17))</f>
        <v>39.199068493150683</v>
      </c>
      <c r="K80" s="117">
        <f>IF('3g CPIH'!G$17="-","-",'3h OC '!$E$7*('3g CPIH'!G$17/'3g CPIH'!$G$17))</f>
        <v>39.6648</v>
      </c>
      <c r="L80" s="117">
        <f>IF('3g CPIH'!H$17="-","-",'3h OC '!$E$7*('3g CPIH'!H$17/'3g CPIH'!$G$17))</f>
        <v>40.169342465753431</v>
      </c>
      <c r="M80" s="117">
        <f>IF('3g CPIH'!I$17="-","-",'3h OC '!$E$7*('3g CPIH'!I$17/'3g CPIH'!$G$17))</f>
        <v>40.751506849315064</v>
      </c>
      <c r="N80" s="117">
        <f>IF('3g CPIH'!J$17="-","-",'3h OC '!$E$7*('3g CPIH'!J$17/'3g CPIH'!$G$17))</f>
        <v>41.100805479452056</v>
      </c>
      <c r="O80" s="27"/>
      <c r="P80" s="117">
        <f>IF('3g CPIH'!L$17="-","-",'3h OC '!$E$7*('3g CPIH'!L$17/'3g CPIH'!$G$17))</f>
        <v>41.100805479452056</v>
      </c>
      <c r="Q80" s="117">
        <f>IF('3g CPIH'!M$17="-","-",'3h OC '!$E$7*('3g CPIH'!M$17/'3g CPIH'!$G$17))</f>
        <v>41.566536986301365</v>
      </c>
      <c r="R80" s="117">
        <f>IF('3g CPIH'!N$17="-","-",'3h OC '!$E$7*('3g CPIH'!N$17/'3g CPIH'!$G$17))</f>
        <v>41.877024657534243</v>
      </c>
      <c r="S80" s="117">
        <f>IF('3g CPIH'!O$17="-","-",'3h OC '!$E$7*('3g CPIH'!O$17/'3g CPIH'!$G$17))</f>
        <v>42.109890410958904</v>
      </c>
      <c r="T80" s="117">
        <f>IF('3g CPIH'!P$17="-","-",'3h OC '!$E$7*('3g CPIH'!P$17/'3g CPIH'!$G$17))</f>
        <v>42.226323287671228</v>
      </c>
      <c r="U80" s="117">
        <f>IF('3g CPIH'!Q$17="-","-",'3h OC '!$E$7*('3g CPIH'!Q$17/'3g CPIH'!$G$17))</f>
        <v>42.45918904109589</v>
      </c>
      <c r="V80" s="117">
        <f>IF('3g CPIH'!R$17="-","-",'3h OC '!$E$7*('3g CPIH'!R$17/'3g CPIH'!$G$17))</f>
        <v>43.235408219178083</v>
      </c>
      <c r="W80" s="117">
        <f>IF('3g CPIH'!S$17="-","-",'3h OC '!$E$7*('3g CPIH'!S$17/'3g CPIH'!$G$17))</f>
        <v>44.516169863013701</v>
      </c>
      <c r="X80" s="27"/>
      <c r="Y80" s="117">
        <f>IF('3g CPIH'!U$17="-","-",'3h OC '!$E$7*('3g CPIH'!U$17/'3g CPIH'!$G$17))</f>
        <v>46.767205479452052</v>
      </c>
      <c r="Z80" s="117" t="str">
        <f>IF('3g CPIH'!V$17="-","-",'3h OC '!$E$7*('3g CPIH'!V$17/'3g CPIH'!$G$17))</f>
        <v>-</v>
      </c>
      <c r="AA80" s="117" t="str">
        <f>IF('3g CPIH'!W$17="-","-",'3h OC '!$E$7*('3g CPIH'!W$17/'3g CPIH'!$G$17))</f>
        <v>-</v>
      </c>
      <c r="AB80" s="117" t="str">
        <f>IF('3g CPIH'!X$17="-","-",'3h OC '!$E$7*('3g CPIH'!X$17/'3g CPIH'!$G$17))</f>
        <v>-</v>
      </c>
      <c r="AC80" s="117" t="str">
        <f>IF('3g CPIH'!Y$17="-","-",'3h OC '!$E$7*('3g CPIH'!Y$17/'3g CPIH'!$G$17))</f>
        <v>-</v>
      </c>
      <c r="AD80" s="25"/>
    </row>
    <row r="81" spans="1:30" s="26" customFormat="1" ht="11.25" x14ac:dyDescent="0.15">
      <c r="A81" s="207">
        <v>6</v>
      </c>
      <c r="B81" s="120" t="s">
        <v>248</v>
      </c>
      <c r="C81" s="120" t="s">
        <v>186</v>
      </c>
      <c r="D81" s="122" t="s">
        <v>123</v>
      </c>
      <c r="E81" s="119"/>
      <c r="F81" s="27"/>
      <c r="G81" s="117" t="s">
        <v>249</v>
      </c>
      <c r="H81" s="117" t="s">
        <v>249</v>
      </c>
      <c r="I81" s="117" t="s">
        <v>249</v>
      </c>
      <c r="J81" s="117" t="s">
        <v>249</v>
      </c>
      <c r="K81" s="117">
        <f>IF('3i SMNCC'!G$64="-","-",'3i SMNCC'!G$64)</f>
        <v>0</v>
      </c>
      <c r="L81" s="117">
        <f>IF('3i SMNCC'!H$64="-","-",'3i SMNCC'!H$64)</f>
        <v>-0.1310662676190151</v>
      </c>
      <c r="M81" s="117">
        <f>IF('3i SMNCC'!I$64="-","-",'3i SMNCC'!I$64)</f>
        <v>1.6490220555819262</v>
      </c>
      <c r="N81" s="117">
        <f>IF('3i SMNCC'!J$64="-","-",'3i SMNCC'!J$64)</f>
        <v>1.7011822078168848</v>
      </c>
      <c r="O81" s="27"/>
      <c r="P81" s="117">
        <f>IF('3i SMNCC'!L$64="-","-",'3i SMNCC'!L$64)</f>
        <v>1.7011822078168848</v>
      </c>
      <c r="Q81" s="117">
        <f>IF('3i SMNCC'!M$64="-","-",'3i SMNCC'!M$64)</f>
        <v>3.37071596157242</v>
      </c>
      <c r="R81" s="117">
        <f>IF('3i SMNCC'!N$64="-","-",'3i SMNCC'!N$64)</f>
        <v>3.2761312765157915</v>
      </c>
      <c r="S81" s="117">
        <f>IF('3i SMNCC'!O$64="-","-",'3i SMNCC'!O$64)</f>
        <v>4.8946129781636989</v>
      </c>
      <c r="T81" s="117">
        <f>IF('3i SMNCC'!P$64="-","-",'3i SMNCC'!P$64)</f>
        <v>4.2887571563853468</v>
      </c>
      <c r="U81" s="117">
        <f>IF('3i SMNCC'!Q$64="-","-",'3i SMNCC'!Q$64)</f>
        <v>4.0337120778428694</v>
      </c>
      <c r="V81" s="117">
        <f>IF('3i SMNCC'!R$64="-","-",'3i SMNCC'!R$64)</f>
        <v>4.3260832188341771</v>
      </c>
      <c r="W81" s="117">
        <f>IF('3i SMNCC'!S$64="-","-",'3i SMNCC'!S$64)</f>
        <v>4.2015880379606623</v>
      </c>
      <c r="X81" s="27"/>
      <c r="Y81" s="117">
        <f>IF('3i SMNCC'!U$64="-","-",'3i SMNCC'!U$64)</f>
        <v>4.0728065027047933</v>
      </c>
      <c r="Z81" s="117" t="str">
        <f>IF('3i SMNCC'!V$64="-","-",'3i SMNCC'!V$64)</f>
        <v>-</v>
      </c>
      <c r="AA81" s="117" t="str">
        <f>IF('3i SMNCC'!W$64="-","-",'3i SMNCC'!W$64)</f>
        <v>-</v>
      </c>
      <c r="AB81" s="117" t="str">
        <f>IF('3i SMNCC'!X$64="-","-",'3i SMNCC'!X$64)</f>
        <v>-</v>
      </c>
      <c r="AC81" s="117" t="str">
        <f>IF('3i SMNCC'!Y$64="-","-",'3i SMNCC'!Y$64)</f>
        <v>-</v>
      </c>
      <c r="AD81" s="25"/>
    </row>
    <row r="82" spans="1:30" s="26" customFormat="1" ht="11.25" customHeight="1" x14ac:dyDescent="0.15">
      <c r="A82" s="207">
        <v>7</v>
      </c>
      <c r="B82" s="120" t="s">
        <v>248</v>
      </c>
      <c r="C82" s="120" t="s">
        <v>187</v>
      </c>
      <c r="D82" s="122" t="s">
        <v>123</v>
      </c>
      <c r="E82" s="119"/>
      <c r="F82" s="27"/>
      <c r="G82" s="117">
        <f>IF('3g CPIH'!C$17="-","-",'3j PAAC PAP'!$G$11*('3g CPIH'!C$17/'3g CPIH'!$G$17))</f>
        <v>23.857918590998043</v>
      </c>
      <c r="H82" s="117">
        <f>IF('3g CPIH'!D$17="-","-",'3j PAAC PAP'!$G$11*('3g CPIH'!D$17/'3g CPIH'!$G$17))</f>
        <v>23.905682191780819</v>
      </c>
      <c r="I82" s="117">
        <f>IF('3g CPIH'!E$17="-","-",'3j PAAC PAP'!$G$11*('3g CPIH'!E$17/'3g CPIH'!$G$17))</f>
        <v>23.977327592954992</v>
      </c>
      <c r="J82" s="117">
        <f>IF('3g CPIH'!F$17="-","-",'3j PAAC PAP'!$G$11*('3g CPIH'!F$17/'3g CPIH'!$G$17))</f>
        <v>24.120618395303325</v>
      </c>
      <c r="K82" s="117">
        <f>IF('3g CPIH'!G$17="-","-",'3j PAAC PAP'!$G$11*('3g CPIH'!G$17/'3g CPIH'!$G$17))</f>
        <v>24.4072</v>
      </c>
      <c r="L82" s="117">
        <f>IF('3g CPIH'!H$17="-","-",'3j PAAC PAP'!$G$11*('3g CPIH'!H$17/'3g CPIH'!$G$17))</f>
        <v>24.717663405088064</v>
      </c>
      <c r="M82" s="117">
        <f>IF('3g CPIH'!I$17="-","-",'3j PAAC PAP'!$G$11*('3g CPIH'!I$17/'3g CPIH'!$G$17))</f>
        <v>25.075890410958902</v>
      </c>
      <c r="N82" s="117">
        <f>IF('3g CPIH'!J$17="-","-",'3j PAAC PAP'!$G$11*('3g CPIH'!J$17/'3g CPIH'!$G$17))</f>
        <v>25.290826614481411</v>
      </c>
      <c r="O82" s="27"/>
      <c r="P82" s="117">
        <f>IF('3g CPIH'!L$17="-","-",'3j PAAC PAP'!$G$11*('3g CPIH'!L$17/'3g CPIH'!$G$17))</f>
        <v>25.290826614481411</v>
      </c>
      <c r="Q82" s="117">
        <f>IF('3g CPIH'!M$17="-","-",'3j PAAC PAP'!$G$11*('3g CPIH'!M$17/'3g CPIH'!$G$17))</f>
        <v>25.577408219178082</v>
      </c>
      <c r="R82" s="117">
        <f>IF('3g CPIH'!N$17="-","-",'3j PAAC PAP'!$G$11*('3g CPIH'!N$17/'3g CPIH'!$G$17))</f>
        <v>25.768462622309197</v>
      </c>
      <c r="S82" s="117">
        <f>IF('3g CPIH'!O$17="-","-",'3j PAAC PAP'!$G$11*('3g CPIH'!O$17/'3g CPIH'!$G$17))</f>
        <v>25.911753424657533</v>
      </c>
      <c r="T82" s="117">
        <f>IF('3g CPIH'!P$17="-","-",'3j PAAC PAP'!$G$11*('3g CPIH'!P$17/'3g CPIH'!$G$17))</f>
        <v>25.983398825831699</v>
      </c>
      <c r="U82" s="117">
        <f>IF('3g CPIH'!Q$17="-","-",'3j PAAC PAP'!$G$11*('3g CPIH'!Q$17/'3g CPIH'!$G$17))</f>
        <v>26.126689628180038</v>
      </c>
      <c r="V82" s="117">
        <f>IF('3g CPIH'!R$17="-","-",'3j PAAC PAP'!$G$11*('3g CPIH'!R$17/'3g CPIH'!$G$17))</f>
        <v>26.604325636007829</v>
      </c>
      <c r="W82" s="117">
        <f>IF('3g CPIH'!S$17="-","-",'3j PAAC PAP'!$G$11*('3g CPIH'!S$17/'3g CPIH'!$G$17))</f>
        <v>27.39242504892368</v>
      </c>
      <c r="X82" s="27"/>
      <c r="Y82" s="117">
        <f>IF('3g CPIH'!U$17="-","-",'3j PAAC PAP'!$G$11*('3g CPIH'!U$17/'3g CPIH'!$G$17))</f>
        <v>28.777569471624265</v>
      </c>
      <c r="Z82" s="117" t="str">
        <f>IF('3g CPIH'!V$17="-","-",'3j PAAC PAP'!$G$11*('3g CPIH'!V$17/'3g CPIH'!$G$17))</f>
        <v>-</v>
      </c>
      <c r="AA82" s="117" t="str">
        <f>IF('3g CPIH'!W$17="-","-",'3j PAAC PAP'!$G$11*('3g CPIH'!W$17/'3g CPIH'!$G$17))</f>
        <v>-</v>
      </c>
      <c r="AB82" s="117" t="str">
        <f>IF('3g CPIH'!X$17="-","-",'3j PAAC PAP'!$G$11*('3g CPIH'!X$17/'3g CPIH'!$G$17))</f>
        <v>-</v>
      </c>
      <c r="AC82" s="117" t="str">
        <f>IF('3g CPIH'!Y$17="-","-",'3j PAAC PAP'!$G$11*('3g CPIH'!Y$17/'3g CPIH'!$G$17))</f>
        <v>-</v>
      </c>
      <c r="AD82" s="25"/>
    </row>
    <row r="83" spans="1:30" s="26" customFormat="1" ht="11.25" customHeight="1" x14ac:dyDescent="0.15">
      <c r="A83" s="207">
        <v>8</v>
      </c>
      <c r="B83" s="120" t="s">
        <v>248</v>
      </c>
      <c r="C83" s="120" t="s">
        <v>188</v>
      </c>
      <c r="D83" s="122" t="s">
        <v>123</v>
      </c>
      <c r="E83" s="119"/>
      <c r="F83" s="27"/>
      <c r="G83" s="117">
        <f>IF(G78="-","-",SUM(G75:G81)*'3j PAAC PAP'!$G$29)</f>
        <v>0</v>
      </c>
      <c r="H83" s="117">
        <f>IF(H78="-","-",SUM(H75:H81)*'3j PAAC PAP'!$G$29)</f>
        <v>0</v>
      </c>
      <c r="I83" s="117">
        <f>IF(I78="-","-",SUM(I75:I81)*'3j PAAC PAP'!$G$29)</f>
        <v>0</v>
      </c>
      <c r="J83" s="117">
        <f>IF(J78="-","-",SUM(J75:J81)*'3j PAAC PAP'!$G$29)</f>
        <v>0</v>
      </c>
      <c r="K83" s="117">
        <f>IF(K78="-","-",SUM(K75:K81)*'3j PAAC PAP'!$G$29)</f>
        <v>0</v>
      </c>
      <c r="L83" s="117">
        <f>IF(L78="-","-",SUM(L75:L81)*'3j PAAC PAP'!$G$29)</f>
        <v>0</v>
      </c>
      <c r="M83" s="117">
        <f>IF(M78="-","-",SUM(M75:M81)*'3j PAAC PAP'!$G$29)</f>
        <v>0</v>
      </c>
      <c r="N83" s="117">
        <f>IF(N78="-","-",SUM(N75:N81)*'3j PAAC PAP'!$G$29)</f>
        <v>0</v>
      </c>
      <c r="O83" s="27"/>
      <c r="P83" s="117">
        <f>IF(P78="-","-",SUM(P75:P81)*'3j PAAC PAP'!$G$29)</f>
        <v>0</v>
      </c>
      <c r="Q83" s="117">
        <f>IF(Q78="-","-",SUM(Q75:Q81)*'3j PAAC PAP'!$G$29)</f>
        <v>0</v>
      </c>
      <c r="R83" s="117">
        <f>IF(R78="-","-",SUM(R75:R81)*'3j PAAC PAP'!$G$29)</f>
        <v>0</v>
      </c>
      <c r="S83" s="117">
        <f>IF(S78="-","-",SUM(S75:S81)*'3j PAAC PAP'!$G$29)</f>
        <v>0</v>
      </c>
      <c r="T83" s="117">
        <f>IF(T78="-","-",SUM(T75:T81)*'3j PAAC PAP'!$G$29)</f>
        <v>0</v>
      </c>
      <c r="U83" s="117">
        <f>IF(U78="-","-",SUM(U75:U81)*'3j PAAC PAP'!$G$29)</f>
        <v>0</v>
      </c>
      <c r="V83" s="117">
        <f>IF(V78="-","-",SUM(V75:V81)*'3j PAAC PAP'!$G$29)</f>
        <v>0</v>
      </c>
      <c r="W83" s="117">
        <f>IF(W78="-","-",SUM(W75:W81)*'3j PAAC PAP'!$G$29)</f>
        <v>0</v>
      </c>
      <c r="X83" s="27"/>
      <c r="Y83" s="117">
        <f>IF(Y78="-","-",SUM(Y75:Y81)*'3j PAAC PAP'!$G$29)</f>
        <v>0</v>
      </c>
      <c r="Z83" s="117" t="str">
        <f>IF(Z78="-","-",SUM(Z75:Z81)*'3j PAAC PAP'!$G$29)</f>
        <v>-</v>
      </c>
      <c r="AA83" s="117" t="str">
        <f>IF(AA78="-","-",SUM(AA75:AA81)*'3j PAAC PAP'!$G$29)</f>
        <v>-</v>
      </c>
      <c r="AB83" s="117" t="str">
        <f>IF(AB78="-","-",SUM(AB75:AB81)*'3j PAAC PAP'!$G$29)</f>
        <v>-</v>
      </c>
      <c r="AC83" s="117" t="str">
        <f>IF(AC78="-","-",SUM(AC75:AC81)*'3j PAAC PAP'!$G$29)</f>
        <v>-</v>
      </c>
      <c r="AD83" s="25"/>
    </row>
    <row r="84" spans="1:30" s="26" customFormat="1" ht="11.25" customHeight="1" x14ac:dyDescent="0.15">
      <c r="A84" s="207">
        <v>9</v>
      </c>
      <c r="B84" s="120" t="s">
        <v>189</v>
      </c>
      <c r="C84" s="120" t="s">
        <v>250</v>
      </c>
      <c r="D84" s="122" t="s">
        <v>123</v>
      </c>
      <c r="E84" s="119"/>
      <c r="F84" s="27"/>
      <c r="G84" s="117">
        <f>IF(G78="-","-",SUM(G75:G83)*'3k EBIT'!$E$7)</f>
        <v>1.9204016062675127</v>
      </c>
      <c r="H84" s="117">
        <f>IF(H78="-","-",SUM(H75:H83)*'3k EBIT'!$E$7)</f>
        <v>1.922830072991583</v>
      </c>
      <c r="I84" s="117">
        <f>IF(I78="-","-",SUM(I75:I83)*'3k EBIT'!$E$7)</f>
        <v>1.7262168933551234</v>
      </c>
      <c r="J84" s="117">
        <f>IF(J78="-","-",SUM(J75:J83)*'3k EBIT'!$E$7)</f>
        <v>1.7335022935273348</v>
      </c>
      <c r="K84" s="117">
        <f>IF(K78="-","-",SUM(K75:K83)*'3k EBIT'!$E$7)</f>
        <v>1.7163922159103193</v>
      </c>
      <c r="L84" s="117">
        <f>IF(L78="-","-",SUM(L75:L83)*'3k EBIT'!$E$7)</f>
        <v>1.7296387581455326</v>
      </c>
      <c r="M84" s="117">
        <f>IF(M78="-","-",SUM(M75:M83)*'3k EBIT'!$E$7)</f>
        <v>1.8249796489154035</v>
      </c>
      <c r="N84" s="117">
        <f>IF(N78="-","-",SUM(N75:N83)*'3k EBIT'!$E$7)</f>
        <v>1.8369179870022074</v>
      </c>
      <c r="O84" s="27"/>
      <c r="P84" s="117">
        <f>IF(P78="-","-",SUM(P75:P83)*'3k EBIT'!$E$7)</f>
        <v>1.8369179870022074</v>
      </c>
      <c r="Q84" s="117">
        <f>IF(Q78="-","-",SUM(Q75:Q83)*'3k EBIT'!$E$7)</f>
        <v>1.9004969910883973</v>
      </c>
      <c r="R84" s="117">
        <f>IF(R78="-","-",SUM(R75:R83)*'3k EBIT'!$E$7)</f>
        <v>1.9066963688452314</v>
      </c>
      <c r="S84" s="117">
        <f>IF(S78="-","-",SUM(S75:S83)*'3k EBIT'!$E$7)</f>
        <v>2.0277164290474685</v>
      </c>
      <c r="T84" s="117">
        <f>IF(T78="-","-",SUM(T75:T83)*'3k EBIT'!$E$7)</f>
        <v>2.0136174308594295</v>
      </c>
      <c r="U84" s="117">
        <f>IF(U78="-","-",SUM(U75:U83)*'3k EBIT'!$E$7)</f>
        <v>1.9853082729323257</v>
      </c>
      <c r="V84" s="117">
        <f>IF(V78="-","-",SUM(V75:V83)*'3k EBIT'!$E$7)</f>
        <v>2.0128150065476738</v>
      </c>
      <c r="W84" s="117">
        <f>IF(W78="-","-",SUM(W75:W83)*'3k EBIT'!$E$7)</f>
        <v>3.5303778620117252</v>
      </c>
      <c r="X84" s="27"/>
      <c r="Y84" s="117">
        <f>IF(Y78="-","-",SUM(Y75:Y83)*'3k EBIT'!$E$7)</f>
        <v>3.6045894778003005</v>
      </c>
      <c r="Z84" s="117" t="str">
        <f>IF(Z78="-","-",SUM(Z75:Z83)*'3k EBIT'!$E$7)</f>
        <v>-</v>
      </c>
      <c r="AA84" s="117" t="str">
        <f>IF(AA78="-","-",SUM(AA75:AA83)*'3k EBIT'!$E$7)</f>
        <v>-</v>
      </c>
      <c r="AB84" s="117" t="str">
        <f>IF(AB78="-","-",SUM(AB75:AB83)*'3k EBIT'!$E$7)</f>
        <v>-</v>
      </c>
      <c r="AC84" s="117" t="str">
        <f>IF(AC78="-","-",SUM(AC75:AC83)*'3k EBIT'!$E$7)</f>
        <v>-</v>
      </c>
      <c r="AD84" s="25"/>
    </row>
    <row r="85" spans="1:30" s="26" customFormat="1" ht="12.6" customHeight="1" x14ac:dyDescent="0.15">
      <c r="A85" s="207">
        <v>10</v>
      </c>
      <c r="B85" s="120" t="s">
        <v>251</v>
      </c>
      <c r="C85" s="156" t="s">
        <v>252</v>
      </c>
      <c r="D85" s="122" t="s">
        <v>123</v>
      </c>
      <c r="E85" s="118"/>
      <c r="F85" s="27"/>
      <c r="G85" s="117">
        <f>IF(G80="-","-",SUM(G75:G78,G80:G84)*'3l HAP'!$E$8)</f>
        <v>1.0410809105385241</v>
      </c>
      <c r="H85" s="117">
        <f>IF(H80="-","-",SUM(H75:H78,H80:H84)*'3l HAP'!$E$8)</f>
        <v>1.042952235097522</v>
      </c>
      <c r="I85" s="117">
        <f>IF(I80="-","-",SUM(I75:I78,I80:I84)*'3l HAP'!$E$8)</f>
        <v>1.0437493231744166</v>
      </c>
      <c r="J85" s="117">
        <f>IF(J80="-","-",SUM(J75:J78,J80:J84)*'3l HAP'!$E$8)</f>
        <v>1.0493632968514104</v>
      </c>
      <c r="K85" s="117">
        <f>IF(K80="-","-",SUM(K75:K78,K80:K84)*'3l HAP'!$E$8)</f>
        <v>1.0612952721978572</v>
      </c>
      <c r="L85" s="117">
        <f>IF(L80="-","-",SUM(L75:L78,L80:L84)*'3l HAP'!$E$8)</f>
        <v>1.0715027745535033</v>
      </c>
      <c r="M85" s="117">
        <f>IF(M80="-","-",SUM(M75:M78,M80:M84)*'3l HAP'!$E$8)</f>
        <v>1.1187849989581111</v>
      </c>
      <c r="N85" s="117">
        <f>IF(N80="-","-",SUM(N75:N78,N80:N84)*'3l HAP'!$E$8)</f>
        <v>1.1279844271545207</v>
      </c>
      <c r="O85" s="27"/>
      <c r="P85" s="117">
        <f>IF(P80="-","-",SUM(P75:P78,P80:P84)*'3l HAP'!$E$8)</f>
        <v>1.1279844271545207</v>
      </c>
      <c r="Q85" s="117">
        <f>IF(Q80="-","-",SUM(Q75:Q78,Q80:Q84)*'3l HAP'!$E$8)</f>
        <v>1.1668235154614588</v>
      </c>
      <c r="R85" s="117">
        <f>IF(R80="-","-",SUM(R75:R78,R80:R84)*'3l HAP'!$E$8)</f>
        <v>1.1716006234744616</v>
      </c>
      <c r="S85" s="117">
        <f>IF(S80="-","-",SUM(S75:S78,S80:S84)*'3l HAP'!$E$8)</f>
        <v>1.2050036875561467</v>
      </c>
      <c r="T85" s="117">
        <f>IF(T80="-","-",SUM(T75:T78,T80:T84)*'3l HAP'!$E$8)</f>
        <v>1.1941393008610219</v>
      </c>
      <c r="U85" s="117">
        <f>IF(U80="-","-",SUM(U75:U78,U80:U84)*'3l HAP'!$E$8)</f>
        <v>1.1963727112551761</v>
      </c>
      <c r="V85" s="117">
        <f>IF(V80="-","-",SUM(V75:V78,V80:V84)*'3l HAP'!$E$8)</f>
        <v>1.2175688123349295</v>
      </c>
      <c r="W85" s="117">
        <f>IF(W80="-","-",SUM(W75:W78,W80:W84)*'3l HAP'!$E$8)</f>
        <v>1.3069549905394684</v>
      </c>
      <c r="X85" s="27"/>
      <c r="Y85" s="117">
        <f>IF(Y80="-","-",SUM(Y75:Y78,Y80:Y84)*'3l HAP'!$E$8)</f>
        <v>1.364140875695558</v>
      </c>
      <c r="Z85" s="117" t="str">
        <f>IF(Z80="-","-",SUM(Z75:Z78,Z80:Z84)*'3l HAP'!$E$8)</f>
        <v>-</v>
      </c>
      <c r="AA85" s="117" t="str">
        <f>IF(AA80="-","-",SUM(AA75:AA78,AA80:AA84)*'3l HAP'!$E$8)</f>
        <v>-</v>
      </c>
      <c r="AB85" s="117" t="str">
        <f>IF(AB80="-","-",SUM(AB75:AB78,AB80:AB84)*'3l HAP'!$E$8)</f>
        <v>-</v>
      </c>
      <c r="AC85" s="117" t="str">
        <f>IF(AC80="-","-",SUM(AC75:AC78,AC80:AC84)*'3l HAP'!$E$8)</f>
        <v>-</v>
      </c>
      <c r="AD85" s="25"/>
    </row>
    <row r="86" spans="1:30" s="26" customFormat="1" ht="11.25" customHeight="1" x14ac:dyDescent="0.15">
      <c r="A86" s="207">
        <v>11</v>
      </c>
      <c r="B86" s="120" t="s">
        <v>253</v>
      </c>
      <c r="C86" s="120" t="str">
        <f>B86&amp;"_"&amp;D86</f>
        <v>Total_Northern</v>
      </c>
      <c r="D86" s="122" t="s">
        <v>123</v>
      </c>
      <c r="E86" s="119"/>
      <c r="F86" s="27"/>
      <c r="G86" s="117">
        <f t="shared" ref="G86:N86" si="15">IF(G80="-","-",SUM(G75:G85))</f>
        <v>102.11480791269166</v>
      </c>
      <c r="H86" s="117">
        <f t="shared" si="15"/>
        <v>102.24449322256572</v>
      </c>
      <c r="I86" s="117">
        <f t="shared" si="15"/>
        <v>91.897232498805636</v>
      </c>
      <c r="J86" s="117">
        <f t="shared" si="15"/>
        <v>92.286288428427838</v>
      </c>
      <c r="K86" s="117">
        <f t="shared" si="15"/>
        <v>91.397690374845027</v>
      </c>
      <c r="L86" s="117">
        <f t="shared" si="15"/>
        <v>92.105084022658374</v>
      </c>
      <c r="M86" s="117">
        <f t="shared" si="15"/>
        <v>97.170305793856755</v>
      </c>
      <c r="N86" s="117">
        <f t="shared" si="15"/>
        <v>97.807838546034432</v>
      </c>
      <c r="O86" s="27"/>
      <c r="P86" s="117">
        <f t="shared" ref="P86:W86" si="16">IF(P80="-","-",SUM(P75:P85))</f>
        <v>97.807838546034432</v>
      </c>
      <c r="Q86" s="117">
        <f t="shared" si="16"/>
        <v>101.19293962511644</v>
      </c>
      <c r="R86" s="117">
        <f t="shared" si="16"/>
        <v>101.52399963819079</v>
      </c>
      <c r="S86" s="117">
        <f t="shared" si="16"/>
        <v>107.92687692409373</v>
      </c>
      <c r="T86" s="117">
        <f t="shared" si="16"/>
        <v>107.17396030769265</v>
      </c>
      <c r="U86" s="117">
        <f t="shared" si="16"/>
        <v>105.68623865314278</v>
      </c>
      <c r="V86" s="117">
        <f t="shared" si="16"/>
        <v>107.15515697809748</v>
      </c>
      <c r="W86" s="117">
        <f t="shared" si="16"/>
        <v>187.11623940003807</v>
      </c>
      <c r="X86" s="27"/>
      <c r="Y86" s="117">
        <f t="shared" ref="Y86:AC86" si="17">IF(Y80="-","-",SUM(Y75:Y85))</f>
        <v>191.07929818705122</v>
      </c>
      <c r="Z86" s="117" t="str">
        <f t="shared" si="17"/>
        <v>-</v>
      </c>
      <c r="AA86" s="117" t="str">
        <f t="shared" si="17"/>
        <v>-</v>
      </c>
      <c r="AB86" s="117" t="str">
        <f t="shared" si="17"/>
        <v>-</v>
      </c>
      <c r="AC86" s="117" t="str">
        <f t="shared" si="17"/>
        <v>-</v>
      </c>
      <c r="AD86" s="25"/>
    </row>
    <row r="87" spans="1:30" s="26" customFormat="1" ht="11.25" customHeight="1" x14ac:dyDescent="0.15">
      <c r="A87" s="207">
        <v>1</v>
      </c>
      <c r="B87" s="123" t="s">
        <v>244</v>
      </c>
      <c r="C87" s="123" t="s">
        <v>180</v>
      </c>
      <c r="D87" s="121" t="s">
        <v>122</v>
      </c>
      <c r="E87" s="75"/>
      <c r="F87" s="27"/>
      <c r="G87" s="35" t="s">
        <v>249</v>
      </c>
      <c r="H87" s="35" t="s">
        <v>249</v>
      </c>
      <c r="I87" s="35" t="s">
        <v>249</v>
      </c>
      <c r="J87" s="35" t="s">
        <v>249</v>
      </c>
      <c r="K87" s="35" t="s">
        <v>249</v>
      </c>
      <c r="L87" s="35" t="s">
        <v>249</v>
      </c>
      <c r="M87" s="35" t="s">
        <v>249</v>
      </c>
      <c r="N87" s="35" t="s">
        <v>249</v>
      </c>
      <c r="O87" s="27"/>
      <c r="P87" s="35" t="s">
        <v>249</v>
      </c>
      <c r="Q87" s="35" t="s">
        <v>249</v>
      </c>
      <c r="R87" s="35" t="s">
        <v>249</v>
      </c>
      <c r="S87" s="35" t="s">
        <v>249</v>
      </c>
      <c r="T87" s="35" t="s">
        <v>249</v>
      </c>
      <c r="U87" s="35" t="s">
        <v>249</v>
      </c>
      <c r="V87" s="35" t="s">
        <v>249</v>
      </c>
      <c r="W87" s="35" t="s">
        <v>249</v>
      </c>
      <c r="X87" s="27"/>
      <c r="Y87" s="35" t="s">
        <v>249</v>
      </c>
      <c r="Z87" s="35" t="s">
        <v>249</v>
      </c>
      <c r="AA87" s="35" t="s">
        <v>249</v>
      </c>
      <c r="AB87" s="35" t="s">
        <v>249</v>
      </c>
      <c r="AC87" s="35" t="s">
        <v>249</v>
      </c>
      <c r="AD87" s="25"/>
    </row>
    <row r="88" spans="1:30" s="26" customFormat="1" ht="11.25" x14ac:dyDescent="0.15">
      <c r="A88" s="207">
        <v>2</v>
      </c>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x14ac:dyDescent="0.15">
      <c r="A89" s="207"/>
      <c r="B89" s="123" t="s">
        <v>245</v>
      </c>
      <c r="C89" s="123" t="s">
        <v>182</v>
      </c>
      <c r="D89" s="121" t="s">
        <v>122</v>
      </c>
      <c r="E89" s="75"/>
      <c r="F89" s="27"/>
      <c r="G89" s="35" t="str">
        <f>IF('3c AA'!J75="-","-",'3c AA'!J75)</f>
        <v>-</v>
      </c>
      <c r="H89" s="35" t="str">
        <f>IF('3c AA'!K75="-","-",'3c AA'!K75)</f>
        <v>-</v>
      </c>
      <c r="I89" s="35" t="str">
        <f>IF('3c AA'!L75="-","-",'3c AA'!L75)</f>
        <v>-</v>
      </c>
      <c r="J89" s="35" t="str">
        <f>IF('3c AA'!M75="-","-",'3c AA'!M75)</f>
        <v>-</v>
      </c>
      <c r="K89" s="35" t="str">
        <f>IF('3c AA'!N75="-","-",'3c AA'!N75)</f>
        <v>-</v>
      </c>
      <c r="L89" s="35" t="str">
        <f>IF('3c AA'!O75="-","-",'3c AA'!O75)</f>
        <v>-</v>
      </c>
      <c r="M89" s="35" t="str">
        <f>IF('3c AA'!P75="-","-",'3c AA'!P75)</f>
        <v>-</v>
      </c>
      <c r="N89" s="35" t="str">
        <f>IF('3c AA'!Q75="-","-",'3c AA'!Q75)</f>
        <v>-</v>
      </c>
      <c r="O89" s="27"/>
      <c r="P89" s="35" t="str">
        <f>IF('3c AA'!S75="-","-",'3c AA'!S75)</f>
        <v>-</v>
      </c>
      <c r="Q89" s="35" t="str">
        <f>IF('3c AA'!T75="-","-",'3c AA'!T75)</f>
        <v>-</v>
      </c>
      <c r="R89" s="35" t="str">
        <f>IF('3c AA'!U75="-","-",'3c AA'!U75)</f>
        <v>-</v>
      </c>
      <c r="S89" s="35" t="str">
        <f>IF('3c AA'!V75="-","-",'3c AA'!V75)</f>
        <v>-</v>
      </c>
      <c r="T89" s="35">
        <f>IF('3c AA'!W75="-","-",'3c AA'!W75)</f>
        <v>0</v>
      </c>
      <c r="U89" s="35">
        <f>IF('3c AA'!X75="-","-",'3c AA'!X75)</f>
        <v>0</v>
      </c>
      <c r="V89" s="35">
        <f>IF('3c AA'!Y75="-","-",'3c AA'!Y75)</f>
        <v>0</v>
      </c>
      <c r="W89" s="35" t="str">
        <f>IF('3c AA'!Z75="-","-",'3c AA'!Z75)</f>
        <v>-</v>
      </c>
      <c r="X89" s="27"/>
      <c r="Y89" s="35">
        <f>IF('3c AA'!AB75="-","-",'3c AA'!AB75)</f>
        <v>0</v>
      </c>
      <c r="Z89" s="35" t="str">
        <f>IF('3c AA'!AC75="-","-",'3c AA'!AC75)</f>
        <v>-</v>
      </c>
      <c r="AA89" s="35" t="str">
        <f>IF('3c AA'!AD75="-","-",'3c AA'!AD75)</f>
        <v>-</v>
      </c>
      <c r="AB89" s="35" t="str">
        <f>IF('3c AA'!AE75="-","-",'3c AA'!AE75)</f>
        <v>-</v>
      </c>
      <c r="AC89" s="35" t="str">
        <f>IF('3c AA'!AF75="-","-",'3c AA'!AF75)</f>
        <v>-</v>
      </c>
      <c r="AD89" s="25"/>
    </row>
    <row r="90" spans="1:30" s="26" customFormat="1" ht="11.25" x14ac:dyDescent="0.15">
      <c r="A90" s="207">
        <v>3</v>
      </c>
      <c r="B90" s="123" t="s">
        <v>246</v>
      </c>
      <c r="C90" s="123" t="s">
        <v>183</v>
      </c>
      <c r="D90" s="121" t="s">
        <v>122</v>
      </c>
      <c r="E90" s="75"/>
      <c r="F90" s="27"/>
      <c r="G90" s="35">
        <f>IF('3d PC'!G15="-","-",'3d PC'!G56)</f>
        <v>6.5567588596821027</v>
      </c>
      <c r="H90" s="35">
        <f>IF('3d PC'!H15="-","-",'3d PC'!H56)</f>
        <v>6.5567588596821027</v>
      </c>
      <c r="I90" s="35">
        <f>IF('3d PC'!I15="-","-",'3d PC'!I56)</f>
        <v>6.6197359495950758</v>
      </c>
      <c r="J90" s="35">
        <f>IF('3d PC'!J15="-","-",'3d PC'!J56)</f>
        <v>6.6197359495950758</v>
      </c>
      <c r="K90" s="35">
        <f>IF('3d PC'!K15="-","-",'3d PC'!K56)</f>
        <v>6.6995028867368616</v>
      </c>
      <c r="L90" s="35">
        <f>IF('3d PC'!L15="-","-",'3d PC'!L56)</f>
        <v>6.6995028867368616</v>
      </c>
      <c r="M90" s="35">
        <f>IF('3d PC'!M15="-","-",'3d PC'!M56)</f>
        <v>7.1131218301273513</v>
      </c>
      <c r="N90" s="35">
        <f>IF('3d PC'!N15="-","-",'3d PC'!N56)</f>
        <v>7.1131218301273513</v>
      </c>
      <c r="O90" s="27"/>
      <c r="P90" s="35">
        <f>'3d PC'!P56</f>
        <v>7.1131218301273513</v>
      </c>
      <c r="Q90" s="35">
        <f>'3d PC'!Q56</f>
        <v>7.2804579515147188</v>
      </c>
      <c r="R90" s="35">
        <f>'3d PC'!R56</f>
        <v>7.1935840895118579</v>
      </c>
      <c r="S90" s="35">
        <f>'3d PC'!S56</f>
        <v>7.3593999937099728</v>
      </c>
      <c r="T90" s="35">
        <f>'3d PC'!T56</f>
        <v>7.0492243060839304</v>
      </c>
      <c r="U90" s="35">
        <f>'3d PC'!U56</f>
        <v>7.1089669218364691</v>
      </c>
      <c r="V90" s="35">
        <f>'3d PC'!V56</f>
        <v>6.9829560851947949</v>
      </c>
      <c r="W90" s="35">
        <f>'3d PC'!W56</f>
        <v>9.6262235975887975</v>
      </c>
      <c r="X90" s="27"/>
      <c r="Y90" s="35">
        <f>'3d PC'!Y56</f>
        <v>9.9504863797742438</v>
      </c>
      <c r="Z90" s="35" t="str">
        <f>'3d PC'!Z56</f>
        <v>-</v>
      </c>
      <c r="AA90" s="35" t="str">
        <f>'3d PC'!AA56</f>
        <v>-</v>
      </c>
      <c r="AB90" s="35" t="str">
        <f>'3d PC'!AB56</f>
        <v>-</v>
      </c>
      <c r="AC90" s="35" t="str">
        <f>'3d PC'!AC56</f>
        <v>-</v>
      </c>
      <c r="AD90" s="25"/>
    </row>
    <row r="91" spans="1:30" s="26" customFormat="1" ht="11.25" x14ac:dyDescent="0.15">
      <c r="A91" s="207">
        <v>4</v>
      </c>
      <c r="B91" s="123" t="s">
        <v>247</v>
      </c>
      <c r="C91" s="123" t="s">
        <v>184</v>
      </c>
      <c r="D91" s="121" t="s">
        <v>122</v>
      </c>
      <c r="E91" s="75"/>
      <c r="F91" s="27"/>
      <c r="G91" s="35">
        <f>IF('3e NC-Elec'!H21="-","-",'3e NC-Elec'!H21)</f>
        <v>17.227999999999998</v>
      </c>
      <c r="H91" s="35">
        <f>IF('3e NC-Elec'!I21="-","-",'3e NC-Elec'!I21)</f>
        <v>17.227999999999998</v>
      </c>
      <c r="I91" s="35">
        <f>IF('3e NC-Elec'!J21="-","-",'3e NC-Elec'!J21)</f>
        <v>11.753</v>
      </c>
      <c r="J91" s="35">
        <f>IF('3e NC-Elec'!K21="-","-",'3e NC-Elec'!K21)</f>
        <v>11.753</v>
      </c>
      <c r="K91" s="35">
        <f>IF('3e NC-Elec'!L21="-","-",'3e NC-Elec'!L21)</f>
        <v>11.4245</v>
      </c>
      <c r="L91" s="35">
        <f>IF('3e NC-Elec'!M21="-","-",'3e NC-Elec'!M21)</f>
        <v>11.4245</v>
      </c>
      <c r="M91" s="35">
        <f>IF('3e NC-Elec'!N21="-","-",'3e NC-Elec'!N21)</f>
        <v>12.0815</v>
      </c>
      <c r="N91" s="35">
        <f>IF('3e NC-Elec'!O21="-","-",'3e NC-Elec'!O21)</f>
        <v>12.0815</v>
      </c>
      <c r="O91" s="27"/>
      <c r="P91" s="35">
        <f>'3e NC-Elec'!Q21</f>
        <v>12.0815</v>
      </c>
      <c r="Q91" s="35">
        <f>'3e NC-Elec'!R21</f>
        <v>13.176499999999999</v>
      </c>
      <c r="R91" s="35">
        <f>'3e NC-Elec'!S21</f>
        <v>13.176499999999999</v>
      </c>
      <c r="S91" s="35">
        <f>'3e NC-Elec'!T21</f>
        <v>14.308</v>
      </c>
      <c r="T91" s="35">
        <f>'3e NC-Elec'!U21</f>
        <v>14.308</v>
      </c>
      <c r="U91" s="35">
        <f>'3e NC-Elec'!V21</f>
        <v>15.731499999999999</v>
      </c>
      <c r="V91" s="35">
        <f>'3e NC-Elec'!W21</f>
        <v>15.731499999999999</v>
      </c>
      <c r="W91" s="35">
        <f>'3e NC-Elec'!X21</f>
        <v>73.912499999999994</v>
      </c>
      <c r="X91" s="27"/>
      <c r="Y91" s="35">
        <f>'3e NC-Elec'!Z21</f>
        <v>73.912499999999994</v>
      </c>
      <c r="Z91" s="35" t="str">
        <f>'3e NC-Elec'!AA21</f>
        <v>-</v>
      </c>
      <c r="AA91" s="35" t="str">
        <f>'3e NC-Elec'!AB21</f>
        <v>-</v>
      </c>
      <c r="AB91" s="35" t="str">
        <f>'3e NC-Elec'!AC21</f>
        <v>-</v>
      </c>
      <c r="AC91" s="35" t="str">
        <f>'3e NC-Elec'!AD21</f>
        <v>-</v>
      </c>
      <c r="AD91" s="25"/>
    </row>
    <row r="92" spans="1:30" s="26" customFormat="1" ht="11.25" x14ac:dyDescent="0.15">
      <c r="A92" s="207">
        <v>5</v>
      </c>
      <c r="B92" s="123" t="s">
        <v>248</v>
      </c>
      <c r="C92" s="123" t="s">
        <v>185</v>
      </c>
      <c r="D92" s="121" t="s">
        <v>122</v>
      </c>
      <c r="E92" s="75"/>
      <c r="F92" s="27"/>
      <c r="G92" s="35">
        <f>IF('3g CPIH'!C$17="-","-",'3h OC '!$E$7*('3g CPIH'!C$17/'3g CPIH'!$G$17))</f>
        <v>38.772147945205475</v>
      </c>
      <c r="H92" s="35">
        <f>IF('3g CPIH'!D$17="-","-",'3h OC '!$E$7*('3g CPIH'!D$17/'3g CPIH'!$G$17))</f>
        <v>38.849769863013698</v>
      </c>
      <c r="I92" s="35">
        <f>IF('3g CPIH'!E$17="-","-",'3h OC '!$E$7*('3g CPIH'!E$17/'3g CPIH'!$G$17))</f>
        <v>38.966202739726029</v>
      </c>
      <c r="J92" s="35">
        <f>IF('3g CPIH'!F$17="-","-",'3h OC '!$E$7*('3g CPIH'!F$17/'3g CPIH'!$G$17))</f>
        <v>39.199068493150683</v>
      </c>
      <c r="K92" s="35">
        <f>IF('3g CPIH'!G$17="-","-",'3h OC '!$E$7*('3g CPIH'!G$17/'3g CPIH'!$G$17))</f>
        <v>39.6648</v>
      </c>
      <c r="L92" s="35">
        <f>IF('3g CPIH'!H$17="-","-",'3h OC '!$E$7*('3g CPIH'!H$17/'3g CPIH'!$G$17))</f>
        <v>40.169342465753431</v>
      </c>
      <c r="M92" s="35">
        <f>IF('3g CPIH'!I$17="-","-",'3h OC '!$E$7*('3g CPIH'!I$17/'3g CPIH'!$G$17))</f>
        <v>40.751506849315064</v>
      </c>
      <c r="N92" s="35">
        <f>IF('3g CPIH'!J$17="-","-",'3h OC '!$E$7*('3g CPIH'!J$17/'3g CPIH'!$G$17))</f>
        <v>41.100805479452056</v>
      </c>
      <c r="O92" s="27"/>
      <c r="P92" s="35">
        <f>IF('3g CPIH'!L$17="-","-",'3h OC '!$E$7*('3g CPIH'!L$17/'3g CPIH'!$G$17))</f>
        <v>41.100805479452056</v>
      </c>
      <c r="Q92" s="35">
        <f>IF('3g CPIH'!M$17="-","-",'3h OC '!$E$7*('3g CPIH'!M$17/'3g CPIH'!$G$17))</f>
        <v>41.566536986301365</v>
      </c>
      <c r="R92" s="35">
        <f>IF('3g CPIH'!N$17="-","-",'3h OC '!$E$7*('3g CPIH'!N$17/'3g CPIH'!$G$17))</f>
        <v>41.877024657534243</v>
      </c>
      <c r="S92" s="35">
        <f>IF('3g CPIH'!O$17="-","-",'3h OC '!$E$7*('3g CPIH'!O$17/'3g CPIH'!$G$17))</f>
        <v>42.109890410958904</v>
      </c>
      <c r="T92" s="35">
        <f>IF('3g CPIH'!P$17="-","-",'3h OC '!$E$7*('3g CPIH'!P$17/'3g CPIH'!$G$17))</f>
        <v>42.226323287671228</v>
      </c>
      <c r="U92" s="35">
        <f>IF('3g CPIH'!Q$17="-","-",'3h OC '!$E$7*('3g CPIH'!Q$17/'3g CPIH'!$G$17))</f>
        <v>42.45918904109589</v>
      </c>
      <c r="V92" s="35">
        <f>IF('3g CPIH'!R$17="-","-",'3h OC '!$E$7*('3g CPIH'!R$17/'3g CPIH'!$G$17))</f>
        <v>43.235408219178083</v>
      </c>
      <c r="W92" s="35">
        <f>IF('3g CPIH'!S$17="-","-",'3h OC '!$E$7*('3g CPIH'!S$17/'3g CPIH'!$G$17))</f>
        <v>44.516169863013701</v>
      </c>
      <c r="X92" s="27"/>
      <c r="Y92" s="35">
        <f>IF('3g CPIH'!U$17="-","-",'3h OC '!$E$7*('3g CPIH'!U$17/'3g CPIH'!$G$17))</f>
        <v>46.767205479452052</v>
      </c>
      <c r="Z92" s="35" t="str">
        <f>IF('3g CPIH'!V$17="-","-",'3h OC '!$E$7*('3g CPIH'!V$17/'3g CPIH'!$G$17))</f>
        <v>-</v>
      </c>
      <c r="AA92" s="35" t="str">
        <f>IF('3g CPIH'!W$17="-","-",'3h OC '!$E$7*('3g CPIH'!W$17/'3g CPIH'!$G$17))</f>
        <v>-</v>
      </c>
      <c r="AB92" s="35" t="str">
        <f>IF('3g CPIH'!X$17="-","-",'3h OC '!$E$7*('3g CPIH'!X$17/'3g CPIH'!$G$17))</f>
        <v>-</v>
      </c>
      <c r="AC92" s="35" t="str">
        <f>IF('3g CPIH'!Y$17="-","-",'3h OC '!$E$7*('3g CPIH'!Y$17/'3g CPIH'!$G$17))</f>
        <v>-</v>
      </c>
      <c r="AD92" s="25"/>
    </row>
    <row r="93" spans="1:30" s="26" customFormat="1" ht="11.25" customHeight="1" x14ac:dyDescent="0.15">
      <c r="A93" s="207">
        <v>6</v>
      </c>
      <c r="B93" s="123" t="s">
        <v>248</v>
      </c>
      <c r="C93" s="123" t="s">
        <v>186</v>
      </c>
      <c r="D93" s="121" t="s">
        <v>122</v>
      </c>
      <c r="E93" s="75"/>
      <c r="F93" s="27"/>
      <c r="G93" s="35" t="s">
        <v>249</v>
      </c>
      <c r="H93" s="35" t="s">
        <v>249</v>
      </c>
      <c r="I93" s="35" t="s">
        <v>249</v>
      </c>
      <c r="J93" s="35" t="s">
        <v>249</v>
      </c>
      <c r="K93" s="35">
        <f>IF('3i SMNCC'!G$64="-","-",'3i SMNCC'!G$64)</f>
        <v>0</v>
      </c>
      <c r="L93" s="35">
        <f>IF('3i SMNCC'!H$64="-","-",'3i SMNCC'!H$64)</f>
        <v>-0.1310662676190151</v>
      </c>
      <c r="M93" s="35">
        <f>IF('3i SMNCC'!I$64="-","-",'3i SMNCC'!I$64)</f>
        <v>1.6490220555819262</v>
      </c>
      <c r="N93" s="35">
        <f>IF('3i SMNCC'!J$64="-","-",'3i SMNCC'!J$64)</f>
        <v>1.7011822078168848</v>
      </c>
      <c r="O93" s="27"/>
      <c r="P93" s="35">
        <f>IF('3i SMNCC'!L$64="-","-",'3i SMNCC'!L$64)</f>
        <v>1.7011822078168848</v>
      </c>
      <c r="Q93" s="35">
        <f>IF('3i SMNCC'!M$64="-","-",'3i SMNCC'!M$64)</f>
        <v>3.37071596157242</v>
      </c>
      <c r="R93" s="35">
        <f>IF('3i SMNCC'!N$64="-","-",'3i SMNCC'!N$64)</f>
        <v>3.2761312765157915</v>
      </c>
      <c r="S93" s="35">
        <f>IF('3i SMNCC'!O$64="-","-",'3i SMNCC'!O$64)</f>
        <v>4.8946129781636989</v>
      </c>
      <c r="T93" s="35">
        <f>IF('3i SMNCC'!P$64="-","-",'3i SMNCC'!P$64)</f>
        <v>4.2887571563853468</v>
      </c>
      <c r="U93" s="35">
        <f>IF('3i SMNCC'!Q$64="-","-",'3i SMNCC'!Q$64)</f>
        <v>4.0337120778428694</v>
      </c>
      <c r="V93" s="35">
        <f>IF('3i SMNCC'!R$64="-","-",'3i SMNCC'!R$64)</f>
        <v>4.3260832188341771</v>
      </c>
      <c r="W93" s="35">
        <f>IF('3i SMNCC'!S$64="-","-",'3i SMNCC'!S$64)</f>
        <v>4.2015880379606623</v>
      </c>
      <c r="X93" s="27"/>
      <c r="Y93" s="35">
        <f>IF('3i SMNCC'!U$64="-","-",'3i SMNCC'!U$64)</f>
        <v>4.0728065027047933</v>
      </c>
      <c r="Z93" s="35" t="str">
        <f>IF('3i SMNCC'!V$64="-","-",'3i SMNCC'!V$64)</f>
        <v>-</v>
      </c>
      <c r="AA93" s="35" t="str">
        <f>IF('3i SMNCC'!W$64="-","-",'3i SMNCC'!W$64)</f>
        <v>-</v>
      </c>
      <c r="AB93" s="35" t="str">
        <f>IF('3i SMNCC'!X$64="-","-",'3i SMNCC'!X$64)</f>
        <v>-</v>
      </c>
      <c r="AC93" s="35" t="str">
        <f>IF('3i SMNCC'!Y$64="-","-",'3i SMNCC'!Y$64)</f>
        <v>-</v>
      </c>
      <c r="AD93" s="25"/>
    </row>
    <row r="94" spans="1:30" s="26" customFormat="1" ht="11.25" customHeight="1" x14ac:dyDescent="0.15">
      <c r="A94" s="207">
        <v>7</v>
      </c>
      <c r="B94" s="123" t="s">
        <v>248</v>
      </c>
      <c r="C94" s="123" t="s">
        <v>187</v>
      </c>
      <c r="D94" s="121" t="s">
        <v>122</v>
      </c>
      <c r="E94" s="75"/>
      <c r="F94" s="27"/>
      <c r="G94" s="35">
        <f>IF('3g CPIH'!C$17="-","-",'3j PAAC PAP'!$G$11*('3g CPIH'!C$17/'3g CPIH'!$G$17))</f>
        <v>23.857918590998043</v>
      </c>
      <c r="H94" s="35">
        <f>IF('3g CPIH'!D$17="-","-",'3j PAAC PAP'!$G$11*('3g CPIH'!D$17/'3g CPIH'!$G$17))</f>
        <v>23.905682191780819</v>
      </c>
      <c r="I94" s="35">
        <f>IF('3g CPIH'!E$17="-","-",'3j PAAC PAP'!$G$11*('3g CPIH'!E$17/'3g CPIH'!$G$17))</f>
        <v>23.977327592954992</v>
      </c>
      <c r="J94" s="35">
        <f>IF('3g CPIH'!F$17="-","-",'3j PAAC PAP'!$G$11*('3g CPIH'!F$17/'3g CPIH'!$G$17))</f>
        <v>24.120618395303325</v>
      </c>
      <c r="K94" s="35">
        <f>IF('3g CPIH'!G$17="-","-",'3j PAAC PAP'!$G$11*('3g CPIH'!G$17/'3g CPIH'!$G$17))</f>
        <v>24.4072</v>
      </c>
      <c r="L94" s="35">
        <f>IF('3g CPIH'!H$17="-","-",'3j PAAC PAP'!$G$11*('3g CPIH'!H$17/'3g CPIH'!$G$17))</f>
        <v>24.717663405088064</v>
      </c>
      <c r="M94" s="35">
        <f>IF('3g CPIH'!I$17="-","-",'3j PAAC PAP'!$G$11*('3g CPIH'!I$17/'3g CPIH'!$G$17))</f>
        <v>25.075890410958902</v>
      </c>
      <c r="N94" s="35">
        <f>IF('3g CPIH'!J$17="-","-",'3j PAAC PAP'!$G$11*('3g CPIH'!J$17/'3g CPIH'!$G$17))</f>
        <v>25.290826614481411</v>
      </c>
      <c r="O94" s="27"/>
      <c r="P94" s="35">
        <f>IF('3g CPIH'!L$17="-","-",'3j PAAC PAP'!$G$11*('3g CPIH'!L$17/'3g CPIH'!$G$17))</f>
        <v>25.290826614481411</v>
      </c>
      <c r="Q94" s="35">
        <f>IF('3g CPIH'!M$17="-","-",'3j PAAC PAP'!$G$11*('3g CPIH'!M$17/'3g CPIH'!$G$17))</f>
        <v>25.577408219178082</v>
      </c>
      <c r="R94" s="35">
        <f>IF('3g CPIH'!N$17="-","-",'3j PAAC PAP'!$G$11*('3g CPIH'!N$17/'3g CPIH'!$G$17))</f>
        <v>25.768462622309197</v>
      </c>
      <c r="S94" s="35">
        <f>IF('3g CPIH'!O$17="-","-",'3j PAAC PAP'!$G$11*('3g CPIH'!O$17/'3g CPIH'!$G$17))</f>
        <v>25.911753424657533</v>
      </c>
      <c r="T94" s="35">
        <f>IF('3g CPIH'!P$17="-","-",'3j PAAC PAP'!$G$11*('3g CPIH'!P$17/'3g CPIH'!$G$17))</f>
        <v>25.983398825831699</v>
      </c>
      <c r="U94" s="35">
        <f>IF('3g CPIH'!Q$17="-","-",'3j PAAC PAP'!$G$11*('3g CPIH'!Q$17/'3g CPIH'!$G$17))</f>
        <v>26.126689628180038</v>
      </c>
      <c r="V94" s="35">
        <f>IF('3g CPIH'!R$17="-","-",'3j PAAC PAP'!$G$11*('3g CPIH'!R$17/'3g CPIH'!$G$17))</f>
        <v>26.604325636007829</v>
      </c>
      <c r="W94" s="35">
        <f>IF('3g CPIH'!S$17="-","-",'3j PAAC PAP'!$G$11*('3g CPIH'!S$17/'3g CPIH'!$G$17))</f>
        <v>27.39242504892368</v>
      </c>
      <c r="X94" s="27"/>
      <c r="Y94" s="35">
        <f>IF('3g CPIH'!U$17="-","-",'3j PAAC PAP'!$G$11*('3g CPIH'!U$17/'3g CPIH'!$G$17))</f>
        <v>28.777569471624265</v>
      </c>
      <c r="Z94" s="35" t="str">
        <f>IF('3g CPIH'!V$17="-","-",'3j PAAC PAP'!$G$11*('3g CPIH'!V$17/'3g CPIH'!$G$17))</f>
        <v>-</v>
      </c>
      <c r="AA94" s="35" t="str">
        <f>IF('3g CPIH'!W$17="-","-",'3j PAAC PAP'!$G$11*('3g CPIH'!W$17/'3g CPIH'!$G$17))</f>
        <v>-</v>
      </c>
      <c r="AB94" s="35" t="str">
        <f>IF('3g CPIH'!X$17="-","-",'3j PAAC PAP'!$G$11*('3g CPIH'!X$17/'3g CPIH'!$G$17))</f>
        <v>-</v>
      </c>
      <c r="AC94" s="35" t="str">
        <f>IF('3g CPIH'!Y$17="-","-",'3j PAAC PAP'!$G$11*('3g CPIH'!Y$17/'3g CPIH'!$G$17))</f>
        <v>-</v>
      </c>
      <c r="AD94" s="25"/>
    </row>
    <row r="95" spans="1:30" s="26" customFormat="1" ht="11.25" customHeight="1" x14ac:dyDescent="0.15">
      <c r="A95" s="207">
        <v>8</v>
      </c>
      <c r="B95" s="123" t="s">
        <v>248</v>
      </c>
      <c r="C95" s="123" t="s">
        <v>188</v>
      </c>
      <c r="D95" s="121" t="s">
        <v>122</v>
      </c>
      <c r="E95" s="75"/>
      <c r="F95" s="27"/>
      <c r="G95" s="35">
        <f>IF(G90="-","-",SUM(G87:G93)*'3j PAAC PAP'!$G$29)</f>
        <v>0</v>
      </c>
      <c r="H95" s="35">
        <f>IF(H90="-","-",SUM(H87:H93)*'3j PAAC PAP'!$G$29)</f>
        <v>0</v>
      </c>
      <c r="I95" s="35">
        <f>IF(I90="-","-",SUM(I87:I93)*'3j PAAC PAP'!$G$29)</f>
        <v>0</v>
      </c>
      <c r="J95" s="35">
        <f>IF(J90="-","-",SUM(J87:J93)*'3j PAAC PAP'!$G$29)</f>
        <v>0</v>
      </c>
      <c r="K95" s="35">
        <f>IF(K90="-","-",SUM(K87:K93)*'3j PAAC PAP'!$G$29)</f>
        <v>0</v>
      </c>
      <c r="L95" s="35">
        <f>IF(L90="-","-",SUM(L87:L93)*'3j PAAC PAP'!$G$29)</f>
        <v>0</v>
      </c>
      <c r="M95" s="35">
        <f>IF(M90="-","-",SUM(M87:M93)*'3j PAAC PAP'!$G$29)</f>
        <v>0</v>
      </c>
      <c r="N95" s="35">
        <f>IF(N90="-","-",SUM(N87:N93)*'3j PAAC PAP'!$G$29)</f>
        <v>0</v>
      </c>
      <c r="O95" s="27"/>
      <c r="P95" s="35">
        <f>IF(P90="-","-",SUM(P87:P93)*'3j PAAC PAP'!$G$29)</f>
        <v>0</v>
      </c>
      <c r="Q95" s="35">
        <f>IF(Q90="-","-",SUM(Q87:Q93)*'3j PAAC PAP'!$G$29)</f>
        <v>0</v>
      </c>
      <c r="R95" s="35">
        <f>IF(R90="-","-",SUM(R87:R93)*'3j PAAC PAP'!$G$29)</f>
        <v>0</v>
      </c>
      <c r="S95" s="35">
        <f>IF(S90="-","-",SUM(S87:S93)*'3j PAAC PAP'!$G$29)</f>
        <v>0</v>
      </c>
      <c r="T95" s="35">
        <f>IF(T90="-","-",SUM(T87:T93)*'3j PAAC PAP'!$G$29)</f>
        <v>0</v>
      </c>
      <c r="U95" s="35">
        <f>IF(U90="-","-",SUM(U87:U93)*'3j PAAC PAP'!$G$29)</f>
        <v>0</v>
      </c>
      <c r="V95" s="35">
        <f>IF(V90="-","-",SUM(V87:V93)*'3j PAAC PAP'!$G$29)</f>
        <v>0</v>
      </c>
      <c r="W95" s="35">
        <f>IF(W90="-","-",SUM(W87:W93)*'3j PAAC PAP'!$G$29)</f>
        <v>0</v>
      </c>
      <c r="X95" s="27"/>
      <c r="Y95" s="35">
        <f>IF(Y90="-","-",SUM(Y87:Y93)*'3j PAAC PAP'!$G$29)</f>
        <v>0</v>
      </c>
      <c r="Z95" s="35" t="str">
        <f>IF(Z90="-","-",SUM(Z87:Z93)*'3j PAAC PAP'!$G$29)</f>
        <v>-</v>
      </c>
      <c r="AA95" s="35" t="str">
        <f>IF(AA90="-","-",SUM(AA87:AA93)*'3j PAAC PAP'!$G$29)</f>
        <v>-</v>
      </c>
      <c r="AB95" s="35" t="str">
        <f>IF(AB90="-","-",SUM(AB87:AB93)*'3j PAAC PAP'!$G$29)</f>
        <v>-</v>
      </c>
      <c r="AC95" s="35" t="str">
        <f>IF(AC90="-","-",SUM(AC87:AC93)*'3j PAAC PAP'!$G$29)</f>
        <v>-</v>
      </c>
      <c r="AD95" s="25"/>
    </row>
    <row r="96" spans="1:30" s="26" customFormat="1" ht="11.25" customHeight="1" x14ac:dyDescent="0.15">
      <c r="A96" s="207">
        <v>9</v>
      </c>
      <c r="B96" s="123" t="s">
        <v>189</v>
      </c>
      <c r="C96" s="123" t="s">
        <v>250</v>
      </c>
      <c r="D96" s="121" t="s">
        <v>122</v>
      </c>
      <c r="E96" s="75"/>
      <c r="F96" s="27"/>
      <c r="G96" s="35">
        <f>IF(G90="-","-",SUM(G87:G95)*'3k EBIT'!$E$7)</f>
        <v>1.6736823382675126</v>
      </c>
      <c r="H96" s="35">
        <f>IF(H90="-","-",SUM(H87:H95)*'3k EBIT'!$E$7)</f>
        <v>1.6761108049915832</v>
      </c>
      <c r="I96" s="35">
        <f>IF(I90="-","-",SUM(I87:I95)*'3k EBIT'!$E$7)</f>
        <v>1.5749334453551236</v>
      </c>
      <c r="J96" s="35">
        <f>IF(J90="-","-",SUM(J87:J95)*'3k EBIT'!$E$7)</f>
        <v>1.5822188455273347</v>
      </c>
      <c r="K96" s="35">
        <f>IF(K90="-","-",SUM(K87:K95)*'3k EBIT'!$E$7)</f>
        <v>1.5919721839103196</v>
      </c>
      <c r="L96" s="35">
        <f>IF(L90="-","-",SUM(L87:L95)*'3k EBIT'!$E$7)</f>
        <v>1.6052187261455326</v>
      </c>
      <c r="M96" s="35">
        <f>IF(M90="-","-",SUM(M87:M95)*'3k EBIT'!$E$7)</f>
        <v>1.6786447249154033</v>
      </c>
      <c r="N96" s="35">
        <f>IF(N90="-","-",SUM(N87:N95)*'3k EBIT'!$E$7)</f>
        <v>1.6905830630022074</v>
      </c>
      <c r="O96" s="27"/>
      <c r="P96" s="35">
        <f>IF(P90="-","-",SUM(P87:P95)*'3k EBIT'!$E$7)</f>
        <v>1.6905830630022074</v>
      </c>
      <c r="Q96" s="35">
        <f>IF(Q90="-","-",SUM(Q87:Q95)*'3k EBIT'!$E$7)</f>
        <v>1.7619383190883975</v>
      </c>
      <c r="R96" s="35">
        <f>IF(R90="-","-",SUM(R87:R95)*'3k EBIT'!$E$7)</f>
        <v>1.7681376968452314</v>
      </c>
      <c r="S96" s="35">
        <f>IF(S90="-","-",SUM(S87:S95)*'3k EBIT'!$E$7)</f>
        <v>1.8318962650474682</v>
      </c>
      <c r="T96" s="35">
        <f>IF(T90="-","-",SUM(T87:T95)*'3k EBIT'!$E$7)</f>
        <v>1.8177972668594296</v>
      </c>
      <c r="U96" s="35">
        <f>IF(U90="-","-",SUM(U87:U95)*'3k EBIT'!$E$7)</f>
        <v>1.8488703969323252</v>
      </c>
      <c r="V96" s="35">
        <f>IF(V90="-","-",SUM(V87:V95)*'3k EBIT'!$E$7)</f>
        <v>1.8763771305476737</v>
      </c>
      <c r="W96" s="35">
        <f>IF(W90="-","-",SUM(W87:W95)*'3k EBIT'!$E$7)</f>
        <v>3.0920800220117255</v>
      </c>
      <c r="X96" s="27"/>
      <c r="Y96" s="35">
        <f>IF(Y90="-","-",SUM(Y87:Y95)*'3k EBIT'!$E$7)</f>
        <v>3.1662916378003003</v>
      </c>
      <c r="Z96" s="35" t="str">
        <f>IF(Z90="-","-",SUM(Z87:Z95)*'3k EBIT'!$E$7)</f>
        <v>-</v>
      </c>
      <c r="AA96" s="35" t="str">
        <f>IF(AA90="-","-",SUM(AA87:AA95)*'3k EBIT'!$E$7)</f>
        <v>-</v>
      </c>
      <c r="AB96" s="35" t="str">
        <f>IF(AB90="-","-",SUM(AB87:AB95)*'3k EBIT'!$E$7)</f>
        <v>-</v>
      </c>
      <c r="AC96" s="35" t="str">
        <f>IF(AC90="-","-",SUM(AC87:AC95)*'3k EBIT'!$E$7)</f>
        <v>-</v>
      </c>
      <c r="AD96" s="25"/>
    </row>
    <row r="97" spans="1:30" s="26" customFormat="1" ht="11.25" customHeight="1" x14ac:dyDescent="0.15">
      <c r="A97" s="207">
        <v>10</v>
      </c>
      <c r="B97" s="123" t="s">
        <v>251</v>
      </c>
      <c r="C97" s="158" t="s">
        <v>252</v>
      </c>
      <c r="D97" s="121" t="s">
        <v>122</v>
      </c>
      <c r="E97" s="116"/>
      <c r="F97" s="27"/>
      <c r="G97" s="35">
        <f>IF(G92="-","-",SUM(G87:G90,G92:G96)*'3l HAP'!$E$8)</f>
        <v>1.037468693735736</v>
      </c>
      <c r="H97" s="35">
        <f>IF(H92="-","-",SUM(H87:H90,H92:H96)*'3l HAP'!$E$8)</f>
        <v>1.0393400182947339</v>
      </c>
      <c r="I97" s="35">
        <f>IF(I92="-","-",SUM(I87:I90,I92:I96)*'3l HAP'!$E$8)</f>
        <v>1.0415343822122487</v>
      </c>
      <c r="J97" s="35">
        <f>IF(J92="-","-",SUM(J87:J90,J92:J96)*'3l HAP'!$E$8)</f>
        <v>1.0471483558892423</v>
      </c>
      <c r="K97" s="35">
        <f>IF(K92="-","-",SUM(K87:K90,K92:K96)*'3l HAP'!$E$8)</f>
        <v>1.0594736385093451</v>
      </c>
      <c r="L97" s="35">
        <f>IF(L92="-","-",SUM(L87:L90,L92:L96)*'3l HAP'!$E$8)</f>
        <v>1.0696811408649916</v>
      </c>
      <c r="M97" s="35">
        <f>IF(M92="-","-",SUM(M87:M90,M92:M96)*'3l HAP'!$E$8)</f>
        <v>1.116642509335827</v>
      </c>
      <c r="N97" s="35">
        <f>IF(N92="-","-",SUM(N87:N90,N92:N96)*'3l HAP'!$E$8)</f>
        <v>1.1258419375322368</v>
      </c>
      <c r="O97" s="27"/>
      <c r="P97" s="35">
        <f>IF(P92="-","-",SUM(P87:P90,P92:P96)*'3l HAP'!$E$8)</f>
        <v>1.1258419375322368</v>
      </c>
      <c r="Q97" s="35">
        <f>IF(Q92="-","-",SUM(Q87:Q90,Q92:Q96)*'3l HAP'!$E$8)</f>
        <v>1.1647948779447066</v>
      </c>
      <c r="R97" s="35">
        <f>IF(R92="-","-",SUM(R87:R90,R92:R96)*'3l HAP'!$E$8)</f>
        <v>1.1695719859577096</v>
      </c>
      <c r="S97" s="35">
        <f>IF(S92="-","-",SUM(S87:S90,S92:S96)*'3l HAP'!$E$8)</f>
        <v>1.2021366845350225</v>
      </c>
      <c r="T97" s="35">
        <f>IF(T92="-","-",SUM(T87:T90,T92:T96)*'3l HAP'!$E$8)</f>
        <v>1.191272297839898</v>
      </c>
      <c r="U97" s="35">
        <f>IF(U92="-","-",SUM(U87:U90,U92:U96)*'3l HAP'!$E$8)</f>
        <v>1.1943751243126601</v>
      </c>
      <c r="V97" s="35">
        <f>IF(V92="-","-",SUM(V87:V90,V92:V96)*'3l HAP'!$E$8)</f>
        <v>1.2155712253924136</v>
      </c>
      <c r="W97" s="35">
        <f>IF(W92="-","-",SUM(W87:W90,W92:W96)*'3l HAP'!$E$8)</f>
        <v>1.3005378718640284</v>
      </c>
      <c r="X97" s="27"/>
      <c r="Y97" s="35">
        <f>IF(Y92="-","-",SUM(Y87:Y90,Y92:Y96)*'3l HAP'!$E$8)</f>
        <v>1.3577237570201179</v>
      </c>
      <c r="Z97" s="35" t="str">
        <f>IF(Z92="-","-",SUM(Z87:Z90,Z92:Z96)*'3l HAP'!$E$8)</f>
        <v>-</v>
      </c>
      <c r="AA97" s="35" t="str">
        <f>IF(AA92="-","-",SUM(AA87:AA90,AA92:AA96)*'3l HAP'!$E$8)</f>
        <v>-</v>
      </c>
      <c r="AB97" s="35" t="str">
        <f>IF(AB92="-","-",SUM(AB87:AB90,AB92:AB96)*'3l HAP'!$E$8)</f>
        <v>-</v>
      </c>
      <c r="AC97" s="35" t="str">
        <f>IF(AC92="-","-",SUM(AC87:AC90,AC92:AC96)*'3l HAP'!$E$8)</f>
        <v>-</v>
      </c>
      <c r="AD97" s="25"/>
    </row>
    <row r="98" spans="1:30" s="26" customFormat="1" ht="11.25" customHeight="1" x14ac:dyDescent="0.15">
      <c r="A98" s="207">
        <v>11</v>
      </c>
      <c r="B98" s="123" t="s">
        <v>253</v>
      </c>
      <c r="C98" s="123" t="str">
        <f>B98&amp;"_"&amp;D98</f>
        <v>Total_North West</v>
      </c>
      <c r="D98" s="121" t="s">
        <v>122</v>
      </c>
      <c r="E98" s="75"/>
      <c r="F98" s="27"/>
      <c r="G98" s="35">
        <f t="shared" ref="G98:N98" si="18">IF(G92="-","-",SUM(G87:G97))</f>
        <v>89.125976427888858</v>
      </c>
      <c r="H98" s="35">
        <f t="shared" si="18"/>
        <v>89.255661737762935</v>
      </c>
      <c r="I98" s="35">
        <f t="shared" si="18"/>
        <v>83.93273410984348</v>
      </c>
      <c r="J98" s="35">
        <f t="shared" si="18"/>
        <v>84.321790039465668</v>
      </c>
      <c r="K98" s="35">
        <f t="shared" si="18"/>
        <v>84.847448709156524</v>
      </c>
      <c r="L98" s="35">
        <f t="shared" si="18"/>
        <v>85.554842356969871</v>
      </c>
      <c r="M98" s="35">
        <f t="shared" si="18"/>
        <v>89.466328380234472</v>
      </c>
      <c r="N98" s="35">
        <f t="shared" si="18"/>
        <v>90.103861132412163</v>
      </c>
      <c r="O98" s="27"/>
      <c r="P98" s="35">
        <f t="shared" ref="P98:W98" si="19">IF(P92="-","-",SUM(P87:P97))</f>
        <v>90.103861132412163</v>
      </c>
      <c r="Q98" s="35">
        <f t="shared" si="19"/>
        <v>93.898352315599681</v>
      </c>
      <c r="R98" s="35">
        <f t="shared" si="19"/>
        <v>94.229412328674044</v>
      </c>
      <c r="S98" s="35">
        <f t="shared" si="19"/>
        <v>97.617689757072583</v>
      </c>
      <c r="T98" s="35">
        <f t="shared" si="19"/>
        <v>96.864773140671531</v>
      </c>
      <c r="U98" s="35">
        <f t="shared" si="19"/>
        <v>98.503303190200228</v>
      </c>
      <c r="V98" s="35">
        <f t="shared" si="19"/>
        <v>99.972221515154956</v>
      </c>
      <c r="W98" s="35">
        <f t="shared" si="19"/>
        <v>164.04152444136261</v>
      </c>
      <c r="X98" s="27"/>
      <c r="Y98" s="35">
        <f t="shared" ref="Y98:AC98" si="20">IF(Y92="-","-",SUM(Y87:Y97))</f>
        <v>168.00458322837579</v>
      </c>
      <c r="Z98" s="35" t="str">
        <f t="shared" si="20"/>
        <v>-</v>
      </c>
      <c r="AA98" s="35" t="str">
        <f t="shared" si="20"/>
        <v>-</v>
      </c>
      <c r="AB98" s="35" t="str">
        <f t="shared" si="20"/>
        <v>-</v>
      </c>
      <c r="AC98" s="35" t="str">
        <f t="shared" si="20"/>
        <v>-</v>
      </c>
      <c r="AD98" s="25"/>
    </row>
    <row r="99" spans="1:30" s="26" customFormat="1" ht="12.6" customHeight="1" x14ac:dyDescent="0.15">
      <c r="A99" s="207">
        <v>1</v>
      </c>
      <c r="B99" s="120" t="s">
        <v>244</v>
      </c>
      <c r="C99" s="120" t="s">
        <v>180</v>
      </c>
      <c r="D99" s="122" t="s">
        <v>126</v>
      </c>
      <c r="E99" s="119"/>
      <c r="F99" s="27"/>
      <c r="G99" s="117" t="s">
        <v>249</v>
      </c>
      <c r="H99" s="117" t="s">
        <v>249</v>
      </c>
      <c r="I99" s="117" t="s">
        <v>249</v>
      </c>
      <c r="J99" s="117" t="s">
        <v>249</v>
      </c>
      <c r="K99" s="117" t="s">
        <v>249</v>
      </c>
      <c r="L99" s="117" t="s">
        <v>249</v>
      </c>
      <c r="M99" s="117" t="s">
        <v>249</v>
      </c>
      <c r="N99" s="117" t="s">
        <v>249</v>
      </c>
      <c r="O99" s="27"/>
      <c r="P99" s="117" t="s">
        <v>249</v>
      </c>
      <c r="Q99" s="117" t="s">
        <v>249</v>
      </c>
      <c r="R99" s="117" t="s">
        <v>249</v>
      </c>
      <c r="S99" s="117" t="s">
        <v>249</v>
      </c>
      <c r="T99" s="117" t="s">
        <v>249</v>
      </c>
      <c r="U99" s="117" t="s">
        <v>249</v>
      </c>
      <c r="V99" s="117" t="s">
        <v>249</v>
      </c>
      <c r="W99" s="117" t="s">
        <v>249</v>
      </c>
      <c r="X99" s="27"/>
      <c r="Y99" s="117" t="s">
        <v>249</v>
      </c>
      <c r="Z99" s="117" t="s">
        <v>249</v>
      </c>
      <c r="AA99" s="117" t="s">
        <v>249</v>
      </c>
      <c r="AB99" s="117" t="s">
        <v>249</v>
      </c>
      <c r="AC99" s="117" t="s">
        <v>249</v>
      </c>
      <c r="AD99" s="25"/>
    </row>
    <row r="100" spans="1:30" s="26" customFormat="1" ht="11.25" x14ac:dyDescent="0.15">
      <c r="A100" s="207">
        <v>2</v>
      </c>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x14ac:dyDescent="0.15">
      <c r="A101" s="207"/>
      <c r="B101" s="120" t="s">
        <v>245</v>
      </c>
      <c r="C101" s="120" t="s">
        <v>182</v>
      </c>
      <c r="D101" s="122" t="s">
        <v>126</v>
      </c>
      <c r="E101" s="119"/>
      <c r="F101" s="27"/>
      <c r="G101" s="117" t="str">
        <f>IF('3c AA'!J76="-","-",'3c AA'!J76)</f>
        <v>-</v>
      </c>
      <c r="H101" s="117" t="str">
        <f>IF('3c AA'!K76="-","-",'3c AA'!K76)</f>
        <v>-</v>
      </c>
      <c r="I101" s="117" t="str">
        <f>IF('3c AA'!L76="-","-",'3c AA'!L76)</f>
        <v>-</v>
      </c>
      <c r="J101" s="117" t="str">
        <f>IF('3c AA'!M76="-","-",'3c AA'!M76)</f>
        <v>-</v>
      </c>
      <c r="K101" s="117" t="str">
        <f>IF('3c AA'!N76="-","-",'3c AA'!N76)</f>
        <v>-</v>
      </c>
      <c r="L101" s="117" t="str">
        <f>IF('3c AA'!O76="-","-",'3c AA'!O76)</f>
        <v>-</v>
      </c>
      <c r="M101" s="117" t="str">
        <f>IF('3c AA'!P76="-","-",'3c AA'!P76)</f>
        <v>-</v>
      </c>
      <c r="N101" s="117" t="str">
        <f>IF('3c AA'!Q76="-","-",'3c AA'!Q76)</f>
        <v>-</v>
      </c>
      <c r="O101" s="27"/>
      <c r="P101" s="117" t="str">
        <f>IF('3c AA'!S76="-","-",'3c AA'!S76)</f>
        <v>-</v>
      </c>
      <c r="Q101" s="117" t="str">
        <f>IF('3c AA'!T76="-","-",'3c AA'!T76)</f>
        <v>-</v>
      </c>
      <c r="R101" s="117" t="str">
        <f>IF('3c AA'!U76="-","-",'3c AA'!U76)</f>
        <v>-</v>
      </c>
      <c r="S101" s="117" t="str">
        <f>IF('3c AA'!V76="-","-",'3c AA'!V76)</f>
        <v>-</v>
      </c>
      <c r="T101" s="117">
        <f>IF('3c AA'!W76="-","-",'3c AA'!W76)</f>
        <v>0</v>
      </c>
      <c r="U101" s="117">
        <f>IF('3c AA'!X76="-","-",'3c AA'!X76)</f>
        <v>0</v>
      </c>
      <c r="V101" s="117">
        <f>IF('3c AA'!Y76="-","-",'3c AA'!Y76)</f>
        <v>0</v>
      </c>
      <c r="W101" s="117" t="str">
        <f>IF('3c AA'!Z76="-","-",'3c AA'!Z76)</f>
        <v>-</v>
      </c>
      <c r="X101" s="27"/>
      <c r="Y101" s="117">
        <f>IF('3c AA'!AB76="-","-",'3c AA'!AB76)</f>
        <v>0</v>
      </c>
      <c r="Z101" s="117" t="str">
        <f>IF('3c AA'!AC76="-","-",'3c AA'!AC76)</f>
        <v>-</v>
      </c>
      <c r="AA101" s="117" t="str">
        <f>IF('3c AA'!AD76="-","-",'3c AA'!AD76)</f>
        <v>-</v>
      </c>
      <c r="AB101" s="117" t="str">
        <f>IF('3c AA'!AE76="-","-",'3c AA'!AE76)</f>
        <v>-</v>
      </c>
      <c r="AC101" s="117" t="str">
        <f>IF('3c AA'!AF76="-","-",'3c AA'!AF76)</f>
        <v>-</v>
      </c>
      <c r="AD101" s="25"/>
    </row>
    <row r="102" spans="1:30" s="26" customFormat="1" ht="11.25" x14ac:dyDescent="0.15">
      <c r="A102" s="207">
        <v>3</v>
      </c>
      <c r="B102" s="120" t="s">
        <v>246</v>
      </c>
      <c r="C102" s="120" t="s">
        <v>183</v>
      </c>
      <c r="D102" s="122" t="s">
        <v>126</v>
      </c>
      <c r="E102" s="119"/>
      <c r="F102" s="27"/>
      <c r="G102" s="117">
        <f>IF('3d PC'!G15="-","-",'3d PC'!G56)</f>
        <v>6.5567588596821027</v>
      </c>
      <c r="H102" s="117">
        <f>IF('3d PC'!H15="-","-",'3d PC'!H56)</f>
        <v>6.5567588596821027</v>
      </c>
      <c r="I102" s="117">
        <f>IF('3d PC'!I15="-","-",'3d PC'!I56)</f>
        <v>6.6197359495950758</v>
      </c>
      <c r="J102" s="117">
        <f>IF('3d PC'!J15="-","-",'3d PC'!J56)</f>
        <v>6.6197359495950758</v>
      </c>
      <c r="K102" s="117">
        <f>IF('3d PC'!K15="-","-",'3d PC'!K56)</f>
        <v>6.6995028867368616</v>
      </c>
      <c r="L102" s="117">
        <f>IF('3d PC'!L15="-","-",'3d PC'!L56)</f>
        <v>6.6995028867368616</v>
      </c>
      <c r="M102" s="117">
        <f>IF('3d PC'!M15="-","-",'3d PC'!M56)</f>
        <v>7.1131218301273513</v>
      </c>
      <c r="N102" s="117">
        <f>IF('3d PC'!N15="-","-",'3d PC'!N56)</f>
        <v>7.1131218301273513</v>
      </c>
      <c r="O102" s="27"/>
      <c r="P102" s="117">
        <f>'3d PC'!P56</f>
        <v>7.1131218301273513</v>
      </c>
      <c r="Q102" s="117">
        <f>'3d PC'!Q56</f>
        <v>7.2804579515147188</v>
      </c>
      <c r="R102" s="117">
        <f>'3d PC'!R56</f>
        <v>7.1935840895118579</v>
      </c>
      <c r="S102" s="117">
        <f>'3d PC'!S56</f>
        <v>7.3593999937099728</v>
      </c>
      <c r="T102" s="117">
        <f>'3d PC'!T56</f>
        <v>7.0492243060839304</v>
      </c>
      <c r="U102" s="117">
        <f>'3d PC'!U56</f>
        <v>7.1089669218364691</v>
      </c>
      <c r="V102" s="117">
        <f>'3d PC'!V56</f>
        <v>6.9829560851947949</v>
      </c>
      <c r="W102" s="117">
        <f>'3d PC'!W56</f>
        <v>9.6262235975887975</v>
      </c>
      <c r="X102" s="27"/>
      <c r="Y102" s="117">
        <f>'3d PC'!Y56</f>
        <v>9.9504863797742438</v>
      </c>
      <c r="Z102" s="117" t="str">
        <f>'3d PC'!Z56</f>
        <v>-</v>
      </c>
      <c r="AA102" s="117" t="str">
        <f>'3d PC'!AA56</f>
        <v>-</v>
      </c>
      <c r="AB102" s="117" t="str">
        <f>'3d PC'!AB56</f>
        <v>-</v>
      </c>
      <c r="AC102" s="117" t="str">
        <f>'3d PC'!AC56</f>
        <v>-</v>
      </c>
      <c r="AD102" s="25"/>
    </row>
    <row r="103" spans="1:30" s="26" customFormat="1" ht="11.25" x14ac:dyDescent="0.15">
      <c r="A103" s="207">
        <v>4</v>
      </c>
      <c r="B103" s="120" t="s">
        <v>247</v>
      </c>
      <c r="C103" s="120" t="s">
        <v>184</v>
      </c>
      <c r="D103" s="122" t="s">
        <v>126</v>
      </c>
      <c r="E103" s="119"/>
      <c r="F103" s="27"/>
      <c r="G103" s="117">
        <f>IF('3e NC-Elec'!H22="-","-",'3e NC-Elec'!H22)</f>
        <v>11.753000000000002</v>
      </c>
      <c r="H103" s="117">
        <f>IF('3e NC-Elec'!I22="-","-",'3e NC-Elec'!I22)</f>
        <v>11.753000000000002</v>
      </c>
      <c r="I103" s="117">
        <f>IF('3e NC-Elec'!J22="-","-",'3e NC-Elec'!J22)</f>
        <v>10.621500000000001</v>
      </c>
      <c r="J103" s="117">
        <f>IF('3e NC-Elec'!K22="-","-",'3e NC-Elec'!K22)</f>
        <v>10.621500000000001</v>
      </c>
      <c r="K103" s="117">
        <f>IF('3e NC-Elec'!L22="-","-",'3e NC-Elec'!L22)</f>
        <v>11.095999999999998</v>
      </c>
      <c r="L103" s="117">
        <f>IF('3e NC-Elec'!M22="-","-",'3e NC-Elec'!M22)</f>
        <v>11.095999999999998</v>
      </c>
      <c r="M103" s="117">
        <f>IF('3e NC-Elec'!N22="-","-",'3e NC-Elec'!N22)</f>
        <v>10.804</v>
      </c>
      <c r="N103" s="117">
        <f>IF('3e NC-Elec'!O22="-","-",'3e NC-Elec'!O22)</f>
        <v>10.804</v>
      </c>
      <c r="O103" s="27"/>
      <c r="P103" s="117">
        <f>'3e NC-Elec'!Q22</f>
        <v>10.804</v>
      </c>
      <c r="Q103" s="117">
        <f>'3e NC-Elec'!R22</f>
        <v>11.315</v>
      </c>
      <c r="R103" s="117">
        <f>'3e NC-Elec'!S22</f>
        <v>11.315</v>
      </c>
      <c r="S103" s="117">
        <f>'3e NC-Elec'!T22</f>
        <v>12.811499999999999</v>
      </c>
      <c r="T103" s="117">
        <f>'3e NC-Elec'!U22</f>
        <v>12.811499999999999</v>
      </c>
      <c r="U103" s="117">
        <f>'3e NC-Elec'!V22</f>
        <v>14.818999999999999</v>
      </c>
      <c r="V103" s="117">
        <f>'3e NC-Elec'!W22</f>
        <v>14.818999999999999</v>
      </c>
      <c r="W103" s="117">
        <f>'3e NC-Elec'!X22</f>
        <v>77.817999999999998</v>
      </c>
      <c r="X103" s="27"/>
      <c r="Y103" s="117">
        <f>'3e NC-Elec'!Z22</f>
        <v>77.817999999999998</v>
      </c>
      <c r="Z103" s="117" t="str">
        <f>'3e NC-Elec'!AA22</f>
        <v>-</v>
      </c>
      <c r="AA103" s="117" t="str">
        <f>'3e NC-Elec'!AB22</f>
        <v>-</v>
      </c>
      <c r="AB103" s="117" t="str">
        <f>'3e NC-Elec'!AC22</f>
        <v>-</v>
      </c>
      <c r="AC103" s="117" t="str">
        <f>'3e NC-Elec'!AD22</f>
        <v>-</v>
      </c>
      <c r="AD103" s="25"/>
    </row>
    <row r="104" spans="1:30" s="26" customFormat="1" ht="11.25" customHeight="1" x14ac:dyDescent="0.15">
      <c r="A104" s="207">
        <v>5</v>
      </c>
      <c r="B104" s="120" t="s">
        <v>248</v>
      </c>
      <c r="C104" s="120" t="s">
        <v>185</v>
      </c>
      <c r="D104" s="122" t="s">
        <v>126</v>
      </c>
      <c r="E104" s="119"/>
      <c r="F104" s="27"/>
      <c r="G104" s="117">
        <f>IF('3g CPIH'!C$17="-","-",'3h OC '!$E$7*('3g CPIH'!C$17/'3g CPIH'!$G$17))</f>
        <v>38.772147945205475</v>
      </c>
      <c r="H104" s="117">
        <f>IF('3g CPIH'!D$17="-","-",'3h OC '!$E$7*('3g CPIH'!D$17/'3g CPIH'!$G$17))</f>
        <v>38.849769863013698</v>
      </c>
      <c r="I104" s="117">
        <f>IF('3g CPIH'!E$17="-","-",'3h OC '!$E$7*('3g CPIH'!E$17/'3g CPIH'!$G$17))</f>
        <v>38.966202739726029</v>
      </c>
      <c r="J104" s="117">
        <f>IF('3g CPIH'!F$17="-","-",'3h OC '!$E$7*('3g CPIH'!F$17/'3g CPIH'!$G$17))</f>
        <v>39.199068493150683</v>
      </c>
      <c r="K104" s="117">
        <f>IF('3g CPIH'!G$17="-","-",'3h OC '!$E$7*('3g CPIH'!G$17/'3g CPIH'!$G$17))</f>
        <v>39.6648</v>
      </c>
      <c r="L104" s="117">
        <f>IF('3g CPIH'!H$17="-","-",'3h OC '!$E$7*('3g CPIH'!H$17/'3g CPIH'!$G$17))</f>
        <v>40.169342465753431</v>
      </c>
      <c r="M104" s="117">
        <f>IF('3g CPIH'!I$17="-","-",'3h OC '!$E$7*('3g CPIH'!I$17/'3g CPIH'!$G$17))</f>
        <v>40.751506849315064</v>
      </c>
      <c r="N104" s="117">
        <f>IF('3g CPIH'!J$17="-","-",'3h OC '!$E$7*('3g CPIH'!J$17/'3g CPIH'!$G$17))</f>
        <v>41.100805479452056</v>
      </c>
      <c r="O104" s="27"/>
      <c r="P104" s="117">
        <f>IF('3g CPIH'!L$17="-","-",'3h OC '!$E$7*('3g CPIH'!L$17/'3g CPIH'!$G$17))</f>
        <v>41.100805479452056</v>
      </c>
      <c r="Q104" s="117">
        <f>IF('3g CPIH'!M$17="-","-",'3h OC '!$E$7*('3g CPIH'!M$17/'3g CPIH'!$G$17))</f>
        <v>41.566536986301365</v>
      </c>
      <c r="R104" s="117">
        <f>IF('3g CPIH'!N$17="-","-",'3h OC '!$E$7*('3g CPIH'!N$17/'3g CPIH'!$G$17))</f>
        <v>41.877024657534243</v>
      </c>
      <c r="S104" s="117">
        <f>IF('3g CPIH'!O$17="-","-",'3h OC '!$E$7*('3g CPIH'!O$17/'3g CPIH'!$G$17))</f>
        <v>42.109890410958904</v>
      </c>
      <c r="T104" s="117">
        <f>IF('3g CPIH'!P$17="-","-",'3h OC '!$E$7*('3g CPIH'!P$17/'3g CPIH'!$G$17))</f>
        <v>42.226323287671228</v>
      </c>
      <c r="U104" s="117">
        <f>IF('3g CPIH'!Q$17="-","-",'3h OC '!$E$7*('3g CPIH'!Q$17/'3g CPIH'!$G$17))</f>
        <v>42.45918904109589</v>
      </c>
      <c r="V104" s="117">
        <f>IF('3g CPIH'!R$17="-","-",'3h OC '!$E$7*('3g CPIH'!R$17/'3g CPIH'!$G$17))</f>
        <v>43.235408219178083</v>
      </c>
      <c r="W104" s="117">
        <f>IF('3g CPIH'!S$17="-","-",'3h OC '!$E$7*('3g CPIH'!S$17/'3g CPIH'!$G$17))</f>
        <v>44.516169863013701</v>
      </c>
      <c r="X104" s="27"/>
      <c r="Y104" s="117">
        <f>IF('3g CPIH'!U$17="-","-",'3h OC '!$E$7*('3g CPIH'!U$17/'3g CPIH'!$G$17))</f>
        <v>46.767205479452052</v>
      </c>
      <c r="Z104" s="117" t="str">
        <f>IF('3g CPIH'!V$17="-","-",'3h OC '!$E$7*('3g CPIH'!V$17/'3g CPIH'!$G$17))</f>
        <v>-</v>
      </c>
      <c r="AA104" s="117" t="str">
        <f>IF('3g CPIH'!W$17="-","-",'3h OC '!$E$7*('3g CPIH'!W$17/'3g CPIH'!$G$17))</f>
        <v>-</v>
      </c>
      <c r="AB104" s="117" t="str">
        <f>IF('3g CPIH'!X$17="-","-",'3h OC '!$E$7*('3g CPIH'!X$17/'3g CPIH'!$G$17))</f>
        <v>-</v>
      </c>
      <c r="AC104" s="117" t="str">
        <f>IF('3g CPIH'!Y$17="-","-",'3h OC '!$E$7*('3g CPIH'!Y$17/'3g CPIH'!$G$17))</f>
        <v>-</v>
      </c>
      <c r="AD104" s="25"/>
    </row>
    <row r="105" spans="1:30" s="26" customFormat="1" ht="11.25" customHeight="1" x14ac:dyDescent="0.15">
      <c r="A105" s="207">
        <v>6</v>
      </c>
      <c r="B105" s="120" t="s">
        <v>248</v>
      </c>
      <c r="C105" s="120" t="s">
        <v>186</v>
      </c>
      <c r="D105" s="122" t="s">
        <v>126</v>
      </c>
      <c r="E105" s="119"/>
      <c r="F105" s="27"/>
      <c r="G105" s="117" t="s">
        <v>249</v>
      </c>
      <c r="H105" s="117" t="s">
        <v>249</v>
      </c>
      <c r="I105" s="117" t="s">
        <v>249</v>
      </c>
      <c r="J105" s="117" t="s">
        <v>249</v>
      </c>
      <c r="K105" s="117">
        <f>IF('3i SMNCC'!G$64="-","-",'3i SMNCC'!G$64)</f>
        <v>0</v>
      </c>
      <c r="L105" s="117">
        <f>IF('3i SMNCC'!H$64="-","-",'3i SMNCC'!H$64)</f>
        <v>-0.1310662676190151</v>
      </c>
      <c r="M105" s="117">
        <f>IF('3i SMNCC'!I$64="-","-",'3i SMNCC'!I$64)</f>
        <v>1.6490220555819262</v>
      </c>
      <c r="N105" s="117">
        <f>IF('3i SMNCC'!J$64="-","-",'3i SMNCC'!J$64)</f>
        <v>1.7011822078168848</v>
      </c>
      <c r="O105" s="27"/>
      <c r="P105" s="117">
        <f>IF('3i SMNCC'!L$64="-","-",'3i SMNCC'!L$64)</f>
        <v>1.7011822078168848</v>
      </c>
      <c r="Q105" s="117">
        <f>IF('3i SMNCC'!M$64="-","-",'3i SMNCC'!M$64)</f>
        <v>3.37071596157242</v>
      </c>
      <c r="R105" s="117">
        <f>IF('3i SMNCC'!N$64="-","-",'3i SMNCC'!N$64)</f>
        <v>3.2761312765157915</v>
      </c>
      <c r="S105" s="117">
        <f>IF('3i SMNCC'!O$64="-","-",'3i SMNCC'!O$64)</f>
        <v>4.8946129781636989</v>
      </c>
      <c r="T105" s="117">
        <f>IF('3i SMNCC'!P$64="-","-",'3i SMNCC'!P$64)</f>
        <v>4.2887571563853468</v>
      </c>
      <c r="U105" s="117">
        <f>IF('3i SMNCC'!Q$64="-","-",'3i SMNCC'!Q$64)</f>
        <v>4.0337120778428694</v>
      </c>
      <c r="V105" s="117">
        <f>IF('3i SMNCC'!R$64="-","-",'3i SMNCC'!R$64)</f>
        <v>4.3260832188341771</v>
      </c>
      <c r="W105" s="117">
        <f>IF('3i SMNCC'!S$64="-","-",'3i SMNCC'!S$64)</f>
        <v>4.2015880379606623</v>
      </c>
      <c r="X105" s="27"/>
      <c r="Y105" s="117">
        <f>IF('3i SMNCC'!U$64="-","-",'3i SMNCC'!U$64)</f>
        <v>4.0728065027047933</v>
      </c>
      <c r="Z105" s="117" t="str">
        <f>IF('3i SMNCC'!V$64="-","-",'3i SMNCC'!V$64)</f>
        <v>-</v>
      </c>
      <c r="AA105" s="117" t="str">
        <f>IF('3i SMNCC'!W$64="-","-",'3i SMNCC'!W$64)</f>
        <v>-</v>
      </c>
      <c r="AB105" s="117" t="str">
        <f>IF('3i SMNCC'!X$64="-","-",'3i SMNCC'!X$64)</f>
        <v>-</v>
      </c>
      <c r="AC105" s="117" t="str">
        <f>IF('3i SMNCC'!Y$64="-","-",'3i SMNCC'!Y$64)</f>
        <v>-</v>
      </c>
      <c r="AD105" s="25"/>
    </row>
    <row r="106" spans="1:30" s="26" customFormat="1" ht="11.25" customHeight="1" x14ac:dyDescent="0.15">
      <c r="A106" s="207">
        <v>7</v>
      </c>
      <c r="B106" s="120" t="s">
        <v>248</v>
      </c>
      <c r="C106" s="120" t="s">
        <v>187</v>
      </c>
      <c r="D106" s="122" t="s">
        <v>126</v>
      </c>
      <c r="E106" s="119"/>
      <c r="F106" s="27"/>
      <c r="G106" s="117">
        <f>IF('3g CPIH'!C$17="-","-",'3j PAAC PAP'!$G$11*('3g CPIH'!C$17/'3g CPIH'!$G$17))</f>
        <v>23.857918590998043</v>
      </c>
      <c r="H106" s="117">
        <f>IF('3g CPIH'!D$17="-","-",'3j PAAC PAP'!$G$11*('3g CPIH'!D$17/'3g CPIH'!$G$17))</f>
        <v>23.905682191780819</v>
      </c>
      <c r="I106" s="117">
        <f>IF('3g CPIH'!E$17="-","-",'3j PAAC PAP'!$G$11*('3g CPIH'!E$17/'3g CPIH'!$G$17))</f>
        <v>23.977327592954992</v>
      </c>
      <c r="J106" s="117">
        <f>IF('3g CPIH'!F$17="-","-",'3j PAAC PAP'!$G$11*('3g CPIH'!F$17/'3g CPIH'!$G$17))</f>
        <v>24.120618395303325</v>
      </c>
      <c r="K106" s="117">
        <f>IF('3g CPIH'!G$17="-","-",'3j PAAC PAP'!$G$11*('3g CPIH'!G$17/'3g CPIH'!$G$17))</f>
        <v>24.4072</v>
      </c>
      <c r="L106" s="117">
        <f>IF('3g CPIH'!H$17="-","-",'3j PAAC PAP'!$G$11*('3g CPIH'!H$17/'3g CPIH'!$G$17))</f>
        <v>24.717663405088064</v>
      </c>
      <c r="M106" s="117">
        <f>IF('3g CPIH'!I$17="-","-",'3j PAAC PAP'!$G$11*('3g CPIH'!I$17/'3g CPIH'!$G$17))</f>
        <v>25.075890410958902</v>
      </c>
      <c r="N106" s="117">
        <f>IF('3g CPIH'!J$17="-","-",'3j PAAC PAP'!$G$11*('3g CPIH'!J$17/'3g CPIH'!$G$17))</f>
        <v>25.290826614481411</v>
      </c>
      <c r="O106" s="27"/>
      <c r="P106" s="117">
        <f>IF('3g CPIH'!L$17="-","-",'3j PAAC PAP'!$G$11*('3g CPIH'!L$17/'3g CPIH'!$G$17))</f>
        <v>25.290826614481411</v>
      </c>
      <c r="Q106" s="117">
        <f>IF('3g CPIH'!M$17="-","-",'3j PAAC PAP'!$G$11*('3g CPIH'!M$17/'3g CPIH'!$G$17))</f>
        <v>25.577408219178082</v>
      </c>
      <c r="R106" s="117">
        <f>IF('3g CPIH'!N$17="-","-",'3j PAAC PAP'!$G$11*('3g CPIH'!N$17/'3g CPIH'!$G$17))</f>
        <v>25.768462622309197</v>
      </c>
      <c r="S106" s="117">
        <f>IF('3g CPIH'!O$17="-","-",'3j PAAC PAP'!$G$11*('3g CPIH'!O$17/'3g CPIH'!$G$17))</f>
        <v>25.911753424657533</v>
      </c>
      <c r="T106" s="117">
        <f>IF('3g CPIH'!P$17="-","-",'3j PAAC PAP'!$G$11*('3g CPIH'!P$17/'3g CPIH'!$G$17))</f>
        <v>25.983398825831699</v>
      </c>
      <c r="U106" s="117">
        <f>IF('3g CPIH'!Q$17="-","-",'3j PAAC PAP'!$G$11*('3g CPIH'!Q$17/'3g CPIH'!$G$17))</f>
        <v>26.126689628180038</v>
      </c>
      <c r="V106" s="117">
        <f>IF('3g CPIH'!R$17="-","-",'3j PAAC PAP'!$G$11*('3g CPIH'!R$17/'3g CPIH'!$G$17))</f>
        <v>26.604325636007829</v>
      </c>
      <c r="W106" s="117">
        <f>IF('3g CPIH'!S$17="-","-",'3j PAAC PAP'!$G$11*('3g CPIH'!S$17/'3g CPIH'!$G$17))</f>
        <v>27.39242504892368</v>
      </c>
      <c r="X106" s="27"/>
      <c r="Y106" s="117">
        <f>IF('3g CPIH'!U$17="-","-",'3j PAAC PAP'!$G$11*('3g CPIH'!U$17/'3g CPIH'!$G$17))</f>
        <v>28.777569471624265</v>
      </c>
      <c r="Z106" s="117" t="str">
        <f>IF('3g CPIH'!V$17="-","-",'3j PAAC PAP'!$G$11*('3g CPIH'!V$17/'3g CPIH'!$G$17))</f>
        <v>-</v>
      </c>
      <c r="AA106" s="117" t="str">
        <f>IF('3g CPIH'!W$17="-","-",'3j PAAC PAP'!$G$11*('3g CPIH'!W$17/'3g CPIH'!$G$17))</f>
        <v>-</v>
      </c>
      <c r="AB106" s="117" t="str">
        <f>IF('3g CPIH'!X$17="-","-",'3j PAAC PAP'!$G$11*('3g CPIH'!X$17/'3g CPIH'!$G$17))</f>
        <v>-</v>
      </c>
      <c r="AC106" s="117" t="str">
        <f>IF('3g CPIH'!Y$17="-","-",'3j PAAC PAP'!$G$11*('3g CPIH'!Y$17/'3g CPIH'!$G$17))</f>
        <v>-</v>
      </c>
      <c r="AD106" s="25"/>
    </row>
    <row r="107" spans="1:30" s="26" customFormat="1" ht="11.25" customHeight="1" x14ac:dyDescent="0.15">
      <c r="A107" s="207">
        <v>8</v>
      </c>
      <c r="B107" s="120" t="s">
        <v>248</v>
      </c>
      <c r="C107" s="120" t="s">
        <v>188</v>
      </c>
      <c r="D107" s="122" t="s">
        <v>126</v>
      </c>
      <c r="E107" s="119"/>
      <c r="F107" s="27"/>
      <c r="G107" s="117">
        <f>IF(G102="-","-",SUM(G99:G105)*'3j PAAC PAP'!$G$29)</f>
        <v>0</v>
      </c>
      <c r="H107" s="117">
        <f>IF(H102="-","-",SUM(H99:H105)*'3j PAAC PAP'!$G$29)</f>
        <v>0</v>
      </c>
      <c r="I107" s="117">
        <f>IF(I102="-","-",SUM(I99:I105)*'3j PAAC PAP'!$G$29)</f>
        <v>0</v>
      </c>
      <c r="J107" s="117">
        <f>IF(J102="-","-",SUM(J99:J105)*'3j PAAC PAP'!$G$29)</f>
        <v>0</v>
      </c>
      <c r="K107" s="117">
        <f>IF(K102="-","-",SUM(K99:K105)*'3j PAAC PAP'!$G$29)</f>
        <v>0</v>
      </c>
      <c r="L107" s="117">
        <f>IF(L102="-","-",SUM(L99:L105)*'3j PAAC PAP'!$G$29)</f>
        <v>0</v>
      </c>
      <c r="M107" s="117">
        <f>IF(M102="-","-",SUM(M99:M105)*'3j PAAC PAP'!$G$29)</f>
        <v>0</v>
      </c>
      <c r="N107" s="117">
        <f>IF(N102="-","-",SUM(N99:N105)*'3j PAAC PAP'!$G$29)</f>
        <v>0</v>
      </c>
      <c r="O107" s="27"/>
      <c r="P107" s="117">
        <f>IF(P102="-","-",SUM(P99:P105)*'3j PAAC PAP'!$G$29)</f>
        <v>0</v>
      </c>
      <c r="Q107" s="117">
        <f>IF(Q102="-","-",SUM(Q99:Q105)*'3j PAAC PAP'!$G$29)</f>
        <v>0</v>
      </c>
      <c r="R107" s="117">
        <f>IF(R102="-","-",SUM(R99:R105)*'3j PAAC PAP'!$G$29)</f>
        <v>0</v>
      </c>
      <c r="S107" s="117">
        <f>IF(S102="-","-",SUM(S99:S105)*'3j PAAC PAP'!$G$29)</f>
        <v>0</v>
      </c>
      <c r="T107" s="117">
        <f>IF(T102="-","-",SUM(T99:T105)*'3j PAAC PAP'!$G$29)</f>
        <v>0</v>
      </c>
      <c r="U107" s="117">
        <f>IF(U102="-","-",SUM(U99:U105)*'3j PAAC PAP'!$G$29)</f>
        <v>0</v>
      </c>
      <c r="V107" s="117">
        <f>IF(V102="-","-",SUM(V99:V105)*'3j PAAC PAP'!$G$29)</f>
        <v>0</v>
      </c>
      <c r="W107" s="117">
        <f>IF(W102="-","-",SUM(W99:W105)*'3j PAAC PAP'!$G$29)</f>
        <v>0</v>
      </c>
      <c r="X107" s="27"/>
      <c r="Y107" s="117">
        <f>IF(Y102="-","-",SUM(Y99:Y105)*'3j PAAC PAP'!$G$29)</f>
        <v>0</v>
      </c>
      <c r="Z107" s="117" t="str">
        <f>IF(Z102="-","-",SUM(Z99:Z105)*'3j PAAC PAP'!$G$29)</f>
        <v>-</v>
      </c>
      <c r="AA107" s="117" t="str">
        <f>IF(AA102="-","-",SUM(AA99:AA105)*'3j PAAC PAP'!$G$29)</f>
        <v>-</v>
      </c>
      <c r="AB107" s="117" t="str">
        <f>IF(AB102="-","-",SUM(AB99:AB105)*'3j PAAC PAP'!$G$29)</f>
        <v>-</v>
      </c>
      <c r="AC107" s="117" t="str">
        <f>IF(AC102="-","-",SUM(AC99:AC105)*'3j PAAC PAP'!$G$29)</f>
        <v>-</v>
      </c>
      <c r="AD107" s="25"/>
    </row>
    <row r="108" spans="1:30" s="26" customFormat="1" ht="11.25" customHeight="1" x14ac:dyDescent="0.15">
      <c r="A108" s="207">
        <v>9</v>
      </c>
      <c r="B108" s="120" t="s">
        <v>189</v>
      </c>
      <c r="C108" s="120" t="s">
        <v>250</v>
      </c>
      <c r="D108" s="122" t="s">
        <v>126</v>
      </c>
      <c r="E108" s="119"/>
      <c r="F108" s="27"/>
      <c r="G108" s="117">
        <f>IF(G102="-","-",SUM(G99:G107)*'3k EBIT'!$E$7)</f>
        <v>1.5676425382675128</v>
      </c>
      <c r="H108" s="117">
        <f>IF(H102="-","-",SUM(H99:H107)*'3k EBIT'!$E$7)</f>
        <v>1.5700710049915831</v>
      </c>
      <c r="I108" s="117">
        <f>IF(I102="-","-",SUM(I99:I107)*'3k EBIT'!$E$7)</f>
        <v>1.5530185533551235</v>
      </c>
      <c r="J108" s="117">
        <f>IF(J102="-","-",SUM(J99:J107)*'3k EBIT'!$E$7)</f>
        <v>1.5603039535273346</v>
      </c>
      <c r="K108" s="117">
        <f>IF(K102="-","-",SUM(K99:K107)*'3k EBIT'!$E$7)</f>
        <v>1.5856097959103195</v>
      </c>
      <c r="L108" s="117">
        <f>IF(L102="-","-",SUM(L99:L107)*'3k EBIT'!$E$7)</f>
        <v>1.5988563381455325</v>
      </c>
      <c r="M108" s="117">
        <f>IF(M102="-","-",SUM(M99:M107)*'3k EBIT'!$E$7)</f>
        <v>1.6539021049154032</v>
      </c>
      <c r="N108" s="117">
        <f>IF(N102="-","-",SUM(N99:N107)*'3k EBIT'!$E$7)</f>
        <v>1.6658404430022073</v>
      </c>
      <c r="O108" s="27"/>
      <c r="P108" s="117">
        <f>IF(P102="-","-",SUM(P99:P107)*'3k EBIT'!$E$7)</f>
        <v>1.6658404430022073</v>
      </c>
      <c r="Q108" s="117">
        <f>IF(Q102="-","-",SUM(Q99:Q107)*'3k EBIT'!$E$7)</f>
        <v>1.7258847870883975</v>
      </c>
      <c r="R108" s="117">
        <f>IF(R102="-","-",SUM(R99:R107)*'3k EBIT'!$E$7)</f>
        <v>1.7320841648452312</v>
      </c>
      <c r="S108" s="117">
        <f>IF(S102="-","-",SUM(S99:S107)*'3k EBIT'!$E$7)</f>
        <v>1.8029120530474683</v>
      </c>
      <c r="T108" s="117">
        <f>IF(T102="-","-",SUM(T99:T107)*'3k EBIT'!$E$7)</f>
        <v>1.7888130548594297</v>
      </c>
      <c r="U108" s="117">
        <f>IF(U102="-","-",SUM(U99:U107)*'3k EBIT'!$E$7)</f>
        <v>1.8311970969323252</v>
      </c>
      <c r="V108" s="117">
        <f>IF(V102="-","-",SUM(V99:V107)*'3k EBIT'!$E$7)</f>
        <v>1.858703830547674</v>
      </c>
      <c r="W108" s="117">
        <f>IF(W102="-","-",SUM(W99:W107)*'3k EBIT'!$E$7)</f>
        <v>3.167721746011726</v>
      </c>
      <c r="X108" s="27"/>
      <c r="Y108" s="117">
        <f>IF(Y102="-","-",SUM(Y99:Y107)*'3k EBIT'!$E$7)</f>
        <v>3.2419333618003003</v>
      </c>
      <c r="Z108" s="117" t="str">
        <f>IF(Z102="-","-",SUM(Z99:Z107)*'3k EBIT'!$E$7)</f>
        <v>-</v>
      </c>
      <c r="AA108" s="117" t="str">
        <f>IF(AA102="-","-",SUM(AA99:AA107)*'3k EBIT'!$E$7)</f>
        <v>-</v>
      </c>
      <c r="AB108" s="117" t="str">
        <f>IF(AB102="-","-",SUM(AB99:AB107)*'3k EBIT'!$E$7)</f>
        <v>-</v>
      </c>
      <c r="AC108" s="117" t="str">
        <f>IF(AC102="-","-",SUM(AC99:AC107)*'3k EBIT'!$E$7)</f>
        <v>-</v>
      </c>
      <c r="AD108" s="25"/>
    </row>
    <row r="109" spans="1:30" s="26" customFormat="1" ht="11.25" customHeight="1" x14ac:dyDescent="0.15">
      <c r="A109" s="207">
        <v>10</v>
      </c>
      <c r="B109" s="120" t="s">
        <v>251</v>
      </c>
      <c r="C109" s="156" t="s">
        <v>252</v>
      </c>
      <c r="D109" s="122" t="s">
        <v>126</v>
      </c>
      <c r="E109" s="118"/>
      <c r="F109" s="27"/>
      <c r="G109" s="117">
        <f>IF(G104="-","-",SUM(G99:G102,G104:G108)*'3l HAP'!$E$8)</f>
        <v>1.0359161650239359</v>
      </c>
      <c r="H109" s="117">
        <f>IF(H104="-","-",SUM(H99:H102,H104:H108)*'3l HAP'!$E$8)</f>
        <v>1.037787489582934</v>
      </c>
      <c r="I109" s="117">
        <f>IF(I104="-","-",SUM(I99:I102,I104:I108)*'3l HAP'!$E$8)</f>
        <v>1.0412135262784767</v>
      </c>
      <c r="J109" s="117">
        <f>IF(J104="-","-",SUM(J99:J102,J104:J108)*'3l HAP'!$E$8)</f>
        <v>1.0468274999554703</v>
      </c>
      <c r="K109" s="117">
        <f>IF(K104="-","-",SUM(K99:K102,K104:K108)*'3l HAP'!$E$8)</f>
        <v>1.0593804867866372</v>
      </c>
      <c r="L109" s="117">
        <f>IF(L104="-","-",SUM(L99:L102,L104:L108)*'3l HAP'!$E$8)</f>
        <v>1.0695879891422835</v>
      </c>
      <c r="M109" s="117">
        <f>IF(M104="-","-",SUM(M99:M102,M104:M108)*'3l HAP'!$E$8)</f>
        <v>1.1162802526364071</v>
      </c>
      <c r="N109" s="117">
        <f>IF(N104="-","-",SUM(N99:N102,N104:N108)*'3l HAP'!$E$8)</f>
        <v>1.1254796808328169</v>
      </c>
      <c r="O109" s="27"/>
      <c r="P109" s="117">
        <f>IF(P104="-","-",SUM(P99:P102,P104:P108)*'3l HAP'!$E$8)</f>
        <v>1.1254796808328169</v>
      </c>
      <c r="Q109" s="117">
        <f>IF(Q104="-","-",SUM(Q99:Q102,Q104:Q108)*'3l HAP'!$E$8)</f>
        <v>1.1642670181826946</v>
      </c>
      <c r="R109" s="117">
        <f>IF(R104="-","-",SUM(R99:R102,R104:R108)*'3l HAP'!$E$8)</f>
        <v>1.1690441261956976</v>
      </c>
      <c r="S109" s="117">
        <f>IF(S104="-","-",SUM(S99:S102,S104:S108)*'3l HAP'!$E$8)</f>
        <v>1.2017123266871306</v>
      </c>
      <c r="T109" s="117">
        <f>IF(T104="-","-",SUM(T99:T102,T104:T108)*'3l HAP'!$E$8)</f>
        <v>1.190847939992006</v>
      </c>
      <c r="U109" s="117">
        <f>IF(U104="-","-",SUM(U99:U102,U104:U108)*'3l HAP'!$E$8)</f>
        <v>1.1941163695273602</v>
      </c>
      <c r="V109" s="117">
        <f>IF(V104="-","-",SUM(V99:V102,V104:V108)*'3l HAP'!$E$8)</f>
        <v>1.2153124706071134</v>
      </c>
      <c r="W109" s="117">
        <f>IF(W104="-","-",SUM(W99:W102,W104:W108)*'3l HAP'!$E$8)</f>
        <v>1.3016453423451124</v>
      </c>
      <c r="X109" s="27"/>
      <c r="Y109" s="117">
        <f>IF(Y104="-","-",SUM(Y99:Y102,Y104:Y108)*'3l HAP'!$E$8)</f>
        <v>1.358831227501202</v>
      </c>
      <c r="Z109" s="117" t="str">
        <f>IF(Z104="-","-",SUM(Z99:Z102,Z104:Z108)*'3l HAP'!$E$8)</f>
        <v>-</v>
      </c>
      <c r="AA109" s="117" t="str">
        <f>IF(AA104="-","-",SUM(AA99:AA102,AA104:AA108)*'3l HAP'!$E$8)</f>
        <v>-</v>
      </c>
      <c r="AB109" s="117" t="str">
        <f>IF(AB104="-","-",SUM(AB99:AB102,AB104:AB108)*'3l HAP'!$E$8)</f>
        <v>-</v>
      </c>
      <c r="AC109" s="117" t="str">
        <f>IF(AC104="-","-",SUM(AC99:AC102,AC104:AC108)*'3l HAP'!$E$8)</f>
        <v>-</v>
      </c>
      <c r="AD109" s="25"/>
    </row>
    <row r="110" spans="1:30" s="26" customFormat="1" ht="11.25" x14ac:dyDescent="0.15">
      <c r="A110" s="207">
        <v>11</v>
      </c>
      <c r="B110" s="120" t="s">
        <v>253</v>
      </c>
      <c r="C110" s="120" t="str">
        <f>B110&amp;"_"&amp;D110</f>
        <v>Total_Southern</v>
      </c>
      <c r="D110" s="122" t="s">
        <v>126</v>
      </c>
      <c r="E110" s="119"/>
      <c r="F110" s="27"/>
      <c r="G110" s="117">
        <f t="shared" ref="G110:N110" si="21">IF(G104="-","-",SUM(G99:G109))</f>
        <v>83.543384099177061</v>
      </c>
      <c r="H110" s="117">
        <f t="shared" si="21"/>
        <v>83.673069409051152</v>
      </c>
      <c r="I110" s="117">
        <f t="shared" si="21"/>
        <v>82.778998361909714</v>
      </c>
      <c r="J110" s="117">
        <f t="shared" si="21"/>
        <v>83.168054291531888</v>
      </c>
      <c r="K110" s="117">
        <f t="shared" si="21"/>
        <v>84.51249316943381</v>
      </c>
      <c r="L110" s="117">
        <f t="shared" si="21"/>
        <v>85.219886817247158</v>
      </c>
      <c r="M110" s="117">
        <f t="shared" si="21"/>
        <v>88.163723503535039</v>
      </c>
      <c r="N110" s="117">
        <f t="shared" si="21"/>
        <v>88.80125625571273</v>
      </c>
      <c r="O110" s="27"/>
      <c r="P110" s="117">
        <f t="shared" ref="P110:W110" si="22">IF(P104="-","-",SUM(P99:P109))</f>
        <v>88.80125625571273</v>
      </c>
      <c r="Q110" s="117">
        <f t="shared" si="22"/>
        <v>92.000270923837689</v>
      </c>
      <c r="R110" s="117">
        <f t="shared" si="22"/>
        <v>92.331330936912025</v>
      </c>
      <c r="S110" s="117">
        <f t="shared" si="22"/>
        <v>96.091781187224697</v>
      </c>
      <c r="T110" s="117">
        <f t="shared" si="22"/>
        <v>95.338864570823645</v>
      </c>
      <c r="U110" s="117">
        <f t="shared" si="22"/>
        <v>97.572871135414943</v>
      </c>
      <c r="V110" s="117">
        <f t="shared" si="22"/>
        <v>99.041789460369671</v>
      </c>
      <c r="W110" s="117">
        <f t="shared" si="22"/>
        <v>168.02377363584372</v>
      </c>
      <c r="X110" s="27"/>
      <c r="Y110" s="117">
        <f t="shared" ref="Y110:AC110" si="23">IF(Y104="-","-",SUM(Y99:Y109))</f>
        <v>171.98683242285688</v>
      </c>
      <c r="Z110" s="117" t="str">
        <f t="shared" si="23"/>
        <v>-</v>
      </c>
      <c r="AA110" s="117" t="str">
        <f t="shared" si="23"/>
        <v>-</v>
      </c>
      <c r="AB110" s="117" t="str">
        <f t="shared" si="23"/>
        <v>-</v>
      </c>
      <c r="AC110" s="117" t="str">
        <f t="shared" si="23"/>
        <v>-</v>
      </c>
      <c r="AD110" s="25"/>
    </row>
    <row r="111" spans="1:30" s="26" customFormat="1" ht="11.25" x14ac:dyDescent="0.15">
      <c r="A111" s="207">
        <v>1</v>
      </c>
      <c r="B111" s="123" t="s">
        <v>244</v>
      </c>
      <c r="C111" s="123" t="s">
        <v>180</v>
      </c>
      <c r="D111" s="121" t="s">
        <v>130</v>
      </c>
      <c r="E111" s="75"/>
      <c r="F111" s="27"/>
      <c r="G111" s="35" t="s">
        <v>249</v>
      </c>
      <c r="H111" s="35" t="s">
        <v>249</v>
      </c>
      <c r="I111" s="35" t="s">
        <v>249</v>
      </c>
      <c r="J111" s="35" t="s">
        <v>249</v>
      </c>
      <c r="K111" s="35" t="s">
        <v>249</v>
      </c>
      <c r="L111" s="35" t="s">
        <v>249</v>
      </c>
      <c r="M111" s="35" t="s">
        <v>249</v>
      </c>
      <c r="N111" s="35" t="s">
        <v>249</v>
      </c>
      <c r="O111" s="27"/>
      <c r="P111" s="35" t="s">
        <v>249</v>
      </c>
      <c r="Q111" s="35" t="s">
        <v>249</v>
      </c>
      <c r="R111" s="35" t="s">
        <v>249</v>
      </c>
      <c r="S111" s="35" t="s">
        <v>249</v>
      </c>
      <c r="T111" s="35" t="s">
        <v>249</v>
      </c>
      <c r="U111" s="35" t="s">
        <v>249</v>
      </c>
      <c r="V111" s="35" t="s">
        <v>249</v>
      </c>
      <c r="W111" s="35" t="s">
        <v>249</v>
      </c>
      <c r="X111" s="27"/>
      <c r="Y111" s="35" t="s">
        <v>249</v>
      </c>
      <c r="Z111" s="35" t="s">
        <v>249</v>
      </c>
      <c r="AA111" s="35" t="s">
        <v>249</v>
      </c>
      <c r="AB111" s="35" t="s">
        <v>249</v>
      </c>
      <c r="AC111" s="35" t="s">
        <v>249</v>
      </c>
      <c r="AD111" s="25"/>
    </row>
    <row r="112" spans="1:30" s="26" customFormat="1" ht="11.25" x14ac:dyDescent="0.15">
      <c r="A112" s="207">
        <v>2</v>
      </c>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x14ac:dyDescent="0.15">
      <c r="A113" s="207"/>
      <c r="B113" s="123" t="s">
        <v>245</v>
      </c>
      <c r="C113" s="123" t="s">
        <v>182</v>
      </c>
      <c r="D113" s="121" t="s">
        <v>130</v>
      </c>
      <c r="E113" s="75"/>
      <c r="F113" s="27"/>
      <c r="G113" s="35" t="str">
        <f>IF('3c AA'!J77="-","-",'3c AA'!J77)</f>
        <v>-</v>
      </c>
      <c r="H113" s="35" t="str">
        <f>IF('3c AA'!K77="-","-",'3c AA'!K77)</f>
        <v>-</v>
      </c>
      <c r="I113" s="35" t="str">
        <f>IF('3c AA'!L77="-","-",'3c AA'!L77)</f>
        <v>-</v>
      </c>
      <c r="J113" s="35" t="str">
        <f>IF('3c AA'!M77="-","-",'3c AA'!M77)</f>
        <v>-</v>
      </c>
      <c r="K113" s="35" t="str">
        <f>IF('3c AA'!N77="-","-",'3c AA'!N77)</f>
        <v>-</v>
      </c>
      <c r="L113" s="35" t="str">
        <f>IF('3c AA'!O77="-","-",'3c AA'!O77)</f>
        <v>-</v>
      </c>
      <c r="M113" s="35" t="str">
        <f>IF('3c AA'!P77="-","-",'3c AA'!P77)</f>
        <v>-</v>
      </c>
      <c r="N113" s="35" t="str">
        <f>IF('3c AA'!Q77="-","-",'3c AA'!Q77)</f>
        <v>-</v>
      </c>
      <c r="O113" s="27"/>
      <c r="P113" s="35" t="str">
        <f>IF('3c AA'!S77="-","-",'3c AA'!S77)</f>
        <v>-</v>
      </c>
      <c r="Q113" s="35" t="str">
        <f>IF('3c AA'!T77="-","-",'3c AA'!T77)</f>
        <v>-</v>
      </c>
      <c r="R113" s="35" t="str">
        <f>IF('3c AA'!U77="-","-",'3c AA'!U77)</f>
        <v>-</v>
      </c>
      <c r="S113" s="35" t="str">
        <f>IF('3c AA'!V77="-","-",'3c AA'!V77)</f>
        <v>-</v>
      </c>
      <c r="T113" s="35">
        <f>IF('3c AA'!W77="-","-",'3c AA'!W77)</f>
        <v>0</v>
      </c>
      <c r="U113" s="35">
        <f>IF('3c AA'!X77="-","-",'3c AA'!X77)</f>
        <v>0</v>
      </c>
      <c r="V113" s="35">
        <f>IF('3c AA'!Y77="-","-",'3c AA'!Y77)</f>
        <v>0</v>
      </c>
      <c r="W113" s="35" t="str">
        <f>IF('3c AA'!Z77="-","-",'3c AA'!Z77)</f>
        <v>-</v>
      </c>
      <c r="X113" s="27"/>
      <c r="Y113" s="35">
        <f>IF('3c AA'!AB77="-","-",'3c AA'!AB77)</f>
        <v>0</v>
      </c>
      <c r="Z113" s="35" t="str">
        <f>IF('3c AA'!AC77="-","-",'3c AA'!AC77)</f>
        <v>-</v>
      </c>
      <c r="AA113" s="35" t="str">
        <f>IF('3c AA'!AD77="-","-",'3c AA'!AD77)</f>
        <v>-</v>
      </c>
      <c r="AB113" s="35" t="str">
        <f>IF('3c AA'!AE77="-","-",'3c AA'!AE77)</f>
        <v>-</v>
      </c>
      <c r="AC113" s="35" t="str">
        <f>IF('3c AA'!AF77="-","-",'3c AA'!AF77)</f>
        <v>-</v>
      </c>
      <c r="AD113" s="25"/>
    </row>
    <row r="114" spans="1:30" s="26" customFormat="1" ht="12.6" customHeight="1" x14ac:dyDescent="0.15">
      <c r="A114" s="207">
        <v>3</v>
      </c>
      <c r="B114" s="123" t="s">
        <v>246</v>
      </c>
      <c r="C114" s="123" t="s">
        <v>183</v>
      </c>
      <c r="D114" s="121" t="s">
        <v>130</v>
      </c>
      <c r="E114" s="75"/>
      <c r="F114" s="27"/>
      <c r="G114" s="35">
        <f>IF('3d PC'!G15="-","-",'3d PC'!G56)</f>
        <v>6.5567588596821027</v>
      </c>
      <c r="H114" s="35">
        <f>IF('3d PC'!H15="-","-",'3d PC'!H56)</f>
        <v>6.5567588596821027</v>
      </c>
      <c r="I114" s="35">
        <f>IF('3d PC'!I15="-","-",'3d PC'!I56)</f>
        <v>6.6197359495950758</v>
      </c>
      <c r="J114" s="35">
        <f>IF('3d PC'!J15="-","-",'3d PC'!J56)</f>
        <v>6.6197359495950758</v>
      </c>
      <c r="K114" s="35">
        <f>IF('3d PC'!K15="-","-",'3d PC'!K56)</f>
        <v>6.6995028867368616</v>
      </c>
      <c r="L114" s="35">
        <f>IF('3d PC'!L15="-","-",'3d PC'!L56)</f>
        <v>6.6995028867368616</v>
      </c>
      <c r="M114" s="35">
        <f>IF('3d PC'!M15="-","-",'3d PC'!M56)</f>
        <v>7.1131218301273513</v>
      </c>
      <c r="N114" s="35">
        <f>IF('3d PC'!N15="-","-",'3d PC'!N56)</f>
        <v>7.1131218301273513</v>
      </c>
      <c r="O114" s="27"/>
      <c r="P114" s="35">
        <f>'3d PC'!P56</f>
        <v>7.1131218301273513</v>
      </c>
      <c r="Q114" s="35">
        <f>'3d PC'!Q56</f>
        <v>7.2804579515147188</v>
      </c>
      <c r="R114" s="35">
        <f>'3d PC'!R56</f>
        <v>7.1935840895118579</v>
      </c>
      <c r="S114" s="35">
        <f>'3d PC'!S56</f>
        <v>7.3593999937099728</v>
      </c>
      <c r="T114" s="35">
        <f>'3d PC'!T56</f>
        <v>7.0492243060839304</v>
      </c>
      <c r="U114" s="35">
        <f>'3d PC'!U56</f>
        <v>7.1089669218364691</v>
      </c>
      <c r="V114" s="35">
        <f>'3d PC'!V56</f>
        <v>6.9829560851947949</v>
      </c>
      <c r="W114" s="35">
        <f>'3d PC'!W56</f>
        <v>9.6262235975887975</v>
      </c>
      <c r="X114" s="27"/>
      <c r="Y114" s="35">
        <f>'3d PC'!Y56</f>
        <v>9.9504863797742438</v>
      </c>
      <c r="Z114" s="35" t="str">
        <f>'3d PC'!Z56</f>
        <v>-</v>
      </c>
      <c r="AA114" s="35" t="str">
        <f>'3d PC'!AA56</f>
        <v>-</v>
      </c>
      <c r="AB114" s="35" t="str">
        <f>'3d PC'!AB56</f>
        <v>-</v>
      </c>
      <c r="AC114" s="35" t="str">
        <f>'3d PC'!AC56</f>
        <v>-</v>
      </c>
      <c r="AD114" s="25"/>
    </row>
    <row r="115" spans="1:30" s="26" customFormat="1" ht="11.25" customHeight="1" x14ac:dyDescent="0.15">
      <c r="A115" s="207">
        <v>4</v>
      </c>
      <c r="B115" s="123" t="s">
        <v>247</v>
      </c>
      <c r="C115" s="123" t="s">
        <v>184</v>
      </c>
      <c r="D115" s="121" t="s">
        <v>130</v>
      </c>
      <c r="E115" s="75"/>
      <c r="F115" s="27"/>
      <c r="G115" s="35">
        <f>IF('3e NC-Elec'!H23="-","-",'3e NC-Elec'!H23)</f>
        <v>17.118500000000001</v>
      </c>
      <c r="H115" s="35">
        <f>IF('3e NC-Elec'!I23="-","-",'3e NC-Elec'!I23)</f>
        <v>17.118500000000001</v>
      </c>
      <c r="I115" s="35">
        <f>IF('3e NC-Elec'!J23="-","-",'3e NC-Elec'!J23)</f>
        <v>24.9879</v>
      </c>
      <c r="J115" s="35">
        <f>IF('3e NC-Elec'!K23="-","-",'3e NC-Elec'!K23)</f>
        <v>24.9879</v>
      </c>
      <c r="K115" s="35">
        <f>IF('3e NC-Elec'!L23="-","-",'3e NC-Elec'!L23)</f>
        <v>16.461499999999997</v>
      </c>
      <c r="L115" s="35">
        <f>IF('3e NC-Elec'!M23="-","-",'3e NC-Elec'!M23)</f>
        <v>16.461499999999997</v>
      </c>
      <c r="M115" s="35">
        <f>IF('3e NC-Elec'!N23="-","-",'3e NC-Elec'!N23)</f>
        <v>16.169499999999999</v>
      </c>
      <c r="N115" s="35">
        <f>IF('3e NC-Elec'!O23="-","-",'3e NC-Elec'!O23)</f>
        <v>16.169499999999999</v>
      </c>
      <c r="O115" s="27"/>
      <c r="P115" s="35">
        <f>'3e NC-Elec'!Q23</f>
        <v>16.169499999999999</v>
      </c>
      <c r="Q115" s="35">
        <f>'3e NC-Elec'!R23</f>
        <v>16.972500000000004</v>
      </c>
      <c r="R115" s="35">
        <f>'3e NC-Elec'!S23</f>
        <v>16.972500000000004</v>
      </c>
      <c r="S115" s="35">
        <f>'3e NC-Elec'!T23</f>
        <v>17.666</v>
      </c>
      <c r="T115" s="35">
        <f>'3e NC-Elec'!U23</f>
        <v>17.666</v>
      </c>
      <c r="U115" s="35">
        <f>'3e NC-Elec'!V23</f>
        <v>14.563500000000001</v>
      </c>
      <c r="V115" s="35">
        <f>'3e NC-Elec'!W23</f>
        <v>14.563500000000001</v>
      </c>
      <c r="W115" s="35">
        <f>'3e NC-Elec'!X23</f>
        <v>71.941500000000005</v>
      </c>
      <c r="X115" s="27"/>
      <c r="Y115" s="35">
        <f>'3e NC-Elec'!Z23</f>
        <v>71.941500000000005</v>
      </c>
      <c r="Z115" s="35" t="str">
        <f>'3e NC-Elec'!AA23</f>
        <v>-</v>
      </c>
      <c r="AA115" s="35" t="str">
        <f>'3e NC-Elec'!AB23</f>
        <v>-</v>
      </c>
      <c r="AB115" s="35" t="str">
        <f>'3e NC-Elec'!AC23</f>
        <v>-</v>
      </c>
      <c r="AC115" s="35" t="str">
        <f>'3e NC-Elec'!AD23</f>
        <v>-</v>
      </c>
      <c r="AD115" s="25"/>
    </row>
    <row r="116" spans="1:30" s="26" customFormat="1" ht="11.25" customHeight="1" x14ac:dyDescent="0.15">
      <c r="A116" s="207">
        <v>5</v>
      </c>
      <c r="B116" s="123" t="s">
        <v>248</v>
      </c>
      <c r="C116" s="123" t="s">
        <v>185</v>
      </c>
      <c r="D116" s="121" t="s">
        <v>130</v>
      </c>
      <c r="E116" s="75"/>
      <c r="F116" s="27"/>
      <c r="G116" s="35">
        <f>IF('3g CPIH'!C$17="-","-",'3h OC '!$E$7*('3g CPIH'!C$17/'3g CPIH'!$G$17))</f>
        <v>38.772147945205475</v>
      </c>
      <c r="H116" s="35">
        <f>IF('3g CPIH'!D$17="-","-",'3h OC '!$E$7*('3g CPIH'!D$17/'3g CPIH'!$G$17))</f>
        <v>38.849769863013698</v>
      </c>
      <c r="I116" s="35">
        <f>IF('3g CPIH'!E$17="-","-",'3h OC '!$E$7*('3g CPIH'!E$17/'3g CPIH'!$G$17))</f>
        <v>38.966202739726029</v>
      </c>
      <c r="J116" s="35">
        <f>IF('3g CPIH'!F$17="-","-",'3h OC '!$E$7*('3g CPIH'!F$17/'3g CPIH'!$G$17))</f>
        <v>39.199068493150683</v>
      </c>
      <c r="K116" s="35">
        <f>IF('3g CPIH'!G$17="-","-",'3h OC '!$E$7*('3g CPIH'!G$17/'3g CPIH'!$G$17))</f>
        <v>39.6648</v>
      </c>
      <c r="L116" s="35">
        <f>IF('3g CPIH'!H$17="-","-",'3h OC '!$E$7*('3g CPIH'!H$17/'3g CPIH'!$G$17))</f>
        <v>40.169342465753431</v>
      </c>
      <c r="M116" s="35">
        <f>IF('3g CPIH'!I$17="-","-",'3h OC '!$E$7*('3g CPIH'!I$17/'3g CPIH'!$G$17))</f>
        <v>40.751506849315064</v>
      </c>
      <c r="N116" s="35">
        <f>IF('3g CPIH'!J$17="-","-",'3h OC '!$E$7*('3g CPIH'!J$17/'3g CPIH'!$G$17))</f>
        <v>41.100805479452056</v>
      </c>
      <c r="O116" s="27"/>
      <c r="P116" s="35">
        <f>IF('3g CPIH'!L$17="-","-",'3h OC '!$E$7*('3g CPIH'!L$17/'3g CPIH'!$G$17))</f>
        <v>41.100805479452056</v>
      </c>
      <c r="Q116" s="35">
        <f>IF('3g CPIH'!M$17="-","-",'3h OC '!$E$7*('3g CPIH'!M$17/'3g CPIH'!$G$17))</f>
        <v>41.566536986301365</v>
      </c>
      <c r="R116" s="35">
        <f>IF('3g CPIH'!N$17="-","-",'3h OC '!$E$7*('3g CPIH'!N$17/'3g CPIH'!$G$17))</f>
        <v>41.877024657534243</v>
      </c>
      <c r="S116" s="35">
        <f>IF('3g CPIH'!O$17="-","-",'3h OC '!$E$7*('3g CPIH'!O$17/'3g CPIH'!$G$17))</f>
        <v>42.109890410958904</v>
      </c>
      <c r="T116" s="35">
        <f>IF('3g CPIH'!P$17="-","-",'3h OC '!$E$7*('3g CPIH'!P$17/'3g CPIH'!$G$17))</f>
        <v>42.226323287671228</v>
      </c>
      <c r="U116" s="35">
        <f>IF('3g CPIH'!Q$17="-","-",'3h OC '!$E$7*('3g CPIH'!Q$17/'3g CPIH'!$G$17))</f>
        <v>42.45918904109589</v>
      </c>
      <c r="V116" s="35">
        <f>IF('3g CPIH'!R$17="-","-",'3h OC '!$E$7*('3g CPIH'!R$17/'3g CPIH'!$G$17))</f>
        <v>43.235408219178083</v>
      </c>
      <c r="W116" s="35">
        <f>IF('3g CPIH'!S$17="-","-",'3h OC '!$E$7*('3g CPIH'!S$17/'3g CPIH'!$G$17))</f>
        <v>44.516169863013701</v>
      </c>
      <c r="X116" s="27"/>
      <c r="Y116" s="35">
        <f>IF('3g CPIH'!U$17="-","-",'3h OC '!$E$7*('3g CPIH'!U$17/'3g CPIH'!$G$17))</f>
        <v>46.767205479452052</v>
      </c>
      <c r="Z116" s="35" t="str">
        <f>IF('3g CPIH'!V$17="-","-",'3h OC '!$E$7*('3g CPIH'!V$17/'3g CPIH'!$G$17))</f>
        <v>-</v>
      </c>
      <c r="AA116" s="35" t="str">
        <f>IF('3g CPIH'!W$17="-","-",'3h OC '!$E$7*('3g CPIH'!W$17/'3g CPIH'!$G$17))</f>
        <v>-</v>
      </c>
      <c r="AB116" s="35" t="str">
        <f>IF('3g CPIH'!X$17="-","-",'3h OC '!$E$7*('3g CPIH'!X$17/'3g CPIH'!$G$17))</f>
        <v>-</v>
      </c>
      <c r="AC116" s="35" t="str">
        <f>IF('3g CPIH'!Y$17="-","-",'3h OC '!$E$7*('3g CPIH'!Y$17/'3g CPIH'!$G$17))</f>
        <v>-</v>
      </c>
      <c r="AD116" s="25"/>
    </row>
    <row r="117" spans="1:30" s="26" customFormat="1" ht="11.25" customHeight="1" x14ac:dyDescent="0.15">
      <c r="A117" s="207">
        <v>6</v>
      </c>
      <c r="B117" s="123" t="s">
        <v>248</v>
      </c>
      <c r="C117" s="123" t="s">
        <v>186</v>
      </c>
      <c r="D117" s="121" t="s">
        <v>130</v>
      </c>
      <c r="E117" s="75"/>
      <c r="F117" s="27"/>
      <c r="G117" s="35" t="s">
        <v>249</v>
      </c>
      <c r="H117" s="35" t="s">
        <v>249</v>
      </c>
      <c r="I117" s="35" t="s">
        <v>249</v>
      </c>
      <c r="J117" s="35" t="s">
        <v>249</v>
      </c>
      <c r="K117" s="35">
        <f>IF('3i SMNCC'!G$64="-","-",'3i SMNCC'!G$64)</f>
        <v>0</v>
      </c>
      <c r="L117" s="35">
        <f>IF('3i SMNCC'!H$64="-","-",'3i SMNCC'!H$64)</f>
        <v>-0.1310662676190151</v>
      </c>
      <c r="M117" s="35">
        <f>IF('3i SMNCC'!I$64="-","-",'3i SMNCC'!I$64)</f>
        <v>1.6490220555819262</v>
      </c>
      <c r="N117" s="35">
        <f>IF('3i SMNCC'!J$64="-","-",'3i SMNCC'!J$64)</f>
        <v>1.7011822078168848</v>
      </c>
      <c r="O117" s="27"/>
      <c r="P117" s="35">
        <f>IF('3i SMNCC'!L$64="-","-",'3i SMNCC'!L$64)</f>
        <v>1.7011822078168848</v>
      </c>
      <c r="Q117" s="35">
        <f>IF('3i SMNCC'!M$64="-","-",'3i SMNCC'!M$64)</f>
        <v>3.37071596157242</v>
      </c>
      <c r="R117" s="35">
        <f>IF('3i SMNCC'!N$64="-","-",'3i SMNCC'!N$64)</f>
        <v>3.2761312765157915</v>
      </c>
      <c r="S117" s="35">
        <f>IF('3i SMNCC'!O$64="-","-",'3i SMNCC'!O$64)</f>
        <v>4.8946129781636989</v>
      </c>
      <c r="T117" s="35">
        <f>IF('3i SMNCC'!P$64="-","-",'3i SMNCC'!P$64)</f>
        <v>4.2887571563853468</v>
      </c>
      <c r="U117" s="35">
        <f>IF('3i SMNCC'!Q$64="-","-",'3i SMNCC'!Q$64)</f>
        <v>4.0337120778428694</v>
      </c>
      <c r="V117" s="35">
        <f>IF('3i SMNCC'!R$64="-","-",'3i SMNCC'!R$64)</f>
        <v>4.3260832188341771</v>
      </c>
      <c r="W117" s="35">
        <f>IF('3i SMNCC'!S$64="-","-",'3i SMNCC'!S$64)</f>
        <v>4.2015880379606623</v>
      </c>
      <c r="X117" s="27"/>
      <c r="Y117" s="35">
        <f>IF('3i SMNCC'!U$64="-","-",'3i SMNCC'!U$64)</f>
        <v>4.0728065027047933</v>
      </c>
      <c r="Z117" s="35" t="str">
        <f>IF('3i SMNCC'!V$64="-","-",'3i SMNCC'!V$64)</f>
        <v>-</v>
      </c>
      <c r="AA117" s="35" t="str">
        <f>IF('3i SMNCC'!W$64="-","-",'3i SMNCC'!W$64)</f>
        <v>-</v>
      </c>
      <c r="AB117" s="35" t="str">
        <f>IF('3i SMNCC'!X$64="-","-",'3i SMNCC'!X$64)</f>
        <v>-</v>
      </c>
      <c r="AC117" s="35" t="str">
        <f>IF('3i SMNCC'!Y$64="-","-",'3i SMNCC'!Y$64)</f>
        <v>-</v>
      </c>
      <c r="AD117" s="25"/>
    </row>
    <row r="118" spans="1:30" s="26" customFormat="1" ht="11.25" customHeight="1" x14ac:dyDescent="0.15">
      <c r="A118" s="207">
        <v>7</v>
      </c>
      <c r="B118" s="123" t="s">
        <v>248</v>
      </c>
      <c r="C118" s="123" t="s">
        <v>187</v>
      </c>
      <c r="D118" s="121" t="s">
        <v>130</v>
      </c>
      <c r="E118" s="75"/>
      <c r="F118" s="27"/>
      <c r="G118" s="35">
        <f>IF('3g CPIH'!C$17="-","-",'3j PAAC PAP'!$G$11*('3g CPIH'!C$17/'3g CPIH'!$G$17))</f>
        <v>23.857918590998043</v>
      </c>
      <c r="H118" s="35">
        <f>IF('3g CPIH'!D$17="-","-",'3j PAAC PAP'!$G$11*('3g CPIH'!D$17/'3g CPIH'!$G$17))</f>
        <v>23.905682191780819</v>
      </c>
      <c r="I118" s="35">
        <f>IF('3g CPIH'!E$17="-","-",'3j PAAC PAP'!$G$11*('3g CPIH'!E$17/'3g CPIH'!$G$17))</f>
        <v>23.977327592954992</v>
      </c>
      <c r="J118" s="35">
        <f>IF('3g CPIH'!F$17="-","-",'3j PAAC PAP'!$G$11*('3g CPIH'!F$17/'3g CPIH'!$G$17))</f>
        <v>24.120618395303325</v>
      </c>
      <c r="K118" s="35">
        <f>IF('3g CPIH'!G$17="-","-",'3j PAAC PAP'!$G$11*('3g CPIH'!G$17/'3g CPIH'!$G$17))</f>
        <v>24.4072</v>
      </c>
      <c r="L118" s="35">
        <f>IF('3g CPIH'!H$17="-","-",'3j PAAC PAP'!$G$11*('3g CPIH'!H$17/'3g CPIH'!$G$17))</f>
        <v>24.717663405088064</v>
      </c>
      <c r="M118" s="35">
        <f>IF('3g CPIH'!I$17="-","-",'3j PAAC PAP'!$G$11*('3g CPIH'!I$17/'3g CPIH'!$G$17))</f>
        <v>25.075890410958902</v>
      </c>
      <c r="N118" s="35">
        <f>IF('3g CPIH'!J$17="-","-",'3j PAAC PAP'!$G$11*('3g CPIH'!J$17/'3g CPIH'!$G$17))</f>
        <v>25.290826614481411</v>
      </c>
      <c r="O118" s="27"/>
      <c r="P118" s="35">
        <f>IF('3g CPIH'!L$17="-","-",'3j PAAC PAP'!$G$11*('3g CPIH'!L$17/'3g CPIH'!$G$17))</f>
        <v>25.290826614481411</v>
      </c>
      <c r="Q118" s="35">
        <f>IF('3g CPIH'!M$17="-","-",'3j PAAC PAP'!$G$11*('3g CPIH'!M$17/'3g CPIH'!$G$17))</f>
        <v>25.577408219178082</v>
      </c>
      <c r="R118" s="35">
        <f>IF('3g CPIH'!N$17="-","-",'3j PAAC PAP'!$G$11*('3g CPIH'!N$17/'3g CPIH'!$G$17))</f>
        <v>25.768462622309197</v>
      </c>
      <c r="S118" s="35">
        <f>IF('3g CPIH'!O$17="-","-",'3j PAAC PAP'!$G$11*('3g CPIH'!O$17/'3g CPIH'!$G$17))</f>
        <v>25.911753424657533</v>
      </c>
      <c r="T118" s="35">
        <f>IF('3g CPIH'!P$17="-","-",'3j PAAC PAP'!$G$11*('3g CPIH'!P$17/'3g CPIH'!$G$17))</f>
        <v>25.983398825831699</v>
      </c>
      <c r="U118" s="35">
        <f>IF('3g CPIH'!Q$17="-","-",'3j PAAC PAP'!$G$11*('3g CPIH'!Q$17/'3g CPIH'!$G$17))</f>
        <v>26.126689628180038</v>
      </c>
      <c r="V118" s="35">
        <f>IF('3g CPIH'!R$17="-","-",'3j PAAC PAP'!$G$11*('3g CPIH'!R$17/'3g CPIH'!$G$17))</f>
        <v>26.604325636007829</v>
      </c>
      <c r="W118" s="35">
        <f>IF('3g CPIH'!S$17="-","-",'3j PAAC PAP'!$G$11*('3g CPIH'!S$17/'3g CPIH'!$G$17))</f>
        <v>27.39242504892368</v>
      </c>
      <c r="X118" s="27"/>
      <c r="Y118" s="35">
        <f>IF('3g CPIH'!U$17="-","-",'3j PAAC PAP'!$G$11*('3g CPIH'!U$17/'3g CPIH'!$G$17))</f>
        <v>28.777569471624265</v>
      </c>
      <c r="Z118" s="35" t="str">
        <f>IF('3g CPIH'!V$17="-","-",'3j PAAC PAP'!$G$11*('3g CPIH'!V$17/'3g CPIH'!$G$17))</f>
        <v>-</v>
      </c>
      <c r="AA118" s="35" t="str">
        <f>IF('3g CPIH'!W$17="-","-",'3j PAAC PAP'!$G$11*('3g CPIH'!W$17/'3g CPIH'!$G$17))</f>
        <v>-</v>
      </c>
      <c r="AB118" s="35" t="str">
        <f>IF('3g CPIH'!X$17="-","-",'3j PAAC PAP'!$G$11*('3g CPIH'!X$17/'3g CPIH'!$G$17))</f>
        <v>-</v>
      </c>
      <c r="AC118" s="35" t="str">
        <f>IF('3g CPIH'!Y$17="-","-",'3j PAAC PAP'!$G$11*('3g CPIH'!Y$17/'3g CPIH'!$G$17))</f>
        <v>-</v>
      </c>
      <c r="AD118" s="25"/>
    </row>
    <row r="119" spans="1:30" s="26" customFormat="1" ht="11.25" customHeight="1" x14ac:dyDescent="0.15">
      <c r="A119" s="207">
        <v>8</v>
      </c>
      <c r="B119" s="123" t="s">
        <v>248</v>
      </c>
      <c r="C119" s="123" t="s">
        <v>188</v>
      </c>
      <c r="D119" s="121" t="s">
        <v>130</v>
      </c>
      <c r="E119" s="75"/>
      <c r="F119" s="27"/>
      <c r="G119" s="35">
        <f>IF(G114="-","-",SUM(G111:G117)*'3j PAAC PAP'!$G$29)</f>
        <v>0</v>
      </c>
      <c r="H119" s="35">
        <f>IF(H114="-","-",SUM(H111:H117)*'3j PAAC PAP'!$G$29)</f>
        <v>0</v>
      </c>
      <c r="I119" s="35">
        <f>IF(I114="-","-",SUM(I111:I117)*'3j PAAC PAP'!$G$29)</f>
        <v>0</v>
      </c>
      <c r="J119" s="35">
        <f>IF(J114="-","-",SUM(J111:J117)*'3j PAAC PAP'!$G$29)</f>
        <v>0</v>
      </c>
      <c r="K119" s="35">
        <f>IF(K114="-","-",SUM(K111:K117)*'3j PAAC PAP'!$G$29)</f>
        <v>0</v>
      </c>
      <c r="L119" s="35">
        <f>IF(L114="-","-",SUM(L111:L117)*'3j PAAC PAP'!$G$29)</f>
        <v>0</v>
      </c>
      <c r="M119" s="35">
        <f>IF(M114="-","-",SUM(M111:M117)*'3j PAAC PAP'!$G$29)</f>
        <v>0</v>
      </c>
      <c r="N119" s="35">
        <f>IF(N114="-","-",SUM(N111:N117)*'3j PAAC PAP'!$G$29)</f>
        <v>0</v>
      </c>
      <c r="O119" s="27"/>
      <c r="P119" s="35">
        <f>IF(P114="-","-",SUM(P111:P117)*'3j PAAC PAP'!$G$29)</f>
        <v>0</v>
      </c>
      <c r="Q119" s="35">
        <f>IF(Q114="-","-",SUM(Q111:Q117)*'3j PAAC PAP'!$G$29)</f>
        <v>0</v>
      </c>
      <c r="R119" s="35">
        <f>IF(R114="-","-",SUM(R111:R117)*'3j PAAC PAP'!$G$29)</f>
        <v>0</v>
      </c>
      <c r="S119" s="35">
        <f>IF(S114="-","-",SUM(S111:S117)*'3j PAAC PAP'!$G$29)</f>
        <v>0</v>
      </c>
      <c r="T119" s="35">
        <f>IF(T114="-","-",SUM(T111:T117)*'3j PAAC PAP'!$G$29)</f>
        <v>0</v>
      </c>
      <c r="U119" s="35">
        <f>IF(U114="-","-",SUM(U111:U117)*'3j PAAC PAP'!$G$29)</f>
        <v>0</v>
      </c>
      <c r="V119" s="35">
        <f>IF(V114="-","-",SUM(V111:V117)*'3j PAAC PAP'!$G$29)</f>
        <v>0</v>
      </c>
      <c r="W119" s="35">
        <f>IF(W114="-","-",SUM(W111:W117)*'3j PAAC PAP'!$G$29)</f>
        <v>0</v>
      </c>
      <c r="X119" s="27"/>
      <c r="Y119" s="35">
        <f>IF(Y114="-","-",SUM(Y111:Y117)*'3j PAAC PAP'!$G$29)</f>
        <v>0</v>
      </c>
      <c r="Z119" s="35" t="str">
        <f>IF(Z114="-","-",SUM(Z111:Z117)*'3j PAAC PAP'!$G$29)</f>
        <v>-</v>
      </c>
      <c r="AA119" s="35" t="str">
        <f>IF(AA114="-","-",SUM(AA111:AA117)*'3j PAAC PAP'!$G$29)</f>
        <v>-</v>
      </c>
      <c r="AB119" s="35" t="str">
        <f>IF(AB114="-","-",SUM(AB111:AB117)*'3j PAAC PAP'!$G$29)</f>
        <v>-</v>
      </c>
      <c r="AC119" s="35" t="str">
        <f>IF(AC114="-","-",SUM(AC111:AC117)*'3j PAAC PAP'!$G$29)</f>
        <v>-</v>
      </c>
      <c r="AD119" s="25"/>
    </row>
    <row r="120" spans="1:30" s="26" customFormat="1" ht="11.25" customHeight="1" x14ac:dyDescent="0.15">
      <c r="A120" s="207">
        <v>9</v>
      </c>
      <c r="B120" s="123" t="s">
        <v>189</v>
      </c>
      <c r="C120" s="123" t="s">
        <v>250</v>
      </c>
      <c r="D120" s="121" t="s">
        <v>130</v>
      </c>
      <c r="E120" s="75"/>
      <c r="F120" s="27"/>
      <c r="G120" s="35">
        <f>IF(G114="-","-",SUM(G111:G119)*'3k EBIT'!$E$7)</f>
        <v>1.6715615422675125</v>
      </c>
      <c r="H120" s="35">
        <f>IF(H114="-","-",SUM(H111:H119)*'3k EBIT'!$E$7)</f>
        <v>1.6739900089915831</v>
      </c>
      <c r="I120" s="35">
        <f>IF(I114="-","-",SUM(I111:I119)*'3k EBIT'!$E$7)</f>
        <v>1.8312669885551234</v>
      </c>
      <c r="J120" s="35">
        <f>IF(J114="-","-",SUM(J111:J119)*'3k EBIT'!$E$7)</f>
        <v>1.8385523887273345</v>
      </c>
      <c r="K120" s="35">
        <f>IF(K114="-","-",SUM(K111:K119)*'3k EBIT'!$E$7)</f>
        <v>1.6895287999103195</v>
      </c>
      <c r="L120" s="35">
        <f>IF(L114="-","-",SUM(L111:L119)*'3k EBIT'!$E$7)</f>
        <v>1.7027753421455325</v>
      </c>
      <c r="M120" s="35">
        <f>IF(M114="-","-",SUM(M111:M119)*'3k EBIT'!$E$7)</f>
        <v>1.7578211089154034</v>
      </c>
      <c r="N120" s="35">
        <f>IF(N114="-","-",SUM(N111:N119)*'3k EBIT'!$E$7)</f>
        <v>1.7697594470022073</v>
      </c>
      <c r="O120" s="27"/>
      <c r="P120" s="35">
        <f>IF(P114="-","-",SUM(P111:P119)*'3k EBIT'!$E$7)</f>
        <v>1.7697594470022073</v>
      </c>
      <c r="Q120" s="35">
        <f>IF(Q114="-","-",SUM(Q111:Q119)*'3k EBIT'!$E$7)</f>
        <v>1.8354592470883977</v>
      </c>
      <c r="R120" s="35">
        <f>IF(R114="-","-",SUM(R111:R119)*'3k EBIT'!$E$7)</f>
        <v>1.8416586248452316</v>
      </c>
      <c r="S120" s="35">
        <f>IF(S114="-","-",SUM(S111:S119)*'3k EBIT'!$E$7)</f>
        <v>1.8969340090474682</v>
      </c>
      <c r="T120" s="35">
        <f>IF(T114="-","-",SUM(T111:T119)*'3k EBIT'!$E$7)</f>
        <v>1.8828350108594296</v>
      </c>
      <c r="U120" s="35">
        <f>IF(U114="-","-",SUM(U111:U119)*'3k EBIT'!$E$7)</f>
        <v>1.8262485729323257</v>
      </c>
      <c r="V120" s="35">
        <f>IF(V114="-","-",SUM(V111:V119)*'3k EBIT'!$E$7)</f>
        <v>1.8537553065476737</v>
      </c>
      <c r="W120" s="35">
        <f>IF(W114="-","-",SUM(W111:W119)*'3k EBIT'!$E$7)</f>
        <v>3.0539056940117253</v>
      </c>
      <c r="X120" s="27"/>
      <c r="Y120" s="35">
        <f>IF(Y114="-","-",SUM(Y111:Y119)*'3k EBIT'!$E$7)</f>
        <v>3.1281173098003001</v>
      </c>
      <c r="Z120" s="35" t="str">
        <f>IF(Z114="-","-",SUM(Z111:Z119)*'3k EBIT'!$E$7)</f>
        <v>-</v>
      </c>
      <c r="AA120" s="35" t="str">
        <f>IF(AA114="-","-",SUM(AA111:AA119)*'3k EBIT'!$E$7)</f>
        <v>-</v>
      </c>
      <c r="AB120" s="35" t="str">
        <f>IF(AB114="-","-",SUM(AB111:AB119)*'3k EBIT'!$E$7)</f>
        <v>-</v>
      </c>
      <c r="AC120" s="35" t="str">
        <f>IF(AC114="-","-",SUM(AC111:AC119)*'3k EBIT'!$E$7)</f>
        <v>-</v>
      </c>
      <c r="AD120" s="25"/>
    </row>
    <row r="121" spans="1:30" s="26" customFormat="1" ht="11.25" x14ac:dyDescent="0.15">
      <c r="A121" s="207">
        <v>10</v>
      </c>
      <c r="B121" s="123" t="s">
        <v>251</v>
      </c>
      <c r="C121" s="158" t="s">
        <v>252</v>
      </c>
      <c r="D121" s="121" t="s">
        <v>130</v>
      </c>
      <c r="E121" s="116"/>
      <c r="F121" s="27"/>
      <c r="G121" s="35">
        <f>IF(G116="-","-",SUM(G111:G114,G116:G120)*'3l HAP'!$E$8)</f>
        <v>1.0374376431615</v>
      </c>
      <c r="H121" s="35">
        <f>IF(H116="-","-",SUM(H111:H114,H116:H120)*'3l HAP'!$E$8)</f>
        <v>1.0393089677204979</v>
      </c>
      <c r="I121" s="35">
        <f>IF(I116="-","-",SUM(I111:I114,I116:I120)*'3l HAP'!$E$8)</f>
        <v>1.0452873616182399</v>
      </c>
      <c r="J121" s="35">
        <f>IF(J116="-","-",SUM(J111:J114,J116:J120)*'3l HAP'!$E$8)</f>
        <v>1.0509013352952334</v>
      </c>
      <c r="K121" s="35">
        <f>IF(K116="-","-",SUM(K111:K114,K116:K120)*'3l HAP'!$E$8)</f>
        <v>1.0609019649242013</v>
      </c>
      <c r="L121" s="35">
        <f>IF(L116="-","-",SUM(L111:L114,L116:L120)*'3l HAP'!$E$8)</f>
        <v>1.0711094672798473</v>
      </c>
      <c r="M121" s="35">
        <f>IF(M116="-","-",SUM(M111:M114,M116:M120)*'3l HAP'!$E$8)</f>
        <v>1.1178017307739712</v>
      </c>
      <c r="N121" s="35">
        <f>IF(N116="-","-",SUM(N111:N114,N116:N120)*'3l HAP'!$E$8)</f>
        <v>1.1270011589703808</v>
      </c>
      <c r="O121" s="27"/>
      <c r="P121" s="35">
        <f>IF(P116="-","-",SUM(P111:P114,P116:P120)*'3l HAP'!$E$8)</f>
        <v>1.1270011589703808</v>
      </c>
      <c r="Q121" s="35">
        <f>IF(Q116="-","-",SUM(Q111:Q114,Q116:Q120)*'3l HAP'!$E$8)</f>
        <v>1.1658712978515546</v>
      </c>
      <c r="R121" s="35">
        <f>IF(R116="-","-",SUM(R111:R114,R116:R120)*'3l HAP'!$E$8)</f>
        <v>1.1706484058645579</v>
      </c>
      <c r="S121" s="35">
        <f>IF(S116="-","-",SUM(S111:S114,S116:S120)*'3l HAP'!$E$8)</f>
        <v>1.2030889021449267</v>
      </c>
      <c r="T121" s="35">
        <f>IF(T116="-","-",SUM(T111:T114,T116:T120)*'3l HAP'!$E$8)</f>
        <v>1.1922245154498019</v>
      </c>
      <c r="U121" s="35">
        <f>IF(U116="-","-",SUM(U111:U114,U116:U120)*'3l HAP'!$E$8)</f>
        <v>1.1940439181874762</v>
      </c>
      <c r="V121" s="35">
        <f>IF(V116="-","-",SUM(V111:V114,V116:V120)*'3l HAP'!$E$8)</f>
        <v>1.2152400192672295</v>
      </c>
      <c r="W121" s="35">
        <f>IF(W116="-","-",SUM(W111:W114,W116:W120)*'3l HAP'!$E$8)</f>
        <v>1.2999789615277806</v>
      </c>
      <c r="X121" s="27"/>
      <c r="Y121" s="35">
        <f>IF(Y116="-","-",SUM(Y111:Y114,Y116:Y120)*'3l HAP'!$E$8)</f>
        <v>1.3571648466838699</v>
      </c>
      <c r="Z121" s="35" t="str">
        <f>IF(Z116="-","-",SUM(Z111:Z114,Z116:Z120)*'3l HAP'!$E$8)</f>
        <v>-</v>
      </c>
      <c r="AA121" s="35" t="str">
        <f>IF(AA116="-","-",SUM(AA111:AA114,AA116:AA120)*'3l HAP'!$E$8)</f>
        <v>-</v>
      </c>
      <c r="AB121" s="35" t="str">
        <f>IF(AB116="-","-",SUM(AB111:AB114,AB116:AB120)*'3l HAP'!$E$8)</f>
        <v>-</v>
      </c>
      <c r="AC121" s="35" t="str">
        <f>IF(AC116="-","-",SUM(AC111:AC114,AC116:AC120)*'3l HAP'!$E$8)</f>
        <v>-</v>
      </c>
      <c r="AD121" s="25"/>
    </row>
    <row r="122" spans="1:30" s="26" customFormat="1" ht="11.25" x14ac:dyDescent="0.15">
      <c r="A122" s="207">
        <v>11</v>
      </c>
      <c r="B122" s="123" t="s">
        <v>253</v>
      </c>
      <c r="C122" s="123" t="str">
        <f>B122&amp;"_"&amp;D122</f>
        <v>Total_South East</v>
      </c>
      <c r="D122" s="121" t="s">
        <v>130</v>
      </c>
      <c r="E122" s="75"/>
      <c r="F122" s="27"/>
      <c r="G122" s="35">
        <f t="shared" ref="G122:N122" si="24">IF(G116="-","-",SUM(G111:G121))</f>
        <v>89.014324581314625</v>
      </c>
      <c r="H122" s="35">
        <f t="shared" si="24"/>
        <v>89.144009891188702</v>
      </c>
      <c r="I122" s="35">
        <f t="shared" si="24"/>
        <v>97.427720632449464</v>
      </c>
      <c r="J122" s="35">
        <f t="shared" si="24"/>
        <v>97.816776562071652</v>
      </c>
      <c r="K122" s="35">
        <f t="shared" si="24"/>
        <v>89.983433651571374</v>
      </c>
      <c r="L122" s="35">
        <f t="shared" si="24"/>
        <v>90.690827299384722</v>
      </c>
      <c r="M122" s="35">
        <f t="shared" si="24"/>
        <v>93.634663985672631</v>
      </c>
      <c r="N122" s="35">
        <f t="shared" si="24"/>
        <v>94.272196737850294</v>
      </c>
      <c r="O122" s="27"/>
      <c r="P122" s="35">
        <f t="shared" ref="P122:W122" si="25">IF(P116="-","-",SUM(P111:P121))</f>
        <v>94.272196737850294</v>
      </c>
      <c r="Q122" s="35">
        <f t="shared" si="25"/>
        <v>97.768949663506532</v>
      </c>
      <c r="R122" s="35">
        <f t="shared" si="25"/>
        <v>98.100009676580896</v>
      </c>
      <c r="S122" s="35">
        <f t="shared" si="25"/>
        <v>101.0416797186825</v>
      </c>
      <c r="T122" s="35">
        <f t="shared" si="25"/>
        <v>100.28876310228144</v>
      </c>
      <c r="U122" s="35">
        <f t="shared" si="25"/>
        <v>97.31235016007507</v>
      </c>
      <c r="V122" s="35">
        <f t="shared" si="25"/>
        <v>98.78126848502977</v>
      </c>
      <c r="W122" s="35">
        <f t="shared" si="25"/>
        <v>162.03179120302636</v>
      </c>
      <c r="X122" s="27"/>
      <c r="Y122" s="35">
        <f t="shared" ref="Y122:AC122" si="26">IF(Y116="-","-",SUM(Y111:Y121))</f>
        <v>165.99484999003954</v>
      </c>
      <c r="Z122" s="35" t="str">
        <f t="shared" si="26"/>
        <v>-</v>
      </c>
      <c r="AA122" s="35" t="str">
        <f t="shared" si="26"/>
        <v>-</v>
      </c>
      <c r="AB122" s="35" t="str">
        <f t="shared" si="26"/>
        <v>-</v>
      </c>
      <c r="AC122" s="35" t="str">
        <f t="shared" si="26"/>
        <v>-</v>
      </c>
      <c r="AD122" s="25"/>
    </row>
    <row r="123" spans="1:30" s="26" customFormat="1" ht="11.25" x14ac:dyDescent="0.15">
      <c r="A123" s="207">
        <v>1</v>
      </c>
      <c r="B123" s="120" t="s">
        <v>244</v>
      </c>
      <c r="C123" s="120" t="s">
        <v>180</v>
      </c>
      <c r="D123" s="122" t="s">
        <v>135</v>
      </c>
      <c r="E123" s="119"/>
      <c r="F123" s="27"/>
      <c r="G123" s="117" t="s">
        <v>249</v>
      </c>
      <c r="H123" s="117" t="s">
        <v>249</v>
      </c>
      <c r="I123" s="117" t="s">
        <v>249</v>
      </c>
      <c r="J123" s="117" t="s">
        <v>249</v>
      </c>
      <c r="K123" s="117" t="s">
        <v>249</v>
      </c>
      <c r="L123" s="117" t="s">
        <v>249</v>
      </c>
      <c r="M123" s="117" t="s">
        <v>249</v>
      </c>
      <c r="N123" s="117" t="s">
        <v>249</v>
      </c>
      <c r="O123" s="27"/>
      <c r="P123" s="117" t="s">
        <v>249</v>
      </c>
      <c r="Q123" s="117" t="s">
        <v>249</v>
      </c>
      <c r="R123" s="117" t="s">
        <v>249</v>
      </c>
      <c r="S123" s="117" t="s">
        <v>249</v>
      </c>
      <c r="T123" s="117" t="s">
        <v>249</v>
      </c>
      <c r="U123" s="117" t="s">
        <v>249</v>
      </c>
      <c r="V123" s="117" t="s">
        <v>249</v>
      </c>
      <c r="W123" s="117" t="s">
        <v>249</v>
      </c>
      <c r="X123" s="27"/>
      <c r="Y123" s="117" t="s">
        <v>249</v>
      </c>
      <c r="Z123" s="117" t="s">
        <v>249</v>
      </c>
      <c r="AA123" s="117" t="s">
        <v>249</v>
      </c>
      <c r="AB123" s="117" t="s">
        <v>249</v>
      </c>
      <c r="AC123" s="117" t="s">
        <v>249</v>
      </c>
      <c r="AD123" s="25"/>
    </row>
    <row r="124" spans="1:30" s="26" customFormat="1" ht="11.25" x14ac:dyDescent="0.15">
      <c r="A124" s="207">
        <v>2</v>
      </c>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x14ac:dyDescent="0.15">
      <c r="A125" s="207"/>
      <c r="B125" s="120" t="s">
        <v>245</v>
      </c>
      <c r="C125" s="120" t="s">
        <v>182</v>
      </c>
      <c r="D125" s="122" t="s">
        <v>135</v>
      </c>
      <c r="E125" s="119"/>
      <c r="F125" s="27"/>
      <c r="G125" s="117" t="str">
        <f>IF('3c AA'!J78="-","-",'3c AA'!J78)</f>
        <v>-</v>
      </c>
      <c r="H125" s="117" t="str">
        <f>IF('3c AA'!K78="-","-",'3c AA'!K78)</f>
        <v>-</v>
      </c>
      <c r="I125" s="117" t="str">
        <f>IF('3c AA'!L78="-","-",'3c AA'!L78)</f>
        <v>-</v>
      </c>
      <c r="J125" s="117" t="str">
        <f>IF('3c AA'!M78="-","-",'3c AA'!M78)</f>
        <v>-</v>
      </c>
      <c r="K125" s="117" t="str">
        <f>IF('3c AA'!N78="-","-",'3c AA'!N78)</f>
        <v>-</v>
      </c>
      <c r="L125" s="117" t="str">
        <f>IF('3c AA'!O78="-","-",'3c AA'!O78)</f>
        <v>-</v>
      </c>
      <c r="M125" s="117" t="str">
        <f>IF('3c AA'!P78="-","-",'3c AA'!P78)</f>
        <v>-</v>
      </c>
      <c r="N125" s="117" t="str">
        <f>IF('3c AA'!Q78="-","-",'3c AA'!Q78)</f>
        <v>-</v>
      </c>
      <c r="O125" s="27"/>
      <c r="P125" s="117" t="str">
        <f>IF('3c AA'!S78="-","-",'3c AA'!S78)</f>
        <v>-</v>
      </c>
      <c r="Q125" s="117" t="str">
        <f>IF('3c AA'!T78="-","-",'3c AA'!T78)</f>
        <v>-</v>
      </c>
      <c r="R125" s="117" t="str">
        <f>IF('3c AA'!U78="-","-",'3c AA'!U78)</f>
        <v>-</v>
      </c>
      <c r="S125" s="117" t="str">
        <f>IF('3c AA'!V78="-","-",'3c AA'!V78)</f>
        <v>-</v>
      </c>
      <c r="T125" s="117">
        <f>IF('3c AA'!W78="-","-",'3c AA'!W78)</f>
        <v>0</v>
      </c>
      <c r="U125" s="117">
        <f>IF('3c AA'!X78="-","-",'3c AA'!X78)</f>
        <v>0</v>
      </c>
      <c r="V125" s="117">
        <f>IF('3c AA'!Y78="-","-",'3c AA'!Y78)</f>
        <v>0</v>
      </c>
      <c r="W125" s="117" t="str">
        <f>IF('3c AA'!Z78="-","-",'3c AA'!Z78)</f>
        <v>-</v>
      </c>
      <c r="X125" s="27"/>
      <c r="Y125" s="117">
        <f>IF('3c AA'!AB78="-","-",'3c AA'!AB78)</f>
        <v>0</v>
      </c>
      <c r="Z125" s="117" t="str">
        <f>IF('3c AA'!AC78="-","-",'3c AA'!AC78)</f>
        <v>-</v>
      </c>
      <c r="AA125" s="117" t="str">
        <f>IF('3c AA'!AD78="-","-",'3c AA'!AD78)</f>
        <v>-</v>
      </c>
      <c r="AB125" s="117" t="str">
        <f>IF('3c AA'!AE78="-","-",'3c AA'!AE78)</f>
        <v>-</v>
      </c>
      <c r="AC125" s="117" t="str">
        <f>IF('3c AA'!AF78="-","-",'3c AA'!AF78)</f>
        <v>-</v>
      </c>
      <c r="AD125" s="25"/>
    </row>
    <row r="126" spans="1:30" s="26" customFormat="1" ht="11.25" customHeight="1" x14ac:dyDescent="0.15">
      <c r="A126" s="207">
        <v>3</v>
      </c>
      <c r="B126" s="120" t="s">
        <v>246</v>
      </c>
      <c r="C126" s="120" t="s">
        <v>183</v>
      </c>
      <c r="D126" s="122" t="s">
        <v>135</v>
      </c>
      <c r="E126" s="119"/>
      <c r="F126" s="27"/>
      <c r="G126" s="117">
        <f>IF('3d PC'!G15="-","-",'3d PC'!G56)</f>
        <v>6.5567588596821027</v>
      </c>
      <c r="H126" s="117">
        <f>IF('3d PC'!H15="-","-",'3d PC'!H56)</f>
        <v>6.5567588596821027</v>
      </c>
      <c r="I126" s="117">
        <f>IF('3d PC'!I15="-","-",'3d PC'!I56)</f>
        <v>6.6197359495950758</v>
      </c>
      <c r="J126" s="117">
        <f>IF('3d PC'!J15="-","-",'3d PC'!J56)</f>
        <v>6.6197359495950758</v>
      </c>
      <c r="K126" s="117">
        <f>IF('3d PC'!K15="-","-",'3d PC'!K56)</f>
        <v>6.6995028867368616</v>
      </c>
      <c r="L126" s="117">
        <f>IF('3d PC'!L15="-","-",'3d PC'!L56)</f>
        <v>6.6995028867368616</v>
      </c>
      <c r="M126" s="117">
        <f>IF('3d PC'!M15="-","-",'3d PC'!M56)</f>
        <v>7.1131218301273513</v>
      </c>
      <c r="N126" s="117">
        <f>IF('3d PC'!N15="-","-",'3d PC'!N56)</f>
        <v>7.1131218301273513</v>
      </c>
      <c r="O126" s="27"/>
      <c r="P126" s="117">
        <f>'3d PC'!P56</f>
        <v>7.1131218301273513</v>
      </c>
      <c r="Q126" s="117">
        <f>'3d PC'!Q56</f>
        <v>7.2804579515147188</v>
      </c>
      <c r="R126" s="117">
        <f>'3d PC'!R56</f>
        <v>7.1935840895118579</v>
      </c>
      <c r="S126" s="117">
        <f>'3d PC'!S56</f>
        <v>7.3593999937099728</v>
      </c>
      <c r="T126" s="117">
        <f>'3d PC'!T56</f>
        <v>7.0492243060839304</v>
      </c>
      <c r="U126" s="117">
        <f>'3d PC'!U56</f>
        <v>7.1089669218364691</v>
      </c>
      <c r="V126" s="117">
        <f>'3d PC'!V56</f>
        <v>6.9829560851947949</v>
      </c>
      <c r="W126" s="117">
        <f>'3d PC'!W56</f>
        <v>9.6262235975887975</v>
      </c>
      <c r="X126" s="27"/>
      <c r="Y126" s="117">
        <f>'3d PC'!Y56</f>
        <v>9.9504863797742438</v>
      </c>
      <c r="Z126" s="117" t="str">
        <f>'3d PC'!Z56</f>
        <v>-</v>
      </c>
      <c r="AA126" s="117" t="str">
        <f>'3d PC'!AA56</f>
        <v>-</v>
      </c>
      <c r="AB126" s="117" t="str">
        <f>'3d PC'!AB56</f>
        <v>-</v>
      </c>
      <c r="AC126" s="117" t="str">
        <f>'3d PC'!AC56</f>
        <v>-</v>
      </c>
      <c r="AD126" s="25"/>
    </row>
    <row r="127" spans="1:30" s="26" customFormat="1" ht="11.25" customHeight="1" x14ac:dyDescent="0.15">
      <c r="A127" s="207">
        <v>4</v>
      </c>
      <c r="B127" s="120" t="s">
        <v>247</v>
      </c>
      <c r="C127" s="120" t="s">
        <v>184</v>
      </c>
      <c r="D127" s="122" t="s">
        <v>135</v>
      </c>
      <c r="E127" s="119"/>
      <c r="F127" s="27"/>
      <c r="G127" s="117">
        <f>IF('3e NC-Elec'!H24="-","-",'3e NC-Elec'!H24)</f>
        <v>14.490500000000003</v>
      </c>
      <c r="H127" s="117">
        <f>IF('3e NC-Elec'!I24="-","-",'3e NC-Elec'!I24)</f>
        <v>14.490500000000003</v>
      </c>
      <c r="I127" s="117">
        <f>IF('3e NC-Elec'!J24="-","-",'3e NC-Elec'!J24)</f>
        <v>20.293999999999997</v>
      </c>
      <c r="J127" s="117">
        <f>IF('3e NC-Elec'!K24="-","-",'3e NC-Elec'!K24)</f>
        <v>20.293999999999997</v>
      </c>
      <c r="K127" s="117">
        <f>IF('3e NC-Elec'!L24="-","-",'3e NC-Elec'!L24)</f>
        <v>16.206000000000003</v>
      </c>
      <c r="L127" s="117">
        <f>IF('3e NC-Elec'!M24="-","-",'3e NC-Elec'!M24)</f>
        <v>16.206000000000003</v>
      </c>
      <c r="M127" s="117">
        <f>IF('3e NC-Elec'!N24="-","-",'3e NC-Elec'!N24)</f>
        <v>16.716999999999999</v>
      </c>
      <c r="N127" s="117">
        <f>IF('3e NC-Elec'!O24="-","-",'3e NC-Elec'!O24)</f>
        <v>16.716999999999999</v>
      </c>
      <c r="O127" s="27"/>
      <c r="P127" s="117">
        <f>'3e NC-Elec'!Q24</f>
        <v>16.716999999999999</v>
      </c>
      <c r="Q127" s="117">
        <f>'3e NC-Elec'!R24</f>
        <v>15.9505</v>
      </c>
      <c r="R127" s="117">
        <f>'3e NC-Elec'!S24</f>
        <v>15.9505</v>
      </c>
      <c r="S127" s="117">
        <f>'3e NC-Elec'!T24</f>
        <v>16.023499999999999</v>
      </c>
      <c r="T127" s="117">
        <f>'3e NC-Elec'!U24</f>
        <v>16.023499999999999</v>
      </c>
      <c r="U127" s="117">
        <f>'3e NC-Elec'!V24</f>
        <v>17.373999999999999</v>
      </c>
      <c r="V127" s="117">
        <f>'3e NC-Elec'!W24</f>
        <v>17.373999999999999</v>
      </c>
      <c r="W127" s="117">
        <f>'3e NC-Elec'!X24</f>
        <v>93.950999999999979</v>
      </c>
      <c r="X127" s="27"/>
      <c r="Y127" s="117">
        <f>'3e NC-Elec'!Z24</f>
        <v>93.950999999999979</v>
      </c>
      <c r="Z127" s="117" t="str">
        <f>'3e NC-Elec'!AA24</f>
        <v>-</v>
      </c>
      <c r="AA127" s="117" t="str">
        <f>'3e NC-Elec'!AB24</f>
        <v>-</v>
      </c>
      <c r="AB127" s="117" t="str">
        <f>'3e NC-Elec'!AC24</f>
        <v>-</v>
      </c>
      <c r="AC127" s="117" t="str">
        <f>'3e NC-Elec'!AD24</f>
        <v>-</v>
      </c>
      <c r="AD127" s="25"/>
    </row>
    <row r="128" spans="1:30" s="26" customFormat="1" ht="12.6" customHeight="1" x14ac:dyDescent="0.15">
      <c r="A128" s="207">
        <v>5</v>
      </c>
      <c r="B128" s="120" t="s">
        <v>248</v>
      </c>
      <c r="C128" s="120" t="s">
        <v>185</v>
      </c>
      <c r="D128" s="122" t="s">
        <v>135</v>
      </c>
      <c r="E128" s="119"/>
      <c r="F128" s="27"/>
      <c r="G128" s="117">
        <f>IF('3g CPIH'!C$17="-","-",'3h OC '!$E$7*('3g CPIH'!C$17/'3g CPIH'!$G$17))</f>
        <v>38.772147945205475</v>
      </c>
      <c r="H128" s="117">
        <f>IF('3g CPIH'!D$17="-","-",'3h OC '!$E$7*('3g CPIH'!D$17/'3g CPIH'!$G$17))</f>
        <v>38.849769863013698</v>
      </c>
      <c r="I128" s="117">
        <f>IF('3g CPIH'!E$17="-","-",'3h OC '!$E$7*('3g CPIH'!E$17/'3g CPIH'!$G$17))</f>
        <v>38.966202739726029</v>
      </c>
      <c r="J128" s="117">
        <f>IF('3g CPIH'!F$17="-","-",'3h OC '!$E$7*('3g CPIH'!F$17/'3g CPIH'!$G$17))</f>
        <v>39.199068493150683</v>
      </c>
      <c r="K128" s="117">
        <f>IF('3g CPIH'!G$17="-","-",'3h OC '!$E$7*('3g CPIH'!G$17/'3g CPIH'!$G$17))</f>
        <v>39.6648</v>
      </c>
      <c r="L128" s="117">
        <f>IF('3g CPIH'!H$17="-","-",'3h OC '!$E$7*('3g CPIH'!H$17/'3g CPIH'!$G$17))</f>
        <v>40.169342465753431</v>
      </c>
      <c r="M128" s="117">
        <f>IF('3g CPIH'!I$17="-","-",'3h OC '!$E$7*('3g CPIH'!I$17/'3g CPIH'!$G$17))</f>
        <v>40.751506849315064</v>
      </c>
      <c r="N128" s="117">
        <f>IF('3g CPIH'!J$17="-","-",'3h OC '!$E$7*('3g CPIH'!J$17/'3g CPIH'!$G$17))</f>
        <v>41.100805479452056</v>
      </c>
      <c r="O128" s="27"/>
      <c r="P128" s="117">
        <f>IF('3g CPIH'!L$17="-","-",'3h OC '!$E$7*('3g CPIH'!L$17/'3g CPIH'!$G$17))</f>
        <v>41.100805479452056</v>
      </c>
      <c r="Q128" s="117">
        <f>IF('3g CPIH'!M$17="-","-",'3h OC '!$E$7*('3g CPIH'!M$17/'3g CPIH'!$G$17))</f>
        <v>41.566536986301365</v>
      </c>
      <c r="R128" s="117">
        <f>IF('3g CPIH'!N$17="-","-",'3h OC '!$E$7*('3g CPIH'!N$17/'3g CPIH'!$G$17))</f>
        <v>41.877024657534243</v>
      </c>
      <c r="S128" s="117">
        <f>IF('3g CPIH'!O$17="-","-",'3h OC '!$E$7*('3g CPIH'!O$17/'3g CPIH'!$G$17))</f>
        <v>42.109890410958904</v>
      </c>
      <c r="T128" s="117">
        <f>IF('3g CPIH'!P$17="-","-",'3h OC '!$E$7*('3g CPIH'!P$17/'3g CPIH'!$G$17))</f>
        <v>42.226323287671228</v>
      </c>
      <c r="U128" s="117">
        <f>IF('3g CPIH'!Q$17="-","-",'3h OC '!$E$7*('3g CPIH'!Q$17/'3g CPIH'!$G$17))</f>
        <v>42.45918904109589</v>
      </c>
      <c r="V128" s="117">
        <f>IF('3g CPIH'!R$17="-","-",'3h OC '!$E$7*('3g CPIH'!R$17/'3g CPIH'!$G$17))</f>
        <v>43.235408219178083</v>
      </c>
      <c r="W128" s="117">
        <f>IF('3g CPIH'!S$17="-","-",'3h OC '!$E$7*('3g CPIH'!S$17/'3g CPIH'!$G$17))</f>
        <v>44.516169863013701</v>
      </c>
      <c r="X128" s="27"/>
      <c r="Y128" s="117">
        <f>IF('3g CPIH'!U$17="-","-",'3h OC '!$E$7*('3g CPIH'!U$17/'3g CPIH'!$G$17))</f>
        <v>46.767205479452052</v>
      </c>
      <c r="Z128" s="117" t="str">
        <f>IF('3g CPIH'!V$17="-","-",'3h OC '!$E$7*('3g CPIH'!V$17/'3g CPIH'!$G$17))</f>
        <v>-</v>
      </c>
      <c r="AA128" s="117" t="str">
        <f>IF('3g CPIH'!W$17="-","-",'3h OC '!$E$7*('3g CPIH'!W$17/'3g CPIH'!$G$17))</f>
        <v>-</v>
      </c>
      <c r="AB128" s="117" t="str">
        <f>IF('3g CPIH'!X$17="-","-",'3h OC '!$E$7*('3g CPIH'!X$17/'3g CPIH'!$G$17))</f>
        <v>-</v>
      </c>
      <c r="AC128" s="117" t="str">
        <f>IF('3g CPIH'!Y$17="-","-",'3h OC '!$E$7*('3g CPIH'!Y$17/'3g CPIH'!$G$17))</f>
        <v>-</v>
      </c>
      <c r="AD128" s="25"/>
    </row>
    <row r="129" spans="1:30" s="26" customFormat="1" ht="11.25" customHeight="1" x14ac:dyDescent="0.15">
      <c r="A129" s="207">
        <v>6</v>
      </c>
      <c r="B129" s="120" t="s">
        <v>248</v>
      </c>
      <c r="C129" s="120" t="s">
        <v>186</v>
      </c>
      <c r="D129" s="122" t="s">
        <v>135</v>
      </c>
      <c r="E129" s="119"/>
      <c r="F129" s="27"/>
      <c r="G129" s="117" t="s">
        <v>249</v>
      </c>
      <c r="H129" s="117" t="s">
        <v>249</v>
      </c>
      <c r="I129" s="117" t="s">
        <v>249</v>
      </c>
      <c r="J129" s="117" t="s">
        <v>249</v>
      </c>
      <c r="K129" s="117">
        <f>IF('3i SMNCC'!G$64="-","-",'3i SMNCC'!G$64)</f>
        <v>0</v>
      </c>
      <c r="L129" s="117">
        <f>IF('3i SMNCC'!H$64="-","-",'3i SMNCC'!H$64)</f>
        <v>-0.1310662676190151</v>
      </c>
      <c r="M129" s="117">
        <f>IF('3i SMNCC'!I$64="-","-",'3i SMNCC'!I$64)</f>
        <v>1.6490220555819262</v>
      </c>
      <c r="N129" s="117">
        <f>IF('3i SMNCC'!J$64="-","-",'3i SMNCC'!J$64)</f>
        <v>1.7011822078168848</v>
      </c>
      <c r="O129" s="27"/>
      <c r="P129" s="117">
        <f>IF('3i SMNCC'!L$64="-","-",'3i SMNCC'!L$64)</f>
        <v>1.7011822078168848</v>
      </c>
      <c r="Q129" s="117">
        <f>IF('3i SMNCC'!M$64="-","-",'3i SMNCC'!M$64)</f>
        <v>3.37071596157242</v>
      </c>
      <c r="R129" s="117">
        <f>IF('3i SMNCC'!N$64="-","-",'3i SMNCC'!N$64)</f>
        <v>3.2761312765157915</v>
      </c>
      <c r="S129" s="117">
        <f>IF('3i SMNCC'!O$64="-","-",'3i SMNCC'!O$64)</f>
        <v>4.8946129781636989</v>
      </c>
      <c r="T129" s="117">
        <f>IF('3i SMNCC'!P$64="-","-",'3i SMNCC'!P$64)</f>
        <v>4.2887571563853468</v>
      </c>
      <c r="U129" s="117">
        <f>IF('3i SMNCC'!Q$64="-","-",'3i SMNCC'!Q$64)</f>
        <v>4.0337120778428694</v>
      </c>
      <c r="V129" s="117">
        <f>IF('3i SMNCC'!R$64="-","-",'3i SMNCC'!R$64)</f>
        <v>4.3260832188341771</v>
      </c>
      <c r="W129" s="117">
        <f>IF('3i SMNCC'!S$64="-","-",'3i SMNCC'!S$64)</f>
        <v>4.2015880379606623</v>
      </c>
      <c r="X129" s="27"/>
      <c r="Y129" s="117">
        <f>IF('3i SMNCC'!U$64="-","-",'3i SMNCC'!U$64)</f>
        <v>4.0728065027047933</v>
      </c>
      <c r="Z129" s="117" t="str">
        <f>IF('3i SMNCC'!V$64="-","-",'3i SMNCC'!V$64)</f>
        <v>-</v>
      </c>
      <c r="AA129" s="117" t="str">
        <f>IF('3i SMNCC'!W$64="-","-",'3i SMNCC'!W$64)</f>
        <v>-</v>
      </c>
      <c r="AB129" s="117" t="str">
        <f>IF('3i SMNCC'!X$64="-","-",'3i SMNCC'!X$64)</f>
        <v>-</v>
      </c>
      <c r="AC129" s="117" t="str">
        <f>IF('3i SMNCC'!Y$64="-","-",'3i SMNCC'!Y$64)</f>
        <v>-</v>
      </c>
      <c r="AD129" s="25"/>
    </row>
    <row r="130" spans="1:30" s="26" customFormat="1" ht="11.25" customHeight="1" x14ac:dyDescent="0.15">
      <c r="A130" s="207">
        <v>7</v>
      </c>
      <c r="B130" s="120" t="s">
        <v>248</v>
      </c>
      <c r="C130" s="120" t="s">
        <v>187</v>
      </c>
      <c r="D130" s="122" t="s">
        <v>135</v>
      </c>
      <c r="E130" s="119"/>
      <c r="F130" s="27"/>
      <c r="G130" s="117">
        <f>IF('3g CPIH'!C$17="-","-",'3j PAAC PAP'!$G$11*('3g CPIH'!C$17/'3g CPIH'!$G$17))</f>
        <v>23.857918590998043</v>
      </c>
      <c r="H130" s="117">
        <f>IF('3g CPIH'!D$17="-","-",'3j PAAC PAP'!$G$11*('3g CPIH'!D$17/'3g CPIH'!$G$17))</f>
        <v>23.905682191780819</v>
      </c>
      <c r="I130" s="117">
        <f>IF('3g CPIH'!E$17="-","-",'3j PAAC PAP'!$G$11*('3g CPIH'!E$17/'3g CPIH'!$G$17))</f>
        <v>23.977327592954992</v>
      </c>
      <c r="J130" s="117">
        <f>IF('3g CPIH'!F$17="-","-",'3j PAAC PAP'!$G$11*('3g CPIH'!F$17/'3g CPIH'!$G$17))</f>
        <v>24.120618395303325</v>
      </c>
      <c r="K130" s="117">
        <f>IF('3g CPIH'!G$17="-","-",'3j PAAC PAP'!$G$11*('3g CPIH'!G$17/'3g CPIH'!$G$17))</f>
        <v>24.4072</v>
      </c>
      <c r="L130" s="117">
        <f>IF('3g CPIH'!H$17="-","-",'3j PAAC PAP'!$G$11*('3g CPIH'!H$17/'3g CPIH'!$G$17))</f>
        <v>24.717663405088064</v>
      </c>
      <c r="M130" s="117">
        <f>IF('3g CPIH'!I$17="-","-",'3j PAAC PAP'!$G$11*('3g CPIH'!I$17/'3g CPIH'!$G$17))</f>
        <v>25.075890410958902</v>
      </c>
      <c r="N130" s="117">
        <f>IF('3g CPIH'!J$17="-","-",'3j PAAC PAP'!$G$11*('3g CPIH'!J$17/'3g CPIH'!$G$17))</f>
        <v>25.290826614481411</v>
      </c>
      <c r="O130" s="27"/>
      <c r="P130" s="117">
        <f>IF('3g CPIH'!L$17="-","-",'3j PAAC PAP'!$G$11*('3g CPIH'!L$17/'3g CPIH'!$G$17))</f>
        <v>25.290826614481411</v>
      </c>
      <c r="Q130" s="117">
        <f>IF('3g CPIH'!M$17="-","-",'3j PAAC PAP'!$G$11*('3g CPIH'!M$17/'3g CPIH'!$G$17))</f>
        <v>25.577408219178082</v>
      </c>
      <c r="R130" s="117">
        <f>IF('3g CPIH'!N$17="-","-",'3j PAAC PAP'!$G$11*('3g CPIH'!N$17/'3g CPIH'!$G$17))</f>
        <v>25.768462622309197</v>
      </c>
      <c r="S130" s="117">
        <f>IF('3g CPIH'!O$17="-","-",'3j PAAC PAP'!$G$11*('3g CPIH'!O$17/'3g CPIH'!$G$17))</f>
        <v>25.911753424657533</v>
      </c>
      <c r="T130" s="117">
        <f>IF('3g CPIH'!P$17="-","-",'3j PAAC PAP'!$G$11*('3g CPIH'!P$17/'3g CPIH'!$G$17))</f>
        <v>25.983398825831699</v>
      </c>
      <c r="U130" s="117">
        <f>IF('3g CPIH'!Q$17="-","-",'3j PAAC PAP'!$G$11*('3g CPIH'!Q$17/'3g CPIH'!$G$17))</f>
        <v>26.126689628180038</v>
      </c>
      <c r="V130" s="117">
        <f>IF('3g CPIH'!R$17="-","-",'3j PAAC PAP'!$G$11*('3g CPIH'!R$17/'3g CPIH'!$G$17))</f>
        <v>26.604325636007829</v>
      </c>
      <c r="W130" s="117">
        <f>IF('3g CPIH'!S$17="-","-",'3j PAAC PAP'!$G$11*('3g CPIH'!S$17/'3g CPIH'!$G$17))</f>
        <v>27.39242504892368</v>
      </c>
      <c r="X130" s="27"/>
      <c r="Y130" s="117">
        <f>IF('3g CPIH'!U$17="-","-",'3j PAAC PAP'!$G$11*('3g CPIH'!U$17/'3g CPIH'!$G$17))</f>
        <v>28.777569471624265</v>
      </c>
      <c r="Z130" s="117" t="str">
        <f>IF('3g CPIH'!V$17="-","-",'3j PAAC PAP'!$G$11*('3g CPIH'!V$17/'3g CPIH'!$G$17))</f>
        <v>-</v>
      </c>
      <c r="AA130" s="117" t="str">
        <f>IF('3g CPIH'!W$17="-","-",'3j PAAC PAP'!$G$11*('3g CPIH'!W$17/'3g CPIH'!$G$17))</f>
        <v>-</v>
      </c>
      <c r="AB130" s="117" t="str">
        <f>IF('3g CPIH'!X$17="-","-",'3j PAAC PAP'!$G$11*('3g CPIH'!X$17/'3g CPIH'!$G$17))</f>
        <v>-</v>
      </c>
      <c r="AC130" s="117" t="str">
        <f>IF('3g CPIH'!Y$17="-","-",'3j PAAC PAP'!$G$11*('3g CPIH'!Y$17/'3g CPIH'!$G$17))</f>
        <v>-</v>
      </c>
      <c r="AD130" s="25"/>
    </row>
    <row r="131" spans="1:30" s="26" customFormat="1" ht="11.25" customHeight="1" x14ac:dyDescent="0.15">
      <c r="A131" s="207">
        <v>8</v>
      </c>
      <c r="B131" s="120" t="s">
        <v>248</v>
      </c>
      <c r="C131" s="120" t="s">
        <v>188</v>
      </c>
      <c r="D131" s="122" t="s">
        <v>135</v>
      </c>
      <c r="E131" s="119"/>
      <c r="F131" s="27"/>
      <c r="G131" s="117">
        <f>IF(G126="-","-",SUM(G123:G129)*'3j PAAC PAP'!$G$29)</f>
        <v>0</v>
      </c>
      <c r="H131" s="117">
        <f>IF(H126="-","-",SUM(H123:H129)*'3j PAAC PAP'!$G$29)</f>
        <v>0</v>
      </c>
      <c r="I131" s="117">
        <f>IF(I126="-","-",SUM(I123:I129)*'3j PAAC PAP'!$G$29)</f>
        <v>0</v>
      </c>
      <c r="J131" s="117">
        <f>IF(J126="-","-",SUM(J123:J129)*'3j PAAC PAP'!$G$29)</f>
        <v>0</v>
      </c>
      <c r="K131" s="117">
        <f>IF(K126="-","-",SUM(K123:K129)*'3j PAAC PAP'!$G$29)</f>
        <v>0</v>
      </c>
      <c r="L131" s="117">
        <f>IF(L126="-","-",SUM(L123:L129)*'3j PAAC PAP'!$G$29)</f>
        <v>0</v>
      </c>
      <c r="M131" s="117">
        <f>IF(M126="-","-",SUM(M123:M129)*'3j PAAC PAP'!$G$29)</f>
        <v>0</v>
      </c>
      <c r="N131" s="117">
        <f>IF(N126="-","-",SUM(N123:N129)*'3j PAAC PAP'!$G$29)</f>
        <v>0</v>
      </c>
      <c r="O131" s="27"/>
      <c r="P131" s="117">
        <f>IF(P126="-","-",SUM(P123:P129)*'3j PAAC PAP'!$G$29)</f>
        <v>0</v>
      </c>
      <c r="Q131" s="117">
        <f>IF(Q126="-","-",SUM(Q123:Q129)*'3j PAAC PAP'!$G$29)</f>
        <v>0</v>
      </c>
      <c r="R131" s="117">
        <f>IF(R126="-","-",SUM(R123:R129)*'3j PAAC PAP'!$G$29)</f>
        <v>0</v>
      </c>
      <c r="S131" s="117">
        <f>IF(S126="-","-",SUM(S123:S129)*'3j PAAC PAP'!$G$29)</f>
        <v>0</v>
      </c>
      <c r="T131" s="117">
        <f>IF(T126="-","-",SUM(T123:T129)*'3j PAAC PAP'!$G$29)</f>
        <v>0</v>
      </c>
      <c r="U131" s="117">
        <f>IF(U126="-","-",SUM(U123:U129)*'3j PAAC PAP'!$G$29)</f>
        <v>0</v>
      </c>
      <c r="V131" s="117">
        <f>IF(V126="-","-",SUM(V123:V129)*'3j PAAC PAP'!$G$29)</f>
        <v>0</v>
      </c>
      <c r="W131" s="117">
        <f>IF(W126="-","-",SUM(W123:W129)*'3j PAAC PAP'!$G$29)</f>
        <v>0</v>
      </c>
      <c r="X131" s="27"/>
      <c r="Y131" s="117">
        <f>IF(Y126="-","-",SUM(Y123:Y129)*'3j PAAC PAP'!$G$29)</f>
        <v>0</v>
      </c>
      <c r="Z131" s="117" t="str">
        <f>IF(Z126="-","-",SUM(Z123:Z129)*'3j PAAC PAP'!$G$29)</f>
        <v>-</v>
      </c>
      <c r="AA131" s="117" t="str">
        <f>IF(AA126="-","-",SUM(AA123:AA129)*'3j PAAC PAP'!$G$29)</f>
        <v>-</v>
      </c>
      <c r="AB131" s="117" t="str">
        <f>IF(AB126="-","-",SUM(AB123:AB129)*'3j PAAC PAP'!$G$29)</f>
        <v>-</v>
      </c>
      <c r="AC131" s="117" t="str">
        <f>IF(AC126="-","-",SUM(AC123:AC129)*'3j PAAC PAP'!$G$29)</f>
        <v>-</v>
      </c>
      <c r="AD131" s="25"/>
    </row>
    <row r="132" spans="1:30" s="26" customFormat="1" ht="11.25" x14ac:dyDescent="0.15">
      <c r="A132" s="207">
        <v>9</v>
      </c>
      <c r="B132" s="120" t="s">
        <v>189</v>
      </c>
      <c r="C132" s="120" t="s">
        <v>250</v>
      </c>
      <c r="D132" s="122" t="s">
        <v>135</v>
      </c>
      <c r="E132" s="119"/>
      <c r="F132" s="27"/>
      <c r="G132" s="117">
        <f>IF(G126="-","-",SUM(G123:G131)*'3k EBIT'!$E$7)</f>
        <v>1.6206624382675126</v>
      </c>
      <c r="H132" s="117">
        <f>IF(H126="-","-",SUM(H123:H131)*'3k EBIT'!$E$7)</f>
        <v>1.6230909049915831</v>
      </c>
      <c r="I132" s="117">
        <f>IF(I126="-","-",SUM(I123:I131)*'3k EBIT'!$E$7)</f>
        <v>1.7403555333551235</v>
      </c>
      <c r="J132" s="117">
        <f>IF(J126="-","-",SUM(J123:J131)*'3k EBIT'!$E$7)</f>
        <v>1.7476409335273346</v>
      </c>
      <c r="K132" s="117">
        <f>IF(K126="-","-",SUM(K123:K131)*'3k EBIT'!$E$7)</f>
        <v>1.6845802759103197</v>
      </c>
      <c r="L132" s="117">
        <f>IF(L126="-","-",SUM(L123:L131)*'3k EBIT'!$E$7)</f>
        <v>1.6978268181455327</v>
      </c>
      <c r="M132" s="117">
        <f>IF(M126="-","-",SUM(M123:M131)*'3k EBIT'!$E$7)</f>
        <v>1.7684250889154034</v>
      </c>
      <c r="N132" s="117">
        <f>IF(N126="-","-",SUM(N123:N131)*'3k EBIT'!$E$7)</f>
        <v>1.7803634270022071</v>
      </c>
      <c r="O132" s="27"/>
      <c r="P132" s="117">
        <f>IF(P126="-","-",SUM(P123:P131)*'3k EBIT'!$E$7)</f>
        <v>1.7803634270022071</v>
      </c>
      <c r="Q132" s="117">
        <f>IF(Q126="-","-",SUM(Q123:Q131)*'3k EBIT'!$E$7)</f>
        <v>1.8156651510883974</v>
      </c>
      <c r="R132" s="117">
        <f>IF(R126="-","-",SUM(R123:R131)*'3k EBIT'!$E$7)</f>
        <v>1.8218645288452313</v>
      </c>
      <c r="S132" s="117">
        <f>IF(S126="-","-",SUM(S123:S131)*'3k EBIT'!$E$7)</f>
        <v>1.8651220690474684</v>
      </c>
      <c r="T132" s="117">
        <f>IF(T126="-","-",SUM(T123:T131)*'3k EBIT'!$E$7)</f>
        <v>1.8510230708594293</v>
      </c>
      <c r="U132" s="117">
        <f>IF(U126="-","-",SUM(U123:U131)*'3k EBIT'!$E$7)</f>
        <v>1.8806823369323253</v>
      </c>
      <c r="V132" s="117">
        <f>IF(V126="-","-",SUM(V123:V131)*'3k EBIT'!$E$7)</f>
        <v>1.9081890705476738</v>
      </c>
      <c r="W132" s="117">
        <f>IF(W126="-","-",SUM(W123:W131)*'3k EBIT'!$E$7)</f>
        <v>3.4801856900117256</v>
      </c>
      <c r="X132" s="27"/>
      <c r="Y132" s="117">
        <f>IF(Y126="-","-",SUM(Y123:Y131)*'3k EBIT'!$E$7)</f>
        <v>3.5543973058003</v>
      </c>
      <c r="Z132" s="117" t="str">
        <f>IF(Z126="-","-",SUM(Z123:Z131)*'3k EBIT'!$E$7)</f>
        <v>-</v>
      </c>
      <c r="AA132" s="117" t="str">
        <f>IF(AA126="-","-",SUM(AA123:AA131)*'3k EBIT'!$E$7)</f>
        <v>-</v>
      </c>
      <c r="AB132" s="117" t="str">
        <f>IF(AB126="-","-",SUM(AB123:AB131)*'3k EBIT'!$E$7)</f>
        <v>-</v>
      </c>
      <c r="AC132" s="117" t="str">
        <f>IF(AC126="-","-",SUM(AC123:AC131)*'3k EBIT'!$E$7)</f>
        <v>-</v>
      </c>
      <c r="AD132" s="25"/>
    </row>
    <row r="133" spans="1:30" s="26" customFormat="1" ht="11.25" x14ac:dyDescent="0.15">
      <c r="A133" s="207">
        <v>10</v>
      </c>
      <c r="B133" s="120" t="s">
        <v>251</v>
      </c>
      <c r="C133" s="156" t="s">
        <v>252</v>
      </c>
      <c r="D133" s="122" t="s">
        <v>135</v>
      </c>
      <c r="E133" s="118"/>
      <c r="F133" s="27"/>
      <c r="G133" s="117">
        <f>IF(G128="-","-",SUM(G123:G126,G128:G132)*'3l HAP'!$E$8)</f>
        <v>1.0366924293798361</v>
      </c>
      <c r="H133" s="117">
        <f>IF(H128="-","-",SUM(H123:H126,H128:H132)*'3l HAP'!$E$8)</f>
        <v>1.0385637539388339</v>
      </c>
      <c r="I133" s="117">
        <f>IF(I128="-","-",SUM(I123:I126,I128:I132)*'3l HAP'!$E$8)</f>
        <v>1.0439563270026566</v>
      </c>
      <c r="J133" s="117">
        <f>IF(J128="-","-",SUM(J123:J126,J128:J132)*'3l HAP'!$E$8)</f>
        <v>1.0495703006796504</v>
      </c>
      <c r="K133" s="117">
        <f>IF(K128="-","-",SUM(K123:K126,K128:K132)*'3l HAP'!$E$8)</f>
        <v>1.0608295135843173</v>
      </c>
      <c r="L133" s="117">
        <f>IF(L128="-","-",SUM(L123:L126,L128:L132)*'3l HAP'!$E$8)</f>
        <v>1.0710370159399634</v>
      </c>
      <c r="M133" s="117">
        <f>IF(M128="-","-",SUM(M123:M126,M128:M132)*'3l HAP'!$E$8)</f>
        <v>1.1179569836451511</v>
      </c>
      <c r="N133" s="117">
        <f>IF(N128="-","-",SUM(N123:N126,N128:N132)*'3l HAP'!$E$8)</f>
        <v>1.1271564118415607</v>
      </c>
      <c r="O133" s="27"/>
      <c r="P133" s="117">
        <f>IF(P128="-","-",SUM(P123:P126,P128:P132)*'3l HAP'!$E$8)</f>
        <v>1.1271564118415607</v>
      </c>
      <c r="Q133" s="117">
        <f>IF(Q128="-","-",SUM(Q123:Q126,Q128:Q132)*'3l HAP'!$E$8)</f>
        <v>1.1655814924920187</v>
      </c>
      <c r="R133" s="117">
        <f>IF(R128="-","-",SUM(R123:R126,R128:R132)*'3l HAP'!$E$8)</f>
        <v>1.1703586005050215</v>
      </c>
      <c r="S133" s="117">
        <f>IF(S128="-","-",SUM(S123:S126,S128:S132)*'3l HAP'!$E$8)</f>
        <v>1.2026231435313868</v>
      </c>
      <c r="T133" s="117">
        <f>IF(T128="-","-",SUM(T123:T126,T128:T132)*'3l HAP'!$E$8)</f>
        <v>1.191758756836262</v>
      </c>
      <c r="U133" s="117">
        <f>IF(U128="-","-",SUM(U123:U126,U128:U132)*'3l HAP'!$E$8)</f>
        <v>1.1948408829262001</v>
      </c>
      <c r="V133" s="117">
        <f>IF(V128="-","-",SUM(V123:V126,V128:V132)*'3l HAP'!$E$8)</f>
        <v>1.2160369840059537</v>
      </c>
      <c r="W133" s="117">
        <f>IF(W128="-","-",SUM(W123:W126,W128:W132)*'3l HAP'!$E$8)</f>
        <v>1.3062201269492164</v>
      </c>
      <c r="X133" s="27"/>
      <c r="Y133" s="117">
        <f>IF(Y128="-","-",SUM(Y123:Y126,Y128:Y132)*'3l HAP'!$E$8)</f>
        <v>1.363406012105306</v>
      </c>
      <c r="Z133" s="117" t="str">
        <f>IF(Z128="-","-",SUM(Z123:Z126,Z128:Z132)*'3l HAP'!$E$8)</f>
        <v>-</v>
      </c>
      <c r="AA133" s="117" t="str">
        <f>IF(AA128="-","-",SUM(AA123:AA126,AA128:AA132)*'3l HAP'!$E$8)</f>
        <v>-</v>
      </c>
      <c r="AB133" s="117" t="str">
        <f>IF(AB128="-","-",SUM(AB123:AB126,AB128:AB132)*'3l HAP'!$E$8)</f>
        <v>-</v>
      </c>
      <c r="AC133" s="117" t="str">
        <f>IF(AC128="-","-",SUM(AC123:AC126,AC128:AC132)*'3l HAP'!$E$8)</f>
        <v>-</v>
      </c>
      <c r="AD133" s="25"/>
    </row>
    <row r="134" spans="1:30" s="26" customFormat="1" ht="11.25" x14ac:dyDescent="0.15">
      <c r="A134" s="207">
        <v>11</v>
      </c>
      <c r="B134" s="120" t="s">
        <v>253</v>
      </c>
      <c r="C134" s="120" t="str">
        <f>B134&amp;"_"&amp;D134</f>
        <v>Total_South Wales</v>
      </c>
      <c r="D134" s="122" t="s">
        <v>135</v>
      </c>
      <c r="E134" s="119"/>
      <c r="F134" s="27"/>
      <c r="G134" s="117">
        <f t="shared" ref="G134:N134" si="27">IF(G128="-","-",SUM(G123:G133))</f>
        <v>86.334680263532974</v>
      </c>
      <c r="H134" s="117">
        <f t="shared" si="27"/>
        <v>86.464365573407036</v>
      </c>
      <c r="I134" s="117">
        <f t="shared" si="27"/>
        <v>92.64157814263389</v>
      </c>
      <c r="J134" s="117">
        <f t="shared" si="27"/>
        <v>93.030634072256063</v>
      </c>
      <c r="K134" s="117">
        <f t="shared" si="27"/>
        <v>89.722912676231516</v>
      </c>
      <c r="L134" s="117">
        <f t="shared" si="27"/>
        <v>90.430306324044849</v>
      </c>
      <c r="M134" s="117">
        <f t="shared" si="27"/>
        <v>94.192923218543811</v>
      </c>
      <c r="N134" s="117">
        <f t="shared" si="27"/>
        <v>94.830455970721445</v>
      </c>
      <c r="O134" s="27"/>
      <c r="P134" s="117">
        <f t="shared" ref="P134:W134" si="28">IF(P128="-","-",SUM(P123:P133))</f>
        <v>94.830455970721445</v>
      </c>
      <c r="Q134" s="117">
        <f t="shared" si="28"/>
        <v>96.726865762147</v>
      </c>
      <c r="R134" s="117">
        <f t="shared" si="28"/>
        <v>97.057925775221349</v>
      </c>
      <c r="S134" s="117">
        <f t="shared" si="28"/>
        <v>99.366902020068963</v>
      </c>
      <c r="T134" s="117">
        <f t="shared" si="28"/>
        <v>98.613985403667883</v>
      </c>
      <c r="U134" s="117">
        <f t="shared" si="28"/>
        <v>100.17808088881378</v>
      </c>
      <c r="V134" s="117">
        <f t="shared" si="28"/>
        <v>101.64699921376851</v>
      </c>
      <c r="W134" s="117">
        <f t="shared" si="28"/>
        <v>184.47381236444781</v>
      </c>
      <c r="X134" s="27"/>
      <c r="Y134" s="117">
        <f t="shared" ref="Y134:AC134" si="29">IF(Y128="-","-",SUM(Y123:Y133))</f>
        <v>188.43687115146096</v>
      </c>
      <c r="Z134" s="117" t="str">
        <f t="shared" si="29"/>
        <v>-</v>
      </c>
      <c r="AA134" s="117" t="str">
        <f t="shared" si="29"/>
        <v>-</v>
      </c>
      <c r="AB134" s="117" t="str">
        <f t="shared" si="29"/>
        <v>-</v>
      </c>
      <c r="AC134" s="117" t="str">
        <f t="shared" si="29"/>
        <v>-</v>
      </c>
      <c r="AD134" s="25"/>
    </row>
    <row r="135" spans="1:30" s="26" customFormat="1" ht="11.25" x14ac:dyDescent="0.15">
      <c r="A135" s="207">
        <v>1</v>
      </c>
      <c r="B135" s="123" t="s">
        <v>244</v>
      </c>
      <c r="C135" s="123" t="s">
        <v>180</v>
      </c>
      <c r="D135" s="121" t="s">
        <v>134</v>
      </c>
      <c r="E135" s="75"/>
      <c r="F135" s="27"/>
      <c r="G135" s="35" t="s">
        <v>249</v>
      </c>
      <c r="H135" s="35" t="s">
        <v>249</v>
      </c>
      <c r="I135" s="35" t="s">
        <v>249</v>
      </c>
      <c r="J135" s="35" t="s">
        <v>249</v>
      </c>
      <c r="K135" s="35" t="s">
        <v>249</v>
      </c>
      <c r="L135" s="35" t="s">
        <v>249</v>
      </c>
      <c r="M135" s="35" t="s">
        <v>249</v>
      </c>
      <c r="N135" s="35" t="s">
        <v>249</v>
      </c>
      <c r="O135" s="27"/>
      <c r="P135" s="35" t="s">
        <v>249</v>
      </c>
      <c r="Q135" s="35" t="s">
        <v>249</v>
      </c>
      <c r="R135" s="35" t="s">
        <v>249</v>
      </c>
      <c r="S135" s="35" t="s">
        <v>249</v>
      </c>
      <c r="T135" s="35" t="s">
        <v>249</v>
      </c>
      <c r="U135" s="35" t="s">
        <v>249</v>
      </c>
      <c r="V135" s="35" t="s">
        <v>249</v>
      </c>
      <c r="W135" s="35" t="s">
        <v>249</v>
      </c>
      <c r="X135" s="27"/>
      <c r="Y135" s="35" t="s">
        <v>249</v>
      </c>
      <c r="Z135" s="35" t="s">
        <v>249</v>
      </c>
      <c r="AA135" s="35" t="s">
        <v>249</v>
      </c>
      <c r="AB135" s="35" t="s">
        <v>249</v>
      </c>
      <c r="AC135" s="35" t="s">
        <v>249</v>
      </c>
      <c r="AD135" s="25"/>
    </row>
    <row r="136" spans="1:30" s="26" customFormat="1" ht="11.25" customHeight="1" x14ac:dyDescent="0.15">
      <c r="A136" s="207">
        <v>2</v>
      </c>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x14ac:dyDescent="0.15">
      <c r="A137" s="207"/>
      <c r="B137" s="123" t="s">
        <v>245</v>
      </c>
      <c r="C137" s="123" t="s">
        <v>182</v>
      </c>
      <c r="D137" s="121" t="s">
        <v>134</v>
      </c>
      <c r="E137" s="75"/>
      <c r="F137" s="27"/>
      <c r="G137" s="35" t="str">
        <f>IF('3c AA'!J79="-","-",'3c AA'!J79)</f>
        <v>-</v>
      </c>
      <c r="H137" s="35" t="str">
        <f>IF('3c AA'!K79="-","-",'3c AA'!K79)</f>
        <v>-</v>
      </c>
      <c r="I137" s="35" t="str">
        <f>IF('3c AA'!L79="-","-",'3c AA'!L79)</f>
        <v>-</v>
      </c>
      <c r="J137" s="35" t="str">
        <f>IF('3c AA'!M79="-","-",'3c AA'!M79)</f>
        <v>-</v>
      </c>
      <c r="K137" s="35" t="str">
        <f>IF('3c AA'!N79="-","-",'3c AA'!N79)</f>
        <v>-</v>
      </c>
      <c r="L137" s="35" t="str">
        <f>IF('3c AA'!O79="-","-",'3c AA'!O79)</f>
        <v>-</v>
      </c>
      <c r="M137" s="35" t="str">
        <f>IF('3c AA'!P79="-","-",'3c AA'!P79)</f>
        <v>-</v>
      </c>
      <c r="N137" s="35" t="str">
        <f>IF('3c AA'!Q79="-","-",'3c AA'!Q79)</f>
        <v>-</v>
      </c>
      <c r="O137" s="27"/>
      <c r="P137" s="35" t="str">
        <f>IF('3c AA'!S79="-","-",'3c AA'!S79)</f>
        <v>-</v>
      </c>
      <c r="Q137" s="35" t="str">
        <f>IF('3c AA'!T79="-","-",'3c AA'!T79)</f>
        <v>-</v>
      </c>
      <c r="R137" s="35" t="str">
        <f>IF('3c AA'!U79="-","-",'3c AA'!U79)</f>
        <v>-</v>
      </c>
      <c r="S137" s="35" t="str">
        <f>IF('3c AA'!V79="-","-",'3c AA'!V79)</f>
        <v>-</v>
      </c>
      <c r="T137" s="35">
        <f>IF('3c AA'!W79="-","-",'3c AA'!W79)</f>
        <v>0</v>
      </c>
      <c r="U137" s="35">
        <f>IF('3c AA'!X79="-","-",'3c AA'!X79)</f>
        <v>0</v>
      </c>
      <c r="V137" s="35">
        <f>IF('3c AA'!Y79="-","-",'3c AA'!Y79)</f>
        <v>0</v>
      </c>
      <c r="W137" s="35" t="str">
        <f>IF('3c AA'!Z79="-","-",'3c AA'!Z79)</f>
        <v>-</v>
      </c>
      <c r="X137" s="27"/>
      <c r="Y137" s="35">
        <f>IF('3c AA'!AB79="-","-",'3c AA'!AB79)</f>
        <v>0</v>
      </c>
      <c r="Z137" s="35" t="str">
        <f>IF('3c AA'!AC79="-","-",'3c AA'!AC79)</f>
        <v>-</v>
      </c>
      <c r="AA137" s="35" t="str">
        <f>IF('3c AA'!AD79="-","-",'3c AA'!AD79)</f>
        <v>-</v>
      </c>
      <c r="AB137" s="35" t="str">
        <f>IF('3c AA'!AE79="-","-",'3c AA'!AE79)</f>
        <v>-</v>
      </c>
      <c r="AC137" s="35" t="str">
        <f>IF('3c AA'!AF79="-","-",'3c AA'!AF79)</f>
        <v>-</v>
      </c>
      <c r="AD137" s="25"/>
    </row>
    <row r="138" spans="1:30" s="26" customFormat="1" ht="11.25" customHeight="1" x14ac:dyDescent="0.15">
      <c r="A138" s="207">
        <v>3</v>
      </c>
      <c r="B138" s="123" t="s">
        <v>246</v>
      </c>
      <c r="C138" s="123" t="s">
        <v>183</v>
      </c>
      <c r="D138" s="121" t="s">
        <v>134</v>
      </c>
      <c r="E138" s="75"/>
      <c r="F138" s="27"/>
      <c r="G138" s="35">
        <f>IF('3d PC'!G15="-","-",'3d PC'!G56)</f>
        <v>6.5567588596821027</v>
      </c>
      <c r="H138" s="35">
        <f>IF('3d PC'!H15="-","-",'3d PC'!H56)</f>
        <v>6.5567588596821027</v>
      </c>
      <c r="I138" s="35">
        <f>IF('3d PC'!I15="-","-",'3d PC'!I56)</f>
        <v>6.6197359495950758</v>
      </c>
      <c r="J138" s="35">
        <f>IF('3d PC'!J15="-","-",'3d PC'!J56)</f>
        <v>6.6197359495950758</v>
      </c>
      <c r="K138" s="35">
        <f>IF('3d PC'!K15="-","-",'3d PC'!K56)</f>
        <v>6.6995028867368616</v>
      </c>
      <c r="L138" s="35">
        <f>IF('3d PC'!L15="-","-",'3d PC'!L56)</f>
        <v>6.6995028867368616</v>
      </c>
      <c r="M138" s="35">
        <f>IF('3d PC'!M15="-","-",'3d PC'!M56)</f>
        <v>7.1131218301273513</v>
      </c>
      <c r="N138" s="35">
        <f>IF('3d PC'!N15="-","-",'3d PC'!N56)</f>
        <v>7.1131218301273513</v>
      </c>
      <c r="O138" s="27"/>
      <c r="P138" s="35">
        <f>'3d PC'!P56</f>
        <v>7.1131218301273513</v>
      </c>
      <c r="Q138" s="35">
        <f>'3d PC'!Q56</f>
        <v>7.2804579515147188</v>
      </c>
      <c r="R138" s="35">
        <f>'3d PC'!R56</f>
        <v>7.1935840895118579</v>
      </c>
      <c r="S138" s="35">
        <f>'3d PC'!S56</f>
        <v>7.3593999937099728</v>
      </c>
      <c r="T138" s="35">
        <f>'3d PC'!T56</f>
        <v>7.0492243060839304</v>
      </c>
      <c r="U138" s="35">
        <f>'3d PC'!U56</f>
        <v>7.1089669218364691</v>
      </c>
      <c r="V138" s="35">
        <f>'3d PC'!V56</f>
        <v>6.9829560851947949</v>
      </c>
      <c r="W138" s="35">
        <f>'3d PC'!W56</f>
        <v>9.6262235975887975</v>
      </c>
      <c r="X138" s="27"/>
      <c r="Y138" s="35">
        <f>'3d PC'!Y56</f>
        <v>9.9504863797742438</v>
      </c>
      <c r="Z138" s="35" t="str">
        <f>'3d PC'!Z56</f>
        <v>-</v>
      </c>
      <c r="AA138" s="35" t="str">
        <f>'3d PC'!AA56</f>
        <v>-</v>
      </c>
      <c r="AB138" s="35" t="str">
        <f>'3d PC'!AB56</f>
        <v>-</v>
      </c>
      <c r="AC138" s="35" t="str">
        <f>'3d PC'!AC56</f>
        <v>-</v>
      </c>
      <c r="AD138" s="25"/>
    </row>
    <row r="139" spans="1:30" s="26" customFormat="1" ht="11.25" customHeight="1" x14ac:dyDescent="0.15">
      <c r="A139" s="207">
        <v>4</v>
      </c>
      <c r="B139" s="123" t="s">
        <v>247</v>
      </c>
      <c r="C139" s="123" t="s">
        <v>184</v>
      </c>
      <c r="D139" s="121" t="s">
        <v>134</v>
      </c>
      <c r="E139" s="75"/>
      <c r="F139" s="27"/>
      <c r="G139" s="35">
        <f>IF('3e NC-Elec'!H25="-","-",'3e NC-Elec'!H25)</f>
        <v>16.643999999999998</v>
      </c>
      <c r="H139" s="35">
        <f>IF('3e NC-Elec'!I25="-","-",'3e NC-Elec'!I25)</f>
        <v>16.643999999999998</v>
      </c>
      <c r="I139" s="35">
        <f>IF('3e NC-Elec'!J25="-","-",'3e NC-Elec'!J25)</f>
        <v>22.191999999999997</v>
      </c>
      <c r="J139" s="35">
        <f>IF('3e NC-Elec'!K25="-","-",'3e NC-Elec'!K25)</f>
        <v>22.191999999999997</v>
      </c>
      <c r="K139" s="35">
        <f>IF('3e NC-Elec'!L25="-","-",'3e NC-Elec'!L25)</f>
        <v>17.009</v>
      </c>
      <c r="L139" s="35">
        <f>IF('3e NC-Elec'!M25="-","-",'3e NC-Elec'!M25)</f>
        <v>17.009</v>
      </c>
      <c r="M139" s="35">
        <f>IF('3e NC-Elec'!N25="-","-",'3e NC-Elec'!N25)</f>
        <v>19.162500000000001</v>
      </c>
      <c r="N139" s="35">
        <f>IF('3e NC-Elec'!O25="-","-",'3e NC-Elec'!O25)</f>
        <v>19.162500000000001</v>
      </c>
      <c r="O139" s="27"/>
      <c r="P139" s="35">
        <f>'3e NC-Elec'!Q25</f>
        <v>19.162500000000001</v>
      </c>
      <c r="Q139" s="35">
        <f>'3e NC-Elec'!R25</f>
        <v>18.614999999999998</v>
      </c>
      <c r="R139" s="35">
        <f>'3e NC-Elec'!S25</f>
        <v>18.614999999999998</v>
      </c>
      <c r="S139" s="35">
        <f>'3e NC-Elec'!T25</f>
        <v>17.957999999999998</v>
      </c>
      <c r="T139" s="35">
        <f>'3e NC-Elec'!U25</f>
        <v>17.957999999999998</v>
      </c>
      <c r="U139" s="35">
        <f>'3e NC-Elec'!V25</f>
        <v>20.074999999999999</v>
      </c>
      <c r="V139" s="35">
        <f>'3e NC-Elec'!W25</f>
        <v>20.074999999999999</v>
      </c>
      <c r="W139" s="35">
        <f>'3e NC-Elec'!X25</f>
        <v>105.7405</v>
      </c>
      <c r="X139" s="27"/>
      <c r="Y139" s="35">
        <f>'3e NC-Elec'!Z25</f>
        <v>105.7405</v>
      </c>
      <c r="Z139" s="35" t="str">
        <f>'3e NC-Elec'!AA25</f>
        <v>-</v>
      </c>
      <c r="AA139" s="35" t="str">
        <f>'3e NC-Elec'!AB25</f>
        <v>-</v>
      </c>
      <c r="AB139" s="35" t="str">
        <f>'3e NC-Elec'!AC25</f>
        <v>-</v>
      </c>
      <c r="AC139" s="35" t="str">
        <f>'3e NC-Elec'!AD25</f>
        <v>-</v>
      </c>
      <c r="AD139" s="25"/>
    </row>
    <row r="140" spans="1:30" s="26" customFormat="1" ht="11.25" customHeight="1" x14ac:dyDescent="0.15">
      <c r="A140" s="207">
        <v>5</v>
      </c>
      <c r="B140" s="123" t="s">
        <v>248</v>
      </c>
      <c r="C140" s="123" t="s">
        <v>185</v>
      </c>
      <c r="D140" s="121" t="s">
        <v>134</v>
      </c>
      <c r="E140" s="75"/>
      <c r="F140" s="27"/>
      <c r="G140" s="35">
        <f>IF('3g CPIH'!C$17="-","-",'3h OC '!$E$7*('3g CPIH'!C$17/'3g CPIH'!$G$17))</f>
        <v>38.772147945205475</v>
      </c>
      <c r="H140" s="35">
        <f>IF('3g CPIH'!D$17="-","-",'3h OC '!$E$7*('3g CPIH'!D$17/'3g CPIH'!$G$17))</f>
        <v>38.849769863013698</v>
      </c>
      <c r="I140" s="35">
        <f>IF('3g CPIH'!E$17="-","-",'3h OC '!$E$7*('3g CPIH'!E$17/'3g CPIH'!$G$17))</f>
        <v>38.966202739726029</v>
      </c>
      <c r="J140" s="35">
        <f>IF('3g CPIH'!F$17="-","-",'3h OC '!$E$7*('3g CPIH'!F$17/'3g CPIH'!$G$17))</f>
        <v>39.199068493150683</v>
      </c>
      <c r="K140" s="35">
        <f>IF('3g CPIH'!G$17="-","-",'3h OC '!$E$7*('3g CPIH'!G$17/'3g CPIH'!$G$17))</f>
        <v>39.6648</v>
      </c>
      <c r="L140" s="35">
        <f>IF('3g CPIH'!H$17="-","-",'3h OC '!$E$7*('3g CPIH'!H$17/'3g CPIH'!$G$17))</f>
        <v>40.169342465753431</v>
      </c>
      <c r="M140" s="35">
        <f>IF('3g CPIH'!I$17="-","-",'3h OC '!$E$7*('3g CPIH'!I$17/'3g CPIH'!$G$17))</f>
        <v>40.751506849315064</v>
      </c>
      <c r="N140" s="35">
        <f>IF('3g CPIH'!J$17="-","-",'3h OC '!$E$7*('3g CPIH'!J$17/'3g CPIH'!$G$17))</f>
        <v>41.100805479452056</v>
      </c>
      <c r="O140" s="27"/>
      <c r="P140" s="35">
        <f>IF('3g CPIH'!L$17="-","-",'3h OC '!$E$7*('3g CPIH'!L$17/'3g CPIH'!$G$17))</f>
        <v>41.100805479452056</v>
      </c>
      <c r="Q140" s="35">
        <f>IF('3g CPIH'!M$17="-","-",'3h OC '!$E$7*('3g CPIH'!M$17/'3g CPIH'!$G$17))</f>
        <v>41.566536986301365</v>
      </c>
      <c r="R140" s="35">
        <f>IF('3g CPIH'!N$17="-","-",'3h OC '!$E$7*('3g CPIH'!N$17/'3g CPIH'!$G$17))</f>
        <v>41.877024657534243</v>
      </c>
      <c r="S140" s="35">
        <f>IF('3g CPIH'!O$17="-","-",'3h OC '!$E$7*('3g CPIH'!O$17/'3g CPIH'!$G$17))</f>
        <v>42.109890410958904</v>
      </c>
      <c r="T140" s="35">
        <f>IF('3g CPIH'!P$17="-","-",'3h OC '!$E$7*('3g CPIH'!P$17/'3g CPIH'!$G$17))</f>
        <v>42.226323287671228</v>
      </c>
      <c r="U140" s="35">
        <f>IF('3g CPIH'!Q$17="-","-",'3h OC '!$E$7*('3g CPIH'!Q$17/'3g CPIH'!$G$17))</f>
        <v>42.45918904109589</v>
      </c>
      <c r="V140" s="35">
        <f>IF('3g CPIH'!R$17="-","-",'3h OC '!$E$7*('3g CPIH'!R$17/'3g CPIH'!$G$17))</f>
        <v>43.235408219178083</v>
      </c>
      <c r="W140" s="35">
        <f>IF('3g CPIH'!S$17="-","-",'3h OC '!$E$7*('3g CPIH'!S$17/'3g CPIH'!$G$17))</f>
        <v>44.516169863013701</v>
      </c>
      <c r="X140" s="27"/>
      <c r="Y140" s="35">
        <f>IF('3g CPIH'!U$17="-","-",'3h OC '!$E$7*('3g CPIH'!U$17/'3g CPIH'!$G$17))</f>
        <v>46.767205479452052</v>
      </c>
      <c r="Z140" s="35" t="str">
        <f>IF('3g CPIH'!V$17="-","-",'3h OC '!$E$7*('3g CPIH'!V$17/'3g CPIH'!$G$17))</f>
        <v>-</v>
      </c>
      <c r="AA140" s="35" t="str">
        <f>IF('3g CPIH'!W$17="-","-",'3h OC '!$E$7*('3g CPIH'!W$17/'3g CPIH'!$G$17))</f>
        <v>-</v>
      </c>
      <c r="AB140" s="35" t="str">
        <f>IF('3g CPIH'!X$17="-","-",'3h OC '!$E$7*('3g CPIH'!X$17/'3g CPIH'!$G$17))</f>
        <v>-</v>
      </c>
      <c r="AC140" s="35" t="str">
        <f>IF('3g CPIH'!Y$17="-","-",'3h OC '!$E$7*('3g CPIH'!Y$17/'3g CPIH'!$G$17))</f>
        <v>-</v>
      </c>
      <c r="AD140" s="25"/>
    </row>
    <row r="141" spans="1:30" s="26" customFormat="1" ht="11.25" customHeight="1" x14ac:dyDescent="0.15">
      <c r="A141" s="207">
        <v>6</v>
      </c>
      <c r="B141" s="123" t="s">
        <v>248</v>
      </c>
      <c r="C141" s="123" t="s">
        <v>186</v>
      </c>
      <c r="D141" s="121" t="s">
        <v>134</v>
      </c>
      <c r="E141" s="75"/>
      <c r="F141" s="27"/>
      <c r="G141" s="35" t="s">
        <v>249</v>
      </c>
      <c r="H141" s="35" t="s">
        <v>249</v>
      </c>
      <c r="I141" s="35" t="s">
        <v>249</v>
      </c>
      <c r="J141" s="35" t="s">
        <v>249</v>
      </c>
      <c r="K141" s="35">
        <f>IF('3i SMNCC'!G$64="-","-",'3i SMNCC'!G$64)</f>
        <v>0</v>
      </c>
      <c r="L141" s="35">
        <f>IF('3i SMNCC'!H$64="-","-",'3i SMNCC'!H$64)</f>
        <v>-0.1310662676190151</v>
      </c>
      <c r="M141" s="35">
        <f>IF('3i SMNCC'!I$64="-","-",'3i SMNCC'!I$64)</f>
        <v>1.6490220555819262</v>
      </c>
      <c r="N141" s="35">
        <f>IF('3i SMNCC'!J$64="-","-",'3i SMNCC'!J$64)</f>
        <v>1.7011822078168848</v>
      </c>
      <c r="O141" s="27"/>
      <c r="P141" s="35">
        <f>IF('3i SMNCC'!L$64="-","-",'3i SMNCC'!L$64)</f>
        <v>1.7011822078168848</v>
      </c>
      <c r="Q141" s="35">
        <f>IF('3i SMNCC'!M$64="-","-",'3i SMNCC'!M$64)</f>
        <v>3.37071596157242</v>
      </c>
      <c r="R141" s="35">
        <f>IF('3i SMNCC'!N$64="-","-",'3i SMNCC'!N$64)</f>
        <v>3.2761312765157915</v>
      </c>
      <c r="S141" s="35">
        <f>IF('3i SMNCC'!O$64="-","-",'3i SMNCC'!O$64)</f>
        <v>4.8946129781636989</v>
      </c>
      <c r="T141" s="35">
        <f>IF('3i SMNCC'!P$64="-","-",'3i SMNCC'!P$64)</f>
        <v>4.2887571563853468</v>
      </c>
      <c r="U141" s="35">
        <f>IF('3i SMNCC'!Q$64="-","-",'3i SMNCC'!Q$64)</f>
        <v>4.0337120778428694</v>
      </c>
      <c r="V141" s="35">
        <f>IF('3i SMNCC'!R$64="-","-",'3i SMNCC'!R$64)</f>
        <v>4.3260832188341771</v>
      </c>
      <c r="W141" s="35">
        <f>IF('3i SMNCC'!S$64="-","-",'3i SMNCC'!S$64)</f>
        <v>4.2015880379606623</v>
      </c>
      <c r="X141" s="27"/>
      <c r="Y141" s="35">
        <f>IF('3i SMNCC'!U$64="-","-",'3i SMNCC'!U$64)</f>
        <v>4.0728065027047933</v>
      </c>
      <c r="Z141" s="35" t="str">
        <f>IF('3i SMNCC'!V$64="-","-",'3i SMNCC'!V$64)</f>
        <v>-</v>
      </c>
      <c r="AA141" s="35" t="str">
        <f>IF('3i SMNCC'!W$64="-","-",'3i SMNCC'!W$64)</f>
        <v>-</v>
      </c>
      <c r="AB141" s="35" t="str">
        <f>IF('3i SMNCC'!X$64="-","-",'3i SMNCC'!X$64)</f>
        <v>-</v>
      </c>
      <c r="AC141" s="35" t="str">
        <f>IF('3i SMNCC'!Y$64="-","-",'3i SMNCC'!Y$64)</f>
        <v>-</v>
      </c>
      <c r="AD141" s="25"/>
    </row>
    <row r="142" spans="1:30" s="26" customFormat="1" ht="12.6" customHeight="1" x14ac:dyDescent="0.15">
      <c r="A142" s="207">
        <v>7</v>
      </c>
      <c r="B142" s="123" t="s">
        <v>248</v>
      </c>
      <c r="C142" s="123" t="s">
        <v>187</v>
      </c>
      <c r="D142" s="121" t="s">
        <v>134</v>
      </c>
      <c r="E142" s="75"/>
      <c r="F142" s="27"/>
      <c r="G142" s="35">
        <f>IF('3g CPIH'!C$17="-","-",'3j PAAC PAP'!$G$11*('3g CPIH'!C$17/'3g CPIH'!$G$17))</f>
        <v>23.857918590998043</v>
      </c>
      <c r="H142" s="35">
        <f>IF('3g CPIH'!D$17="-","-",'3j PAAC PAP'!$G$11*('3g CPIH'!D$17/'3g CPIH'!$G$17))</f>
        <v>23.905682191780819</v>
      </c>
      <c r="I142" s="35">
        <f>IF('3g CPIH'!E$17="-","-",'3j PAAC PAP'!$G$11*('3g CPIH'!E$17/'3g CPIH'!$G$17))</f>
        <v>23.977327592954992</v>
      </c>
      <c r="J142" s="35">
        <f>IF('3g CPIH'!F$17="-","-",'3j PAAC PAP'!$G$11*('3g CPIH'!F$17/'3g CPIH'!$G$17))</f>
        <v>24.120618395303325</v>
      </c>
      <c r="K142" s="35">
        <f>IF('3g CPIH'!G$17="-","-",'3j PAAC PAP'!$G$11*('3g CPIH'!G$17/'3g CPIH'!$G$17))</f>
        <v>24.4072</v>
      </c>
      <c r="L142" s="35">
        <f>IF('3g CPIH'!H$17="-","-",'3j PAAC PAP'!$G$11*('3g CPIH'!H$17/'3g CPIH'!$G$17))</f>
        <v>24.717663405088064</v>
      </c>
      <c r="M142" s="35">
        <f>IF('3g CPIH'!I$17="-","-",'3j PAAC PAP'!$G$11*('3g CPIH'!I$17/'3g CPIH'!$G$17))</f>
        <v>25.075890410958902</v>
      </c>
      <c r="N142" s="35">
        <f>IF('3g CPIH'!J$17="-","-",'3j PAAC PAP'!$G$11*('3g CPIH'!J$17/'3g CPIH'!$G$17))</f>
        <v>25.290826614481411</v>
      </c>
      <c r="O142" s="27"/>
      <c r="P142" s="35">
        <f>IF('3g CPIH'!L$17="-","-",'3j PAAC PAP'!$G$11*('3g CPIH'!L$17/'3g CPIH'!$G$17))</f>
        <v>25.290826614481411</v>
      </c>
      <c r="Q142" s="35">
        <f>IF('3g CPIH'!M$17="-","-",'3j PAAC PAP'!$G$11*('3g CPIH'!M$17/'3g CPIH'!$G$17))</f>
        <v>25.577408219178082</v>
      </c>
      <c r="R142" s="35">
        <f>IF('3g CPIH'!N$17="-","-",'3j PAAC PAP'!$G$11*('3g CPIH'!N$17/'3g CPIH'!$G$17))</f>
        <v>25.768462622309197</v>
      </c>
      <c r="S142" s="35">
        <f>IF('3g CPIH'!O$17="-","-",'3j PAAC PAP'!$G$11*('3g CPIH'!O$17/'3g CPIH'!$G$17))</f>
        <v>25.911753424657533</v>
      </c>
      <c r="T142" s="35">
        <f>IF('3g CPIH'!P$17="-","-",'3j PAAC PAP'!$G$11*('3g CPIH'!P$17/'3g CPIH'!$G$17))</f>
        <v>25.983398825831699</v>
      </c>
      <c r="U142" s="35">
        <f>IF('3g CPIH'!Q$17="-","-",'3j PAAC PAP'!$G$11*('3g CPIH'!Q$17/'3g CPIH'!$G$17))</f>
        <v>26.126689628180038</v>
      </c>
      <c r="V142" s="35">
        <f>IF('3g CPIH'!R$17="-","-",'3j PAAC PAP'!$G$11*('3g CPIH'!R$17/'3g CPIH'!$G$17))</f>
        <v>26.604325636007829</v>
      </c>
      <c r="W142" s="35">
        <f>IF('3g CPIH'!S$17="-","-",'3j PAAC PAP'!$G$11*('3g CPIH'!S$17/'3g CPIH'!$G$17))</f>
        <v>27.39242504892368</v>
      </c>
      <c r="X142" s="27"/>
      <c r="Y142" s="35">
        <f>IF('3g CPIH'!U$17="-","-",'3j PAAC PAP'!$G$11*('3g CPIH'!U$17/'3g CPIH'!$G$17))</f>
        <v>28.777569471624265</v>
      </c>
      <c r="Z142" s="35" t="str">
        <f>IF('3g CPIH'!V$17="-","-",'3j PAAC PAP'!$G$11*('3g CPIH'!V$17/'3g CPIH'!$G$17))</f>
        <v>-</v>
      </c>
      <c r="AA142" s="35" t="str">
        <f>IF('3g CPIH'!W$17="-","-",'3j PAAC PAP'!$G$11*('3g CPIH'!W$17/'3g CPIH'!$G$17))</f>
        <v>-</v>
      </c>
      <c r="AB142" s="35" t="str">
        <f>IF('3g CPIH'!X$17="-","-",'3j PAAC PAP'!$G$11*('3g CPIH'!X$17/'3g CPIH'!$G$17))</f>
        <v>-</v>
      </c>
      <c r="AC142" s="35" t="str">
        <f>IF('3g CPIH'!Y$17="-","-",'3j PAAC PAP'!$G$11*('3g CPIH'!Y$17/'3g CPIH'!$G$17))</f>
        <v>-</v>
      </c>
      <c r="AD142" s="25"/>
    </row>
    <row r="143" spans="1:30" s="26" customFormat="1" ht="11.25" customHeight="1" x14ac:dyDescent="0.15">
      <c r="A143" s="207">
        <v>8</v>
      </c>
      <c r="B143" s="123" t="s">
        <v>248</v>
      </c>
      <c r="C143" s="123" t="s">
        <v>188</v>
      </c>
      <c r="D143" s="121" t="s">
        <v>134</v>
      </c>
      <c r="E143" s="75"/>
      <c r="F143" s="27"/>
      <c r="G143" s="35">
        <f>IF(G138="-","-",SUM(G135:G141)*'3j PAAC PAP'!$G$29)</f>
        <v>0</v>
      </c>
      <c r="H143" s="35">
        <f>IF(H138="-","-",SUM(H135:H141)*'3j PAAC PAP'!$G$29)</f>
        <v>0</v>
      </c>
      <c r="I143" s="35">
        <f>IF(I138="-","-",SUM(I135:I141)*'3j PAAC PAP'!$G$29)</f>
        <v>0</v>
      </c>
      <c r="J143" s="35">
        <f>IF(J138="-","-",SUM(J135:J141)*'3j PAAC PAP'!$G$29)</f>
        <v>0</v>
      </c>
      <c r="K143" s="35">
        <f>IF(K138="-","-",SUM(K135:K141)*'3j PAAC PAP'!$G$29)</f>
        <v>0</v>
      </c>
      <c r="L143" s="35">
        <f>IF(L138="-","-",SUM(L135:L141)*'3j PAAC PAP'!$G$29)</f>
        <v>0</v>
      </c>
      <c r="M143" s="35">
        <f>IF(M138="-","-",SUM(M135:M141)*'3j PAAC PAP'!$G$29)</f>
        <v>0</v>
      </c>
      <c r="N143" s="35">
        <f>IF(N138="-","-",SUM(N135:N141)*'3j PAAC PAP'!$G$29)</f>
        <v>0</v>
      </c>
      <c r="O143" s="27"/>
      <c r="P143" s="35">
        <f>IF(P138="-","-",SUM(P135:P141)*'3j PAAC PAP'!$G$29)</f>
        <v>0</v>
      </c>
      <c r="Q143" s="35">
        <f>IF(Q138="-","-",SUM(Q135:Q141)*'3j PAAC PAP'!$G$29)</f>
        <v>0</v>
      </c>
      <c r="R143" s="35">
        <f>IF(R138="-","-",SUM(R135:R141)*'3j PAAC PAP'!$G$29)</f>
        <v>0</v>
      </c>
      <c r="S143" s="35">
        <f>IF(S138="-","-",SUM(S135:S141)*'3j PAAC PAP'!$G$29)</f>
        <v>0</v>
      </c>
      <c r="T143" s="35">
        <f>IF(T138="-","-",SUM(T135:T141)*'3j PAAC PAP'!$G$29)</f>
        <v>0</v>
      </c>
      <c r="U143" s="35">
        <f>IF(U138="-","-",SUM(U135:U141)*'3j PAAC PAP'!$G$29)</f>
        <v>0</v>
      </c>
      <c r="V143" s="35">
        <f>IF(V138="-","-",SUM(V135:V141)*'3j PAAC PAP'!$G$29)</f>
        <v>0</v>
      </c>
      <c r="W143" s="35">
        <f>IF(W138="-","-",SUM(W135:W141)*'3j PAAC PAP'!$G$29)</f>
        <v>0</v>
      </c>
      <c r="X143" s="27"/>
      <c r="Y143" s="35">
        <f>IF(Y138="-","-",SUM(Y135:Y141)*'3j PAAC PAP'!$G$29)</f>
        <v>0</v>
      </c>
      <c r="Z143" s="35" t="str">
        <f>IF(Z138="-","-",SUM(Z135:Z141)*'3j PAAC PAP'!$G$29)</f>
        <v>-</v>
      </c>
      <c r="AA143" s="35" t="str">
        <f>IF(AA138="-","-",SUM(AA135:AA141)*'3j PAAC PAP'!$G$29)</f>
        <v>-</v>
      </c>
      <c r="AB143" s="35" t="str">
        <f>IF(AB138="-","-",SUM(AB135:AB141)*'3j PAAC PAP'!$G$29)</f>
        <v>-</v>
      </c>
      <c r="AC143" s="35" t="str">
        <f>IF(AC138="-","-",SUM(AC135:AC141)*'3j PAAC PAP'!$G$29)</f>
        <v>-</v>
      </c>
      <c r="AD143" s="25"/>
    </row>
    <row r="144" spans="1:30" s="26" customFormat="1" ht="11.25" x14ac:dyDescent="0.15">
      <c r="A144" s="207">
        <v>9</v>
      </c>
      <c r="B144" s="123" t="s">
        <v>189</v>
      </c>
      <c r="C144" s="123" t="s">
        <v>250</v>
      </c>
      <c r="D144" s="121" t="s">
        <v>134</v>
      </c>
      <c r="E144" s="75"/>
      <c r="F144" s="27"/>
      <c r="G144" s="35">
        <f>IF(G138="-","-",SUM(G135:G143)*'3k EBIT'!$E$7)</f>
        <v>1.6623714262675124</v>
      </c>
      <c r="H144" s="35">
        <f>IF(H138="-","-",SUM(H135:H143)*'3k EBIT'!$E$7)</f>
        <v>1.6647998929915833</v>
      </c>
      <c r="I144" s="35">
        <f>IF(I138="-","-",SUM(I135:I143)*'3k EBIT'!$E$7)</f>
        <v>1.7771159973551234</v>
      </c>
      <c r="J144" s="35">
        <f>IF(J138="-","-",SUM(J135:J143)*'3k EBIT'!$E$7)</f>
        <v>1.7844013975273345</v>
      </c>
      <c r="K144" s="35">
        <f>IF(K138="-","-",SUM(K135:K143)*'3k EBIT'!$E$7)</f>
        <v>1.7001327799103196</v>
      </c>
      <c r="L144" s="35">
        <f>IF(L138="-","-",SUM(L135:L143)*'3k EBIT'!$E$7)</f>
        <v>1.7133793221455327</v>
      </c>
      <c r="M144" s="35">
        <f>IF(M138="-","-",SUM(M135:M143)*'3k EBIT'!$E$7)</f>
        <v>1.8157895329154035</v>
      </c>
      <c r="N144" s="35">
        <f>IF(N138="-","-",SUM(N135:N143)*'3k EBIT'!$E$7)</f>
        <v>1.8277278710022073</v>
      </c>
      <c r="O144" s="27"/>
      <c r="P144" s="35">
        <f>IF(P138="-","-",SUM(P135:P143)*'3k EBIT'!$E$7)</f>
        <v>1.8277278710022073</v>
      </c>
      <c r="Q144" s="35">
        <f>IF(Q138="-","-",SUM(Q135:Q143)*'3k EBIT'!$E$7)</f>
        <v>1.8672711870883976</v>
      </c>
      <c r="R144" s="35">
        <f>IF(R138="-","-",SUM(R135:R143)*'3k EBIT'!$E$7)</f>
        <v>1.8734705648452314</v>
      </c>
      <c r="S144" s="35">
        <f>IF(S138="-","-",SUM(S135:S143)*'3k EBIT'!$E$7)</f>
        <v>1.9025894650474682</v>
      </c>
      <c r="T144" s="35">
        <f>IF(T138="-","-",SUM(T135:T143)*'3k EBIT'!$E$7)</f>
        <v>1.8884904668594296</v>
      </c>
      <c r="U144" s="35">
        <f>IF(U138="-","-",SUM(U135:U143)*'3k EBIT'!$E$7)</f>
        <v>1.9329953049323252</v>
      </c>
      <c r="V144" s="35">
        <f>IF(V138="-","-",SUM(V135:V143)*'3k EBIT'!$E$7)</f>
        <v>1.9605020385476739</v>
      </c>
      <c r="W144" s="35">
        <f>IF(W138="-","-",SUM(W135:W143)*'3k EBIT'!$E$7)</f>
        <v>3.7085247260117251</v>
      </c>
      <c r="X144" s="27"/>
      <c r="Y144" s="35">
        <f>IF(Y138="-","-",SUM(Y135:Y143)*'3k EBIT'!$E$7)</f>
        <v>3.7827363418003004</v>
      </c>
      <c r="Z144" s="35" t="str">
        <f>IF(Z138="-","-",SUM(Z135:Z143)*'3k EBIT'!$E$7)</f>
        <v>-</v>
      </c>
      <c r="AA144" s="35" t="str">
        <f>IF(AA138="-","-",SUM(AA135:AA143)*'3k EBIT'!$E$7)</f>
        <v>-</v>
      </c>
      <c r="AB144" s="35" t="str">
        <f>IF(AB138="-","-",SUM(AB135:AB143)*'3k EBIT'!$E$7)</f>
        <v>-</v>
      </c>
      <c r="AC144" s="35" t="str">
        <f>IF(AC138="-","-",SUM(AC135:AC143)*'3k EBIT'!$E$7)</f>
        <v>-</v>
      </c>
      <c r="AD144" s="25"/>
    </row>
    <row r="145" spans="1:30" s="26" customFormat="1" ht="11.25" x14ac:dyDescent="0.15">
      <c r="A145" s="207">
        <v>10</v>
      </c>
      <c r="B145" s="123" t="s">
        <v>251</v>
      </c>
      <c r="C145" s="158" t="s">
        <v>252</v>
      </c>
      <c r="D145" s="121" t="s">
        <v>134</v>
      </c>
      <c r="E145" s="116"/>
      <c r="F145" s="27"/>
      <c r="G145" s="35">
        <f>IF(G140="-","-",SUM(G135:G138,G140:G144)*'3l HAP'!$E$8)</f>
        <v>1.037303090673144</v>
      </c>
      <c r="H145" s="35">
        <f>IF(H140="-","-",SUM(H135:H138,H140:H144)*'3l HAP'!$E$8)</f>
        <v>1.039174415232142</v>
      </c>
      <c r="I145" s="35">
        <f>IF(I140="-","-",SUM(I135:I138,I140:I144)*'3l HAP'!$E$8)</f>
        <v>1.0444945369560805</v>
      </c>
      <c r="J145" s="35">
        <f>IF(J140="-","-",SUM(J135:J138,J140:J144)*'3l HAP'!$E$8)</f>
        <v>1.0501085106330743</v>
      </c>
      <c r="K145" s="35">
        <f>IF(K140="-","-",SUM(K135:K138,K140:K144)*'3l HAP'!$E$8)</f>
        <v>1.0610572177953812</v>
      </c>
      <c r="L145" s="35">
        <f>IF(L140="-","-",SUM(L135:L138,L140:L144)*'3l HAP'!$E$8)</f>
        <v>1.0712647201510272</v>
      </c>
      <c r="M145" s="35">
        <f>IF(M140="-","-",SUM(M135:M138,M140:M144)*'3l HAP'!$E$8)</f>
        <v>1.1186504464697551</v>
      </c>
      <c r="N145" s="35">
        <f>IF(N140="-","-",SUM(N135:N138,N140:N144)*'3l HAP'!$E$8)</f>
        <v>1.1278498746661649</v>
      </c>
      <c r="O145" s="27"/>
      <c r="P145" s="35">
        <f>IF(P140="-","-",SUM(P135:P138,P140:P144)*'3l HAP'!$E$8)</f>
        <v>1.1278498746661649</v>
      </c>
      <c r="Q145" s="35">
        <f>IF(Q140="-","-",SUM(Q135:Q138,Q140:Q144)*'3l HAP'!$E$8)</f>
        <v>1.1663370564650946</v>
      </c>
      <c r="R145" s="35">
        <f>IF(R140="-","-",SUM(R135:R138,R140:R144)*'3l HAP'!$E$8)</f>
        <v>1.1711141644780978</v>
      </c>
      <c r="S145" s="35">
        <f>IF(S140="-","-",SUM(S135:S138,S140:S144)*'3l HAP'!$E$8)</f>
        <v>1.2031717036762226</v>
      </c>
      <c r="T145" s="35">
        <f>IF(T140="-","-",SUM(T135:T138,T140:T144)*'3l HAP'!$E$8)</f>
        <v>1.1923073169810978</v>
      </c>
      <c r="U145" s="35">
        <f>IF(U140="-","-",SUM(U135:U138,U140:U144)*'3l HAP'!$E$8)</f>
        <v>1.1956067970906881</v>
      </c>
      <c r="V145" s="35">
        <f>IF(V140="-","-",SUM(V135:V138,V140:V144)*'3l HAP'!$E$8)</f>
        <v>1.2168028981704415</v>
      </c>
      <c r="W145" s="35">
        <f>IF(W140="-","-",SUM(W135:W138,W140:W144)*'3l HAP'!$E$8)</f>
        <v>1.3095632387752925</v>
      </c>
      <c r="X145" s="27"/>
      <c r="Y145" s="35">
        <f>IF(Y140="-","-",SUM(Y135:Y138,Y140:Y144)*'3l HAP'!$E$8)</f>
        <v>1.366749123931382</v>
      </c>
      <c r="Z145" s="35" t="str">
        <f>IF(Z140="-","-",SUM(Z135:Z138,Z140:Z144)*'3l HAP'!$E$8)</f>
        <v>-</v>
      </c>
      <c r="AA145" s="35" t="str">
        <f>IF(AA140="-","-",SUM(AA135:AA138,AA140:AA144)*'3l HAP'!$E$8)</f>
        <v>-</v>
      </c>
      <c r="AB145" s="35" t="str">
        <f>IF(AB140="-","-",SUM(AB135:AB138,AB140:AB144)*'3l HAP'!$E$8)</f>
        <v>-</v>
      </c>
      <c r="AC145" s="35" t="str">
        <f>IF(AC140="-","-",SUM(AC135:AC138,AC140:AC144)*'3l HAP'!$E$8)</f>
        <v>-</v>
      </c>
      <c r="AD145" s="25"/>
    </row>
    <row r="146" spans="1:30" s="26" customFormat="1" ht="11.25" x14ac:dyDescent="0.15">
      <c r="A146" s="207">
        <v>11</v>
      </c>
      <c r="B146" s="123" t="s">
        <v>253</v>
      </c>
      <c r="C146" s="123" t="str">
        <f>B146&amp;"_"&amp;D146</f>
        <v>Total_Southern Western</v>
      </c>
      <c r="D146" s="121" t="s">
        <v>134</v>
      </c>
      <c r="E146" s="75"/>
      <c r="F146" s="27"/>
      <c r="G146" s="35">
        <f t="shared" ref="G146:N146" si="30">IF(G140="-","-",SUM(G135:G145))</f>
        <v>88.530499912826272</v>
      </c>
      <c r="H146" s="35">
        <f t="shared" si="30"/>
        <v>88.660185222700349</v>
      </c>
      <c r="I146" s="35">
        <f t="shared" si="30"/>
        <v>94.576876816587301</v>
      </c>
      <c r="J146" s="35">
        <f t="shared" si="30"/>
        <v>94.965932746209489</v>
      </c>
      <c r="K146" s="35">
        <f t="shared" si="30"/>
        <v>90.541692884442568</v>
      </c>
      <c r="L146" s="35">
        <f t="shared" si="30"/>
        <v>91.249086532255902</v>
      </c>
      <c r="M146" s="35">
        <f t="shared" si="30"/>
        <v>96.686481125368402</v>
      </c>
      <c r="N146" s="35">
        <f t="shared" si="30"/>
        <v>97.324013877546079</v>
      </c>
      <c r="O146" s="27"/>
      <c r="P146" s="35">
        <f t="shared" ref="P146:W146" si="31">IF(P140="-","-",SUM(P135:P145))</f>
        <v>97.324013877546079</v>
      </c>
      <c r="Q146" s="35">
        <f t="shared" si="31"/>
        <v>99.443727362120072</v>
      </c>
      <c r="R146" s="35">
        <f t="shared" si="31"/>
        <v>99.774787375194435</v>
      </c>
      <c r="S146" s="35">
        <f t="shared" si="31"/>
        <v>101.33941797621378</v>
      </c>
      <c r="T146" s="35">
        <f t="shared" si="31"/>
        <v>100.58650135981273</v>
      </c>
      <c r="U146" s="35">
        <f t="shared" si="31"/>
        <v>102.93215977097826</v>
      </c>
      <c r="V146" s="35">
        <f t="shared" si="31"/>
        <v>104.401078095933</v>
      </c>
      <c r="W146" s="35">
        <f t="shared" si="31"/>
        <v>196.49499451227385</v>
      </c>
      <c r="X146" s="27"/>
      <c r="Y146" s="35">
        <f t="shared" ref="Y146:AC146" si="32">IF(Y140="-","-",SUM(Y135:Y145))</f>
        <v>200.45805329928706</v>
      </c>
      <c r="Z146" s="35" t="str">
        <f t="shared" si="32"/>
        <v>-</v>
      </c>
      <c r="AA146" s="35" t="str">
        <f t="shared" si="32"/>
        <v>-</v>
      </c>
      <c r="AB146" s="35" t="str">
        <f t="shared" si="32"/>
        <v>-</v>
      </c>
      <c r="AC146" s="35" t="str">
        <f t="shared" si="32"/>
        <v>-</v>
      </c>
      <c r="AD146" s="25"/>
    </row>
    <row r="147" spans="1:30" s="26" customFormat="1" ht="11.25" customHeight="1" x14ac:dyDescent="0.15">
      <c r="A147" s="207">
        <v>1</v>
      </c>
      <c r="B147" s="120" t="s">
        <v>244</v>
      </c>
      <c r="C147" s="120" t="s">
        <v>180</v>
      </c>
      <c r="D147" s="122" t="s">
        <v>124</v>
      </c>
      <c r="E147" s="119"/>
      <c r="F147" s="27"/>
      <c r="G147" s="117" t="s">
        <v>249</v>
      </c>
      <c r="H147" s="117" t="s">
        <v>249</v>
      </c>
      <c r="I147" s="117" t="s">
        <v>249</v>
      </c>
      <c r="J147" s="117" t="s">
        <v>249</v>
      </c>
      <c r="K147" s="117" t="s">
        <v>249</v>
      </c>
      <c r="L147" s="117" t="s">
        <v>249</v>
      </c>
      <c r="M147" s="117" t="s">
        <v>249</v>
      </c>
      <c r="N147" s="117" t="s">
        <v>249</v>
      </c>
      <c r="O147" s="27"/>
      <c r="P147" s="117" t="s">
        <v>249</v>
      </c>
      <c r="Q147" s="117" t="s">
        <v>249</v>
      </c>
      <c r="R147" s="117" t="s">
        <v>249</v>
      </c>
      <c r="S147" s="117" t="s">
        <v>249</v>
      </c>
      <c r="T147" s="117" t="s">
        <v>249</v>
      </c>
      <c r="U147" s="117" t="s">
        <v>249</v>
      </c>
      <c r="V147" s="117" t="s">
        <v>249</v>
      </c>
      <c r="W147" s="117" t="s">
        <v>249</v>
      </c>
      <c r="X147" s="27"/>
      <c r="Y147" s="117" t="s">
        <v>249</v>
      </c>
      <c r="Z147" s="117" t="s">
        <v>249</v>
      </c>
      <c r="AA147" s="117" t="s">
        <v>249</v>
      </c>
      <c r="AB147" s="117" t="s">
        <v>249</v>
      </c>
      <c r="AC147" s="117" t="s">
        <v>249</v>
      </c>
      <c r="AD147" s="25"/>
    </row>
    <row r="148" spans="1:30" s="26" customFormat="1" ht="11.25" customHeight="1" x14ac:dyDescent="0.15">
      <c r="A148" s="207">
        <v>2</v>
      </c>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x14ac:dyDescent="0.15">
      <c r="A149" s="207"/>
      <c r="B149" s="120" t="s">
        <v>245</v>
      </c>
      <c r="C149" s="120" t="s">
        <v>182</v>
      </c>
      <c r="D149" s="122" t="s">
        <v>124</v>
      </c>
      <c r="E149" s="119"/>
      <c r="F149" s="27"/>
      <c r="G149" s="117" t="str">
        <f>IF('3c AA'!J80="-","-",'3c AA'!J80)</f>
        <v>-</v>
      </c>
      <c r="H149" s="117" t="str">
        <f>IF('3c AA'!K80="-","-",'3c AA'!K80)</f>
        <v>-</v>
      </c>
      <c r="I149" s="117" t="str">
        <f>IF('3c AA'!L80="-","-",'3c AA'!L80)</f>
        <v>-</v>
      </c>
      <c r="J149" s="117" t="str">
        <f>IF('3c AA'!M80="-","-",'3c AA'!M80)</f>
        <v>-</v>
      </c>
      <c r="K149" s="117" t="str">
        <f>IF('3c AA'!N80="-","-",'3c AA'!N80)</f>
        <v>-</v>
      </c>
      <c r="L149" s="117" t="str">
        <f>IF('3c AA'!O80="-","-",'3c AA'!O80)</f>
        <v>-</v>
      </c>
      <c r="M149" s="117" t="str">
        <f>IF('3c AA'!P80="-","-",'3c AA'!P80)</f>
        <v>-</v>
      </c>
      <c r="N149" s="117" t="str">
        <f>IF('3c AA'!Q80="-","-",'3c AA'!Q80)</f>
        <v>-</v>
      </c>
      <c r="O149" s="27"/>
      <c r="P149" s="117" t="str">
        <f>IF('3c AA'!S80="-","-",'3c AA'!S80)</f>
        <v>-</v>
      </c>
      <c r="Q149" s="117" t="str">
        <f>IF('3c AA'!T80="-","-",'3c AA'!T80)</f>
        <v>-</v>
      </c>
      <c r="R149" s="117" t="str">
        <f>IF('3c AA'!U80="-","-",'3c AA'!U80)</f>
        <v>-</v>
      </c>
      <c r="S149" s="117" t="str">
        <f>IF('3c AA'!V80="-","-",'3c AA'!V80)</f>
        <v>-</v>
      </c>
      <c r="T149" s="117">
        <f>IF('3c AA'!W80="-","-",'3c AA'!W80)</f>
        <v>0</v>
      </c>
      <c r="U149" s="117">
        <f>IF('3c AA'!X80="-","-",'3c AA'!X80)</f>
        <v>0</v>
      </c>
      <c r="V149" s="117">
        <f>IF('3c AA'!Y80="-","-",'3c AA'!Y80)</f>
        <v>0</v>
      </c>
      <c r="W149" s="117" t="str">
        <f>IF('3c AA'!Z80="-","-",'3c AA'!Z80)</f>
        <v>-</v>
      </c>
      <c r="X149" s="27"/>
      <c r="Y149" s="117">
        <f>IF('3c AA'!AB80="-","-",'3c AA'!AB80)</f>
        <v>0</v>
      </c>
      <c r="Z149" s="117" t="str">
        <f>IF('3c AA'!AC80="-","-",'3c AA'!AC80)</f>
        <v>-</v>
      </c>
      <c r="AA149" s="117" t="str">
        <f>IF('3c AA'!AD80="-","-",'3c AA'!AD80)</f>
        <v>-</v>
      </c>
      <c r="AB149" s="117" t="str">
        <f>IF('3c AA'!AE80="-","-",'3c AA'!AE80)</f>
        <v>-</v>
      </c>
      <c r="AC149" s="117" t="str">
        <f>IF('3c AA'!AF80="-","-",'3c AA'!AF80)</f>
        <v>-</v>
      </c>
      <c r="AD149" s="25"/>
    </row>
    <row r="150" spans="1:30" s="26" customFormat="1" ht="11.25" customHeight="1" x14ac:dyDescent="0.15">
      <c r="A150" s="207">
        <v>3</v>
      </c>
      <c r="B150" s="120" t="s">
        <v>246</v>
      </c>
      <c r="C150" s="120" t="s">
        <v>183</v>
      </c>
      <c r="D150" s="122" t="s">
        <v>124</v>
      </c>
      <c r="E150" s="119"/>
      <c r="F150" s="27"/>
      <c r="G150" s="117">
        <f>IF('3d PC'!G15="-","-",'3d PC'!G56)</f>
        <v>6.5567588596821027</v>
      </c>
      <c r="H150" s="117">
        <f>IF('3d PC'!H15="-","-",'3d PC'!H56)</f>
        <v>6.5567588596821027</v>
      </c>
      <c r="I150" s="117">
        <f>IF('3d PC'!I15="-","-",'3d PC'!I56)</f>
        <v>6.6197359495950758</v>
      </c>
      <c r="J150" s="117">
        <f>IF('3d PC'!J15="-","-",'3d PC'!J56)</f>
        <v>6.6197359495950758</v>
      </c>
      <c r="K150" s="117">
        <f>IF('3d PC'!K15="-","-",'3d PC'!K56)</f>
        <v>6.6995028867368616</v>
      </c>
      <c r="L150" s="117">
        <f>IF('3d PC'!L15="-","-",'3d PC'!L56)</f>
        <v>6.6995028867368616</v>
      </c>
      <c r="M150" s="117">
        <f>IF('3d PC'!M15="-","-",'3d PC'!M56)</f>
        <v>7.1131218301273513</v>
      </c>
      <c r="N150" s="117">
        <f>IF('3d PC'!N15="-","-",'3d PC'!N56)</f>
        <v>7.1131218301273513</v>
      </c>
      <c r="O150" s="27"/>
      <c r="P150" s="117">
        <f>'3d PC'!P56</f>
        <v>7.1131218301273513</v>
      </c>
      <c r="Q150" s="117">
        <f>'3d PC'!Q56</f>
        <v>7.2804579515147188</v>
      </c>
      <c r="R150" s="117">
        <f>'3d PC'!R56</f>
        <v>7.1935840895118579</v>
      </c>
      <c r="S150" s="117">
        <f>'3d PC'!S56</f>
        <v>7.3593999937099728</v>
      </c>
      <c r="T150" s="117">
        <f>'3d PC'!T56</f>
        <v>7.0492243060839304</v>
      </c>
      <c r="U150" s="117">
        <f>'3d PC'!U56</f>
        <v>7.1089669218364691</v>
      </c>
      <c r="V150" s="117">
        <f>'3d PC'!V56</f>
        <v>6.9829560851947949</v>
      </c>
      <c r="W150" s="117">
        <f>'3d PC'!W56</f>
        <v>9.6262235975887975</v>
      </c>
      <c r="X150" s="27"/>
      <c r="Y150" s="117">
        <f>'3d PC'!Y56</f>
        <v>9.9504863797742438</v>
      </c>
      <c r="Z150" s="117" t="str">
        <f>'3d PC'!Z56</f>
        <v>-</v>
      </c>
      <c r="AA150" s="117" t="str">
        <f>'3d PC'!AA56</f>
        <v>-</v>
      </c>
      <c r="AB150" s="117" t="str">
        <f>'3d PC'!AB56</f>
        <v>-</v>
      </c>
      <c r="AC150" s="117" t="str">
        <f>'3d PC'!AC56</f>
        <v>-</v>
      </c>
      <c r="AD150" s="25"/>
    </row>
    <row r="151" spans="1:30" s="26" customFormat="1" ht="11.25" customHeight="1" x14ac:dyDescent="0.15">
      <c r="A151" s="207">
        <v>4</v>
      </c>
      <c r="B151" s="120" t="s">
        <v>247</v>
      </c>
      <c r="C151" s="120" t="s">
        <v>184</v>
      </c>
      <c r="D151" s="122" t="s">
        <v>124</v>
      </c>
      <c r="E151" s="119"/>
      <c r="F151" s="27"/>
      <c r="G151" s="117">
        <f>IF('3e NC-Elec'!H26="-","-",'3e NC-Elec'!H26)</f>
        <v>25.367499999999996</v>
      </c>
      <c r="H151" s="117">
        <f>IF('3e NC-Elec'!I26="-","-",'3e NC-Elec'!I26)</f>
        <v>25.367499999999996</v>
      </c>
      <c r="I151" s="117">
        <f>IF('3e NC-Elec'!J26="-","-",'3e NC-Elec'!J26)</f>
        <v>19.381500000000003</v>
      </c>
      <c r="J151" s="117">
        <f>IF('3e NC-Elec'!K26="-","-",'3e NC-Elec'!K26)</f>
        <v>19.381500000000003</v>
      </c>
      <c r="K151" s="117">
        <f>IF('3e NC-Elec'!L26="-","-",'3e NC-Elec'!L26)</f>
        <v>18.651500000000002</v>
      </c>
      <c r="L151" s="117">
        <f>IF('3e NC-Elec'!M26="-","-",'3e NC-Elec'!M26)</f>
        <v>18.651500000000002</v>
      </c>
      <c r="M151" s="117">
        <f>IF('3e NC-Elec'!N26="-","-",'3e NC-Elec'!N26)</f>
        <v>18.906999999999996</v>
      </c>
      <c r="N151" s="117">
        <f>IF('3e NC-Elec'!O26="-","-",'3e NC-Elec'!O26)</f>
        <v>18.906999999999996</v>
      </c>
      <c r="O151" s="27"/>
      <c r="P151" s="117">
        <f>'3e NC-Elec'!Q26</f>
        <v>18.906999999999996</v>
      </c>
      <c r="Q151" s="117">
        <f>'3e NC-Elec'!R26</f>
        <v>21.097000000000001</v>
      </c>
      <c r="R151" s="117">
        <f>'3e NC-Elec'!S26</f>
        <v>21.097000000000001</v>
      </c>
      <c r="S151" s="117">
        <f>'3e NC-Elec'!T26</f>
        <v>24.856499999999997</v>
      </c>
      <c r="T151" s="117">
        <f>'3e NC-Elec'!U26</f>
        <v>24.856499999999997</v>
      </c>
      <c r="U151" s="117">
        <f>'3e NC-Elec'!V26</f>
        <v>24.016999999999999</v>
      </c>
      <c r="V151" s="117">
        <f>'3e NC-Elec'!W26</f>
        <v>24.016999999999999</v>
      </c>
      <c r="W151" s="117">
        <f>'3e NC-Elec'!X26</f>
        <v>95.228499999999997</v>
      </c>
      <c r="X151" s="27"/>
      <c r="Y151" s="117">
        <f>'3e NC-Elec'!Z26</f>
        <v>95.228499999999997</v>
      </c>
      <c r="Z151" s="117" t="str">
        <f>'3e NC-Elec'!AA26</f>
        <v>-</v>
      </c>
      <c r="AA151" s="117" t="str">
        <f>'3e NC-Elec'!AB26</f>
        <v>-</v>
      </c>
      <c r="AB151" s="117" t="str">
        <f>'3e NC-Elec'!AC26</f>
        <v>-</v>
      </c>
      <c r="AC151" s="117" t="str">
        <f>'3e NC-Elec'!AD26</f>
        <v>-</v>
      </c>
      <c r="AD151" s="25"/>
    </row>
    <row r="152" spans="1:30" s="26" customFormat="1" ht="11.25" customHeight="1" x14ac:dyDescent="0.15">
      <c r="A152" s="207">
        <v>5</v>
      </c>
      <c r="B152" s="120" t="s">
        <v>248</v>
      </c>
      <c r="C152" s="120" t="s">
        <v>185</v>
      </c>
      <c r="D152" s="122" t="s">
        <v>124</v>
      </c>
      <c r="E152" s="119"/>
      <c r="F152" s="27"/>
      <c r="G152" s="117">
        <f>IF('3g CPIH'!C$17="-","-",'3h OC '!$E$7*('3g CPIH'!C$17/'3g CPIH'!$G$17))</f>
        <v>38.772147945205475</v>
      </c>
      <c r="H152" s="117">
        <f>IF('3g CPIH'!D$17="-","-",'3h OC '!$E$7*('3g CPIH'!D$17/'3g CPIH'!$G$17))</f>
        <v>38.849769863013698</v>
      </c>
      <c r="I152" s="117">
        <f>IF('3g CPIH'!E$17="-","-",'3h OC '!$E$7*('3g CPIH'!E$17/'3g CPIH'!$G$17))</f>
        <v>38.966202739726029</v>
      </c>
      <c r="J152" s="117">
        <f>IF('3g CPIH'!F$17="-","-",'3h OC '!$E$7*('3g CPIH'!F$17/'3g CPIH'!$G$17))</f>
        <v>39.199068493150683</v>
      </c>
      <c r="K152" s="117">
        <f>IF('3g CPIH'!G$17="-","-",'3h OC '!$E$7*('3g CPIH'!G$17/'3g CPIH'!$G$17))</f>
        <v>39.6648</v>
      </c>
      <c r="L152" s="117">
        <f>IF('3g CPIH'!H$17="-","-",'3h OC '!$E$7*('3g CPIH'!H$17/'3g CPIH'!$G$17))</f>
        <v>40.169342465753431</v>
      </c>
      <c r="M152" s="117">
        <f>IF('3g CPIH'!I$17="-","-",'3h OC '!$E$7*('3g CPIH'!I$17/'3g CPIH'!$G$17))</f>
        <v>40.751506849315064</v>
      </c>
      <c r="N152" s="117">
        <f>IF('3g CPIH'!J$17="-","-",'3h OC '!$E$7*('3g CPIH'!J$17/'3g CPIH'!$G$17))</f>
        <v>41.100805479452056</v>
      </c>
      <c r="O152" s="27"/>
      <c r="P152" s="117">
        <f>IF('3g CPIH'!L$17="-","-",'3h OC '!$E$7*('3g CPIH'!L$17/'3g CPIH'!$G$17))</f>
        <v>41.100805479452056</v>
      </c>
      <c r="Q152" s="117">
        <f>IF('3g CPIH'!M$17="-","-",'3h OC '!$E$7*('3g CPIH'!M$17/'3g CPIH'!$G$17))</f>
        <v>41.566536986301365</v>
      </c>
      <c r="R152" s="117">
        <f>IF('3g CPIH'!N$17="-","-",'3h OC '!$E$7*('3g CPIH'!N$17/'3g CPIH'!$G$17))</f>
        <v>41.877024657534243</v>
      </c>
      <c r="S152" s="117">
        <f>IF('3g CPIH'!O$17="-","-",'3h OC '!$E$7*('3g CPIH'!O$17/'3g CPIH'!$G$17))</f>
        <v>42.109890410958904</v>
      </c>
      <c r="T152" s="117">
        <f>IF('3g CPIH'!P$17="-","-",'3h OC '!$E$7*('3g CPIH'!P$17/'3g CPIH'!$G$17))</f>
        <v>42.226323287671228</v>
      </c>
      <c r="U152" s="117">
        <f>IF('3g CPIH'!Q$17="-","-",'3h OC '!$E$7*('3g CPIH'!Q$17/'3g CPIH'!$G$17))</f>
        <v>42.45918904109589</v>
      </c>
      <c r="V152" s="117">
        <f>IF('3g CPIH'!R$17="-","-",'3h OC '!$E$7*('3g CPIH'!R$17/'3g CPIH'!$G$17))</f>
        <v>43.235408219178083</v>
      </c>
      <c r="W152" s="117">
        <f>IF('3g CPIH'!S$17="-","-",'3h OC '!$E$7*('3g CPIH'!S$17/'3g CPIH'!$G$17))</f>
        <v>44.516169863013701</v>
      </c>
      <c r="X152" s="27"/>
      <c r="Y152" s="117">
        <f>IF('3g CPIH'!U$17="-","-",'3h OC '!$E$7*('3g CPIH'!U$17/'3g CPIH'!$G$17))</f>
        <v>46.767205479452052</v>
      </c>
      <c r="Z152" s="117" t="str">
        <f>IF('3g CPIH'!V$17="-","-",'3h OC '!$E$7*('3g CPIH'!V$17/'3g CPIH'!$G$17))</f>
        <v>-</v>
      </c>
      <c r="AA152" s="117" t="str">
        <f>IF('3g CPIH'!W$17="-","-",'3h OC '!$E$7*('3g CPIH'!W$17/'3g CPIH'!$G$17))</f>
        <v>-</v>
      </c>
      <c r="AB152" s="117" t="str">
        <f>IF('3g CPIH'!X$17="-","-",'3h OC '!$E$7*('3g CPIH'!X$17/'3g CPIH'!$G$17))</f>
        <v>-</v>
      </c>
      <c r="AC152" s="117" t="str">
        <f>IF('3g CPIH'!Y$17="-","-",'3h OC '!$E$7*('3g CPIH'!Y$17/'3g CPIH'!$G$17))</f>
        <v>-</v>
      </c>
      <c r="AD152" s="25"/>
    </row>
    <row r="153" spans="1:30" s="26" customFormat="1" ht="11.25" customHeight="1" x14ac:dyDescent="0.15">
      <c r="A153" s="207">
        <v>6</v>
      </c>
      <c r="B153" s="120" t="s">
        <v>248</v>
      </c>
      <c r="C153" s="120" t="s">
        <v>186</v>
      </c>
      <c r="D153" s="122" t="s">
        <v>124</v>
      </c>
      <c r="E153" s="119"/>
      <c r="F153" s="27"/>
      <c r="G153" s="117" t="s">
        <v>249</v>
      </c>
      <c r="H153" s="117" t="s">
        <v>249</v>
      </c>
      <c r="I153" s="117" t="s">
        <v>249</v>
      </c>
      <c r="J153" s="117" t="s">
        <v>249</v>
      </c>
      <c r="K153" s="117">
        <f>IF('3i SMNCC'!G$64="-","-",'3i SMNCC'!G$64)</f>
        <v>0</v>
      </c>
      <c r="L153" s="117">
        <f>IF('3i SMNCC'!H$64="-","-",'3i SMNCC'!H$64)</f>
        <v>-0.1310662676190151</v>
      </c>
      <c r="M153" s="117">
        <f>IF('3i SMNCC'!I$64="-","-",'3i SMNCC'!I$64)</f>
        <v>1.6490220555819262</v>
      </c>
      <c r="N153" s="117">
        <f>IF('3i SMNCC'!J$64="-","-",'3i SMNCC'!J$64)</f>
        <v>1.7011822078168848</v>
      </c>
      <c r="O153" s="27"/>
      <c r="P153" s="117">
        <f>IF('3i SMNCC'!L$64="-","-",'3i SMNCC'!L$64)</f>
        <v>1.7011822078168848</v>
      </c>
      <c r="Q153" s="117">
        <f>IF('3i SMNCC'!M$64="-","-",'3i SMNCC'!M$64)</f>
        <v>3.37071596157242</v>
      </c>
      <c r="R153" s="117">
        <f>IF('3i SMNCC'!N$64="-","-",'3i SMNCC'!N$64)</f>
        <v>3.2761312765157915</v>
      </c>
      <c r="S153" s="117">
        <f>IF('3i SMNCC'!O$64="-","-",'3i SMNCC'!O$64)</f>
        <v>4.8946129781636989</v>
      </c>
      <c r="T153" s="117">
        <f>IF('3i SMNCC'!P$64="-","-",'3i SMNCC'!P$64)</f>
        <v>4.2887571563853468</v>
      </c>
      <c r="U153" s="117">
        <f>IF('3i SMNCC'!Q$64="-","-",'3i SMNCC'!Q$64)</f>
        <v>4.0337120778428694</v>
      </c>
      <c r="V153" s="117">
        <f>IF('3i SMNCC'!R$64="-","-",'3i SMNCC'!R$64)</f>
        <v>4.3260832188341771</v>
      </c>
      <c r="W153" s="117">
        <f>IF('3i SMNCC'!S$64="-","-",'3i SMNCC'!S$64)</f>
        <v>4.2015880379606623</v>
      </c>
      <c r="X153" s="27"/>
      <c r="Y153" s="117">
        <f>IF('3i SMNCC'!U$64="-","-",'3i SMNCC'!U$64)</f>
        <v>4.0728065027047933</v>
      </c>
      <c r="Z153" s="117" t="str">
        <f>IF('3i SMNCC'!V$64="-","-",'3i SMNCC'!V$64)</f>
        <v>-</v>
      </c>
      <c r="AA153" s="117" t="str">
        <f>IF('3i SMNCC'!W$64="-","-",'3i SMNCC'!W$64)</f>
        <v>-</v>
      </c>
      <c r="AB153" s="117" t="str">
        <f>IF('3i SMNCC'!X$64="-","-",'3i SMNCC'!X$64)</f>
        <v>-</v>
      </c>
      <c r="AC153" s="117" t="str">
        <f>IF('3i SMNCC'!Y$64="-","-",'3i SMNCC'!Y$64)</f>
        <v>-</v>
      </c>
      <c r="AD153" s="25"/>
    </row>
    <row r="154" spans="1:30" s="26" customFormat="1" ht="11.25" customHeight="1" x14ac:dyDescent="0.15">
      <c r="A154" s="207">
        <v>7</v>
      </c>
      <c r="B154" s="120" t="s">
        <v>248</v>
      </c>
      <c r="C154" s="120" t="s">
        <v>187</v>
      </c>
      <c r="D154" s="122" t="s">
        <v>124</v>
      </c>
      <c r="E154" s="119"/>
      <c r="F154" s="27"/>
      <c r="G154" s="117">
        <f>IF('3g CPIH'!C$17="-","-",'3j PAAC PAP'!$G$11*('3g CPIH'!C$17/'3g CPIH'!$G$17))</f>
        <v>23.857918590998043</v>
      </c>
      <c r="H154" s="117">
        <f>IF('3g CPIH'!D$17="-","-",'3j PAAC PAP'!$G$11*('3g CPIH'!D$17/'3g CPIH'!$G$17))</f>
        <v>23.905682191780819</v>
      </c>
      <c r="I154" s="117">
        <f>IF('3g CPIH'!E$17="-","-",'3j PAAC PAP'!$G$11*('3g CPIH'!E$17/'3g CPIH'!$G$17))</f>
        <v>23.977327592954992</v>
      </c>
      <c r="J154" s="117">
        <f>IF('3g CPIH'!F$17="-","-",'3j PAAC PAP'!$G$11*('3g CPIH'!F$17/'3g CPIH'!$G$17))</f>
        <v>24.120618395303325</v>
      </c>
      <c r="K154" s="117">
        <f>IF('3g CPIH'!G$17="-","-",'3j PAAC PAP'!$G$11*('3g CPIH'!G$17/'3g CPIH'!$G$17))</f>
        <v>24.4072</v>
      </c>
      <c r="L154" s="117">
        <f>IF('3g CPIH'!H$17="-","-",'3j PAAC PAP'!$G$11*('3g CPIH'!H$17/'3g CPIH'!$G$17))</f>
        <v>24.717663405088064</v>
      </c>
      <c r="M154" s="117">
        <f>IF('3g CPIH'!I$17="-","-",'3j PAAC PAP'!$G$11*('3g CPIH'!I$17/'3g CPIH'!$G$17))</f>
        <v>25.075890410958902</v>
      </c>
      <c r="N154" s="117">
        <f>IF('3g CPIH'!J$17="-","-",'3j PAAC PAP'!$G$11*('3g CPIH'!J$17/'3g CPIH'!$G$17))</f>
        <v>25.290826614481411</v>
      </c>
      <c r="O154" s="27"/>
      <c r="P154" s="117">
        <f>IF('3g CPIH'!L$17="-","-",'3j PAAC PAP'!$G$11*('3g CPIH'!L$17/'3g CPIH'!$G$17))</f>
        <v>25.290826614481411</v>
      </c>
      <c r="Q154" s="117">
        <f>IF('3g CPIH'!M$17="-","-",'3j PAAC PAP'!$G$11*('3g CPIH'!M$17/'3g CPIH'!$G$17))</f>
        <v>25.577408219178082</v>
      </c>
      <c r="R154" s="117">
        <f>IF('3g CPIH'!N$17="-","-",'3j PAAC PAP'!$G$11*('3g CPIH'!N$17/'3g CPIH'!$G$17))</f>
        <v>25.768462622309197</v>
      </c>
      <c r="S154" s="117">
        <f>IF('3g CPIH'!O$17="-","-",'3j PAAC PAP'!$G$11*('3g CPIH'!O$17/'3g CPIH'!$G$17))</f>
        <v>25.911753424657533</v>
      </c>
      <c r="T154" s="117">
        <f>IF('3g CPIH'!P$17="-","-",'3j PAAC PAP'!$G$11*('3g CPIH'!P$17/'3g CPIH'!$G$17))</f>
        <v>25.983398825831699</v>
      </c>
      <c r="U154" s="117">
        <f>IF('3g CPIH'!Q$17="-","-",'3j PAAC PAP'!$G$11*('3g CPIH'!Q$17/'3g CPIH'!$G$17))</f>
        <v>26.126689628180038</v>
      </c>
      <c r="V154" s="117">
        <f>IF('3g CPIH'!R$17="-","-",'3j PAAC PAP'!$G$11*('3g CPIH'!R$17/'3g CPIH'!$G$17))</f>
        <v>26.604325636007829</v>
      </c>
      <c r="W154" s="117">
        <f>IF('3g CPIH'!S$17="-","-",'3j PAAC PAP'!$G$11*('3g CPIH'!S$17/'3g CPIH'!$G$17))</f>
        <v>27.39242504892368</v>
      </c>
      <c r="X154" s="27"/>
      <c r="Y154" s="117">
        <f>IF('3g CPIH'!U$17="-","-",'3j PAAC PAP'!$G$11*('3g CPIH'!U$17/'3g CPIH'!$G$17))</f>
        <v>28.777569471624265</v>
      </c>
      <c r="Z154" s="117" t="str">
        <f>IF('3g CPIH'!V$17="-","-",'3j PAAC PAP'!$G$11*('3g CPIH'!V$17/'3g CPIH'!$G$17))</f>
        <v>-</v>
      </c>
      <c r="AA154" s="117" t="str">
        <f>IF('3g CPIH'!W$17="-","-",'3j PAAC PAP'!$G$11*('3g CPIH'!W$17/'3g CPIH'!$G$17))</f>
        <v>-</v>
      </c>
      <c r="AB154" s="117" t="str">
        <f>IF('3g CPIH'!X$17="-","-",'3j PAAC PAP'!$G$11*('3g CPIH'!X$17/'3g CPIH'!$G$17))</f>
        <v>-</v>
      </c>
      <c r="AC154" s="117" t="str">
        <f>IF('3g CPIH'!Y$17="-","-",'3j PAAC PAP'!$G$11*('3g CPIH'!Y$17/'3g CPIH'!$G$17))</f>
        <v>-</v>
      </c>
      <c r="AD154" s="25"/>
    </row>
    <row r="155" spans="1:30" s="26" customFormat="1" ht="11.25" x14ac:dyDescent="0.15">
      <c r="A155" s="207">
        <v>8</v>
      </c>
      <c r="B155" s="120" t="s">
        <v>248</v>
      </c>
      <c r="C155" s="120" t="s">
        <v>188</v>
      </c>
      <c r="D155" s="122" t="s">
        <v>124</v>
      </c>
      <c r="E155" s="119"/>
      <c r="F155" s="27"/>
      <c r="G155" s="117">
        <f>IF(G150="-","-",SUM(G147:G153)*'3j PAAC PAP'!$G$29)</f>
        <v>0</v>
      </c>
      <c r="H155" s="117">
        <f>IF(H150="-","-",SUM(H147:H153)*'3j PAAC PAP'!$G$29)</f>
        <v>0</v>
      </c>
      <c r="I155" s="117">
        <f>IF(I150="-","-",SUM(I147:I153)*'3j PAAC PAP'!$G$29)</f>
        <v>0</v>
      </c>
      <c r="J155" s="117">
        <f>IF(J150="-","-",SUM(J147:J153)*'3j PAAC PAP'!$G$29)</f>
        <v>0</v>
      </c>
      <c r="K155" s="117">
        <f>IF(K150="-","-",SUM(K147:K153)*'3j PAAC PAP'!$G$29)</f>
        <v>0</v>
      </c>
      <c r="L155" s="117">
        <f>IF(L150="-","-",SUM(L147:L153)*'3j PAAC PAP'!$G$29)</f>
        <v>0</v>
      </c>
      <c r="M155" s="117">
        <f>IF(M150="-","-",SUM(M147:M153)*'3j PAAC PAP'!$G$29)</f>
        <v>0</v>
      </c>
      <c r="N155" s="117">
        <f>IF(N150="-","-",SUM(N147:N153)*'3j PAAC PAP'!$G$29)</f>
        <v>0</v>
      </c>
      <c r="O155" s="27"/>
      <c r="P155" s="117">
        <f>IF(P150="-","-",SUM(P147:P153)*'3j PAAC PAP'!$G$29)</f>
        <v>0</v>
      </c>
      <c r="Q155" s="117">
        <f>IF(Q150="-","-",SUM(Q147:Q153)*'3j PAAC PAP'!$G$29)</f>
        <v>0</v>
      </c>
      <c r="R155" s="117">
        <f>IF(R150="-","-",SUM(R147:R153)*'3j PAAC PAP'!$G$29)</f>
        <v>0</v>
      </c>
      <c r="S155" s="117">
        <f>IF(S150="-","-",SUM(S147:S153)*'3j PAAC PAP'!$G$29)</f>
        <v>0</v>
      </c>
      <c r="T155" s="117">
        <f>IF(T150="-","-",SUM(T147:T153)*'3j PAAC PAP'!$G$29)</f>
        <v>0</v>
      </c>
      <c r="U155" s="117">
        <f>IF(U150="-","-",SUM(U147:U153)*'3j PAAC PAP'!$G$29)</f>
        <v>0</v>
      </c>
      <c r="V155" s="117">
        <f>IF(V150="-","-",SUM(V147:V153)*'3j PAAC PAP'!$G$29)</f>
        <v>0</v>
      </c>
      <c r="W155" s="117">
        <f>IF(W150="-","-",SUM(W147:W153)*'3j PAAC PAP'!$G$29)</f>
        <v>0</v>
      </c>
      <c r="X155" s="27"/>
      <c r="Y155" s="117">
        <f>IF(Y150="-","-",SUM(Y147:Y153)*'3j PAAC PAP'!$G$29)</f>
        <v>0</v>
      </c>
      <c r="Z155" s="117" t="str">
        <f>IF(Z150="-","-",SUM(Z147:Z153)*'3j PAAC PAP'!$G$29)</f>
        <v>-</v>
      </c>
      <c r="AA155" s="117" t="str">
        <f>IF(AA150="-","-",SUM(AA147:AA153)*'3j PAAC PAP'!$G$29)</f>
        <v>-</v>
      </c>
      <c r="AB155" s="117" t="str">
        <f>IF(AB150="-","-",SUM(AB147:AB153)*'3j PAAC PAP'!$G$29)</f>
        <v>-</v>
      </c>
      <c r="AC155" s="117" t="str">
        <f>IF(AC150="-","-",SUM(AC147:AC153)*'3j PAAC PAP'!$G$29)</f>
        <v>-</v>
      </c>
      <c r="AD155" s="25"/>
    </row>
    <row r="156" spans="1:30" s="26" customFormat="1" ht="11.25" x14ac:dyDescent="0.15">
      <c r="A156" s="207">
        <v>9</v>
      </c>
      <c r="B156" s="120" t="s">
        <v>189</v>
      </c>
      <c r="C156" s="120" t="s">
        <v>250</v>
      </c>
      <c r="D156" s="122" t="s">
        <v>124</v>
      </c>
      <c r="E156" s="161"/>
      <c r="F156" s="27"/>
      <c r="G156" s="117">
        <f>IF(G150="-","-",SUM(G147:G155)*'3k EBIT'!$E$7)</f>
        <v>1.8313281742675125</v>
      </c>
      <c r="H156" s="117">
        <f>IF(H150="-","-",SUM(H147:H155)*'3k EBIT'!$E$7)</f>
        <v>1.8337566409915829</v>
      </c>
      <c r="I156" s="117">
        <f>IF(I150="-","-",SUM(I147:I155)*'3k EBIT'!$E$7)</f>
        <v>1.7226822333551235</v>
      </c>
      <c r="J156" s="117">
        <f>IF(J150="-","-",SUM(J147:J155)*'3k EBIT'!$E$7)</f>
        <v>1.7299676335273346</v>
      </c>
      <c r="K156" s="117">
        <f>IF(K150="-","-",SUM(K147:K155)*'3k EBIT'!$E$7)</f>
        <v>1.7319447199103197</v>
      </c>
      <c r="L156" s="117">
        <f>IF(L150="-","-",SUM(L147:L155)*'3k EBIT'!$E$7)</f>
        <v>1.7451912621455323</v>
      </c>
      <c r="M156" s="117">
        <f>IF(M150="-","-",SUM(M147:M155)*'3k EBIT'!$E$7)</f>
        <v>1.8108410089154034</v>
      </c>
      <c r="N156" s="117">
        <f>IF(N150="-","-",SUM(N147:N155)*'3k EBIT'!$E$7)</f>
        <v>1.8227793470022071</v>
      </c>
      <c r="O156" s="27"/>
      <c r="P156" s="117">
        <f>IF(P150="-","-",SUM(P147:P155)*'3k EBIT'!$E$7)</f>
        <v>1.8227793470022071</v>
      </c>
      <c r="Q156" s="117">
        <f>IF(Q150="-","-",SUM(Q147:Q155)*'3k EBIT'!$E$7)</f>
        <v>1.9153425630883976</v>
      </c>
      <c r="R156" s="117">
        <f>IF(R150="-","-",SUM(R147:R155)*'3k EBIT'!$E$7)</f>
        <v>1.9215419408452314</v>
      </c>
      <c r="S156" s="117">
        <f>IF(S150="-","-",SUM(S147:S155)*'3k EBIT'!$E$7)</f>
        <v>2.0361996130474682</v>
      </c>
      <c r="T156" s="117">
        <f>IF(T150="-","-",SUM(T147:T155)*'3k EBIT'!$E$7)</f>
        <v>2.0221006148594292</v>
      </c>
      <c r="U156" s="117">
        <f>IF(U150="-","-",SUM(U147:U155)*'3k EBIT'!$E$7)</f>
        <v>2.0093439609323256</v>
      </c>
      <c r="V156" s="117">
        <f>IF(V150="-","-",SUM(V147:V155)*'3k EBIT'!$E$7)</f>
        <v>2.0368506945476739</v>
      </c>
      <c r="W156" s="117">
        <f>IF(W150="-","-",SUM(W147:W155)*'3k EBIT'!$E$7)</f>
        <v>3.5049283100117248</v>
      </c>
      <c r="X156" s="27"/>
      <c r="Y156" s="117">
        <f>IF(Y150="-","-",SUM(Y147:Y155)*'3k EBIT'!$E$7)</f>
        <v>3.5791399258003005</v>
      </c>
      <c r="Z156" s="117" t="str">
        <f>IF(Z150="-","-",SUM(Z147:Z155)*'3k EBIT'!$E$7)</f>
        <v>-</v>
      </c>
      <c r="AA156" s="117" t="str">
        <f>IF(AA150="-","-",SUM(AA147:AA155)*'3k EBIT'!$E$7)</f>
        <v>-</v>
      </c>
      <c r="AB156" s="117" t="str">
        <f>IF(AB150="-","-",SUM(AB147:AB155)*'3k EBIT'!$E$7)</f>
        <v>-</v>
      </c>
      <c r="AC156" s="117" t="str">
        <f>IF(AC150="-","-",SUM(AC147:AC155)*'3k EBIT'!$E$7)</f>
        <v>-</v>
      </c>
      <c r="AD156" s="25"/>
    </row>
    <row r="157" spans="1:30" s="26" customFormat="1" ht="11.25" x14ac:dyDescent="0.15">
      <c r="A157" s="207">
        <v>10</v>
      </c>
      <c r="B157" s="120" t="s">
        <v>251</v>
      </c>
      <c r="C157" s="156" t="s">
        <v>252</v>
      </c>
      <c r="D157" s="122" t="s">
        <v>124</v>
      </c>
      <c r="E157" s="122"/>
      <c r="F157" s="27"/>
      <c r="G157" s="117">
        <f>IF(G152="-","-",SUM(G147:G150,G152:G156)*'3l HAP'!$E$8)</f>
        <v>1.039776786420612</v>
      </c>
      <c r="H157" s="117">
        <f>IF(H152="-","-",SUM(H147:H150,H152:H156)*'3l HAP'!$E$8)</f>
        <v>1.0416481109796099</v>
      </c>
      <c r="I157" s="117">
        <f>IF(I152="-","-",SUM(I147:I150,I152:I156)*'3l HAP'!$E$8)</f>
        <v>1.0436975722173567</v>
      </c>
      <c r="J157" s="117">
        <f>IF(J152="-","-",SUM(J147:J150,J152:J156)*'3l HAP'!$E$8)</f>
        <v>1.0493115458943503</v>
      </c>
      <c r="K157" s="117">
        <f>IF(K152="-","-",SUM(K147:K150,K152:K156)*'3l HAP'!$E$8)</f>
        <v>1.0615229764089211</v>
      </c>
      <c r="L157" s="117">
        <f>IF(L152="-","-",SUM(L147:L150,L152:L156)*'3l HAP'!$E$8)</f>
        <v>1.0717304787645674</v>
      </c>
      <c r="M157" s="117">
        <f>IF(M152="-","-",SUM(M147:M150,M152:M156)*'3l HAP'!$E$8)</f>
        <v>1.1185779951298711</v>
      </c>
      <c r="N157" s="117">
        <f>IF(N152="-","-",SUM(N147:N150,N152:N156)*'3l HAP'!$E$8)</f>
        <v>1.1277774233262807</v>
      </c>
      <c r="O157" s="27"/>
      <c r="P157" s="117">
        <f>IF(P152="-","-",SUM(P147:P150,P152:P156)*'3l HAP'!$E$8)</f>
        <v>1.1277774233262807</v>
      </c>
      <c r="Q157" s="117">
        <f>IF(Q152="-","-",SUM(Q147:Q150,Q152:Q156)*'3l HAP'!$E$8)</f>
        <v>1.1670408694811107</v>
      </c>
      <c r="R157" s="117">
        <f>IF(R152="-","-",SUM(R147:R150,R152:R156)*'3l HAP'!$E$8)</f>
        <v>1.1718179774941138</v>
      </c>
      <c r="S157" s="117">
        <f>IF(S152="-","-",SUM(S147:S150,S152:S156)*'3l HAP'!$E$8)</f>
        <v>1.2051278898530906</v>
      </c>
      <c r="T157" s="117">
        <f>IF(T152="-","-",SUM(T147:T150,T152:T156)*'3l HAP'!$E$8)</f>
        <v>1.1942635031579658</v>
      </c>
      <c r="U157" s="117">
        <f>IF(U152="-","-",SUM(U147:U150,U152:U156)*'3l HAP'!$E$8)</f>
        <v>1.1967246177631841</v>
      </c>
      <c r="V157" s="117">
        <f>IF(V152="-","-",SUM(V147:V150,V152:V156)*'3l HAP'!$E$8)</f>
        <v>1.2179207188429377</v>
      </c>
      <c r="W157" s="117">
        <f>IF(W152="-","-",SUM(W147:W150,W152:W156)*'3l HAP'!$E$8)</f>
        <v>1.3065823836486363</v>
      </c>
      <c r="X157" s="27"/>
      <c r="Y157" s="117">
        <f>IF(Y152="-","-",SUM(Y147:Y150,Y152:Y156)*'3l HAP'!$E$8)</f>
        <v>1.3637682688047261</v>
      </c>
      <c r="Z157" s="117" t="str">
        <f>IF(Z152="-","-",SUM(Z147:Z150,Z152:Z156)*'3l HAP'!$E$8)</f>
        <v>-</v>
      </c>
      <c r="AA157" s="117" t="str">
        <f>IF(AA152="-","-",SUM(AA147:AA150,AA152:AA156)*'3l HAP'!$E$8)</f>
        <v>-</v>
      </c>
      <c r="AB157" s="117" t="str">
        <f>IF(AB152="-","-",SUM(AB147:AB150,AB152:AB156)*'3l HAP'!$E$8)</f>
        <v>-</v>
      </c>
      <c r="AC157" s="117" t="str">
        <f>IF(AC152="-","-",SUM(AC147:AC150,AC152:AC156)*'3l HAP'!$E$8)</f>
        <v>-</v>
      </c>
      <c r="AD157" s="25"/>
    </row>
    <row r="158" spans="1:30" s="26" customFormat="1" ht="11.25" customHeight="1" x14ac:dyDescent="0.15">
      <c r="A158" s="207">
        <v>11</v>
      </c>
      <c r="B158" s="120" t="s">
        <v>253</v>
      </c>
      <c r="C158" s="120" t="str">
        <f>B158&amp;"_"&amp;D158</f>
        <v>Total_Yorkshire</v>
      </c>
      <c r="D158" s="122" t="s">
        <v>124</v>
      </c>
      <c r="E158" s="161"/>
      <c r="F158" s="27"/>
      <c r="G158" s="117">
        <f t="shared" ref="G158:N158" si="33">IF(G152="-","-",SUM(G147:G157))</f>
        <v>97.425430356573742</v>
      </c>
      <c r="H158" s="117">
        <f t="shared" si="33"/>
        <v>97.55511566644779</v>
      </c>
      <c r="I158" s="117">
        <f t="shared" si="33"/>
        <v>91.71114608784859</v>
      </c>
      <c r="J158" s="117">
        <f t="shared" si="33"/>
        <v>92.100202017470778</v>
      </c>
      <c r="K158" s="117">
        <f t="shared" si="33"/>
        <v>92.216470583056108</v>
      </c>
      <c r="L158" s="117">
        <f t="shared" si="33"/>
        <v>92.923864230869441</v>
      </c>
      <c r="M158" s="117">
        <f t="shared" si="33"/>
        <v>96.425960150028516</v>
      </c>
      <c r="N158" s="117">
        <f t="shared" si="33"/>
        <v>97.063492902206178</v>
      </c>
      <c r="O158" s="27"/>
      <c r="P158" s="117">
        <f t="shared" ref="P158:W158" si="34">IF(P152="-","-",SUM(P147:P157))</f>
        <v>97.063492902206178</v>
      </c>
      <c r="Q158" s="117">
        <f t="shared" si="34"/>
        <v>101.9745025511361</v>
      </c>
      <c r="R158" s="117">
        <f t="shared" si="34"/>
        <v>102.30556256421045</v>
      </c>
      <c r="S158" s="117">
        <f t="shared" si="34"/>
        <v>108.37348431039067</v>
      </c>
      <c r="T158" s="117">
        <f t="shared" si="34"/>
        <v>107.62056769398959</v>
      </c>
      <c r="U158" s="117">
        <f t="shared" si="34"/>
        <v>106.95162624765076</v>
      </c>
      <c r="V158" s="117">
        <f t="shared" si="34"/>
        <v>108.42054457260549</v>
      </c>
      <c r="W158" s="117">
        <f t="shared" si="34"/>
        <v>185.77641724114721</v>
      </c>
      <c r="X158" s="27"/>
      <c r="Y158" s="117">
        <f t="shared" ref="Y158:AC158" si="35">IF(Y152="-","-",SUM(Y147:Y157))</f>
        <v>189.7394760281604</v>
      </c>
      <c r="Z158" s="117" t="str">
        <f t="shared" si="35"/>
        <v>-</v>
      </c>
      <c r="AA158" s="117" t="str">
        <f t="shared" si="35"/>
        <v>-</v>
      </c>
      <c r="AB158" s="117" t="str">
        <f t="shared" si="35"/>
        <v>-</v>
      </c>
      <c r="AC158" s="117" t="str">
        <f t="shared" si="35"/>
        <v>-</v>
      </c>
      <c r="AD158" s="25"/>
    </row>
    <row r="159" spans="1:30" s="26" customFormat="1" ht="11.25" customHeight="1" x14ac:dyDescent="0.15">
      <c r="A159" s="207">
        <v>1</v>
      </c>
      <c r="B159" s="123" t="s">
        <v>244</v>
      </c>
      <c r="C159" s="123" t="s">
        <v>180</v>
      </c>
      <c r="D159" s="121" t="s">
        <v>127</v>
      </c>
      <c r="E159" s="160"/>
      <c r="F159" s="27"/>
      <c r="G159" s="35" t="s">
        <v>249</v>
      </c>
      <c r="H159" s="35" t="s">
        <v>249</v>
      </c>
      <c r="I159" s="35" t="s">
        <v>249</v>
      </c>
      <c r="J159" s="35" t="s">
        <v>249</v>
      </c>
      <c r="K159" s="35" t="s">
        <v>249</v>
      </c>
      <c r="L159" s="35" t="s">
        <v>249</v>
      </c>
      <c r="M159" s="35" t="s">
        <v>249</v>
      </c>
      <c r="N159" s="35" t="s">
        <v>249</v>
      </c>
      <c r="O159" s="27"/>
      <c r="P159" s="35" t="s">
        <v>249</v>
      </c>
      <c r="Q159" s="35" t="s">
        <v>249</v>
      </c>
      <c r="R159" s="35" t="s">
        <v>249</v>
      </c>
      <c r="S159" s="35" t="s">
        <v>249</v>
      </c>
      <c r="T159" s="35" t="s">
        <v>249</v>
      </c>
      <c r="U159" s="35" t="s">
        <v>249</v>
      </c>
      <c r="V159" s="35" t="s">
        <v>249</v>
      </c>
      <c r="W159" s="35" t="s">
        <v>249</v>
      </c>
      <c r="X159" s="27"/>
      <c r="Y159" s="35" t="s">
        <v>249</v>
      </c>
      <c r="Z159" s="35" t="s">
        <v>249</v>
      </c>
      <c r="AA159" s="35" t="s">
        <v>249</v>
      </c>
      <c r="AB159" s="35" t="s">
        <v>249</v>
      </c>
      <c r="AC159" s="35" t="s">
        <v>249</v>
      </c>
      <c r="AD159" s="25"/>
    </row>
    <row r="160" spans="1:30" s="26" customFormat="1" ht="11.25" customHeight="1" x14ac:dyDescent="0.15">
      <c r="A160" s="207">
        <v>2</v>
      </c>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x14ac:dyDescent="0.15">
      <c r="A161" s="207"/>
      <c r="B161" s="123" t="s">
        <v>245</v>
      </c>
      <c r="C161" s="123" t="s">
        <v>182</v>
      </c>
      <c r="D161" s="121" t="s">
        <v>127</v>
      </c>
      <c r="E161" s="160"/>
      <c r="F161" s="27"/>
      <c r="G161" s="35" t="str">
        <f>IF('3c AA'!J81="-","-",'3c AA'!J81)</f>
        <v>-</v>
      </c>
      <c r="H161" s="35" t="str">
        <f>IF('3c AA'!K81="-","-",'3c AA'!K81)</f>
        <v>-</v>
      </c>
      <c r="I161" s="35" t="str">
        <f>IF('3c AA'!L81="-","-",'3c AA'!L81)</f>
        <v>-</v>
      </c>
      <c r="J161" s="35" t="str">
        <f>IF('3c AA'!M81="-","-",'3c AA'!M81)</f>
        <v>-</v>
      </c>
      <c r="K161" s="35" t="str">
        <f>IF('3c AA'!N81="-","-",'3c AA'!N81)</f>
        <v>-</v>
      </c>
      <c r="L161" s="35" t="str">
        <f>IF('3c AA'!O81="-","-",'3c AA'!O81)</f>
        <v>-</v>
      </c>
      <c r="M161" s="35" t="str">
        <f>IF('3c AA'!P81="-","-",'3c AA'!P81)</f>
        <v>-</v>
      </c>
      <c r="N161" s="35" t="str">
        <f>IF('3c AA'!Q81="-","-",'3c AA'!Q81)</f>
        <v>-</v>
      </c>
      <c r="O161" s="27"/>
      <c r="P161" s="35" t="str">
        <f>IF('3c AA'!S81="-","-",'3c AA'!S81)</f>
        <v>-</v>
      </c>
      <c r="Q161" s="35" t="str">
        <f>IF('3c AA'!T81="-","-",'3c AA'!T81)</f>
        <v>-</v>
      </c>
      <c r="R161" s="35" t="str">
        <f>IF('3c AA'!U81="-","-",'3c AA'!U81)</f>
        <v>-</v>
      </c>
      <c r="S161" s="35" t="str">
        <f>IF('3c AA'!V81="-","-",'3c AA'!V81)</f>
        <v>-</v>
      </c>
      <c r="T161" s="35">
        <f>IF('3c AA'!W81="-","-",'3c AA'!W81)</f>
        <v>0</v>
      </c>
      <c r="U161" s="35">
        <f>IF('3c AA'!X81="-","-",'3c AA'!X81)</f>
        <v>0</v>
      </c>
      <c r="V161" s="35">
        <f>IF('3c AA'!Y81="-","-",'3c AA'!Y81)</f>
        <v>0</v>
      </c>
      <c r="W161" s="35" t="str">
        <f>IF('3c AA'!Z81="-","-",'3c AA'!Z81)</f>
        <v>-</v>
      </c>
      <c r="X161" s="27"/>
      <c r="Y161" s="35">
        <f>IF('3c AA'!AB81="-","-",'3c AA'!AB81)</f>
        <v>0</v>
      </c>
      <c r="Z161" s="35" t="str">
        <f>IF('3c AA'!AC81="-","-",'3c AA'!AC81)</f>
        <v>-</v>
      </c>
      <c r="AA161" s="35" t="str">
        <f>IF('3c AA'!AD81="-","-",'3c AA'!AD81)</f>
        <v>-</v>
      </c>
      <c r="AB161" s="35" t="str">
        <f>IF('3c AA'!AE81="-","-",'3c AA'!AE81)</f>
        <v>-</v>
      </c>
      <c r="AC161" s="35" t="str">
        <f>IF('3c AA'!AF81="-","-",'3c AA'!AF81)</f>
        <v>-</v>
      </c>
      <c r="AD161" s="25"/>
    </row>
    <row r="162" spans="1:30" s="26" customFormat="1" ht="11.25" customHeight="1" x14ac:dyDescent="0.15">
      <c r="A162" s="207">
        <v>3</v>
      </c>
      <c r="B162" s="123" t="s">
        <v>246</v>
      </c>
      <c r="C162" s="123" t="s">
        <v>183</v>
      </c>
      <c r="D162" s="121" t="s">
        <v>127</v>
      </c>
      <c r="E162" s="160"/>
      <c r="F162" s="27"/>
      <c r="G162" s="35">
        <f>IF('3d PC'!G15="-","-",'3d PC'!G56)</f>
        <v>6.5567588596821027</v>
      </c>
      <c r="H162" s="35">
        <f>IF('3d PC'!H15="-","-",'3d PC'!H56)</f>
        <v>6.5567588596821027</v>
      </c>
      <c r="I162" s="35">
        <f>IF('3d PC'!I15="-","-",'3d PC'!I56)</f>
        <v>6.6197359495950758</v>
      </c>
      <c r="J162" s="35">
        <f>IF('3d PC'!J15="-","-",'3d PC'!J56)</f>
        <v>6.6197359495950758</v>
      </c>
      <c r="K162" s="35">
        <f>IF('3d PC'!K15="-","-",'3d PC'!K56)</f>
        <v>6.6995028867368616</v>
      </c>
      <c r="L162" s="35">
        <f>IF('3d PC'!L15="-","-",'3d PC'!L56)</f>
        <v>6.6995028867368616</v>
      </c>
      <c r="M162" s="35">
        <f>IF('3d PC'!M15="-","-",'3d PC'!M56)</f>
        <v>7.1131218301273513</v>
      </c>
      <c r="N162" s="35">
        <f>IF('3d PC'!N15="-","-",'3d PC'!N56)</f>
        <v>7.1131218301273513</v>
      </c>
      <c r="O162" s="27"/>
      <c r="P162" s="35">
        <f>'3d PC'!P56</f>
        <v>7.1131218301273513</v>
      </c>
      <c r="Q162" s="35">
        <f>'3d PC'!Q56</f>
        <v>7.2804579515147188</v>
      </c>
      <c r="R162" s="35">
        <f>'3d PC'!R56</f>
        <v>7.1935840895118579</v>
      </c>
      <c r="S162" s="35">
        <f>'3d PC'!S56</f>
        <v>7.3593999937099728</v>
      </c>
      <c r="T162" s="35">
        <f>'3d PC'!T56</f>
        <v>7.0492243060839304</v>
      </c>
      <c r="U162" s="35">
        <f>'3d PC'!U56</f>
        <v>7.1089669218364691</v>
      </c>
      <c r="V162" s="35">
        <f>'3d PC'!V56</f>
        <v>6.9829560851947949</v>
      </c>
      <c r="W162" s="35">
        <f>'3d PC'!W56</f>
        <v>9.6262235975887975</v>
      </c>
      <c r="X162" s="27"/>
      <c r="Y162" s="35">
        <f>'3d PC'!Y56</f>
        <v>9.9504863797742438</v>
      </c>
      <c r="Z162" s="35" t="str">
        <f>'3d PC'!Z56</f>
        <v>-</v>
      </c>
      <c r="AA162" s="35" t="str">
        <f>'3d PC'!AA56</f>
        <v>-</v>
      </c>
      <c r="AB162" s="35" t="str">
        <f>'3d PC'!AB56</f>
        <v>-</v>
      </c>
      <c r="AC162" s="35" t="str">
        <f>'3d PC'!AC56</f>
        <v>-</v>
      </c>
      <c r="AD162" s="25"/>
    </row>
    <row r="163" spans="1:30" s="26" customFormat="1" ht="11.25" customHeight="1" x14ac:dyDescent="0.15">
      <c r="A163" s="207">
        <v>4</v>
      </c>
      <c r="B163" s="123" t="s">
        <v>247</v>
      </c>
      <c r="C163" s="123" t="s">
        <v>184</v>
      </c>
      <c r="D163" s="121" t="s">
        <v>127</v>
      </c>
      <c r="E163" s="160"/>
      <c r="F163" s="27"/>
      <c r="G163" s="35">
        <f>IF('3e NC-Elec'!H27="-","-",'3e NC-Elec'!H27)</f>
        <v>18.2135</v>
      </c>
      <c r="H163" s="35">
        <f>IF('3e NC-Elec'!I27="-","-",'3e NC-Elec'!I27)</f>
        <v>18.2135</v>
      </c>
      <c r="I163" s="35">
        <f>IF('3e NC-Elec'!J27="-","-",'3e NC-Elec'!J27)</f>
        <v>18.140499999999999</v>
      </c>
      <c r="J163" s="35">
        <f>IF('3e NC-Elec'!K27="-","-",'3e NC-Elec'!K27)</f>
        <v>18.140499999999999</v>
      </c>
      <c r="K163" s="35">
        <f>IF('3e NC-Elec'!L27="-","-",'3e NC-Elec'!L27)</f>
        <v>18.797499999999999</v>
      </c>
      <c r="L163" s="35">
        <f>IF('3e NC-Elec'!M27="-","-",'3e NC-Elec'!M27)</f>
        <v>18.797499999999999</v>
      </c>
      <c r="M163" s="35">
        <f>IF('3e NC-Elec'!N27="-","-",'3e NC-Elec'!N27)</f>
        <v>18.614999999999998</v>
      </c>
      <c r="N163" s="35">
        <f>IF('3e NC-Elec'!O27="-","-",'3e NC-Elec'!O27)</f>
        <v>18.614999999999998</v>
      </c>
      <c r="O163" s="27"/>
      <c r="P163" s="35">
        <f>'3e NC-Elec'!Q27</f>
        <v>18.614999999999998</v>
      </c>
      <c r="Q163" s="35">
        <f>'3e NC-Elec'!R27</f>
        <v>16.8995</v>
      </c>
      <c r="R163" s="35">
        <f>'3e NC-Elec'!S27</f>
        <v>16.8995</v>
      </c>
      <c r="S163" s="35">
        <f>'3e NC-Elec'!T27</f>
        <v>15.768000000000002</v>
      </c>
      <c r="T163" s="35">
        <f>'3e NC-Elec'!U27</f>
        <v>15.768000000000002</v>
      </c>
      <c r="U163" s="35">
        <f>'3e NC-Elec'!V27</f>
        <v>17.373999999999999</v>
      </c>
      <c r="V163" s="35">
        <f>'3e NC-Elec'!W27</f>
        <v>17.373999999999999</v>
      </c>
      <c r="W163" s="35">
        <f>'3e NC-Elec'!X27</f>
        <v>99.024499999999989</v>
      </c>
      <c r="X163" s="27"/>
      <c r="Y163" s="35">
        <f>'3e NC-Elec'!Z27</f>
        <v>99.024499999999989</v>
      </c>
      <c r="Z163" s="35" t="str">
        <f>'3e NC-Elec'!AA27</f>
        <v>-</v>
      </c>
      <c r="AA163" s="35" t="str">
        <f>'3e NC-Elec'!AB27</f>
        <v>-</v>
      </c>
      <c r="AB163" s="35" t="str">
        <f>'3e NC-Elec'!AC27</f>
        <v>-</v>
      </c>
      <c r="AC163" s="35" t="str">
        <f>'3e NC-Elec'!AD27</f>
        <v>-</v>
      </c>
      <c r="AD163" s="25"/>
    </row>
    <row r="164" spans="1:30" s="26" customFormat="1" ht="11.25" customHeight="1" x14ac:dyDescent="0.15">
      <c r="A164" s="207">
        <v>5</v>
      </c>
      <c r="B164" s="123" t="s">
        <v>248</v>
      </c>
      <c r="C164" s="123" t="s">
        <v>185</v>
      </c>
      <c r="D164" s="121" t="s">
        <v>127</v>
      </c>
      <c r="E164" s="160"/>
      <c r="F164" s="27"/>
      <c r="G164" s="35">
        <f>IF('3g CPIH'!C$17="-","-",'3h OC '!$E$7*('3g CPIH'!C$17/'3g CPIH'!$G$17))</f>
        <v>38.772147945205475</v>
      </c>
      <c r="H164" s="35">
        <f>IF('3g CPIH'!D$17="-","-",'3h OC '!$E$7*('3g CPIH'!D$17/'3g CPIH'!$G$17))</f>
        <v>38.849769863013698</v>
      </c>
      <c r="I164" s="35">
        <f>IF('3g CPIH'!E$17="-","-",'3h OC '!$E$7*('3g CPIH'!E$17/'3g CPIH'!$G$17))</f>
        <v>38.966202739726029</v>
      </c>
      <c r="J164" s="35">
        <f>IF('3g CPIH'!F$17="-","-",'3h OC '!$E$7*('3g CPIH'!F$17/'3g CPIH'!$G$17))</f>
        <v>39.199068493150683</v>
      </c>
      <c r="K164" s="35">
        <f>IF('3g CPIH'!G$17="-","-",'3h OC '!$E$7*('3g CPIH'!G$17/'3g CPIH'!$G$17))</f>
        <v>39.6648</v>
      </c>
      <c r="L164" s="35">
        <f>IF('3g CPIH'!H$17="-","-",'3h OC '!$E$7*('3g CPIH'!H$17/'3g CPIH'!$G$17))</f>
        <v>40.169342465753431</v>
      </c>
      <c r="M164" s="35">
        <f>IF('3g CPIH'!I$17="-","-",'3h OC '!$E$7*('3g CPIH'!I$17/'3g CPIH'!$G$17))</f>
        <v>40.751506849315064</v>
      </c>
      <c r="N164" s="35">
        <f>IF('3g CPIH'!J$17="-","-",'3h OC '!$E$7*('3g CPIH'!J$17/'3g CPIH'!$G$17))</f>
        <v>41.100805479452056</v>
      </c>
      <c r="O164" s="27"/>
      <c r="P164" s="35">
        <f>IF('3g CPIH'!L$17="-","-",'3h OC '!$E$7*('3g CPIH'!L$17/'3g CPIH'!$G$17))</f>
        <v>41.100805479452056</v>
      </c>
      <c r="Q164" s="35">
        <f>IF('3g CPIH'!M$17="-","-",'3h OC '!$E$7*('3g CPIH'!M$17/'3g CPIH'!$G$17))</f>
        <v>41.566536986301365</v>
      </c>
      <c r="R164" s="35">
        <f>IF('3g CPIH'!N$17="-","-",'3h OC '!$E$7*('3g CPIH'!N$17/'3g CPIH'!$G$17))</f>
        <v>41.877024657534243</v>
      </c>
      <c r="S164" s="35">
        <f>IF('3g CPIH'!O$17="-","-",'3h OC '!$E$7*('3g CPIH'!O$17/'3g CPIH'!$G$17))</f>
        <v>42.109890410958904</v>
      </c>
      <c r="T164" s="35">
        <f>IF('3g CPIH'!P$17="-","-",'3h OC '!$E$7*('3g CPIH'!P$17/'3g CPIH'!$G$17))</f>
        <v>42.226323287671228</v>
      </c>
      <c r="U164" s="35">
        <f>IF('3g CPIH'!Q$17="-","-",'3h OC '!$E$7*('3g CPIH'!Q$17/'3g CPIH'!$G$17))</f>
        <v>42.45918904109589</v>
      </c>
      <c r="V164" s="35">
        <f>IF('3g CPIH'!R$17="-","-",'3h OC '!$E$7*('3g CPIH'!R$17/'3g CPIH'!$G$17))</f>
        <v>43.235408219178083</v>
      </c>
      <c r="W164" s="35">
        <f>IF('3g CPIH'!S$17="-","-",'3h OC '!$E$7*('3g CPIH'!S$17/'3g CPIH'!$G$17))</f>
        <v>44.516169863013701</v>
      </c>
      <c r="X164" s="27"/>
      <c r="Y164" s="35">
        <f>IF('3g CPIH'!U$17="-","-",'3h OC '!$E$7*('3g CPIH'!U$17/'3g CPIH'!$G$17))</f>
        <v>46.767205479452052</v>
      </c>
      <c r="Z164" s="35" t="str">
        <f>IF('3g CPIH'!V$17="-","-",'3h OC '!$E$7*('3g CPIH'!V$17/'3g CPIH'!$G$17))</f>
        <v>-</v>
      </c>
      <c r="AA164" s="35" t="str">
        <f>IF('3g CPIH'!W$17="-","-",'3h OC '!$E$7*('3g CPIH'!W$17/'3g CPIH'!$G$17))</f>
        <v>-</v>
      </c>
      <c r="AB164" s="35" t="str">
        <f>IF('3g CPIH'!X$17="-","-",'3h OC '!$E$7*('3g CPIH'!X$17/'3g CPIH'!$G$17))</f>
        <v>-</v>
      </c>
      <c r="AC164" s="35" t="str">
        <f>IF('3g CPIH'!Y$17="-","-",'3h OC '!$E$7*('3g CPIH'!Y$17/'3g CPIH'!$G$17))</f>
        <v>-</v>
      </c>
      <c r="AD164" s="25"/>
    </row>
    <row r="165" spans="1:30" s="26" customFormat="1" ht="11.25" customHeight="1" x14ac:dyDescent="0.15">
      <c r="A165" s="207">
        <v>6</v>
      </c>
      <c r="B165" s="123" t="s">
        <v>248</v>
      </c>
      <c r="C165" s="123" t="s">
        <v>186</v>
      </c>
      <c r="D165" s="121" t="s">
        <v>127</v>
      </c>
      <c r="E165" s="160"/>
      <c r="F165" s="27"/>
      <c r="G165" s="35" t="s">
        <v>249</v>
      </c>
      <c r="H165" s="35" t="s">
        <v>249</v>
      </c>
      <c r="I165" s="35" t="s">
        <v>249</v>
      </c>
      <c r="J165" s="35" t="s">
        <v>249</v>
      </c>
      <c r="K165" s="35">
        <f>IF('3i SMNCC'!G$64="-","-",'3i SMNCC'!G$64)</f>
        <v>0</v>
      </c>
      <c r="L165" s="35">
        <f>IF('3i SMNCC'!H$64="-","-",'3i SMNCC'!H$64)</f>
        <v>-0.1310662676190151</v>
      </c>
      <c r="M165" s="35">
        <f>IF('3i SMNCC'!I$64="-","-",'3i SMNCC'!I$64)</f>
        <v>1.6490220555819262</v>
      </c>
      <c r="N165" s="35">
        <f>IF('3i SMNCC'!J$64="-","-",'3i SMNCC'!J$64)</f>
        <v>1.7011822078168848</v>
      </c>
      <c r="O165" s="27"/>
      <c r="P165" s="35">
        <f>IF('3i SMNCC'!L$64="-","-",'3i SMNCC'!L$64)</f>
        <v>1.7011822078168848</v>
      </c>
      <c r="Q165" s="35">
        <f>IF('3i SMNCC'!M$64="-","-",'3i SMNCC'!M$64)</f>
        <v>3.37071596157242</v>
      </c>
      <c r="R165" s="35">
        <f>IF('3i SMNCC'!N$64="-","-",'3i SMNCC'!N$64)</f>
        <v>3.2761312765157915</v>
      </c>
      <c r="S165" s="35">
        <f>IF('3i SMNCC'!O$64="-","-",'3i SMNCC'!O$64)</f>
        <v>4.8946129781636989</v>
      </c>
      <c r="T165" s="35">
        <f>IF('3i SMNCC'!P$64="-","-",'3i SMNCC'!P$64)</f>
        <v>4.2887571563853468</v>
      </c>
      <c r="U165" s="35">
        <f>IF('3i SMNCC'!Q$64="-","-",'3i SMNCC'!Q$64)</f>
        <v>4.0337120778428694</v>
      </c>
      <c r="V165" s="35">
        <f>IF('3i SMNCC'!R$64="-","-",'3i SMNCC'!R$64)</f>
        <v>4.3260832188341771</v>
      </c>
      <c r="W165" s="35">
        <f>IF('3i SMNCC'!S$64="-","-",'3i SMNCC'!S$64)</f>
        <v>4.2015880379606623</v>
      </c>
      <c r="X165" s="27"/>
      <c r="Y165" s="35">
        <f>IF('3i SMNCC'!U$64="-","-",'3i SMNCC'!U$64)</f>
        <v>4.0728065027047933</v>
      </c>
      <c r="Z165" s="35" t="str">
        <f>IF('3i SMNCC'!V$64="-","-",'3i SMNCC'!V$64)</f>
        <v>-</v>
      </c>
      <c r="AA165" s="35" t="str">
        <f>IF('3i SMNCC'!W$64="-","-",'3i SMNCC'!W$64)</f>
        <v>-</v>
      </c>
      <c r="AB165" s="35" t="str">
        <f>IF('3i SMNCC'!X$64="-","-",'3i SMNCC'!X$64)</f>
        <v>-</v>
      </c>
      <c r="AC165" s="35" t="str">
        <f>IF('3i SMNCC'!Y$64="-","-",'3i SMNCC'!Y$64)</f>
        <v>-</v>
      </c>
      <c r="AD165" s="25"/>
    </row>
    <row r="166" spans="1:30" s="26" customFormat="1" ht="11.25" x14ac:dyDescent="0.15">
      <c r="A166" s="207">
        <v>7</v>
      </c>
      <c r="B166" s="123" t="s">
        <v>248</v>
      </c>
      <c r="C166" s="123" t="s">
        <v>187</v>
      </c>
      <c r="D166" s="121" t="s">
        <v>127</v>
      </c>
      <c r="E166" s="160"/>
      <c r="F166" s="27"/>
      <c r="G166" s="35">
        <f>IF('3g CPIH'!C$17="-","-",'3j PAAC PAP'!$G$11*('3g CPIH'!C$17/'3g CPIH'!$G$17))</f>
        <v>23.857918590998043</v>
      </c>
      <c r="H166" s="35">
        <f>IF('3g CPIH'!D$17="-","-",'3j PAAC PAP'!$G$11*('3g CPIH'!D$17/'3g CPIH'!$G$17))</f>
        <v>23.905682191780819</v>
      </c>
      <c r="I166" s="35">
        <f>IF('3g CPIH'!E$17="-","-",'3j PAAC PAP'!$G$11*('3g CPIH'!E$17/'3g CPIH'!$G$17))</f>
        <v>23.977327592954992</v>
      </c>
      <c r="J166" s="35">
        <f>IF('3g CPIH'!F$17="-","-",'3j PAAC PAP'!$G$11*('3g CPIH'!F$17/'3g CPIH'!$G$17))</f>
        <v>24.120618395303325</v>
      </c>
      <c r="K166" s="35">
        <f>IF('3g CPIH'!G$17="-","-",'3j PAAC PAP'!$G$11*('3g CPIH'!G$17/'3g CPIH'!$G$17))</f>
        <v>24.4072</v>
      </c>
      <c r="L166" s="35">
        <f>IF('3g CPIH'!H$17="-","-",'3j PAAC PAP'!$G$11*('3g CPIH'!H$17/'3g CPIH'!$G$17))</f>
        <v>24.717663405088064</v>
      </c>
      <c r="M166" s="35">
        <f>IF('3g CPIH'!I$17="-","-",'3j PAAC PAP'!$G$11*('3g CPIH'!I$17/'3g CPIH'!$G$17))</f>
        <v>25.075890410958902</v>
      </c>
      <c r="N166" s="35">
        <f>IF('3g CPIH'!J$17="-","-",'3j PAAC PAP'!$G$11*('3g CPIH'!J$17/'3g CPIH'!$G$17))</f>
        <v>25.290826614481411</v>
      </c>
      <c r="O166" s="27"/>
      <c r="P166" s="35">
        <f>IF('3g CPIH'!L$17="-","-",'3j PAAC PAP'!$G$11*('3g CPIH'!L$17/'3g CPIH'!$G$17))</f>
        <v>25.290826614481411</v>
      </c>
      <c r="Q166" s="35">
        <f>IF('3g CPIH'!M$17="-","-",'3j PAAC PAP'!$G$11*('3g CPIH'!M$17/'3g CPIH'!$G$17))</f>
        <v>25.577408219178082</v>
      </c>
      <c r="R166" s="35">
        <f>IF('3g CPIH'!N$17="-","-",'3j PAAC PAP'!$G$11*('3g CPIH'!N$17/'3g CPIH'!$G$17))</f>
        <v>25.768462622309197</v>
      </c>
      <c r="S166" s="35">
        <f>IF('3g CPIH'!O$17="-","-",'3j PAAC PAP'!$G$11*('3g CPIH'!O$17/'3g CPIH'!$G$17))</f>
        <v>25.911753424657533</v>
      </c>
      <c r="T166" s="35">
        <f>IF('3g CPIH'!P$17="-","-",'3j PAAC PAP'!$G$11*('3g CPIH'!P$17/'3g CPIH'!$G$17))</f>
        <v>25.983398825831699</v>
      </c>
      <c r="U166" s="35">
        <f>IF('3g CPIH'!Q$17="-","-",'3j PAAC PAP'!$G$11*('3g CPIH'!Q$17/'3g CPIH'!$G$17))</f>
        <v>26.126689628180038</v>
      </c>
      <c r="V166" s="35">
        <f>IF('3g CPIH'!R$17="-","-",'3j PAAC PAP'!$G$11*('3g CPIH'!R$17/'3g CPIH'!$G$17))</f>
        <v>26.604325636007829</v>
      </c>
      <c r="W166" s="35">
        <f>IF('3g CPIH'!S$17="-","-",'3j PAAC PAP'!$G$11*('3g CPIH'!S$17/'3g CPIH'!$G$17))</f>
        <v>27.39242504892368</v>
      </c>
      <c r="X166" s="27"/>
      <c r="Y166" s="35">
        <f>IF('3g CPIH'!U$17="-","-",'3j PAAC PAP'!$G$11*('3g CPIH'!U$17/'3g CPIH'!$G$17))</f>
        <v>28.777569471624265</v>
      </c>
      <c r="Z166" s="35" t="str">
        <f>IF('3g CPIH'!V$17="-","-",'3j PAAC PAP'!$G$11*('3g CPIH'!V$17/'3g CPIH'!$G$17))</f>
        <v>-</v>
      </c>
      <c r="AA166" s="35" t="str">
        <f>IF('3g CPIH'!W$17="-","-",'3j PAAC PAP'!$G$11*('3g CPIH'!W$17/'3g CPIH'!$G$17))</f>
        <v>-</v>
      </c>
      <c r="AB166" s="35" t="str">
        <f>IF('3g CPIH'!X$17="-","-",'3j PAAC PAP'!$G$11*('3g CPIH'!X$17/'3g CPIH'!$G$17))</f>
        <v>-</v>
      </c>
      <c r="AC166" s="35" t="str">
        <f>IF('3g CPIH'!Y$17="-","-",'3j PAAC PAP'!$G$11*('3g CPIH'!Y$17/'3g CPIH'!$G$17))</f>
        <v>-</v>
      </c>
      <c r="AD166" s="25"/>
    </row>
    <row r="167" spans="1:30" s="26" customFormat="1" ht="11.25" x14ac:dyDescent="0.15">
      <c r="A167" s="207">
        <v>8</v>
      </c>
      <c r="B167" s="123" t="s">
        <v>248</v>
      </c>
      <c r="C167" s="123" t="s">
        <v>188</v>
      </c>
      <c r="D167" s="121" t="s">
        <v>127</v>
      </c>
      <c r="E167" s="160"/>
      <c r="F167" s="27"/>
      <c r="G167" s="35">
        <f>IF(G162="-","-",SUM(G159:G165)*'3j PAAC PAP'!$G$29)</f>
        <v>0</v>
      </c>
      <c r="H167" s="35">
        <f>IF(H162="-","-",SUM(H159:H165)*'3j PAAC PAP'!$G$29)</f>
        <v>0</v>
      </c>
      <c r="I167" s="35">
        <f>IF(I162="-","-",SUM(I159:I165)*'3j PAAC PAP'!$G$29)</f>
        <v>0</v>
      </c>
      <c r="J167" s="35">
        <f>IF(J162="-","-",SUM(J159:J165)*'3j PAAC PAP'!$G$29)</f>
        <v>0</v>
      </c>
      <c r="K167" s="35">
        <f>IF(K162="-","-",SUM(K159:K165)*'3j PAAC PAP'!$G$29)</f>
        <v>0</v>
      </c>
      <c r="L167" s="35">
        <f>IF(L162="-","-",SUM(L159:L165)*'3j PAAC PAP'!$G$29)</f>
        <v>0</v>
      </c>
      <c r="M167" s="35">
        <f>IF(M162="-","-",SUM(M159:M165)*'3j PAAC PAP'!$G$29)</f>
        <v>0</v>
      </c>
      <c r="N167" s="35">
        <f>IF(N162="-","-",SUM(N159:N165)*'3j PAAC PAP'!$G$29)</f>
        <v>0</v>
      </c>
      <c r="O167" s="27"/>
      <c r="P167" s="35">
        <f>IF(P162="-","-",SUM(P159:P165)*'3j PAAC PAP'!$G$29)</f>
        <v>0</v>
      </c>
      <c r="Q167" s="35">
        <f>IF(Q162="-","-",SUM(Q159:Q165)*'3j PAAC PAP'!$G$29)</f>
        <v>0</v>
      </c>
      <c r="R167" s="35">
        <f>IF(R162="-","-",SUM(R159:R165)*'3j PAAC PAP'!$G$29)</f>
        <v>0</v>
      </c>
      <c r="S167" s="35">
        <f>IF(S162="-","-",SUM(S159:S165)*'3j PAAC PAP'!$G$29)</f>
        <v>0</v>
      </c>
      <c r="T167" s="35">
        <f>IF(T162="-","-",SUM(T159:T165)*'3j PAAC PAP'!$G$29)</f>
        <v>0</v>
      </c>
      <c r="U167" s="35">
        <f>IF(U162="-","-",SUM(U159:U165)*'3j PAAC PAP'!$G$29)</f>
        <v>0</v>
      </c>
      <c r="V167" s="35">
        <f>IF(V162="-","-",SUM(V159:V165)*'3j PAAC PAP'!$G$29)</f>
        <v>0</v>
      </c>
      <c r="W167" s="35">
        <f>IF(W162="-","-",SUM(W159:W165)*'3j PAAC PAP'!$G$29)</f>
        <v>0</v>
      </c>
      <c r="X167" s="27"/>
      <c r="Y167" s="35">
        <f>IF(Y162="-","-",SUM(Y159:Y165)*'3j PAAC PAP'!$G$29)</f>
        <v>0</v>
      </c>
      <c r="Z167" s="35" t="str">
        <f>IF(Z162="-","-",SUM(Z159:Z165)*'3j PAAC PAP'!$G$29)</f>
        <v>-</v>
      </c>
      <c r="AA167" s="35" t="str">
        <f>IF(AA162="-","-",SUM(AA159:AA165)*'3j PAAC PAP'!$G$29)</f>
        <v>-</v>
      </c>
      <c r="AB167" s="35" t="str">
        <f>IF(AB162="-","-",SUM(AB159:AB165)*'3j PAAC PAP'!$G$29)</f>
        <v>-</v>
      </c>
      <c r="AC167" s="35" t="str">
        <f>IF(AC162="-","-",SUM(AC159:AC165)*'3j PAAC PAP'!$G$29)</f>
        <v>-</v>
      </c>
      <c r="AD167" s="25"/>
    </row>
    <row r="168" spans="1:30" s="26" customFormat="1" ht="11.25" x14ac:dyDescent="0.15">
      <c r="A168" s="207">
        <v>9</v>
      </c>
      <c r="B168" s="123" t="s">
        <v>189</v>
      </c>
      <c r="C168" s="123" t="s">
        <v>250</v>
      </c>
      <c r="D168" s="121" t="s">
        <v>127</v>
      </c>
      <c r="E168" s="160"/>
      <c r="F168" s="27"/>
      <c r="G168" s="35">
        <f>IF(G162="-","-",SUM(G159:G167)*'3k EBIT'!$E$7)</f>
        <v>1.6927695022675127</v>
      </c>
      <c r="H168" s="35">
        <f>IF(H162="-","-",SUM(H159:H167)*'3k EBIT'!$E$7)</f>
        <v>1.695197968991583</v>
      </c>
      <c r="I168" s="35">
        <f>IF(I162="-","-",SUM(I159:I167)*'3k EBIT'!$E$7)</f>
        <v>1.6986465453551234</v>
      </c>
      <c r="J168" s="35">
        <f>IF(J162="-","-",SUM(J159:J167)*'3k EBIT'!$E$7)</f>
        <v>1.7059319455273347</v>
      </c>
      <c r="K168" s="35">
        <f>IF(K162="-","-",SUM(K159:K167)*'3k EBIT'!$E$7)</f>
        <v>1.7347724479103197</v>
      </c>
      <c r="L168" s="35">
        <f>IF(L162="-","-",SUM(L159:L167)*'3k EBIT'!$E$7)</f>
        <v>1.7480189901455325</v>
      </c>
      <c r="M168" s="35">
        <f>IF(M162="-","-",SUM(M159:M167)*'3k EBIT'!$E$7)</f>
        <v>1.8051855529154035</v>
      </c>
      <c r="N168" s="35">
        <f>IF(N162="-","-",SUM(N159:N167)*'3k EBIT'!$E$7)</f>
        <v>1.8171238910022069</v>
      </c>
      <c r="O168" s="27"/>
      <c r="P168" s="35">
        <f>IF(P162="-","-",SUM(P159:P167)*'3k EBIT'!$E$7)</f>
        <v>1.8171238910022069</v>
      </c>
      <c r="Q168" s="35">
        <f>IF(Q162="-","-",SUM(Q159:Q167)*'3k EBIT'!$E$7)</f>
        <v>1.8340453830883974</v>
      </c>
      <c r="R168" s="35">
        <f>IF(R162="-","-",SUM(R159:R167)*'3k EBIT'!$E$7)</f>
        <v>1.8402447608452315</v>
      </c>
      <c r="S168" s="35">
        <f>IF(S162="-","-",SUM(S159:S167)*'3k EBIT'!$E$7)</f>
        <v>1.8601735450474683</v>
      </c>
      <c r="T168" s="35">
        <f>IF(T162="-","-",SUM(T159:T167)*'3k EBIT'!$E$7)</f>
        <v>1.8460745468594297</v>
      </c>
      <c r="U168" s="35">
        <f>IF(U162="-","-",SUM(U159:U167)*'3k EBIT'!$E$7)</f>
        <v>1.8806823369323253</v>
      </c>
      <c r="V168" s="35">
        <f>IF(V162="-","-",SUM(V159:V167)*'3k EBIT'!$E$7)</f>
        <v>1.9081890705476738</v>
      </c>
      <c r="W168" s="35">
        <f>IF(W162="-","-",SUM(W159:W167)*'3k EBIT'!$E$7)</f>
        <v>3.578449238011725</v>
      </c>
      <c r="X168" s="27"/>
      <c r="Y168" s="35">
        <f>IF(Y162="-","-",SUM(Y159:Y167)*'3k EBIT'!$E$7)</f>
        <v>3.6526608538003003</v>
      </c>
      <c r="Z168" s="35" t="str">
        <f>IF(Z162="-","-",SUM(Z159:Z167)*'3k EBIT'!$E$7)</f>
        <v>-</v>
      </c>
      <c r="AA168" s="35" t="str">
        <f>IF(AA162="-","-",SUM(AA159:AA167)*'3k EBIT'!$E$7)</f>
        <v>-</v>
      </c>
      <c r="AB168" s="35" t="str">
        <f>IF(AB162="-","-",SUM(AB159:AB167)*'3k EBIT'!$E$7)</f>
        <v>-</v>
      </c>
      <c r="AC168" s="35" t="str">
        <f>IF(AC162="-","-",SUM(AC159:AC167)*'3k EBIT'!$E$7)</f>
        <v>-</v>
      </c>
      <c r="AD168" s="25"/>
    </row>
    <row r="169" spans="1:30" s="26" customFormat="1" ht="11.25" customHeight="1" x14ac:dyDescent="0.15">
      <c r="A169" s="207">
        <v>10</v>
      </c>
      <c r="B169" s="123" t="s">
        <v>251</v>
      </c>
      <c r="C169" s="124" t="s">
        <v>252</v>
      </c>
      <c r="D169" s="121" t="s">
        <v>127</v>
      </c>
      <c r="E169" s="116"/>
      <c r="F169" s="27"/>
      <c r="G169" s="35">
        <f>IF(G164="-","-",SUM(G159:G162,G164:G168)*'3l HAP'!$E$8)</f>
        <v>1.03774814890386</v>
      </c>
      <c r="H169" s="35">
        <f>IF(H164="-","-",SUM(H159:H162,H164:H168)*'3l HAP'!$E$8)</f>
        <v>1.0396194734628579</v>
      </c>
      <c r="I169" s="35">
        <f>IF(I164="-","-",SUM(I159:I162,I164:I168)*'3l HAP'!$E$8)</f>
        <v>1.0433456657093485</v>
      </c>
      <c r="J169" s="35">
        <f>IF(J164="-","-",SUM(J159:J162,J164:J168)*'3l HAP'!$E$8)</f>
        <v>1.0489596393863423</v>
      </c>
      <c r="K169" s="35">
        <f>IF(K164="-","-",SUM(K159:K162,K164:K168)*'3l HAP'!$E$8)</f>
        <v>1.0615643771745691</v>
      </c>
      <c r="L169" s="35">
        <f>IF(L164="-","-",SUM(L159:L162,L164:L168)*'3l HAP'!$E$8)</f>
        <v>1.0717718795302156</v>
      </c>
      <c r="M169" s="35">
        <f>IF(M164="-","-",SUM(M159:M162,M164:M168)*'3l HAP'!$E$8)</f>
        <v>1.1184951935985752</v>
      </c>
      <c r="N169" s="35">
        <f>IF(N164="-","-",SUM(N159:N162,N164:N168)*'3l HAP'!$E$8)</f>
        <v>1.1276946217949848</v>
      </c>
      <c r="O169" s="27"/>
      <c r="P169" s="35">
        <f>IF(P164="-","-",SUM(P159:P162,P164:P168)*'3l HAP'!$E$8)</f>
        <v>1.1276946217949848</v>
      </c>
      <c r="Q169" s="35">
        <f>IF(Q164="-","-",SUM(Q159:Q162,Q164:Q168)*'3l HAP'!$E$8)</f>
        <v>1.1658505974687305</v>
      </c>
      <c r="R169" s="35">
        <f>IF(R164="-","-",SUM(R159:R162,R164:R168)*'3l HAP'!$E$8)</f>
        <v>1.1706277054817338</v>
      </c>
      <c r="S169" s="35">
        <f>IF(S164="-","-",SUM(S159:S162,S164:S168)*'3l HAP'!$E$8)</f>
        <v>1.2025506921915028</v>
      </c>
      <c r="T169" s="35">
        <f>IF(T164="-","-",SUM(T159:T162,T164:T168)*'3l HAP'!$E$8)</f>
        <v>1.191686305496378</v>
      </c>
      <c r="U169" s="35">
        <f>IF(U164="-","-",SUM(U159:U162,U164:U168)*'3l HAP'!$E$8)</f>
        <v>1.1948408829262001</v>
      </c>
      <c r="V169" s="35">
        <f>IF(V164="-","-",SUM(V159:V162,V164:V168)*'3l HAP'!$E$8)</f>
        <v>1.2160369840059537</v>
      </c>
      <c r="W169" s="35">
        <f>IF(W164="-","-",SUM(W159:W162,W164:W168)*'3l HAP'!$E$8)</f>
        <v>1.3076588035554844</v>
      </c>
      <c r="X169" s="27"/>
      <c r="Y169" s="35">
        <f>IF(Y164="-","-",SUM(Y159:Y162,Y164:Y168)*'3l HAP'!$E$8)</f>
        <v>1.3648446887115739</v>
      </c>
      <c r="Z169" s="35" t="str">
        <f>IF(Z164="-","-",SUM(Z159:Z162,Z164:Z168)*'3l HAP'!$E$8)</f>
        <v>-</v>
      </c>
      <c r="AA169" s="35" t="str">
        <f>IF(AA164="-","-",SUM(AA159:AA162,AA164:AA168)*'3l HAP'!$E$8)</f>
        <v>-</v>
      </c>
      <c r="AB169" s="35" t="str">
        <f>IF(AB164="-","-",SUM(AB159:AB162,AB164:AB168)*'3l HAP'!$E$8)</f>
        <v>-</v>
      </c>
      <c r="AC169" s="35" t="str">
        <f>IF(AC164="-","-",SUM(AC159:AC162,AC164:AC168)*'3l HAP'!$E$8)</f>
        <v>-</v>
      </c>
      <c r="AD169" s="25"/>
    </row>
    <row r="170" spans="1:30" s="26" customFormat="1" ht="11.25" customHeight="1" x14ac:dyDescent="0.15">
      <c r="A170" s="207">
        <v>11</v>
      </c>
      <c r="B170" s="123" t="s">
        <v>253</v>
      </c>
      <c r="C170" s="159" t="str">
        <f>B170&amp;"_"&amp;D170</f>
        <v>Total_Southern Scotland</v>
      </c>
      <c r="D170" s="121" t="s">
        <v>127</v>
      </c>
      <c r="E170" s="75"/>
      <c r="F170" s="27"/>
      <c r="G170" s="35">
        <f t="shared" ref="G170:N170" si="36">IF(G164="-","-",SUM(G159:G169))</f>
        <v>90.130843047056985</v>
      </c>
      <c r="H170" s="35">
        <f t="shared" si="36"/>
        <v>90.260528356931061</v>
      </c>
      <c r="I170" s="35">
        <f t="shared" si="36"/>
        <v>90.445758493340563</v>
      </c>
      <c r="J170" s="35">
        <f t="shared" si="36"/>
        <v>90.834814422962765</v>
      </c>
      <c r="K170" s="35">
        <f t="shared" si="36"/>
        <v>92.365339711821747</v>
      </c>
      <c r="L170" s="35">
        <f t="shared" si="36"/>
        <v>93.072733359635095</v>
      </c>
      <c r="M170" s="35">
        <f t="shared" si="36"/>
        <v>96.128221892497223</v>
      </c>
      <c r="N170" s="35">
        <f t="shared" si="36"/>
        <v>96.765754644674885</v>
      </c>
      <c r="O170" s="27"/>
      <c r="P170" s="35">
        <f t="shared" ref="P170:W170" si="37">IF(P164="-","-",SUM(P159:P169))</f>
        <v>96.765754644674885</v>
      </c>
      <c r="Q170" s="35">
        <f t="shared" si="37"/>
        <v>97.694515099123706</v>
      </c>
      <c r="R170" s="35">
        <f t="shared" si="37"/>
        <v>98.025575112198069</v>
      </c>
      <c r="S170" s="35">
        <f t="shared" si="37"/>
        <v>99.10638104472909</v>
      </c>
      <c r="T170" s="35">
        <f t="shared" si="37"/>
        <v>98.35346442832801</v>
      </c>
      <c r="U170" s="35">
        <f t="shared" si="37"/>
        <v>100.17808088881378</v>
      </c>
      <c r="V170" s="35">
        <f t="shared" si="37"/>
        <v>101.64699921376851</v>
      </c>
      <c r="W170" s="35">
        <f t="shared" si="37"/>
        <v>189.64701458905404</v>
      </c>
      <c r="X170" s="27"/>
      <c r="Y170" s="35">
        <f t="shared" ref="Y170:AC170" si="38">IF(Y164="-","-",SUM(Y159:Y169))</f>
        <v>193.61007337606725</v>
      </c>
      <c r="Z170" s="35" t="str">
        <f t="shared" si="38"/>
        <v>-</v>
      </c>
      <c r="AA170" s="35" t="str">
        <f t="shared" si="38"/>
        <v>-</v>
      </c>
      <c r="AB170" s="35" t="str">
        <f t="shared" si="38"/>
        <v>-</v>
      </c>
      <c r="AC170" s="35" t="str">
        <f t="shared" si="38"/>
        <v>-</v>
      </c>
      <c r="AD170" s="25"/>
    </row>
    <row r="171" spans="1:30" s="26" customFormat="1" ht="11.25" customHeight="1" x14ac:dyDescent="0.15">
      <c r="A171" s="207">
        <v>1</v>
      </c>
      <c r="B171" s="120" t="s">
        <v>244</v>
      </c>
      <c r="C171" s="157" t="s">
        <v>180</v>
      </c>
      <c r="D171" s="122" t="s">
        <v>125</v>
      </c>
      <c r="E171" s="119"/>
      <c r="F171" s="27"/>
      <c r="G171" s="117" t="s">
        <v>249</v>
      </c>
      <c r="H171" s="117" t="s">
        <v>249</v>
      </c>
      <c r="I171" s="117" t="s">
        <v>249</v>
      </c>
      <c r="J171" s="117" t="s">
        <v>249</v>
      </c>
      <c r="K171" s="117" t="s">
        <v>249</v>
      </c>
      <c r="L171" s="117" t="s">
        <v>249</v>
      </c>
      <c r="M171" s="117" t="s">
        <v>249</v>
      </c>
      <c r="N171" s="117" t="s">
        <v>249</v>
      </c>
      <c r="O171" s="27"/>
      <c r="P171" s="117" t="s">
        <v>249</v>
      </c>
      <c r="Q171" s="117" t="s">
        <v>249</v>
      </c>
      <c r="R171" s="117" t="s">
        <v>249</v>
      </c>
      <c r="S171" s="117" t="s">
        <v>249</v>
      </c>
      <c r="T171" s="117" t="s">
        <v>249</v>
      </c>
      <c r="U171" s="117" t="s">
        <v>249</v>
      </c>
      <c r="V171" s="117" t="s">
        <v>249</v>
      </c>
      <c r="W171" s="117" t="s">
        <v>249</v>
      </c>
      <c r="X171" s="27"/>
      <c r="Y171" s="117" t="s">
        <v>249</v>
      </c>
      <c r="Z171" s="117" t="s">
        <v>249</v>
      </c>
      <c r="AA171" s="117" t="s">
        <v>249</v>
      </c>
      <c r="AB171" s="117" t="s">
        <v>249</v>
      </c>
      <c r="AC171" s="117" t="s">
        <v>249</v>
      </c>
      <c r="AD171" s="25"/>
    </row>
    <row r="172" spans="1:30" s="26" customFormat="1" ht="11.25" customHeight="1" x14ac:dyDescent="0.15">
      <c r="A172" s="207">
        <v>2</v>
      </c>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x14ac:dyDescent="0.15">
      <c r="A173" s="207"/>
      <c r="B173" s="120" t="s">
        <v>245</v>
      </c>
      <c r="C173" s="157" t="s">
        <v>182</v>
      </c>
      <c r="D173" s="122" t="s">
        <v>125</v>
      </c>
      <c r="E173" s="119"/>
      <c r="F173" s="27"/>
      <c r="G173" s="117" t="str">
        <f>IF('3c AA'!J82="-","-",'3c AA'!J82)</f>
        <v>-</v>
      </c>
      <c r="H173" s="117" t="str">
        <f>IF('3c AA'!K82="-","-",'3c AA'!K82)</f>
        <v>-</v>
      </c>
      <c r="I173" s="117" t="str">
        <f>IF('3c AA'!L82="-","-",'3c AA'!L82)</f>
        <v>-</v>
      </c>
      <c r="J173" s="117" t="str">
        <f>IF('3c AA'!M82="-","-",'3c AA'!M82)</f>
        <v>-</v>
      </c>
      <c r="K173" s="117" t="str">
        <f>IF('3c AA'!N82="-","-",'3c AA'!N82)</f>
        <v>-</v>
      </c>
      <c r="L173" s="117" t="str">
        <f>IF('3c AA'!O82="-","-",'3c AA'!O82)</f>
        <v>-</v>
      </c>
      <c r="M173" s="117" t="str">
        <f>IF('3c AA'!P82="-","-",'3c AA'!P82)</f>
        <v>-</v>
      </c>
      <c r="N173" s="117" t="str">
        <f>IF('3c AA'!Q82="-","-",'3c AA'!Q82)</f>
        <v>-</v>
      </c>
      <c r="O173" s="27"/>
      <c r="P173" s="117" t="str">
        <f>IF('3c AA'!S82="-","-",'3c AA'!S82)</f>
        <v>-</v>
      </c>
      <c r="Q173" s="117" t="str">
        <f>IF('3c AA'!T82="-","-",'3c AA'!T82)</f>
        <v>-</v>
      </c>
      <c r="R173" s="117" t="str">
        <f>IF('3c AA'!U82="-","-",'3c AA'!U82)</f>
        <v>-</v>
      </c>
      <c r="S173" s="117" t="str">
        <f>IF('3c AA'!V82="-","-",'3c AA'!V82)</f>
        <v>-</v>
      </c>
      <c r="T173" s="117">
        <f>IF('3c AA'!W82="-","-",'3c AA'!W82)</f>
        <v>0</v>
      </c>
      <c r="U173" s="117">
        <f>IF('3c AA'!X82="-","-",'3c AA'!X82)</f>
        <v>0</v>
      </c>
      <c r="V173" s="117">
        <f>IF('3c AA'!Y82="-","-",'3c AA'!Y82)</f>
        <v>0</v>
      </c>
      <c r="W173" s="117" t="str">
        <f>IF('3c AA'!Z82="-","-",'3c AA'!Z82)</f>
        <v>-</v>
      </c>
      <c r="X173" s="27"/>
      <c r="Y173" s="117">
        <f>IF('3c AA'!AB82="-","-",'3c AA'!AB82)</f>
        <v>0</v>
      </c>
      <c r="Z173" s="117" t="str">
        <f>IF('3c AA'!AC82="-","-",'3c AA'!AC82)</f>
        <v>-</v>
      </c>
      <c r="AA173" s="117" t="str">
        <f>IF('3c AA'!AD82="-","-",'3c AA'!AD82)</f>
        <v>-</v>
      </c>
      <c r="AB173" s="117" t="str">
        <f>IF('3c AA'!AE82="-","-",'3c AA'!AE82)</f>
        <v>-</v>
      </c>
      <c r="AC173" s="117" t="str">
        <f>IF('3c AA'!AF82="-","-",'3c AA'!AF82)</f>
        <v>-</v>
      </c>
      <c r="AD173" s="25"/>
    </row>
    <row r="174" spans="1:30" s="26" customFormat="1" ht="11.25" customHeight="1" x14ac:dyDescent="0.15">
      <c r="A174" s="207">
        <v>3</v>
      </c>
      <c r="B174" s="120" t="s">
        <v>246</v>
      </c>
      <c r="C174" s="157" t="s">
        <v>183</v>
      </c>
      <c r="D174" s="122" t="s">
        <v>125</v>
      </c>
      <c r="E174" s="119"/>
      <c r="F174" s="27"/>
      <c r="G174" s="117">
        <f>IF('3d PC'!G15="-","-",'3d PC'!G56)</f>
        <v>6.5567588596821027</v>
      </c>
      <c r="H174" s="117">
        <f>IF('3d PC'!H15="-","-",'3d PC'!H56)</f>
        <v>6.5567588596821027</v>
      </c>
      <c r="I174" s="117">
        <f>IF('3d PC'!I15="-","-",'3d PC'!I56)</f>
        <v>6.6197359495950758</v>
      </c>
      <c r="J174" s="117">
        <f>IF('3d PC'!J15="-","-",'3d PC'!J56)</f>
        <v>6.6197359495950758</v>
      </c>
      <c r="K174" s="117">
        <f>IF('3d PC'!K15="-","-",'3d PC'!K56)</f>
        <v>6.6995028867368616</v>
      </c>
      <c r="L174" s="117">
        <f>IF('3d PC'!L15="-","-",'3d PC'!L56)</f>
        <v>6.6995028867368616</v>
      </c>
      <c r="M174" s="117">
        <f>IF('3d PC'!M15="-","-",'3d PC'!M56)</f>
        <v>7.1131218301273513</v>
      </c>
      <c r="N174" s="117">
        <f>IF('3d PC'!N15="-","-",'3d PC'!N56)</f>
        <v>7.1131218301273513</v>
      </c>
      <c r="O174" s="27"/>
      <c r="P174" s="117">
        <f>'3d PC'!P56</f>
        <v>7.1131218301273513</v>
      </c>
      <c r="Q174" s="117">
        <f>'3d PC'!Q56</f>
        <v>7.2804579515147188</v>
      </c>
      <c r="R174" s="117">
        <f>'3d PC'!R56</f>
        <v>7.1935840895118579</v>
      </c>
      <c r="S174" s="117">
        <f>'3d PC'!S56</f>
        <v>7.3593999937099728</v>
      </c>
      <c r="T174" s="117">
        <f>'3d PC'!T56</f>
        <v>7.0492243060839304</v>
      </c>
      <c r="U174" s="117">
        <f>'3d PC'!U56</f>
        <v>7.1089669218364691</v>
      </c>
      <c r="V174" s="117">
        <f>'3d PC'!V56</f>
        <v>6.9829560851947949</v>
      </c>
      <c r="W174" s="117">
        <f>'3d PC'!W56</f>
        <v>9.6262235975887975</v>
      </c>
      <c r="X174" s="27"/>
      <c r="Y174" s="117">
        <f>'3d PC'!Y56</f>
        <v>9.9504863797742438</v>
      </c>
      <c r="Z174" s="117" t="str">
        <f>'3d PC'!Z56</f>
        <v>-</v>
      </c>
      <c r="AA174" s="117" t="str">
        <f>'3d PC'!AA56</f>
        <v>-</v>
      </c>
      <c r="AB174" s="117" t="str">
        <f>'3d PC'!AB56</f>
        <v>-</v>
      </c>
      <c r="AC174" s="117" t="str">
        <f>'3d PC'!AC56</f>
        <v>-</v>
      </c>
      <c r="AD174" s="25"/>
    </row>
    <row r="175" spans="1:30" s="26" customFormat="1" ht="11.25" customHeight="1" x14ac:dyDescent="0.15">
      <c r="A175" s="207">
        <v>4</v>
      </c>
      <c r="B175" s="120" t="s">
        <v>247</v>
      </c>
      <c r="C175" s="157" t="s">
        <v>184</v>
      </c>
      <c r="D175" s="122" t="s">
        <v>125</v>
      </c>
      <c r="E175" s="119"/>
      <c r="F175" s="27"/>
      <c r="G175" s="117">
        <f>IF('3e NC-Elec'!H28="-","-",'3e NC-Elec'!H28)</f>
        <v>27.776500000000002</v>
      </c>
      <c r="H175" s="117">
        <f>IF('3e NC-Elec'!I28="-","-",'3e NC-Elec'!I28)</f>
        <v>27.776500000000002</v>
      </c>
      <c r="I175" s="117">
        <f>IF('3e NC-Elec'!J28="-","-",'3e NC-Elec'!J28)</f>
        <v>25.732499999999995</v>
      </c>
      <c r="J175" s="117">
        <f>IF('3e NC-Elec'!K28="-","-",'3e NC-Elec'!K28)</f>
        <v>25.732499999999995</v>
      </c>
      <c r="K175" s="117">
        <f>IF('3e NC-Elec'!L28="-","-",'3e NC-Elec'!L28)</f>
        <v>29.784000000000002</v>
      </c>
      <c r="L175" s="117">
        <f>IF('3e NC-Elec'!M28="-","-",'3e NC-Elec'!M28)</f>
        <v>29.784000000000002</v>
      </c>
      <c r="M175" s="117">
        <f>IF('3e NC-Elec'!N28="-","-",'3e NC-Elec'!N28)</f>
        <v>29.272999999999996</v>
      </c>
      <c r="N175" s="117">
        <f>IF('3e NC-Elec'!O28="-","-",'3e NC-Elec'!O28)</f>
        <v>29.272999999999996</v>
      </c>
      <c r="O175" s="27"/>
      <c r="P175" s="117">
        <f>'3e NC-Elec'!Q28</f>
        <v>29.272999999999996</v>
      </c>
      <c r="Q175" s="117">
        <f>'3e NC-Elec'!R28</f>
        <v>24.381999999999998</v>
      </c>
      <c r="R175" s="117">
        <f>'3e NC-Elec'!S28</f>
        <v>24.381999999999998</v>
      </c>
      <c r="S175" s="117">
        <f>'3e NC-Elec'!T28</f>
        <v>24.527999999999999</v>
      </c>
      <c r="T175" s="117">
        <f>'3e NC-Elec'!U28</f>
        <v>24.527999999999999</v>
      </c>
      <c r="U175" s="117">
        <f>'3e NC-Elec'!V28</f>
        <v>25.951499999999999</v>
      </c>
      <c r="V175" s="117">
        <f>'3e NC-Elec'!W28</f>
        <v>25.951499999999999</v>
      </c>
      <c r="W175" s="117">
        <f>'3e NC-Elec'!X28</f>
        <v>100.41150000000002</v>
      </c>
      <c r="X175" s="27"/>
      <c r="Y175" s="117">
        <f>'3e NC-Elec'!Z28</f>
        <v>100.41150000000002</v>
      </c>
      <c r="Z175" s="117" t="str">
        <f>'3e NC-Elec'!AA28</f>
        <v>-</v>
      </c>
      <c r="AA175" s="117" t="str">
        <f>'3e NC-Elec'!AB28</f>
        <v>-</v>
      </c>
      <c r="AB175" s="117" t="str">
        <f>'3e NC-Elec'!AC28</f>
        <v>-</v>
      </c>
      <c r="AC175" s="117" t="str">
        <f>'3e NC-Elec'!AD28</f>
        <v>-</v>
      </c>
      <c r="AD175" s="25"/>
    </row>
    <row r="176" spans="1:30" s="26" customFormat="1" ht="11.25" customHeight="1" x14ac:dyDescent="0.15">
      <c r="A176" s="207">
        <v>5</v>
      </c>
      <c r="B176" s="120" t="s">
        <v>248</v>
      </c>
      <c r="C176" s="157" t="s">
        <v>185</v>
      </c>
      <c r="D176" s="122" t="s">
        <v>125</v>
      </c>
      <c r="E176" s="119"/>
      <c r="F176" s="27"/>
      <c r="G176" s="117">
        <f>IF('3g CPIH'!C$17="-","-",'3h OC '!$E$7*('3g CPIH'!C$17/'3g CPIH'!$G$17))</f>
        <v>38.772147945205475</v>
      </c>
      <c r="H176" s="117">
        <f>IF('3g CPIH'!D$17="-","-",'3h OC '!$E$7*('3g CPIH'!D$17/'3g CPIH'!$G$17))</f>
        <v>38.849769863013698</v>
      </c>
      <c r="I176" s="117">
        <f>IF('3g CPIH'!E$17="-","-",'3h OC '!$E$7*('3g CPIH'!E$17/'3g CPIH'!$G$17))</f>
        <v>38.966202739726029</v>
      </c>
      <c r="J176" s="117">
        <f>IF('3g CPIH'!F$17="-","-",'3h OC '!$E$7*('3g CPIH'!F$17/'3g CPIH'!$G$17))</f>
        <v>39.199068493150683</v>
      </c>
      <c r="K176" s="117">
        <f>IF('3g CPIH'!G$17="-","-",'3h OC '!$E$7*('3g CPIH'!G$17/'3g CPIH'!$G$17))</f>
        <v>39.6648</v>
      </c>
      <c r="L176" s="117">
        <f>IF('3g CPIH'!H$17="-","-",'3h OC '!$E$7*('3g CPIH'!H$17/'3g CPIH'!$G$17))</f>
        <v>40.169342465753431</v>
      </c>
      <c r="M176" s="117">
        <f>IF('3g CPIH'!I$17="-","-",'3h OC '!$E$7*('3g CPIH'!I$17/'3g CPIH'!$G$17))</f>
        <v>40.751506849315064</v>
      </c>
      <c r="N176" s="117">
        <f>IF('3g CPIH'!J$17="-","-",'3h OC '!$E$7*('3g CPIH'!J$17/'3g CPIH'!$G$17))</f>
        <v>41.100805479452056</v>
      </c>
      <c r="O176" s="27"/>
      <c r="P176" s="117">
        <f>IF('3g CPIH'!L$17="-","-",'3h OC '!$E$7*('3g CPIH'!L$17/'3g CPIH'!$G$17))</f>
        <v>41.100805479452056</v>
      </c>
      <c r="Q176" s="117">
        <f>IF('3g CPIH'!M$17="-","-",'3h OC '!$E$7*('3g CPIH'!M$17/'3g CPIH'!$G$17))</f>
        <v>41.566536986301365</v>
      </c>
      <c r="R176" s="117">
        <f>IF('3g CPIH'!N$17="-","-",'3h OC '!$E$7*('3g CPIH'!N$17/'3g CPIH'!$G$17))</f>
        <v>41.877024657534243</v>
      </c>
      <c r="S176" s="117">
        <f>IF('3g CPIH'!O$17="-","-",'3h OC '!$E$7*('3g CPIH'!O$17/'3g CPIH'!$G$17))</f>
        <v>42.109890410958904</v>
      </c>
      <c r="T176" s="117">
        <f>IF('3g CPIH'!P$17="-","-",'3h OC '!$E$7*('3g CPIH'!P$17/'3g CPIH'!$G$17))</f>
        <v>42.226323287671228</v>
      </c>
      <c r="U176" s="117">
        <f>IF('3g CPIH'!Q$17="-","-",'3h OC '!$E$7*('3g CPIH'!Q$17/'3g CPIH'!$G$17))</f>
        <v>42.45918904109589</v>
      </c>
      <c r="V176" s="117">
        <f>IF('3g CPIH'!R$17="-","-",'3h OC '!$E$7*('3g CPIH'!R$17/'3g CPIH'!$G$17))</f>
        <v>43.235408219178083</v>
      </c>
      <c r="W176" s="117">
        <f>IF('3g CPIH'!S$17="-","-",'3h OC '!$E$7*('3g CPIH'!S$17/'3g CPIH'!$G$17))</f>
        <v>44.516169863013701</v>
      </c>
      <c r="X176" s="27"/>
      <c r="Y176" s="117">
        <f>IF('3g CPIH'!U$17="-","-",'3h OC '!$E$7*('3g CPIH'!U$17/'3g CPIH'!$G$17))</f>
        <v>46.767205479452052</v>
      </c>
      <c r="Z176" s="117" t="str">
        <f>IF('3g CPIH'!V$17="-","-",'3h OC '!$E$7*('3g CPIH'!V$17/'3g CPIH'!$G$17))</f>
        <v>-</v>
      </c>
      <c r="AA176" s="117" t="str">
        <f>IF('3g CPIH'!W$17="-","-",'3h OC '!$E$7*('3g CPIH'!W$17/'3g CPIH'!$G$17))</f>
        <v>-</v>
      </c>
      <c r="AB176" s="117" t="str">
        <f>IF('3g CPIH'!X$17="-","-",'3h OC '!$E$7*('3g CPIH'!X$17/'3g CPIH'!$G$17))</f>
        <v>-</v>
      </c>
      <c r="AC176" s="117" t="str">
        <f>IF('3g CPIH'!Y$17="-","-",'3h OC '!$E$7*('3g CPIH'!Y$17/'3g CPIH'!$G$17))</f>
        <v>-</v>
      </c>
      <c r="AD176" s="25"/>
    </row>
    <row r="177" spans="1:30" s="26" customFormat="1" ht="11.25" customHeight="1" x14ac:dyDescent="0.15">
      <c r="A177" s="207">
        <v>6</v>
      </c>
      <c r="B177" s="120" t="s">
        <v>248</v>
      </c>
      <c r="C177" s="157" t="s">
        <v>186</v>
      </c>
      <c r="D177" s="122" t="s">
        <v>125</v>
      </c>
      <c r="E177" s="119"/>
      <c r="F177" s="27"/>
      <c r="G177" s="117" t="s">
        <v>249</v>
      </c>
      <c r="H177" s="117" t="s">
        <v>249</v>
      </c>
      <c r="I177" s="117" t="s">
        <v>249</v>
      </c>
      <c r="J177" s="117" t="s">
        <v>249</v>
      </c>
      <c r="K177" s="117">
        <f>IF('3i SMNCC'!G$64="-","-",'3i SMNCC'!G$64)</f>
        <v>0</v>
      </c>
      <c r="L177" s="117">
        <f>IF('3i SMNCC'!H$64="-","-",'3i SMNCC'!H$64)</f>
        <v>-0.1310662676190151</v>
      </c>
      <c r="M177" s="117">
        <f>IF('3i SMNCC'!I$64="-","-",'3i SMNCC'!I$64)</f>
        <v>1.6490220555819262</v>
      </c>
      <c r="N177" s="117">
        <f>IF('3i SMNCC'!J$64="-","-",'3i SMNCC'!J$64)</f>
        <v>1.7011822078168848</v>
      </c>
      <c r="O177" s="27"/>
      <c r="P177" s="117">
        <f>IF('3i SMNCC'!L$64="-","-",'3i SMNCC'!L$64)</f>
        <v>1.7011822078168848</v>
      </c>
      <c r="Q177" s="117">
        <f>IF('3i SMNCC'!M$64="-","-",'3i SMNCC'!M$64)</f>
        <v>3.37071596157242</v>
      </c>
      <c r="R177" s="117">
        <f>IF('3i SMNCC'!N$64="-","-",'3i SMNCC'!N$64)</f>
        <v>3.2761312765157915</v>
      </c>
      <c r="S177" s="117">
        <f>IF('3i SMNCC'!O$64="-","-",'3i SMNCC'!O$64)</f>
        <v>4.8946129781636989</v>
      </c>
      <c r="T177" s="117">
        <f>IF('3i SMNCC'!P$64="-","-",'3i SMNCC'!P$64)</f>
        <v>4.2887571563853468</v>
      </c>
      <c r="U177" s="117">
        <f>IF('3i SMNCC'!Q$64="-","-",'3i SMNCC'!Q$64)</f>
        <v>4.0337120778428694</v>
      </c>
      <c r="V177" s="117">
        <f>IF('3i SMNCC'!R$64="-","-",'3i SMNCC'!R$64)</f>
        <v>4.3260832188341771</v>
      </c>
      <c r="W177" s="117">
        <f>IF('3i SMNCC'!S$64="-","-",'3i SMNCC'!S$64)</f>
        <v>4.2015880379606623</v>
      </c>
      <c r="X177" s="27"/>
      <c r="Y177" s="117">
        <f>IF('3i SMNCC'!U$64="-","-",'3i SMNCC'!U$64)</f>
        <v>4.0728065027047933</v>
      </c>
      <c r="Z177" s="117" t="str">
        <f>IF('3i SMNCC'!V$64="-","-",'3i SMNCC'!V$64)</f>
        <v>-</v>
      </c>
      <c r="AA177" s="117" t="str">
        <f>IF('3i SMNCC'!W$64="-","-",'3i SMNCC'!W$64)</f>
        <v>-</v>
      </c>
      <c r="AB177" s="117" t="str">
        <f>IF('3i SMNCC'!X$64="-","-",'3i SMNCC'!X$64)</f>
        <v>-</v>
      </c>
      <c r="AC177" s="117" t="str">
        <f>IF('3i SMNCC'!Y$64="-","-",'3i SMNCC'!Y$64)</f>
        <v>-</v>
      </c>
      <c r="AD177" s="25"/>
    </row>
    <row r="178" spans="1:30" s="26" customFormat="1" ht="12.6" customHeight="1" x14ac:dyDescent="0.15">
      <c r="A178" s="207">
        <v>7</v>
      </c>
      <c r="B178" s="120" t="s">
        <v>248</v>
      </c>
      <c r="C178" s="157" t="s">
        <v>187</v>
      </c>
      <c r="D178" s="122" t="s">
        <v>125</v>
      </c>
      <c r="E178" s="119"/>
      <c r="F178" s="27"/>
      <c r="G178" s="117">
        <f>IF('3g CPIH'!C$17="-","-",'3j PAAC PAP'!$G$11*('3g CPIH'!C$17/'3g CPIH'!$G$17))</f>
        <v>23.857918590998043</v>
      </c>
      <c r="H178" s="117">
        <f>IF('3g CPIH'!D$17="-","-",'3j PAAC PAP'!$G$11*('3g CPIH'!D$17/'3g CPIH'!$G$17))</f>
        <v>23.905682191780819</v>
      </c>
      <c r="I178" s="117">
        <f>IF('3g CPIH'!E$17="-","-",'3j PAAC PAP'!$G$11*('3g CPIH'!E$17/'3g CPIH'!$G$17))</f>
        <v>23.977327592954992</v>
      </c>
      <c r="J178" s="117">
        <f>IF('3g CPIH'!F$17="-","-",'3j PAAC PAP'!$G$11*('3g CPIH'!F$17/'3g CPIH'!$G$17))</f>
        <v>24.120618395303325</v>
      </c>
      <c r="K178" s="117">
        <f>IF('3g CPIH'!G$17="-","-",'3j PAAC PAP'!$G$11*('3g CPIH'!G$17/'3g CPIH'!$G$17))</f>
        <v>24.4072</v>
      </c>
      <c r="L178" s="117">
        <f>IF('3g CPIH'!H$17="-","-",'3j PAAC PAP'!$G$11*('3g CPIH'!H$17/'3g CPIH'!$G$17))</f>
        <v>24.717663405088064</v>
      </c>
      <c r="M178" s="117">
        <f>IF('3g CPIH'!I$17="-","-",'3j PAAC PAP'!$G$11*('3g CPIH'!I$17/'3g CPIH'!$G$17))</f>
        <v>25.075890410958902</v>
      </c>
      <c r="N178" s="117">
        <f>IF('3g CPIH'!J$17="-","-",'3j PAAC PAP'!$G$11*('3g CPIH'!J$17/'3g CPIH'!$G$17))</f>
        <v>25.290826614481411</v>
      </c>
      <c r="O178" s="27"/>
      <c r="P178" s="117">
        <f>IF('3g CPIH'!L$17="-","-",'3j PAAC PAP'!$G$11*('3g CPIH'!L$17/'3g CPIH'!$G$17))</f>
        <v>25.290826614481411</v>
      </c>
      <c r="Q178" s="117">
        <f>IF('3g CPIH'!M$17="-","-",'3j PAAC PAP'!$G$11*('3g CPIH'!M$17/'3g CPIH'!$G$17))</f>
        <v>25.577408219178082</v>
      </c>
      <c r="R178" s="117">
        <f>IF('3g CPIH'!N$17="-","-",'3j PAAC PAP'!$G$11*('3g CPIH'!N$17/'3g CPIH'!$G$17))</f>
        <v>25.768462622309197</v>
      </c>
      <c r="S178" s="117">
        <f>IF('3g CPIH'!O$17="-","-",'3j PAAC PAP'!$G$11*('3g CPIH'!O$17/'3g CPIH'!$G$17))</f>
        <v>25.911753424657533</v>
      </c>
      <c r="T178" s="117">
        <f>IF('3g CPIH'!P$17="-","-",'3j PAAC PAP'!$G$11*('3g CPIH'!P$17/'3g CPIH'!$G$17))</f>
        <v>25.983398825831699</v>
      </c>
      <c r="U178" s="117">
        <f>IF('3g CPIH'!Q$17="-","-",'3j PAAC PAP'!$G$11*('3g CPIH'!Q$17/'3g CPIH'!$G$17))</f>
        <v>26.126689628180038</v>
      </c>
      <c r="V178" s="117">
        <f>IF('3g CPIH'!R$17="-","-",'3j PAAC PAP'!$G$11*('3g CPIH'!R$17/'3g CPIH'!$G$17))</f>
        <v>26.604325636007829</v>
      </c>
      <c r="W178" s="117">
        <f>IF('3g CPIH'!S$17="-","-",'3j PAAC PAP'!$G$11*('3g CPIH'!S$17/'3g CPIH'!$G$17))</f>
        <v>27.39242504892368</v>
      </c>
      <c r="X178" s="27"/>
      <c r="Y178" s="117">
        <f>IF('3g CPIH'!U$17="-","-",'3j PAAC PAP'!$G$11*('3g CPIH'!U$17/'3g CPIH'!$G$17))</f>
        <v>28.777569471624265</v>
      </c>
      <c r="Z178" s="117" t="str">
        <f>IF('3g CPIH'!V$17="-","-",'3j PAAC PAP'!$G$11*('3g CPIH'!V$17/'3g CPIH'!$G$17))</f>
        <v>-</v>
      </c>
      <c r="AA178" s="117" t="str">
        <f>IF('3g CPIH'!W$17="-","-",'3j PAAC PAP'!$G$11*('3g CPIH'!W$17/'3g CPIH'!$G$17))</f>
        <v>-</v>
      </c>
      <c r="AB178" s="117" t="str">
        <f>IF('3g CPIH'!X$17="-","-",'3j PAAC PAP'!$G$11*('3g CPIH'!X$17/'3g CPIH'!$G$17))</f>
        <v>-</v>
      </c>
      <c r="AC178" s="117" t="str">
        <f>IF('3g CPIH'!Y$17="-","-",'3j PAAC PAP'!$G$11*('3g CPIH'!Y$17/'3g CPIH'!$G$17))</f>
        <v>-</v>
      </c>
      <c r="AD178" s="25"/>
    </row>
    <row r="179" spans="1:30" s="26" customFormat="1" ht="11.25" customHeight="1" x14ac:dyDescent="0.15">
      <c r="A179" s="207">
        <v>8</v>
      </c>
      <c r="B179" s="120" t="s">
        <v>248</v>
      </c>
      <c r="C179" s="120" t="s">
        <v>188</v>
      </c>
      <c r="D179" s="122" t="s">
        <v>125</v>
      </c>
      <c r="E179" s="119"/>
      <c r="F179" s="27"/>
      <c r="G179" s="117">
        <f>IF(G174="-","-",SUM(G171:G177)*'3j PAAC PAP'!$G$29)</f>
        <v>0</v>
      </c>
      <c r="H179" s="117">
        <f>IF(H174="-","-",SUM(H171:H177)*'3j PAAC PAP'!$G$29)</f>
        <v>0</v>
      </c>
      <c r="I179" s="117">
        <f>IF(I174="-","-",SUM(I171:I177)*'3j PAAC PAP'!$G$29)</f>
        <v>0</v>
      </c>
      <c r="J179" s="117">
        <f>IF(J174="-","-",SUM(J171:J177)*'3j PAAC PAP'!$G$29)</f>
        <v>0</v>
      </c>
      <c r="K179" s="117">
        <f>IF(K174="-","-",SUM(K171:K177)*'3j PAAC PAP'!$G$29)</f>
        <v>0</v>
      </c>
      <c r="L179" s="117">
        <f>IF(L174="-","-",SUM(L171:L177)*'3j PAAC PAP'!$G$29)</f>
        <v>0</v>
      </c>
      <c r="M179" s="117">
        <f>IF(M174="-","-",SUM(M171:M177)*'3j PAAC PAP'!$G$29)</f>
        <v>0</v>
      </c>
      <c r="N179" s="117">
        <f>IF(N174="-","-",SUM(N171:N177)*'3j PAAC PAP'!$G$29)</f>
        <v>0</v>
      </c>
      <c r="O179" s="27"/>
      <c r="P179" s="117">
        <f>IF(P174="-","-",SUM(P171:P177)*'3j PAAC PAP'!$G$29)</f>
        <v>0</v>
      </c>
      <c r="Q179" s="117">
        <f>IF(Q174="-","-",SUM(Q171:Q177)*'3j PAAC PAP'!$G$29)</f>
        <v>0</v>
      </c>
      <c r="R179" s="117">
        <f>IF(R174="-","-",SUM(R171:R177)*'3j PAAC PAP'!$G$29)</f>
        <v>0</v>
      </c>
      <c r="S179" s="117">
        <f>IF(S174="-","-",SUM(S171:S177)*'3j PAAC PAP'!$G$29)</f>
        <v>0</v>
      </c>
      <c r="T179" s="117">
        <f>IF(T174="-","-",SUM(T171:T177)*'3j PAAC PAP'!$G$29)</f>
        <v>0</v>
      </c>
      <c r="U179" s="117">
        <f>IF(U174="-","-",SUM(U171:U177)*'3j PAAC PAP'!$G$29)</f>
        <v>0</v>
      </c>
      <c r="V179" s="117">
        <f>IF(V174="-","-",SUM(V171:V177)*'3j PAAC PAP'!$G$29)</f>
        <v>0</v>
      </c>
      <c r="W179" s="117">
        <f>IF(W174="-","-",SUM(W171:W177)*'3j PAAC PAP'!$G$29)</f>
        <v>0</v>
      </c>
      <c r="X179" s="27"/>
      <c r="Y179" s="117">
        <f>IF(Y174="-","-",SUM(Y171:Y177)*'3j PAAC PAP'!$G$29)</f>
        <v>0</v>
      </c>
      <c r="Z179" s="117" t="str">
        <f>IF(Z174="-","-",SUM(Z171:Z177)*'3j PAAC PAP'!$G$29)</f>
        <v>-</v>
      </c>
      <c r="AA179" s="117" t="str">
        <f>IF(AA174="-","-",SUM(AA171:AA177)*'3j PAAC PAP'!$G$29)</f>
        <v>-</v>
      </c>
      <c r="AB179" s="117" t="str">
        <f>IF(AB174="-","-",SUM(AB171:AB177)*'3j PAAC PAP'!$G$29)</f>
        <v>-</v>
      </c>
      <c r="AC179" s="117" t="str">
        <f>IF(AC174="-","-",SUM(AC171:AC177)*'3j PAAC PAP'!$G$29)</f>
        <v>-</v>
      </c>
      <c r="AD179" s="25"/>
    </row>
    <row r="180" spans="1:30" x14ac:dyDescent="0.2">
      <c r="A180" s="207">
        <v>9</v>
      </c>
      <c r="B180" s="120" t="s">
        <v>189</v>
      </c>
      <c r="C180" s="157" t="s">
        <v>250</v>
      </c>
      <c r="D180" s="122" t="s">
        <v>125</v>
      </c>
      <c r="E180" s="119"/>
      <c r="F180" s="27"/>
      <c r="G180" s="117">
        <f>IF(G174="-","-",SUM(G171:G179)*'3k EBIT'!$E$7)</f>
        <v>1.8779856862675126</v>
      </c>
      <c r="H180" s="117">
        <f>IF(H174="-","-",SUM(H171:H179)*'3k EBIT'!$E$7)</f>
        <v>1.8804141529915832</v>
      </c>
      <c r="I180" s="117">
        <f>IF(I174="-","-",SUM(I171:I179)*'3k EBIT'!$E$7)</f>
        <v>1.8456884013551234</v>
      </c>
      <c r="J180" s="117">
        <f>IF(J174="-","-",SUM(J171:J179)*'3k EBIT'!$E$7)</f>
        <v>1.8529738015273347</v>
      </c>
      <c r="K180" s="117">
        <f>IF(K174="-","-",SUM(K171:K179)*'3k EBIT'!$E$7)</f>
        <v>1.9475589799103197</v>
      </c>
      <c r="L180" s="117">
        <f>IF(L174="-","-",SUM(L171:L179)*'3k EBIT'!$E$7)</f>
        <v>1.9608055221455323</v>
      </c>
      <c r="M180" s="117">
        <f>IF(M174="-","-",SUM(M171:M179)*'3k EBIT'!$E$7)</f>
        <v>2.0116096969154036</v>
      </c>
      <c r="N180" s="117">
        <f>IF(N174="-","-",SUM(N171:N179)*'3k EBIT'!$E$7)</f>
        <v>2.0235480350022073</v>
      </c>
      <c r="O180" s="27"/>
      <c r="P180" s="117">
        <f>IF(P174="-","-",SUM(P171:P179)*'3k EBIT'!$E$7)</f>
        <v>2.0235480350022073</v>
      </c>
      <c r="Q180" s="117">
        <f>IF(Q174="-","-",SUM(Q171:Q179)*'3k EBIT'!$E$7)</f>
        <v>1.9789664430883975</v>
      </c>
      <c r="R180" s="117">
        <f>IF(R174="-","-",SUM(R171:R179)*'3k EBIT'!$E$7)</f>
        <v>1.9851658208452314</v>
      </c>
      <c r="S180" s="117">
        <f>IF(S174="-","-",SUM(S171:S179)*'3k EBIT'!$E$7)</f>
        <v>2.0298372250474683</v>
      </c>
      <c r="T180" s="117">
        <f>IF(T174="-","-",SUM(T171:T179)*'3k EBIT'!$E$7)</f>
        <v>2.0157382268594297</v>
      </c>
      <c r="U180" s="117">
        <f>IF(U174="-","-",SUM(U171:U179)*'3k EBIT'!$E$7)</f>
        <v>2.046811356932325</v>
      </c>
      <c r="V180" s="117">
        <f>IF(V174="-","-",SUM(V171:V179)*'3k EBIT'!$E$7)</f>
        <v>2.0743180905476737</v>
      </c>
      <c r="W180" s="117">
        <f>IF(W174="-","-",SUM(W171:W179)*'3k EBIT'!$E$7)</f>
        <v>3.6053126540117257</v>
      </c>
      <c r="X180" s="27"/>
      <c r="Y180" s="117">
        <f>IF(Y174="-","-",SUM(Y171:Y179)*'3k EBIT'!$E$7)</f>
        <v>3.679524269800301</v>
      </c>
      <c r="Z180" s="117" t="str">
        <f>IF(Z174="-","-",SUM(Z171:Z179)*'3k EBIT'!$E$7)</f>
        <v>-</v>
      </c>
      <c r="AA180" s="117" t="str">
        <f>IF(AA174="-","-",SUM(AA171:AA179)*'3k EBIT'!$E$7)</f>
        <v>-</v>
      </c>
      <c r="AB180" s="117" t="str">
        <f>IF(AB174="-","-",SUM(AB171:AB179)*'3k EBIT'!$E$7)</f>
        <v>-</v>
      </c>
      <c r="AC180" s="117" t="str">
        <f>IF(AC174="-","-",SUM(AC171:AC179)*'3k EBIT'!$E$7)</f>
        <v>-</v>
      </c>
    </row>
    <row r="181" spans="1:30" x14ac:dyDescent="0.2">
      <c r="A181" s="207">
        <v>10</v>
      </c>
      <c r="B181" s="120" t="s">
        <v>251</v>
      </c>
      <c r="C181" s="155" t="s">
        <v>252</v>
      </c>
      <c r="D181" s="122" t="s">
        <v>125</v>
      </c>
      <c r="E181" s="118"/>
      <c r="F181" s="27"/>
      <c r="G181" s="117">
        <f>IF(G176="-","-",SUM(G171:G174,G176:G180)*'3l HAP'!$E$8)</f>
        <v>1.0404598990538039</v>
      </c>
      <c r="H181" s="117">
        <f>IF(H176="-","-",SUM(H171:H174,H176:H180)*'3l HAP'!$E$8)</f>
        <v>1.0423312236128019</v>
      </c>
      <c r="I181" s="117">
        <f>IF(I176="-","-",SUM(I171:I174,I176:I180)*'3l HAP'!$E$8)</f>
        <v>1.0454985055230446</v>
      </c>
      <c r="J181" s="117">
        <f>IF(J176="-","-",SUM(J171:J174,J176:J180)*'3l HAP'!$E$8)</f>
        <v>1.0511124792000384</v>
      </c>
      <c r="K181" s="117">
        <f>IF(K176="-","-",SUM(K171:K174,K176:K180)*'3l HAP'!$E$8)</f>
        <v>1.0646797847895813</v>
      </c>
      <c r="L181" s="117">
        <f>IF(L176="-","-",SUM(L171:L174,L176:L180)*'3l HAP'!$E$8)</f>
        <v>1.0748872871452273</v>
      </c>
      <c r="M181" s="117">
        <f>IF(M176="-","-",SUM(M171:M174,M176:M180)*'3l HAP'!$E$8)</f>
        <v>1.1215174494908791</v>
      </c>
      <c r="N181" s="117">
        <f>IF(N176="-","-",SUM(N171:N174,N176:N180)*'3l HAP'!$E$8)</f>
        <v>1.1307168776872887</v>
      </c>
      <c r="O181" s="27"/>
      <c r="P181" s="117">
        <f>IF(P176="-","-",SUM(P171:P174,P176:P180)*'3l HAP'!$E$8)</f>
        <v>1.1307168776872887</v>
      </c>
      <c r="Q181" s="117">
        <f>IF(Q176="-","-",SUM(Q171:Q174,Q176:Q180)*'3l HAP'!$E$8)</f>
        <v>1.1679723867081906</v>
      </c>
      <c r="R181" s="117">
        <f>IF(R176="-","-",SUM(R171:R174,R176:R180)*'3l HAP'!$E$8)</f>
        <v>1.1727494947211936</v>
      </c>
      <c r="S181" s="117">
        <f>IF(S176="-","-",SUM(S171:S174,S176:S180)*'3l HAP'!$E$8)</f>
        <v>1.2050347381303828</v>
      </c>
      <c r="T181" s="117">
        <f>IF(T176="-","-",SUM(T171:T174,T176:T180)*'3l HAP'!$E$8)</f>
        <v>1.194170351435258</v>
      </c>
      <c r="U181" s="117">
        <f>IF(U176="-","-",SUM(U171:U174,U176:U180)*'3l HAP'!$E$8)</f>
        <v>1.1972731779080201</v>
      </c>
      <c r="V181" s="117">
        <f>IF(V176="-","-",SUM(V171:V174,V176:V180)*'3l HAP'!$E$8)</f>
        <v>1.2184692789877736</v>
      </c>
      <c r="W181" s="117">
        <f>IF(W176="-","-",SUM(W171:W174,W176:W180)*'3l HAP'!$E$8)</f>
        <v>1.3080521108291405</v>
      </c>
      <c r="X181" s="27"/>
      <c r="Y181" s="117">
        <f>IF(Y176="-","-",SUM(Y171:Y174,Y176:Y180)*'3l HAP'!$E$8)</f>
        <v>1.3652379959852299</v>
      </c>
      <c r="Z181" s="117" t="str">
        <f>IF(Z176="-","-",SUM(Z171:Z174,Z176:Z180)*'3l HAP'!$E$8)</f>
        <v>-</v>
      </c>
      <c r="AA181" s="117" t="str">
        <f>IF(AA176="-","-",SUM(AA171:AA174,AA176:AA180)*'3l HAP'!$E$8)</f>
        <v>-</v>
      </c>
      <c r="AB181" s="117" t="str">
        <f>IF(AB176="-","-",SUM(AB171:AB174,AB176:AB180)*'3l HAP'!$E$8)</f>
        <v>-</v>
      </c>
      <c r="AC181" s="117" t="str">
        <f>IF(AC176="-","-",SUM(AC171:AC174,AC176:AC180)*'3l HAP'!$E$8)</f>
        <v>-</v>
      </c>
    </row>
    <row r="182" spans="1:30" x14ac:dyDescent="0.2">
      <c r="A182" s="207">
        <v>11</v>
      </c>
      <c r="B182" s="120" t="s">
        <v>253</v>
      </c>
      <c r="C182" s="157" t="str">
        <f>B182&amp;"_"&amp;D182</f>
        <v>Total_Northern Scotland</v>
      </c>
      <c r="D182" s="122" t="s">
        <v>125</v>
      </c>
      <c r="E182" s="119"/>
      <c r="F182" s="27"/>
      <c r="G182" s="117">
        <f t="shared" ref="G182:N182" si="39">IF(G176="-","-",SUM(G171:G181))</f>
        <v>99.881770981206927</v>
      </c>
      <c r="H182" s="117">
        <f t="shared" si="39"/>
        <v>100.011456291081</v>
      </c>
      <c r="I182" s="117">
        <f t="shared" si="39"/>
        <v>98.186953189154252</v>
      </c>
      <c r="J182" s="117">
        <f t="shared" si="39"/>
        <v>98.576009118776469</v>
      </c>
      <c r="K182" s="117">
        <f t="shared" si="39"/>
        <v>103.56774165143678</v>
      </c>
      <c r="L182" s="117">
        <f t="shared" si="39"/>
        <v>104.2751352992501</v>
      </c>
      <c r="M182" s="117">
        <f t="shared" si="39"/>
        <v>106.99566829238952</v>
      </c>
      <c r="N182" s="117">
        <f t="shared" si="39"/>
        <v>107.6332010445672</v>
      </c>
      <c r="O182" s="27"/>
      <c r="P182" s="117">
        <f t="shared" ref="P182:W182" si="40">IF(P176="-","-",SUM(P171:P181))</f>
        <v>107.6332010445672</v>
      </c>
      <c r="Q182" s="117">
        <f t="shared" si="40"/>
        <v>105.32405794836316</v>
      </c>
      <c r="R182" s="117">
        <f t="shared" si="40"/>
        <v>105.65511796143751</v>
      </c>
      <c r="S182" s="117">
        <f t="shared" si="40"/>
        <v>108.03852877066795</v>
      </c>
      <c r="T182" s="117">
        <f t="shared" si="40"/>
        <v>107.28561215426689</v>
      </c>
      <c r="U182" s="117">
        <f t="shared" si="40"/>
        <v>108.92414220379558</v>
      </c>
      <c r="V182" s="117">
        <f t="shared" si="40"/>
        <v>110.39306052875033</v>
      </c>
      <c r="W182" s="117">
        <f t="shared" si="40"/>
        <v>191.06127131232776</v>
      </c>
      <c r="X182" s="27"/>
      <c r="Y182" s="117">
        <f t="shared" ref="Y182:AC182" si="41">IF(Y176="-","-",SUM(Y171:Y181))</f>
        <v>195.02433009934094</v>
      </c>
      <c r="Z182" s="117" t="str">
        <f t="shared" si="41"/>
        <v>-</v>
      </c>
      <c r="AA182" s="117" t="str">
        <f t="shared" si="41"/>
        <v>-</v>
      </c>
      <c r="AB182" s="117" t="str">
        <f t="shared" si="41"/>
        <v>-</v>
      </c>
      <c r="AC182" s="117" t="str">
        <f t="shared" si="41"/>
        <v>-</v>
      </c>
    </row>
    <row r="183" spans="1:30" s="26" customFormat="1" ht="11.25" x14ac:dyDescent="0.15">
      <c r="A183" s="207"/>
      <c r="B183" s="123" t="s">
        <v>244</v>
      </c>
      <c r="C183" s="123" t="s">
        <v>180</v>
      </c>
      <c r="D183" s="121" t="s">
        <v>136</v>
      </c>
      <c r="E183" s="75"/>
      <c r="F183" s="27"/>
      <c r="G183" s="35" t="str">
        <f t="shared" ref="G183:V185" si="42">IF(G15="-","-",AVERAGE(G15,G27,G39,G51,G63,G75,G87,G99,G111,G123,G135,G147,G159,G171))</f>
        <v>-</v>
      </c>
      <c r="H183" s="35" t="str">
        <f t="shared" si="42"/>
        <v>-</v>
      </c>
      <c r="I183" s="35" t="str">
        <f t="shared" si="42"/>
        <v>-</v>
      </c>
      <c r="J183" s="35" t="str">
        <f t="shared" si="42"/>
        <v>-</v>
      </c>
      <c r="K183" s="35" t="str">
        <f t="shared" si="42"/>
        <v>-</v>
      </c>
      <c r="L183" s="35" t="str">
        <f t="shared" si="42"/>
        <v>-</v>
      </c>
      <c r="M183" s="35" t="str">
        <f t="shared" si="42"/>
        <v>-</v>
      </c>
      <c r="N183" s="35" t="str">
        <f t="shared" si="42"/>
        <v>-</v>
      </c>
      <c r="O183" s="27"/>
      <c r="P183" s="35" t="str">
        <f t="shared" ref="P183:W185" si="43">IF(P15="-","-",AVERAGE(P15,P27,P39,P51,P63,P75,P87,P99,P111,P123,P135,P147,P159,P171))</f>
        <v>-</v>
      </c>
      <c r="Q183" s="35" t="str">
        <f t="shared" si="43"/>
        <v>-</v>
      </c>
      <c r="R183" s="35" t="str">
        <f t="shared" si="43"/>
        <v>-</v>
      </c>
      <c r="S183" s="35" t="str">
        <f t="shared" si="43"/>
        <v>-</v>
      </c>
      <c r="T183" s="35" t="str">
        <f t="shared" si="43"/>
        <v>-</v>
      </c>
      <c r="U183" s="35" t="str">
        <f t="shared" si="43"/>
        <v>-</v>
      </c>
      <c r="V183" s="35" t="str">
        <f t="shared" si="43"/>
        <v>-</v>
      </c>
      <c r="W183" s="35" t="str">
        <f t="shared" si="43"/>
        <v>-</v>
      </c>
      <c r="X183" s="27"/>
      <c r="Y183" s="35" t="str">
        <f t="shared" ref="Y183:AC183" si="44">IF(Y15="-","-",AVERAGE(Y15,Y27,Y39,Y51,Y63,Y75,Y87,Y99,Y111,Y123,Y135,Y147,Y159,Y171))</f>
        <v>-</v>
      </c>
      <c r="Z183" s="35" t="str">
        <f t="shared" si="44"/>
        <v>-</v>
      </c>
      <c r="AA183" s="35" t="str">
        <f t="shared" si="44"/>
        <v>-</v>
      </c>
      <c r="AB183" s="35" t="str">
        <f t="shared" si="44"/>
        <v>-</v>
      </c>
      <c r="AC183" s="35" t="str">
        <f t="shared" si="44"/>
        <v>-</v>
      </c>
      <c r="AD183" s="25"/>
    </row>
    <row r="184" spans="1:30" s="26" customFormat="1" ht="11.25" x14ac:dyDescent="0.15">
      <c r="A184" s="207"/>
      <c r="B184" s="123" t="s">
        <v>244</v>
      </c>
      <c r="C184" s="123" t="s">
        <v>181</v>
      </c>
      <c r="D184" s="121" t="s">
        <v>136</v>
      </c>
      <c r="E184" s="75"/>
      <c r="F184" s="27"/>
      <c r="G184" s="35" t="str">
        <f t="shared" si="42"/>
        <v>-</v>
      </c>
      <c r="H184" s="35" t="str">
        <f t="shared" si="42"/>
        <v>-</v>
      </c>
      <c r="I184" s="35" t="str">
        <f t="shared" si="42"/>
        <v>-</v>
      </c>
      <c r="J184" s="35" t="str">
        <f t="shared" si="42"/>
        <v>-</v>
      </c>
      <c r="K184" s="35" t="str">
        <f t="shared" si="42"/>
        <v>-</v>
      </c>
      <c r="L184" s="35" t="str">
        <f t="shared" si="42"/>
        <v>-</v>
      </c>
      <c r="M184" s="35" t="str">
        <f t="shared" si="42"/>
        <v>-</v>
      </c>
      <c r="N184" s="35" t="str">
        <f t="shared" si="42"/>
        <v>-</v>
      </c>
      <c r="O184" s="27"/>
      <c r="P184" s="35" t="str">
        <f t="shared" si="43"/>
        <v>-</v>
      </c>
      <c r="Q184" s="35" t="str">
        <f t="shared" si="43"/>
        <v>-</v>
      </c>
      <c r="R184" s="35" t="str">
        <f t="shared" si="43"/>
        <v>-</v>
      </c>
      <c r="S184" s="35" t="str">
        <f t="shared" si="43"/>
        <v>-</v>
      </c>
      <c r="T184" s="35" t="str">
        <f t="shared" si="43"/>
        <v>-</v>
      </c>
      <c r="U184" s="35" t="str">
        <f t="shared" si="43"/>
        <v>-</v>
      </c>
      <c r="V184" s="35" t="str">
        <f t="shared" si="43"/>
        <v>-</v>
      </c>
      <c r="W184" s="35" t="str">
        <f t="shared" si="43"/>
        <v>-</v>
      </c>
      <c r="X184" s="27"/>
      <c r="Y184" s="35" t="str">
        <f t="shared" ref="Y184:AC184" si="45">IF(Y16="-","-",AVERAGE(Y16,Y28,Y40,Y52,Y64,Y76,Y88,Y100,Y112,Y124,Y136,Y148,Y160,Y172))</f>
        <v>-</v>
      </c>
      <c r="Z184" s="35" t="str">
        <f t="shared" si="45"/>
        <v>-</v>
      </c>
      <c r="AA184" s="35" t="str">
        <f t="shared" si="45"/>
        <v>-</v>
      </c>
      <c r="AB184" s="35" t="str">
        <f t="shared" si="45"/>
        <v>-</v>
      </c>
      <c r="AC184" s="35" t="str">
        <f t="shared" si="45"/>
        <v>-</v>
      </c>
      <c r="AD184" s="25"/>
    </row>
    <row r="185" spans="1:30" s="26" customFormat="1" ht="11.25" x14ac:dyDescent="0.1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0</v>
      </c>
      <c r="U185" s="35">
        <f t="shared" si="42"/>
        <v>0</v>
      </c>
      <c r="V185" s="35">
        <f t="shared" si="42"/>
        <v>0</v>
      </c>
      <c r="W185" s="35" t="str">
        <f t="shared" si="43"/>
        <v>-</v>
      </c>
      <c r="X185" s="27"/>
      <c r="Y185" s="35">
        <f t="shared" ref="Y185:AC185" si="46">IF(Y17="-","-",AVERAGE(Y17,Y29,Y41,Y53,Y65,Y77,Y89,Y101,Y113,Y125,Y137,Y149,Y161,Y173))</f>
        <v>0</v>
      </c>
      <c r="Z185" s="35" t="str">
        <f t="shared" si="46"/>
        <v>-</v>
      </c>
      <c r="AA185" s="35" t="str">
        <f t="shared" si="46"/>
        <v>-</v>
      </c>
      <c r="AB185" s="35" t="str">
        <f t="shared" si="46"/>
        <v>-</v>
      </c>
      <c r="AC185" s="35" t="str">
        <f t="shared" si="46"/>
        <v>-</v>
      </c>
      <c r="AD185" s="25"/>
    </row>
    <row r="186" spans="1:30" s="26" customFormat="1" ht="11.25" x14ac:dyDescent="0.15">
      <c r="A186" s="207"/>
      <c r="B186" s="123" t="s">
        <v>246</v>
      </c>
      <c r="C186" s="123" t="s">
        <v>183</v>
      </c>
      <c r="D186" s="121" t="s">
        <v>136</v>
      </c>
      <c r="E186" s="75"/>
      <c r="F186" s="27"/>
      <c r="G186" s="35">
        <f t="shared" ref="G186:N194" si="47">IF(G18="-","-",AVERAGE(G18,G30,G42,G54,G66,G78,G90,G102,G114,G126,G138,G150,G162,G174))</f>
        <v>6.5567588596821045</v>
      </c>
      <c r="H186" s="35">
        <f t="shared" si="47"/>
        <v>6.5567588596821045</v>
      </c>
      <c r="I186" s="35">
        <f t="shared" si="47"/>
        <v>6.6197359495950776</v>
      </c>
      <c r="J186" s="35">
        <f t="shared" si="47"/>
        <v>6.6197359495950776</v>
      </c>
      <c r="K186" s="35">
        <f t="shared" si="47"/>
        <v>6.6995028867368616</v>
      </c>
      <c r="L186" s="35">
        <f t="shared" si="47"/>
        <v>6.6995028867368616</v>
      </c>
      <c r="M186" s="35">
        <f t="shared" si="47"/>
        <v>7.113121830127354</v>
      </c>
      <c r="N186" s="35">
        <f t="shared" si="47"/>
        <v>7.113121830127354</v>
      </c>
      <c r="O186" s="27"/>
      <c r="P186" s="35">
        <f t="shared" ref="P186:W194" si="48">IF(P18="-","-",AVERAGE(P18,P30,P42,P54,P66,P78,P90,P102,P114,P126,P138,P150,P162,P174))</f>
        <v>7.113121830127354</v>
      </c>
      <c r="Q186" s="35">
        <f t="shared" si="48"/>
        <v>7.2804579515147188</v>
      </c>
      <c r="R186" s="35">
        <f t="shared" si="48"/>
        <v>7.1935840895118579</v>
      </c>
      <c r="S186" s="35">
        <f t="shared" si="48"/>
        <v>7.3593999937099719</v>
      </c>
      <c r="T186" s="35">
        <f t="shared" si="48"/>
        <v>7.0492243060839295</v>
      </c>
      <c r="U186" s="35">
        <f t="shared" si="48"/>
        <v>7.1089669218364691</v>
      </c>
      <c r="V186" s="35">
        <f t="shared" si="48"/>
        <v>6.9829560851947958</v>
      </c>
      <c r="W186" s="35">
        <f t="shared" si="48"/>
        <v>9.626223597588794</v>
      </c>
      <c r="X186" s="27"/>
      <c r="Y186" s="35">
        <f t="shared" ref="Y186:AC186" si="49">IF(Y18="-","-",AVERAGE(Y18,Y30,Y42,Y54,Y66,Y78,Y90,Y102,Y114,Y126,Y138,Y150,Y162,Y174))</f>
        <v>9.9504863797742455</v>
      </c>
      <c r="Z186" s="35" t="str">
        <f t="shared" si="49"/>
        <v>-</v>
      </c>
      <c r="AA186" s="35" t="str">
        <f t="shared" si="49"/>
        <v>-</v>
      </c>
      <c r="AB186" s="35" t="str">
        <f t="shared" si="49"/>
        <v>-</v>
      </c>
      <c r="AC186" s="35" t="str">
        <f t="shared" si="49"/>
        <v>-</v>
      </c>
      <c r="AD186" s="25"/>
    </row>
    <row r="187" spans="1:30" s="26" customFormat="1" ht="11.25" x14ac:dyDescent="0.15">
      <c r="A187" s="207"/>
      <c r="B187" s="123" t="s">
        <v>247</v>
      </c>
      <c r="C187" s="123" t="s">
        <v>184</v>
      </c>
      <c r="D187" s="121" t="s">
        <v>136</v>
      </c>
      <c r="E187" s="75"/>
      <c r="F187" s="27"/>
      <c r="G187" s="35">
        <f t="shared" si="47"/>
        <v>18.082100000000001</v>
      </c>
      <c r="H187" s="35">
        <f t="shared" si="47"/>
        <v>18.082100000000001</v>
      </c>
      <c r="I187" s="35">
        <f t="shared" si="47"/>
        <v>18.844950000000004</v>
      </c>
      <c r="J187" s="35">
        <f t="shared" si="47"/>
        <v>18.844950000000004</v>
      </c>
      <c r="K187" s="35">
        <f t="shared" si="47"/>
        <v>16.43282142857143</v>
      </c>
      <c r="L187" s="35">
        <f t="shared" si="47"/>
        <v>16.43282142857143</v>
      </c>
      <c r="M187" s="35">
        <f t="shared" si="47"/>
        <v>16.727428571428572</v>
      </c>
      <c r="N187" s="35">
        <f t="shared" si="47"/>
        <v>16.727428571428572</v>
      </c>
      <c r="O187" s="27"/>
      <c r="P187" s="35">
        <f t="shared" si="48"/>
        <v>16.727428571428572</v>
      </c>
      <c r="Q187" s="35">
        <f t="shared" si="48"/>
        <v>16.54232142857143</v>
      </c>
      <c r="R187" s="35">
        <f t="shared" si="48"/>
        <v>16.54232142857143</v>
      </c>
      <c r="S187" s="35">
        <f t="shared" si="48"/>
        <v>17.267107142857146</v>
      </c>
      <c r="T187" s="35">
        <f t="shared" si="48"/>
        <v>17.267107142857146</v>
      </c>
      <c r="U187" s="35">
        <f t="shared" si="48"/>
        <v>17.41310714285714</v>
      </c>
      <c r="V187" s="35">
        <f t="shared" si="48"/>
        <v>17.41310714285714</v>
      </c>
      <c r="W187" s="35">
        <f t="shared" si="48"/>
        <v>84.411464285714274</v>
      </c>
      <c r="X187" s="27"/>
      <c r="Y187" s="35">
        <f t="shared" ref="Y187:AC187" si="50">IF(Y19="-","-",AVERAGE(Y19,Y31,Y43,Y55,Y67,Y79,Y91,Y103,Y115,Y127,Y139,Y151,Y163,Y175))</f>
        <v>84.411464285714274</v>
      </c>
      <c r="Z187" s="35" t="str">
        <f t="shared" si="50"/>
        <v>-</v>
      </c>
      <c r="AA187" s="35" t="str">
        <f t="shared" si="50"/>
        <v>-</v>
      </c>
      <c r="AB187" s="35" t="str">
        <f t="shared" si="50"/>
        <v>-</v>
      </c>
      <c r="AC187" s="35" t="str">
        <f t="shared" si="50"/>
        <v>-</v>
      </c>
      <c r="AD187" s="25"/>
    </row>
    <row r="188" spans="1:30" s="26" customFormat="1" ht="11.25" x14ac:dyDescent="0.15">
      <c r="A188" s="207"/>
      <c r="B188" s="123" t="s">
        <v>248</v>
      </c>
      <c r="C188" s="123" t="s">
        <v>185</v>
      </c>
      <c r="D188" s="121" t="s">
        <v>136</v>
      </c>
      <c r="E188" s="75"/>
      <c r="F188" s="27"/>
      <c r="G188" s="35">
        <f t="shared" si="47"/>
        <v>38.772147945205468</v>
      </c>
      <c r="H188" s="35">
        <f t="shared" si="47"/>
        <v>38.849769863013698</v>
      </c>
      <c r="I188" s="35">
        <f t="shared" si="47"/>
        <v>38.966202739726036</v>
      </c>
      <c r="J188" s="35">
        <f t="shared" si="47"/>
        <v>39.199068493150676</v>
      </c>
      <c r="K188" s="35">
        <f t="shared" si="47"/>
        <v>39.664800000000007</v>
      </c>
      <c r="L188" s="35">
        <f t="shared" si="47"/>
        <v>40.169342465753417</v>
      </c>
      <c r="M188" s="35">
        <f t="shared" si="47"/>
        <v>40.751506849315078</v>
      </c>
      <c r="N188" s="35">
        <f t="shared" si="47"/>
        <v>41.100805479452056</v>
      </c>
      <c r="O188" s="27"/>
      <c r="P188" s="35">
        <f t="shared" si="48"/>
        <v>41.100805479452056</v>
      </c>
      <c r="Q188" s="35">
        <f t="shared" si="48"/>
        <v>41.566536986301358</v>
      </c>
      <c r="R188" s="35">
        <f t="shared" si="48"/>
        <v>41.87702465753425</v>
      </c>
      <c r="S188" s="35">
        <f t="shared" si="48"/>
        <v>42.109890410958897</v>
      </c>
      <c r="T188" s="35">
        <f t="shared" si="48"/>
        <v>42.226323287671228</v>
      </c>
      <c r="U188" s="35">
        <f t="shared" si="48"/>
        <v>42.45918904109589</v>
      </c>
      <c r="V188" s="35">
        <f t="shared" si="48"/>
        <v>43.235408219178098</v>
      </c>
      <c r="W188" s="35">
        <f t="shared" si="48"/>
        <v>44.516169863013708</v>
      </c>
      <c r="X188" s="27"/>
      <c r="Y188" s="35">
        <f t="shared" ref="Y188:AC188" si="51">IF(Y20="-","-",AVERAGE(Y20,Y32,Y44,Y56,Y68,Y80,Y92,Y104,Y116,Y128,Y140,Y152,Y164,Y176))</f>
        <v>46.767205479452052</v>
      </c>
      <c r="Z188" s="35" t="str">
        <f t="shared" si="51"/>
        <v>-</v>
      </c>
      <c r="AA188" s="35" t="str">
        <f t="shared" si="51"/>
        <v>-</v>
      </c>
      <c r="AB188" s="35" t="str">
        <f t="shared" si="51"/>
        <v>-</v>
      </c>
      <c r="AC188" s="35" t="str">
        <f t="shared" si="51"/>
        <v>-</v>
      </c>
      <c r="AD188" s="25"/>
    </row>
    <row r="189" spans="1:30" s="26" customFormat="1" ht="11.25" x14ac:dyDescent="0.15">
      <c r="A189" s="207"/>
      <c r="B189" s="123" t="s">
        <v>248</v>
      </c>
      <c r="C189" s="123" t="s">
        <v>186</v>
      </c>
      <c r="D189" s="121" t="s">
        <v>136</v>
      </c>
      <c r="E189" s="75"/>
      <c r="F189" s="27"/>
      <c r="G189" s="35" t="str">
        <f t="shared" ref="G189:N189" si="52">IF(G21="-","-",AVERAGE(G21,G33,G45,G57,G69,G81,G93,G105,G117,G129,G141,G153,G165,G177))</f>
        <v>-</v>
      </c>
      <c r="H189" s="35" t="str">
        <f t="shared" si="52"/>
        <v>-</v>
      </c>
      <c r="I189" s="35" t="str">
        <f t="shared" si="52"/>
        <v>-</v>
      </c>
      <c r="J189" s="35" t="str">
        <f t="shared" si="52"/>
        <v>-</v>
      </c>
      <c r="K189" s="35">
        <f t="shared" si="52"/>
        <v>0</v>
      </c>
      <c r="L189" s="35">
        <f t="shared" si="52"/>
        <v>-0.1310662676190151</v>
      </c>
      <c r="M189" s="35">
        <f t="shared" si="52"/>
        <v>1.6490220555819268</v>
      </c>
      <c r="N189" s="35">
        <f t="shared" si="52"/>
        <v>1.7011822078168848</v>
      </c>
      <c r="O189" s="27"/>
      <c r="P189" s="35">
        <f t="shared" ref="P189:W189" si="53">IF(P21="-","-",AVERAGE(P21,P33,P45,P57,P69,P81,P93,P105,P117,P129,P141,P153,P165,P177))</f>
        <v>1.7011822078168848</v>
      </c>
      <c r="Q189" s="35">
        <f t="shared" si="53"/>
        <v>3.37071596157242</v>
      </c>
      <c r="R189" s="35">
        <f t="shared" si="53"/>
        <v>3.2761312765157915</v>
      </c>
      <c r="S189" s="35">
        <f t="shared" si="53"/>
        <v>4.8946129781636989</v>
      </c>
      <c r="T189" s="35">
        <f t="shared" si="53"/>
        <v>4.2887571563853459</v>
      </c>
      <c r="U189" s="35">
        <f t="shared" si="53"/>
        <v>4.0337120778428703</v>
      </c>
      <c r="V189" s="35">
        <f t="shared" si="53"/>
        <v>4.3260832188341771</v>
      </c>
      <c r="W189" s="35">
        <f t="shared" si="53"/>
        <v>4.2015880379606623</v>
      </c>
      <c r="X189" s="27"/>
      <c r="Y189" s="35">
        <f t="shared" ref="Y189:AC189" si="54">IF(Y21="-","-",AVERAGE(Y21,Y33,Y45,Y57,Y69,Y81,Y93,Y105,Y117,Y129,Y141,Y153,Y165,Y177))</f>
        <v>4.0728065027047933</v>
      </c>
      <c r="Z189" s="35" t="str">
        <f t="shared" si="54"/>
        <v>-</v>
      </c>
      <c r="AA189" s="35" t="str">
        <f t="shared" si="54"/>
        <v>-</v>
      </c>
      <c r="AB189" s="35" t="str">
        <f t="shared" si="54"/>
        <v>-</v>
      </c>
      <c r="AC189" s="35" t="str">
        <f t="shared" si="54"/>
        <v>-</v>
      </c>
      <c r="AD189" s="25"/>
    </row>
    <row r="190" spans="1:30" s="26" customFormat="1" ht="11.25" x14ac:dyDescent="0.15">
      <c r="A190" s="207"/>
      <c r="B190" s="123" t="s">
        <v>248</v>
      </c>
      <c r="C190" s="123" t="s">
        <v>187</v>
      </c>
      <c r="D190" s="121" t="s">
        <v>136</v>
      </c>
      <c r="E190" s="75"/>
      <c r="F190" s="27"/>
      <c r="G190" s="35">
        <f t="shared" ref="G190:N190" si="55">IF(G22="-","-",AVERAGE(G22,G34,G46,G58,G70,G82,G94,G106,G118,G130,G142,G154,G166,G178))</f>
        <v>23.85791859099805</v>
      </c>
      <c r="H190" s="35">
        <f t="shared" si="55"/>
        <v>23.905682191780819</v>
      </c>
      <c r="I190" s="35">
        <f t="shared" si="55"/>
        <v>23.977327592954996</v>
      </c>
      <c r="J190" s="35">
        <f t="shared" si="55"/>
        <v>24.120618395303325</v>
      </c>
      <c r="K190" s="35">
        <f t="shared" si="55"/>
        <v>24.407199999999992</v>
      </c>
      <c r="L190" s="35">
        <f t="shared" si="55"/>
        <v>24.717663405088064</v>
      </c>
      <c r="M190" s="35">
        <f t="shared" si="55"/>
        <v>25.075890410958895</v>
      </c>
      <c r="N190" s="35">
        <f t="shared" si="55"/>
        <v>25.290826614481411</v>
      </c>
      <c r="O190" s="27"/>
      <c r="P190" s="35">
        <f t="shared" ref="P190:W190" si="56">IF(P22="-","-",AVERAGE(P22,P34,P46,P58,P70,P82,P94,P106,P118,P130,P142,P154,P166,P178))</f>
        <v>25.290826614481411</v>
      </c>
      <c r="Q190" s="35">
        <f t="shared" si="56"/>
        <v>25.577408219178089</v>
      </c>
      <c r="R190" s="35">
        <f t="shared" si="56"/>
        <v>25.76846262230919</v>
      </c>
      <c r="S190" s="35">
        <f t="shared" si="56"/>
        <v>25.911753424657544</v>
      </c>
      <c r="T190" s="35">
        <f t="shared" si="56"/>
        <v>25.983398825831703</v>
      </c>
      <c r="U190" s="35">
        <f t="shared" si="56"/>
        <v>26.126689628180035</v>
      </c>
      <c r="V190" s="35">
        <f t="shared" si="56"/>
        <v>26.60432563600784</v>
      </c>
      <c r="W190" s="35">
        <f t="shared" si="56"/>
        <v>27.392425048923673</v>
      </c>
      <c r="X190" s="27"/>
      <c r="Y190" s="35">
        <f t="shared" ref="Y190:AC190" si="57">IF(Y22="-","-",AVERAGE(Y22,Y34,Y46,Y58,Y70,Y82,Y94,Y106,Y118,Y130,Y142,Y154,Y166,Y178))</f>
        <v>28.777569471624258</v>
      </c>
      <c r="Z190" s="35" t="str">
        <f t="shared" si="57"/>
        <v>-</v>
      </c>
      <c r="AA190" s="35" t="str">
        <f t="shared" si="57"/>
        <v>-</v>
      </c>
      <c r="AB190" s="35" t="str">
        <f t="shared" si="57"/>
        <v>-</v>
      </c>
      <c r="AC190" s="35" t="str">
        <f t="shared" si="57"/>
        <v>-</v>
      </c>
      <c r="AD190" s="25"/>
    </row>
    <row r="191" spans="1:30" s="26" customFormat="1" ht="11.25" x14ac:dyDescent="0.15">
      <c r="A191" s="207"/>
      <c r="B191" s="123" t="s">
        <v>248</v>
      </c>
      <c r="C191" s="123" t="s">
        <v>188</v>
      </c>
      <c r="D191" s="121" t="s">
        <v>136</v>
      </c>
      <c r="E191" s="75"/>
      <c r="F191" s="27"/>
      <c r="G191" s="35">
        <f t="shared" ref="G191:N191" si="58">IF(G23="-","-",AVERAGE(G23,G35,G47,G59,G71,G83,G95,G107,G119,G131,G143,G155,G167,G179))</f>
        <v>0</v>
      </c>
      <c r="H191" s="35">
        <f t="shared" si="58"/>
        <v>0</v>
      </c>
      <c r="I191" s="35">
        <f t="shared" si="58"/>
        <v>0</v>
      </c>
      <c r="J191" s="35">
        <f t="shared" si="58"/>
        <v>0</v>
      </c>
      <c r="K191" s="35">
        <f t="shared" si="58"/>
        <v>0</v>
      </c>
      <c r="L191" s="35">
        <f t="shared" si="58"/>
        <v>0</v>
      </c>
      <c r="M191" s="35">
        <f t="shared" si="58"/>
        <v>0</v>
      </c>
      <c r="N191" s="35">
        <f t="shared" si="58"/>
        <v>0</v>
      </c>
      <c r="O191" s="27"/>
      <c r="P191" s="35">
        <f t="shared" ref="P191:W191" si="59">IF(P23="-","-",AVERAGE(P23,P35,P47,P59,P71,P83,P95,P107,P119,P131,P143,P155,P167,P179))</f>
        <v>0</v>
      </c>
      <c r="Q191" s="35">
        <f t="shared" si="59"/>
        <v>0</v>
      </c>
      <c r="R191" s="35">
        <f t="shared" si="59"/>
        <v>0</v>
      </c>
      <c r="S191" s="35">
        <f t="shared" si="59"/>
        <v>0</v>
      </c>
      <c r="T191" s="35">
        <f t="shared" si="59"/>
        <v>0</v>
      </c>
      <c r="U191" s="35">
        <f t="shared" si="59"/>
        <v>0</v>
      </c>
      <c r="V191" s="35">
        <f t="shared" si="59"/>
        <v>0</v>
      </c>
      <c r="W191" s="35">
        <f t="shared" si="59"/>
        <v>0</v>
      </c>
      <c r="X191" s="27"/>
      <c r="Y191" s="35">
        <f t="shared" ref="Y191:AC191" si="60">IF(Y23="-","-",AVERAGE(Y23,Y35,Y47,Y59,Y71,Y83,Y95,Y107,Y119,Y131,Y143,Y155,Y167,Y179))</f>
        <v>0</v>
      </c>
      <c r="Z191" s="35" t="str">
        <f t="shared" si="60"/>
        <v>-</v>
      </c>
      <c r="AA191" s="35" t="str">
        <f t="shared" si="60"/>
        <v>-</v>
      </c>
      <c r="AB191" s="35" t="str">
        <f t="shared" si="60"/>
        <v>-</v>
      </c>
      <c r="AC191" s="35" t="str">
        <f t="shared" si="60"/>
        <v>-</v>
      </c>
      <c r="AD191" s="25"/>
    </row>
    <row r="192" spans="1:30" s="26" customFormat="1" ht="11.25" x14ac:dyDescent="0.15">
      <c r="A192" s="207"/>
      <c r="B192" s="123" t="s">
        <v>189</v>
      </c>
      <c r="C192" s="123" t="s">
        <v>250</v>
      </c>
      <c r="D192" s="121" t="s">
        <v>136</v>
      </c>
      <c r="E192" s="75"/>
      <c r="F192" s="27"/>
      <c r="G192" s="35">
        <f t="shared" si="47"/>
        <v>1.6902245470675126</v>
      </c>
      <c r="H192" s="35">
        <f t="shared" si="47"/>
        <v>1.6926530137915832</v>
      </c>
      <c r="I192" s="35">
        <f t="shared" si="47"/>
        <v>1.7122903329551236</v>
      </c>
      <c r="J192" s="35">
        <f t="shared" si="47"/>
        <v>1.7195757331273345</v>
      </c>
      <c r="K192" s="35">
        <f t="shared" si="47"/>
        <v>1.6889733533388911</v>
      </c>
      <c r="L192" s="35">
        <f t="shared" si="47"/>
        <v>1.7022198955741037</v>
      </c>
      <c r="M192" s="35">
        <f t="shared" si="47"/>
        <v>1.768627069486832</v>
      </c>
      <c r="N192" s="35">
        <f t="shared" si="47"/>
        <v>1.7805654075736359</v>
      </c>
      <c r="O192" s="27"/>
      <c r="P192" s="35">
        <f t="shared" si="48"/>
        <v>1.7805654075736359</v>
      </c>
      <c r="Q192" s="35">
        <f t="shared" si="48"/>
        <v>1.8271275485169689</v>
      </c>
      <c r="R192" s="35">
        <f t="shared" si="48"/>
        <v>1.8333269262738028</v>
      </c>
      <c r="S192" s="35">
        <f t="shared" si="48"/>
        <v>1.8892082521903257</v>
      </c>
      <c r="T192" s="35">
        <f t="shared" si="48"/>
        <v>1.8751092540022867</v>
      </c>
      <c r="U192" s="35">
        <f t="shared" si="48"/>
        <v>1.8814397640751825</v>
      </c>
      <c r="V192" s="35">
        <f t="shared" si="48"/>
        <v>1.908946497690531</v>
      </c>
      <c r="W192" s="35">
        <f t="shared" si="48"/>
        <v>3.2954239622974391</v>
      </c>
      <c r="X192" s="27"/>
      <c r="Y192" s="35">
        <f t="shared" ref="Y192:AC192" si="61">IF(Y24="-","-",AVERAGE(Y24,Y36,Y48,Y60,Y72,Y84,Y96,Y108,Y120,Y132,Y144,Y156,Y168,Y180))</f>
        <v>3.3696355780860143</v>
      </c>
      <c r="Z192" s="35" t="str">
        <f t="shared" si="61"/>
        <v>-</v>
      </c>
      <c r="AA192" s="35" t="str">
        <f t="shared" si="61"/>
        <v>-</v>
      </c>
      <c r="AB192" s="35" t="str">
        <f t="shared" si="61"/>
        <v>-</v>
      </c>
      <c r="AC192" s="35" t="str">
        <f t="shared" si="61"/>
        <v>-</v>
      </c>
      <c r="AD192" s="25"/>
    </row>
    <row r="193" spans="1:30" s="26" customFormat="1" ht="11.25" x14ac:dyDescent="0.15">
      <c r="A193" s="207"/>
      <c r="B193" s="123" t="s">
        <v>251</v>
      </c>
      <c r="C193" s="123" t="s">
        <v>252</v>
      </c>
      <c r="D193" s="121" t="s">
        <v>136</v>
      </c>
      <c r="E193" s="75"/>
      <c r="F193" s="27"/>
      <c r="G193" s="35">
        <f t="shared" si="47"/>
        <v>1.0377108882147767</v>
      </c>
      <c r="H193" s="35">
        <f t="shared" si="47"/>
        <v>1.0395822127737748</v>
      </c>
      <c r="I193" s="35">
        <f t="shared" si="47"/>
        <v>1.0435454244036</v>
      </c>
      <c r="J193" s="35">
        <f t="shared" si="47"/>
        <v>1.0491593980805938</v>
      </c>
      <c r="K193" s="35">
        <f t="shared" si="47"/>
        <v>1.0608938326309489</v>
      </c>
      <c r="L193" s="35">
        <f t="shared" si="47"/>
        <v>1.071101334986595</v>
      </c>
      <c r="M193" s="35">
        <f t="shared" si="47"/>
        <v>1.1179599408426975</v>
      </c>
      <c r="N193" s="35">
        <f t="shared" si="47"/>
        <v>1.1271593690391071</v>
      </c>
      <c r="O193" s="27"/>
      <c r="P193" s="35">
        <f t="shared" si="48"/>
        <v>1.1271593690391071</v>
      </c>
      <c r="Q193" s="35">
        <f t="shared" si="48"/>
        <v>1.1657493134527706</v>
      </c>
      <c r="R193" s="35">
        <f t="shared" si="48"/>
        <v>1.1705264214657733</v>
      </c>
      <c r="S193" s="35">
        <f t="shared" si="48"/>
        <v>1.2029757893387811</v>
      </c>
      <c r="T193" s="35">
        <f t="shared" si="48"/>
        <v>1.1921114026436563</v>
      </c>
      <c r="U193" s="35">
        <f t="shared" si="48"/>
        <v>1.1948519724169988</v>
      </c>
      <c r="V193" s="35">
        <f t="shared" si="48"/>
        <v>1.216048073496752</v>
      </c>
      <c r="W193" s="35">
        <f t="shared" si="48"/>
        <v>1.3035150304937519</v>
      </c>
      <c r="X193" s="27"/>
      <c r="Y193" s="35">
        <f t="shared" ref="Y193:AC193" si="62">IF(Y25="-","-",AVERAGE(Y25,Y37,Y49,Y61,Y73,Y85,Y97,Y109,Y121,Y133,Y145,Y157,Y169,Y181))</f>
        <v>1.3607009156498413</v>
      </c>
      <c r="Z193" s="35" t="str">
        <f t="shared" si="62"/>
        <v>-</v>
      </c>
      <c r="AA193" s="35" t="str">
        <f t="shared" si="62"/>
        <v>-</v>
      </c>
      <c r="AB193" s="35" t="str">
        <f t="shared" si="62"/>
        <v>-</v>
      </c>
      <c r="AC193" s="35" t="str">
        <f t="shared" si="62"/>
        <v>-</v>
      </c>
      <c r="AD193" s="25"/>
    </row>
    <row r="194" spans="1:30" s="26" customFormat="1" ht="11.25" x14ac:dyDescent="0.15">
      <c r="A194" s="207"/>
      <c r="B194" s="123" t="s">
        <v>253</v>
      </c>
      <c r="C194" s="123" t="str">
        <f>B194&amp;"_"&amp;D194</f>
        <v>Total_GB average</v>
      </c>
      <c r="D194" s="116" t="s">
        <v>136</v>
      </c>
      <c r="E194" s="75"/>
      <c r="F194" s="27"/>
      <c r="G194" s="35">
        <f t="shared" si="47"/>
        <v>89.996860831167893</v>
      </c>
      <c r="H194" s="35">
        <f t="shared" si="47"/>
        <v>90.12654614104197</v>
      </c>
      <c r="I194" s="35">
        <f t="shared" si="47"/>
        <v>91.164052039634825</v>
      </c>
      <c r="J194" s="35">
        <f t="shared" si="47"/>
        <v>91.553107969257013</v>
      </c>
      <c r="K194" s="35">
        <f t="shared" si="47"/>
        <v>89.954191501278132</v>
      </c>
      <c r="L194" s="35">
        <f t="shared" si="47"/>
        <v>90.661585149091465</v>
      </c>
      <c r="M194" s="35">
        <f t="shared" si="47"/>
        <v>94.203556727741358</v>
      </c>
      <c r="N194" s="35">
        <f t="shared" si="47"/>
        <v>94.841089479919006</v>
      </c>
      <c r="O194" s="27"/>
      <c r="P194" s="35">
        <f t="shared" si="48"/>
        <v>94.841089479919006</v>
      </c>
      <c r="Q194" s="35">
        <f t="shared" si="48"/>
        <v>97.330317409107764</v>
      </c>
      <c r="R194" s="35">
        <f t="shared" si="48"/>
        <v>97.661377422182099</v>
      </c>
      <c r="S194" s="35">
        <f t="shared" si="48"/>
        <v>100.63494799187637</v>
      </c>
      <c r="T194" s="35">
        <f t="shared" si="48"/>
        <v>99.882031375475293</v>
      </c>
      <c r="U194" s="35">
        <f t="shared" si="48"/>
        <v>100.21795654830457</v>
      </c>
      <c r="V194" s="35">
        <f t="shared" si="48"/>
        <v>101.68687487325928</v>
      </c>
      <c r="W194" s="35">
        <f t="shared" si="48"/>
        <v>174.74680982599233</v>
      </c>
      <c r="X194" s="27"/>
      <c r="Y194" s="35">
        <f t="shared" ref="Y194:AC194" si="63">IF(Y26="-","-",AVERAGE(Y26,Y38,Y50,Y62,Y74,Y86,Y98,Y110,Y122,Y134,Y146,Y158,Y170,Y182))</f>
        <v>178.70986861300551</v>
      </c>
      <c r="Z194" s="35" t="str">
        <f t="shared" si="63"/>
        <v>-</v>
      </c>
      <c r="AA194" s="35" t="str">
        <f t="shared" si="63"/>
        <v>-</v>
      </c>
      <c r="AB194" s="35" t="str">
        <f t="shared" si="63"/>
        <v>-</v>
      </c>
      <c r="AC194" s="35" t="str">
        <f t="shared" si="63"/>
        <v>-</v>
      </c>
      <c r="AD194" s="25"/>
    </row>
    <row r="195" spans="1:30" x14ac:dyDescent="0.2"/>
    <row r="196" spans="1:30" x14ac:dyDescent="0.2"/>
    <row r="197" spans="1:30" x14ac:dyDescent="0.2"/>
    <row r="198" spans="1:30" x14ac:dyDescent="0.2"/>
    <row r="199" spans="1:30" x14ac:dyDescent="0.2"/>
    <row r="200" spans="1:30" x14ac:dyDescent="0.2"/>
    <row r="201" spans="1:30" x14ac:dyDescent="0.2"/>
    <row r="202" spans="1:30" x14ac:dyDescent="0.2"/>
    <row r="203" spans="1:30" x14ac:dyDescent="0.2"/>
    <row r="204" spans="1:30" x14ac:dyDescent="0.2"/>
    <row r="205" spans="1:30" x14ac:dyDescent="0.2"/>
    <row r="206" spans="1:30" x14ac:dyDescent="0.2"/>
    <row r="207" spans="1:30" x14ac:dyDescent="0.2"/>
    <row r="208" spans="1:3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sheetData>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tint="0.79998168889431442"/>
    <pageSetUpPr autoPageBreaks="0"/>
  </sheetPr>
  <dimension ref="A1:AD459"/>
  <sheetViews>
    <sheetView zoomScaleNormal="100" workbookViewId="0"/>
  </sheetViews>
  <sheetFormatPr defaultColWidth="0" defaultRowHeight="14.25" zeroHeight="1" x14ac:dyDescent="0.2"/>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x14ac:dyDescent="0.2">
      <c r="A1" s="205"/>
    </row>
    <row r="2" spans="1:30" s="64" customFormat="1" ht="18.600000000000001" customHeight="1" x14ac:dyDescent="0.25">
      <c r="A2" s="205"/>
      <c r="B2" s="24" t="s">
        <v>194</v>
      </c>
      <c r="C2" s="24"/>
      <c r="D2" s="24"/>
    </row>
    <row r="3" spans="1:30" s="64" customFormat="1" ht="24.6" customHeight="1" x14ac:dyDescent="0.2">
      <c r="A3" s="205"/>
      <c r="B3" s="433" t="s">
        <v>195</v>
      </c>
      <c r="C3" s="433"/>
      <c r="D3" s="433"/>
      <c r="E3" s="433"/>
      <c r="F3" s="433"/>
      <c r="G3" s="433"/>
      <c r="H3" s="433"/>
      <c r="I3" s="66"/>
      <c r="J3" s="66"/>
      <c r="K3" s="66"/>
      <c r="L3" s="66"/>
      <c r="M3" s="66"/>
      <c r="N3" s="66"/>
      <c r="O3" s="66"/>
      <c r="P3" s="66"/>
      <c r="Q3" s="66"/>
      <c r="X3" s="66"/>
    </row>
    <row r="4" spans="1:30" s="64" customFormat="1" ht="16.350000000000001" customHeight="1" x14ac:dyDescent="0.2">
      <c r="A4" s="205"/>
      <c r="B4" s="140"/>
      <c r="C4" s="140"/>
      <c r="D4" s="140"/>
      <c r="E4" s="140"/>
      <c r="F4" s="65"/>
      <c r="G4" s="65"/>
      <c r="I4" s="66"/>
      <c r="J4" s="66"/>
      <c r="K4" s="66"/>
      <c r="L4" s="66"/>
      <c r="M4" s="66"/>
      <c r="N4" s="66"/>
      <c r="O4" s="66"/>
      <c r="P4" s="66"/>
      <c r="Q4" s="66"/>
      <c r="X4" s="66"/>
    </row>
    <row r="5" spans="1:30" ht="16.350000000000001" customHeight="1" x14ac:dyDescent="0.2">
      <c r="B5" s="69"/>
      <c r="C5" s="69"/>
      <c r="D5" s="69"/>
      <c r="E5" s="69"/>
      <c r="F5" s="69"/>
      <c r="G5" s="69"/>
      <c r="I5" s="70"/>
      <c r="J5" s="70"/>
      <c r="K5" s="70"/>
      <c r="L5" s="70"/>
      <c r="M5" s="70"/>
      <c r="N5" s="70"/>
      <c r="O5" s="70"/>
      <c r="P5" s="70"/>
      <c r="Q5" s="70"/>
      <c r="X5" s="70"/>
    </row>
    <row r="6" spans="1:30" ht="23.25" x14ac:dyDescent="0.2">
      <c r="B6" s="72" t="s">
        <v>196</v>
      </c>
      <c r="C6" s="74" t="s">
        <v>115</v>
      </c>
      <c r="D6" s="69"/>
      <c r="E6" s="69"/>
      <c r="F6" s="69"/>
      <c r="G6" s="69"/>
      <c r="I6" s="70"/>
      <c r="J6" s="70"/>
      <c r="K6" s="70"/>
      <c r="L6" s="70"/>
      <c r="M6" s="70"/>
      <c r="N6" s="70"/>
      <c r="O6" s="70"/>
      <c r="P6" s="70"/>
      <c r="Q6" s="70"/>
      <c r="X6" s="70"/>
    </row>
    <row r="7" spans="1:30" ht="14.85" customHeight="1" x14ac:dyDescent="0.2">
      <c r="B7" s="72" t="s">
        <v>198</v>
      </c>
      <c r="C7" s="74" t="s">
        <v>117</v>
      </c>
      <c r="D7" s="69"/>
      <c r="E7" s="69"/>
      <c r="F7" s="69"/>
      <c r="G7" s="69"/>
      <c r="I7" s="70"/>
      <c r="J7" s="70"/>
      <c r="K7" s="70"/>
      <c r="L7" s="70"/>
      <c r="M7" s="70"/>
      <c r="N7" s="70"/>
      <c r="O7" s="70"/>
      <c r="P7" s="70"/>
      <c r="Q7" s="70"/>
      <c r="X7" s="70"/>
    </row>
    <row r="8" spans="1:30" ht="12.6" customHeight="1" x14ac:dyDescent="0.2">
      <c r="B8" s="73" t="s">
        <v>200</v>
      </c>
      <c r="C8" s="75" t="s">
        <v>139</v>
      </c>
    </row>
    <row r="9" spans="1:30" s="25" customFormat="1" ht="11.25" x14ac:dyDescent="0.15">
      <c r="A9" s="207"/>
    </row>
    <row r="10" spans="1:30" s="26" customFormat="1" ht="11.25" customHeight="1" x14ac:dyDescent="0.15">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x14ac:dyDescent="0.15">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x14ac:dyDescent="0.15">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x14ac:dyDescent="0.15">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x14ac:dyDescent="0.15">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x14ac:dyDescent="0.15">
      <c r="A15" s="207"/>
      <c r="B15" s="123" t="s">
        <v>244</v>
      </c>
      <c r="C15" s="123" t="s">
        <v>180</v>
      </c>
      <c r="D15" s="116" t="s">
        <v>131</v>
      </c>
      <c r="E15" s="75"/>
      <c r="F15" s="27"/>
      <c r="G15" s="35" t="s">
        <v>249</v>
      </c>
      <c r="H15" s="35" t="s">
        <v>249</v>
      </c>
      <c r="I15" s="35" t="s">
        <v>249</v>
      </c>
      <c r="J15" s="35" t="s">
        <v>249</v>
      </c>
      <c r="K15" s="35" t="s">
        <v>249</v>
      </c>
      <c r="L15" s="35" t="s">
        <v>249</v>
      </c>
      <c r="M15" s="35" t="s">
        <v>249</v>
      </c>
      <c r="N15" s="35" t="s">
        <v>249</v>
      </c>
      <c r="O15" s="27"/>
      <c r="P15" s="35" t="s">
        <v>249</v>
      </c>
      <c r="Q15" s="35" t="s">
        <v>249</v>
      </c>
      <c r="R15" s="35" t="s">
        <v>249</v>
      </c>
      <c r="S15" s="35" t="s">
        <v>249</v>
      </c>
      <c r="T15" s="35" t="s">
        <v>249</v>
      </c>
      <c r="U15" s="35" t="s">
        <v>249</v>
      </c>
      <c r="V15" s="35" t="s">
        <v>249</v>
      </c>
      <c r="W15" s="35" t="s">
        <v>249</v>
      </c>
      <c r="X15" s="27"/>
      <c r="Y15" s="35" t="s">
        <v>249</v>
      </c>
      <c r="Z15" s="35" t="s">
        <v>249</v>
      </c>
      <c r="AA15" s="35" t="s">
        <v>249</v>
      </c>
      <c r="AB15" s="35" t="s">
        <v>249</v>
      </c>
      <c r="AC15" s="35" t="s">
        <v>249</v>
      </c>
      <c r="AD15" s="25"/>
    </row>
    <row r="16" spans="1:30" s="26" customFormat="1" ht="11.25" customHeight="1" x14ac:dyDescent="0.15">
      <c r="A16" s="207"/>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x14ac:dyDescent="0.15">
      <c r="A17" s="207"/>
      <c r="B17" s="123" t="s">
        <v>245</v>
      </c>
      <c r="C17" s="123" t="s">
        <v>182</v>
      </c>
      <c r="D17" s="116" t="s">
        <v>131</v>
      </c>
      <c r="E17" s="75"/>
      <c r="F17" s="27"/>
      <c r="G17" s="35" t="str">
        <f>IF('3c AA'!J237="-","-",'3c AA'!J237)</f>
        <v>-</v>
      </c>
      <c r="H17" s="35" t="str">
        <f>IF('3c AA'!K237="-","-",'3c AA'!K237)</f>
        <v>-</v>
      </c>
      <c r="I17" s="35" t="str">
        <f>IF('3c AA'!L237="-","-",'3c AA'!L237)</f>
        <v>-</v>
      </c>
      <c r="J17" s="35" t="str">
        <f>IF('3c AA'!M237="-","-",'3c AA'!M237)</f>
        <v>-</v>
      </c>
      <c r="K17" s="35" t="str">
        <f>IF('3c AA'!N237="-","-",'3c AA'!N237)</f>
        <v>-</v>
      </c>
      <c r="L17" s="35" t="str">
        <f>IF('3c AA'!O237="-","-",'3c AA'!O237)</f>
        <v>-</v>
      </c>
      <c r="M17" s="35" t="str">
        <f>IF('3c AA'!P237="-","-",'3c AA'!P237)</f>
        <v>-</v>
      </c>
      <c r="N17" s="35" t="str">
        <f>IF('3c AA'!Q237="-","-",'3c AA'!Q237)</f>
        <v>-</v>
      </c>
      <c r="O17" s="27"/>
      <c r="P17" s="35" t="str">
        <f>IF('3c AA'!S237="-","-",'3c AA'!S237)</f>
        <v>-</v>
      </c>
      <c r="Q17" s="35" t="str">
        <f>IF('3c AA'!T237="-","-",'3c AA'!T237)</f>
        <v>-</v>
      </c>
      <c r="R17" s="35" t="str">
        <f>IF('3c AA'!U237="-","-",'3c AA'!U237)</f>
        <v>-</v>
      </c>
      <c r="S17" s="35" t="str">
        <f>IF('3c AA'!V237="-","-",'3c AA'!V237)</f>
        <v>-</v>
      </c>
      <c r="T17" s="35">
        <f>IF('3c AA'!W237="-","-",'3c AA'!W237)</f>
        <v>0</v>
      </c>
      <c r="U17" s="35">
        <f>IF('3c AA'!X237="-","-",'3c AA'!X237)</f>
        <v>0</v>
      </c>
      <c r="V17" s="35">
        <f>IF('3c AA'!Y237="-","-",'3c AA'!Y237)</f>
        <v>0</v>
      </c>
      <c r="W17" s="35" t="str">
        <f>IF('3c AA'!Z237="-","-",'3c AA'!Z237)</f>
        <v>-</v>
      </c>
      <c r="X17" s="27"/>
      <c r="Y17" s="35">
        <f>IF('3c AA'!AB237="-","-",'3c AA'!AB237)</f>
        <v>0</v>
      </c>
      <c r="Z17" s="35" t="str">
        <f>IF('3c AA'!AC237="-","-",'3c AA'!AC237)</f>
        <v>-</v>
      </c>
      <c r="AA17" s="35" t="str">
        <f>IF('3c AA'!AD237="-","-",'3c AA'!AD237)</f>
        <v>-</v>
      </c>
      <c r="AB17" s="35" t="str">
        <f>IF('3c AA'!AE237="-","-",'3c AA'!AE237)</f>
        <v>-</v>
      </c>
      <c r="AC17" s="35" t="str">
        <f>IF('3c AA'!AF237="-","-",'3c AA'!AF237)</f>
        <v>-</v>
      </c>
      <c r="AD17" s="25"/>
    </row>
    <row r="18" spans="1:30" s="331" customFormat="1" ht="11.25" customHeight="1" x14ac:dyDescent="0.15">
      <c r="A18" s="207"/>
      <c r="B18" s="123" t="s">
        <v>246</v>
      </c>
      <c r="C18" s="123" t="s">
        <v>183</v>
      </c>
      <c r="D18" s="116" t="s">
        <v>131</v>
      </c>
      <c r="E18" s="75"/>
      <c r="F18" s="27"/>
      <c r="G18" s="35">
        <f>IF('3d PC'!G15="-","-",'3d PC'!G64+'3d PC'!G65)</f>
        <v>6.5567588596821027</v>
      </c>
      <c r="H18" s="35">
        <f>IF('3d PC'!H15="-","-",'3d PC'!H64+'3d PC'!H65)</f>
        <v>6.5567588596821027</v>
      </c>
      <c r="I18" s="35">
        <f>IF('3d PC'!I15="-","-",'3d PC'!I64+'3d PC'!I65)</f>
        <v>6.6197359495950758</v>
      </c>
      <c r="J18" s="35">
        <f>IF('3d PC'!J15="-","-",'3d PC'!J64+'3d PC'!J65)</f>
        <v>6.6197359495950758</v>
      </c>
      <c r="K18" s="35">
        <f>IF('3d PC'!K15="-","-",'3d PC'!K64+'3d PC'!K65)</f>
        <v>6.6995028867368616</v>
      </c>
      <c r="L18" s="35">
        <f>IF('3d PC'!L15="-","-",'3d PC'!L64+'3d PC'!L65)</f>
        <v>6.6995028867368616</v>
      </c>
      <c r="M18" s="35">
        <f>IF('3d PC'!M15="-","-",'3d PC'!M64+'3d PC'!M65)</f>
        <v>7.1131218301273513</v>
      </c>
      <c r="N18" s="35">
        <f>IF('3d PC'!N15="-","-",'3d PC'!N64+'3d PC'!N65)</f>
        <v>7.1131218301273513</v>
      </c>
      <c r="O18" s="27"/>
      <c r="P18" s="35">
        <f>IF('3d PC'!P15="-","-",'3d PC'!P64+'3d PC'!P65)</f>
        <v>7.1131218301273513</v>
      </c>
      <c r="Q18" s="35">
        <f>IF('3d PC'!Q15="-","-",'3d PC'!Q64+'3d PC'!Q65)</f>
        <v>7.2804579515147188</v>
      </c>
      <c r="R18" s="35">
        <f>IF('3d PC'!R15="-","-",'3d PC'!R64+'3d PC'!R65)</f>
        <v>7.1935840895118579</v>
      </c>
      <c r="S18" s="35">
        <f>IF('3d PC'!S15="-","-",'3d PC'!S64+'3d PC'!S65)</f>
        <v>7.3593999937099728</v>
      </c>
      <c r="T18" s="35">
        <f>IF('3d PC'!T15="-","-",'3d PC'!T64+'3d PC'!T65)</f>
        <v>7.0492243060839304</v>
      </c>
      <c r="U18" s="35">
        <f>IF('3d PC'!U15="-","-",'3d PC'!U64+'3d PC'!U65)</f>
        <v>7.1089669218364691</v>
      </c>
      <c r="V18" s="35">
        <f>IF('3d PC'!V15="-","-",'3d PC'!V64+'3d PC'!V65)</f>
        <v>6.9829560851947949</v>
      </c>
      <c r="W18" s="35">
        <f>IF('3d PC'!W15="-","-",'3d PC'!W64+'3d PC'!W65)</f>
        <v>12.319103597588796</v>
      </c>
      <c r="X18" s="27"/>
      <c r="Y18" s="35">
        <f>IF('3d PC'!Y15="-","-",'3d PC'!Y64+'3d PC'!Y65)</f>
        <v>12.643366379774243</v>
      </c>
      <c r="Z18" s="35" t="str">
        <f>IF('3d PC'!Z15="-","-",'3d PC'!Z64+'3d PC'!Z65)</f>
        <v>-</v>
      </c>
      <c r="AA18" s="35" t="str">
        <f>IF('3d PC'!AA15="-","-",'3d PC'!AA64+'3d PC'!AA65)</f>
        <v>-</v>
      </c>
      <c r="AB18" s="35" t="str">
        <f>IF('3d PC'!AB15="-","-",'3d PC'!AB64+'3d PC'!AB65)</f>
        <v>-</v>
      </c>
      <c r="AC18" s="35" t="str">
        <f>IF('3d PC'!AC15="-","-",'3d PC'!AC64+'3d PC'!AC65)</f>
        <v>-</v>
      </c>
      <c r="AD18" s="25"/>
    </row>
    <row r="19" spans="1:30" s="26" customFormat="1" ht="11.25" customHeight="1" x14ac:dyDescent="0.15">
      <c r="A19" s="207"/>
      <c r="B19" s="123" t="s">
        <v>247</v>
      </c>
      <c r="C19" s="123" t="s">
        <v>184</v>
      </c>
      <c r="D19" s="116" t="s">
        <v>131</v>
      </c>
      <c r="E19" s="75"/>
      <c r="F19" s="27"/>
      <c r="G19" s="35" t="s">
        <v>249</v>
      </c>
      <c r="H19" s="35" t="s">
        <v>249</v>
      </c>
      <c r="I19" s="35" t="s">
        <v>249</v>
      </c>
      <c r="J19" s="35" t="s">
        <v>249</v>
      </c>
      <c r="K19" s="35" t="s">
        <v>249</v>
      </c>
      <c r="L19" s="35" t="s">
        <v>249</v>
      </c>
      <c r="M19" s="35" t="s">
        <v>249</v>
      </c>
      <c r="N19" s="35" t="s">
        <v>249</v>
      </c>
      <c r="O19" s="27"/>
      <c r="P19" s="35" t="s">
        <v>249</v>
      </c>
      <c r="Q19" s="35" t="s">
        <v>249</v>
      </c>
      <c r="R19" s="35" t="s">
        <v>249</v>
      </c>
      <c r="S19" s="35" t="s">
        <v>249</v>
      </c>
      <c r="T19" s="35" t="s">
        <v>249</v>
      </c>
      <c r="U19" s="35" t="s">
        <v>249</v>
      </c>
      <c r="V19" s="35" t="s">
        <v>249</v>
      </c>
      <c r="W19" s="35" t="s">
        <v>249</v>
      </c>
      <c r="X19" s="27"/>
      <c r="Y19" s="35" t="s">
        <v>249</v>
      </c>
      <c r="Z19" s="35" t="s">
        <v>249</v>
      </c>
      <c r="AA19" s="35" t="s">
        <v>249</v>
      </c>
      <c r="AB19" s="35" t="s">
        <v>249</v>
      </c>
      <c r="AC19" s="35" t="s">
        <v>249</v>
      </c>
      <c r="AD19" s="25"/>
    </row>
    <row r="20" spans="1:30" s="26" customFormat="1" ht="11.25" customHeight="1" x14ac:dyDescent="0.15">
      <c r="A20" s="207"/>
      <c r="B20" s="123" t="s">
        <v>248</v>
      </c>
      <c r="C20" s="123" t="s">
        <v>185</v>
      </c>
      <c r="D20" s="116" t="s">
        <v>131</v>
      </c>
      <c r="E20" s="75"/>
      <c r="F20" s="27"/>
      <c r="G20" s="35">
        <f>IF('3g CPIH'!C$17="-","-",'3h OC '!$E$11*('3g CPIH'!C$17/'3g CPIH'!$G$17))</f>
        <v>63.482931017612529</v>
      </c>
      <c r="H20" s="35">
        <f>IF('3g CPIH'!D$17="-","-",'3h OC '!$E$11*('3g CPIH'!D$17/'3g CPIH'!$G$17))</f>
        <v>63.61002397260274</v>
      </c>
      <c r="I20" s="35">
        <f>IF('3g CPIH'!E$17="-","-",'3h OC '!$E$11*('3g CPIH'!E$17/'3g CPIH'!$G$17))</f>
        <v>63.800663405088073</v>
      </c>
      <c r="J20" s="35">
        <f>IF('3g CPIH'!F$17="-","-",'3h OC '!$E$11*('3g CPIH'!F$17/'3g CPIH'!$G$17))</f>
        <v>64.181942270058713</v>
      </c>
      <c r="K20" s="35">
        <f>IF('3g CPIH'!G$17="-","-",'3h OC '!$E$11*('3g CPIH'!G$17/'3g CPIH'!$G$17))</f>
        <v>64.944500000000005</v>
      </c>
      <c r="L20" s="35">
        <f>IF('3g CPIH'!H$17="-","-",'3h OC '!$E$11*('3g CPIH'!H$17/'3g CPIH'!$G$17))</f>
        <v>65.770604207436406</v>
      </c>
      <c r="M20" s="35">
        <f>IF('3g CPIH'!I$17="-","-",'3h OC '!$E$11*('3g CPIH'!I$17/'3g CPIH'!$G$17))</f>
        <v>66.723801369863011</v>
      </c>
      <c r="N20" s="35">
        <f>IF('3g CPIH'!J$17="-","-",'3h OC '!$E$11*('3g CPIH'!J$17/'3g CPIH'!$G$17))</f>
        <v>67.295719667318991</v>
      </c>
      <c r="O20" s="27"/>
      <c r="P20" s="35">
        <f>IF('3g CPIH'!L$17="-","-",'3h OC '!$E$11*('3g CPIH'!L$17/'3g CPIH'!$G$17))</f>
        <v>67.295719667318991</v>
      </c>
      <c r="Q20" s="35">
        <f>IF('3g CPIH'!M$17="-","-",'3h OC '!$E$11*('3g CPIH'!M$17/'3g CPIH'!$G$17))</f>
        <v>68.058277397260284</v>
      </c>
      <c r="R20" s="35">
        <f>IF('3g CPIH'!N$17="-","-",'3h OC '!$E$11*('3g CPIH'!N$17/'3g CPIH'!$G$17))</f>
        <v>68.566649217221141</v>
      </c>
      <c r="S20" s="35">
        <f>IF('3g CPIH'!O$17="-","-",'3h OC '!$E$11*('3g CPIH'!O$17/'3g CPIH'!$G$17))</f>
        <v>68.947928082191794</v>
      </c>
      <c r="T20" s="35">
        <f>IF('3g CPIH'!P$17="-","-",'3h OC '!$E$11*('3g CPIH'!P$17/'3g CPIH'!$G$17))</f>
        <v>69.138567514677106</v>
      </c>
      <c r="U20" s="35">
        <f>IF('3g CPIH'!Q$17="-","-",'3h OC '!$E$11*('3g CPIH'!Q$17/'3g CPIH'!$G$17))</f>
        <v>69.51984637964776</v>
      </c>
      <c r="V20" s="35">
        <f>IF('3g CPIH'!R$17="-","-",'3h OC '!$E$11*('3g CPIH'!R$17/'3g CPIH'!$G$17))</f>
        <v>70.790775929549909</v>
      </c>
      <c r="W20" s="35">
        <f>IF('3g CPIH'!S$17="-","-",'3h OC '!$E$11*('3g CPIH'!S$17/'3g CPIH'!$G$17))</f>
        <v>72.88780968688846</v>
      </c>
      <c r="X20" s="27"/>
      <c r="Y20" s="35">
        <f>IF('3g CPIH'!U$17="-","-",'3h OC '!$E$11*('3g CPIH'!U$17/'3g CPIH'!$G$17))</f>
        <v>76.573505381604704</v>
      </c>
      <c r="Z20" s="35" t="str">
        <f>IF('3g CPIH'!V$17="-","-",'3h OC '!$E$11*('3g CPIH'!V$17/'3g CPIH'!$G$17))</f>
        <v>-</v>
      </c>
      <c r="AA20" s="35" t="str">
        <f>IF('3g CPIH'!W$17="-","-",'3h OC '!$E$11*('3g CPIH'!W$17/'3g CPIH'!$G$17))</f>
        <v>-</v>
      </c>
      <c r="AB20" s="35" t="str">
        <f>IF('3g CPIH'!X$17="-","-",'3h OC '!$E$11*('3g CPIH'!X$17/'3g CPIH'!$G$17))</f>
        <v>-</v>
      </c>
      <c r="AC20" s="35" t="str">
        <f>IF('3g CPIH'!Y$17="-","-",'3h OC '!$E$11*('3g CPIH'!Y$17/'3g CPIH'!$G$17))</f>
        <v>-</v>
      </c>
      <c r="AD20" s="25"/>
    </row>
    <row r="21" spans="1:30" s="26" customFormat="1" ht="11.25" customHeight="1" x14ac:dyDescent="0.15">
      <c r="A21" s="207"/>
      <c r="B21" s="123" t="s">
        <v>248</v>
      </c>
      <c r="C21" s="123" t="s">
        <v>186</v>
      </c>
      <c r="D21" s="116" t="s">
        <v>131</v>
      </c>
      <c r="E21" s="75"/>
      <c r="F21" s="27"/>
      <c r="G21" s="35" t="s">
        <v>249</v>
      </c>
      <c r="H21" s="35" t="s">
        <v>249</v>
      </c>
      <c r="I21" s="35" t="s">
        <v>249</v>
      </c>
      <c r="J21" s="35" t="s">
        <v>249</v>
      </c>
      <c r="K21" s="35">
        <f>IF('3i SMNCC'!G$65="-","-",'3i SMNCC'!G$65)</f>
        <v>0</v>
      </c>
      <c r="L21" s="35">
        <f>IF('3i SMNCC'!H$65="-","-",'3i SMNCC'!H$65)</f>
        <v>-0.10239413454660828</v>
      </c>
      <c r="M21" s="35">
        <f>IF('3i SMNCC'!I$65="-","-",'3i SMNCC'!I$65)</f>
        <v>1.3107897268148032</v>
      </c>
      <c r="N21" s="35">
        <f>IF('3i SMNCC'!J$65="-","-",'3i SMNCC'!J$65)</f>
        <v>1.3561024854837453</v>
      </c>
      <c r="O21" s="27"/>
      <c r="P21" s="35">
        <f>IF('3i SMNCC'!L$65="-","-",'3i SMNCC'!L$65)</f>
        <v>1.3561024854837453</v>
      </c>
      <c r="Q21" s="35">
        <f>IF('3i SMNCC'!M$65="-","-",'3i SMNCC'!M$65)</f>
        <v>2.7190896886881828</v>
      </c>
      <c r="R21" s="35">
        <f>IF('3i SMNCC'!N$65="-","-",'3i SMNCC'!N$65)</f>
        <v>2.5445731212335492</v>
      </c>
      <c r="S21" s="35">
        <f>IF('3i SMNCC'!O$65="-","-",'3i SMNCC'!O$65)</f>
        <v>3.7238675166956514</v>
      </c>
      <c r="T21" s="35">
        <f>IF('3i SMNCC'!P$65="-","-",'3i SMNCC'!P$65)</f>
        <v>3.2317970151566944</v>
      </c>
      <c r="U21" s="35">
        <f>IF('3i SMNCC'!Q$65="-","-",'3i SMNCC'!Q$65)</f>
        <v>3.0490377355812108</v>
      </c>
      <c r="V21" s="35">
        <f>IF('3i SMNCC'!R$65="-","-",'3i SMNCC'!R$65)</f>
        <v>-2.8755928274026386</v>
      </c>
      <c r="W21" s="35">
        <f>IF('3i SMNCC'!S$65="-","-",'3i SMNCC'!S$65)</f>
        <v>-4.4212717332369875</v>
      </c>
      <c r="X21" s="27"/>
      <c r="Y21" s="35">
        <f>IF('3i SMNCC'!U$65="-","-",'3i SMNCC'!U$65)</f>
        <v>-9.9169703850481579</v>
      </c>
      <c r="Z21" s="35" t="str">
        <f>IF('3i SMNCC'!V$65="-","-",'3i SMNCC'!V$65)</f>
        <v>-</v>
      </c>
      <c r="AA21" s="35" t="str">
        <f>IF('3i SMNCC'!W$65="-","-",'3i SMNCC'!W$65)</f>
        <v>-</v>
      </c>
      <c r="AB21" s="35" t="str">
        <f>IF('3i SMNCC'!X$65="-","-",'3i SMNCC'!X$65)</f>
        <v>-</v>
      </c>
      <c r="AC21" s="35" t="str">
        <f>IF('3i SMNCC'!Y$65="-","-",'3i SMNCC'!Y$65)</f>
        <v>-</v>
      </c>
      <c r="AD21" s="25"/>
    </row>
    <row r="22" spans="1:30" s="26" customFormat="1" ht="11.25" customHeight="1" x14ac:dyDescent="0.15">
      <c r="A22" s="207"/>
      <c r="B22" s="123" t="s">
        <v>248</v>
      </c>
      <c r="C22" s="123" t="s">
        <v>187</v>
      </c>
      <c r="D22" s="116" t="s">
        <v>131</v>
      </c>
      <c r="E22" s="75"/>
      <c r="F22" s="27"/>
      <c r="G22" s="35">
        <f>IF('3g CPIH'!C$17="-","-",'3j PAAC PAP'!$G$23*('3g CPIH'!C$17/'3g CPIH'!$G$17))</f>
        <v>38.769117710371823</v>
      </c>
      <c r="H22" s="35">
        <f>IF('3g CPIH'!D$17="-","-",'3j PAAC PAP'!$G$23*('3g CPIH'!D$17/'3g CPIH'!$G$17))</f>
        <v>38.846733561643838</v>
      </c>
      <c r="I22" s="35">
        <f>IF('3g CPIH'!E$17="-","-",'3j PAAC PAP'!$G$23*('3g CPIH'!E$17/'3g CPIH'!$G$17))</f>
        <v>38.963157338551866</v>
      </c>
      <c r="J22" s="35">
        <f>IF('3g CPIH'!F$17="-","-",'3j PAAC PAP'!$G$23*('3g CPIH'!F$17/'3g CPIH'!$G$17))</f>
        <v>39.19600489236791</v>
      </c>
      <c r="K22" s="35">
        <f>IF('3g CPIH'!G$17="-","-",'3j PAAC PAP'!$G$23*('3g CPIH'!G$17/'3g CPIH'!$G$17))</f>
        <v>39.661700000000003</v>
      </c>
      <c r="L22" s="35">
        <f>IF('3g CPIH'!H$17="-","-",'3j PAAC PAP'!$G$23*('3g CPIH'!H$17/'3g CPIH'!$G$17))</f>
        <v>40.166203033268111</v>
      </c>
      <c r="M22" s="35">
        <f>IF('3g CPIH'!I$17="-","-",'3j PAAC PAP'!$G$23*('3g CPIH'!I$17/'3g CPIH'!$G$17))</f>
        <v>40.748321917808219</v>
      </c>
      <c r="N22" s="35">
        <f>IF('3g CPIH'!J$17="-","-",'3j PAAC PAP'!$G$23*('3g CPIH'!J$17/'3g CPIH'!$G$17))</f>
        <v>41.097593248532299</v>
      </c>
      <c r="O22" s="27"/>
      <c r="P22" s="35">
        <f>IF('3g CPIH'!L$17="-","-",'3j PAAC PAP'!$G$23*('3g CPIH'!L$17/'3g CPIH'!$G$17))</f>
        <v>41.097593248532299</v>
      </c>
      <c r="Q22" s="35">
        <f>IF('3g CPIH'!M$17="-","-",'3j PAAC PAP'!$G$23*('3g CPIH'!M$17/'3g CPIH'!$G$17))</f>
        <v>41.563288356164385</v>
      </c>
      <c r="R22" s="35">
        <f>IF('3g CPIH'!N$17="-","-",'3j PAAC PAP'!$G$23*('3g CPIH'!N$17/'3g CPIH'!$G$17))</f>
        <v>41.87375176125245</v>
      </c>
      <c r="S22" s="35">
        <f>IF('3g CPIH'!O$17="-","-",'3j PAAC PAP'!$G$23*('3g CPIH'!O$17/'3g CPIH'!$G$17))</f>
        <v>42.1065993150685</v>
      </c>
      <c r="T22" s="35">
        <f>IF('3g CPIH'!P$17="-","-",'3j PAAC PAP'!$G$23*('3g CPIH'!P$17/'3g CPIH'!$G$17))</f>
        <v>42.223023091976515</v>
      </c>
      <c r="U22" s="35">
        <f>IF('3g CPIH'!Q$17="-","-",'3j PAAC PAP'!$G$23*('3g CPIH'!Q$17/'3g CPIH'!$G$17))</f>
        <v>42.455870645792565</v>
      </c>
      <c r="V22" s="35">
        <f>IF('3g CPIH'!R$17="-","-",'3j PAAC PAP'!$G$23*('3g CPIH'!R$17/'3g CPIH'!$G$17))</f>
        <v>43.232029158512731</v>
      </c>
      <c r="W22" s="35">
        <f>IF('3g CPIH'!S$17="-","-",'3j PAAC PAP'!$G$23*('3g CPIH'!S$17/'3g CPIH'!$G$17))</f>
        <v>44.512690704500983</v>
      </c>
      <c r="X22" s="27"/>
      <c r="Y22" s="35">
        <f>IF('3g CPIH'!U$17="-","-",'3j PAAC PAP'!$G$23*('3g CPIH'!U$17/'3g CPIH'!$G$17))</f>
        <v>46.763550391389437</v>
      </c>
      <c r="Z22" s="35" t="str">
        <f>IF('3g CPIH'!V$17="-","-",'3j PAAC PAP'!$G$23*('3g CPIH'!V$17/'3g CPIH'!$G$17))</f>
        <v>-</v>
      </c>
      <c r="AA22" s="35" t="str">
        <f>IF('3g CPIH'!W$17="-","-",'3j PAAC PAP'!$G$23*('3g CPIH'!W$17/'3g CPIH'!$G$17))</f>
        <v>-</v>
      </c>
      <c r="AB22" s="35" t="str">
        <f>IF('3g CPIH'!X$17="-","-",'3j PAAC PAP'!$G$23*('3g CPIH'!X$17/'3g CPIH'!$G$17))</f>
        <v>-</v>
      </c>
      <c r="AC22" s="35" t="str">
        <f>IF('3g CPIH'!Y$17="-","-",'3j PAAC PAP'!$G$23*('3g CPIH'!Y$17/'3g CPIH'!$G$17))</f>
        <v>-</v>
      </c>
      <c r="AD22" s="25"/>
    </row>
    <row r="23" spans="1:30" s="26" customFormat="1" ht="11.25" x14ac:dyDescent="0.15">
      <c r="A23" s="207"/>
      <c r="B23" s="123" t="s">
        <v>248</v>
      </c>
      <c r="C23" s="123" t="s">
        <v>188</v>
      </c>
      <c r="D23" s="116" t="s">
        <v>131</v>
      </c>
      <c r="E23" s="75"/>
      <c r="F23" s="27"/>
      <c r="G23" s="35">
        <f>IF(G18="-","-",SUM(G15:G21)*'3j PAAC PAP'!$G$41)</f>
        <v>0</v>
      </c>
      <c r="H23" s="35">
        <f>IF(H18="-","-",SUM(H15:H21)*'3j PAAC PAP'!$G$41)</f>
        <v>0</v>
      </c>
      <c r="I23" s="35">
        <f>IF(I18="-","-",SUM(I15:I21)*'3j PAAC PAP'!$G$41)</f>
        <v>0</v>
      </c>
      <c r="J23" s="35">
        <f>IF(J18="-","-",SUM(J15:J21)*'3j PAAC PAP'!$G$41)</f>
        <v>0</v>
      </c>
      <c r="K23" s="35">
        <f>IF(K18="-","-",SUM(K15:K21)*'3j PAAC PAP'!$G$41)</f>
        <v>0</v>
      </c>
      <c r="L23" s="35">
        <f>IF(L18="-","-",SUM(L15:L21)*'3j PAAC PAP'!$G$41)</f>
        <v>0</v>
      </c>
      <c r="M23" s="35">
        <f>IF(M18="-","-",SUM(M15:M21)*'3j PAAC PAP'!$G$41)</f>
        <v>0</v>
      </c>
      <c r="N23" s="35">
        <f>IF(N18="-","-",SUM(N15:N21)*'3j PAAC PAP'!$G$41)</f>
        <v>0</v>
      </c>
      <c r="O23" s="27"/>
      <c r="P23" s="35">
        <f>IF(P18="-","-",SUM(P15:P21)*'3j PAAC PAP'!$G$41)</f>
        <v>0</v>
      </c>
      <c r="Q23" s="35">
        <f>IF(Q18="-","-",SUM(Q15:Q21)*'3j PAAC PAP'!$G$41)</f>
        <v>0</v>
      </c>
      <c r="R23" s="35">
        <f>IF(R18="-","-",SUM(R15:R21)*'3j PAAC PAP'!$G$41)</f>
        <v>0</v>
      </c>
      <c r="S23" s="35">
        <f>IF(S18="-","-",SUM(S15:S21)*'3j PAAC PAP'!$G$41)</f>
        <v>0</v>
      </c>
      <c r="T23" s="35">
        <f>IF(T18="-","-",SUM(T15:T21)*'3j PAAC PAP'!$G$41)</f>
        <v>0</v>
      </c>
      <c r="U23" s="35">
        <f>IF(U18="-","-",SUM(U15:U21)*'3j PAAC PAP'!$G$41)</f>
        <v>0</v>
      </c>
      <c r="V23" s="35">
        <f>IF(V18="-","-",SUM(V15:V21)*'3j PAAC PAP'!$G$41)</f>
        <v>0</v>
      </c>
      <c r="W23" s="35">
        <f>IF(W18="-","-",SUM(W15:W21)*'3j PAAC PAP'!$G$41)</f>
        <v>0</v>
      </c>
      <c r="X23" s="27"/>
      <c r="Y23" s="35">
        <f>IF(Y18="-","-",SUM(Y15:Y21)*'3j PAAC PAP'!$G$41)</f>
        <v>0</v>
      </c>
      <c r="Z23" s="35" t="str">
        <f>IF(Z18="-","-",SUM(Z15:Z21)*'3j PAAC PAP'!$G$41)</f>
        <v>-</v>
      </c>
      <c r="AA23" s="35" t="str">
        <f>IF(AA18="-","-",SUM(AA15:AA21)*'3j PAAC PAP'!$G$41)</f>
        <v>-</v>
      </c>
      <c r="AB23" s="35" t="str">
        <f>IF(AB18="-","-",SUM(AB15:AB21)*'3j PAAC PAP'!$G$41)</f>
        <v>-</v>
      </c>
      <c r="AC23" s="35" t="str">
        <f>IF(AC18="-","-",SUM(AC15:AC21)*'3j PAAC PAP'!$G$41)</f>
        <v>-</v>
      </c>
      <c r="AD23" s="25"/>
    </row>
    <row r="24" spans="1:30" s="26" customFormat="1" ht="11.25" x14ac:dyDescent="0.15">
      <c r="A24" s="207"/>
      <c r="B24" s="123" t="s">
        <v>189</v>
      </c>
      <c r="C24" s="123" t="s">
        <v>250</v>
      </c>
      <c r="D24" s="116" t="s">
        <v>131</v>
      </c>
      <c r="E24" s="75"/>
      <c r="F24" s="27"/>
      <c r="G24" s="35">
        <f>IF(G18="-","-",SUM(G15:G23)*'3k EBIT'!$E$11)</f>
        <v>2.1074089853579236</v>
      </c>
      <c r="H24" s="35">
        <f>IF(H18="-","-",SUM(H15:H23)*'3k EBIT'!$E$11)</f>
        <v>2.1113737855176109</v>
      </c>
      <c r="I24" s="35">
        <f>IF(I18="-","-",SUM(I15:I23)*'3k EBIT'!$E$11)</f>
        <v>2.1185407260345759</v>
      </c>
      <c r="J24" s="35">
        <f>IF(J18="-","-",SUM(J15:J23)*'3k EBIT'!$E$11)</f>
        <v>2.1304351265136363</v>
      </c>
      <c r="K24" s="35">
        <f>IF(K18="-","-",SUM(K15:K23)*'3k EBIT'!$E$11)</f>
        <v>2.1557688535103194</v>
      </c>
      <c r="L24" s="35">
        <f>IF(L18="-","-",SUM(L15:L23)*'3k EBIT'!$E$11)</f>
        <v>2.1795568849503861</v>
      </c>
      <c r="M24" s="35">
        <f>IF(M18="-","-",SUM(M15:M23)*'3k EBIT'!$E$11)</f>
        <v>2.2446744028704719</v>
      </c>
      <c r="N24" s="35">
        <f>IF(N18="-","-",SUM(N15:N23)*'3k EBIT'!$E$11)</f>
        <v>2.2633936210989636</v>
      </c>
      <c r="O24" s="27"/>
      <c r="P24" s="35">
        <f>IF(P18="-","-",SUM(P15:P23)*'3k EBIT'!$E$11)</f>
        <v>2.2633936210989636</v>
      </c>
      <c r="Q24" s="35">
        <f>IF(Q18="-","-",SUM(Q15:Q23)*'3k EBIT'!$E$11)</f>
        <v>2.3168217242077791</v>
      </c>
      <c r="R24" s="35">
        <f>IF(R18="-","-",SUM(R15:R23)*'3k EBIT'!$E$11)</f>
        <v>2.3276183150087935</v>
      </c>
      <c r="S24" s="35">
        <f>IF(S18="-","-",SUM(S15:S23)*'3k EBIT'!$E$11)</f>
        <v>2.3655648117716734</v>
      </c>
      <c r="T24" s="35">
        <f>IF(T18="-","-",SUM(T15:T23)*'3k EBIT'!$E$11)</f>
        <v>2.3559741078194558</v>
      </c>
      <c r="U24" s="35">
        <f>IF(U18="-","-",SUM(U15:U23)*'3k EBIT'!$E$11)</f>
        <v>2.3654859215535939</v>
      </c>
      <c r="V24" s="35">
        <f>IF(V18="-","-",SUM(V15:V23)*'3k EBIT'!$E$11)</f>
        <v>2.2879451005225158</v>
      </c>
      <c r="W24" s="35">
        <f>IF(W18="-","-",SUM(W15:W23)*'3k EBIT'!$E$11)</f>
        <v>2.4267780991291965</v>
      </c>
      <c r="X24" s="27"/>
      <c r="Y24" s="35">
        <f>IF(Y18="-","-",SUM(Y15:Y23)*'3k EBIT'!$E$11)</f>
        <v>2.441596933837205</v>
      </c>
      <c r="Z24" s="35" t="str">
        <f>IF(Z18="-","-",SUM(Z15:Z23)*'3k EBIT'!$E$11)</f>
        <v>-</v>
      </c>
      <c r="AA24" s="35" t="str">
        <f>IF(AA18="-","-",SUM(AA15:AA23)*'3k EBIT'!$E$11)</f>
        <v>-</v>
      </c>
      <c r="AB24" s="35" t="str">
        <f>IF(AB18="-","-",SUM(AB15:AB23)*'3k EBIT'!$E$11)</f>
        <v>-</v>
      </c>
      <c r="AC24" s="35" t="str">
        <f>IF(AC18="-","-",SUM(AC15:AC23)*'3k EBIT'!$E$11)</f>
        <v>-</v>
      </c>
      <c r="AD24" s="25"/>
    </row>
    <row r="25" spans="1:30" s="26" customFormat="1" ht="11.25" x14ac:dyDescent="0.15">
      <c r="A25" s="207"/>
      <c r="B25" s="123" t="s">
        <v>251</v>
      </c>
      <c r="C25" s="158" t="s">
        <v>252</v>
      </c>
      <c r="D25" s="116" t="s">
        <v>131</v>
      </c>
      <c r="E25" s="116"/>
      <c r="F25" s="27"/>
      <c r="G25" s="35">
        <f>IF(G20="-","-",SUM(G15:G18,G20:G24)*'3l HAP'!$E$12)</f>
        <v>1.6239243268456498</v>
      </c>
      <c r="H25" s="35">
        <f>IF(H20="-","-",SUM(H15:H18,H20:H24)*'3l HAP'!$E$12)</f>
        <v>1.6269795171172732</v>
      </c>
      <c r="I25" s="35">
        <f>IF(I20="-","-",SUM(I15:I18,I20:I24)*'3l HAP'!$E$12)</f>
        <v>1.6325022083155263</v>
      </c>
      <c r="J25" s="35">
        <f>IF(J20="-","-",SUM(J15:J18,J20:J24)*'3l HAP'!$E$12)</f>
        <v>1.6416677791303957</v>
      </c>
      <c r="K25" s="35">
        <f>IF(K20="-","-",SUM(K15:K18,K20:K24)*'3l HAP'!$E$12)</f>
        <v>1.6611894077489591</v>
      </c>
      <c r="L25" s="35">
        <f>IF(L20="-","-",SUM(L15:L18,L20:L24)*'3l HAP'!$E$12)</f>
        <v>1.6795199564045309</v>
      </c>
      <c r="M25" s="35">
        <f>IF(M20="-","-",SUM(M15:M18,M20:M24)*'3l HAP'!$E$12)</f>
        <v>1.729698124092411</v>
      </c>
      <c r="N25" s="35">
        <f>IF(N20="-","-",SUM(N15:N18,N20:N24)*'3l HAP'!$E$12)</f>
        <v>1.7441227536123509</v>
      </c>
      <c r="O25" s="27"/>
      <c r="P25" s="35">
        <f>IF(P20="-","-",SUM(P15:P18,P20:P24)*'3l HAP'!$E$12)</f>
        <v>1.7441227536123509</v>
      </c>
      <c r="Q25" s="35">
        <f>IF(Q20="-","-",SUM(Q15:Q18,Q20:Q24)*'3l HAP'!$E$12)</f>
        <v>1.7852933080602276</v>
      </c>
      <c r="R25" s="35">
        <f>IF(R20="-","-",SUM(R15:R18,R20:R24)*'3l HAP'!$E$12)</f>
        <v>1.7936129301983992</v>
      </c>
      <c r="S25" s="35">
        <f>IF(S20="-","-",SUM(S15:S18,S20:S24)*'3l HAP'!$E$12)</f>
        <v>1.8228536896522858</v>
      </c>
      <c r="T25" s="35">
        <f>IF(T20="-","-",SUM(T15:T18,T20:T24)*'3l HAP'!$E$12)</f>
        <v>1.8154632981488843</v>
      </c>
      <c r="U25" s="35">
        <f>IF(U20="-","-",SUM(U15:U18,U20:U24)*'3l HAP'!$E$12)</f>
        <v>1.8227928985361903</v>
      </c>
      <c r="V25" s="35">
        <f>IF(V20="-","-",SUM(V15:V18,V20:V24)*'3l HAP'!$E$12)</f>
        <v>1.7630415989684103</v>
      </c>
      <c r="W25" s="35">
        <f>IF(W20="-","-",SUM(W15:W18,W20:W24)*'3l HAP'!$E$12)</f>
        <v>1.8700233407056581</v>
      </c>
      <c r="X25" s="27"/>
      <c r="Y25" s="35">
        <f>IF(Y20="-","-",SUM(Y15:Y18,Y20:Y24)*'3l HAP'!$E$12)</f>
        <v>1.8814424180395022</v>
      </c>
      <c r="Z25" s="35" t="str">
        <f>IF(Z20="-","-",SUM(Z15:Z18,Z20:Z24)*'3l HAP'!$E$12)</f>
        <v>-</v>
      </c>
      <c r="AA25" s="35" t="str">
        <f>IF(AA20="-","-",SUM(AA15:AA18,AA20:AA24)*'3l HAP'!$E$12)</f>
        <v>-</v>
      </c>
      <c r="AB25" s="35" t="str">
        <f>IF(AB20="-","-",SUM(AB15:AB18,AB20:AB24)*'3l HAP'!$E$12)</f>
        <v>-</v>
      </c>
      <c r="AC25" s="35" t="str">
        <f>IF(AC20="-","-",SUM(AC15:AC18,AC20:AC24)*'3l HAP'!$E$12)</f>
        <v>-</v>
      </c>
      <c r="AD25" s="25"/>
    </row>
    <row r="26" spans="1:30" s="26" customFormat="1" ht="11.25" customHeight="1" x14ac:dyDescent="0.15">
      <c r="A26" s="207"/>
      <c r="B26" s="123" t="s">
        <v>253</v>
      </c>
      <c r="C26" s="123" t="str">
        <f>B26&amp;"_"&amp;D26</f>
        <v>Total_Eastern</v>
      </c>
      <c r="D26" s="116" t="s">
        <v>131</v>
      </c>
      <c r="E26" s="75"/>
      <c r="F26" s="27"/>
      <c r="G26" s="35">
        <f>IF(G20="-","-",SUM(G15:G25))</f>
        <v>112.54014089987002</v>
      </c>
      <c r="H26" s="35">
        <f t="shared" ref="H26:W26" si="0">IF(H20="-","-",SUM(H15:H25))</f>
        <v>112.75186969656357</v>
      </c>
      <c r="I26" s="35">
        <f t="shared" si="0"/>
        <v>113.13459962758513</v>
      </c>
      <c r="J26" s="35">
        <f t="shared" si="0"/>
        <v>113.76978601766574</v>
      </c>
      <c r="K26" s="35">
        <f t="shared" si="0"/>
        <v>115.12266114799615</v>
      </c>
      <c r="L26" s="35">
        <f t="shared" si="0"/>
        <v>116.3929928342497</v>
      </c>
      <c r="M26" s="35">
        <f t="shared" si="0"/>
        <v>119.87040737157626</v>
      </c>
      <c r="N26" s="35">
        <f t="shared" si="0"/>
        <v>120.87005360617371</v>
      </c>
      <c r="O26" s="27"/>
      <c r="P26" s="35">
        <f t="shared" si="0"/>
        <v>120.87005360617371</v>
      </c>
      <c r="Q26" s="35">
        <f t="shared" si="0"/>
        <v>123.7232284258956</v>
      </c>
      <c r="R26" s="35">
        <f t="shared" si="0"/>
        <v>124.29978943442619</v>
      </c>
      <c r="S26" s="35">
        <f t="shared" si="0"/>
        <v>126.32621340908989</v>
      </c>
      <c r="T26" s="35">
        <f t="shared" si="0"/>
        <v>125.81404933386258</v>
      </c>
      <c r="U26" s="35">
        <f t="shared" si="0"/>
        <v>126.3220005029478</v>
      </c>
      <c r="V26" s="35">
        <f t="shared" si="0"/>
        <v>122.18115504534573</v>
      </c>
      <c r="W26" s="35">
        <f t="shared" si="0"/>
        <v>129.5951336955761</v>
      </c>
      <c r="X26" s="27"/>
      <c r="Y26" s="35">
        <f t="shared" ref="Y26:AC26" si="1">IF(Y20="-","-",SUM(Y15:Y25))</f>
        <v>130.38649111959694</v>
      </c>
      <c r="Z26" s="35" t="str">
        <f t="shared" si="1"/>
        <v>-</v>
      </c>
      <c r="AA26" s="35" t="str">
        <f t="shared" si="1"/>
        <v>-</v>
      </c>
      <c r="AB26" s="35" t="str">
        <f t="shared" si="1"/>
        <v>-</v>
      </c>
      <c r="AC26" s="35" t="str">
        <f t="shared" si="1"/>
        <v>-</v>
      </c>
      <c r="AD26" s="25"/>
    </row>
    <row r="27" spans="1:30" s="26" customFormat="1" ht="11.25" customHeight="1" x14ac:dyDescent="0.15">
      <c r="A27" s="207"/>
      <c r="B27" s="120" t="s">
        <v>244</v>
      </c>
      <c r="C27" s="120" t="s">
        <v>180</v>
      </c>
      <c r="D27" s="118" t="s">
        <v>132</v>
      </c>
      <c r="E27" s="119"/>
      <c r="F27" s="27"/>
      <c r="G27" s="117" t="s">
        <v>249</v>
      </c>
      <c r="H27" s="117" t="s">
        <v>249</v>
      </c>
      <c r="I27" s="117" t="s">
        <v>249</v>
      </c>
      <c r="J27" s="117" t="s">
        <v>249</v>
      </c>
      <c r="K27" s="117" t="s">
        <v>249</v>
      </c>
      <c r="L27" s="117" t="s">
        <v>249</v>
      </c>
      <c r="M27" s="117" t="s">
        <v>249</v>
      </c>
      <c r="N27" s="117" t="s">
        <v>249</v>
      </c>
      <c r="O27" s="27"/>
      <c r="P27" s="117" t="s">
        <v>249</v>
      </c>
      <c r="Q27" s="117" t="s">
        <v>249</v>
      </c>
      <c r="R27" s="117" t="s">
        <v>249</v>
      </c>
      <c r="S27" s="117" t="s">
        <v>249</v>
      </c>
      <c r="T27" s="117" t="s">
        <v>249</v>
      </c>
      <c r="U27" s="117" t="s">
        <v>249</v>
      </c>
      <c r="V27" s="117" t="s">
        <v>249</v>
      </c>
      <c r="W27" s="117" t="s">
        <v>249</v>
      </c>
      <c r="X27" s="27"/>
      <c r="Y27" s="117" t="s">
        <v>249</v>
      </c>
      <c r="Z27" s="117" t="s">
        <v>249</v>
      </c>
      <c r="AA27" s="117" t="s">
        <v>249</v>
      </c>
      <c r="AB27" s="117" t="s">
        <v>249</v>
      </c>
      <c r="AC27" s="117" t="s">
        <v>249</v>
      </c>
      <c r="AD27" s="25"/>
    </row>
    <row r="28" spans="1:30" s="26" customFormat="1" ht="11.25" customHeight="1" x14ac:dyDescent="0.15">
      <c r="A28" s="207"/>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x14ac:dyDescent="0.15">
      <c r="A29" s="207"/>
      <c r="B29" s="120" t="s">
        <v>245</v>
      </c>
      <c r="C29" s="120" t="s">
        <v>182</v>
      </c>
      <c r="D29" s="118" t="s">
        <v>132</v>
      </c>
      <c r="E29" s="119"/>
      <c r="F29" s="27"/>
      <c r="G29" s="117" t="str">
        <f>IF('3c AA'!J238="-","-",'3c AA'!J238)</f>
        <v>-</v>
      </c>
      <c r="H29" s="117" t="str">
        <f>IF('3c AA'!K238="-","-",'3c AA'!K238)</f>
        <v>-</v>
      </c>
      <c r="I29" s="117" t="str">
        <f>IF('3c AA'!L238="-","-",'3c AA'!L238)</f>
        <v>-</v>
      </c>
      <c r="J29" s="117" t="str">
        <f>IF('3c AA'!M238="-","-",'3c AA'!M238)</f>
        <v>-</v>
      </c>
      <c r="K29" s="117" t="str">
        <f>IF('3c AA'!N238="-","-",'3c AA'!N238)</f>
        <v>-</v>
      </c>
      <c r="L29" s="117" t="str">
        <f>IF('3c AA'!O238="-","-",'3c AA'!O238)</f>
        <v>-</v>
      </c>
      <c r="M29" s="117" t="str">
        <f>IF('3c AA'!P238="-","-",'3c AA'!P238)</f>
        <v>-</v>
      </c>
      <c r="N29" s="117" t="str">
        <f>IF('3c AA'!Q238="-","-",'3c AA'!Q238)</f>
        <v>-</v>
      </c>
      <c r="O29" s="27"/>
      <c r="P29" s="117" t="str">
        <f>IF('3c AA'!S238="-","-",'3c AA'!S238)</f>
        <v>-</v>
      </c>
      <c r="Q29" s="117" t="str">
        <f>IF('3c AA'!T238="-","-",'3c AA'!T238)</f>
        <v>-</v>
      </c>
      <c r="R29" s="117" t="str">
        <f>IF('3c AA'!U238="-","-",'3c AA'!U238)</f>
        <v>-</v>
      </c>
      <c r="S29" s="117" t="str">
        <f>IF('3c AA'!V238="-","-",'3c AA'!V238)</f>
        <v>-</v>
      </c>
      <c r="T29" s="117">
        <f>IF('3c AA'!W238="-","-",'3c AA'!W238)</f>
        <v>0</v>
      </c>
      <c r="U29" s="117">
        <f>IF('3c AA'!X238="-","-",'3c AA'!X238)</f>
        <v>0</v>
      </c>
      <c r="V29" s="117">
        <f>IF('3c AA'!Y238="-","-",'3c AA'!Y238)</f>
        <v>0</v>
      </c>
      <c r="W29" s="117" t="str">
        <f>IF('3c AA'!Z238="-","-",'3c AA'!Z238)</f>
        <v>-</v>
      </c>
      <c r="X29" s="27"/>
      <c r="Y29" s="117">
        <f>IF('3c AA'!AB238="-","-",'3c AA'!AB238)</f>
        <v>0</v>
      </c>
      <c r="Z29" s="117" t="str">
        <f>IF('3c AA'!AC238="-","-",'3c AA'!AC238)</f>
        <v>-</v>
      </c>
      <c r="AA29" s="117" t="str">
        <f>IF('3c AA'!AD238="-","-",'3c AA'!AD238)</f>
        <v>-</v>
      </c>
      <c r="AB29" s="117" t="str">
        <f>IF('3c AA'!AE238="-","-",'3c AA'!AE238)</f>
        <v>-</v>
      </c>
      <c r="AC29" s="117" t="str">
        <f>IF('3c AA'!AF238="-","-",'3c AA'!AF238)</f>
        <v>-</v>
      </c>
      <c r="AD29" s="25"/>
    </row>
    <row r="30" spans="1:30" s="331" customFormat="1" ht="12.6" customHeight="1" x14ac:dyDescent="0.15">
      <c r="A30" s="207"/>
      <c r="B30" s="120" t="s">
        <v>246</v>
      </c>
      <c r="C30" s="120" t="s">
        <v>183</v>
      </c>
      <c r="D30" s="118" t="s">
        <v>132</v>
      </c>
      <c r="E30" s="119"/>
      <c r="F30" s="27"/>
      <c r="G30" s="117">
        <f>IF('3d PC'!G15="-","-",'3d PC'!G64+'3d PC'!G65)</f>
        <v>6.5567588596821027</v>
      </c>
      <c r="H30" s="117">
        <f>IF('3d PC'!H15="-","-",'3d PC'!H64+'3d PC'!H65)</f>
        <v>6.5567588596821027</v>
      </c>
      <c r="I30" s="117">
        <f>IF('3d PC'!I15="-","-",'3d PC'!I64+'3d PC'!I65)</f>
        <v>6.6197359495950758</v>
      </c>
      <c r="J30" s="117">
        <f>IF('3d PC'!J15="-","-",'3d PC'!J64+'3d PC'!J65)</f>
        <v>6.6197359495950758</v>
      </c>
      <c r="K30" s="117">
        <f>IF('3d PC'!K15="-","-",'3d PC'!K64+'3d PC'!K65)</f>
        <v>6.6995028867368616</v>
      </c>
      <c r="L30" s="117">
        <f>IF('3d PC'!L15="-","-",'3d PC'!L64+'3d PC'!L65)</f>
        <v>6.6995028867368616</v>
      </c>
      <c r="M30" s="117">
        <f>IF('3d PC'!M15="-","-",'3d PC'!M64+'3d PC'!M65)</f>
        <v>7.1131218301273513</v>
      </c>
      <c r="N30" s="117">
        <f>IF('3d PC'!N15="-","-",'3d PC'!N64+'3d PC'!N65)</f>
        <v>7.1131218301273513</v>
      </c>
      <c r="O30" s="27"/>
      <c r="P30" s="117">
        <f>IF('3d PC'!P15="-","-",'3d PC'!P64+'3d PC'!P65)</f>
        <v>7.1131218301273513</v>
      </c>
      <c r="Q30" s="117">
        <f>IF('3d PC'!Q15="-","-",'3d PC'!Q64+'3d PC'!Q65)</f>
        <v>7.2804579515147188</v>
      </c>
      <c r="R30" s="117">
        <f>IF('3d PC'!R15="-","-",'3d PC'!R64+'3d PC'!R65)</f>
        <v>7.1935840895118579</v>
      </c>
      <c r="S30" s="117">
        <f>IF('3d PC'!S15="-","-",'3d PC'!S64+'3d PC'!S65)</f>
        <v>7.3593999937099728</v>
      </c>
      <c r="T30" s="117">
        <f>IF('3d PC'!T15="-","-",'3d PC'!T64+'3d PC'!T65)</f>
        <v>7.0492243060839304</v>
      </c>
      <c r="U30" s="117">
        <f>IF('3d PC'!U15="-","-",'3d PC'!U64+'3d PC'!U65)</f>
        <v>7.1089669218364691</v>
      </c>
      <c r="V30" s="117">
        <f>IF('3d PC'!V15="-","-",'3d PC'!V64+'3d PC'!V65)</f>
        <v>6.9829560851947949</v>
      </c>
      <c r="W30" s="117">
        <f>IF('3d PC'!W15="-","-",'3d PC'!W64+'3d PC'!W65)</f>
        <v>12.319103597588796</v>
      </c>
      <c r="X30" s="27"/>
      <c r="Y30" s="117">
        <f>IF('3d PC'!Y15="-","-",'3d PC'!Y64+'3d PC'!Y65)</f>
        <v>12.643366379774243</v>
      </c>
      <c r="Z30" s="117" t="str">
        <f>IF('3d PC'!Z15="-","-",'3d PC'!Z64+'3d PC'!Z65)</f>
        <v>-</v>
      </c>
      <c r="AA30" s="117" t="str">
        <f>IF('3d PC'!AA15="-","-",'3d PC'!AA64+'3d PC'!AA65)</f>
        <v>-</v>
      </c>
      <c r="AB30" s="117" t="str">
        <f>IF('3d PC'!AB15="-","-",'3d PC'!AB64+'3d PC'!AB65)</f>
        <v>-</v>
      </c>
      <c r="AC30" s="117" t="str">
        <f>IF('3d PC'!AC15="-","-",'3d PC'!AC64+'3d PC'!AC65)</f>
        <v>-</v>
      </c>
      <c r="AD30" s="25"/>
    </row>
    <row r="31" spans="1:30" s="26" customFormat="1" ht="11.25" customHeight="1" x14ac:dyDescent="0.15">
      <c r="A31" s="207"/>
      <c r="B31" s="120" t="s">
        <v>247</v>
      </c>
      <c r="C31" s="120" t="s">
        <v>184</v>
      </c>
      <c r="D31" s="118" t="s">
        <v>132</v>
      </c>
      <c r="E31" s="119"/>
      <c r="F31" s="27"/>
      <c r="G31" s="117" t="s">
        <v>249</v>
      </c>
      <c r="H31" s="117" t="s">
        <v>249</v>
      </c>
      <c r="I31" s="117" t="s">
        <v>249</v>
      </c>
      <c r="J31" s="117" t="s">
        <v>249</v>
      </c>
      <c r="K31" s="117" t="s">
        <v>249</v>
      </c>
      <c r="L31" s="117" t="s">
        <v>249</v>
      </c>
      <c r="M31" s="117" t="s">
        <v>249</v>
      </c>
      <c r="N31" s="117" t="s">
        <v>249</v>
      </c>
      <c r="O31" s="27"/>
      <c r="P31" s="117" t="s">
        <v>249</v>
      </c>
      <c r="Q31" s="117" t="s">
        <v>249</v>
      </c>
      <c r="R31" s="117" t="s">
        <v>249</v>
      </c>
      <c r="S31" s="117" t="s">
        <v>249</v>
      </c>
      <c r="T31" s="117" t="s">
        <v>249</v>
      </c>
      <c r="U31" s="117" t="s">
        <v>249</v>
      </c>
      <c r="V31" s="117" t="s">
        <v>249</v>
      </c>
      <c r="W31" s="117" t="s">
        <v>249</v>
      </c>
      <c r="X31" s="27"/>
      <c r="Y31" s="117" t="s">
        <v>249</v>
      </c>
      <c r="Z31" s="117" t="s">
        <v>249</v>
      </c>
      <c r="AA31" s="117" t="s">
        <v>249</v>
      </c>
      <c r="AB31" s="117" t="s">
        <v>249</v>
      </c>
      <c r="AC31" s="117" t="s">
        <v>249</v>
      </c>
      <c r="AD31" s="25"/>
    </row>
    <row r="32" spans="1:30" s="26" customFormat="1" ht="11.25" customHeight="1" x14ac:dyDescent="0.15">
      <c r="A32" s="207"/>
      <c r="B32" s="120" t="s">
        <v>248</v>
      </c>
      <c r="C32" s="120" t="s">
        <v>185</v>
      </c>
      <c r="D32" s="118" t="s">
        <v>132</v>
      </c>
      <c r="E32" s="119"/>
      <c r="F32" s="27"/>
      <c r="G32" s="117">
        <f>IF('3g CPIH'!C$17="-","-",'3h OC '!$E$11*('3g CPIH'!C$17/'3g CPIH'!$G$17))</f>
        <v>63.482931017612529</v>
      </c>
      <c r="H32" s="117">
        <f>IF('3g CPIH'!D$17="-","-",'3h OC '!$E$11*('3g CPIH'!D$17/'3g CPIH'!$G$17))</f>
        <v>63.61002397260274</v>
      </c>
      <c r="I32" s="117">
        <f>IF('3g CPIH'!E$17="-","-",'3h OC '!$E$11*('3g CPIH'!E$17/'3g CPIH'!$G$17))</f>
        <v>63.800663405088073</v>
      </c>
      <c r="J32" s="117">
        <f>IF('3g CPIH'!F$17="-","-",'3h OC '!$E$11*('3g CPIH'!F$17/'3g CPIH'!$G$17))</f>
        <v>64.181942270058713</v>
      </c>
      <c r="K32" s="117">
        <f>IF('3g CPIH'!G$17="-","-",'3h OC '!$E$11*('3g CPIH'!G$17/'3g CPIH'!$G$17))</f>
        <v>64.944500000000005</v>
      </c>
      <c r="L32" s="117">
        <f>IF('3g CPIH'!H$17="-","-",'3h OC '!$E$11*('3g CPIH'!H$17/'3g CPIH'!$G$17))</f>
        <v>65.770604207436406</v>
      </c>
      <c r="M32" s="117">
        <f>IF('3g CPIH'!I$17="-","-",'3h OC '!$E$11*('3g CPIH'!I$17/'3g CPIH'!$G$17))</f>
        <v>66.723801369863011</v>
      </c>
      <c r="N32" s="117">
        <f>IF('3g CPIH'!J$17="-","-",'3h OC '!$E$11*('3g CPIH'!J$17/'3g CPIH'!$G$17))</f>
        <v>67.295719667318991</v>
      </c>
      <c r="O32" s="27"/>
      <c r="P32" s="117">
        <f>IF('3g CPIH'!L$17="-","-",'3h OC '!$E$11*('3g CPIH'!L$17/'3g CPIH'!$G$17))</f>
        <v>67.295719667318991</v>
      </c>
      <c r="Q32" s="117">
        <f>IF('3g CPIH'!M$17="-","-",'3h OC '!$E$11*('3g CPIH'!M$17/'3g CPIH'!$G$17))</f>
        <v>68.058277397260284</v>
      </c>
      <c r="R32" s="117">
        <f>IF('3g CPIH'!N$17="-","-",'3h OC '!$E$11*('3g CPIH'!N$17/'3g CPIH'!$G$17))</f>
        <v>68.566649217221141</v>
      </c>
      <c r="S32" s="117">
        <f>IF('3g CPIH'!O$17="-","-",'3h OC '!$E$11*('3g CPIH'!O$17/'3g CPIH'!$G$17))</f>
        <v>68.947928082191794</v>
      </c>
      <c r="T32" s="117">
        <f>IF('3g CPIH'!P$17="-","-",'3h OC '!$E$11*('3g CPIH'!P$17/'3g CPIH'!$G$17))</f>
        <v>69.138567514677106</v>
      </c>
      <c r="U32" s="117">
        <f>IF('3g CPIH'!Q$17="-","-",'3h OC '!$E$11*('3g CPIH'!Q$17/'3g CPIH'!$G$17))</f>
        <v>69.51984637964776</v>
      </c>
      <c r="V32" s="117">
        <f>IF('3g CPIH'!R$17="-","-",'3h OC '!$E$11*('3g CPIH'!R$17/'3g CPIH'!$G$17))</f>
        <v>70.790775929549909</v>
      </c>
      <c r="W32" s="117">
        <f>IF('3g CPIH'!S$17="-","-",'3h OC '!$E$11*('3g CPIH'!S$17/'3g CPIH'!$G$17))</f>
        <v>72.88780968688846</v>
      </c>
      <c r="X32" s="27"/>
      <c r="Y32" s="117">
        <f>IF('3g CPIH'!U$17="-","-",'3h OC '!$E$11*('3g CPIH'!U$17/'3g CPIH'!$G$17))</f>
        <v>76.573505381604704</v>
      </c>
      <c r="Z32" s="117" t="str">
        <f>IF('3g CPIH'!V$17="-","-",'3h OC '!$E$11*('3g CPIH'!V$17/'3g CPIH'!$G$17))</f>
        <v>-</v>
      </c>
      <c r="AA32" s="117" t="str">
        <f>IF('3g CPIH'!W$17="-","-",'3h OC '!$E$11*('3g CPIH'!W$17/'3g CPIH'!$G$17))</f>
        <v>-</v>
      </c>
      <c r="AB32" s="117" t="str">
        <f>IF('3g CPIH'!X$17="-","-",'3h OC '!$E$11*('3g CPIH'!X$17/'3g CPIH'!$G$17))</f>
        <v>-</v>
      </c>
      <c r="AC32" s="117" t="str">
        <f>IF('3g CPIH'!Y$17="-","-",'3h OC '!$E$11*('3g CPIH'!Y$17/'3g CPIH'!$G$17))</f>
        <v>-</v>
      </c>
      <c r="AD32" s="25"/>
    </row>
    <row r="33" spans="1:30" s="26" customFormat="1" ht="11.25" customHeight="1" x14ac:dyDescent="0.15">
      <c r="A33" s="207"/>
      <c r="B33" s="120" t="s">
        <v>248</v>
      </c>
      <c r="C33" s="120" t="s">
        <v>186</v>
      </c>
      <c r="D33" s="118" t="s">
        <v>132</v>
      </c>
      <c r="E33" s="119"/>
      <c r="F33" s="27"/>
      <c r="G33" s="117" t="s">
        <v>249</v>
      </c>
      <c r="H33" s="117" t="s">
        <v>249</v>
      </c>
      <c r="I33" s="117" t="s">
        <v>249</v>
      </c>
      <c r="J33" s="117" t="s">
        <v>249</v>
      </c>
      <c r="K33" s="117">
        <f>IF('3i SMNCC'!G$65="-","-",'3i SMNCC'!G$65)</f>
        <v>0</v>
      </c>
      <c r="L33" s="117">
        <f>IF('3i SMNCC'!H$65="-","-",'3i SMNCC'!H$65)</f>
        <v>-0.10239413454660828</v>
      </c>
      <c r="M33" s="117">
        <f>IF('3i SMNCC'!I$65="-","-",'3i SMNCC'!I$65)</f>
        <v>1.3107897268148032</v>
      </c>
      <c r="N33" s="117">
        <f>IF('3i SMNCC'!J$65="-","-",'3i SMNCC'!J$65)</f>
        <v>1.3561024854837453</v>
      </c>
      <c r="O33" s="27"/>
      <c r="P33" s="117">
        <f>IF('3i SMNCC'!L$65="-","-",'3i SMNCC'!L$65)</f>
        <v>1.3561024854837453</v>
      </c>
      <c r="Q33" s="117">
        <f>IF('3i SMNCC'!M$65="-","-",'3i SMNCC'!M$65)</f>
        <v>2.7190896886881828</v>
      </c>
      <c r="R33" s="117">
        <f>IF('3i SMNCC'!N$65="-","-",'3i SMNCC'!N$65)</f>
        <v>2.5445731212335492</v>
      </c>
      <c r="S33" s="117">
        <f>IF('3i SMNCC'!O$65="-","-",'3i SMNCC'!O$65)</f>
        <v>3.7238675166956514</v>
      </c>
      <c r="T33" s="117">
        <f>IF('3i SMNCC'!P$65="-","-",'3i SMNCC'!P$65)</f>
        <v>3.2317970151566944</v>
      </c>
      <c r="U33" s="117">
        <f>IF('3i SMNCC'!Q$65="-","-",'3i SMNCC'!Q$65)</f>
        <v>3.0490377355812108</v>
      </c>
      <c r="V33" s="117">
        <f>IF('3i SMNCC'!R$65="-","-",'3i SMNCC'!R$65)</f>
        <v>-2.8755928274026386</v>
      </c>
      <c r="W33" s="117">
        <f>IF('3i SMNCC'!S$65="-","-",'3i SMNCC'!S$65)</f>
        <v>-4.4212717332369875</v>
      </c>
      <c r="X33" s="27"/>
      <c r="Y33" s="117">
        <f>IF('3i SMNCC'!U$65="-","-",'3i SMNCC'!U$65)</f>
        <v>-9.9169703850481579</v>
      </c>
      <c r="Z33" s="117" t="str">
        <f>IF('3i SMNCC'!V$65="-","-",'3i SMNCC'!V$65)</f>
        <v>-</v>
      </c>
      <c r="AA33" s="117" t="str">
        <f>IF('3i SMNCC'!W$65="-","-",'3i SMNCC'!W$65)</f>
        <v>-</v>
      </c>
      <c r="AB33" s="117" t="str">
        <f>IF('3i SMNCC'!X$65="-","-",'3i SMNCC'!X$65)</f>
        <v>-</v>
      </c>
      <c r="AC33" s="117" t="str">
        <f>IF('3i SMNCC'!Y$65="-","-",'3i SMNCC'!Y$65)</f>
        <v>-</v>
      </c>
      <c r="AD33" s="25"/>
    </row>
    <row r="34" spans="1:30" s="26" customFormat="1" ht="11.25" x14ac:dyDescent="0.15">
      <c r="A34" s="207"/>
      <c r="B34" s="120" t="s">
        <v>248</v>
      </c>
      <c r="C34" s="120" t="s">
        <v>187</v>
      </c>
      <c r="D34" s="118" t="s">
        <v>132</v>
      </c>
      <c r="E34" s="119"/>
      <c r="F34" s="27"/>
      <c r="G34" s="117">
        <f>IF('3g CPIH'!C$17="-","-",'3j PAAC PAP'!$G$23*('3g CPIH'!C$17/'3g CPIH'!$G$17))</f>
        <v>38.769117710371823</v>
      </c>
      <c r="H34" s="117">
        <f>IF('3g CPIH'!D$17="-","-",'3j PAAC PAP'!$G$23*('3g CPIH'!D$17/'3g CPIH'!$G$17))</f>
        <v>38.846733561643838</v>
      </c>
      <c r="I34" s="117">
        <f>IF('3g CPIH'!E$17="-","-",'3j PAAC PAP'!$G$23*('3g CPIH'!E$17/'3g CPIH'!$G$17))</f>
        <v>38.963157338551866</v>
      </c>
      <c r="J34" s="117">
        <f>IF('3g CPIH'!F$17="-","-",'3j PAAC PAP'!$G$23*('3g CPIH'!F$17/'3g CPIH'!$G$17))</f>
        <v>39.19600489236791</v>
      </c>
      <c r="K34" s="117">
        <f>IF('3g CPIH'!G$17="-","-",'3j PAAC PAP'!$G$23*('3g CPIH'!G$17/'3g CPIH'!$G$17))</f>
        <v>39.661700000000003</v>
      </c>
      <c r="L34" s="117">
        <f>IF('3g CPIH'!H$17="-","-",'3j PAAC PAP'!$G$23*('3g CPIH'!H$17/'3g CPIH'!$G$17))</f>
        <v>40.166203033268111</v>
      </c>
      <c r="M34" s="117">
        <f>IF('3g CPIH'!I$17="-","-",'3j PAAC PAP'!$G$23*('3g CPIH'!I$17/'3g CPIH'!$G$17))</f>
        <v>40.748321917808219</v>
      </c>
      <c r="N34" s="117">
        <f>IF('3g CPIH'!J$17="-","-",'3j PAAC PAP'!$G$23*('3g CPIH'!J$17/'3g CPIH'!$G$17))</f>
        <v>41.097593248532299</v>
      </c>
      <c r="O34" s="27"/>
      <c r="P34" s="117">
        <f>IF('3g CPIH'!L$17="-","-",'3j PAAC PAP'!$G$23*('3g CPIH'!L$17/'3g CPIH'!$G$17))</f>
        <v>41.097593248532299</v>
      </c>
      <c r="Q34" s="117">
        <f>IF('3g CPIH'!M$17="-","-",'3j PAAC PAP'!$G$23*('3g CPIH'!M$17/'3g CPIH'!$G$17))</f>
        <v>41.563288356164385</v>
      </c>
      <c r="R34" s="117">
        <f>IF('3g CPIH'!N$17="-","-",'3j PAAC PAP'!$G$23*('3g CPIH'!N$17/'3g CPIH'!$G$17))</f>
        <v>41.87375176125245</v>
      </c>
      <c r="S34" s="117">
        <f>IF('3g CPIH'!O$17="-","-",'3j PAAC PAP'!$G$23*('3g CPIH'!O$17/'3g CPIH'!$G$17))</f>
        <v>42.1065993150685</v>
      </c>
      <c r="T34" s="117">
        <f>IF('3g CPIH'!P$17="-","-",'3j PAAC PAP'!$G$23*('3g CPIH'!P$17/'3g CPIH'!$G$17))</f>
        <v>42.223023091976515</v>
      </c>
      <c r="U34" s="117">
        <f>IF('3g CPIH'!Q$17="-","-",'3j PAAC PAP'!$G$23*('3g CPIH'!Q$17/'3g CPIH'!$G$17))</f>
        <v>42.455870645792565</v>
      </c>
      <c r="V34" s="117">
        <f>IF('3g CPIH'!R$17="-","-",'3j PAAC PAP'!$G$23*('3g CPIH'!R$17/'3g CPIH'!$G$17))</f>
        <v>43.232029158512731</v>
      </c>
      <c r="W34" s="117">
        <f>IF('3g CPIH'!S$17="-","-",'3j PAAC PAP'!$G$23*('3g CPIH'!S$17/'3g CPIH'!$G$17))</f>
        <v>44.512690704500983</v>
      </c>
      <c r="X34" s="27"/>
      <c r="Y34" s="117">
        <f>IF('3g CPIH'!U$17="-","-",'3j PAAC PAP'!$G$23*('3g CPIH'!U$17/'3g CPIH'!$G$17))</f>
        <v>46.763550391389437</v>
      </c>
      <c r="Z34" s="117" t="str">
        <f>IF('3g CPIH'!V$17="-","-",'3j PAAC PAP'!$G$23*('3g CPIH'!V$17/'3g CPIH'!$G$17))</f>
        <v>-</v>
      </c>
      <c r="AA34" s="117" t="str">
        <f>IF('3g CPIH'!W$17="-","-",'3j PAAC PAP'!$G$23*('3g CPIH'!W$17/'3g CPIH'!$G$17))</f>
        <v>-</v>
      </c>
      <c r="AB34" s="117" t="str">
        <f>IF('3g CPIH'!X$17="-","-",'3j PAAC PAP'!$G$23*('3g CPIH'!X$17/'3g CPIH'!$G$17))</f>
        <v>-</v>
      </c>
      <c r="AC34" s="117" t="str">
        <f>IF('3g CPIH'!Y$17="-","-",'3j PAAC PAP'!$G$23*('3g CPIH'!Y$17/'3g CPIH'!$G$17))</f>
        <v>-</v>
      </c>
      <c r="AD34" s="25"/>
    </row>
    <row r="35" spans="1:30" s="26" customFormat="1" ht="11.25" x14ac:dyDescent="0.15">
      <c r="A35" s="207"/>
      <c r="B35" s="120" t="s">
        <v>248</v>
      </c>
      <c r="C35" s="120" t="s">
        <v>188</v>
      </c>
      <c r="D35" s="118" t="s">
        <v>132</v>
      </c>
      <c r="E35" s="119"/>
      <c r="F35" s="27"/>
      <c r="G35" s="117">
        <f>IF(G30="-","-",SUM(G27:G33)*'3j PAAC PAP'!$G$41)</f>
        <v>0</v>
      </c>
      <c r="H35" s="117">
        <f>IF(H30="-","-",SUM(H27:H33)*'3j PAAC PAP'!$G$41)</f>
        <v>0</v>
      </c>
      <c r="I35" s="117">
        <f>IF(I30="-","-",SUM(I27:I33)*'3j PAAC PAP'!$G$41)</f>
        <v>0</v>
      </c>
      <c r="J35" s="117">
        <f>IF(J30="-","-",SUM(J27:J33)*'3j PAAC PAP'!$G$41)</f>
        <v>0</v>
      </c>
      <c r="K35" s="117">
        <f>IF(K30="-","-",SUM(K27:K33)*'3j PAAC PAP'!$G$41)</f>
        <v>0</v>
      </c>
      <c r="L35" s="117">
        <f>IF(L30="-","-",SUM(L27:L33)*'3j PAAC PAP'!$G$41)</f>
        <v>0</v>
      </c>
      <c r="M35" s="117">
        <f>IF(M30="-","-",SUM(M27:M33)*'3j PAAC PAP'!$G$41)</f>
        <v>0</v>
      </c>
      <c r="N35" s="117">
        <f>IF(N30="-","-",SUM(N27:N33)*'3j PAAC PAP'!$G$41)</f>
        <v>0</v>
      </c>
      <c r="O35" s="27"/>
      <c r="P35" s="117">
        <f>IF(P30="-","-",SUM(P27:P33)*'3j PAAC PAP'!$G$41)</f>
        <v>0</v>
      </c>
      <c r="Q35" s="117">
        <f>IF(Q30="-","-",SUM(Q27:Q33)*'3j PAAC PAP'!$G$41)</f>
        <v>0</v>
      </c>
      <c r="R35" s="117">
        <f>IF(R30="-","-",SUM(R27:R33)*'3j PAAC PAP'!$G$41)</f>
        <v>0</v>
      </c>
      <c r="S35" s="117">
        <f>IF(S30="-","-",SUM(S27:S33)*'3j PAAC PAP'!$G$41)</f>
        <v>0</v>
      </c>
      <c r="T35" s="117">
        <f>IF(T30="-","-",SUM(T27:T33)*'3j PAAC PAP'!$G$41)</f>
        <v>0</v>
      </c>
      <c r="U35" s="117">
        <f>IF(U30="-","-",SUM(U27:U33)*'3j PAAC PAP'!$G$41)</f>
        <v>0</v>
      </c>
      <c r="V35" s="117">
        <f>IF(V30="-","-",SUM(V27:V33)*'3j PAAC PAP'!$G$41)</f>
        <v>0</v>
      </c>
      <c r="W35" s="117">
        <f>IF(W30="-","-",SUM(W27:W33)*'3j PAAC PAP'!$G$41)</f>
        <v>0</v>
      </c>
      <c r="X35" s="27"/>
      <c r="Y35" s="117">
        <f>IF(Y30="-","-",SUM(Y27:Y33)*'3j PAAC PAP'!$G$41)</f>
        <v>0</v>
      </c>
      <c r="Z35" s="117" t="str">
        <f>IF(Z30="-","-",SUM(Z27:Z33)*'3j PAAC PAP'!$G$41)</f>
        <v>-</v>
      </c>
      <c r="AA35" s="117" t="str">
        <f>IF(AA30="-","-",SUM(AA27:AA33)*'3j PAAC PAP'!$G$41)</f>
        <v>-</v>
      </c>
      <c r="AB35" s="117" t="str">
        <f>IF(AB30="-","-",SUM(AB27:AB33)*'3j PAAC PAP'!$G$41)</f>
        <v>-</v>
      </c>
      <c r="AC35" s="117" t="str">
        <f>IF(AC30="-","-",SUM(AC27:AC33)*'3j PAAC PAP'!$G$41)</f>
        <v>-</v>
      </c>
      <c r="AD35" s="25"/>
    </row>
    <row r="36" spans="1:30" s="26" customFormat="1" ht="11.25" x14ac:dyDescent="0.15">
      <c r="A36" s="207"/>
      <c r="B36" s="120" t="s">
        <v>189</v>
      </c>
      <c r="C36" s="120" t="s">
        <v>250</v>
      </c>
      <c r="D36" s="118" t="s">
        <v>132</v>
      </c>
      <c r="E36" s="119"/>
      <c r="F36" s="27"/>
      <c r="G36" s="117">
        <f>IF(G30="-","-",SUM(G27:G35)*'3k EBIT'!$E$11)</f>
        <v>2.1074089853579236</v>
      </c>
      <c r="H36" s="117">
        <f>IF(H30="-","-",SUM(H27:H35)*'3k EBIT'!$E$11)</f>
        <v>2.1113737855176109</v>
      </c>
      <c r="I36" s="117">
        <f>IF(I30="-","-",SUM(I27:I35)*'3k EBIT'!$E$11)</f>
        <v>2.1185407260345759</v>
      </c>
      <c r="J36" s="117">
        <f>IF(J30="-","-",SUM(J27:J35)*'3k EBIT'!$E$11)</f>
        <v>2.1304351265136363</v>
      </c>
      <c r="K36" s="117">
        <f>IF(K30="-","-",SUM(K27:K35)*'3k EBIT'!$E$11)</f>
        <v>2.1557688535103194</v>
      </c>
      <c r="L36" s="117">
        <f>IF(L30="-","-",SUM(L27:L35)*'3k EBIT'!$E$11)</f>
        <v>2.1795568849503861</v>
      </c>
      <c r="M36" s="117">
        <f>IF(M30="-","-",SUM(M27:M35)*'3k EBIT'!$E$11)</f>
        <v>2.2446744028704719</v>
      </c>
      <c r="N36" s="117">
        <f>IF(N30="-","-",SUM(N27:N35)*'3k EBIT'!$E$11)</f>
        <v>2.2633936210989636</v>
      </c>
      <c r="O36" s="27"/>
      <c r="P36" s="117">
        <f>IF(P30="-","-",SUM(P27:P35)*'3k EBIT'!$E$11)</f>
        <v>2.2633936210989636</v>
      </c>
      <c r="Q36" s="117">
        <f>IF(Q30="-","-",SUM(Q27:Q35)*'3k EBIT'!$E$11)</f>
        <v>2.3168217242077791</v>
      </c>
      <c r="R36" s="117">
        <f>IF(R30="-","-",SUM(R27:R35)*'3k EBIT'!$E$11)</f>
        <v>2.3276183150087935</v>
      </c>
      <c r="S36" s="117">
        <f>IF(S30="-","-",SUM(S27:S35)*'3k EBIT'!$E$11)</f>
        <v>2.3655648117716734</v>
      </c>
      <c r="T36" s="117">
        <f>IF(T30="-","-",SUM(T27:T35)*'3k EBIT'!$E$11)</f>
        <v>2.3559741078194558</v>
      </c>
      <c r="U36" s="117">
        <f>IF(U30="-","-",SUM(U27:U35)*'3k EBIT'!$E$11)</f>
        <v>2.3654859215535939</v>
      </c>
      <c r="V36" s="117">
        <f>IF(V30="-","-",SUM(V27:V35)*'3k EBIT'!$E$11)</f>
        <v>2.2879451005225158</v>
      </c>
      <c r="W36" s="117">
        <f>IF(W30="-","-",SUM(W27:W35)*'3k EBIT'!$E$11)</f>
        <v>2.4267780991291965</v>
      </c>
      <c r="X36" s="27"/>
      <c r="Y36" s="117">
        <f>IF(Y30="-","-",SUM(Y27:Y35)*'3k EBIT'!$E$11)</f>
        <v>2.441596933837205</v>
      </c>
      <c r="Z36" s="117" t="str">
        <f>IF(Z30="-","-",SUM(Z27:Z35)*'3k EBIT'!$E$11)</f>
        <v>-</v>
      </c>
      <c r="AA36" s="117" t="str">
        <f>IF(AA30="-","-",SUM(AA27:AA35)*'3k EBIT'!$E$11)</f>
        <v>-</v>
      </c>
      <c r="AB36" s="117" t="str">
        <f>IF(AB30="-","-",SUM(AB27:AB35)*'3k EBIT'!$E$11)</f>
        <v>-</v>
      </c>
      <c r="AC36" s="117" t="str">
        <f>IF(AC30="-","-",SUM(AC27:AC35)*'3k EBIT'!$E$11)</f>
        <v>-</v>
      </c>
      <c r="AD36" s="25"/>
    </row>
    <row r="37" spans="1:30" s="26" customFormat="1" ht="11.25" customHeight="1" x14ac:dyDescent="0.15">
      <c r="A37" s="207"/>
      <c r="B37" s="120" t="s">
        <v>251</v>
      </c>
      <c r="C37" s="156" t="s">
        <v>252</v>
      </c>
      <c r="D37" s="118" t="s">
        <v>132</v>
      </c>
      <c r="E37" s="118"/>
      <c r="F37" s="27"/>
      <c r="G37" s="117">
        <f>IF(G32="-","-",SUM(G27:G30,G32:G36)*'3l HAP'!$E$12)</f>
        <v>1.6239243268456498</v>
      </c>
      <c r="H37" s="117">
        <f>IF(H32="-","-",SUM(H27:H30,H32:H36)*'3l HAP'!$E$12)</f>
        <v>1.6269795171172732</v>
      </c>
      <c r="I37" s="117">
        <f>IF(I32="-","-",SUM(I27:I30,I32:I36)*'3l HAP'!$E$12)</f>
        <v>1.6325022083155263</v>
      </c>
      <c r="J37" s="117">
        <f>IF(J32="-","-",SUM(J27:J30,J32:J36)*'3l HAP'!$E$12)</f>
        <v>1.6416677791303957</v>
      </c>
      <c r="K37" s="117">
        <f>IF(K32="-","-",SUM(K27:K30,K32:K36)*'3l HAP'!$E$12)</f>
        <v>1.6611894077489591</v>
      </c>
      <c r="L37" s="117">
        <f>IF(L32="-","-",SUM(L27:L30,L32:L36)*'3l HAP'!$E$12)</f>
        <v>1.6795199564045309</v>
      </c>
      <c r="M37" s="117">
        <f>IF(M32="-","-",SUM(M27:M30,M32:M36)*'3l HAP'!$E$12)</f>
        <v>1.729698124092411</v>
      </c>
      <c r="N37" s="117">
        <f>IF(N32="-","-",SUM(N27:N30,N32:N36)*'3l HAP'!$E$12)</f>
        <v>1.7441227536123509</v>
      </c>
      <c r="O37" s="27"/>
      <c r="P37" s="117">
        <f>IF(P32="-","-",SUM(P27:P30,P32:P36)*'3l HAP'!$E$12)</f>
        <v>1.7441227536123509</v>
      </c>
      <c r="Q37" s="117">
        <f>IF(Q32="-","-",SUM(Q27:Q30,Q32:Q36)*'3l HAP'!$E$12)</f>
        <v>1.7852933080602276</v>
      </c>
      <c r="R37" s="117">
        <f>IF(R32="-","-",SUM(R27:R30,R32:R36)*'3l HAP'!$E$12)</f>
        <v>1.7936129301983992</v>
      </c>
      <c r="S37" s="117">
        <f>IF(S32="-","-",SUM(S27:S30,S32:S36)*'3l HAP'!$E$12)</f>
        <v>1.8228536896522858</v>
      </c>
      <c r="T37" s="117">
        <f>IF(T32="-","-",SUM(T27:T30,T32:T36)*'3l HAP'!$E$12)</f>
        <v>1.8154632981488843</v>
      </c>
      <c r="U37" s="117">
        <f>IF(U32="-","-",SUM(U27:U30,U32:U36)*'3l HAP'!$E$12)</f>
        <v>1.8227928985361903</v>
      </c>
      <c r="V37" s="117">
        <f>IF(V32="-","-",SUM(V27:V30,V32:V36)*'3l HAP'!$E$12)</f>
        <v>1.7630415989684103</v>
      </c>
      <c r="W37" s="117">
        <f>IF(W32="-","-",SUM(W27:W30,W32:W36)*'3l HAP'!$E$12)</f>
        <v>1.8700233407056581</v>
      </c>
      <c r="X37" s="27"/>
      <c r="Y37" s="117">
        <f>IF(Y32="-","-",SUM(Y27:Y30,Y32:Y36)*'3l HAP'!$E$12)</f>
        <v>1.8814424180395022</v>
      </c>
      <c r="Z37" s="117" t="str">
        <f>IF(Z32="-","-",SUM(Z27:Z30,Z32:Z36)*'3l HAP'!$E$12)</f>
        <v>-</v>
      </c>
      <c r="AA37" s="117" t="str">
        <f>IF(AA32="-","-",SUM(AA27:AA30,AA32:AA36)*'3l HAP'!$E$12)</f>
        <v>-</v>
      </c>
      <c r="AB37" s="117" t="str">
        <f>IF(AB32="-","-",SUM(AB27:AB30,AB32:AB36)*'3l HAP'!$E$12)</f>
        <v>-</v>
      </c>
      <c r="AC37" s="117" t="str">
        <f>IF(AC32="-","-",SUM(AC27:AC30,AC32:AC36)*'3l HAP'!$E$12)</f>
        <v>-</v>
      </c>
      <c r="AD37" s="25"/>
    </row>
    <row r="38" spans="1:30" s="26" customFormat="1" ht="11.25" customHeight="1" x14ac:dyDescent="0.15">
      <c r="A38" s="207"/>
      <c r="B38" s="120" t="s">
        <v>253</v>
      </c>
      <c r="C38" s="120" t="str">
        <f>B38&amp;"_"&amp;D38</f>
        <v>Total_East Midlands</v>
      </c>
      <c r="D38" s="118" t="s">
        <v>132</v>
      </c>
      <c r="E38" s="119"/>
      <c r="F38" s="27"/>
      <c r="G38" s="117">
        <f>IF(G32="-","-",SUM(G27:G37))</f>
        <v>112.54014089987002</v>
      </c>
      <c r="H38" s="117">
        <f t="shared" ref="H38:W38" si="2">IF(H32="-","-",SUM(H27:H37))</f>
        <v>112.75186969656357</v>
      </c>
      <c r="I38" s="117">
        <f t="shared" si="2"/>
        <v>113.13459962758513</v>
      </c>
      <c r="J38" s="117">
        <f t="shared" si="2"/>
        <v>113.76978601766574</v>
      </c>
      <c r="K38" s="117">
        <f t="shared" si="2"/>
        <v>115.12266114799615</v>
      </c>
      <c r="L38" s="117">
        <f t="shared" si="2"/>
        <v>116.3929928342497</v>
      </c>
      <c r="M38" s="117">
        <f t="shared" si="2"/>
        <v>119.87040737157626</v>
      </c>
      <c r="N38" s="117">
        <f t="shared" si="2"/>
        <v>120.87005360617371</v>
      </c>
      <c r="O38" s="27"/>
      <c r="P38" s="117">
        <f t="shared" si="2"/>
        <v>120.87005360617371</v>
      </c>
      <c r="Q38" s="117">
        <f t="shared" si="2"/>
        <v>123.7232284258956</v>
      </c>
      <c r="R38" s="117">
        <f t="shared" si="2"/>
        <v>124.29978943442619</v>
      </c>
      <c r="S38" s="117">
        <f t="shared" si="2"/>
        <v>126.32621340908989</v>
      </c>
      <c r="T38" s="117">
        <f t="shared" si="2"/>
        <v>125.81404933386258</v>
      </c>
      <c r="U38" s="117">
        <f t="shared" si="2"/>
        <v>126.3220005029478</v>
      </c>
      <c r="V38" s="117">
        <f t="shared" si="2"/>
        <v>122.18115504534573</v>
      </c>
      <c r="W38" s="117">
        <f t="shared" si="2"/>
        <v>129.5951336955761</v>
      </c>
      <c r="X38" s="27"/>
      <c r="Y38" s="117">
        <f t="shared" ref="Y38:AC38" si="3">IF(Y32="-","-",SUM(Y27:Y37))</f>
        <v>130.38649111959694</v>
      </c>
      <c r="Z38" s="117" t="str">
        <f t="shared" si="3"/>
        <v>-</v>
      </c>
      <c r="AA38" s="117" t="str">
        <f t="shared" si="3"/>
        <v>-</v>
      </c>
      <c r="AB38" s="117" t="str">
        <f t="shared" si="3"/>
        <v>-</v>
      </c>
      <c r="AC38" s="117" t="str">
        <f t="shared" si="3"/>
        <v>-</v>
      </c>
      <c r="AD38" s="25"/>
    </row>
    <row r="39" spans="1:30" s="26" customFormat="1" ht="11.25" customHeight="1" x14ac:dyDescent="0.15">
      <c r="A39" s="207"/>
      <c r="B39" s="123" t="s">
        <v>244</v>
      </c>
      <c r="C39" s="123" t="s">
        <v>180</v>
      </c>
      <c r="D39" s="116" t="s">
        <v>129</v>
      </c>
      <c r="E39" s="75"/>
      <c r="F39" s="27"/>
      <c r="G39" s="35" t="s">
        <v>249</v>
      </c>
      <c r="H39" s="35" t="s">
        <v>249</v>
      </c>
      <c r="I39" s="35" t="s">
        <v>249</v>
      </c>
      <c r="J39" s="35" t="s">
        <v>249</v>
      </c>
      <c r="K39" s="35" t="s">
        <v>249</v>
      </c>
      <c r="L39" s="35" t="s">
        <v>249</v>
      </c>
      <c r="M39" s="35" t="s">
        <v>249</v>
      </c>
      <c r="N39" s="35" t="s">
        <v>249</v>
      </c>
      <c r="O39" s="27"/>
      <c r="P39" s="35" t="s">
        <v>249</v>
      </c>
      <c r="Q39" s="35" t="s">
        <v>249</v>
      </c>
      <c r="R39" s="35" t="s">
        <v>249</v>
      </c>
      <c r="S39" s="35" t="s">
        <v>249</v>
      </c>
      <c r="T39" s="35" t="s">
        <v>249</v>
      </c>
      <c r="U39" s="35" t="s">
        <v>249</v>
      </c>
      <c r="V39" s="35" t="s">
        <v>249</v>
      </c>
      <c r="W39" s="35" t="s">
        <v>249</v>
      </c>
      <c r="X39" s="27"/>
      <c r="Y39" s="35" t="s">
        <v>249</v>
      </c>
      <c r="Z39" s="35" t="s">
        <v>249</v>
      </c>
      <c r="AA39" s="35" t="s">
        <v>249</v>
      </c>
      <c r="AB39" s="35" t="s">
        <v>249</v>
      </c>
      <c r="AC39" s="35" t="s">
        <v>249</v>
      </c>
      <c r="AD39" s="25"/>
    </row>
    <row r="40" spans="1:30" s="26" customFormat="1" ht="11.25" customHeight="1" x14ac:dyDescent="0.15">
      <c r="A40" s="207"/>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x14ac:dyDescent="0.15">
      <c r="A41" s="207"/>
      <c r="B41" s="123" t="s">
        <v>245</v>
      </c>
      <c r="C41" s="123" t="s">
        <v>182</v>
      </c>
      <c r="D41" s="116" t="s">
        <v>129</v>
      </c>
      <c r="E41" s="75"/>
      <c r="F41" s="27"/>
      <c r="G41" s="35" t="str">
        <f>IF('3c AA'!J239="-","-",'3c AA'!J239)</f>
        <v>-</v>
      </c>
      <c r="H41" s="35" t="str">
        <f>IF('3c AA'!K239="-","-",'3c AA'!K239)</f>
        <v>-</v>
      </c>
      <c r="I41" s="35" t="str">
        <f>IF('3c AA'!L239="-","-",'3c AA'!L239)</f>
        <v>-</v>
      </c>
      <c r="J41" s="35" t="str">
        <f>IF('3c AA'!M239="-","-",'3c AA'!M239)</f>
        <v>-</v>
      </c>
      <c r="K41" s="35" t="str">
        <f>IF('3c AA'!N239="-","-",'3c AA'!N239)</f>
        <v>-</v>
      </c>
      <c r="L41" s="35" t="str">
        <f>IF('3c AA'!O239="-","-",'3c AA'!O239)</f>
        <v>-</v>
      </c>
      <c r="M41" s="35" t="str">
        <f>IF('3c AA'!P239="-","-",'3c AA'!P239)</f>
        <v>-</v>
      </c>
      <c r="N41" s="35" t="str">
        <f>IF('3c AA'!Q239="-","-",'3c AA'!Q239)</f>
        <v>-</v>
      </c>
      <c r="O41" s="27"/>
      <c r="P41" s="35" t="str">
        <f>IF('3c AA'!S239="-","-",'3c AA'!S239)</f>
        <v>-</v>
      </c>
      <c r="Q41" s="35" t="str">
        <f>IF('3c AA'!T239="-","-",'3c AA'!T239)</f>
        <v>-</v>
      </c>
      <c r="R41" s="35" t="str">
        <f>IF('3c AA'!U239="-","-",'3c AA'!U239)</f>
        <v>-</v>
      </c>
      <c r="S41" s="35" t="str">
        <f>IF('3c AA'!V239="-","-",'3c AA'!V239)</f>
        <v>-</v>
      </c>
      <c r="T41" s="35">
        <f>IF('3c AA'!W239="-","-",'3c AA'!W239)</f>
        <v>0</v>
      </c>
      <c r="U41" s="35">
        <f>IF('3c AA'!X239="-","-",'3c AA'!X239)</f>
        <v>0</v>
      </c>
      <c r="V41" s="35">
        <f>IF('3c AA'!Y239="-","-",'3c AA'!Y239)</f>
        <v>0</v>
      </c>
      <c r="W41" s="35" t="str">
        <f>IF('3c AA'!Z239="-","-",'3c AA'!Z239)</f>
        <v>-</v>
      </c>
      <c r="X41" s="27"/>
      <c r="Y41" s="35">
        <f>IF('3c AA'!AB239="-","-",'3c AA'!AB239)</f>
        <v>0</v>
      </c>
      <c r="Z41" s="35" t="str">
        <f>IF('3c AA'!AC239="-","-",'3c AA'!AC239)</f>
        <v>-</v>
      </c>
      <c r="AA41" s="35" t="str">
        <f>IF('3c AA'!AD239="-","-",'3c AA'!AD239)</f>
        <v>-</v>
      </c>
      <c r="AB41" s="35" t="str">
        <f>IF('3c AA'!AE239="-","-",'3c AA'!AE239)</f>
        <v>-</v>
      </c>
      <c r="AC41" s="35" t="str">
        <f>IF('3c AA'!AF239="-","-",'3c AA'!AF239)</f>
        <v>-</v>
      </c>
      <c r="AD41" s="25"/>
    </row>
    <row r="42" spans="1:30" s="331" customFormat="1" ht="11.25" customHeight="1" x14ac:dyDescent="0.15">
      <c r="A42" s="207"/>
      <c r="B42" s="123" t="s">
        <v>246</v>
      </c>
      <c r="C42" s="123" t="s">
        <v>183</v>
      </c>
      <c r="D42" s="116" t="s">
        <v>129</v>
      </c>
      <c r="E42" s="75"/>
      <c r="F42" s="27"/>
      <c r="G42" s="35">
        <f>IF('3d PC'!G15="-","-",'3d PC'!G64+'3d PC'!G65)</f>
        <v>6.5567588596821027</v>
      </c>
      <c r="H42" s="35">
        <f>IF('3d PC'!H15="-","-",'3d PC'!H64+'3d PC'!H65)</f>
        <v>6.5567588596821027</v>
      </c>
      <c r="I42" s="35">
        <f>IF('3d PC'!I15="-","-",'3d PC'!I64+'3d PC'!I65)</f>
        <v>6.6197359495950758</v>
      </c>
      <c r="J42" s="35">
        <f>IF('3d PC'!J15="-","-",'3d PC'!J64+'3d PC'!J65)</f>
        <v>6.6197359495950758</v>
      </c>
      <c r="K42" s="35">
        <f>IF('3d PC'!K15="-","-",'3d PC'!K64+'3d PC'!K65)</f>
        <v>6.6995028867368616</v>
      </c>
      <c r="L42" s="35">
        <f>IF('3d PC'!L15="-","-",'3d PC'!L64+'3d PC'!L65)</f>
        <v>6.6995028867368616</v>
      </c>
      <c r="M42" s="35">
        <f>IF('3d PC'!M15="-","-",'3d PC'!M64+'3d PC'!M65)</f>
        <v>7.1131218301273513</v>
      </c>
      <c r="N42" s="35">
        <f>IF('3d PC'!N15="-","-",'3d PC'!N64+'3d PC'!N65)</f>
        <v>7.1131218301273513</v>
      </c>
      <c r="O42" s="27"/>
      <c r="P42" s="35">
        <f>IF('3d PC'!P15="-","-",'3d PC'!P64+'3d PC'!P65)</f>
        <v>7.1131218301273513</v>
      </c>
      <c r="Q42" s="35">
        <f>IF('3d PC'!Q15="-","-",'3d PC'!Q64+'3d PC'!Q65)</f>
        <v>7.2804579515147188</v>
      </c>
      <c r="R42" s="35">
        <f>IF('3d PC'!R15="-","-",'3d PC'!R64+'3d PC'!R65)</f>
        <v>7.1935840895118579</v>
      </c>
      <c r="S42" s="35">
        <f>IF('3d PC'!S15="-","-",'3d PC'!S64+'3d PC'!S65)</f>
        <v>7.3593999937099728</v>
      </c>
      <c r="T42" s="35">
        <f>IF('3d PC'!T15="-","-",'3d PC'!T64+'3d PC'!T65)</f>
        <v>7.0492243060839304</v>
      </c>
      <c r="U42" s="35">
        <f>IF('3d PC'!U15="-","-",'3d PC'!U64+'3d PC'!U65)</f>
        <v>7.1089669218364691</v>
      </c>
      <c r="V42" s="35">
        <f>IF('3d PC'!V15="-","-",'3d PC'!V64+'3d PC'!V65)</f>
        <v>6.9829560851947949</v>
      </c>
      <c r="W42" s="35">
        <f>IF('3d PC'!W15="-","-",'3d PC'!W64+'3d PC'!W65)</f>
        <v>12.319103597588796</v>
      </c>
      <c r="X42" s="27"/>
      <c r="Y42" s="35">
        <f>IF('3d PC'!Y15="-","-",'3d PC'!Y64+'3d PC'!Y65)</f>
        <v>12.643366379774243</v>
      </c>
      <c r="Z42" s="35" t="str">
        <f>IF('3d PC'!Z15="-","-",'3d PC'!Z64+'3d PC'!Z65)</f>
        <v>-</v>
      </c>
      <c r="AA42" s="35" t="str">
        <f>IF('3d PC'!AA15="-","-",'3d PC'!AA64+'3d PC'!AA65)</f>
        <v>-</v>
      </c>
      <c r="AB42" s="35" t="str">
        <f>IF('3d PC'!AB15="-","-",'3d PC'!AB64+'3d PC'!AB65)</f>
        <v>-</v>
      </c>
      <c r="AC42" s="35" t="str">
        <f>IF('3d PC'!AC15="-","-",'3d PC'!AC64+'3d PC'!AC65)</f>
        <v>-</v>
      </c>
      <c r="AD42" s="25"/>
    </row>
    <row r="43" spans="1:30" s="26" customFormat="1" ht="11.25" customHeight="1" x14ac:dyDescent="0.15">
      <c r="A43" s="207"/>
      <c r="B43" s="123" t="s">
        <v>247</v>
      </c>
      <c r="C43" s="123" t="s">
        <v>184</v>
      </c>
      <c r="D43" s="116" t="s">
        <v>129</v>
      </c>
      <c r="E43" s="75"/>
      <c r="F43" s="27"/>
      <c r="G43" s="35" t="s">
        <v>249</v>
      </c>
      <c r="H43" s="35" t="s">
        <v>249</v>
      </c>
      <c r="I43" s="35" t="s">
        <v>249</v>
      </c>
      <c r="J43" s="35" t="s">
        <v>249</v>
      </c>
      <c r="K43" s="35" t="s">
        <v>249</v>
      </c>
      <c r="L43" s="35" t="s">
        <v>249</v>
      </c>
      <c r="M43" s="35" t="s">
        <v>249</v>
      </c>
      <c r="N43" s="35" t="s">
        <v>249</v>
      </c>
      <c r="O43" s="27"/>
      <c r="P43" s="35" t="s">
        <v>249</v>
      </c>
      <c r="Q43" s="35" t="s">
        <v>249</v>
      </c>
      <c r="R43" s="35" t="s">
        <v>249</v>
      </c>
      <c r="S43" s="35" t="s">
        <v>249</v>
      </c>
      <c r="T43" s="35" t="s">
        <v>249</v>
      </c>
      <c r="U43" s="35" t="s">
        <v>249</v>
      </c>
      <c r="V43" s="35" t="s">
        <v>249</v>
      </c>
      <c r="W43" s="35" t="s">
        <v>249</v>
      </c>
      <c r="X43" s="27"/>
      <c r="Y43" s="35" t="s">
        <v>249</v>
      </c>
      <c r="Z43" s="35" t="s">
        <v>249</v>
      </c>
      <c r="AA43" s="35" t="s">
        <v>249</v>
      </c>
      <c r="AB43" s="35" t="s">
        <v>249</v>
      </c>
      <c r="AC43" s="35" t="s">
        <v>249</v>
      </c>
      <c r="AD43" s="25"/>
    </row>
    <row r="44" spans="1:30" s="26" customFormat="1" ht="12.6" customHeight="1" x14ac:dyDescent="0.15">
      <c r="A44" s="207"/>
      <c r="B44" s="123" t="s">
        <v>248</v>
      </c>
      <c r="C44" s="123" t="s">
        <v>185</v>
      </c>
      <c r="D44" s="116" t="s">
        <v>129</v>
      </c>
      <c r="E44" s="75"/>
      <c r="F44" s="27"/>
      <c r="G44" s="35">
        <f>IF('3g CPIH'!C$17="-","-",'3h OC '!$E$11*('3g CPIH'!C$17/'3g CPIH'!$G$17))</f>
        <v>63.482931017612529</v>
      </c>
      <c r="H44" s="35">
        <f>IF('3g CPIH'!D$17="-","-",'3h OC '!$E$11*('3g CPIH'!D$17/'3g CPIH'!$G$17))</f>
        <v>63.61002397260274</v>
      </c>
      <c r="I44" s="35">
        <f>IF('3g CPIH'!E$17="-","-",'3h OC '!$E$11*('3g CPIH'!E$17/'3g CPIH'!$G$17))</f>
        <v>63.800663405088073</v>
      </c>
      <c r="J44" s="35">
        <f>IF('3g CPIH'!F$17="-","-",'3h OC '!$E$11*('3g CPIH'!F$17/'3g CPIH'!$G$17))</f>
        <v>64.181942270058713</v>
      </c>
      <c r="K44" s="35">
        <f>IF('3g CPIH'!G$17="-","-",'3h OC '!$E$11*('3g CPIH'!G$17/'3g CPIH'!$G$17))</f>
        <v>64.944500000000005</v>
      </c>
      <c r="L44" s="35">
        <f>IF('3g CPIH'!H$17="-","-",'3h OC '!$E$11*('3g CPIH'!H$17/'3g CPIH'!$G$17))</f>
        <v>65.770604207436406</v>
      </c>
      <c r="M44" s="35">
        <f>IF('3g CPIH'!I$17="-","-",'3h OC '!$E$11*('3g CPIH'!I$17/'3g CPIH'!$G$17))</f>
        <v>66.723801369863011</v>
      </c>
      <c r="N44" s="35">
        <f>IF('3g CPIH'!J$17="-","-",'3h OC '!$E$11*('3g CPIH'!J$17/'3g CPIH'!$G$17))</f>
        <v>67.295719667318991</v>
      </c>
      <c r="O44" s="27"/>
      <c r="P44" s="35">
        <f>IF('3g CPIH'!L$17="-","-",'3h OC '!$E$11*('3g CPIH'!L$17/'3g CPIH'!$G$17))</f>
        <v>67.295719667318991</v>
      </c>
      <c r="Q44" s="35">
        <f>IF('3g CPIH'!M$17="-","-",'3h OC '!$E$11*('3g CPIH'!M$17/'3g CPIH'!$G$17))</f>
        <v>68.058277397260284</v>
      </c>
      <c r="R44" s="35">
        <f>IF('3g CPIH'!N$17="-","-",'3h OC '!$E$11*('3g CPIH'!N$17/'3g CPIH'!$G$17))</f>
        <v>68.566649217221141</v>
      </c>
      <c r="S44" s="35">
        <f>IF('3g CPIH'!O$17="-","-",'3h OC '!$E$11*('3g CPIH'!O$17/'3g CPIH'!$G$17))</f>
        <v>68.947928082191794</v>
      </c>
      <c r="T44" s="35">
        <f>IF('3g CPIH'!P$17="-","-",'3h OC '!$E$11*('3g CPIH'!P$17/'3g CPIH'!$G$17))</f>
        <v>69.138567514677106</v>
      </c>
      <c r="U44" s="35">
        <f>IF('3g CPIH'!Q$17="-","-",'3h OC '!$E$11*('3g CPIH'!Q$17/'3g CPIH'!$G$17))</f>
        <v>69.51984637964776</v>
      </c>
      <c r="V44" s="35">
        <f>IF('3g CPIH'!R$17="-","-",'3h OC '!$E$11*('3g CPIH'!R$17/'3g CPIH'!$G$17))</f>
        <v>70.790775929549909</v>
      </c>
      <c r="W44" s="35">
        <f>IF('3g CPIH'!S$17="-","-",'3h OC '!$E$11*('3g CPIH'!S$17/'3g CPIH'!$G$17))</f>
        <v>72.88780968688846</v>
      </c>
      <c r="X44" s="27"/>
      <c r="Y44" s="35">
        <f>IF('3g CPIH'!U$17="-","-",'3h OC '!$E$11*('3g CPIH'!U$17/'3g CPIH'!$G$17))</f>
        <v>76.573505381604704</v>
      </c>
      <c r="Z44" s="35" t="str">
        <f>IF('3g CPIH'!V$17="-","-",'3h OC '!$E$11*('3g CPIH'!V$17/'3g CPIH'!$G$17))</f>
        <v>-</v>
      </c>
      <c r="AA44" s="35" t="str">
        <f>IF('3g CPIH'!W$17="-","-",'3h OC '!$E$11*('3g CPIH'!W$17/'3g CPIH'!$G$17))</f>
        <v>-</v>
      </c>
      <c r="AB44" s="35" t="str">
        <f>IF('3g CPIH'!X$17="-","-",'3h OC '!$E$11*('3g CPIH'!X$17/'3g CPIH'!$G$17))</f>
        <v>-</v>
      </c>
      <c r="AC44" s="35" t="str">
        <f>IF('3g CPIH'!Y$17="-","-",'3h OC '!$E$11*('3g CPIH'!Y$17/'3g CPIH'!$G$17))</f>
        <v>-</v>
      </c>
      <c r="AD44" s="25"/>
    </row>
    <row r="45" spans="1:30" s="26" customFormat="1" ht="11.25" x14ac:dyDescent="0.15">
      <c r="A45" s="207"/>
      <c r="B45" s="123" t="s">
        <v>248</v>
      </c>
      <c r="C45" s="123" t="s">
        <v>186</v>
      </c>
      <c r="D45" s="116" t="s">
        <v>129</v>
      </c>
      <c r="E45" s="75"/>
      <c r="F45" s="27"/>
      <c r="G45" s="35" t="s">
        <v>249</v>
      </c>
      <c r="H45" s="35" t="s">
        <v>249</v>
      </c>
      <c r="I45" s="35" t="s">
        <v>249</v>
      </c>
      <c r="J45" s="35" t="s">
        <v>249</v>
      </c>
      <c r="K45" s="35">
        <f>IF('3i SMNCC'!G$65="-","-",'3i SMNCC'!G$65)</f>
        <v>0</v>
      </c>
      <c r="L45" s="35">
        <f>IF('3i SMNCC'!H$65="-","-",'3i SMNCC'!H$65)</f>
        <v>-0.10239413454660828</v>
      </c>
      <c r="M45" s="35">
        <f>IF('3i SMNCC'!I$65="-","-",'3i SMNCC'!I$65)</f>
        <v>1.3107897268148032</v>
      </c>
      <c r="N45" s="35">
        <f>IF('3i SMNCC'!J$65="-","-",'3i SMNCC'!J$65)</f>
        <v>1.3561024854837453</v>
      </c>
      <c r="O45" s="27"/>
      <c r="P45" s="35">
        <f>IF('3i SMNCC'!L$65="-","-",'3i SMNCC'!L$65)</f>
        <v>1.3561024854837453</v>
      </c>
      <c r="Q45" s="35">
        <f>IF('3i SMNCC'!M$65="-","-",'3i SMNCC'!M$65)</f>
        <v>2.7190896886881828</v>
      </c>
      <c r="R45" s="35">
        <f>IF('3i SMNCC'!N$65="-","-",'3i SMNCC'!N$65)</f>
        <v>2.5445731212335492</v>
      </c>
      <c r="S45" s="35">
        <f>IF('3i SMNCC'!O$65="-","-",'3i SMNCC'!O$65)</f>
        <v>3.7238675166956514</v>
      </c>
      <c r="T45" s="35">
        <f>IF('3i SMNCC'!P$65="-","-",'3i SMNCC'!P$65)</f>
        <v>3.2317970151566944</v>
      </c>
      <c r="U45" s="35">
        <f>IF('3i SMNCC'!Q$65="-","-",'3i SMNCC'!Q$65)</f>
        <v>3.0490377355812108</v>
      </c>
      <c r="V45" s="35">
        <f>IF('3i SMNCC'!R$65="-","-",'3i SMNCC'!R$65)</f>
        <v>-2.8755928274026386</v>
      </c>
      <c r="W45" s="35">
        <f>IF('3i SMNCC'!S$65="-","-",'3i SMNCC'!S$65)</f>
        <v>-4.4212717332369875</v>
      </c>
      <c r="X45" s="27"/>
      <c r="Y45" s="35">
        <f>IF('3i SMNCC'!U$65="-","-",'3i SMNCC'!U$65)</f>
        <v>-9.9169703850481579</v>
      </c>
      <c r="Z45" s="35" t="str">
        <f>IF('3i SMNCC'!V$65="-","-",'3i SMNCC'!V$65)</f>
        <v>-</v>
      </c>
      <c r="AA45" s="35" t="str">
        <f>IF('3i SMNCC'!W$65="-","-",'3i SMNCC'!W$65)</f>
        <v>-</v>
      </c>
      <c r="AB45" s="35" t="str">
        <f>IF('3i SMNCC'!X$65="-","-",'3i SMNCC'!X$65)</f>
        <v>-</v>
      </c>
      <c r="AC45" s="35" t="str">
        <f>IF('3i SMNCC'!Y$65="-","-",'3i SMNCC'!Y$65)</f>
        <v>-</v>
      </c>
      <c r="AD45" s="25"/>
    </row>
    <row r="46" spans="1:30" s="26" customFormat="1" ht="11.25" x14ac:dyDescent="0.15">
      <c r="A46" s="207"/>
      <c r="B46" s="123" t="s">
        <v>248</v>
      </c>
      <c r="C46" s="123" t="s">
        <v>187</v>
      </c>
      <c r="D46" s="116" t="s">
        <v>129</v>
      </c>
      <c r="E46" s="75"/>
      <c r="F46" s="27"/>
      <c r="G46" s="35">
        <f>IF('3g CPIH'!C$17="-","-",'3j PAAC PAP'!$G$23*('3g CPIH'!C$17/'3g CPIH'!$G$17))</f>
        <v>38.769117710371823</v>
      </c>
      <c r="H46" s="35">
        <f>IF('3g CPIH'!D$17="-","-",'3j PAAC PAP'!$G$23*('3g CPIH'!D$17/'3g CPIH'!$G$17))</f>
        <v>38.846733561643838</v>
      </c>
      <c r="I46" s="35">
        <f>IF('3g CPIH'!E$17="-","-",'3j PAAC PAP'!$G$23*('3g CPIH'!E$17/'3g CPIH'!$G$17))</f>
        <v>38.963157338551866</v>
      </c>
      <c r="J46" s="35">
        <f>IF('3g CPIH'!F$17="-","-",'3j PAAC PAP'!$G$23*('3g CPIH'!F$17/'3g CPIH'!$G$17))</f>
        <v>39.19600489236791</v>
      </c>
      <c r="K46" s="35">
        <f>IF('3g CPIH'!G$17="-","-",'3j PAAC PAP'!$G$23*('3g CPIH'!G$17/'3g CPIH'!$G$17))</f>
        <v>39.661700000000003</v>
      </c>
      <c r="L46" s="35">
        <f>IF('3g CPIH'!H$17="-","-",'3j PAAC PAP'!$G$23*('3g CPIH'!H$17/'3g CPIH'!$G$17))</f>
        <v>40.166203033268111</v>
      </c>
      <c r="M46" s="35">
        <f>IF('3g CPIH'!I$17="-","-",'3j PAAC PAP'!$G$23*('3g CPIH'!I$17/'3g CPIH'!$G$17))</f>
        <v>40.748321917808219</v>
      </c>
      <c r="N46" s="35">
        <f>IF('3g CPIH'!J$17="-","-",'3j PAAC PAP'!$G$23*('3g CPIH'!J$17/'3g CPIH'!$G$17))</f>
        <v>41.097593248532299</v>
      </c>
      <c r="O46" s="27"/>
      <c r="P46" s="35">
        <f>IF('3g CPIH'!L$17="-","-",'3j PAAC PAP'!$G$23*('3g CPIH'!L$17/'3g CPIH'!$G$17))</f>
        <v>41.097593248532299</v>
      </c>
      <c r="Q46" s="35">
        <f>IF('3g CPIH'!M$17="-","-",'3j PAAC PAP'!$G$23*('3g CPIH'!M$17/'3g CPIH'!$G$17))</f>
        <v>41.563288356164385</v>
      </c>
      <c r="R46" s="35">
        <f>IF('3g CPIH'!N$17="-","-",'3j PAAC PAP'!$G$23*('3g CPIH'!N$17/'3g CPIH'!$G$17))</f>
        <v>41.87375176125245</v>
      </c>
      <c r="S46" s="35">
        <f>IF('3g CPIH'!O$17="-","-",'3j PAAC PAP'!$G$23*('3g CPIH'!O$17/'3g CPIH'!$G$17))</f>
        <v>42.1065993150685</v>
      </c>
      <c r="T46" s="35">
        <f>IF('3g CPIH'!P$17="-","-",'3j PAAC PAP'!$G$23*('3g CPIH'!P$17/'3g CPIH'!$G$17))</f>
        <v>42.223023091976515</v>
      </c>
      <c r="U46" s="35">
        <f>IF('3g CPIH'!Q$17="-","-",'3j PAAC PAP'!$G$23*('3g CPIH'!Q$17/'3g CPIH'!$G$17))</f>
        <v>42.455870645792565</v>
      </c>
      <c r="V46" s="35">
        <f>IF('3g CPIH'!R$17="-","-",'3j PAAC PAP'!$G$23*('3g CPIH'!R$17/'3g CPIH'!$G$17))</f>
        <v>43.232029158512731</v>
      </c>
      <c r="W46" s="35">
        <f>IF('3g CPIH'!S$17="-","-",'3j PAAC PAP'!$G$23*('3g CPIH'!S$17/'3g CPIH'!$G$17))</f>
        <v>44.512690704500983</v>
      </c>
      <c r="X46" s="27"/>
      <c r="Y46" s="35">
        <f>IF('3g CPIH'!U$17="-","-",'3j PAAC PAP'!$G$23*('3g CPIH'!U$17/'3g CPIH'!$G$17))</f>
        <v>46.763550391389437</v>
      </c>
      <c r="Z46" s="35" t="str">
        <f>IF('3g CPIH'!V$17="-","-",'3j PAAC PAP'!$G$23*('3g CPIH'!V$17/'3g CPIH'!$G$17))</f>
        <v>-</v>
      </c>
      <c r="AA46" s="35" t="str">
        <f>IF('3g CPIH'!W$17="-","-",'3j PAAC PAP'!$G$23*('3g CPIH'!W$17/'3g CPIH'!$G$17))</f>
        <v>-</v>
      </c>
      <c r="AB46" s="35" t="str">
        <f>IF('3g CPIH'!X$17="-","-",'3j PAAC PAP'!$G$23*('3g CPIH'!X$17/'3g CPIH'!$G$17))</f>
        <v>-</v>
      </c>
      <c r="AC46" s="35" t="str">
        <f>IF('3g CPIH'!Y$17="-","-",'3j PAAC PAP'!$G$23*('3g CPIH'!Y$17/'3g CPIH'!$G$17))</f>
        <v>-</v>
      </c>
      <c r="AD46" s="25"/>
    </row>
    <row r="47" spans="1:30" s="26" customFormat="1" ht="11.25" x14ac:dyDescent="0.15">
      <c r="A47" s="207"/>
      <c r="B47" s="123" t="s">
        <v>248</v>
      </c>
      <c r="C47" s="123" t="s">
        <v>188</v>
      </c>
      <c r="D47" s="116" t="s">
        <v>129</v>
      </c>
      <c r="E47" s="75"/>
      <c r="F47" s="27"/>
      <c r="G47" s="35">
        <f>IF(G42="-","-",SUM(G39:G45)*'3j PAAC PAP'!$G$41)</f>
        <v>0</v>
      </c>
      <c r="H47" s="35">
        <f>IF(H42="-","-",SUM(H39:H45)*'3j PAAC PAP'!$G$41)</f>
        <v>0</v>
      </c>
      <c r="I47" s="35">
        <f>IF(I42="-","-",SUM(I39:I45)*'3j PAAC PAP'!$G$41)</f>
        <v>0</v>
      </c>
      <c r="J47" s="35">
        <f>IF(J42="-","-",SUM(J39:J45)*'3j PAAC PAP'!$G$41)</f>
        <v>0</v>
      </c>
      <c r="K47" s="35">
        <f>IF(K42="-","-",SUM(K39:K45)*'3j PAAC PAP'!$G$41)</f>
        <v>0</v>
      </c>
      <c r="L47" s="35">
        <f>IF(L42="-","-",SUM(L39:L45)*'3j PAAC PAP'!$G$41)</f>
        <v>0</v>
      </c>
      <c r="M47" s="35">
        <f>IF(M42="-","-",SUM(M39:M45)*'3j PAAC PAP'!$G$41)</f>
        <v>0</v>
      </c>
      <c r="N47" s="35">
        <f>IF(N42="-","-",SUM(N39:N45)*'3j PAAC PAP'!$G$41)</f>
        <v>0</v>
      </c>
      <c r="O47" s="27"/>
      <c r="P47" s="35">
        <f>IF(P42="-","-",SUM(P39:P45)*'3j PAAC PAP'!$G$41)</f>
        <v>0</v>
      </c>
      <c r="Q47" s="35">
        <f>IF(Q42="-","-",SUM(Q39:Q45)*'3j PAAC PAP'!$G$41)</f>
        <v>0</v>
      </c>
      <c r="R47" s="35">
        <f>IF(R42="-","-",SUM(R39:R45)*'3j PAAC PAP'!$G$41)</f>
        <v>0</v>
      </c>
      <c r="S47" s="35">
        <f>IF(S42="-","-",SUM(S39:S45)*'3j PAAC PAP'!$G$41)</f>
        <v>0</v>
      </c>
      <c r="T47" s="35">
        <f>IF(T42="-","-",SUM(T39:T45)*'3j PAAC PAP'!$G$41)</f>
        <v>0</v>
      </c>
      <c r="U47" s="35">
        <f>IF(U42="-","-",SUM(U39:U45)*'3j PAAC PAP'!$G$41)</f>
        <v>0</v>
      </c>
      <c r="V47" s="35">
        <f>IF(V42="-","-",SUM(V39:V45)*'3j PAAC PAP'!$G$41)</f>
        <v>0</v>
      </c>
      <c r="W47" s="35">
        <f>IF(W42="-","-",SUM(W39:W45)*'3j PAAC PAP'!$G$41)</f>
        <v>0</v>
      </c>
      <c r="X47" s="27"/>
      <c r="Y47" s="35">
        <f>IF(Y42="-","-",SUM(Y39:Y45)*'3j PAAC PAP'!$G$41)</f>
        <v>0</v>
      </c>
      <c r="Z47" s="35" t="str">
        <f>IF(Z42="-","-",SUM(Z39:Z45)*'3j PAAC PAP'!$G$41)</f>
        <v>-</v>
      </c>
      <c r="AA47" s="35" t="str">
        <f>IF(AA42="-","-",SUM(AA39:AA45)*'3j PAAC PAP'!$G$41)</f>
        <v>-</v>
      </c>
      <c r="AB47" s="35" t="str">
        <f>IF(AB42="-","-",SUM(AB39:AB45)*'3j PAAC PAP'!$G$41)</f>
        <v>-</v>
      </c>
      <c r="AC47" s="35" t="str">
        <f>IF(AC42="-","-",SUM(AC39:AC45)*'3j PAAC PAP'!$G$41)</f>
        <v>-</v>
      </c>
      <c r="AD47" s="25"/>
    </row>
    <row r="48" spans="1:30" s="26" customFormat="1" ht="11.25" customHeight="1" x14ac:dyDescent="0.15">
      <c r="A48" s="207"/>
      <c r="B48" s="123" t="s">
        <v>189</v>
      </c>
      <c r="C48" s="123" t="s">
        <v>250</v>
      </c>
      <c r="D48" s="121" t="s">
        <v>129</v>
      </c>
      <c r="E48" s="75"/>
      <c r="F48" s="27"/>
      <c r="G48" s="35">
        <f>IF(G42="-","-",SUM(G39:G47)*'3k EBIT'!$E$11)</f>
        <v>2.1074089853579236</v>
      </c>
      <c r="H48" s="35">
        <f>IF(H42="-","-",SUM(H39:H47)*'3k EBIT'!$E$11)</f>
        <v>2.1113737855176109</v>
      </c>
      <c r="I48" s="35">
        <f>IF(I42="-","-",SUM(I39:I47)*'3k EBIT'!$E$11)</f>
        <v>2.1185407260345759</v>
      </c>
      <c r="J48" s="35">
        <f>IF(J42="-","-",SUM(J39:J47)*'3k EBIT'!$E$11)</f>
        <v>2.1304351265136363</v>
      </c>
      <c r="K48" s="35">
        <f>IF(K42="-","-",SUM(K39:K47)*'3k EBIT'!$E$11)</f>
        <v>2.1557688535103194</v>
      </c>
      <c r="L48" s="35">
        <f>IF(L42="-","-",SUM(L39:L47)*'3k EBIT'!$E$11)</f>
        <v>2.1795568849503861</v>
      </c>
      <c r="M48" s="35">
        <f>IF(M42="-","-",SUM(M39:M47)*'3k EBIT'!$E$11)</f>
        <v>2.2446744028704719</v>
      </c>
      <c r="N48" s="35">
        <f>IF(N42="-","-",SUM(N39:N47)*'3k EBIT'!$E$11)</f>
        <v>2.2633936210989636</v>
      </c>
      <c r="O48" s="27"/>
      <c r="P48" s="35">
        <f>IF(P42="-","-",SUM(P39:P47)*'3k EBIT'!$E$11)</f>
        <v>2.2633936210989636</v>
      </c>
      <c r="Q48" s="35">
        <f>IF(Q42="-","-",SUM(Q39:Q47)*'3k EBIT'!$E$11)</f>
        <v>2.3168217242077791</v>
      </c>
      <c r="R48" s="35">
        <f>IF(R42="-","-",SUM(R39:R47)*'3k EBIT'!$E$11)</f>
        <v>2.3276183150087935</v>
      </c>
      <c r="S48" s="35">
        <f>IF(S42="-","-",SUM(S39:S47)*'3k EBIT'!$E$11)</f>
        <v>2.3655648117716734</v>
      </c>
      <c r="T48" s="35">
        <f>IF(T42="-","-",SUM(T39:T47)*'3k EBIT'!$E$11)</f>
        <v>2.3559741078194558</v>
      </c>
      <c r="U48" s="35">
        <f>IF(U42="-","-",SUM(U39:U47)*'3k EBIT'!$E$11)</f>
        <v>2.3654859215535939</v>
      </c>
      <c r="V48" s="35">
        <f>IF(V42="-","-",SUM(V39:V47)*'3k EBIT'!$E$11)</f>
        <v>2.2879451005225158</v>
      </c>
      <c r="W48" s="35">
        <f>IF(W42="-","-",SUM(W39:W47)*'3k EBIT'!$E$11)</f>
        <v>2.4267780991291965</v>
      </c>
      <c r="X48" s="27"/>
      <c r="Y48" s="35">
        <f>IF(Y42="-","-",SUM(Y39:Y47)*'3k EBIT'!$E$11)</f>
        <v>2.441596933837205</v>
      </c>
      <c r="Z48" s="35" t="str">
        <f>IF(Z42="-","-",SUM(Z39:Z47)*'3k EBIT'!$E$11)</f>
        <v>-</v>
      </c>
      <c r="AA48" s="35" t="str">
        <f>IF(AA42="-","-",SUM(AA39:AA47)*'3k EBIT'!$E$11)</f>
        <v>-</v>
      </c>
      <c r="AB48" s="35" t="str">
        <f>IF(AB42="-","-",SUM(AB39:AB47)*'3k EBIT'!$E$11)</f>
        <v>-</v>
      </c>
      <c r="AC48" s="35" t="str">
        <f>IF(AC42="-","-",SUM(AC39:AC47)*'3k EBIT'!$E$11)</f>
        <v>-</v>
      </c>
      <c r="AD48" s="25"/>
    </row>
    <row r="49" spans="1:30" s="26" customFormat="1" ht="11.25" customHeight="1" x14ac:dyDescent="0.15">
      <c r="A49" s="207"/>
      <c r="B49" s="123" t="s">
        <v>251</v>
      </c>
      <c r="C49" s="158" t="s">
        <v>252</v>
      </c>
      <c r="D49" s="121" t="s">
        <v>129</v>
      </c>
      <c r="E49" s="116"/>
      <c r="F49" s="27"/>
      <c r="G49" s="35">
        <f>IF(G44="-","-",SUM(G39:G42,G44:G48)*'3l HAP'!$E$12)</f>
        <v>1.6239243268456498</v>
      </c>
      <c r="H49" s="35">
        <f>IF(H44="-","-",SUM(H39:H42,H44:H48)*'3l HAP'!$E$12)</f>
        <v>1.6269795171172732</v>
      </c>
      <c r="I49" s="35">
        <f>IF(I44="-","-",SUM(I39:I42,I44:I48)*'3l HAP'!$E$12)</f>
        <v>1.6325022083155263</v>
      </c>
      <c r="J49" s="35">
        <f>IF(J44="-","-",SUM(J39:J42,J44:J48)*'3l HAP'!$E$12)</f>
        <v>1.6416677791303957</v>
      </c>
      <c r="K49" s="35">
        <f>IF(K44="-","-",SUM(K39:K42,K44:K48)*'3l HAP'!$E$12)</f>
        <v>1.6611894077489591</v>
      </c>
      <c r="L49" s="35">
        <f>IF(L44="-","-",SUM(L39:L42,L44:L48)*'3l HAP'!$E$12)</f>
        <v>1.6795199564045309</v>
      </c>
      <c r="M49" s="35">
        <f>IF(M44="-","-",SUM(M39:M42,M44:M48)*'3l HAP'!$E$12)</f>
        <v>1.729698124092411</v>
      </c>
      <c r="N49" s="35">
        <f>IF(N44="-","-",SUM(N39:N42,N44:N48)*'3l HAP'!$E$12)</f>
        <v>1.7441227536123509</v>
      </c>
      <c r="O49" s="27"/>
      <c r="P49" s="35">
        <f>IF(P44="-","-",SUM(P39:P42,P44:P48)*'3l HAP'!$E$12)</f>
        <v>1.7441227536123509</v>
      </c>
      <c r="Q49" s="35">
        <f>IF(Q44="-","-",SUM(Q39:Q42,Q44:Q48)*'3l HAP'!$E$12)</f>
        <v>1.7852933080602276</v>
      </c>
      <c r="R49" s="35">
        <f>IF(R44="-","-",SUM(R39:R42,R44:R48)*'3l HAP'!$E$12)</f>
        <v>1.7936129301983992</v>
      </c>
      <c r="S49" s="35">
        <f>IF(S44="-","-",SUM(S39:S42,S44:S48)*'3l HAP'!$E$12)</f>
        <v>1.8228536896522858</v>
      </c>
      <c r="T49" s="35">
        <f>IF(T44="-","-",SUM(T39:T42,T44:T48)*'3l HAP'!$E$12)</f>
        <v>1.8154632981488843</v>
      </c>
      <c r="U49" s="35">
        <f>IF(U44="-","-",SUM(U39:U42,U44:U48)*'3l HAP'!$E$12)</f>
        <v>1.8227928985361903</v>
      </c>
      <c r="V49" s="35">
        <f>IF(V44="-","-",SUM(V39:V42,V44:V48)*'3l HAP'!$E$12)</f>
        <v>1.7630415989684103</v>
      </c>
      <c r="W49" s="35">
        <f>IF(W44="-","-",SUM(W39:W42,W44:W48)*'3l HAP'!$E$12)</f>
        <v>1.8700233407056581</v>
      </c>
      <c r="X49" s="27"/>
      <c r="Y49" s="35">
        <f>IF(Y44="-","-",SUM(Y39:Y42,Y44:Y48)*'3l HAP'!$E$12)</f>
        <v>1.8814424180395022</v>
      </c>
      <c r="Z49" s="35" t="str">
        <f>IF(Z44="-","-",SUM(Z39:Z42,Z44:Z48)*'3l HAP'!$E$12)</f>
        <v>-</v>
      </c>
      <c r="AA49" s="35" t="str">
        <f>IF(AA44="-","-",SUM(AA39:AA42,AA44:AA48)*'3l HAP'!$E$12)</f>
        <v>-</v>
      </c>
      <c r="AB49" s="35" t="str">
        <f>IF(AB44="-","-",SUM(AB39:AB42,AB44:AB48)*'3l HAP'!$E$12)</f>
        <v>-</v>
      </c>
      <c r="AC49" s="35" t="str">
        <f>IF(AC44="-","-",SUM(AC39:AC42,AC44:AC48)*'3l HAP'!$E$12)</f>
        <v>-</v>
      </c>
      <c r="AD49" s="25"/>
    </row>
    <row r="50" spans="1:30" s="26" customFormat="1" ht="11.25" customHeight="1" x14ac:dyDescent="0.15">
      <c r="A50" s="207"/>
      <c r="B50" s="123" t="s">
        <v>253</v>
      </c>
      <c r="C50" s="123" t="str">
        <f>B50&amp;"_"&amp;D50</f>
        <v>Total_London</v>
      </c>
      <c r="D50" s="121" t="s">
        <v>129</v>
      </c>
      <c r="E50" s="75"/>
      <c r="F50" s="27"/>
      <c r="G50" s="35">
        <f>IF(G44="-","-",SUM(G39:G49))</f>
        <v>112.54014089987002</v>
      </c>
      <c r="H50" s="35">
        <f t="shared" ref="H50:W50" si="4">IF(H44="-","-",SUM(H39:H49))</f>
        <v>112.75186969656357</v>
      </c>
      <c r="I50" s="35">
        <f t="shared" si="4"/>
        <v>113.13459962758513</v>
      </c>
      <c r="J50" s="35">
        <f t="shared" si="4"/>
        <v>113.76978601766574</v>
      </c>
      <c r="K50" s="35">
        <f t="shared" si="4"/>
        <v>115.12266114799615</v>
      </c>
      <c r="L50" s="35">
        <f t="shared" si="4"/>
        <v>116.3929928342497</v>
      </c>
      <c r="M50" s="35">
        <f t="shared" si="4"/>
        <v>119.87040737157626</v>
      </c>
      <c r="N50" s="35">
        <f t="shared" si="4"/>
        <v>120.87005360617371</v>
      </c>
      <c r="O50" s="27"/>
      <c r="P50" s="35">
        <f t="shared" si="4"/>
        <v>120.87005360617371</v>
      </c>
      <c r="Q50" s="35">
        <f t="shared" si="4"/>
        <v>123.7232284258956</v>
      </c>
      <c r="R50" s="35">
        <f t="shared" si="4"/>
        <v>124.29978943442619</v>
      </c>
      <c r="S50" s="35">
        <f t="shared" si="4"/>
        <v>126.32621340908989</v>
      </c>
      <c r="T50" s="35">
        <f t="shared" si="4"/>
        <v>125.81404933386258</v>
      </c>
      <c r="U50" s="35">
        <f t="shared" si="4"/>
        <v>126.3220005029478</v>
      </c>
      <c r="V50" s="35">
        <f t="shared" si="4"/>
        <v>122.18115504534573</v>
      </c>
      <c r="W50" s="35">
        <f t="shared" si="4"/>
        <v>129.5951336955761</v>
      </c>
      <c r="X50" s="27"/>
      <c r="Y50" s="35">
        <f t="shared" ref="Y50:AC50" si="5">IF(Y44="-","-",SUM(Y39:Y49))</f>
        <v>130.38649111959694</v>
      </c>
      <c r="Z50" s="35" t="str">
        <f t="shared" si="5"/>
        <v>-</v>
      </c>
      <c r="AA50" s="35" t="str">
        <f t="shared" si="5"/>
        <v>-</v>
      </c>
      <c r="AB50" s="35" t="str">
        <f t="shared" si="5"/>
        <v>-</v>
      </c>
      <c r="AC50" s="35" t="str">
        <f t="shared" si="5"/>
        <v>-</v>
      </c>
      <c r="AD50" s="25"/>
    </row>
    <row r="51" spans="1:30" s="26" customFormat="1" ht="11.25" customHeight="1" x14ac:dyDescent="0.15">
      <c r="A51" s="207"/>
      <c r="B51" s="120" t="s">
        <v>244</v>
      </c>
      <c r="C51" s="120" t="s">
        <v>180</v>
      </c>
      <c r="D51" s="122" t="s">
        <v>128</v>
      </c>
      <c r="E51" s="119"/>
      <c r="F51" s="27"/>
      <c r="G51" s="117" t="s">
        <v>249</v>
      </c>
      <c r="H51" s="117" t="s">
        <v>249</v>
      </c>
      <c r="I51" s="117" t="s">
        <v>249</v>
      </c>
      <c r="J51" s="117" t="s">
        <v>249</v>
      </c>
      <c r="K51" s="117" t="s">
        <v>249</v>
      </c>
      <c r="L51" s="117" t="s">
        <v>249</v>
      </c>
      <c r="M51" s="117" t="s">
        <v>249</v>
      </c>
      <c r="N51" s="117" t="s">
        <v>249</v>
      </c>
      <c r="O51" s="27"/>
      <c r="P51" s="117" t="s">
        <v>249</v>
      </c>
      <c r="Q51" s="117" t="s">
        <v>249</v>
      </c>
      <c r="R51" s="117" t="s">
        <v>249</v>
      </c>
      <c r="S51" s="117" t="s">
        <v>249</v>
      </c>
      <c r="T51" s="117" t="s">
        <v>249</v>
      </c>
      <c r="U51" s="117" t="s">
        <v>249</v>
      </c>
      <c r="V51" s="117" t="s">
        <v>249</v>
      </c>
      <c r="W51" s="117" t="s">
        <v>249</v>
      </c>
      <c r="X51" s="27"/>
      <c r="Y51" s="117" t="s">
        <v>249</v>
      </c>
      <c r="Z51" s="117" t="s">
        <v>249</v>
      </c>
      <c r="AA51" s="117" t="s">
        <v>249</v>
      </c>
      <c r="AB51" s="117" t="s">
        <v>249</v>
      </c>
      <c r="AC51" s="117" t="s">
        <v>249</v>
      </c>
      <c r="AD51" s="25"/>
    </row>
    <row r="52" spans="1:30" s="26" customFormat="1" ht="11.25" customHeight="1" x14ac:dyDescent="0.15">
      <c r="A52" s="207"/>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x14ac:dyDescent="0.15">
      <c r="A53" s="207"/>
      <c r="B53" s="120" t="s">
        <v>245</v>
      </c>
      <c r="C53" s="120" t="s">
        <v>182</v>
      </c>
      <c r="D53" s="122" t="s">
        <v>128</v>
      </c>
      <c r="E53" s="119"/>
      <c r="F53" s="27"/>
      <c r="G53" s="117" t="str">
        <f>IF('3c AA'!J240="-","-",'3c AA'!J240)</f>
        <v>-</v>
      </c>
      <c r="H53" s="117" t="str">
        <f>IF('3c AA'!K240="-","-",'3c AA'!K240)</f>
        <v>-</v>
      </c>
      <c r="I53" s="117" t="str">
        <f>IF('3c AA'!L240="-","-",'3c AA'!L240)</f>
        <v>-</v>
      </c>
      <c r="J53" s="117" t="str">
        <f>IF('3c AA'!M240="-","-",'3c AA'!M240)</f>
        <v>-</v>
      </c>
      <c r="K53" s="117" t="str">
        <f>IF('3c AA'!N240="-","-",'3c AA'!N240)</f>
        <v>-</v>
      </c>
      <c r="L53" s="117" t="str">
        <f>IF('3c AA'!O240="-","-",'3c AA'!O240)</f>
        <v>-</v>
      </c>
      <c r="M53" s="117" t="str">
        <f>IF('3c AA'!P240="-","-",'3c AA'!P240)</f>
        <v>-</v>
      </c>
      <c r="N53" s="117" t="str">
        <f>IF('3c AA'!Q240="-","-",'3c AA'!Q240)</f>
        <v>-</v>
      </c>
      <c r="O53" s="27"/>
      <c r="P53" s="117" t="str">
        <f>IF('3c AA'!S240="-","-",'3c AA'!S240)</f>
        <v>-</v>
      </c>
      <c r="Q53" s="117" t="str">
        <f>IF('3c AA'!T240="-","-",'3c AA'!T240)</f>
        <v>-</v>
      </c>
      <c r="R53" s="117" t="str">
        <f>IF('3c AA'!U240="-","-",'3c AA'!U240)</f>
        <v>-</v>
      </c>
      <c r="S53" s="117" t="str">
        <f>IF('3c AA'!V240="-","-",'3c AA'!V240)</f>
        <v>-</v>
      </c>
      <c r="T53" s="117">
        <f>IF('3c AA'!W240="-","-",'3c AA'!W240)</f>
        <v>0</v>
      </c>
      <c r="U53" s="117">
        <f>IF('3c AA'!X240="-","-",'3c AA'!X240)</f>
        <v>0</v>
      </c>
      <c r="V53" s="117">
        <f>IF('3c AA'!Y240="-","-",'3c AA'!Y240)</f>
        <v>0</v>
      </c>
      <c r="W53" s="117" t="str">
        <f>IF('3c AA'!Z240="-","-",'3c AA'!Z240)</f>
        <v>-</v>
      </c>
      <c r="X53" s="27"/>
      <c r="Y53" s="117">
        <f>IF('3c AA'!AB240="-","-",'3c AA'!AB240)</f>
        <v>0</v>
      </c>
      <c r="Z53" s="117" t="str">
        <f>IF('3c AA'!AC240="-","-",'3c AA'!AC240)</f>
        <v>-</v>
      </c>
      <c r="AA53" s="117" t="str">
        <f>IF('3c AA'!AD240="-","-",'3c AA'!AD240)</f>
        <v>-</v>
      </c>
      <c r="AB53" s="117" t="str">
        <f>IF('3c AA'!AE240="-","-",'3c AA'!AE240)</f>
        <v>-</v>
      </c>
      <c r="AC53" s="117" t="str">
        <f>IF('3c AA'!AF240="-","-",'3c AA'!AF240)</f>
        <v>-</v>
      </c>
      <c r="AD53" s="25"/>
    </row>
    <row r="54" spans="1:30" s="331" customFormat="1" ht="11.25" customHeight="1" x14ac:dyDescent="0.15">
      <c r="A54" s="207"/>
      <c r="B54" s="120" t="s">
        <v>246</v>
      </c>
      <c r="C54" s="120" t="s">
        <v>183</v>
      </c>
      <c r="D54" s="122" t="s">
        <v>128</v>
      </c>
      <c r="E54" s="119"/>
      <c r="F54" s="27"/>
      <c r="G54" s="117">
        <f>IF('3d PC'!G15="-","-",'3d PC'!G64+'3d PC'!G65)</f>
        <v>6.5567588596821027</v>
      </c>
      <c r="H54" s="117">
        <f>IF('3d PC'!H15="-","-",'3d PC'!H64+'3d PC'!H65)</f>
        <v>6.5567588596821027</v>
      </c>
      <c r="I54" s="117">
        <f>IF('3d PC'!I15="-","-",'3d PC'!I64+'3d PC'!I65)</f>
        <v>6.6197359495950758</v>
      </c>
      <c r="J54" s="117">
        <f>IF('3d PC'!J15="-","-",'3d PC'!J64+'3d PC'!J65)</f>
        <v>6.6197359495950758</v>
      </c>
      <c r="K54" s="117">
        <f>IF('3d PC'!K15="-","-",'3d PC'!K64+'3d PC'!K65)</f>
        <v>6.6995028867368616</v>
      </c>
      <c r="L54" s="117">
        <f>IF('3d PC'!L15="-","-",'3d PC'!L64+'3d PC'!L65)</f>
        <v>6.6995028867368616</v>
      </c>
      <c r="M54" s="117">
        <f>IF('3d PC'!M15="-","-",'3d PC'!M64+'3d PC'!M65)</f>
        <v>7.1131218301273513</v>
      </c>
      <c r="N54" s="117">
        <f>IF('3d PC'!N15="-","-",'3d PC'!N64+'3d PC'!N65)</f>
        <v>7.1131218301273513</v>
      </c>
      <c r="O54" s="27"/>
      <c r="P54" s="117">
        <f>IF('3d PC'!P15="-","-",'3d PC'!P64+'3d PC'!P65)</f>
        <v>7.1131218301273513</v>
      </c>
      <c r="Q54" s="117">
        <f>IF('3d PC'!Q15="-","-",'3d PC'!Q64+'3d PC'!Q65)</f>
        <v>7.2804579515147188</v>
      </c>
      <c r="R54" s="117">
        <f>IF('3d PC'!R15="-","-",'3d PC'!R64+'3d PC'!R65)</f>
        <v>7.1935840895118579</v>
      </c>
      <c r="S54" s="117">
        <f>IF('3d PC'!S15="-","-",'3d PC'!S64+'3d PC'!S65)</f>
        <v>7.3593999937099728</v>
      </c>
      <c r="T54" s="117">
        <f>IF('3d PC'!T15="-","-",'3d PC'!T64+'3d PC'!T65)</f>
        <v>7.0492243060839304</v>
      </c>
      <c r="U54" s="117">
        <f>IF('3d PC'!U15="-","-",'3d PC'!U64+'3d PC'!U65)</f>
        <v>7.1089669218364691</v>
      </c>
      <c r="V54" s="117">
        <f>IF('3d PC'!V15="-","-",'3d PC'!V64+'3d PC'!V65)</f>
        <v>6.9829560851947949</v>
      </c>
      <c r="W54" s="117">
        <f>IF('3d PC'!W15="-","-",'3d PC'!W64+'3d PC'!W65)</f>
        <v>12.319103597588796</v>
      </c>
      <c r="X54" s="27"/>
      <c r="Y54" s="117">
        <f>IF('3d PC'!Y15="-","-",'3d PC'!Y64+'3d PC'!Y65)</f>
        <v>12.643366379774243</v>
      </c>
      <c r="Z54" s="117" t="str">
        <f>IF('3d PC'!Z15="-","-",'3d PC'!Z64+'3d PC'!Z65)</f>
        <v>-</v>
      </c>
      <c r="AA54" s="117" t="str">
        <f>IF('3d PC'!AA15="-","-",'3d PC'!AA64+'3d PC'!AA65)</f>
        <v>-</v>
      </c>
      <c r="AB54" s="117" t="str">
        <f>IF('3d PC'!AB15="-","-",'3d PC'!AB64+'3d PC'!AB65)</f>
        <v>-</v>
      </c>
      <c r="AC54" s="117" t="str">
        <f>IF('3d PC'!AC15="-","-",'3d PC'!AC64+'3d PC'!AC65)</f>
        <v>-</v>
      </c>
      <c r="AD54" s="25"/>
    </row>
    <row r="55" spans="1:30" s="26" customFormat="1" ht="11.25" customHeight="1" x14ac:dyDescent="0.15">
      <c r="A55" s="207"/>
      <c r="B55" s="120" t="s">
        <v>247</v>
      </c>
      <c r="C55" s="120" t="s">
        <v>184</v>
      </c>
      <c r="D55" s="122" t="s">
        <v>128</v>
      </c>
      <c r="E55" s="119"/>
      <c r="F55" s="27"/>
      <c r="G55" s="117" t="s">
        <v>249</v>
      </c>
      <c r="H55" s="117" t="s">
        <v>249</v>
      </c>
      <c r="I55" s="117" t="s">
        <v>249</v>
      </c>
      <c r="J55" s="117" t="s">
        <v>249</v>
      </c>
      <c r="K55" s="117" t="s">
        <v>249</v>
      </c>
      <c r="L55" s="117" t="s">
        <v>249</v>
      </c>
      <c r="M55" s="117" t="s">
        <v>249</v>
      </c>
      <c r="N55" s="117" t="s">
        <v>249</v>
      </c>
      <c r="O55" s="27"/>
      <c r="P55" s="117" t="s">
        <v>249</v>
      </c>
      <c r="Q55" s="117" t="s">
        <v>249</v>
      </c>
      <c r="R55" s="117" t="s">
        <v>249</v>
      </c>
      <c r="S55" s="117" t="s">
        <v>249</v>
      </c>
      <c r="T55" s="117" t="s">
        <v>249</v>
      </c>
      <c r="U55" s="117" t="s">
        <v>249</v>
      </c>
      <c r="V55" s="117" t="s">
        <v>249</v>
      </c>
      <c r="W55" s="117" t="s">
        <v>249</v>
      </c>
      <c r="X55" s="27"/>
      <c r="Y55" s="117" t="s">
        <v>249</v>
      </c>
      <c r="Z55" s="117" t="s">
        <v>249</v>
      </c>
      <c r="AA55" s="117" t="s">
        <v>249</v>
      </c>
      <c r="AB55" s="117" t="s">
        <v>249</v>
      </c>
      <c r="AC55" s="117" t="s">
        <v>249</v>
      </c>
      <c r="AD55" s="25"/>
    </row>
    <row r="56" spans="1:30" s="26" customFormat="1" ht="11.25" x14ac:dyDescent="0.15">
      <c r="A56" s="207"/>
      <c r="B56" s="120" t="s">
        <v>248</v>
      </c>
      <c r="C56" s="120" t="s">
        <v>185</v>
      </c>
      <c r="D56" s="122" t="s">
        <v>128</v>
      </c>
      <c r="E56" s="119"/>
      <c r="F56" s="27"/>
      <c r="G56" s="117">
        <f>IF('3g CPIH'!C$17="-","-",'3h OC '!$E$11*('3g CPIH'!C$17/'3g CPIH'!$G$17))</f>
        <v>63.482931017612529</v>
      </c>
      <c r="H56" s="117">
        <f>IF('3g CPIH'!D$17="-","-",'3h OC '!$E$11*('3g CPIH'!D$17/'3g CPIH'!$G$17))</f>
        <v>63.61002397260274</v>
      </c>
      <c r="I56" s="117">
        <f>IF('3g CPIH'!E$17="-","-",'3h OC '!$E$11*('3g CPIH'!E$17/'3g CPIH'!$G$17))</f>
        <v>63.800663405088073</v>
      </c>
      <c r="J56" s="117">
        <f>IF('3g CPIH'!F$17="-","-",'3h OC '!$E$11*('3g CPIH'!F$17/'3g CPIH'!$G$17))</f>
        <v>64.181942270058713</v>
      </c>
      <c r="K56" s="117">
        <f>IF('3g CPIH'!G$17="-","-",'3h OC '!$E$11*('3g CPIH'!G$17/'3g CPIH'!$G$17))</f>
        <v>64.944500000000005</v>
      </c>
      <c r="L56" s="117">
        <f>IF('3g CPIH'!H$17="-","-",'3h OC '!$E$11*('3g CPIH'!H$17/'3g CPIH'!$G$17))</f>
        <v>65.770604207436406</v>
      </c>
      <c r="M56" s="117">
        <f>IF('3g CPIH'!I$17="-","-",'3h OC '!$E$11*('3g CPIH'!I$17/'3g CPIH'!$G$17))</f>
        <v>66.723801369863011</v>
      </c>
      <c r="N56" s="117">
        <f>IF('3g CPIH'!J$17="-","-",'3h OC '!$E$11*('3g CPIH'!J$17/'3g CPIH'!$G$17))</f>
        <v>67.295719667318991</v>
      </c>
      <c r="O56" s="27"/>
      <c r="P56" s="117">
        <f>IF('3g CPIH'!L$17="-","-",'3h OC '!$E$11*('3g CPIH'!L$17/'3g CPIH'!$G$17))</f>
        <v>67.295719667318991</v>
      </c>
      <c r="Q56" s="117">
        <f>IF('3g CPIH'!M$17="-","-",'3h OC '!$E$11*('3g CPIH'!M$17/'3g CPIH'!$G$17))</f>
        <v>68.058277397260284</v>
      </c>
      <c r="R56" s="117">
        <f>IF('3g CPIH'!N$17="-","-",'3h OC '!$E$11*('3g CPIH'!N$17/'3g CPIH'!$G$17))</f>
        <v>68.566649217221141</v>
      </c>
      <c r="S56" s="117">
        <f>IF('3g CPIH'!O$17="-","-",'3h OC '!$E$11*('3g CPIH'!O$17/'3g CPIH'!$G$17))</f>
        <v>68.947928082191794</v>
      </c>
      <c r="T56" s="117">
        <f>IF('3g CPIH'!P$17="-","-",'3h OC '!$E$11*('3g CPIH'!P$17/'3g CPIH'!$G$17))</f>
        <v>69.138567514677106</v>
      </c>
      <c r="U56" s="117">
        <f>IF('3g CPIH'!Q$17="-","-",'3h OC '!$E$11*('3g CPIH'!Q$17/'3g CPIH'!$G$17))</f>
        <v>69.51984637964776</v>
      </c>
      <c r="V56" s="117">
        <f>IF('3g CPIH'!R$17="-","-",'3h OC '!$E$11*('3g CPIH'!R$17/'3g CPIH'!$G$17))</f>
        <v>70.790775929549909</v>
      </c>
      <c r="W56" s="117">
        <f>IF('3g CPIH'!S$17="-","-",'3h OC '!$E$11*('3g CPIH'!S$17/'3g CPIH'!$G$17))</f>
        <v>72.88780968688846</v>
      </c>
      <c r="X56" s="27"/>
      <c r="Y56" s="117">
        <f>IF('3g CPIH'!U$17="-","-",'3h OC '!$E$11*('3g CPIH'!U$17/'3g CPIH'!$G$17))</f>
        <v>76.573505381604704</v>
      </c>
      <c r="Z56" s="117" t="str">
        <f>IF('3g CPIH'!V$17="-","-",'3h OC '!$E$11*('3g CPIH'!V$17/'3g CPIH'!$G$17))</f>
        <v>-</v>
      </c>
      <c r="AA56" s="117" t="str">
        <f>IF('3g CPIH'!W$17="-","-",'3h OC '!$E$11*('3g CPIH'!W$17/'3g CPIH'!$G$17))</f>
        <v>-</v>
      </c>
      <c r="AB56" s="117" t="str">
        <f>IF('3g CPIH'!X$17="-","-",'3h OC '!$E$11*('3g CPIH'!X$17/'3g CPIH'!$G$17))</f>
        <v>-</v>
      </c>
      <c r="AC56" s="117" t="str">
        <f>IF('3g CPIH'!Y$17="-","-",'3h OC '!$E$11*('3g CPIH'!Y$17/'3g CPIH'!$G$17))</f>
        <v>-</v>
      </c>
      <c r="AD56" s="25"/>
    </row>
    <row r="57" spans="1:30" s="26" customFormat="1" ht="11.25" x14ac:dyDescent="0.15">
      <c r="A57" s="207"/>
      <c r="B57" s="120" t="s">
        <v>248</v>
      </c>
      <c r="C57" s="120" t="s">
        <v>186</v>
      </c>
      <c r="D57" s="122" t="s">
        <v>128</v>
      </c>
      <c r="E57" s="119"/>
      <c r="F57" s="27"/>
      <c r="G57" s="117" t="s">
        <v>249</v>
      </c>
      <c r="H57" s="117" t="s">
        <v>249</v>
      </c>
      <c r="I57" s="117" t="s">
        <v>249</v>
      </c>
      <c r="J57" s="117" t="s">
        <v>249</v>
      </c>
      <c r="K57" s="117">
        <f>IF('3i SMNCC'!G$65="-","-",'3i SMNCC'!G$65)</f>
        <v>0</v>
      </c>
      <c r="L57" s="117">
        <f>IF('3i SMNCC'!H$65="-","-",'3i SMNCC'!H$65)</f>
        <v>-0.10239413454660828</v>
      </c>
      <c r="M57" s="117">
        <f>IF('3i SMNCC'!I$65="-","-",'3i SMNCC'!I$65)</f>
        <v>1.3107897268148032</v>
      </c>
      <c r="N57" s="117">
        <f>IF('3i SMNCC'!J$65="-","-",'3i SMNCC'!J$65)</f>
        <v>1.3561024854837453</v>
      </c>
      <c r="O57" s="27"/>
      <c r="P57" s="117">
        <f>IF('3i SMNCC'!L$65="-","-",'3i SMNCC'!L$65)</f>
        <v>1.3561024854837453</v>
      </c>
      <c r="Q57" s="117">
        <f>IF('3i SMNCC'!M$65="-","-",'3i SMNCC'!M$65)</f>
        <v>2.7190896886881828</v>
      </c>
      <c r="R57" s="117">
        <f>IF('3i SMNCC'!N$65="-","-",'3i SMNCC'!N$65)</f>
        <v>2.5445731212335492</v>
      </c>
      <c r="S57" s="117">
        <f>IF('3i SMNCC'!O$65="-","-",'3i SMNCC'!O$65)</f>
        <v>3.7238675166956514</v>
      </c>
      <c r="T57" s="117">
        <f>IF('3i SMNCC'!P$65="-","-",'3i SMNCC'!P$65)</f>
        <v>3.2317970151566944</v>
      </c>
      <c r="U57" s="117">
        <f>IF('3i SMNCC'!Q$65="-","-",'3i SMNCC'!Q$65)</f>
        <v>3.0490377355812108</v>
      </c>
      <c r="V57" s="117">
        <f>IF('3i SMNCC'!R$65="-","-",'3i SMNCC'!R$65)</f>
        <v>-2.8755928274026386</v>
      </c>
      <c r="W57" s="117">
        <f>IF('3i SMNCC'!S$65="-","-",'3i SMNCC'!S$65)</f>
        <v>-4.4212717332369875</v>
      </c>
      <c r="X57" s="27"/>
      <c r="Y57" s="117">
        <f>IF('3i SMNCC'!U$65="-","-",'3i SMNCC'!U$65)</f>
        <v>-9.9169703850481579</v>
      </c>
      <c r="Z57" s="117" t="str">
        <f>IF('3i SMNCC'!V$65="-","-",'3i SMNCC'!V$65)</f>
        <v>-</v>
      </c>
      <c r="AA57" s="117" t="str">
        <f>IF('3i SMNCC'!W$65="-","-",'3i SMNCC'!W$65)</f>
        <v>-</v>
      </c>
      <c r="AB57" s="117" t="str">
        <f>IF('3i SMNCC'!X$65="-","-",'3i SMNCC'!X$65)</f>
        <v>-</v>
      </c>
      <c r="AC57" s="117" t="str">
        <f>IF('3i SMNCC'!Y$65="-","-",'3i SMNCC'!Y$65)</f>
        <v>-</v>
      </c>
      <c r="AD57" s="25"/>
    </row>
    <row r="58" spans="1:30" s="26" customFormat="1" ht="12.6" customHeight="1" x14ac:dyDescent="0.15">
      <c r="A58" s="207"/>
      <c r="B58" s="120" t="s">
        <v>248</v>
      </c>
      <c r="C58" s="120" t="s">
        <v>187</v>
      </c>
      <c r="D58" s="122" t="s">
        <v>128</v>
      </c>
      <c r="E58" s="119"/>
      <c r="F58" s="27"/>
      <c r="G58" s="117">
        <f>IF('3g CPIH'!C$17="-","-",'3j PAAC PAP'!$G$23*('3g CPIH'!C$17/'3g CPIH'!$G$17))</f>
        <v>38.769117710371823</v>
      </c>
      <c r="H58" s="117">
        <f>IF('3g CPIH'!D$17="-","-",'3j PAAC PAP'!$G$23*('3g CPIH'!D$17/'3g CPIH'!$G$17))</f>
        <v>38.846733561643838</v>
      </c>
      <c r="I58" s="117">
        <f>IF('3g CPIH'!E$17="-","-",'3j PAAC PAP'!$G$23*('3g CPIH'!E$17/'3g CPIH'!$G$17))</f>
        <v>38.963157338551866</v>
      </c>
      <c r="J58" s="117">
        <f>IF('3g CPIH'!F$17="-","-",'3j PAAC PAP'!$G$23*('3g CPIH'!F$17/'3g CPIH'!$G$17))</f>
        <v>39.19600489236791</v>
      </c>
      <c r="K58" s="117">
        <f>IF('3g CPIH'!G$17="-","-",'3j PAAC PAP'!$G$23*('3g CPIH'!G$17/'3g CPIH'!$G$17))</f>
        <v>39.661700000000003</v>
      </c>
      <c r="L58" s="117">
        <f>IF('3g CPIH'!H$17="-","-",'3j PAAC PAP'!$G$23*('3g CPIH'!H$17/'3g CPIH'!$G$17))</f>
        <v>40.166203033268111</v>
      </c>
      <c r="M58" s="117">
        <f>IF('3g CPIH'!I$17="-","-",'3j PAAC PAP'!$G$23*('3g CPIH'!I$17/'3g CPIH'!$G$17))</f>
        <v>40.748321917808219</v>
      </c>
      <c r="N58" s="117">
        <f>IF('3g CPIH'!J$17="-","-",'3j PAAC PAP'!$G$23*('3g CPIH'!J$17/'3g CPIH'!$G$17))</f>
        <v>41.097593248532299</v>
      </c>
      <c r="O58" s="27"/>
      <c r="P58" s="117">
        <f>IF('3g CPIH'!L$17="-","-",'3j PAAC PAP'!$G$23*('3g CPIH'!L$17/'3g CPIH'!$G$17))</f>
        <v>41.097593248532299</v>
      </c>
      <c r="Q58" s="117">
        <f>IF('3g CPIH'!M$17="-","-",'3j PAAC PAP'!$G$23*('3g CPIH'!M$17/'3g CPIH'!$G$17))</f>
        <v>41.563288356164385</v>
      </c>
      <c r="R58" s="117">
        <f>IF('3g CPIH'!N$17="-","-",'3j PAAC PAP'!$G$23*('3g CPIH'!N$17/'3g CPIH'!$G$17))</f>
        <v>41.87375176125245</v>
      </c>
      <c r="S58" s="117">
        <f>IF('3g CPIH'!O$17="-","-",'3j PAAC PAP'!$G$23*('3g CPIH'!O$17/'3g CPIH'!$G$17))</f>
        <v>42.1065993150685</v>
      </c>
      <c r="T58" s="117">
        <f>IF('3g CPIH'!P$17="-","-",'3j PAAC PAP'!$G$23*('3g CPIH'!P$17/'3g CPIH'!$G$17))</f>
        <v>42.223023091976515</v>
      </c>
      <c r="U58" s="117">
        <f>IF('3g CPIH'!Q$17="-","-",'3j PAAC PAP'!$G$23*('3g CPIH'!Q$17/'3g CPIH'!$G$17))</f>
        <v>42.455870645792565</v>
      </c>
      <c r="V58" s="117">
        <f>IF('3g CPIH'!R$17="-","-",'3j PAAC PAP'!$G$23*('3g CPIH'!R$17/'3g CPIH'!$G$17))</f>
        <v>43.232029158512731</v>
      </c>
      <c r="W58" s="117">
        <f>IF('3g CPIH'!S$17="-","-",'3j PAAC PAP'!$G$23*('3g CPIH'!S$17/'3g CPIH'!$G$17))</f>
        <v>44.512690704500983</v>
      </c>
      <c r="X58" s="27"/>
      <c r="Y58" s="117">
        <f>IF('3g CPIH'!U$17="-","-",'3j PAAC PAP'!$G$23*('3g CPIH'!U$17/'3g CPIH'!$G$17))</f>
        <v>46.763550391389437</v>
      </c>
      <c r="Z58" s="117" t="str">
        <f>IF('3g CPIH'!V$17="-","-",'3j PAAC PAP'!$G$23*('3g CPIH'!V$17/'3g CPIH'!$G$17))</f>
        <v>-</v>
      </c>
      <c r="AA58" s="117" t="str">
        <f>IF('3g CPIH'!W$17="-","-",'3j PAAC PAP'!$G$23*('3g CPIH'!W$17/'3g CPIH'!$G$17))</f>
        <v>-</v>
      </c>
      <c r="AB58" s="117" t="str">
        <f>IF('3g CPIH'!X$17="-","-",'3j PAAC PAP'!$G$23*('3g CPIH'!X$17/'3g CPIH'!$G$17))</f>
        <v>-</v>
      </c>
      <c r="AC58" s="117" t="str">
        <f>IF('3g CPIH'!Y$17="-","-",'3j PAAC PAP'!$G$23*('3g CPIH'!Y$17/'3g CPIH'!$G$17))</f>
        <v>-</v>
      </c>
      <c r="AD58" s="25"/>
    </row>
    <row r="59" spans="1:30" s="26" customFormat="1" ht="11.25" x14ac:dyDescent="0.15">
      <c r="A59" s="207"/>
      <c r="B59" s="120" t="s">
        <v>248</v>
      </c>
      <c r="C59" s="120" t="s">
        <v>188</v>
      </c>
      <c r="D59" s="122" t="s">
        <v>128</v>
      </c>
      <c r="E59" s="119"/>
      <c r="F59" s="27"/>
      <c r="G59" s="117">
        <f>IF(G54="-","-",SUM(G51:G57)*'3j PAAC PAP'!$G$41)</f>
        <v>0</v>
      </c>
      <c r="H59" s="117">
        <f>IF(H54="-","-",SUM(H51:H57)*'3j PAAC PAP'!$G$41)</f>
        <v>0</v>
      </c>
      <c r="I59" s="117">
        <f>IF(I54="-","-",SUM(I51:I57)*'3j PAAC PAP'!$G$41)</f>
        <v>0</v>
      </c>
      <c r="J59" s="117">
        <f>IF(J54="-","-",SUM(J51:J57)*'3j PAAC PAP'!$G$41)</f>
        <v>0</v>
      </c>
      <c r="K59" s="117">
        <f>IF(K54="-","-",SUM(K51:K57)*'3j PAAC PAP'!$G$41)</f>
        <v>0</v>
      </c>
      <c r="L59" s="117">
        <f>IF(L54="-","-",SUM(L51:L57)*'3j PAAC PAP'!$G$41)</f>
        <v>0</v>
      </c>
      <c r="M59" s="117">
        <f>IF(M54="-","-",SUM(M51:M57)*'3j PAAC PAP'!$G$41)</f>
        <v>0</v>
      </c>
      <c r="N59" s="117">
        <f>IF(N54="-","-",SUM(N51:N57)*'3j PAAC PAP'!$G$41)</f>
        <v>0</v>
      </c>
      <c r="O59" s="27"/>
      <c r="P59" s="117">
        <f>IF(P54="-","-",SUM(P51:P57)*'3j PAAC PAP'!$G$41)</f>
        <v>0</v>
      </c>
      <c r="Q59" s="117">
        <f>IF(Q54="-","-",SUM(Q51:Q57)*'3j PAAC PAP'!$G$41)</f>
        <v>0</v>
      </c>
      <c r="R59" s="117">
        <f>IF(R54="-","-",SUM(R51:R57)*'3j PAAC PAP'!$G$41)</f>
        <v>0</v>
      </c>
      <c r="S59" s="117">
        <f>IF(S54="-","-",SUM(S51:S57)*'3j PAAC PAP'!$G$41)</f>
        <v>0</v>
      </c>
      <c r="T59" s="117">
        <f>IF(T54="-","-",SUM(T51:T57)*'3j PAAC PAP'!$G$41)</f>
        <v>0</v>
      </c>
      <c r="U59" s="117">
        <f>IF(U54="-","-",SUM(U51:U57)*'3j PAAC PAP'!$G$41)</f>
        <v>0</v>
      </c>
      <c r="V59" s="117">
        <f>IF(V54="-","-",SUM(V51:V57)*'3j PAAC PAP'!$G$41)</f>
        <v>0</v>
      </c>
      <c r="W59" s="117">
        <f>IF(W54="-","-",SUM(W51:W57)*'3j PAAC PAP'!$G$41)</f>
        <v>0</v>
      </c>
      <c r="X59" s="27"/>
      <c r="Y59" s="117">
        <f>IF(Y54="-","-",SUM(Y51:Y57)*'3j PAAC PAP'!$G$41)</f>
        <v>0</v>
      </c>
      <c r="Z59" s="117" t="str">
        <f>IF(Z54="-","-",SUM(Z51:Z57)*'3j PAAC PAP'!$G$41)</f>
        <v>-</v>
      </c>
      <c r="AA59" s="117" t="str">
        <f>IF(AA54="-","-",SUM(AA51:AA57)*'3j PAAC PAP'!$G$41)</f>
        <v>-</v>
      </c>
      <c r="AB59" s="117" t="str">
        <f>IF(AB54="-","-",SUM(AB51:AB57)*'3j PAAC PAP'!$G$41)</f>
        <v>-</v>
      </c>
      <c r="AC59" s="117" t="str">
        <f>IF(AC54="-","-",SUM(AC51:AC57)*'3j PAAC PAP'!$G$41)</f>
        <v>-</v>
      </c>
      <c r="AD59" s="25"/>
    </row>
    <row r="60" spans="1:30" s="26" customFormat="1" ht="11.25" customHeight="1" x14ac:dyDescent="0.15">
      <c r="A60" s="207"/>
      <c r="B60" s="120" t="s">
        <v>189</v>
      </c>
      <c r="C60" s="120" t="s">
        <v>250</v>
      </c>
      <c r="D60" s="122" t="s">
        <v>128</v>
      </c>
      <c r="E60" s="119"/>
      <c r="F60" s="27"/>
      <c r="G60" s="117">
        <f>IF(G54="-","-",SUM(G51:G59)*'3k EBIT'!$E$11)</f>
        <v>2.1074089853579236</v>
      </c>
      <c r="H60" s="117">
        <f>IF(H54="-","-",SUM(H51:H59)*'3k EBIT'!$E$11)</f>
        <v>2.1113737855176109</v>
      </c>
      <c r="I60" s="117">
        <f>IF(I54="-","-",SUM(I51:I59)*'3k EBIT'!$E$11)</f>
        <v>2.1185407260345759</v>
      </c>
      <c r="J60" s="117">
        <f>IF(J54="-","-",SUM(J51:J59)*'3k EBIT'!$E$11)</f>
        <v>2.1304351265136363</v>
      </c>
      <c r="K60" s="117">
        <f>IF(K54="-","-",SUM(K51:K59)*'3k EBIT'!$E$11)</f>
        <v>2.1557688535103194</v>
      </c>
      <c r="L60" s="117">
        <f>IF(L54="-","-",SUM(L51:L59)*'3k EBIT'!$E$11)</f>
        <v>2.1795568849503861</v>
      </c>
      <c r="M60" s="117">
        <f>IF(M54="-","-",SUM(M51:M59)*'3k EBIT'!$E$11)</f>
        <v>2.2446744028704719</v>
      </c>
      <c r="N60" s="117">
        <f>IF(N54="-","-",SUM(N51:N59)*'3k EBIT'!$E$11)</f>
        <v>2.2633936210989636</v>
      </c>
      <c r="O60" s="27"/>
      <c r="P60" s="117">
        <f>IF(P54="-","-",SUM(P51:P59)*'3k EBIT'!$E$11)</f>
        <v>2.2633936210989636</v>
      </c>
      <c r="Q60" s="117">
        <f>IF(Q54="-","-",SUM(Q51:Q59)*'3k EBIT'!$E$11)</f>
        <v>2.3168217242077791</v>
      </c>
      <c r="R60" s="117">
        <f>IF(R54="-","-",SUM(R51:R59)*'3k EBIT'!$E$11)</f>
        <v>2.3276183150087935</v>
      </c>
      <c r="S60" s="117">
        <f>IF(S54="-","-",SUM(S51:S59)*'3k EBIT'!$E$11)</f>
        <v>2.3655648117716734</v>
      </c>
      <c r="T60" s="117">
        <f>IF(T54="-","-",SUM(T51:T59)*'3k EBIT'!$E$11)</f>
        <v>2.3559741078194558</v>
      </c>
      <c r="U60" s="117">
        <f>IF(U54="-","-",SUM(U51:U59)*'3k EBIT'!$E$11)</f>
        <v>2.3654859215535939</v>
      </c>
      <c r="V60" s="117">
        <f>IF(V54="-","-",SUM(V51:V59)*'3k EBIT'!$E$11)</f>
        <v>2.2879451005225158</v>
      </c>
      <c r="W60" s="117">
        <f>IF(W54="-","-",SUM(W51:W59)*'3k EBIT'!$E$11)</f>
        <v>2.4267780991291965</v>
      </c>
      <c r="X60" s="27"/>
      <c r="Y60" s="117">
        <f>IF(Y54="-","-",SUM(Y51:Y59)*'3k EBIT'!$E$11)</f>
        <v>2.441596933837205</v>
      </c>
      <c r="Z60" s="117" t="str">
        <f>IF(Z54="-","-",SUM(Z51:Z59)*'3k EBIT'!$E$11)</f>
        <v>-</v>
      </c>
      <c r="AA60" s="117" t="str">
        <f>IF(AA54="-","-",SUM(AA51:AA59)*'3k EBIT'!$E$11)</f>
        <v>-</v>
      </c>
      <c r="AB60" s="117" t="str">
        <f>IF(AB54="-","-",SUM(AB51:AB59)*'3k EBIT'!$E$11)</f>
        <v>-</v>
      </c>
      <c r="AC60" s="117" t="str">
        <f>IF(AC54="-","-",SUM(AC51:AC59)*'3k EBIT'!$E$11)</f>
        <v>-</v>
      </c>
      <c r="AD60" s="25"/>
    </row>
    <row r="61" spans="1:30" s="26" customFormat="1" ht="11.25" customHeight="1" x14ac:dyDescent="0.15">
      <c r="A61" s="207"/>
      <c r="B61" s="120" t="s">
        <v>251</v>
      </c>
      <c r="C61" s="156" t="s">
        <v>252</v>
      </c>
      <c r="D61" s="122" t="s">
        <v>128</v>
      </c>
      <c r="E61" s="118"/>
      <c r="F61" s="27"/>
      <c r="G61" s="117">
        <f>IF(G56="-","-",SUM(G51:G54,G56:G60)*'3l HAP'!$E$12)</f>
        <v>1.6239243268456498</v>
      </c>
      <c r="H61" s="117">
        <f>IF(H56="-","-",SUM(H51:H54,H56:H60)*'3l HAP'!$E$12)</f>
        <v>1.6269795171172732</v>
      </c>
      <c r="I61" s="117">
        <f>IF(I56="-","-",SUM(I51:I54,I56:I60)*'3l HAP'!$E$12)</f>
        <v>1.6325022083155263</v>
      </c>
      <c r="J61" s="117">
        <f>IF(J56="-","-",SUM(J51:J54,J56:J60)*'3l HAP'!$E$12)</f>
        <v>1.6416677791303957</v>
      </c>
      <c r="K61" s="117">
        <f>IF(K56="-","-",SUM(K51:K54,K56:K60)*'3l HAP'!$E$12)</f>
        <v>1.6611894077489591</v>
      </c>
      <c r="L61" s="117">
        <f>IF(L56="-","-",SUM(L51:L54,L56:L60)*'3l HAP'!$E$12)</f>
        <v>1.6795199564045309</v>
      </c>
      <c r="M61" s="117">
        <f>IF(M56="-","-",SUM(M51:M54,M56:M60)*'3l HAP'!$E$12)</f>
        <v>1.729698124092411</v>
      </c>
      <c r="N61" s="117">
        <f>IF(N56="-","-",SUM(N51:N54,N56:N60)*'3l HAP'!$E$12)</f>
        <v>1.7441227536123509</v>
      </c>
      <c r="O61" s="27"/>
      <c r="P61" s="117">
        <f>IF(P56="-","-",SUM(P51:P54,P56:P60)*'3l HAP'!$E$12)</f>
        <v>1.7441227536123509</v>
      </c>
      <c r="Q61" s="117">
        <f>IF(Q56="-","-",SUM(Q51:Q54,Q56:Q60)*'3l HAP'!$E$12)</f>
        <v>1.7852933080602276</v>
      </c>
      <c r="R61" s="117">
        <f>IF(R56="-","-",SUM(R51:R54,R56:R60)*'3l HAP'!$E$12)</f>
        <v>1.7936129301983992</v>
      </c>
      <c r="S61" s="117">
        <f>IF(S56="-","-",SUM(S51:S54,S56:S60)*'3l HAP'!$E$12)</f>
        <v>1.8228536896522858</v>
      </c>
      <c r="T61" s="117">
        <f>IF(T56="-","-",SUM(T51:T54,T56:T60)*'3l HAP'!$E$12)</f>
        <v>1.8154632981488843</v>
      </c>
      <c r="U61" s="117">
        <f>IF(U56="-","-",SUM(U51:U54,U56:U60)*'3l HAP'!$E$12)</f>
        <v>1.8227928985361903</v>
      </c>
      <c r="V61" s="117">
        <f>IF(V56="-","-",SUM(V51:V54,V56:V60)*'3l HAP'!$E$12)</f>
        <v>1.7630415989684103</v>
      </c>
      <c r="W61" s="117">
        <f>IF(W56="-","-",SUM(W51:W54,W56:W60)*'3l HAP'!$E$12)</f>
        <v>1.8700233407056581</v>
      </c>
      <c r="X61" s="27"/>
      <c r="Y61" s="117">
        <f>IF(Y56="-","-",SUM(Y51:Y54,Y56:Y60)*'3l HAP'!$E$12)</f>
        <v>1.8814424180395022</v>
      </c>
      <c r="Z61" s="117" t="str">
        <f>IF(Z56="-","-",SUM(Z51:Z54,Z56:Z60)*'3l HAP'!$E$12)</f>
        <v>-</v>
      </c>
      <c r="AA61" s="117" t="str">
        <f>IF(AA56="-","-",SUM(AA51:AA54,AA56:AA60)*'3l HAP'!$E$12)</f>
        <v>-</v>
      </c>
      <c r="AB61" s="117" t="str">
        <f>IF(AB56="-","-",SUM(AB51:AB54,AB56:AB60)*'3l HAP'!$E$12)</f>
        <v>-</v>
      </c>
      <c r="AC61" s="117" t="str">
        <f>IF(AC56="-","-",SUM(AC51:AC54,AC56:AC60)*'3l HAP'!$E$12)</f>
        <v>-</v>
      </c>
      <c r="AD61" s="25"/>
    </row>
    <row r="62" spans="1:30" s="26" customFormat="1" ht="11.25" customHeight="1" x14ac:dyDescent="0.15">
      <c r="A62" s="207"/>
      <c r="B62" s="120" t="s">
        <v>253</v>
      </c>
      <c r="C62" s="120" t="str">
        <f>B62&amp;"_"&amp;D62</f>
        <v>Total_N Wales and Mersey</v>
      </c>
      <c r="D62" s="122" t="s">
        <v>128</v>
      </c>
      <c r="E62" s="119"/>
      <c r="F62" s="27"/>
      <c r="G62" s="117">
        <f>IF(G56="-","-",SUM(G51:G61))</f>
        <v>112.54014089987002</v>
      </c>
      <c r="H62" s="117">
        <f t="shared" ref="H62:W62" si="6">IF(H56="-","-",SUM(H51:H61))</f>
        <v>112.75186969656357</v>
      </c>
      <c r="I62" s="117">
        <f t="shared" si="6"/>
        <v>113.13459962758513</v>
      </c>
      <c r="J62" s="117">
        <f t="shared" si="6"/>
        <v>113.76978601766574</v>
      </c>
      <c r="K62" s="117">
        <f t="shared" si="6"/>
        <v>115.12266114799615</v>
      </c>
      <c r="L62" s="117">
        <f t="shared" si="6"/>
        <v>116.3929928342497</v>
      </c>
      <c r="M62" s="117">
        <f t="shared" si="6"/>
        <v>119.87040737157626</v>
      </c>
      <c r="N62" s="117">
        <f t="shared" si="6"/>
        <v>120.87005360617371</v>
      </c>
      <c r="O62" s="27"/>
      <c r="P62" s="117">
        <f t="shared" si="6"/>
        <v>120.87005360617371</v>
      </c>
      <c r="Q62" s="117">
        <f t="shared" si="6"/>
        <v>123.7232284258956</v>
      </c>
      <c r="R62" s="117">
        <f t="shared" si="6"/>
        <v>124.29978943442619</v>
      </c>
      <c r="S62" s="117">
        <f t="shared" si="6"/>
        <v>126.32621340908989</v>
      </c>
      <c r="T62" s="117">
        <f t="shared" si="6"/>
        <v>125.81404933386258</v>
      </c>
      <c r="U62" s="117">
        <f t="shared" si="6"/>
        <v>126.3220005029478</v>
      </c>
      <c r="V62" s="117">
        <f t="shared" si="6"/>
        <v>122.18115504534573</v>
      </c>
      <c r="W62" s="117">
        <f t="shared" si="6"/>
        <v>129.5951336955761</v>
      </c>
      <c r="X62" s="27"/>
      <c r="Y62" s="117">
        <f t="shared" ref="Y62:AC62" si="7">IF(Y56="-","-",SUM(Y51:Y61))</f>
        <v>130.38649111959694</v>
      </c>
      <c r="Z62" s="117" t="str">
        <f t="shared" si="7"/>
        <v>-</v>
      </c>
      <c r="AA62" s="117" t="str">
        <f t="shared" si="7"/>
        <v>-</v>
      </c>
      <c r="AB62" s="117" t="str">
        <f t="shared" si="7"/>
        <v>-</v>
      </c>
      <c r="AC62" s="117" t="str">
        <f t="shared" si="7"/>
        <v>-</v>
      </c>
      <c r="AD62" s="25"/>
    </row>
    <row r="63" spans="1:30" s="26" customFormat="1" ht="11.25" customHeight="1" x14ac:dyDescent="0.15">
      <c r="A63" s="207"/>
      <c r="B63" s="123" t="s">
        <v>244</v>
      </c>
      <c r="C63" s="123" t="s">
        <v>180</v>
      </c>
      <c r="D63" s="121" t="s">
        <v>133</v>
      </c>
      <c r="E63" s="75"/>
      <c r="F63" s="27"/>
      <c r="G63" s="35" t="s">
        <v>249</v>
      </c>
      <c r="H63" s="35" t="s">
        <v>249</v>
      </c>
      <c r="I63" s="35" t="s">
        <v>249</v>
      </c>
      <c r="J63" s="35" t="s">
        <v>249</v>
      </c>
      <c r="K63" s="35" t="s">
        <v>249</v>
      </c>
      <c r="L63" s="35" t="s">
        <v>249</v>
      </c>
      <c r="M63" s="35" t="s">
        <v>249</v>
      </c>
      <c r="N63" s="35" t="s">
        <v>249</v>
      </c>
      <c r="O63" s="27"/>
      <c r="P63" s="35" t="s">
        <v>249</v>
      </c>
      <c r="Q63" s="35" t="s">
        <v>249</v>
      </c>
      <c r="R63" s="35" t="s">
        <v>249</v>
      </c>
      <c r="S63" s="35" t="s">
        <v>249</v>
      </c>
      <c r="T63" s="35" t="s">
        <v>249</v>
      </c>
      <c r="U63" s="35" t="s">
        <v>249</v>
      </c>
      <c r="V63" s="35" t="s">
        <v>249</v>
      </c>
      <c r="W63" s="35" t="s">
        <v>249</v>
      </c>
      <c r="X63" s="27"/>
      <c r="Y63" s="35" t="s">
        <v>249</v>
      </c>
      <c r="Z63" s="35" t="s">
        <v>249</v>
      </c>
      <c r="AA63" s="35" t="s">
        <v>249</v>
      </c>
      <c r="AB63" s="35" t="s">
        <v>249</v>
      </c>
      <c r="AC63" s="35" t="s">
        <v>249</v>
      </c>
      <c r="AD63" s="25"/>
    </row>
    <row r="64" spans="1:30" s="26" customFormat="1" ht="11.25" customHeight="1" x14ac:dyDescent="0.15">
      <c r="A64" s="207"/>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x14ac:dyDescent="0.15">
      <c r="A65" s="207"/>
      <c r="B65" s="123" t="s">
        <v>245</v>
      </c>
      <c r="C65" s="123" t="s">
        <v>182</v>
      </c>
      <c r="D65" s="121" t="s">
        <v>133</v>
      </c>
      <c r="E65" s="75"/>
      <c r="F65" s="27"/>
      <c r="G65" s="35" t="str">
        <f>IF('3c AA'!J241="-","-",'3c AA'!J241)</f>
        <v>-</v>
      </c>
      <c r="H65" s="35" t="str">
        <f>IF('3c AA'!K241="-","-",'3c AA'!K241)</f>
        <v>-</v>
      </c>
      <c r="I65" s="35" t="str">
        <f>IF('3c AA'!L241="-","-",'3c AA'!L241)</f>
        <v>-</v>
      </c>
      <c r="J65" s="35" t="str">
        <f>IF('3c AA'!M241="-","-",'3c AA'!M241)</f>
        <v>-</v>
      </c>
      <c r="K65" s="35" t="str">
        <f>IF('3c AA'!N241="-","-",'3c AA'!N241)</f>
        <v>-</v>
      </c>
      <c r="L65" s="35" t="str">
        <f>IF('3c AA'!O241="-","-",'3c AA'!O241)</f>
        <v>-</v>
      </c>
      <c r="M65" s="35" t="str">
        <f>IF('3c AA'!P241="-","-",'3c AA'!P241)</f>
        <v>-</v>
      </c>
      <c r="N65" s="35" t="str">
        <f>IF('3c AA'!Q241="-","-",'3c AA'!Q241)</f>
        <v>-</v>
      </c>
      <c r="O65" s="27"/>
      <c r="P65" s="35" t="str">
        <f>IF('3c AA'!S241="-","-",'3c AA'!S241)</f>
        <v>-</v>
      </c>
      <c r="Q65" s="35" t="str">
        <f>IF('3c AA'!T241="-","-",'3c AA'!T241)</f>
        <v>-</v>
      </c>
      <c r="R65" s="35" t="str">
        <f>IF('3c AA'!U241="-","-",'3c AA'!U241)</f>
        <v>-</v>
      </c>
      <c r="S65" s="35" t="str">
        <f>IF('3c AA'!V241="-","-",'3c AA'!V241)</f>
        <v>-</v>
      </c>
      <c r="T65" s="35">
        <f>IF('3c AA'!W241="-","-",'3c AA'!W241)</f>
        <v>0</v>
      </c>
      <c r="U65" s="35">
        <f>IF('3c AA'!X241="-","-",'3c AA'!X241)</f>
        <v>0</v>
      </c>
      <c r="V65" s="35">
        <f>IF('3c AA'!Y241="-","-",'3c AA'!Y241)</f>
        <v>0</v>
      </c>
      <c r="W65" s="35" t="str">
        <f>IF('3c AA'!Z241="-","-",'3c AA'!Z241)</f>
        <v>-</v>
      </c>
      <c r="X65" s="27"/>
      <c r="Y65" s="35">
        <f>IF('3c AA'!AB241="-","-",'3c AA'!AB241)</f>
        <v>0</v>
      </c>
      <c r="Z65" s="35" t="str">
        <f>IF('3c AA'!AC241="-","-",'3c AA'!AC241)</f>
        <v>-</v>
      </c>
      <c r="AA65" s="35" t="str">
        <f>IF('3c AA'!AD241="-","-",'3c AA'!AD241)</f>
        <v>-</v>
      </c>
      <c r="AB65" s="35" t="str">
        <f>IF('3c AA'!AE241="-","-",'3c AA'!AE241)</f>
        <v>-</v>
      </c>
      <c r="AC65" s="35" t="str">
        <f>IF('3c AA'!AF241="-","-",'3c AA'!AF241)</f>
        <v>-</v>
      </c>
      <c r="AD65" s="25"/>
    </row>
    <row r="66" spans="1:30" s="331" customFormat="1" ht="11.25" customHeight="1" x14ac:dyDescent="0.15">
      <c r="A66" s="207"/>
      <c r="B66" s="123" t="s">
        <v>246</v>
      </c>
      <c r="C66" s="123" t="s">
        <v>183</v>
      </c>
      <c r="D66" s="121" t="s">
        <v>133</v>
      </c>
      <c r="E66" s="75"/>
      <c r="F66" s="27"/>
      <c r="G66" s="35">
        <f>IF('3d PC'!G15="-","-",'3d PC'!G64+'3d PC'!G65)</f>
        <v>6.5567588596821027</v>
      </c>
      <c r="H66" s="35">
        <f>IF('3d PC'!H15="-","-",'3d PC'!H64+'3d PC'!H65)</f>
        <v>6.5567588596821027</v>
      </c>
      <c r="I66" s="35">
        <f>IF('3d PC'!I15="-","-",'3d PC'!I64+'3d PC'!I65)</f>
        <v>6.6197359495950758</v>
      </c>
      <c r="J66" s="35">
        <f>IF('3d PC'!J15="-","-",'3d PC'!J64+'3d PC'!J65)</f>
        <v>6.6197359495950758</v>
      </c>
      <c r="K66" s="35">
        <f>IF('3d PC'!K15="-","-",'3d PC'!K64+'3d PC'!K65)</f>
        <v>6.6995028867368616</v>
      </c>
      <c r="L66" s="35">
        <f>IF('3d PC'!L15="-","-",'3d PC'!L64+'3d PC'!L65)</f>
        <v>6.6995028867368616</v>
      </c>
      <c r="M66" s="35">
        <f>IF('3d PC'!M15="-","-",'3d PC'!M64+'3d PC'!M65)</f>
        <v>7.1131218301273513</v>
      </c>
      <c r="N66" s="35">
        <f>IF('3d PC'!N15="-","-",'3d PC'!N64+'3d PC'!N65)</f>
        <v>7.1131218301273513</v>
      </c>
      <c r="O66" s="27"/>
      <c r="P66" s="35">
        <f>IF('3d PC'!P15="-","-",'3d PC'!P64+'3d PC'!P65)</f>
        <v>7.1131218301273513</v>
      </c>
      <c r="Q66" s="35">
        <f>IF('3d PC'!Q15="-","-",'3d PC'!Q64+'3d PC'!Q65)</f>
        <v>7.2804579515147188</v>
      </c>
      <c r="R66" s="35">
        <f>IF('3d PC'!R15="-","-",'3d PC'!R64+'3d PC'!R65)</f>
        <v>7.1935840895118579</v>
      </c>
      <c r="S66" s="35">
        <f>IF('3d PC'!S15="-","-",'3d PC'!S64+'3d PC'!S65)</f>
        <v>7.3593999937099728</v>
      </c>
      <c r="T66" s="35">
        <f>IF('3d PC'!T15="-","-",'3d PC'!T64+'3d PC'!T65)</f>
        <v>7.0492243060839304</v>
      </c>
      <c r="U66" s="35">
        <f>IF('3d PC'!U15="-","-",'3d PC'!U64+'3d PC'!U65)</f>
        <v>7.1089669218364691</v>
      </c>
      <c r="V66" s="35">
        <f>IF('3d PC'!V15="-","-",'3d PC'!V64+'3d PC'!V65)</f>
        <v>6.9829560851947949</v>
      </c>
      <c r="W66" s="35">
        <f>IF('3d PC'!W15="-","-",'3d PC'!W64+'3d PC'!W65)</f>
        <v>12.319103597588796</v>
      </c>
      <c r="X66" s="27"/>
      <c r="Y66" s="35">
        <f>IF('3d PC'!Y15="-","-",'3d PC'!Y64+'3d PC'!Y65)</f>
        <v>12.643366379774243</v>
      </c>
      <c r="Z66" s="35" t="str">
        <f>IF('3d PC'!Z15="-","-",'3d PC'!Z64+'3d PC'!Z65)</f>
        <v>-</v>
      </c>
      <c r="AA66" s="35" t="str">
        <f>IF('3d PC'!AA15="-","-",'3d PC'!AA64+'3d PC'!AA65)</f>
        <v>-</v>
      </c>
      <c r="AB66" s="35" t="str">
        <f>IF('3d PC'!AB15="-","-",'3d PC'!AB64+'3d PC'!AB65)</f>
        <v>-</v>
      </c>
      <c r="AC66" s="35" t="str">
        <f>IF('3d PC'!AC15="-","-",'3d PC'!AC64+'3d PC'!AC65)</f>
        <v>-</v>
      </c>
      <c r="AD66" s="25"/>
    </row>
    <row r="67" spans="1:30" s="26" customFormat="1" ht="11.25" x14ac:dyDescent="0.15">
      <c r="A67" s="207"/>
      <c r="B67" s="123" t="s">
        <v>247</v>
      </c>
      <c r="C67" s="123" t="s">
        <v>184</v>
      </c>
      <c r="D67" s="121" t="s">
        <v>133</v>
      </c>
      <c r="E67" s="75"/>
      <c r="F67" s="27"/>
      <c r="G67" s="35" t="s">
        <v>249</v>
      </c>
      <c r="H67" s="35" t="s">
        <v>249</v>
      </c>
      <c r="I67" s="35" t="s">
        <v>249</v>
      </c>
      <c r="J67" s="35" t="s">
        <v>249</v>
      </c>
      <c r="K67" s="35" t="s">
        <v>249</v>
      </c>
      <c r="L67" s="35" t="s">
        <v>249</v>
      </c>
      <c r="M67" s="35" t="s">
        <v>249</v>
      </c>
      <c r="N67" s="35" t="s">
        <v>249</v>
      </c>
      <c r="O67" s="27"/>
      <c r="P67" s="35" t="s">
        <v>249</v>
      </c>
      <c r="Q67" s="35" t="s">
        <v>249</v>
      </c>
      <c r="R67" s="35" t="s">
        <v>249</v>
      </c>
      <c r="S67" s="35" t="s">
        <v>249</v>
      </c>
      <c r="T67" s="35" t="s">
        <v>249</v>
      </c>
      <c r="U67" s="35" t="s">
        <v>249</v>
      </c>
      <c r="V67" s="35" t="s">
        <v>249</v>
      </c>
      <c r="W67" s="35" t="s">
        <v>249</v>
      </c>
      <c r="X67" s="27"/>
      <c r="Y67" s="35" t="s">
        <v>249</v>
      </c>
      <c r="Z67" s="35" t="s">
        <v>249</v>
      </c>
      <c r="AA67" s="35" t="s">
        <v>249</v>
      </c>
      <c r="AB67" s="35" t="s">
        <v>249</v>
      </c>
      <c r="AC67" s="35" t="s">
        <v>249</v>
      </c>
      <c r="AD67" s="25"/>
    </row>
    <row r="68" spans="1:30" s="26" customFormat="1" ht="11.25" x14ac:dyDescent="0.15">
      <c r="A68" s="207"/>
      <c r="B68" s="123" t="s">
        <v>248</v>
      </c>
      <c r="C68" s="123" t="s">
        <v>185</v>
      </c>
      <c r="D68" s="121" t="s">
        <v>133</v>
      </c>
      <c r="E68" s="75"/>
      <c r="F68" s="27"/>
      <c r="G68" s="35">
        <f>IF('3g CPIH'!C$17="-","-",'3h OC '!$E$11*('3g CPIH'!C$17/'3g CPIH'!$G$17))</f>
        <v>63.482931017612529</v>
      </c>
      <c r="H68" s="35">
        <f>IF('3g CPIH'!D$17="-","-",'3h OC '!$E$11*('3g CPIH'!D$17/'3g CPIH'!$G$17))</f>
        <v>63.61002397260274</v>
      </c>
      <c r="I68" s="35">
        <f>IF('3g CPIH'!E$17="-","-",'3h OC '!$E$11*('3g CPIH'!E$17/'3g CPIH'!$G$17))</f>
        <v>63.800663405088073</v>
      </c>
      <c r="J68" s="35">
        <f>IF('3g CPIH'!F$17="-","-",'3h OC '!$E$11*('3g CPIH'!F$17/'3g CPIH'!$G$17))</f>
        <v>64.181942270058713</v>
      </c>
      <c r="K68" s="35">
        <f>IF('3g CPIH'!G$17="-","-",'3h OC '!$E$11*('3g CPIH'!G$17/'3g CPIH'!$G$17))</f>
        <v>64.944500000000005</v>
      </c>
      <c r="L68" s="35">
        <f>IF('3g CPIH'!H$17="-","-",'3h OC '!$E$11*('3g CPIH'!H$17/'3g CPIH'!$G$17))</f>
        <v>65.770604207436406</v>
      </c>
      <c r="M68" s="35">
        <f>IF('3g CPIH'!I$17="-","-",'3h OC '!$E$11*('3g CPIH'!I$17/'3g CPIH'!$G$17))</f>
        <v>66.723801369863011</v>
      </c>
      <c r="N68" s="35">
        <f>IF('3g CPIH'!J$17="-","-",'3h OC '!$E$11*('3g CPIH'!J$17/'3g CPIH'!$G$17))</f>
        <v>67.295719667318991</v>
      </c>
      <c r="O68" s="27"/>
      <c r="P68" s="35">
        <f>IF('3g CPIH'!L$17="-","-",'3h OC '!$E$11*('3g CPIH'!L$17/'3g CPIH'!$G$17))</f>
        <v>67.295719667318991</v>
      </c>
      <c r="Q68" s="35">
        <f>IF('3g CPIH'!M$17="-","-",'3h OC '!$E$11*('3g CPIH'!M$17/'3g CPIH'!$G$17))</f>
        <v>68.058277397260284</v>
      </c>
      <c r="R68" s="35">
        <f>IF('3g CPIH'!N$17="-","-",'3h OC '!$E$11*('3g CPIH'!N$17/'3g CPIH'!$G$17))</f>
        <v>68.566649217221141</v>
      </c>
      <c r="S68" s="35">
        <f>IF('3g CPIH'!O$17="-","-",'3h OC '!$E$11*('3g CPIH'!O$17/'3g CPIH'!$G$17))</f>
        <v>68.947928082191794</v>
      </c>
      <c r="T68" s="35">
        <f>IF('3g CPIH'!P$17="-","-",'3h OC '!$E$11*('3g CPIH'!P$17/'3g CPIH'!$G$17))</f>
        <v>69.138567514677106</v>
      </c>
      <c r="U68" s="35">
        <f>IF('3g CPIH'!Q$17="-","-",'3h OC '!$E$11*('3g CPIH'!Q$17/'3g CPIH'!$G$17))</f>
        <v>69.51984637964776</v>
      </c>
      <c r="V68" s="35">
        <f>IF('3g CPIH'!R$17="-","-",'3h OC '!$E$11*('3g CPIH'!R$17/'3g CPIH'!$G$17))</f>
        <v>70.790775929549909</v>
      </c>
      <c r="W68" s="35">
        <f>IF('3g CPIH'!S$17="-","-",'3h OC '!$E$11*('3g CPIH'!S$17/'3g CPIH'!$G$17))</f>
        <v>72.88780968688846</v>
      </c>
      <c r="X68" s="27"/>
      <c r="Y68" s="35">
        <f>IF('3g CPIH'!U$17="-","-",'3h OC '!$E$11*('3g CPIH'!U$17/'3g CPIH'!$G$17))</f>
        <v>76.573505381604704</v>
      </c>
      <c r="Z68" s="35" t="str">
        <f>IF('3g CPIH'!V$17="-","-",'3h OC '!$E$11*('3g CPIH'!V$17/'3g CPIH'!$G$17))</f>
        <v>-</v>
      </c>
      <c r="AA68" s="35" t="str">
        <f>IF('3g CPIH'!W$17="-","-",'3h OC '!$E$11*('3g CPIH'!W$17/'3g CPIH'!$G$17))</f>
        <v>-</v>
      </c>
      <c r="AB68" s="35" t="str">
        <f>IF('3g CPIH'!X$17="-","-",'3h OC '!$E$11*('3g CPIH'!X$17/'3g CPIH'!$G$17))</f>
        <v>-</v>
      </c>
      <c r="AC68" s="35" t="str">
        <f>IF('3g CPIH'!Y$17="-","-",'3h OC '!$E$11*('3g CPIH'!Y$17/'3g CPIH'!$G$17))</f>
        <v>-</v>
      </c>
      <c r="AD68" s="25"/>
    </row>
    <row r="69" spans="1:30" s="26" customFormat="1" ht="11.25" x14ac:dyDescent="0.15">
      <c r="A69" s="207"/>
      <c r="B69" s="123" t="s">
        <v>248</v>
      </c>
      <c r="C69" s="123" t="s">
        <v>186</v>
      </c>
      <c r="D69" s="121" t="s">
        <v>133</v>
      </c>
      <c r="E69" s="75"/>
      <c r="F69" s="27"/>
      <c r="G69" s="35" t="s">
        <v>249</v>
      </c>
      <c r="H69" s="35" t="s">
        <v>249</v>
      </c>
      <c r="I69" s="35" t="s">
        <v>249</v>
      </c>
      <c r="J69" s="35" t="s">
        <v>249</v>
      </c>
      <c r="K69" s="35">
        <f>IF('3i SMNCC'!G$65="-","-",'3i SMNCC'!G$65)</f>
        <v>0</v>
      </c>
      <c r="L69" s="35">
        <f>IF('3i SMNCC'!H$65="-","-",'3i SMNCC'!H$65)</f>
        <v>-0.10239413454660828</v>
      </c>
      <c r="M69" s="35">
        <f>IF('3i SMNCC'!I$65="-","-",'3i SMNCC'!I$65)</f>
        <v>1.3107897268148032</v>
      </c>
      <c r="N69" s="35">
        <f>IF('3i SMNCC'!J$65="-","-",'3i SMNCC'!J$65)</f>
        <v>1.3561024854837453</v>
      </c>
      <c r="O69" s="27"/>
      <c r="P69" s="35">
        <f>IF('3i SMNCC'!L$65="-","-",'3i SMNCC'!L$65)</f>
        <v>1.3561024854837453</v>
      </c>
      <c r="Q69" s="35">
        <f>IF('3i SMNCC'!M$65="-","-",'3i SMNCC'!M$65)</f>
        <v>2.7190896886881828</v>
      </c>
      <c r="R69" s="35">
        <f>IF('3i SMNCC'!N$65="-","-",'3i SMNCC'!N$65)</f>
        <v>2.5445731212335492</v>
      </c>
      <c r="S69" s="35">
        <f>IF('3i SMNCC'!O$65="-","-",'3i SMNCC'!O$65)</f>
        <v>3.7238675166956514</v>
      </c>
      <c r="T69" s="35">
        <f>IF('3i SMNCC'!P$65="-","-",'3i SMNCC'!P$65)</f>
        <v>3.2317970151566944</v>
      </c>
      <c r="U69" s="35">
        <f>IF('3i SMNCC'!Q$65="-","-",'3i SMNCC'!Q$65)</f>
        <v>3.0490377355812108</v>
      </c>
      <c r="V69" s="35">
        <f>IF('3i SMNCC'!R$65="-","-",'3i SMNCC'!R$65)</f>
        <v>-2.8755928274026386</v>
      </c>
      <c r="W69" s="35">
        <f>IF('3i SMNCC'!S$65="-","-",'3i SMNCC'!S$65)</f>
        <v>-4.4212717332369875</v>
      </c>
      <c r="X69" s="27"/>
      <c r="Y69" s="35">
        <f>IF('3i SMNCC'!U$65="-","-",'3i SMNCC'!U$65)</f>
        <v>-9.9169703850481579</v>
      </c>
      <c r="Z69" s="35" t="str">
        <f>IF('3i SMNCC'!V$65="-","-",'3i SMNCC'!V$65)</f>
        <v>-</v>
      </c>
      <c r="AA69" s="35" t="str">
        <f>IF('3i SMNCC'!W$65="-","-",'3i SMNCC'!W$65)</f>
        <v>-</v>
      </c>
      <c r="AB69" s="35" t="str">
        <f>IF('3i SMNCC'!X$65="-","-",'3i SMNCC'!X$65)</f>
        <v>-</v>
      </c>
      <c r="AC69" s="35" t="str">
        <f>IF('3i SMNCC'!Y$65="-","-",'3i SMNCC'!Y$65)</f>
        <v>-</v>
      </c>
      <c r="AD69" s="25"/>
    </row>
    <row r="70" spans="1:30" s="26" customFormat="1" ht="11.25" x14ac:dyDescent="0.15">
      <c r="A70" s="207"/>
      <c r="B70" s="123" t="s">
        <v>248</v>
      </c>
      <c r="C70" s="123" t="s">
        <v>187</v>
      </c>
      <c r="D70" s="121" t="s">
        <v>133</v>
      </c>
      <c r="E70" s="75"/>
      <c r="F70" s="27"/>
      <c r="G70" s="35">
        <f>IF('3g CPIH'!C$17="-","-",'3j PAAC PAP'!$G$23*('3g CPIH'!C$17/'3g CPIH'!$G$17))</f>
        <v>38.769117710371823</v>
      </c>
      <c r="H70" s="35">
        <f>IF('3g CPIH'!D$17="-","-",'3j PAAC PAP'!$G$23*('3g CPIH'!D$17/'3g CPIH'!$G$17))</f>
        <v>38.846733561643838</v>
      </c>
      <c r="I70" s="35">
        <f>IF('3g CPIH'!E$17="-","-",'3j PAAC PAP'!$G$23*('3g CPIH'!E$17/'3g CPIH'!$G$17))</f>
        <v>38.963157338551866</v>
      </c>
      <c r="J70" s="35">
        <f>IF('3g CPIH'!F$17="-","-",'3j PAAC PAP'!$G$23*('3g CPIH'!F$17/'3g CPIH'!$G$17))</f>
        <v>39.19600489236791</v>
      </c>
      <c r="K70" s="35">
        <f>IF('3g CPIH'!G$17="-","-",'3j PAAC PAP'!$G$23*('3g CPIH'!G$17/'3g CPIH'!$G$17))</f>
        <v>39.661700000000003</v>
      </c>
      <c r="L70" s="35">
        <f>IF('3g CPIH'!H$17="-","-",'3j PAAC PAP'!$G$23*('3g CPIH'!H$17/'3g CPIH'!$G$17))</f>
        <v>40.166203033268111</v>
      </c>
      <c r="M70" s="35">
        <f>IF('3g CPIH'!I$17="-","-",'3j PAAC PAP'!$G$23*('3g CPIH'!I$17/'3g CPIH'!$G$17))</f>
        <v>40.748321917808219</v>
      </c>
      <c r="N70" s="35">
        <f>IF('3g CPIH'!J$17="-","-",'3j PAAC PAP'!$G$23*('3g CPIH'!J$17/'3g CPIH'!$G$17))</f>
        <v>41.097593248532299</v>
      </c>
      <c r="O70" s="27"/>
      <c r="P70" s="35">
        <f>IF('3g CPIH'!L$17="-","-",'3j PAAC PAP'!$G$23*('3g CPIH'!L$17/'3g CPIH'!$G$17))</f>
        <v>41.097593248532299</v>
      </c>
      <c r="Q70" s="35">
        <f>IF('3g CPIH'!M$17="-","-",'3j PAAC PAP'!$G$23*('3g CPIH'!M$17/'3g CPIH'!$G$17))</f>
        <v>41.563288356164385</v>
      </c>
      <c r="R70" s="35">
        <f>IF('3g CPIH'!N$17="-","-",'3j PAAC PAP'!$G$23*('3g CPIH'!N$17/'3g CPIH'!$G$17))</f>
        <v>41.87375176125245</v>
      </c>
      <c r="S70" s="35">
        <f>IF('3g CPIH'!O$17="-","-",'3j PAAC PAP'!$G$23*('3g CPIH'!O$17/'3g CPIH'!$G$17))</f>
        <v>42.1065993150685</v>
      </c>
      <c r="T70" s="35">
        <f>IF('3g CPIH'!P$17="-","-",'3j PAAC PAP'!$G$23*('3g CPIH'!P$17/'3g CPIH'!$G$17))</f>
        <v>42.223023091976515</v>
      </c>
      <c r="U70" s="35">
        <f>IF('3g CPIH'!Q$17="-","-",'3j PAAC PAP'!$G$23*('3g CPIH'!Q$17/'3g CPIH'!$G$17))</f>
        <v>42.455870645792565</v>
      </c>
      <c r="V70" s="35">
        <f>IF('3g CPIH'!R$17="-","-",'3j PAAC PAP'!$G$23*('3g CPIH'!R$17/'3g CPIH'!$G$17))</f>
        <v>43.232029158512731</v>
      </c>
      <c r="W70" s="35">
        <f>IF('3g CPIH'!S$17="-","-",'3j PAAC PAP'!$G$23*('3g CPIH'!S$17/'3g CPIH'!$G$17))</f>
        <v>44.512690704500983</v>
      </c>
      <c r="X70" s="27"/>
      <c r="Y70" s="35">
        <f>IF('3g CPIH'!U$17="-","-",'3j PAAC PAP'!$G$23*('3g CPIH'!U$17/'3g CPIH'!$G$17))</f>
        <v>46.763550391389437</v>
      </c>
      <c r="Z70" s="35" t="str">
        <f>IF('3g CPIH'!V$17="-","-",'3j PAAC PAP'!$G$23*('3g CPIH'!V$17/'3g CPIH'!$G$17))</f>
        <v>-</v>
      </c>
      <c r="AA70" s="35" t="str">
        <f>IF('3g CPIH'!W$17="-","-",'3j PAAC PAP'!$G$23*('3g CPIH'!W$17/'3g CPIH'!$G$17))</f>
        <v>-</v>
      </c>
      <c r="AB70" s="35" t="str">
        <f>IF('3g CPIH'!X$17="-","-",'3j PAAC PAP'!$G$23*('3g CPIH'!X$17/'3g CPIH'!$G$17))</f>
        <v>-</v>
      </c>
      <c r="AC70" s="35" t="str">
        <f>IF('3g CPIH'!Y$17="-","-",'3j PAAC PAP'!$G$23*('3g CPIH'!Y$17/'3g CPIH'!$G$17))</f>
        <v>-</v>
      </c>
      <c r="AD70" s="25"/>
    </row>
    <row r="71" spans="1:30" s="26" customFormat="1" ht="11.25" customHeight="1" x14ac:dyDescent="0.15">
      <c r="A71" s="207"/>
      <c r="B71" s="123" t="s">
        <v>248</v>
      </c>
      <c r="C71" s="123" t="s">
        <v>188</v>
      </c>
      <c r="D71" s="121" t="s">
        <v>133</v>
      </c>
      <c r="E71" s="75"/>
      <c r="F71" s="27"/>
      <c r="G71" s="35">
        <f>IF(G66="-","-",SUM(G63:G69)*'3j PAAC PAP'!$G$41)</f>
        <v>0</v>
      </c>
      <c r="H71" s="35">
        <f>IF(H66="-","-",SUM(H63:H69)*'3j PAAC PAP'!$G$41)</f>
        <v>0</v>
      </c>
      <c r="I71" s="35">
        <f>IF(I66="-","-",SUM(I63:I69)*'3j PAAC PAP'!$G$41)</f>
        <v>0</v>
      </c>
      <c r="J71" s="35">
        <f>IF(J66="-","-",SUM(J63:J69)*'3j PAAC PAP'!$G$41)</f>
        <v>0</v>
      </c>
      <c r="K71" s="35">
        <f>IF(K66="-","-",SUM(K63:K69)*'3j PAAC PAP'!$G$41)</f>
        <v>0</v>
      </c>
      <c r="L71" s="35">
        <f>IF(L66="-","-",SUM(L63:L69)*'3j PAAC PAP'!$G$41)</f>
        <v>0</v>
      </c>
      <c r="M71" s="35">
        <f>IF(M66="-","-",SUM(M63:M69)*'3j PAAC PAP'!$G$41)</f>
        <v>0</v>
      </c>
      <c r="N71" s="35">
        <f>IF(N66="-","-",SUM(N63:N69)*'3j PAAC PAP'!$G$41)</f>
        <v>0</v>
      </c>
      <c r="O71" s="27"/>
      <c r="P71" s="35">
        <f>IF(P66="-","-",SUM(P63:P69)*'3j PAAC PAP'!$G$41)</f>
        <v>0</v>
      </c>
      <c r="Q71" s="35">
        <f>IF(Q66="-","-",SUM(Q63:Q69)*'3j PAAC PAP'!$G$41)</f>
        <v>0</v>
      </c>
      <c r="R71" s="35">
        <f>IF(R66="-","-",SUM(R63:R69)*'3j PAAC PAP'!$G$41)</f>
        <v>0</v>
      </c>
      <c r="S71" s="35">
        <f>IF(S66="-","-",SUM(S63:S69)*'3j PAAC PAP'!$G$41)</f>
        <v>0</v>
      </c>
      <c r="T71" s="35">
        <f>IF(T66="-","-",SUM(T63:T69)*'3j PAAC PAP'!$G$41)</f>
        <v>0</v>
      </c>
      <c r="U71" s="35">
        <f>IF(U66="-","-",SUM(U63:U69)*'3j PAAC PAP'!$G$41)</f>
        <v>0</v>
      </c>
      <c r="V71" s="35">
        <f>IF(V66="-","-",SUM(V63:V69)*'3j PAAC PAP'!$G$41)</f>
        <v>0</v>
      </c>
      <c r="W71" s="35">
        <f>IF(W66="-","-",SUM(W63:W69)*'3j PAAC PAP'!$G$41)</f>
        <v>0</v>
      </c>
      <c r="X71" s="27"/>
      <c r="Y71" s="35">
        <f>IF(Y66="-","-",SUM(Y63:Y69)*'3j PAAC PAP'!$G$41)</f>
        <v>0</v>
      </c>
      <c r="Z71" s="35" t="str">
        <f>IF(Z66="-","-",SUM(Z63:Z69)*'3j PAAC PAP'!$G$41)</f>
        <v>-</v>
      </c>
      <c r="AA71" s="35" t="str">
        <f>IF(AA66="-","-",SUM(AA63:AA69)*'3j PAAC PAP'!$G$41)</f>
        <v>-</v>
      </c>
      <c r="AB71" s="35" t="str">
        <f>IF(AB66="-","-",SUM(AB63:AB69)*'3j PAAC PAP'!$G$41)</f>
        <v>-</v>
      </c>
      <c r="AC71" s="35" t="str">
        <f>IF(AC66="-","-",SUM(AC63:AC69)*'3j PAAC PAP'!$G$41)</f>
        <v>-</v>
      </c>
      <c r="AD71" s="25"/>
    </row>
    <row r="72" spans="1:30" s="26" customFormat="1" ht="11.25" customHeight="1" x14ac:dyDescent="0.15">
      <c r="A72" s="207"/>
      <c r="B72" s="123" t="s">
        <v>189</v>
      </c>
      <c r="C72" s="123" t="s">
        <v>250</v>
      </c>
      <c r="D72" s="121" t="s">
        <v>133</v>
      </c>
      <c r="E72" s="75"/>
      <c r="F72" s="27"/>
      <c r="G72" s="35">
        <f>IF(G66="-","-",SUM(G63:G71)*'3k EBIT'!$E$11)</f>
        <v>2.1074089853579236</v>
      </c>
      <c r="H72" s="35">
        <f>IF(H66="-","-",SUM(H63:H71)*'3k EBIT'!$E$11)</f>
        <v>2.1113737855176109</v>
      </c>
      <c r="I72" s="35">
        <f>IF(I66="-","-",SUM(I63:I71)*'3k EBIT'!$E$11)</f>
        <v>2.1185407260345759</v>
      </c>
      <c r="J72" s="35">
        <f>IF(J66="-","-",SUM(J63:J71)*'3k EBIT'!$E$11)</f>
        <v>2.1304351265136363</v>
      </c>
      <c r="K72" s="35">
        <f>IF(K66="-","-",SUM(K63:K71)*'3k EBIT'!$E$11)</f>
        <v>2.1557688535103194</v>
      </c>
      <c r="L72" s="35">
        <f>IF(L66="-","-",SUM(L63:L71)*'3k EBIT'!$E$11)</f>
        <v>2.1795568849503861</v>
      </c>
      <c r="M72" s="35">
        <f>IF(M66="-","-",SUM(M63:M71)*'3k EBIT'!$E$11)</f>
        <v>2.2446744028704719</v>
      </c>
      <c r="N72" s="35">
        <f>IF(N66="-","-",SUM(N63:N71)*'3k EBIT'!$E$11)</f>
        <v>2.2633936210989636</v>
      </c>
      <c r="O72" s="27"/>
      <c r="P72" s="35">
        <f>IF(P66="-","-",SUM(P63:P71)*'3k EBIT'!$E$11)</f>
        <v>2.2633936210989636</v>
      </c>
      <c r="Q72" s="35">
        <f>IF(Q66="-","-",SUM(Q63:Q71)*'3k EBIT'!$E$11)</f>
        <v>2.3168217242077791</v>
      </c>
      <c r="R72" s="35">
        <f>IF(R66="-","-",SUM(R63:R71)*'3k EBIT'!$E$11)</f>
        <v>2.3276183150087935</v>
      </c>
      <c r="S72" s="35">
        <f>IF(S66="-","-",SUM(S63:S71)*'3k EBIT'!$E$11)</f>
        <v>2.3655648117716734</v>
      </c>
      <c r="T72" s="35">
        <f>IF(T66="-","-",SUM(T63:T71)*'3k EBIT'!$E$11)</f>
        <v>2.3559741078194558</v>
      </c>
      <c r="U72" s="35">
        <f>IF(U66="-","-",SUM(U63:U71)*'3k EBIT'!$E$11)</f>
        <v>2.3654859215535939</v>
      </c>
      <c r="V72" s="35">
        <f>IF(V66="-","-",SUM(V63:V71)*'3k EBIT'!$E$11)</f>
        <v>2.2879451005225158</v>
      </c>
      <c r="W72" s="35">
        <f>IF(W66="-","-",SUM(W63:W71)*'3k EBIT'!$E$11)</f>
        <v>2.4267780991291965</v>
      </c>
      <c r="X72" s="27"/>
      <c r="Y72" s="35">
        <f>IF(Y66="-","-",SUM(Y63:Y71)*'3k EBIT'!$E$11)</f>
        <v>2.441596933837205</v>
      </c>
      <c r="Z72" s="35" t="str">
        <f>IF(Z66="-","-",SUM(Z63:Z71)*'3k EBIT'!$E$11)</f>
        <v>-</v>
      </c>
      <c r="AA72" s="35" t="str">
        <f>IF(AA66="-","-",SUM(AA63:AA71)*'3k EBIT'!$E$11)</f>
        <v>-</v>
      </c>
      <c r="AB72" s="35" t="str">
        <f>IF(AB66="-","-",SUM(AB63:AB71)*'3k EBIT'!$E$11)</f>
        <v>-</v>
      </c>
      <c r="AC72" s="35" t="str">
        <f>IF(AC66="-","-",SUM(AC63:AC71)*'3k EBIT'!$E$11)</f>
        <v>-</v>
      </c>
      <c r="AD72" s="25"/>
    </row>
    <row r="73" spans="1:30" s="26" customFormat="1" ht="11.25" customHeight="1" x14ac:dyDescent="0.15">
      <c r="A73" s="207"/>
      <c r="B73" s="123" t="s">
        <v>251</v>
      </c>
      <c r="C73" s="158" t="s">
        <v>252</v>
      </c>
      <c r="D73" s="121" t="s">
        <v>133</v>
      </c>
      <c r="E73" s="116"/>
      <c r="F73" s="27"/>
      <c r="G73" s="35">
        <f>IF(G68="-","-",SUM(G63:G66,G68:G72)*'3l HAP'!$E$12)</f>
        <v>1.6239243268456498</v>
      </c>
      <c r="H73" s="35">
        <f>IF(H68="-","-",SUM(H63:H66,H68:H72)*'3l HAP'!$E$12)</f>
        <v>1.6269795171172732</v>
      </c>
      <c r="I73" s="35">
        <f>IF(I68="-","-",SUM(I63:I66,I68:I72)*'3l HAP'!$E$12)</f>
        <v>1.6325022083155263</v>
      </c>
      <c r="J73" s="35">
        <f>IF(J68="-","-",SUM(J63:J66,J68:J72)*'3l HAP'!$E$12)</f>
        <v>1.6416677791303957</v>
      </c>
      <c r="K73" s="35">
        <f>IF(K68="-","-",SUM(K63:K66,K68:K72)*'3l HAP'!$E$12)</f>
        <v>1.6611894077489591</v>
      </c>
      <c r="L73" s="35">
        <f>IF(L68="-","-",SUM(L63:L66,L68:L72)*'3l HAP'!$E$12)</f>
        <v>1.6795199564045309</v>
      </c>
      <c r="M73" s="35">
        <f>IF(M68="-","-",SUM(M63:M66,M68:M72)*'3l HAP'!$E$12)</f>
        <v>1.729698124092411</v>
      </c>
      <c r="N73" s="35">
        <f>IF(N68="-","-",SUM(N63:N66,N68:N72)*'3l HAP'!$E$12)</f>
        <v>1.7441227536123509</v>
      </c>
      <c r="O73" s="27"/>
      <c r="P73" s="35">
        <f>IF(P68="-","-",SUM(P63:P66,P68:P72)*'3l HAP'!$E$12)</f>
        <v>1.7441227536123509</v>
      </c>
      <c r="Q73" s="35">
        <f>IF(Q68="-","-",SUM(Q63:Q66,Q68:Q72)*'3l HAP'!$E$12)</f>
        <v>1.7852933080602276</v>
      </c>
      <c r="R73" s="35">
        <f>IF(R68="-","-",SUM(R63:R66,R68:R72)*'3l HAP'!$E$12)</f>
        <v>1.7936129301983992</v>
      </c>
      <c r="S73" s="35">
        <f>IF(S68="-","-",SUM(S63:S66,S68:S72)*'3l HAP'!$E$12)</f>
        <v>1.8228536896522858</v>
      </c>
      <c r="T73" s="35">
        <f>IF(T68="-","-",SUM(T63:T66,T68:T72)*'3l HAP'!$E$12)</f>
        <v>1.8154632981488843</v>
      </c>
      <c r="U73" s="35">
        <f>IF(U68="-","-",SUM(U63:U66,U68:U72)*'3l HAP'!$E$12)</f>
        <v>1.8227928985361903</v>
      </c>
      <c r="V73" s="35">
        <f>IF(V68="-","-",SUM(V63:V66,V68:V72)*'3l HAP'!$E$12)</f>
        <v>1.7630415989684103</v>
      </c>
      <c r="W73" s="35">
        <f>IF(W68="-","-",SUM(W63:W66,W68:W72)*'3l HAP'!$E$12)</f>
        <v>1.8700233407056581</v>
      </c>
      <c r="X73" s="27"/>
      <c r="Y73" s="35">
        <f>IF(Y68="-","-",SUM(Y63:Y66,Y68:Y72)*'3l HAP'!$E$12)</f>
        <v>1.8814424180395022</v>
      </c>
      <c r="Z73" s="35" t="str">
        <f>IF(Z68="-","-",SUM(Z63:Z66,Z68:Z72)*'3l HAP'!$E$12)</f>
        <v>-</v>
      </c>
      <c r="AA73" s="35" t="str">
        <f>IF(AA68="-","-",SUM(AA63:AA66,AA68:AA72)*'3l HAP'!$E$12)</f>
        <v>-</v>
      </c>
      <c r="AB73" s="35" t="str">
        <f>IF(AB68="-","-",SUM(AB63:AB66,AB68:AB72)*'3l HAP'!$E$12)</f>
        <v>-</v>
      </c>
      <c r="AC73" s="35" t="str">
        <f>IF(AC68="-","-",SUM(AC63:AC66,AC68:AC72)*'3l HAP'!$E$12)</f>
        <v>-</v>
      </c>
      <c r="AD73" s="25"/>
    </row>
    <row r="74" spans="1:30" s="26" customFormat="1" ht="11.25" customHeight="1" x14ac:dyDescent="0.15">
      <c r="A74" s="207"/>
      <c r="B74" s="123" t="s">
        <v>253</v>
      </c>
      <c r="C74" s="123" t="str">
        <f>B74&amp;"_"&amp;D74</f>
        <v>Total_Midlands</v>
      </c>
      <c r="D74" s="121" t="s">
        <v>133</v>
      </c>
      <c r="E74" s="75"/>
      <c r="F74" s="27"/>
      <c r="G74" s="35">
        <f>IF(G68="-","-",SUM(G63:G73))</f>
        <v>112.54014089987002</v>
      </c>
      <c r="H74" s="35">
        <f t="shared" ref="H74:W74" si="8">IF(H68="-","-",SUM(H63:H73))</f>
        <v>112.75186969656357</v>
      </c>
      <c r="I74" s="35">
        <f t="shared" si="8"/>
        <v>113.13459962758513</v>
      </c>
      <c r="J74" s="35">
        <f t="shared" si="8"/>
        <v>113.76978601766574</v>
      </c>
      <c r="K74" s="35">
        <f t="shared" si="8"/>
        <v>115.12266114799615</v>
      </c>
      <c r="L74" s="35">
        <f t="shared" si="8"/>
        <v>116.3929928342497</v>
      </c>
      <c r="M74" s="35">
        <f t="shared" si="8"/>
        <v>119.87040737157626</v>
      </c>
      <c r="N74" s="35">
        <f t="shared" si="8"/>
        <v>120.87005360617371</v>
      </c>
      <c r="O74" s="27"/>
      <c r="P74" s="35">
        <f t="shared" si="8"/>
        <v>120.87005360617371</v>
      </c>
      <c r="Q74" s="35">
        <f t="shared" si="8"/>
        <v>123.7232284258956</v>
      </c>
      <c r="R74" s="35">
        <f t="shared" si="8"/>
        <v>124.29978943442619</v>
      </c>
      <c r="S74" s="35">
        <f t="shared" si="8"/>
        <v>126.32621340908989</v>
      </c>
      <c r="T74" s="35">
        <f t="shared" si="8"/>
        <v>125.81404933386258</v>
      </c>
      <c r="U74" s="35">
        <f t="shared" si="8"/>
        <v>126.3220005029478</v>
      </c>
      <c r="V74" s="35">
        <f t="shared" si="8"/>
        <v>122.18115504534573</v>
      </c>
      <c r="W74" s="35">
        <f t="shared" si="8"/>
        <v>129.5951336955761</v>
      </c>
      <c r="X74" s="27"/>
      <c r="Y74" s="35">
        <f t="shared" ref="Y74:AC74" si="9">IF(Y68="-","-",SUM(Y63:Y73))</f>
        <v>130.38649111959694</v>
      </c>
      <c r="Z74" s="35" t="str">
        <f t="shared" si="9"/>
        <v>-</v>
      </c>
      <c r="AA74" s="35" t="str">
        <f t="shared" si="9"/>
        <v>-</v>
      </c>
      <c r="AB74" s="35" t="str">
        <f t="shared" si="9"/>
        <v>-</v>
      </c>
      <c r="AC74" s="35" t="str">
        <f t="shared" si="9"/>
        <v>-</v>
      </c>
      <c r="AD74" s="25"/>
    </row>
    <row r="75" spans="1:30" s="26" customFormat="1" ht="11.25" customHeight="1" x14ac:dyDescent="0.15">
      <c r="A75" s="207"/>
      <c r="B75" s="120" t="s">
        <v>244</v>
      </c>
      <c r="C75" s="120" t="s">
        <v>180</v>
      </c>
      <c r="D75" s="122" t="s">
        <v>123</v>
      </c>
      <c r="E75" s="119"/>
      <c r="F75" s="27"/>
      <c r="G75" s="117" t="s">
        <v>249</v>
      </c>
      <c r="H75" s="117" t="s">
        <v>249</v>
      </c>
      <c r="I75" s="117" t="s">
        <v>249</v>
      </c>
      <c r="J75" s="117" t="s">
        <v>249</v>
      </c>
      <c r="K75" s="117" t="s">
        <v>249</v>
      </c>
      <c r="L75" s="117" t="s">
        <v>249</v>
      </c>
      <c r="M75" s="117" t="s">
        <v>249</v>
      </c>
      <c r="N75" s="117" t="s">
        <v>249</v>
      </c>
      <c r="O75" s="27"/>
      <c r="P75" s="117" t="s">
        <v>249</v>
      </c>
      <c r="Q75" s="117" t="s">
        <v>249</v>
      </c>
      <c r="R75" s="117" t="s">
        <v>249</v>
      </c>
      <c r="S75" s="117" t="s">
        <v>249</v>
      </c>
      <c r="T75" s="117" t="s">
        <v>249</v>
      </c>
      <c r="U75" s="117" t="s">
        <v>249</v>
      </c>
      <c r="V75" s="117" t="s">
        <v>249</v>
      </c>
      <c r="W75" s="117" t="s">
        <v>249</v>
      </c>
      <c r="X75" s="27"/>
      <c r="Y75" s="117" t="s">
        <v>249</v>
      </c>
      <c r="Z75" s="117" t="s">
        <v>249</v>
      </c>
      <c r="AA75" s="117" t="s">
        <v>249</v>
      </c>
      <c r="AB75" s="117" t="s">
        <v>249</v>
      </c>
      <c r="AC75" s="117" t="s">
        <v>249</v>
      </c>
      <c r="AD75" s="25"/>
    </row>
    <row r="76" spans="1:30" s="26" customFormat="1" ht="11.25" customHeight="1" x14ac:dyDescent="0.15">
      <c r="A76" s="207"/>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x14ac:dyDescent="0.15">
      <c r="A77" s="207"/>
      <c r="B77" s="120" t="s">
        <v>245</v>
      </c>
      <c r="C77" s="120" t="s">
        <v>182</v>
      </c>
      <c r="D77" s="122" t="s">
        <v>123</v>
      </c>
      <c r="E77" s="119"/>
      <c r="F77" s="27"/>
      <c r="G77" s="117" t="str">
        <f>IF('3c AA'!J242="-","-",'3c AA'!J242)</f>
        <v>-</v>
      </c>
      <c r="H77" s="117" t="str">
        <f>IF('3c AA'!K242="-","-",'3c AA'!K242)</f>
        <v>-</v>
      </c>
      <c r="I77" s="117" t="str">
        <f>IF('3c AA'!L242="-","-",'3c AA'!L242)</f>
        <v>-</v>
      </c>
      <c r="J77" s="117" t="str">
        <f>IF('3c AA'!M242="-","-",'3c AA'!M242)</f>
        <v>-</v>
      </c>
      <c r="K77" s="117" t="str">
        <f>IF('3c AA'!N242="-","-",'3c AA'!N242)</f>
        <v>-</v>
      </c>
      <c r="L77" s="117" t="str">
        <f>IF('3c AA'!O242="-","-",'3c AA'!O242)</f>
        <v>-</v>
      </c>
      <c r="M77" s="117" t="str">
        <f>IF('3c AA'!P242="-","-",'3c AA'!P242)</f>
        <v>-</v>
      </c>
      <c r="N77" s="117" t="str">
        <f>IF('3c AA'!Q242="-","-",'3c AA'!Q242)</f>
        <v>-</v>
      </c>
      <c r="O77" s="27"/>
      <c r="P77" s="117" t="str">
        <f>IF('3c AA'!S242="-","-",'3c AA'!S242)</f>
        <v>-</v>
      </c>
      <c r="Q77" s="117" t="str">
        <f>IF('3c AA'!T242="-","-",'3c AA'!T242)</f>
        <v>-</v>
      </c>
      <c r="R77" s="117" t="str">
        <f>IF('3c AA'!U242="-","-",'3c AA'!U242)</f>
        <v>-</v>
      </c>
      <c r="S77" s="117" t="str">
        <f>IF('3c AA'!V242="-","-",'3c AA'!V242)</f>
        <v>-</v>
      </c>
      <c r="T77" s="117">
        <f>IF('3c AA'!W242="-","-",'3c AA'!W242)</f>
        <v>0</v>
      </c>
      <c r="U77" s="117">
        <f>IF('3c AA'!X242="-","-",'3c AA'!X242)</f>
        <v>0</v>
      </c>
      <c r="V77" s="117">
        <f>IF('3c AA'!Y242="-","-",'3c AA'!Y242)</f>
        <v>0</v>
      </c>
      <c r="W77" s="117" t="str">
        <f>IF('3c AA'!Z242="-","-",'3c AA'!Z242)</f>
        <v>-</v>
      </c>
      <c r="X77" s="27"/>
      <c r="Y77" s="117">
        <f>IF('3c AA'!AB242="-","-",'3c AA'!AB242)</f>
        <v>0</v>
      </c>
      <c r="Z77" s="117" t="str">
        <f>IF('3c AA'!AC242="-","-",'3c AA'!AC242)</f>
        <v>-</v>
      </c>
      <c r="AA77" s="117" t="str">
        <f>IF('3c AA'!AD242="-","-",'3c AA'!AD242)</f>
        <v>-</v>
      </c>
      <c r="AB77" s="117" t="str">
        <f>IF('3c AA'!AE242="-","-",'3c AA'!AE242)</f>
        <v>-</v>
      </c>
      <c r="AC77" s="117" t="str">
        <f>IF('3c AA'!AF242="-","-",'3c AA'!AF242)</f>
        <v>-</v>
      </c>
      <c r="AD77" s="25"/>
    </row>
    <row r="78" spans="1:30" s="331" customFormat="1" ht="11.25" x14ac:dyDescent="0.15">
      <c r="A78" s="207"/>
      <c r="B78" s="120" t="s">
        <v>246</v>
      </c>
      <c r="C78" s="120" t="s">
        <v>183</v>
      </c>
      <c r="D78" s="122" t="s">
        <v>123</v>
      </c>
      <c r="E78" s="119"/>
      <c r="F78" s="27"/>
      <c r="G78" s="117">
        <f>IF('3d PC'!G15="-","-",'3d PC'!G64+'3d PC'!G65)</f>
        <v>6.5567588596821027</v>
      </c>
      <c r="H78" s="117">
        <f>IF('3d PC'!H15="-","-",'3d PC'!H64+'3d PC'!H65)</f>
        <v>6.5567588596821027</v>
      </c>
      <c r="I78" s="117">
        <f>IF('3d PC'!I15="-","-",'3d PC'!I64+'3d PC'!I65)</f>
        <v>6.6197359495950758</v>
      </c>
      <c r="J78" s="117">
        <f>IF('3d PC'!J15="-","-",'3d PC'!J64+'3d PC'!J65)</f>
        <v>6.6197359495950758</v>
      </c>
      <c r="K78" s="117">
        <f>IF('3d PC'!K15="-","-",'3d PC'!K64+'3d PC'!K65)</f>
        <v>6.6995028867368616</v>
      </c>
      <c r="L78" s="117">
        <f>IF('3d PC'!L15="-","-",'3d PC'!L64+'3d PC'!L65)</f>
        <v>6.6995028867368616</v>
      </c>
      <c r="M78" s="117">
        <f>IF('3d PC'!M15="-","-",'3d PC'!M64+'3d PC'!M65)</f>
        <v>7.1131218301273513</v>
      </c>
      <c r="N78" s="117">
        <f>IF('3d PC'!N15="-","-",'3d PC'!N64+'3d PC'!N65)</f>
        <v>7.1131218301273513</v>
      </c>
      <c r="O78" s="27"/>
      <c r="P78" s="117">
        <f>IF('3d PC'!P15="-","-",'3d PC'!P64+'3d PC'!P65)</f>
        <v>7.1131218301273513</v>
      </c>
      <c r="Q78" s="117">
        <f>IF('3d PC'!Q15="-","-",'3d PC'!Q64+'3d PC'!Q65)</f>
        <v>7.2804579515147188</v>
      </c>
      <c r="R78" s="117">
        <f>IF('3d PC'!R15="-","-",'3d PC'!R64+'3d PC'!R65)</f>
        <v>7.1935840895118579</v>
      </c>
      <c r="S78" s="117">
        <f>IF('3d PC'!S15="-","-",'3d PC'!S64+'3d PC'!S65)</f>
        <v>7.3593999937099728</v>
      </c>
      <c r="T78" s="117">
        <f>IF('3d PC'!T15="-","-",'3d PC'!T64+'3d PC'!T65)</f>
        <v>7.0492243060839304</v>
      </c>
      <c r="U78" s="117">
        <f>IF('3d PC'!U15="-","-",'3d PC'!U64+'3d PC'!U65)</f>
        <v>7.1089669218364691</v>
      </c>
      <c r="V78" s="117">
        <f>IF('3d PC'!V15="-","-",'3d PC'!V64+'3d PC'!V65)</f>
        <v>6.9829560851947949</v>
      </c>
      <c r="W78" s="117">
        <f>IF('3d PC'!W15="-","-",'3d PC'!W64+'3d PC'!W65)</f>
        <v>12.319103597588796</v>
      </c>
      <c r="X78" s="27"/>
      <c r="Y78" s="117">
        <f>IF('3d PC'!Y15="-","-",'3d PC'!Y64+'3d PC'!Y65)</f>
        <v>12.643366379774243</v>
      </c>
      <c r="Z78" s="117" t="str">
        <f>IF('3d PC'!Z15="-","-",'3d PC'!Z64+'3d PC'!Z65)</f>
        <v>-</v>
      </c>
      <c r="AA78" s="117" t="str">
        <f>IF('3d PC'!AA15="-","-",'3d PC'!AA64+'3d PC'!AA65)</f>
        <v>-</v>
      </c>
      <c r="AB78" s="117" t="str">
        <f>IF('3d PC'!AB15="-","-",'3d PC'!AB64+'3d PC'!AB65)</f>
        <v>-</v>
      </c>
      <c r="AC78" s="117" t="str">
        <f>IF('3d PC'!AC15="-","-",'3d PC'!AC64+'3d PC'!AC65)</f>
        <v>-</v>
      </c>
      <c r="AD78" s="25"/>
    </row>
    <row r="79" spans="1:30" s="26" customFormat="1" ht="11.25" x14ac:dyDescent="0.15">
      <c r="A79" s="207"/>
      <c r="B79" s="120" t="s">
        <v>247</v>
      </c>
      <c r="C79" s="120" t="s">
        <v>184</v>
      </c>
      <c r="D79" s="122" t="s">
        <v>123</v>
      </c>
      <c r="E79" s="119"/>
      <c r="F79" s="27"/>
      <c r="G79" s="117" t="s">
        <v>249</v>
      </c>
      <c r="H79" s="117" t="s">
        <v>249</v>
      </c>
      <c r="I79" s="117" t="s">
        <v>249</v>
      </c>
      <c r="J79" s="117" t="s">
        <v>249</v>
      </c>
      <c r="K79" s="117" t="s">
        <v>249</v>
      </c>
      <c r="L79" s="117" t="s">
        <v>249</v>
      </c>
      <c r="M79" s="117" t="s">
        <v>249</v>
      </c>
      <c r="N79" s="117" t="s">
        <v>249</v>
      </c>
      <c r="O79" s="27"/>
      <c r="P79" s="117" t="s">
        <v>249</v>
      </c>
      <c r="Q79" s="117" t="s">
        <v>249</v>
      </c>
      <c r="R79" s="117" t="s">
        <v>249</v>
      </c>
      <c r="S79" s="117" t="s">
        <v>249</v>
      </c>
      <c r="T79" s="117" t="s">
        <v>249</v>
      </c>
      <c r="U79" s="117" t="s">
        <v>249</v>
      </c>
      <c r="V79" s="117" t="s">
        <v>249</v>
      </c>
      <c r="W79" s="117" t="s">
        <v>249</v>
      </c>
      <c r="X79" s="27"/>
      <c r="Y79" s="117" t="s">
        <v>249</v>
      </c>
      <c r="Z79" s="117" t="s">
        <v>249</v>
      </c>
      <c r="AA79" s="117" t="s">
        <v>249</v>
      </c>
      <c r="AB79" s="117" t="s">
        <v>249</v>
      </c>
      <c r="AC79" s="117" t="s">
        <v>249</v>
      </c>
      <c r="AD79" s="25"/>
    </row>
    <row r="80" spans="1:30" s="26" customFormat="1" ht="11.25" x14ac:dyDescent="0.15">
      <c r="A80" s="207"/>
      <c r="B80" s="120" t="s">
        <v>248</v>
      </c>
      <c r="C80" s="120" t="s">
        <v>185</v>
      </c>
      <c r="D80" s="122" t="s">
        <v>123</v>
      </c>
      <c r="E80" s="119"/>
      <c r="F80" s="27"/>
      <c r="G80" s="117">
        <f>IF('3g CPIH'!C$17="-","-",'3h OC '!$E$11*('3g CPIH'!C$17/'3g CPIH'!$G$17))</f>
        <v>63.482931017612529</v>
      </c>
      <c r="H80" s="117">
        <f>IF('3g CPIH'!D$17="-","-",'3h OC '!$E$11*('3g CPIH'!D$17/'3g CPIH'!$G$17))</f>
        <v>63.61002397260274</v>
      </c>
      <c r="I80" s="117">
        <f>IF('3g CPIH'!E$17="-","-",'3h OC '!$E$11*('3g CPIH'!E$17/'3g CPIH'!$G$17))</f>
        <v>63.800663405088073</v>
      </c>
      <c r="J80" s="117">
        <f>IF('3g CPIH'!F$17="-","-",'3h OC '!$E$11*('3g CPIH'!F$17/'3g CPIH'!$G$17))</f>
        <v>64.181942270058713</v>
      </c>
      <c r="K80" s="117">
        <f>IF('3g CPIH'!G$17="-","-",'3h OC '!$E$11*('3g CPIH'!G$17/'3g CPIH'!$G$17))</f>
        <v>64.944500000000005</v>
      </c>
      <c r="L80" s="117">
        <f>IF('3g CPIH'!H$17="-","-",'3h OC '!$E$11*('3g CPIH'!H$17/'3g CPIH'!$G$17))</f>
        <v>65.770604207436406</v>
      </c>
      <c r="M80" s="117">
        <f>IF('3g CPIH'!I$17="-","-",'3h OC '!$E$11*('3g CPIH'!I$17/'3g CPIH'!$G$17))</f>
        <v>66.723801369863011</v>
      </c>
      <c r="N80" s="117">
        <f>IF('3g CPIH'!J$17="-","-",'3h OC '!$E$11*('3g CPIH'!J$17/'3g CPIH'!$G$17))</f>
        <v>67.295719667318991</v>
      </c>
      <c r="O80" s="27"/>
      <c r="P80" s="117">
        <f>IF('3g CPIH'!L$17="-","-",'3h OC '!$E$11*('3g CPIH'!L$17/'3g CPIH'!$G$17))</f>
        <v>67.295719667318991</v>
      </c>
      <c r="Q80" s="117">
        <f>IF('3g CPIH'!M$17="-","-",'3h OC '!$E$11*('3g CPIH'!M$17/'3g CPIH'!$G$17))</f>
        <v>68.058277397260284</v>
      </c>
      <c r="R80" s="117">
        <f>IF('3g CPIH'!N$17="-","-",'3h OC '!$E$11*('3g CPIH'!N$17/'3g CPIH'!$G$17))</f>
        <v>68.566649217221141</v>
      </c>
      <c r="S80" s="117">
        <f>IF('3g CPIH'!O$17="-","-",'3h OC '!$E$11*('3g CPIH'!O$17/'3g CPIH'!$G$17))</f>
        <v>68.947928082191794</v>
      </c>
      <c r="T80" s="117">
        <f>IF('3g CPIH'!P$17="-","-",'3h OC '!$E$11*('3g CPIH'!P$17/'3g CPIH'!$G$17))</f>
        <v>69.138567514677106</v>
      </c>
      <c r="U80" s="117">
        <f>IF('3g CPIH'!Q$17="-","-",'3h OC '!$E$11*('3g CPIH'!Q$17/'3g CPIH'!$G$17))</f>
        <v>69.51984637964776</v>
      </c>
      <c r="V80" s="117">
        <f>IF('3g CPIH'!R$17="-","-",'3h OC '!$E$11*('3g CPIH'!R$17/'3g CPIH'!$G$17))</f>
        <v>70.790775929549909</v>
      </c>
      <c r="W80" s="117">
        <f>IF('3g CPIH'!S$17="-","-",'3h OC '!$E$11*('3g CPIH'!S$17/'3g CPIH'!$G$17))</f>
        <v>72.88780968688846</v>
      </c>
      <c r="X80" s="27"/>
      <c r="Y80" s="117">
        <f>IF('3g CPIH'!U$17="-","-",'3h OC '!$E$11*('3g CPIH'!U$17/'3g CPIH'!$G$17))</f>
        <v>76.573505381604704</v>
      </c>
      <c r="Z80" s="117" t="str">
        <f>IF('3g CPIH'!V$17="-","-",'3h OC '!$E$11*('3g CPIH'!V$17/'3g CPIH'!$G$17))</f>
        <v>-</v>
      </c>
      <c r="AA80" s="117" t="str">
        <f>IF('3g CPIH'!W$17="-","-",'3h OC '!$E$11*('3g CPIH'!W$17/'3g CPIH'!$G$17))</f>
        <v>-</v>
      </c>
      <c r="AB80" s="117" t="str">
        <f>IF('3g CPIH'!X$17="-","-",'3h OC '!$E$11*('3g CPIH'!X$17/'3g CPIH'!$G$17))</f>
        <v>-</v>
      </c>
      <c r="AC80" s="117" t="str">
        <f>IF('3g CPIH'!Y$17="-","-",'3h OC '!$E$11*('3g CPIH'!Y$17/'3g CPIH'!$G$17))</f>
        <v>-</v>
      </c>
      <c r="AD80" s="25"/>
    </row>
    <row r="81" spans="1:30" s="26" customFormat="1" ht="11.25" x14ac:dyDescent="0.15">
      <c r="A81" s="207"/>
      <c r="B81" s="120" t="s">
        <v>248</v>
      </c>
      <c r="C81" s="120" t="s">
        <v>186</v>
      </c>
      <c r="D81" s="122" t="s">
        <v>123</v>
      </c>
      <c r="E81" s="119"/>
      <c r="F81" s="27"/>
      <c r="G81" s="117" t="s">
        <v>249</v>
      </c>
      <c r="H81" s="117" t="s">
        <v>249</v>
      </c>
      <c r="I81" s="117" t="s">
        <v>249</v>
      </c>
      <c r="J81" s="117" t="s">
        <v>249</v>
      </c>
      <c r="K81" s="117">
        <f>IF('3i SMNCC'!G$65="-","-",'3i SMNCC'!G$65)</f>
        <v>0</v>
      </c>
      <c r="L81" s="117">
        <f>IF('3i SMNCC'!H$65="-","-",'3i SMNCC'!H$65)</f>
        <v>-0.10239413454660828</v>
      </c>
      <c r="M81" s="117">
        <f>IF('3i SMNCC'!I$65="-","-",'3i SMNCC'!I$65)</f>
        <v>1.3107897268148032</v>
      </c>
      <c r="N81" s="117">
        <f>IF('3i SMNCC'!J$65="-","-",'3i SMNCC'!J$65)</f>
        <v>1.3561024854837453</v>
      </c>
      <c r="O81" s="27"/>
      <c r="P81" s="117">
        <f>IF('3i SMNCC'!L$65="-","-",'3i SMNCC'!L$65)</f>
        <v>1.3561024854837453</v>
      </c>
      <c r="Q81" s="117">
        <f>IF('3i SMNCC'!M$65="-","-",'3i SMNCC'!M$65)</f>
        <v>2.7190896886881828</v>
      </c>
      <c r="R81" s="117">
        <f>IF('3i SMNCC'!N$65="-","-",'3i SMNCC'!N$65)</f>
        <v>2.5445731212335492</v>
      </c>
      <c r="S81" s="117">
        <f>IF('3i SMNCC'!O$65="-","-",'3i SMNCC'!O$65)</f>
        <v>3.7238675166956514</v>
      </c>
      <c r="T81" s="117">
        <f>IF('3i SMNCC'!P$65="-","-",'3i SMNCC'!P$65)</f>
        <v>3.2317970151566944</v>
      </c>
      <c r="U81" s="117">
        <f>IF('3i SMNCC'!Q$65="-","-",'3i SMNCC'!Q$65)</f>
        <v>3.0490377355812108</v>
      </c>
      <c r="V81" s="117">
        <f>IF('3i SMNCC'!R$65="-","-",'3i SMNCC'!R$65)</f>
        <v>-2.8755928274026386</v>
      </c>
      <c r="W81" s="117">
        <f>IF('3i SMNCC'!S$65="-","-",'3i SMNCC'!S$65)</f>
        <v>-4.4212717332369875</v>
      </c>
      <c r="X81" s="27"/>
      <c r="Y81" s="117">
        <f>IF('3i SMNCC'!U$65="-","-",'3i SMNCC'!U$65)</f>
        <v>-9.9169703850481579</v>
      </c>
      <c r="Z81" s="117" t="str">
        <f>IF('3i SMNCC'!V$65="-","-",'3i SMNCC'!V$65)</f>
        <v>-</v>
      </c>
      <c r="AA81" s="117" t="str">
        <f>IF('3i SMNCC'!W$65="-","-",'3i SMNCC'!W$65)</f>
        <v>-</v>
      </c>
      <c r="AB81" s="117" t="str">
        <f>IF('3i SMNCC'!X$65="-","-",'3i SMNCC'!X$65)</f>
        <v>-</v>
      </c>
      <c r="AC81" s="117" t="str">
        <f>IF('3i SMNCC'!Y$65="-","-",'3i SMNCC'!Y$65)</f>
        <v>-</v>
      </c>
      <c r="AD81" s="25"/>
    </row>
    <row r="82" spans="1:30" s="26" customFormat="1" ht="11.25" customHeight="1" x14ac:dyDescent="0.15">
      <c r="A82" s="207"/>
      <c r="B82" s="120" t="s">
        <v>248</v>
      </c>
      <c r="C82" s="120" t="s">
        <v>187</v>
      </c>
      <c r="D82" s="122" t="s">
        <v>123</v>
      </c>
      <c r="E82" s="119"/>
      <c r="F82" s="27"/>
      <c r="G82" s="117">
        <f>IF('3g CPIH'!C$17="-","-",'3j PAAC PAP'!$G$23*('3g CPIH'!C$17/'3g CPIH'!$G$17))</f>
        <v>38.769117710371823</v>
      </c>
      <c r="H82" s="117">
        <f>IF('3g CPIH'!D$17="-","-",'3j PAAC PAP'!$G$23*('3g CPIH'!D$17/'3g CPIH'!$G$17))</f>
        <v>38.846733561643838</v>
      </c>
      <c r="I82" s="117">
        <f>IF('3g CPIH'!E$17="-","-",'3j PAAC PAP'!$G$23*('3g CPIH'!E$17/'3g CPIH'!$G$17))</f>
        <v>38.963157338551866</v>
      </c>
      <c r="J82" s="117">
        <f>IF('3g CPIH'!F$17="-","-",'3j PAAC PAP'!$G$23*('3g CPIH'!F$17/'3g CPIH'!$G$17))</f>
        <v>39.19600489236791</v>
      </c>
      <c r="K82" s="117">
        <f>IF('3g CPIH'!G$17="-","-",'3j PAAC PAP'!$G$23*('3g CPIH'!G$17/'3g CPIH'!$G$17))</f>
        <v>39.661700000000003</v>
      </c>
      <c r="L82" s="117">
        <f>IF('3g CPIH'!H$17="-","-",'3j PAAC PAP'!$G$23*('3g CPIH'!H$17/'3g CPIH'!$G$17))</f>
        <v>40.166203033268111</v>
      </c>
      <c r="M82" s="117">
        <f>IF('3g CPIH'!I$17="-","-",'3j PAAC PAP'!$G$23*('3g CPIH'!I$17/'3g CPIH'!$G$17))</f>
        <v>40.748321917808219</v>
      </c>
      <c r="N82" s="117">
        <f>IF('3g CPIH'!J$17="-","-",'3j PAAC PAP'!$G$23*('3g CPIH'!J$17/'3g CPIH'!$G$17))</f>
        <v>41.097593248532299</v>
      </c>
      <c r="O82" s="27"/>
      <c r="P82" s="117">
        <f>IF('3g CPIH'!L$17="-","-",'3j PAAC PAP'!$G$23*('3g CPIH'!L$17/'3g CPIH'!$G$17))</f>
        <v>41.097593248532299</v>
      </c>
      <c r="Q82" s="117">
        <f>IF('3g CPIH'!M$17="-","-",'3j PAAC PAP'!$G$23*('3g CPIH'!M$17/'3g CPIH'!$G$17))</f>
        <v>41.563288356164385</v>
      </c>
      <c r="R82" s="117">
        <f>IF('3g CPIH'!N$17="-","-",'3j PAAC PAP'!$G$23*('3g CPIH'!N$17/'3g CPIH'!$G$17))</f>
        <v>41.87375176125245</v>
      </c>
      <c r="S82" s="117">
        <f>IF('3g CPIH'!O$17="-","-",'3j PAAC PAP'!$G$23*('3g CPIH'!O$17/'3g CPIH'!$G$17))</f>
        <v>42.1065993150685</v>
      </c>
      <c r="T82" s="117">
        <f>IF('3g CPIH'!P$17="-","-",'3j PAAC PAP'!$G$23*('3g CPIH'!P$17/'3g CPIH'!$G$17))</f>
        <v>42.223023091976515</v>
      </c>
      <c r="U82" s="117">
        <f>IF('3g CPIH'!Q$17="-","-",'3j PAAC PAP'!$G$23*('3g CPIH'!Q$17/'3g CPIH'!$G$17))</f>
        <v>42.455870645792565</v>
      </c>
      <c r="V82" s="117">
        <f>IF('3g CPIH'!R$17="-","-",'3j PAAC PAP'!$G$23*('3g CPIH'!R$17/'3g CPIH'!$G$17))</f>
        <v>43.232029158512731</v>
      </c>
      <c r="W82" s="117">
        <f>IF('3g CPIH'!S$17="-","-",'3j PAAC PAP'!$G$23*('3g CPIH'!S$17/'3g CPIH'!$G$17))</f>
        <v>44.512690704500983</v>
      </c>
      <c r="X82" s="27"/>
      <c r="Y82" s="117">
        <f>IF('3g CPIH'!U$17="-","-",'3j PAAC PAP'!$G$23*('3g CPIH'!U$17/'3g CPIH'!$G$17))</f>
        <v>46.763550391389437</v>
      </c>
      <c r="Z82" s="117" t="str">
        <f>IF('3g CPIH'!V$17="-","-",'3j PAAC PAP'!$G$23*('3g CPIH'!V$17/'3g CPIH'!$G$17))</f>
        <v>-</v>
      </c>
      <c r="AA82" s="117" t="str">
        <f>IF('3g CPIH'!W$17="-","-",'3j PAAC PAP'!$G$23*('3g CPIH'!W$17/'3g CPIH'!$G$17))</f>
        <v>-</v>
      </c>
      <c r="AB82" s="117" t="str">
        <f>IF('3g CPIH'!X$17="-","-",'3j PAAC PAP'!$G$23*('3g CPIH'!X$17/'3g CPIH'!$G$17))</f>
        <v>-</v>
      </c>
      <c r="AC82" s="117" t="str">
        <f>IF('3g CPIH'!Y$17="-","-",'3j PAAC PAP'!$G$23*('3g CPIH'!Y$17/'3g CPIH'!$G$17))</f>
        <v>-</v>
      </c>
      <c r="AD82" s="25"/>
    </row>
    <row r="83" spans="1:30" s="26" customFormat="1" ht="11.25" customHeight="1" x14ac:dyDescent="0.15">
      <c r="A83" s="207"/>
      <c r="B83" s="120" t="s">
        <v>248</v>
      </c>
      <c r="C83" s="120" t="s">
        <v>188</v>
      </c>
      <c r="D83" s="122" t="s">
        <v>123</v>
      </c>
      <c r="E83" s="119"/>
      <c r="F83" s="27"/>
      <c r="G83" s="117">
        <f>IF(G78="-","-",SUM(G75:G81)*'3j PAAC PAP'!$G$41)</f>
        <v>0</v>
      </c>
      <c r="H83" s="117">
        <f>IF(H78="-","-",SUM(H75:H81)*'3j PAAC PAP'!$G$41)</f>
        <v>0</v>
      </c>
      <c r="I83" s="117">
        <f>IF(I78="-","-",SUM(I75:I81)*'3j PAAC PAP'!$G$41)</f>
        <v>0</v>
      </c>
      <c r="J83" s="117">
        <f>IF(J78="-","-",SUM(J75:J81)*'3j PAAC PAP'!$G$41)</f>
        <v>0</v>
      </c>
      <c r="K83" s="117">
        <f>IF(K78="-","-",SUM(K75:K81)*'3j PAAC PAP'!$G$41)</f>
        <v>0</v>
      </c>
      <c r="L83" s="117">
        <f>IF(L78="-","-",SUM(L75:L81)*'3j PAAC PAP'!$G$41)</f>
        <v>0</v>
      </c>
      <c r="M83" s="117">
        <f>IF(M78="-","-",SUM(M75:M81)*'3j PAAC PAP'!$G$41)</f>
        <v>0</v>
      </c>
      <c r="N83" s="117">
        <f>IF(N78="-","-",SUM(N75:N81)*'3j PAAC PAP'!$G$41)</f>
        <v>0</v>
      </c>
      <c r="O83" s="27"/>
      <c r="P83" s="117">
        <f>IF(P78="-","-",SUM(P75:P81)*'3j PAAC PAP'!$G$41)</f>
        <v>0</v>
      </c>
      <c r="Q83" s="117">
        <f>IF(Q78="-","-",SUM(Q75:Q81)*'3j PAAC PAP'!$G$41)</f>
        <v>0</v>
      </c>
      <c r="R83" s="117">
        <f>IF(R78="-","-",SUM(R75:R81)*'3j PAAC PAP'!$G$41)</f>
        <v>0</v>
      </c>
      <c r="S83" s="117">
        <f>IF(S78="-","-",SUM(S75:S81)*'3j PAAC PAP'!$G$41)</f>
        <v>0</v>
      </c>
      <c r="T83" s="117">
        <f>IF(T78="-","-",SUM(T75:T81)*'3j PAAC PAP'!$G$41)</f>
        <v>0</v>
      </c>
      <c r="U83" s="117">
        <f>IF(U78="-","-",SUM(U75:U81)*'3j PAAC PAP'!$G$41)</f>
        <v>0</v>
      </c>
      <c r="V83" s="117">
        <f>IF(V78="-","-",SUM(V75:V81)*'3j PAAC PAP'!$G$41)</f>
        <v>0</v>
      </c>
      <c r="W83" s="117">
        <f>IF(W78="-","-",SUM(W75:W81)*'3j PAAC PAP'!$G$41)</f>
        <v>0</v>
      </c>
      <c r="X83" s="27"/>
      <c r="Y83" s="117">
        <f>IF(Y78="-","-",SUM(Y75:Y81)*'3j PAAC PAP'!$G$41)</f>
        <v>0</v>
      </c>
      <c r="Z83" s="117" t="str">
        <f>IF(Z78="-","-",SUM(Z75:Z81)*'3j PAAC PAP'!$G$41)</f>
        <v>-</v>
      </c>
      <c r="AA83" s="117" t="str">
        <f>IF(AA78="-","-",SUM(AA75:AA81)*'3j PAAC PAP'!$G$41)</f>
        <v>-</v>
      </c>
      <c r="AB83" s="117" t="str">
        <f>IF(AB78="-","-",SUM(AB75:AB81)*'3j PAAC PAP'!$G$41)</f>
        <v>-</v>
      </c>
      <c r="AC83" s="117" t="str">
        <f>IF(AC78="-","-",SUM(AC75:AC81)*'3j PAAC PAP'!$G$41)</f>
        <v>-</v>
      </c>
      <c r="AD83" s="25"/>
    </row>
    <row r="84" spans="1:30" s="26" customFormat="1" ht="11.25" customHeight="1" x14ac:dyDescent="0.15">
      <c r="A84" s="207"/>
      <c r="B84" s="120" t="s">
        <v>189</v>
      </c>
      <c r="C84" s="120" t="s">
        <v>250</v>
      </c>
      <c r="D84" s="122" t="s">
        <v>123</v>
      </c>
      <c r="E84" s="119"/>
      <c r="F84" s="27"/>
      <c r="G84" s="117">
        <f>IF(G78="-","-",SUM(G75:G83)*'3k EBIT'!$E$11)</f>
        <v>2.1074089853579236</v>
      </c>
      <c r="H84" s="117">
        <f>IF(H78="-","-",SUM(H75:H83)*'3k EBIT'!$E$11)</f>
        <v>2.1113737855176109</v>
      </c>
      <c r="I84" s="117">
        <f>IF(I78="-","-",SUM(I75:I83)*'3k EBIT'!$E$11)</f>
        <v>2.1185407260345759</v>
      </c>
      <c r="J84" s="117">
        <f>IF(J78="-","-",SUM(J75:J83)*'3k EBIT'!$E$11)</f>
        <v>2.1304351265136363</v>
      </c>
      <c r="K84" s="117">
        <f>IF(K78="-","-",SUM(K75:K83)*'3k EBIT'!$E$11)</f>
        <v>2.1557688535103194</v>
      </c>
      <c r="L84" s="117">
        <f>IF(L78="-","-",SUM(L75:L83)*'3k EBIT'!$E$11)</f>
        <v>2.1795568849503861</v>
      </c>
      <c r="M84" s="117">
        <f>IF(M78="-","-",SUM(M75:M83)*'3k EBIT'!$E$11)</f>
        <v>2.2446744028704719</v>
      </c>
      <c r="N84" s="117">
        <f>IF(N78="-","-",SUM(N75:N83)*'3k EBIT'!$E$11)</f>
        <v>2.2633936210989636</v>
      </c>
      <c r="O84" s="27"/>
      <c r="P84" s="117">
        <f>IF(P78="-","-",SUM(P75:P83)*'3k EBIT'!$E$11)</f>
        <v>2.2633936210989636</v>
      </c>
      <c r="Q84" s="117">
        <f>IF(Q78="-","-",SUM(Q75:Q83)*'3k EBIT'!$E$11)</f>
        <v>2.3168217242077791</v>
      </c>
      <c r="R84" s="117">
        <f>IF(R78="-","-",SUM(R75:R83)*'3k EBIT'!$E$11)</f>
        <v>2.3276183150087935</v>
      </c>
      <c r="S84" s="117">
        <f>IF(S78="-","-",SUM(S75:S83)*'3k EBIT'!$E$11)</f>
        <v>2.3655648117716734</v>
      </c>
      <c r="T84" s="117">
        <f>IF(T78="-","-",SUM(T75:T83)*'3k EBIT'!$E$11)</f>
        <v>2.3559741078194558</v>
      </c>
      <c r="U84" s="117">
        <f>IF(U78="-","-",SUM(U75:U83)*'3k EBIT'!$E$11)</f>
        <v>2.3654859215535939</v>
      </c>
      <c r="V84" s="117">
        <f>IF(V78="-","-",SUM(V75:V83)*'3k EBIT'!$E$11)</f>
        <v>2.2879451005225158</v>
      </c>
      <c r="W84" s="117">
        <f>IF(W78="-","-",SUM(W75:W83)*'3k EBIT'!$E$11)</f>
        <v>2.4267780991291965</v>
      </c>
      <c r="X84" s="27"/>
      <c r="Y84" s="117">
        <f>IF(Y78="-","-",SUM(Y75:Y83)*'3k EBIT'!$E$11)</f>
        <v>2.441596933837205</v>
      </c>
      <c r="Z84" s="117" t="str">
        <f>IF(Z78="-","-",SUM(Z75:Z83)*'3k EBIT'!$E$11)</f>
        <v>-</v>
      </c>
      <c r="AA84" s="117" t="str">
        <f>IF(AA78="-","-",SUM(AA75:AA83)*'3k EBIT'!$E$11)</f>
        <v>-</v>
      </c>
      <c r="AB84" s="117" t="str">
        <f>IF(AB78="-","-",SUM(AB75:AB83)*'3k EBIT'!$E$11)</f>
        <v>-</v>
      </c>
      <c r="AC84" s="117" t="str">
        <f>IF(AC78="-","-",SUM(AC75:AC83)*'3k EBIT'!$E$11)</f>
        <v>-</v>
      </c>
      <c r="AD84" s="25"/>
    </row>
    <row r="85" spans="1:30" s="26" customFormat="1" ht="12.6" customHeight="1" x14ac:dyDescent="0.15">
      <c r="A85" s="207"/>
      <c r="B85" s="120" t="s">
        <v>251</v>
      </c>
      <c r="C85" s="156" t="s">
        <v>252</v>
      </c>
      <c r="D85" s="122" t="s">
        <v>123</v>
      </c>
      <c r="E85" s="118"/>
      <c r="F85" s="27"/>
      <c r="G85" s="117">
        <f>IF(G80="-","-",SUM(G75:G78,G80:G84)*'3l HAP'!$E$12)</f>
        <v>1.6239243268456498</v>
      </c>
      <c r="H85" s="117">
        <f>IF(H80="-","-",SUM(H75:H78,H80:H84)*'3l HAP'!$E$12)</f>
        <v>1.6269795171172732</v>
      </c>
      <c r="I85" s="117">
        <f>IF(I80="-","-",SUM(I75:I78,I80:I84)*'3l HAP'!$E$12)</f>
        <v>1.6325022083155263</v>
      </c>
      <c r="J85" s="117">
        <f>IF(J80="-","-",SUM(J75:J78,J80:J84)*'3l HAP'!$E$12)</f>
        <v>1.6416677791303957</v>
      </c>
      <c r="K85" s="117">
        <f>IF(K80="-","-",SUM(K75:K78,K80:K84)*'3l HAP'!$E$12)</f>
        <v>1.6611894077489591</v>
      </c>
      <c r="L85" s="117">
        <f>IF(L80="-","-",SUM(L75:L78,L80:L84)*'3l HAP'!$E$12)</f>
        <v>1.6795199564045309</v>
      </c>
      <c r="M85" s="117">
        <f>IF(M80="-","-",SUM(M75:M78,M80:M84)*'3l HAP'!$E$12)</f>
        <v>1.729698124092411</v>
      </c>
      <c r="N85" s="117">
        <f>IF(N80="-","-",SUM(N75:N78,N80:N84)*'3l HAP'!$E$12)</f>
        <v>1.7441227536123509</v>
      </c>
      <c r="O85" s="27"/>
      <c r="P85" s="117">
        <f>IF(P80="-","-",SUM(P75:P78,P80:P84)*'3l HAP'!$E$12)</f>
        <v>1.7441227536123509</v>
      </c>
      <c r="Q85" s="117">
        <f>IF(Q80="-","-",SUM(Q75:Q78,Q80:Q84)*'3l HAP'!$E$12)</f>
        <v>1.7852933080602276</v>
      </c>
      <c r="R85" s="117">
        <f>IF(R80="-","-",SUM(R75:R78,R80:R84)*'3l HAP'!$E$12)</f>
        <v>1.7936129301983992</v>
      </c>
      <c r="S85" s="117">
        <f>IF(S80="-","-",SUM(S75:S78,S80:S84)*'3l HAP'!$E$12)</f>
        <v>1.8228536896522858</v>
      </c>
      <c r="T85" s="117">
        <f>IF(T80="-","-",SUM(T75:T78,T80:T84)*'3l HAP'!$E$12)</f>
        <v>1.8154632981488843</v>
      </c>
      <c r="U85" s="117">
        <f>IF(U80="-","-",SUM(U75:U78,U80:U84)*'3l HAP'!$E$12)</f>
        <v>1.8227928985361903</v>
      </c>
      <c r="V85" s="117">
        <f>IF(V80="-","-",SUM(V75:V78,V80:V84)*'3l HAP'!$E$12)</f>
        <v>1.7630415989684103</v>
      </c>
      <c r="W85" s="117">
        <f>IF(W80="-","-",SUM(W75:W78,W80:W84)*'3l HAP'!$E$12)</f>
        <v>1.8700233407056581</v>
      </c>
      <c r="X85" s="27"/>
      <c r="Y85" s="117">
        <f>IF(Y80="-","-",SUM(Y75:Y78,Y80:Y84)*'3l HAP'!$E$12)</f>
        <v>1.8814424180395022</v>
      </c>
      <c r="Z85" s="117" t="str">
        <f>IF(Z80="-","-",SUM(Z75:Z78,Z80:Z84)*'3l HAP'!$E$12)</f>
        <v>-</v>
      </c>
      <c r="AA85" s="117" t="str">
        <f>IF(AA80="-","-",SUM(AA75:AA78,AA80:AA84)*'3l HAP'!$E$12)</f>
        <v>-</v>
      </c>
      <c r="AB85" s="117" t="str">
        <f>IF(AB80="-","-",SUM(AB75:AB78,AB80:AB84)*'3l HAP'!$E$12)</f>
        <v>-</v>
      </c>
      <c r="AC85" s="117" t="str">
        <f>IF(AC80="-","-",SUM(AC75:AC78,AC80:AC84)*'3l HAP'!$E$12)</f>
        <v>-</v>
      </c>
      <c r="AD85" s="25"/>
    </row>
    <row r="86" spans="1:30" s="26" customFormat="1" ht="11.25" customHeight="1" x14ac:dyDescent="0.15">
      <c r="A86" s="207"/>
      <c r="B86" s="120" t="s">
        <v>253</v>
      </c>
      <c r="C86" s="120" t="str">
        <f>B86&amp;"_"&amp;D86</f>
        <v>Total_Northern</v>
      </c>
      <c r="D86" s="122" t="s">
        <v>123</v>
      </c>
      <c r="E86" s="119"/>
      <c r="F86" s="27"/>
      <c r="G86" s="117">
        <f>IF(G80="-","-",SUM(G75:G85))</f>
        <v>112.54014089987002</v>
      </c>
      <c r="H86" s="117">
        <f t="shared" ref="H86:W86" si="10">IF(H80="-","-",SUM(H75:H85))</f>
        <v>112.75186969656357</v>
      </c>
      <c r="I86" s="117">
        <f t="shared" si="10"/>
        <v>113.13459962758513</v>
      </c>
      <c r="J86" s="117">
        <f t="shared" si="10"/>
        <v>113.76978601766574</v>
      </c>
      <c r="K86" s="117">
        <f t="shared" si="10"/>
        <v>115.12266114799615</v>
      </c>
      <c r="L86" s="117">
        <f t="shared" si="10"/>
        <v>116.3929928342497</v>
      </c>
      <c r="M86" s="117">
        <f t="shared" si="10"/>
        <v>119.87040737157626</v>
      </c>
      <c r="N86" s="117">
        <f t="shared" si="10"/>
        <v>120.87005360617371</v>
      </c>
      <c r="O86" s="27"/>
      <c r="P86" s="117">
        <f t="shared" si="10"/>
        <v>120.87005360617371</v>
      </c>
      <c r="Q86" s="117">
        <f t="shared" si="10"/>
        <v>123.7232284258956</v>
      </c>
      <c r="R86" s="117">
        <f t="shared" si="10"/>
        <v>124.29978943442619</v>
      </c>
      <c r="S86" s="117">
        <f t="shared" si="10"/>
        <v>126.32621340908989</v>
      </c>
      <c r="T86" s="117">
        <f t="shared" si="10"/>
        <v>125.81404933386258</v>
      </c>
      <c r="U86" s="117">
        <f t="shared" si="10"/>
        <v>126.3220005029478</v>
      </c>
      <c r="V86" s="117">
        <f t="shared" si="10"/>
        <v>122.18115504534573</v>
      </c>
      <c r="W86" s="117">
        <f t="shared" si="10"/>
        <v>129.5951336955761</v>
      </c>
      <c r="X86" s="27"/>
      <c r="Y86" s="117">
        <f t="shared" ref="Y86:AC86" si="11">IF(Y80="-","-",SUM(Y75:Y85))</f>
        <v>130.38649111959694</v>
      </c>
      <c r="Z86" s="117" t="str">
        <f t="shared" si="11"/>
        <v>-</v>
      </c>
      <c r="AA86" s="117" t="str">
        <f t="shared" si="11"/>
        <v>-</v>
      </c>
      <c r="AB86" s="117" t="str">
        <f t="shared" si="11"/>
        <v>-</v>
      </c>
      <c r="AC86" s="117" t="str">
        <f t="shared" si="11"/>
        <v>-</v>
      </c>
      <c r="AD86" s="25"/>
    </row>
    <row r="87" spans="1:30" s="26" customFormat="1" ht="11.25" customHeight="1" x14ac:dyDescent="0.15">
      <c r="A87" s="207"/>
      <c r="B87" s="123" t="s">
        <v>244</v>
      </c>
      <c r="C87" s="123" t="s">
        <v>180</v>
      </c>
      <c r="D87" s="121" t="s">
        <v>122</v>
      </c>
      <c r="E87" s="75"/>
      <c r="F87" s="27"/>
      <c r="G87" s="35" t="s">
        <v>249</v>
      </c>
      <c r="H87" s="35" t="s">
        <v>249</v>
      </c>
      <c r="I87" s="35" t="s">
        <v>249</v>
      </c>
      <c r="J87" s="35" t="s">
        <v>249</v>
      </c>
      <c r="K87" s="35" t="s">
        <v>249</v>
      </c>
      <c r="L87" s="35" t="s">
        <v>249</v>
      </c>
      <c r="M87" s="35" t="s">
        <v>249</v>
      </c>
      <c r="N87" s="35" t="s">
        <v>249</v>
      </c>
      <c r="O87" s="27"/>
      <c r="P87" s="35" t="s">
        <v>249</v>
      </c>
      <c r="Q87" s="35" t="s">
        <v>249</v>
      </c>
      <c r="R87" s="35" t="s">
        <v>249</v>
      </c>
      <c r="S87" s="35" t="s">
        <v>249</v>
      </c>
      <c r="T87" s="35" t="s">
        <v>249</v>
      </c>
      <c r="U87" s="35" t="s">
        <v>249</v>
      </c>
      <c r="V87" s="35" t="s">
        <v>249</v>
      </c>
      <c r="W87" s="35" t="s">
        <v>249</v>
      </c>
      <c r="X87" s="27"/>
      <c r="Y87" s="35" t="s">
        <v>249</v>
      </c>
      <c r="Z87" s="35" t="s">
        <v>249</v>
      </c>
      <c r="AA87" s="35" t="s">
        <v>249</v>
      </c>
      <c r="AB87" s="35" t="s">
        <v>249</v>
      </c>
      <c r="AC87" s="35" t="s">
        <v>249</v>
      </c>
      <c r="AD87" s="25"/>
    </row>
    <row r="88" spans="1:30" s="26" customFormat="1" ht="11.25" x14ac:dyDescent="0.15">
      <c r="A88" s="207"/>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x14ac:dyDescent="0.15">
      <c r="A89" s="207"/>
      <c r="B89" s="123" t="s">
        <v>245</v>
      </c>
      <c r="C89" s="123" t="s">
        <v>182</v>
      </c>
      <c r="D89" s="121" t="s">
        <v>122</v>
      </c>
      <c r="E89" s="75"/>
      <c r="F89" s="27"/>
      <c r="G89" s="35" t="str">
        <f>IF('3c AA'!J243="-","-",'3c AA'!J243)</f>
        <v>-</v>
      </c>
      <c r="H89" s="35" t="str">
        <f>IF('3c AA'!K243="-","-",'3c AA'!K243)</f>
        <v>-</v>
      </c>
      <c r="I89" s="35" t="str">
        <f>IF('3c AA'!L243="-","-",'3c AA'!L243)</f>
        <v>-</v>
      </c>
      <c r="J89" s="35" t="str">
        <f>IF('3c AA'!M243="-","-",'3c AA'!M243)</f>
        <v>-</v>
      </c>
      <c r="K89" s="35" t="str">
        <f>IF('3c AA'!N243="-","-",'3c AA'!N243)</f>
        <v>-</v>
      </c>
      <c r="L89" s="35" t="str">
        <f>IF('3c AA'!O243="-","-",'3c AA'!O243)</f>
        <v>-</v>
      </c>
      <c r="M89" s="35" t="str">
        <f>IF('3c AA'!P243="-","-",'3c AA'!P243)</f>
        <v>-</v>
      </c>
      <c r="N89" s="35" t="str">
        <f>IF('3c AA'!Q243="-","-",'3c AA'!Q243)</f>
        <v>-</v>
      </c>
      <c r="O89" s="27"/>
      <c r="P89" s="35" t="str">
        <f>IF('3c AA'!S243="-","-",'3c AA'!S243)</f>
        <v>-</v>
      </c>
      <c r="Q89" s="35" t="str">
        <f>IF('3c AA'!T243="-","-",'3c AA'!T243)</f>
        <v>-</v>
      </c>
      <c r="R89" s="35" t="str">
        <f>IF('3c AA'!U243="-","-",'3c AA'!U243)</f>
        <v>-</v>
      </c>
      <c r="S89" s="35" t="str">
        <f>IF('3c AA'!V243="-","-",'3c AA'!V243)</f>
        <v>-</v>
      </c>
      <c r="T89" s="35">
        <f>IF('3c AA'!W243="-","-",'3c AA'!W243)</f>
        <v>0</v>
      </c>
      <c r="U89" s="35">
        <f>IF('3c AA'!X243="-","-",'3c AA'!X243)</f>
        <v>0</v>
      </c>
      <c r="V89" s="35">
        <f>IF('3c AA'!Y243="-","-",'3c AA'!Y243)</f>
        <v>0</v>
      </c>
      <c r="W89" s="35" t="str">
        <f>IF('3c AA'!Z243="-","-",'3c AA'!Z243)</f>
        <v>-</v>
      </c>
      <c r="X89" s="27"/>
      <c r="Y89" s="35">
        <f>IF('3c AA'!AB243="-","-",'3c AA'!AB243)</f>
        <v>0</v>
      </c>
      <c r="Z89" s="35" t="str">
        <f>IF('3c AA'!AC243="-","-",'3c AA'!AC243)</f>
        <v>-</v>
      </c>
      <c r="AA89" s="35" t="str">
        <f>IF('3c AA'!AD243="-","-",'3c AA'!AD243)</f>
        <v>-</v>
      </c>
      <c r="AB89" s="35" t="str">
        <f>IF('3c AA'!AE243="-","-",'3c AA'!AE243)</f>
        <v>-</v>
      </c>
      <c r="AC89" s="35" t="str">
        <f>IF('3c AA'!AF243="-","-",'3c AA'!AF243)</f>
        <v>-</v>
      </c>
      <c r="AD89" s="25"/>
    </row>
    <row r="90" spans="1:30" s="331" customFormat="1" ht="11.25" x14ac:dyDescent="0.15">
      <c r="A90" s="207"/>
      <c r="B90" s="123" t="s">
        <v>246</v>
      </c>
      <c r="C90" s="123" t="s">
        <v>183</v>
      </c>
      <c r="D90" s="121" t="s">
        <v>122</v>
      </c>
      <c r="E90" s="75"/>
      <c r="F90" s="27"/>
      <c r="G90" s="35">
        <f>IF('3d PC'!G15="-","-",'3d PC'!G64+'3d PC'!G65)</f>
        <v>6.5567588596821027</v>
      </c>
      <c r="H90" s="35">
        <f>IF('3d PC'!H15="-","-",'3d PC'!H64+'3d PC'!H65)</f>
        <v>6.5567588596821027</v>
      </c>
      <c r="I90" s="35">
        <f>IF('3d PC'!I15="-","-",'3d PC'!I64+'3d PC'!I65)</f>
        <v>6.6197359495950758</v>
      </c>
      <c r="J90" s="35">
        <f>IF('3d PC'!J15="-","-",'3d PC'!J64+'3d PC'!J65)</f>
        <v>6.6197359495950758</v>
      </c>
      <c r="K90" s="35">
        <f>IF('3d PC'!K15="-","-",'3d PC'!K64+'3d PC'!K65)</f>
        <v>6.6995028867368616</v>
      </c>
      <c r="L90" s="35">
        <f>IF('3d PC'!L15="-","-",'3d PC'!L64+'3d PC'!L65)</f>
        <v>6.6995028867368616</v>
      </c>
      <c r="M90" s="35">
        <f>IF('3d PC'!M15="-","-",'3d PC'!M64+'3d PC'!M65)</f>
        <v>7.1131218301273513</v>
      </c>
      <c r="N90" s="35">
        <f>IF('3d PC'!N15="-","-",'3d PC'!N64+'3d PC'!N65)</f>
        <v>7.1131218301273513</v>
      </c>
      <c r="O90" s="27"/>
      <c r="P90" s="35">
        <f>IF('3d PC'!P15="-","-",'3d PC'!P64+'3d PC'!P65)</f>
        <v>7.1131218301273513</v>
      </c>
      <c r="Q90" s="35">
        <f>IF('3d PC'!Q15="-","-",'3d PC'!Q64+'3d PC'!Q65)</f>
        <v>7.2804579515147188</v>
      </c>
      <c r="R90" s="35">
        <f>IF('3d PC'!R15="-","-",'3d PC'!R64+'3d PC'!R65)</f>
        <v>7.1935840895118579</v>
      </c>
      <c r="S90" s="35">
        <f>IF('3d PC'!S15="-","-",'3d PC'!S64+'3d PC'!S65)</f>
        <v>7.3593999937099728</v>
      </c>
      <c r="T90" s="35">
        <f>IF('3d PC'!T15="-","-",'3d PC'!T64+'3d PC'!T65)</f>
        <v>7.0492243060839304</v>
      </c>
      <c r="U90" s="35">
        <f>IF('3d PC'!U15="-","-",'3d PC'!U64+'3d PC'!U65)</f>
        <v>7.1089669218364691</v>
      </c>
      <c r="V90" s="35">
        <f>IF('3d PC'!V15="-","-",'3d PC'!V64+'3d PC'!V65)</f>
        <v>6.9829560851947949</v>
      </c>
      <c r="W90" s="35">
        <f>IF('3d PC'!W15="-","-",'3d PC'!W64+'3d PC'!W65)</f>
        <v>12.319103597588796</v>
      </c>
      <c r="X90" s="27"/>
      <c r="Y90" s="35">
        <f>IF('3d PC'!Y15="-","-",'3d PC'!Y64+'3d PC'!Y65)</f>
        <v>12.643366379774243</v>
      </c>
      <c r="Z90" s="35" t="str">
        <f>IF('3d PC'!Z15="-","-",'3d PC'!Z64+'3d PC'!Z65)</f>
        <v>-</v>
      </c>
      <c r="AA90" s="35" t="str">
        <f>IF('3d PC'!AA15="-","-",'3d PC'!AA64+'3d PC'!AA65)</f>
        <v>-</v>
      </c>
      <c r="AB90" s="35" t="str">
        <f>IF('3d PC'!AB15="-","-",'3d PC'!AB64+'3d PC'!AB65)</f>
        <v>-</v>
      </c>
      <c r="AC90" s="35" t="str">
        <f>IF('3d PC'!AC15="-","-",'3d PC'!AC64+'3d PC'!AC65)</f>
        <v>-</v>
      </c>
      <c r="AD90" s="25"/>
    </row>
    <row r="91" spans="1:30" s="26" customFormat="1" ht="11.25" x14ac:dyDescent="0.15">
      <c r="A91" s="207"/>
      <c r="B91" s="123" t="s">
        <v>247</v>
      </c>
      <c r="C91" s="123" t="s">
        <v>184</v>
      </c>
      <c r="D91" s="121" t="s">
        <v>122</v>
      </c>
      <c r="E91" s="75"/>
      <c r="F91" s="27"/>
      <c r="G91" s="35" t="s">
        <v>249</v>
      </c>
      <c r="H91" s="35" t="s">
        <v>249</v>
      </c>
      <c r="I91" s="35" t="s">
        <v>249</v>
      </c>
      <c r="J91" s="35" t="s">
        <v>249</v>
      </c>
      <c r="K91" s="35" t="s">
        <v>249</v>
      </c>
      <c r="L91" s="35" t="s">
        <v>249</v>
      </c>
      <c r="M91" s="35" t="s">
        <v>249</v>
      </c>
      <c r="N91" s="35" t="s">
        <v>249</v>
      </c>
      <c r="O91" s="27"/>
      <c r="P91" s="35" t="s">
        <v>249</v>
      </c>
      <c r="Q91" s="35" t="s">
        <v>249</v>
      </c>
      <c r="R91" s="35" t="s">
        <v>249</v>
      </c>
      <c r="S91" s="35" t="s">
        <v>249</v>
      </c>
      <c r="T91" s="35" t="s">
        <v>249</v>
      </c>
      <c r="U91" s="35" t="s">
        <v>249</v>
      </c>
      <c r="V91" s="35" t="s">
        <v>249</v>
      </c>
      <c r="W91" s="35" t="s">
        <v>249</v>
      </c>
      <c r="X91" s="27"/>
      <c r="Y91" s="35" t="s">
        <v>249</v>
      </c>
      <c r="Z91" s="35" t="s">
        <v>249</v>
      </c>
      <c r="AA91" s="35" t="s">
        <v>249</v>
      </c>
      <c r="AB91" s="35" t="s">
        <v>249</v>
      </c>
      <c r="AC91" s="35" t="s">
        <v>249</v>
      </c>
      <c r="AD91" s="25"/>
    </row>
    <row r="92" spans="1:30" s="26" customFormat="1" ht="11.25" x14ac:dyDescent="0.15">
      <c r="A92" s="207"/>
      <c r="B92" s="123" t="s">
        <v>248</v>
      </c>
      <c r="C92" s="123" t="s">
        <v>185</v>
      </c>
      <c r="D92" s="121" t="s">
        <v>122</v>
      </c>
      <c r="E92" s="75"/>
      <c r="F92" s="27"/>
      <c r="G92" s="35">
        <f>IF('3g CPIH'!C$17="-","-",'3h OC '!$E$11*('3g CPIH'!C$17/'3g CPIH'!$G$17))</f>
        <v>63.482931017612529</v>
      </c>
      <c r="H92" s="35">
        <f>IF('3g CPIH'!D$17="-","-",'3h OC '!$E$11*('3g CPIH'!D$17/'3g CPIH'!$G$17))</f>
        <v>63.61002397260274</v>
      </c>
      <c r="I92" s="35">
        <f>IF('3g CPIH'!E$17="-","-",'3h OC '!$E$11*('3g CPIH'!E$17/'3g CPIH'!$G$17))</f>
        <v>63.800663405088073</v>
      </c>
      <c r="J92" s="35">
        <f>IF('3g CPIH'!F$17="-","-",'3h OC '!$E$11*('3g CPIH'!F$17/'3g CPIH'!$G$17))</f>
        <v>64.181942270058713</v>
      </c>
      <c r="K92" s="35">
        <f>IF('3g CPIH'!G$17="-","-",'3h OC '!$E$11*('3g CPIH'!G$17/'3g CPIH'!$G$17))</f>
        <v>64.944500000000005</v>
      </c>
      <c r="L92" s="35">
        <f>IF('3g CPIH'!H$17="-","-",'3h OC '!$E$11*('3g CPIH'!H$17/'3g CPIH'!$G$17))</f>
        <v>65.770604207436406</v>
      </c>
      <c r="M92" s="35">
        <f>IF('3g CPIH'!I$17="-","-",'3h OC '!$E$11*('3g CPIH'!I$17/'3g CPIH'!$G$17))</f>
        <v>66.723801369863011</v>
      </c>
      <c r="N92" s="35">
        <f>IF('3g CPIH'!J$17="-","-",'3h OC '!$E$11*('3g CPIH'!J$17/'3g CPIH'!$G$17))</f>
        <v>67.295719667318991</v>
      </c>
      <c r="O92" s="27"/>
      <c r="P92" s="35">
        <f>IF('3g CPIH'!L$17="-","-",'3h OC '!$E$11*('3g CPIH'!L$17/'3g CPIH'!$G$17))</f>
        <v>67.295719667318991</v>
      </c>
      <c r="Q92" s="35">
        <f>IF('3g CPIH'!M$17="-","-",'3h OC '!$E$11*('3g CPIH'!M$17/'3g CPIH'!$G$17))</f>
        <v>68.058277397260284</v>
      </c>
      <c r="R92" s="35">
        <f>IF('3g CPIH'!N$17="-","-",'3h OC '!$E$11*('3g CPIH'!N$17/'3g CPIH'!$G$17))</f>
        <v>68.566649217221141</v>
      </c>
      <c r="S92" s="35">
        <f>IF('3g CPIH'!O$17="-","-",'3h OC '!$E$11*('3g CPIH'!O$17/'3g CPIH'!$G$17))</f>
        <v>68.947928082191794</v>
      </c>
      <c r="T92" s="35">
        <f>IF('3g CPIH'!P$17="-","-",'3h OC '!$E$11*('3g CPIH'!P$17/'3g CPIH'!$G$17))</f>
        <v>69.138567514677106</v>
      </c>
      <c r="U92" s="35">
        <f>IF('3g CPIH'!Q$17="-","-",'3h OC '!$E$11*('3g CPIH'!Q$17/'3g CPIH'!$G$17))</f>
        <v>69.51984637964776</v>
      </c>
      <c r="V92" s="35">
        <f>IF('3g CPIH'!R$17="-","-",'3h OC '!$E$11*('3g CPIH'!R$17/'3g CPIH'!$G$17))</f>
        <v>70.790775929549909</v>
      </c>
      <c r="W92" s="35">
        <f>IF('3g CPIH'!S$17="-","-",'3h OC '!$E$11*('3g CPIH'!S$17/'3g CPIH'!$G$17))</f>
        <v>72.88780968688846</v>
      </c>
      <c r="X92" s="27"/>
      <c r="Y92" s="35">
        <f>IF('3g CPIH'!U$17="-","-",'3h OC '!$E$11*('3g CPIH'!U$17/'3g CPIH'!$G$17))</f>
        <v>76.573505381604704</v>
      </c>
      <c r="Z92" s="35" t="str">
        <f>IF('3g CPIH'!V$17="-","-",'3h OC '!$E$11*('3g CPIH'!V$17/'3g CPIH'!$G$17))</f>
        <v>-</v>
      </c>
      <c r="AA92" s="35" t="str">
        <f>IF('3g CPIH'!W$17="-","-",'3h OC '!$E$11*('3g CPIH'!W$17/'3g CPIH'!$G$17))</f>
        <v>-</v>
      </c>
      <c r="AB92" s="35" t="str">
        <f>IF('3g CPIH'!X$17="-","-",'3h OC '!$E$11*('3g CPIH'!X$17/'3g CPIH'!$G$17))</f>
        <v>-</v>
      </c>
      <c r="AC92" s="35" t="str">
        <f>IF('3g CPIH'!Y$17="-","-",'3h OC '!$E$11*('3g CPIH'!Y$17/'3g CPIH'!$G$17))</f>
        <v>-</v>
      </c>
      <c r="AD92" s="25"/>
    </row>
    <row r="93" spans="1:30" s="26" customFormat="1" ht="11.25" customHeight="1" x14ac:dyDescent="0.15">
      <c r="A93" s="207"/>
      <c r="B93" s="123" t="s">
        <v>248</v>
      </c>
      <c r="C93" s="123" t="s">
        <v>186</v>
      </c>
      <c r="D93" s="121" t="s">
        <v>122</v>
      </c>
      <c r="E93" s="75"/>
      <c r="F93" s="27"/>
      <c r="G93" s="35" t="s">
        <v>249</v>
      </c>
      <c r="H93" s="35" t="s">
        <v>249</v>
      </c>
      <c r="I93" s="35" t="s">
        <v>249</v>
      </c>
      <c r="J93" s="35" t="s">
        <v>249</v>
      </c>
      <c r="K93" s="35">
        <f>IF('3i SMNCC'!G$65="-","-",'3i SMNCC'!G$65)</f>
        <v>0</v>
      </c>
      <c r="L93" s="35">
        <f>IF('3i SMNCC'!H$65="-","-",'3i SMNCC'!H$65)</f>
        <v>-0.10239413454660828</v>
      </c>
      <c r="M93" s="35">
        <f>IF('3i SMNCC'!I$65="-","-",'3i SMNCC'!I$65)</f>
        <v>1.3107897268148032</v>
      </c>
      <c r="N93" s="35">
        <f>IF('3i SMNCC'!J$65="-","-",'3i SMNCC'!J$65)</f>
        <v>1.3561024854837453</v>
      </c>
      <c r="O93" s="27"/>
      <c r="P93" s="35">
        <f>IF('3i SMNCC'!L$65="-","-",'3i SMNCC'!L$65)</f>
        <v>1.3561024854837453</v>
      </c>
      <c r="Q93" s="35">
        <f>IF('3i SMNCC'!M$65="-","-",'3i SMNCC'!M$65)</f>
        <v>2.7190896886881828</v>
      </c>
      <c r="R93" s="35">
        <f>IF('3i SMNCC'!N$65="-","-",'3i SMNCC'!N$65)</f>
        <v>2.5445731212335492</v>
      </c>
      <c r="S93" s="35">
        <f>IF('3i SMNCC'!O$65="-","-",'3i SMNCC'!O$65)</f>
        <v>3.7238675166956514</v>
      </c>
      <c r="T93" s="35">
        <f>IF('3i SMNCC'!P$65="-","-",'3i SMNCC'!P$65)</f>
        <v>3.2317970151566944</v>
      </c>
      <c r="U93" s="35">
        <f>IF('3i SMNCC'!Q$65="-","-",'3i SMNCC'!Q$65)</f>
        <v>3.0490377355812108</v>
      </c>
      <c r="V93" s="35">
        <f>IF('3i SMNCC'!R$65="-","-",'3i SMNCC'!R$65)</f>
        <v>-2.8755928274026386</v>
      </c>
      <c r="W93" s="35">
        <f>IF('3i SMNCC'!S$65="-","-",'3i SMNCC'!S$65)</f>
        <v>-4.4212717332369875</v>
      </c>
      <c r="X93" s="27"/>
      <c r="Y93" s="35">
        <f>IF('3i SMNCC'!U$65="-","-",'3i SMNCC'!U$65)</f>
        <v>-9.9169703850481579</v>
      </c>
      <c r="Z93" s="35" t="str">
        <f>IF('3i SMNCC'!V$65="-","-",'3i SMNCC'!V$65)</f>
        <v>-</v>
      </c>
      <c r="AA93" s="35" t="str">
        <f>IF('3i SMNCC'!W$65="-","-",'3i SMNCC'!W$65)</f>
        <v>-</v>
      </c>
      <c r="AB93" s="35" t="str">
        <f>IF('3i SMNCC'!X$65="-","-",'3i SMNCC'!X$65)</f>
        <v>-</v>
      </c>
      <c r="AC93" s="35" t="str">
        <f>IF('3i SMNCC'!Y$65="-","-",'3i SMNCC'!Y$65)</f>
        <v>-</v>
      </c>
      <c r="AD93" s="25"/>
    </row>
    <row r="94" spans="1:30" s="26" customFormat="1" ht="11.25" customHeight="1" x14ac:dyDescent="0.15">
      <c r="A94" s="207"/>
      <c r="B94" s="123" t="s">
        <v>248</v>
      </c>
      <c r="C94" s="123" t="s">
        <v>187</v>
      </c>
      <c r="D94" s="121" t="s">
        <v>122</v>
      </c>
      <c r="E94" s="75"/>
      <c r="F94" s="27"/>
      <c r="G94" s="35">
        <f>IF('3g CPIH'!C$17="-","-",'3j PAAC PAP'!$G$23*('3g CPIH'!C$17/'3g CPIH'!$G$17))</f>
        <v>38.769117710371823</v>
      </c>
      <c r="H94" s="35">
        <f>IF('3g CPIH'!D$17="-","-",'3j PAAC PAP'!$G$23*('3g CPIH'!D$17/'3g CPIH'!$G$17))</f>
        <v>38.846733561643838</v>
      </c>
      <c r="I94" s="35">
        <f>IF('3g CPIH'!E$17="-","-",'3j PAAC PAP'!$G$23*('3g CPIH'!E$17/'3g CPIH'!$G$17))</f>
        <v>38.963157338551866</v>
      </c>
      <c r="J94" s="35">
        <f>IF('3g CPIH'!F$17="-","-",'3j PAAC PAP'!$G$23*('3g CPIH'!F$17/'3g CPIH'!$G$17))</f>
        <v>39.19600489236791</v>
      </c>
      <c r="K94" s="35">
        <f>IF('3g CPIH'!G$17="-","-",'3j PAAC PAP'!$G$23*('3g CPIH'!G$17/'3g CPIH'!$G$17))</f>
        <v>39.661700000000003</v>
      </c>
      <c r="L94" s="35">
        <f>IF('3g CPIH'!H$17="-","-",'3j PAAC PAP'!$G$23*('3g CPIH'!H$17/'3g CPIH'!$G$17))</f>
        <v>40.166203033268111</v>
      </c>
      <c r="M94" s="35">
        <f>IF('3g CPIH'!I$17="-","-",'3j PAAC PAP'!$G$23*('3g CPIH'!I$17/'3g CPIH'!$G$17))</f>
        <v>40.748321917808219</v>
      </c>
      <c r="N94" s="35">
        <f>IF('3g CPIH'!J$17="-","-",'3j PAAC PAP'!$G$23*('3g CPIH'!J$17/'3g CPIH'!$G$17))</f>
        <v>41.097593248532299</v>
      </c>
      <c r="O94" s="27"/>
      <c r="P94" s="35">
        <f>IF('3g CPIH'!L$17="-","-",'3j PAAC PAP'!$G$23*('3g CPIH'!L$17/'3g CPIH'!$G$17))</f>
        <v>41.097593248532299</v>
      </c>
      <c r="Q94" s="35">
        <f>IF('3g CPIH'!M$17="-","-",'3j PAAC PAP'!$G$23*('3g CPIH'!M$17/'3g CPIH'!$G$17))</f>
        <v>41.563288356164385</v>
      </c>
      <c r="R94" s="35">
        <f>IF('3g CPIH'!N$17="-","-",'3j PAAC PAP'!$G$23*('3g CPIH'!N$17/'3g CPIH'!$G$17))</f>
        <v>41.87375176125245</v>
      </c>
      <c r="S94" s="35">
        <f>IF('3g CPIH'!O$17="-","-",'3j PAAC PAP'!$G$23*('3g CPIH'!O$17/'3g CPIH'!$G$17))</f>
        <v>42.1065993150685</v>
      </c>
      <c r="T94" s="35">
        <f>IF('3g CPIH'!P$17="-","-",'3j PAAC PAP'!$G$23*('3g CPIH'!P$17/'3g CPIH'!$G$17))</f>
        <v>42.223023091976515</v>
      </c>
      <c r="U94" s="35">
        <f>IF('3g CPIH'!Q$17="-","-",'3j PAAC PAP'!$G$23*('3g CPIH'!Q$17/'3g CPIH'!$G$17))</f>
        <v>42.455870645792565</v>
      </c>
      <c r="V94" s="35">
        <f>IF('3g CPIH'!R$17="-","-",'3j PAAC PAP'!$G$23*('3g CPIH'!R$17/'3g CPIH'!$G$17))</f>
        <v>43.232029158512731</v>
      </c>
      <c r="W94" s="35">
        <f>IF('3g CPIH'!S$17="-","-",'3j PAAC PAP'!$G$23*('3g CPIH'!S$17/'3g CPIH'!$G$17))</f>
        <v>44.512690704500983</v>
      </c>
      <c r="X94" s="27"/>
      <c r="Y94" s="35">
        <f>IF('3g CPIH'!U$17="-","-",'3j PAAC PAP'!$G$23*('3g CPIH'!U$17/'3g CPIH'!$G$17))</f>
        <v>46.763550391389437</v>
      </c>
      <c r="Z94" s="35" t="str">
        <f>IF('3g CPIH'!V$17="-","-",'3j PAAC PAP'!$G$23*('3g CPIH'!V$17/'3g CPIH'!$G$17))</f>
        <v>-</v>
      </c>
      <c r="AA94" s="35" t="str">
        <f>IF('3g CPIH'!W$17="-","-",'3j PAAC PAP'!$G$23*('3g CPIH'!W$17/'3g CPIH'!$G$17))</f>
        <v>-</v>
      </c>
      <c r="AB94" s="35" t="str">
        <f>IF('3g CPIH'!X$17="-","-",'3j PAAC PAP'!$G$23*('3g CPIH'!X$17/'3g CPIH'!$G$17))</f>
        <v>-</v>
      </c>
      <c r="AC94" s="35" t="str">
        <f>IF('3g CPIH'!Y$17="-","-",'3j PAAC PAP'!$G$23*('3g CPIH'!Y$17/'3g CPIH'!$G$17))</f>
        <v>-</v>
      </c>
      <c r="AD94" s="25"/>
    </row>
    <row r="95" spans="1:30" s="26" customFormat="1" ht="11.25" customHeight="1" x14ac:dyDescent="0.15">
      <c r="A95" s="207"/>
      <c r="B95" s="123" t="s">
        <v>248</v>
      </c>
      <c r="C95" s="123" t="s">
        <v>188</v>
      </c>
      <c r="D95" s="121" t="s">
        <v>122</v>
      </c>
      <c r="E95" s="75"/>
      <c r="F95" s="27"/>
      <c r="G95" s="35">
        <f>IF(G90="-","-",SUM(G87:G93)*'3j PAAC PAP'!$G$41)</f>
        <v>0</v>
      </c>
      <c r="H95" s="35">
        <f>IF(H90="-","-",SUM(H87:H93)*'3j PAAC PAP'!$G$41)</f>
        <v>0</v>
      </c>
      <c r="I95" s="35">
        <f>IF(I90="-","-",SUM(I87:I93)*'3j PAAC PAP'!$G$41)</f>
        <v>0</v>
      </c>
      <c r="J95" s="35">
        <f>IF(J90="-","-",SUM(J87:J93)*'3j PAAC PAP'!$G$41)</f>
        <v>0</v>
      </c>
      <c r="K95" s="35">
        <f>IF(K90="-","-",SUM(K87:K93)*'3j PAAC PAP'!$G$41)</f>
        <v>0</v>
      </c>
      <c r="L95" s="35">
        <f>IF(L90="-","-",SUM(L87:L93)*'3j PAAC PAP'!$G$41)</f>
        <v>0</v>
      </c>
      <c r="M95" s="35">
        <f>IF(M90="-","-",SUM(M87:M93)*'3j PAAC PAP'!$G$41)</f>
        <v>0</v>
      </c>
      <c r="N95" s="35">
        <f>IF(N90="-","-",SUM(N87:N93)*'3j PAAC PAP'!$G$41)</f>
        <v>0</v>
      </c>
      <c r="O95" s="27"/>
      <c r="P95" s="35">
        <f>IF(P90="-","-",SUM(P87:P93)*'3j PAAC PAP'!$G$41)</f>
        <v>0</v>
      </c>
      <c r="Q95" s="35">
        <f>IF(Q90="-","-",SUM(Q87:Q93)*'3j PAAC PAP'!$G$41)</f>
        <v>0</v>
      </c>
      <c r="R95" s="35">
        <f>IF(R90="-","-",SUM(R87:R93)*'3j PAAC PAP'!$G$41)</f>
        <v>0</v>
      </c>
      <c r="S95" s="35">
        <f>IF(S90="-","-",SUM(S87:S93)*'3j PAAC PAP'!$G$41)</f>
        <v>0</v>
      </c>
      <c r="T95" s="35">
        <f>IF(T90="-","-",SUM(T87:T93)*'3j PAAC PAP'!$G$41)</f>
        <v>0</v>
      </c>
      <c r="U95" s="35">
        <f>IF(U90="-","-",SUM(U87:U93)*'3j PAAC PAP'!$G$41)</f>
        <v>0</v>
      </c>
      <c r="V95" s="35">
        <f>IF(V90="-","-",SUM(V87:V93)*'3j PAAC PAP'!$G$41)</f>
        <v>0</v>
      </c>
      <c r="W95" s="35">
        <f>IF(W90="-","-",SUM(W87:W93)*'3j PAAC PAP'!$G$41)</f>
        <v>0</v>
      </c>
      <c r="X95" s="27"/>
      <c r="Y95" s="35">
        <f>IF(Y90="-","-",SUM(Y87:Y93)*'3j PAAC PAP'!$G$41)</f>
        <v>0</v>
      </c>
      <c r="Z95" s="35" t="str">
        <f>IF(Z90="-","-",SUM(Z87:Z93)*'3j PAAC PAP'!$G$41)</f>
        <v>-</v>
      </c>
      <c r="AA95" s="35" t="str">
        <f>IF(AA90="-","-",SUM(AA87:AA93)*'3j PAAC PAP'!$G$41)</f>
        <v>-</v>
      </c>
      <c r="AB95" s="35" t="str">
        <f>IF(AB90="-","-",SUM(AB87:AB93)*'3j PAAC PAP'!$G$41)</f>
        <v>-</v>
      </c>
      <c r="AC95" s="35" t="str">
        <f>IF(AC90="-","-",SUM(AC87:AC93)*'3j PAAC PAP'!$G$41)</f>
        <v>-</v>
      </c>
      <c r="AD95" s="25"/>
    </row>
    <row r="96" spans="1:30" s="26" customFormat="1" ht="11.25" customHeight="1" x14ac:dyDescent="0.15">
      <c r="A96" s="207"/>
      <c r="B96" s="123" t="s">
        <v>189</v>
      </c>
      <c r="C96" s="123" t="s">
        <v>250</v>
      </c>
      <c r="D96" s="121" t="s">
        <v>122</v>
      </c>
      <c r="E96" s="75"/>
      <c r="F96" s="27"/>
      <c r="G96" s="35">
        <f>IF(G90="-","-",SUM(G87:G95)*'3k EBIT'!$E$11)</f>
        <v>2.1074089853579236</v>
      </c>
      <c r="H96" s="35">
        <f>IF(H90="-","-",SUM(H87:H95)*'3k EBIT'!$E$11)</f>
        <v>2.1113737855176109</v>
      </c>
      <c r="I96" s="35">
        <f>IF(I90="-","-",SUM(I87:I95)*'3k EBIT'!$E$11)</f>
        <v>2.1185407260345759</v>
      </c>
      <c r="J96" s="35">
        <f>IF(J90="-","-",SUM(J87:J95)*'3k EBIT'!$E$11)</f>
        <v>2.1304351265136363</v>
      </c>
      <c r="K96" s="35">
        <f>IF(K90="-","-",SUM(K87:K95)*'3k EBIT'!$E$11)</f>
        <v>2.1557688535103194</v>
      </c>
      <c r="L96" s="35">
        <f>IF(L90="-","-",SUM(L87:L95)*'3k EBIT'!$E$11)</f>
        <v>2.1795568849503861</v>
      </c>
      <c r="M96" s="35">
        <f>IF(M90="-","-",SUM(M87:M95)*'3k EBIT'!$E$11)</f>
        <v>2.2446744028704719</v>
      </c>
      <c r="N96" s="35">
        <f>IF(N90="-","-",SUM(N87:N95)*'3k EBIT'!$E$11)</f>
        <v>2.2633936210989636</v>
      </c>
      <c r="O96" s="27"/>
      <c r="P96" s="35">
        <f>IF(P90="-","-",SUM(P87:P95)*'3k EBIT'!$E$11)</f>
        <v>2.2633936210989636</v>
      </c>
      <c r="Q96" s="35">
        <f>IF(Q90="-","-",SUM(Q87:Q95)*'3k EBIT'!$E$11)</f>
        <v>2.3168217242077791</v>
      </c>
      <c r="R96" s="35">
        <f>IF(R90="-","-",SUM(R87:R95)*'3k EBIT'!$E$11)</f>
        <v>2.3276183150087935</v>
      </c>
      <c r="S96" s="35">
        <f>IF(S90="-","-",SUM(S87:S95)*'3k EBIT'!$E$11)</f>
        <v>2.3655648117716734</v>
      </c>
      <c r="T96" s="35">
        <f>IF(T90="-","-",SUM(T87:T95)*'3k EBIT'!$E$11)</f>
        <v>2.3559741078194558</v>
      </c>
      <c r="U96" s="35">
        <f>IF(U90="-","-",SUM(U87:U95)*'3k EBIT'!$E$11)</f>
        <v>2.3654859215535939</v>
      </c>
      <c r="V96" s="35">
        <f>IF(V90="-","-",SUM(V87:V95)*'3k EBIT'!$E$11)</f>
        <v>2.2879451005225158</v>
      </c>
      <c r="W96" s="35">
        <f>IF(W90="-","-",SUM(W87:W95)*'3k EBIT'!$E$11)</f>
        <v>2.4267780991291965</v>
      </c>
      <c r="X96" s="27"/>
      <c r="Y96" s="35">
        <f>IF(Y90="-","-",SUM(Y87:Y95)*'3k EBIT'!$E$11)</f>
        <v>2.441596933837205</v>
      </c>
      <c r="Z96" s="35" t="str">
        <f>IF(Z90="-","-",SUM(Z87:Z95)*'3k EBIT'!$E$11)</f>
        <v>-</v>
      </c>
      <c r="AA96" s="35" t="str">
        <f>IF(AA90="-","-",SUM(AA87:AA95)*'3k EBIT'!$E$11)</f>
        <v>-</v>
      </c>
      <c r="AB96" s="35" t="str">
        <f>IF(AB90="-","-",SUM(AB87:AB95)*'3k EBIT'!$E$11)</f>
        <v>-</v>
      </c>
      <c r="AC96" s="35" t="str">
        <f>IF(AC90="-","-",SUM(AC87:AC95)*'3k EBIT'!$E$11)</f>
        <v>-</v>
      </c>
      <c r="AD96" s="25"/>
    </row>
    <row r="97" spans="1:30" s="26" customFormat="1" ht="11.25" customHeight="1" x14ac:dyDescent="0.15">
      <c r="A97" s="207"/>
      <c r="B97" s="123" t="s">
        <v>251</v>
      </c>
      <c r="C97" s="158" t="s">
        <v>252</v>
      </c>
      <c r="D97" s="121" t="s">
        <v>122</v>
      </c>
      <c r="E97" s="116"/>
      <c r="F97" s="27"/>
      <c r="G97" s="35">
        <f>IF(G92="-","-",SUM(G87:G90,G92:G96)*'3l HAP'!$E$12)</f>
        <v>1.6239243268456498</v>
      </c>
      <c r="H97" s="35">
        <f>IF(H92="-","-",SUM(H87:H90,H92:H96)*'3l HAP'!$E$12)</f>
        <v>1.6269795171172732</v>
      </c>
      <c r="I97" s="35">
        <f>IF(I92="-","-",SUM(I87:I90,I92:I96)*'3l HAP'!$E$12)</f>
        <v>1.6325022083155263</v>
      </c>
      <c r="J97" s="35">
        <f>IF(J92="-","-",SUM(J87:J90,J92:J96)*'3l HAP'!$E$12)</f>
        <v>1.6416677791303957</v>
      </c>
      <c r="K97" s="35">
        <f>IF(K92="-","-",SUM(K87:K90,K92:K96)*'3l HAP'!$E$12)</f>
        <v>1.6611894077489591</v>
      </c>
      <c r="L97" s="35">
        <f>IF(L92="-","-",SUM(L87:L90,L92:L96)*'3l HAP'!$E$12)</f>
        <v>1.6795199564045309</v>
      </c>
      <c r="M97" s="35">
        <f>IF(M92="-","-",SUM(M87:M90,M92:M96)*'3l HAP'!$E$12)</f>
        <v>1.729698124092411</v>
      </c>
      <c r="N97" s="35">
        <f>IF(N92="-","-",SUM(N87:N90,N92:N96)*'3l HAP'!$E$12)</f>
        <v>1.7441227536123509</v>
      </c>
      <c r="O97" s="27"/>
      <c r="P97" s="35">
        <f>IF(P92="-","-",SUM(P87:P90,P92:P96)*'3l HAP'!$E$12)</f>
        <v>1.7441227536123509</v>
      </c>
      <c r="Q97" s="35">
        <f>IF(Q92="-","-",SUM(Q87:Q90,Q92:Q96)*'3l HAP'!$E$12)</f>
        <v>1.7852933080602276</v>
      </c>
      <c r="R97" s="35">
        <f>IF(R92="-","-",SUM(R87:R90,R92:R96)*'3l HAP'!$E$12)</f>
        <v>1.7936129301983992</v>
      </c>
      <c r="S97" s="35">
        <f>IF(S92="-","-",SUM(S87:S90,S92:S96)*'3l HAP'!$E$12)</f>
        <v>1.8228536896522858</v>
      </c>
      <c r="T97" s="35">
        <f>IF(T92="-","-",SUM(T87:T90,T92:T96)*'3l HAP'!$E$12)</f>
        <v>1.8154632981488843</v>
      </c>
      <c r="U97" s="35">
        <f>IF(U92="-","-",SUM(U87:U90,U92:U96)*'3l HAP'!$E$12)</f>
        <v>1.8227928985361903</v>
      </c>
      <c r="V97" s="35">
        <f>IF(V92="-","-",SUM(V87:V90,V92:V96)*'3l HAP'!$E$12)</f>
        <v>1.7630415989684103</v>
      </c>
      <c r="W97" s="35">
        <f>IF(W92="-","-",SUM(W87:W90,W92:W96)*'3l HAP'!$E$12)</f>
        <v>1.8700233407056581</v>
      </c>
      <c r="X97" s="27"/>
      <c r="Y97" s="35">
        <f>IF(Y92="-","-",SUM(Y87:Y90,Y92:Y96)*'3l HAP'!$E$12)</f>
        <v>1.8814424180395022</v>
      </c>
      <c r="Z97" s="35" t="str">
        <f>IF(Z92="-","-",SUM(Z87:Z90,Z92:Z96)*'3l HAP'!$E$12)</f>
        <v>-</v>
      </c>
      <c r="AA97" s="35" t="str">
        <f>IF(AA92="-","-",SUM(AA87:AA90,AA92:AA96)*'3l HAP'!$E$12)</f>
        <v>-</v>
      </c>
      <c r="AB97" s="35" t="str">
        <f>IF(AB92="-","-",SUM(AB87:AB90,AB92:AB96)*'3l HAP'!$E$12)</f>
        <v>-</v>
      </c>
      <c r="AC97" s="35" t="str">
        <f>IF(AC92="-","-",SUM(AC87:AC90,AC92:AC96)*'3l HAP'!$E$12)</f>
        <v>-</v>
      </c>
      <c r="AD97" s="25"/>
    </row>
    <row r="98" spans="1:30" s="26" customFormat="1" ht="11.25" customHeight="1" x14ac:dyDescent="0.15">
      <c r="A98" s="207"/>
      <c r="B98" s="123" t="s">
        <v>253</v>
      </c>
      <c r="C98" s="123" t="str">
        <f>B98&amp;"_"&amp;D98</f>
        <v>Total_North West</v>
      </c>
      <c r="D98" s="121" t="s">
        <v>122</v>
      </c>
      <c r="E98" s="75"/>
      <c r="F98" s="27"/>
      <c r="G98" s="35">
        <f>IF(G92="-","-",SUM(G87:G97))</f>
        <v>112.54014089987002</v>
      </c>
      <c r="H98" s="35">
        <f t="shared" ref="H98:W98" si="12">IF(H92="-","-",SUM(H87:H97))</f>
        <v>112.75186969656357</v>
      </c>
      <c r="I98" s="35">
        <f t="shared" si="12"/>
        <v>113.13459962758513</v>
      </c>
      <c r="J98" s="35">
        <f t="shared" si="12"/>
        <v>113.76978601766574</v>
      </c>
      <c r="K98" s="35">
        <f t="shared" si="12"/>
        <v>115.12266114799615</v>
      </c>
      <c r="L98" s="35">
        <f t="shared" si="12"/>
        <v>116.3929928342497</v>
      </c>
      <c r="M98" s="35">
        <f t="shared" si="12"/>
        <v>119.87040737157626</v>
      </c>
      <c r="N98" s="35">
        <f t="shared" si="12"/>
        <v>120.87005360617371</v>
      </c>
      <c r="O98" s="27"/>
      <c r="P98" s="35">
        <f t="shared" si="12"/>
        <v>120.87005360617371</v>
      </c>
      <c r="Q98" s="35">
        <f t="shared" si="12"/>
        <v>123.7232284258956</v>
      </c>
      <c r="R98" s="35">
        <f t="shared" si="12"/>
        <v>124.29978943442619</v>
      </c>
      <c r="S98" s="35">
        <f t="shared" si="12"/>
        <v>126.32621340908989</v>
      </c>
      <c r="T98" s="35">
        <f t="shared" si="12"/>
        <v>125.81404933386258</v>
      </c>
      <c r="U98" s="35">
        <f t="shared" si="12"/>
        <v>126.3220005029478</v>
      </c>
      <c r="V98" s="35">
        <f t="shared" si="12"/>
        <v>122.18115504534573</v>
      </c>
      <c r="W98" s="35">
        <f t="shared" si="12"/>
        <v>129.5951336955761</v>
      </c>
      <c r="X98" s="27"/>
      <c r="Y98" s="35">
        <f t="shared" ref="Y98:AC98" si="13">IF(Y92="-","-",SUM(Y87:Y97))</f>
        <v>130.38649111959694</v>
      </c>
      <c r="Z98" s="35" t="str">
        <f t="shared" si="13"/>
        <v>-</v>
      </c>
      <c r="AA98" s="35" t="str">
        <f t="shared" si="13"/>
        <v>-</v>
      </c>
      <c r="AB98" s="35" t="str">
        <f t="shared" si="13"/>
        <v>-</v>
      </c>
      <c r="AC98" s="35" t="str">
        <f t="shared" si="13"/>
        <v>-</v>
      </c>
      <c r="AD98" s="25"/>
    </row>
    <row r="99" spans="1:30" s="26" customFormat="1" ht="12.6" customHeight="1" x14ac:dyDescent="0.15">
      <c r="A99" s="207"/>
      <c r="B99" s="120" t="s">
        <v>244</v>
      </c>
      <c r="C99" s="120" t="s">
        <v>180</v>
      </c>
      <c r="D99" s="122" t="s">
        <v>126</v>
      </c>
      <c r="E99" s="119"/>
      <c r="F99" s="27"/>
      <c r="G99" s="117" t="s">
        <v>249</v>
      </c>
      <c r="H99" s="117" t="s">
        <v>249</v>
      </c>
      <c r="I99" s="117" t="s">
        <v>249</v>
      </c>
      <c r="J99" s="117" t="s">
        <v>249</v>
      </c>
      <c r="K99" s="117" t="s">
        <v>249</v>
      </c>
      <c r="L99" s="117" t="s">
        <v>249</v>
      </c>
      <c r="M99" s="117" t="s">
        <v>249</v>
      </c>
      <c r="N99" s="117" t="s">
        <v>249</v>
      </c>
      <c r="O99" s="27"/>
      <c r="P99" s="117" t="s">
        <v>249</v>
      </c>
      <c r="Q99" s="117" t="s">
        <v>249</v>
      </c>
      <c r="R99" s="117" t="s">
        <v>249</v>
      </c>
      <c r="S99" s="117" t="s">
        <v>249</v>
      </c>
      <c r="T99" s="117" t="s">
        <v>249</v>
      </c>
      <c r="U99" s="117" t="s">
        <v>249</v>
      </c>
      <c r="V99" s="117" t="s">
        <v>249</v>
      </c>
      <c r="W99" s="117" t="s">
        <v>249</v>
      </c>
      <c r="X99" s="27"/>
      <c r="Y99" s="117" t="s">
        <v>249</v>
      </c>
      <c r="Z99" s="117" t="s">
        <v>249</v>
      </c>
      <c r="AA99" s="117" t="s">
        <v>249</v>
      </c>
      <c r="AB99" s="117" t="s">
        <v>249</v>
      </c>
      <c r="AC99" s="117" t="s">
        <v>249</v>
      </c>
      <c r="AD99" s="25"/>
    </row>
    <row r="100" spans="1:30" s="26" customFormat="1" ht="11.25" x14ac:dyDescent="0.15">
      <c r="A100" s="207"/>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x14ac:dyDescent="0.15">
      <c r="A101" s="207"/>
      <c r="B101" s="120" t="s">
        <v>245</v>
      </c>
      <c r="C101" s="120" t="s">
        <v>182</v>
      </c>
      <c r="D101" s="122" t="s">
        <v>126</v>
      </c>
      <c r="E101" s="119"/>
      <c r="F101" s="27"/>
      <c r="G101" s="117" t="str">
        <f>IF('3c AA'!J244="-","-",'3c AA'!J244)</f>
        <v>-</v>
      </c>
      <c r="H101" s="117" t="str">
        <f>IF('3c AA'!K244="-","-",'3c AA'!K244)</f>
        <v>-</v>
      </c>
      <c r="I101" s="117" t="str">
        <f>IF('3c AA'!L244="-","-",'3c AA'!L244)</f>
        <v>-</v>
      </c>
      <c r="J101" s="117" t="str">
        <f>IF('3c AA'!M244="-","-",'3c AA'!M244)</f>
        <v>-</v>
      </c>
      <c r="K101" s="117" t="str">
        <f>IF('3c AA'!N244="-","-",'3c AA'!N244)</f>
        <v>-</v>
      </c>
      <c r="L101" s="117" t="str">
        <f>IF('3c AA'!O244="-","-",'3c AA'!O244)</f>
        <v>-</v>
      </c>
      <c r="M101" s="117" t="str">
        <f>IF('3c AA'!P244="-","-",'3c AA'!P244)</f>
        <v>-</v>
      </c>
      <c r="N101" s="117" t="str">
        <f>IF('3c AA'!Q244="-","-",'3c AA'!Q244)</f>
        <v>-</v>
      </c>
      <c r="O101" s="27"/>
      <c r="P101" s="117" t="str">
        <f>IF('3c AA'!S244="-","-",'3c AA'!S244)</f>
        <v>-</v>
      </c>
      <c r="Q101" s="117" t="str">
        <f>IF('3c AA'!T244="-","-",'3c AA'!T244)</f>
        <v>-</v>
      </c>
      <c r="R101" s="117" t="str">
        <f>IF('3c AA'!U244="-","-",'3c AA'!U244)</f>
        <v>-</v>
      </c>
      <c r="S101" s="117" t="str">
        <f>IF('3c AA'!V244="-","-",'3c AA'!V244)</f>
        <v>-</v>
      </c>
      <c r="T101" s="117">
        <f>IF('3c AA'!W244="-","-",'3c AA'!W244)</f>
        <v>0</v>
      </c>
      <c r="U101" s="117">
        <f>IF('3c AA'!X244="-","-",'3c AA'!X244)</f>
        <v>0</v>
      </c>
      <c r="V101" s="117">
        <f>IF('3c AA'!Y244="-","-",'3c AA'!Y244)</f>
        <v>0</v>
      </c>
      <c r="W101" s="117" t="str">
        <f>IF('3c AA'!Z244="-","-",'3c AA'!Z244)</f>
        <v>-</v>
      </c>
      <c r="X101" s="27"/>
      <c r="Y101" s="117">
        <f>IF('3c AA'!AB244="-","-",'3c AA'!AB244)</f>
        <v>0</v>
      </c>
      <c r="Z101" s="117" t="str">
        <f>IF('3c AA'!AC244="-","-",'3c AA'!AC244)</f>
        <v>-</v>
      </c>
      <c r="AA101" s="117" t="str">
        <f>IF('3c AA'!AD244="-","-",'3c AA'!AD244)</f>
        <v>-</v>
      </c>
      <c r="AB101" s="117" t="str">
        <f>IF('3c AA'!AE244="-","-",'3c AA'!AE244)</f>
        <v>-</v>
      </c>
      <c r="AC101" s="117" t="str">
        <f>IF('3c AA'!AF244="-","-",'3c AA'!AF244)</f>
        <v>-</v>
      </c>
      <c r="AD101" s="25"/>
    </row>
    <row r="102" spans="1:30" s="331" customFormat="1" ht="11.25" x14ac:dyDescent="0.15">
      <c r="A102" s="207"/>
      <c r="B102" s="120" t="s">
        <v>246</v>
      </c>
      <c r="C102" s="120" t="s">
        <v>183</v>
      </c>
      <c r="D102" s="122" t="s">
        <v>126</v>
      </c>
      <c r="E102" s="119"/>
      <c r="F102" s="27"/>
      <c r="G102" s="117">
        <f>IF('3d PC'!G15="-","-",'3d PC'!G64+'3d PC'!G65)</f>
        <v>6.5567588596821027</v>
      </c>
      <c r="H102" s="117">
        <f>IF('3d PC'!H15="-","-",'3d PC'!H64+'3d PC'!H65)</f>
        <v>6.5567588596821027</v>
      </c>
      <c r="I102" s="117">
        <f>IF('3d PC'!I15="-","-",'3d PC'!I64+'3d PC'!I65)</f>
        <v>6.6197359495950758</v>
      </c>
      <c r="J102" s="117">
        <f>IF('3d PC'!J15="-","-",'3d PC'!J64+'3d PC'!J65)</f>
        <v>6.6197359495950758</v>
      </c>
      <c r="K102" s="117">
        <f>IF('3d PC'!K15="-","-",'3d PC'!K64+'3d PC'!K65)</f>
        <v>6.6995028867368616</v>
      </c>
      <c r="L102" s="117">
        <f>IF('3d PC'!L15="-","-",'3d PC'!L64+'3d PC'!L65)</f>
        <v>6.6995028867368616</v>
      </c>
      <c r="M102" s="117">
        <f>IF('3d PC'!M15="-","-",'3d PC'!M64+'3d PC'!M65)</f>
        <v>7.1131218301273513</v>
      </c>
      <c r="N102" s="117">
        <f>IF('3d PC'!N15="-","-",'3d PC'!N64+'3d PC'!N65)</f>
        <v>7.1131218301273513</v>
      </c>
      <c r="O102" s="27"/>
      <c r="P102" s="117">
        <f>IF('3d PC'!P15="-","-",'3d PC'!P64+'3d PC'!P65)</f>
        <v>7.1131218301273513</v>
      </c>
      <c r="Q102" s="117">
        <f>IF('3d PC'!Q15="-","-",'3d PC'!Q64+'3d PC'!Q65)</f>
        <v>7.2804579515147188</v>
      </c>
      <c r="R102" s="117">
        <f>IF('3d PC'!R15="-","-",'3d PC'!R64+'3d PC'!R65)</f>
        <v>7.1935840895118579</v>
      </c>
      <c r="S102" s="117">
        <f>IF('3d PC'!S15="-","-",'3d PC'!S64+'3d PC'!S65)</f>
        <v>7.3593999937099728</v>
      </c>
      <c r="T102" s="117">
        <f>IF('3d PC'!T15="-","-",'3d PC'!T64+'3d PC'!T65)</f>
        <v>7.0492243060839304</v>
      </c>
      <c r="U102" s="117">
        <f>IF('3d PC'!U15="-","-",'3d PC'!U64+'3d PC'!U65)</f>
        <v>7.1089669218364691</v>
      </c>
      <c r="V102" s="117">
        <f>IF('3d PC'!V15="-","-",'3d PC'!V64+'3d PC'!V65)</f>
        <v>6.9829560851947949</v>
      </c>
      <c r="W102" s="117">
        <f>IF('3d PC'!W15="-","-",'3d PC'!W64+'3d PC'!W65)</f>
        <v>12.319103597588796</v>
      </c>
      <c r="X102" s="27"/>
      <c r="Y102" s="117">
        <f>IF('3d PC'!Y15="-","-",'3d PC'!Y64+'3d PC'!Y65)</f>
        <v>12.643366379774243</v>
      </c>
      <c r="Z102" s="117" t="str">
        <f>IF('3d PC'!Z15="-","-",'3d PC'!Z64+'3d PC'!Z65)</f>
        <v>-</v>
      </c>
      <c r="AA102" s="117" t="str">
        <f>IF('3d PC'!AA15="-","-",'3d PC'!AA64+'3d PC'!AA65)</f>
        <v>-</v>
      </c>
      <c r="AB102" s="117" t="str">
        <f>IF('3d PC'!AB15="-","-",'3d PC'!AB64+'3d PC'!AB65)</f>
        <v>-</v>
      </c>
      <c r="AC102" s="117" t="str">
        <f>IF('3d PC'!AC15="-","-",'3d PC'!AC64+'3d PC'!AC65)</f>
        <v>-</v>
      </c>
      <c r="AD102" s="25"/>
    </row>
    <row r="103" spans="1:30" s="26" customFormat="1" ht="11.25" x14ac:dyDescent="0.15">
      <c r="A103" s="207"/>
      <c r="B103" s="120" t="s">
        <v>247</v>
      </c>
      <c r="C103" s="120" t="s">
        <v>184</v>
      </c>
      <c r="D103" s="122" t="s">
        <v>126</v>
      </c>
      <c r="E103" s="119"/>
      <c r="F103" s="27"/>
      <c r="G103" s="117" t="s">
        <v>249</v>
      </c>
      <c r="H103" s="117" t="s">
        <v>249</v>
      </c>
      <c r="I103" s="117" t="s">
        <v>249</v>
      </c>
      <c r="J103" s="117" t="s">
        <v>249</v>
      </c>
      <c r="K103" s="117" t="s">
        <v>249</v>
      </c>
      <c r="L103" s="117" t="s">
        <v>249</v>
      </c>
      <c r="M103" s="117" t="s">
        <v>249</v>
      </c>
      <c r="N103" s="117" t="s">
        <v>249</v>
      </c>
      <c r="O103" s="27"/>
      <c r="P103" s="117" t="s">
        <v>249</v>
      </c>
      <c r="Q103" s="117" t="s">
        <v>249</v>
      </c>
      <c r="R103" s="117" t="s">
        <v>249</v>
      </c>
      <c r="S103" s="117" t="s">
        <v>249</v>
      </c>
      <c r="T103" s="117" t="s">
        <v>249</v>
      </c>
      <c r="U103" s="117" t="s">
        <v>249</v>
      </c>
      <c r="V103" s="117" t="s">
        <v>249</v>
      </c>
      <c r="W103" s="117" t="s">
        <v>249</v>
      </c>
      <c r="X103" s="27"/>
      <c r="Y103" s="117" t="s">
        <v>249</v>
      </c>
      <c r="Z103" s="117" t="s">
        <v>249</v>
      </c>
      <c r="AA103" s="117" t="s">
        <v>249</v>
      </c>
      <c r="AB103" s="117" t="s">
        <v>249</v>
      </c>
      <c r="AC103" s="117" t="s">
        <v>249</v>
      </c>
      <c r="AD103" s="25"/>
    </row>
    <row r="104" spans="1:30" s="26" customFormat="1" ht="11.25" customHeight="1" x14ac:dyDescent="0.15">
      <c r="A104" s="207"/>
      <c r="B104" s="120" t="s">
        <v>248</v>
      </c>
      <c r="C104" s="120" t="s">
        <v>185</v>
      </c>
      <c r="D104" s="122" t="s">
        <v>126</v>
      </c>
      <c r="E104" s="119"/>
      <c r="F104" s="27"/>
      <c r="G104" s="117">
        <f>IF('3g CPIH'!C$17="-","-",'3h OC '!$E$11*('3g CPIH'!C$17/'3g CPIH'!$G$17))</f>
        <v>63.482931017612529</v>
      </c>
      <c r="H104" s="117">
        <f>IF('3g CPIH'!D$17="-","-",'3h OC '!$E$11*('3g CPIH'!D$17/'3g CPIH'!$G$17))</f>
        <v>63.61002397260274</v>
      </c>
      <c r="I104" s="117">
        <f>IF('3g CPIH'!E$17="-","-",'3h OC '!$E$11*('3g CPIH'!E$17/'3g CPIH'!$G$17))</f>
        <v>63.800663405088073</v>
      </c>
      <c r="J104" s="117">
        <f>IF('3g CPIH'!F$17="-","-",'3h OC '!$E$11*('3g CPIH'!F$17/'3g CPIH'!$G$17))</f>
        <v>64.181942270058713</v>
      </c>
      <c r="K104" s="117">
        <f>IF('3g CPIH'!G$17="-","-",'3h OC '!$E$11*('3g CPIH'!G$17/'3g CPIH'!$G$17))</f>
        <v>64.944500000000005</v>
      </c>
      <c r="L104" s="117">
        <f>IF('3g CPIH'!H$17="-","-",'3h OC '!$E$11*('3g CPIH'!H$17/'3g CPIH'!$G$17))</f>
        <v>65.770604207436406</v>
      </c>
      <c r="M104" s="117">
        <f>IF('3g CPIH'!I$17="-","-",'3h OC '!$E$11*('3g CPIH'!I$17/'3g CPIH'!$G$17))</f>
        <v>66.723801369863011</v>
      </c>
      <c r="N104" s="117">
        <f>IF('3g CPIH'!J$17="-","-",'3h OC '!$E$11*('3g CPIH'!J$17/'3g CPIH'!$G$17))</f>
        <v>67.295719667318991</v>
      </c>
      <c r="O104" s="27"/>
      <c r="P104" s="117">
        <f>IF('3g CPIH'!L$17="-","-",'3h OC '!$E$11*('3g CPIH'!L$17/'3g CPIH'!$G$17))</f>
        <v>67.295719667318991</v>
      </c>
      <c r="Q104" s="117">
        <f>IF('3g CPIH'!M$17="-","-",'3h OC '!$E$11*('3g CPIH'!M$17/'3g CPIH'!$G$17))</f>
        <v>68.058277397260284</v>
      </c>
      <c r="R104" s="117">
        <f>IF('3g CPIH'!N$17="-","-",'3h OC '!$E$11*('3g CPIH'!N$17/'3g CPIH'!$G$17))</f>
        <v>68.566649217221141</v>
      </c>
      <c r="S104" s="117">
        <f>IF('3g CPIH'!O$17="-","-",'3h OC '!$E$11*('3g CPIH'!O$17/'3g CPIH'!$G$17))</f>
        <v>68.947928082191794</v>
      </c>
      <c r="T104" s="117">
        <f>IF('3g CPIH'!P$17="-","-",'3h OC '!$E$11*('3g CPIH'!P$17/'3g CPIH'!$G$17))</f>
        <v>69.138567514677106</v>
      </c>
      <c r="U104" s="117">
        <f>IF('3g CPIH'!Q$17="-","-",'3h OC '!$E$11*('3g CPIH'!Q$17/'3g CPIH'!$G$17))</f>
        <v>69.51984637964776</v>
      </c>
      <c r="V104" s="117">
        <f>IF('3g CPIH'!R$17="-","-",'3h OC '!$E$11*('3g CPIH'!R$17/'3g CPIH'!$G$17))</f>
        <v>70.790775929549909</v>
      </c>
      <c r="W104" s="117">
        <f>IF('3g CPIH'!S$17="-","-",'3h OC '!$E$11*('3g CPIH'!S$17/'3g CPIH'!$G$17))</f>
        <v>72.88780968688846</v>
      </c>
      <c r="X104" s="27"/>
      <c r="Y104" s="117">
        <f>IF('3g CPIH'!U$17="-","-",'3h OC '!$E$11*('3g CPIH'!U$17/'3g CPIH'!$G$17))</f>
        <v>76.573505381604704</v>
      </c>
      <c r="Z104" s="117" t="str">
        <f>IF('3g CPIH'!V$17="-","-",'3h OC '!$E$11*('3g CPIH'!V$17/'3g CPIH'!$G$17))</f>
        <v>-</v>
      </c>
      <c r="AA104" s="117" t="str">
        <f>IF('3g CPIH'!W$17="-","-",'3h OC '!$E$11*('3g CPIH'!W$17/'3g CPIH'!$G$17))</f>
        <v>-</v>
      </c>
      <c r="AB104" s="117" t="str">
        <f>IF('3g CPIH'!X$17="-","-",'3h OC '!$E$11*('3g CPIH'!X$17/'3g CPIH'!$G$17))</f>
        <v>-</v>
      </c>
      <c r="AC104" s="117" t="str">
        <f>IF('3g CPIH'!Y$17="-","-",'3h OC '!$E$11*('3g CPIH'!Y$17/'3g CPIH'!$G$17))</f>
        <v>-</v>
      </c>
      <c r="AD104" s="25"/>
    </row>
    <row r="105" spans="1:30" s="26" customFormat="1" ht="11.25" customHeight="1" x14ac:dyDescent="0.15">
      <c r="A105" s="207"/>
      <c r="B105" s="120" t="s">
        <v>248</v>
      </c>
      <c r="C105" s="120" t="s">
        <v>186</v>
      </c>
      <c r="D105" s="122" t="s">
        <v>126</v>
      </c>
      <c r="E105" s="119"/>
      <c r="F105" s="27"/>
      <c r="G105" s="117" t="s">
        <v>249</v>
      </c>
      <c r="H105" s="117" t="s">
        <v>249</v>
      </c>
      <c r="I105" s="117" t="s">
        <v>249</v>
      </c>
      <c r="J105" s="117" t="s">
        <v>249</v>
      </c>
      <c r="K105" s="117">
        <f>IF('3i SMNCC'!G$65="-","-",'3i SMNCC'!G$65)</f>
        <v>0</v>
      </c>
      <c r="L105" s="117">
        <f>IF('3i SMNCC'!H$65="-","-",'3i SMNCC'!H$65)</f>
        <v>-0.10239413454660828</v>
      </c>
      <c r="M105" s="117">
        <f>IF('3i SMNCC'!I$65="-","-",'3i SMNCC'!I$65)</f>
        <v>1.3107897268148032</v>
      </c>
      <c r="N105" s="117">
        <f>IF('3i SMNCC'!J$65="-","-",'3i SMNCC'!J$65)</f>
        <v>1.3561024854837453</v>
      </c>
      <c r="O105" s="27"/>
      <c r="P105" s="117">
        <f>IF('3i SMNCC'!L$65="-","-",'3i SMNCC'!L$65)</f>
        <v>1.3561024854837453</v>
      </c>
      <c r="Q105" s="117">
        <f>IF('3i SMNCC'!M$65="-","-",'3i SMNCC'!M$65)</f>
        <v>2.7190896886881828</v>
      </c>
      <c r="R105" s="117">
        <f>IF('3i SMNCC'!N$65="-","-",'3i SMNCC'!N$65)</f>
        <v>2.5445731212335492</v>
      </c>
      <c r="S105" s="117">
        <f>IF('3i SMNCC'!O$65="-","-",'3i SMNCC'!O$65)</f>
        <v>3.7238675166956514</v>
      </c>
      <c r="T105" s="117">
        <f>IF('3i SMNCC'!P$65="-","-",'3i SMNCC'!P$65)</f>
        <v>3.2317970151566944</v>
      </c>
      <c r="U105" s="117">
        <f>IF('3i SMNCC'!Q$65="-","-",'3i SMNCC'!Q$65)</f>
        <v>3.0490377355812108</v>
      </c>
      <c r="V105" s="117">
        <f>IF('3i SMNCC'!R$65="-","-",'3i SMNCC'!R$65)</f>
        <v>-2.8755928274026386</v>
      </c>
      <c r="W105" s="117">
        <f>IF('3i SMNCC'!S$65="-","-",'3i SMNCC'!S$65)</f>
        <v>-4.4212717332369875</v>
      </c>
      <c r="X105" s="27"/>
      <c r="Y105" s="117">
        <f>IF('3i SMNCC'!U$65="-","-",'3i SMNCC'!U$65)</f>
        <v>-9.9169703850481579</v>
      </c>
      <c r="Z105" s="117" t="str">
        <f>IF('3i SMNCC'!V$65="-","-",'3i SMNCC'!V$65)</f>
        <v>-</v>
      </c>
      <c r="AA105" s="117" t="str">
        <f>IF('3i SMNCC'!W$65="-","-",'3i SMNCC'!W$65)</f>
        <v>-</v>
      </c>
      <c r="AB105" s="117" t="str">
        <f>IF('3i SMNCC'!X$65="-","-",'3i SMNCC'!X$65)</f>
        <v>-</v>
      </c>
      <c r="AC105" s="117" t="str">
        <f>IF('3i SMNCC'!Y$65="-","-",'3i SMNCC'!Y$65)</f>
        <v>-</v>
      </c>
      <c r="AD105" s="25"/>
    </row>
    <row r="106" spans="1:30" s="26" customFormat="1" ht="11.25" customHeight="1" x14ac:dyDescent="0.15">
      <c r="A106" s="207"/>
      <c r="B106" s="120" t="s">
        <v>248</v>
      </c>
      <c r="C106" s="120" t="s">
        <v>187</v>
      </c>
      <c r="D106" s="122" t="s">
        <v>126</v>
      </c>
      <c r="E106" s="119"/>
      <c r="F106" s="27"/>
      <c r="G106" s="117">
        <f>IF('3g CPIH'!C$17="-","-",'3j PAAC PAP'!$G$23*('3g CPIH'!C$17/'3g CPIH'!$G$17))</f>
        <v>38.769117710371823</v>
      </c>
      <c r="H106" s="117">
        <f>IF('3g CPIH'!D$17="-","-",'3j PAAC PAP'!$G$23*('3g CPIH'!D$17/'3g CPIH'!$G$17))</f>
        <v>38.846733561643838</v>
      </c>
      <c r="I106" s="117">
        <f>IF('3g CPIH'!E$17="-","-",'3j PAAC PAP'!$G$23*('3g CPIH'!E$17/'3g CPIH'!$G$17))</f>
        <v>38.963157338551866</v>
      </c>
      <c r="J106" s="117">
        <f>IF('3g CPIH'!F$17="-","-",'3j PAAC PAP'!$G$23*('3g CPIH'!F$17/'3g CPIH'!$G$17))</f>
        <v>39.19600489236791</v>
      </c>
      <c r="K106" s="117">
        <f>IF('3g CPIH'!G$17="-","-",'3j PAAC PAP'!$G$23*('3g CPIH'!G$17/'3g CPIH'!$G$17))</f>
        <v>39.661700000000003</v>
      </c>
      <c r="L106" s="117">
        <f>IF('3g CPIH'!H$17="-","-",'3j PAAC PAP'!$G$23*('3g CPIH'!H$17/'3g CPIH'!$G$17))</f>
        <v>40.166203033268111</v>
      </c>
      <c r="M106" s="117">
        <f>IF('3g CPIH'!I$17="-","-",'3j PAAC PAP'!$G$23*('3g CPIH'!I$17/'3g CPIH'!$G$17))</f>
        <v>40.748321917808219</v>
      </c>
      <c r="N106" s="117">
        <f>IF('3g CPIH'!J$17="-","-",'3j PAAC PAP'!$G$23*('3g CPIH'!J$17/'3g CPIH'!$G$17))</f>
        <v>41.097593248532299</v>
      </c>
      <c r="O106" s="27"/>
      <c r="P106" s="117">
        <f>IF('3g CPIH'!L$17="-","-",'3j PAAC PAP'!$G$23*('3g CPIH'!L$17/'3g CPIH'!$G$17))</f>
        <v>41.097593248532299</v>
      </c>
      <c r="Q106" s="117">
        <f>IF('3g CPIH'!M$17="-","-",'3j PAAC PAP'!$G$23*('3g CPIH'!M$17/'3g CPIH'!$G$17))</f>
        <v>41.563288356164385</v>
      </c>
      <c r="R106" s="117">
        <f>IF('3g CPIH'!N$17="-","-",'3j PAAC PAP'!$G$23*('3g CPIH'!N$17/'3g CPIH'!$G$17))</f>
        <v>41.87375176125245</v>
      </c>
      <c r="S106" s="117">
        <f>IF('3g CPIH'!O$17="-","-",'3j PAAC PAP'!$G$23*('3g CPIH'!O$17/'3g CPIH'!$G$17))</f>
        <v>42.1065993150685</v>
      </c>
      <c r="T106" s="117">
        <f>IF('3g CPIH'!P$17="-","-",'3j PAAC PAP'!$G$23*('3g CPIH'!P$17/'3g CPIH'!$G$17))</f>
        <v>42.223023091976515</v>
      </c>
      <c r="U106" s="117">
        <f>IF('3g CPIH'!Q$17="-","-",'3j PAAC PAP'!$G$23*('3g CPIH'!Q$17/'3g CPIH'!$G$17))</f>
        <v>42.455870645792565</v>
      </c>
      <c r="V106" s="117">
        <f>IF('3g CPIH'!R$17="-","-",'3j PAAC PAP'!$G$23*('3g CPIH'!R$17/'3g CPIH'!$G$17))</f>
        <v>43.232029158512731</v>
      </c>
      <c r="W106" s="117">
        <f>IF('3g CPIH'!S$17="-","-",'3j PAAC PAP'!$G$23*('3g CPIH'!S$17/'3g CPIH'!$G$17))</f>
        <v>44.512690704500983</v>
      </c>
      <c r="X106" s="27"/>
      <c r="Y106" s="117">
        <f>IF('3g CPIH'!U$17="-","-",'3j PAAC PAP'!$G$23*('3g CPIH'!U$17/'3g CPIH'!$G$17))</f>
        <v>46.763550391389437</v>
      </c>
      <c r="Z106" s="117" t="str">
        <f>IF('3g CPIH'!V$17="-","-",'3j PAAC PAP'!$G$23*('3g CPIH'!V$17/'3g CPIH'!$G$17))</f>
        <v>-</v>
      </c>
      <c r="AA106" s="117" t="str">
        <f>IF('3g CPIH'!W$17="-","-",'3j PAAC PAP'!$G$23*('3g CPIH'!W$17/'3g CPIH'!$G$17))</f>
        <v>-</v>
      </c>
      <c r="AB106" s="117" t="str">
        <f>IF('3g CPIH'!X$17="-","-",'3j PAAC PAP'!$G$23*('3g CPIH'!X$17/'3g CPIH'!$G$17))</f>
        <v>-</v>
      </c>
      <c r="AC106" s="117" t="str">
        <f>IF('3g CPIH'!Y$17="-","-",'3j PAAC PAP'!$G$23*('3g CPIH'!Y$17/'3g CPIH'!$G$17))</f>
        <v>-</v>
      </c>
      <c r="AD106" s="25"/>
    </row>
    <row r="107" spans="1:30" s="26" customFormat="1" ht="11.25" customHeight="1" x14ac:dyDescent="0.15">
      <c r="A107" s="207"/>
      <c r="B107" s="120" t="s">
        <v>248</v>
      </c>
      <c r="C107" s="120" t="s">
        <v>188</v>
      </c>
      <c r="D107" s="122" t="s">
        <v>126</v>
      </c>
      <c r="E107" s="119"/>
      <c r="F107" s="27"/>
      <c r="G107" s="117">
        <f>IF(G102="-","-",SUM(G99:G105)*'3j PAAC PAP'!$G$41)</f>
        <v>0</v>
      </c>
      <c r="H107" s="117">
        <f>IF(H102="-","-",SUM(H99:H105)*'3j PAAC PAP'!$G$41)</f>
        <v>0</v>
      </c>
      <c r="I107" s="117">
        <f>IF(I102="-","-",SUM(I99:I105)*'3j PAAC PAP'!$G$41)</f>
        <v>0</v>
      </c>
      <c r="J107" s="117">
        <f>IF(J102="-","-",SUM(J99:J105)*'3j PAAC PAP'!$G$41)</f>
        <v>0</v>
      </c>
      <c r="K107" s="117">
        <f>IF(K102="-","-",SUM(K99:K105)*'3j PAAC PAP'!$G$41)</f>
        <v>0</v>
      </c>
      <c r="L107" s="117">
        <f>IF(L102="-","-",SUM(L99:L105)*'3j PAAC PAP'!$G$41)</f>
        <v>0</v>
      </c>
      <c r="M107" s="117">
        <f>IF(M102="-","-",SUM(M99:M105)*'3j PAAC PAP'!$G$41)</f>
        <v>0</v>
      </c>
      <c r="N107" s="117">
        <f>IF(N102="-","-",SUM(N99:N105)*'3j PAAC PAP'!$G$41)</f>
        <v>0</v>
      </c>
      <c r="O107" s="27"/>
      <c r="P107" s="117">
        <f>IF(P102="-","-",SUM(P99:P105)*'3j PAAC PAP'!$G$41)</f>
        <v>0</v>
      </c>
      <c r="Q107" s="117">
        <f>IF(Q102="-","-",SUM(Q99:Q105)*'3j PAAC PAP'!$G$41)</f>
        <v>0</v>
      </c>
      <c r="R107" s="117">
        <f>IF(R102="-","-",SUM(R99:R105)*'3j PAAC PAP'!$G$41)</f>
        <v>0</v>
      </c>
      <c r="S107" s="117">
        <f>IF(S102="-","-",SUM(S99:S105)*'3j PAAC PAP'!$G$41)</f>
        <v>0</v>
      </c>
      <c r="T107" s="117">
        <f>IF(T102="-","-",SUM(T99:T105)*'3j PAAC PAP'!$G$41)</f>
        <v>0</v>
      </c>
      <c r="U107" s="117">
        <f>IF(U102="-","-",SUM(U99:U105)*'3j PAAC PAP'!$G$41)</f>
        <v>0</v>
      </c>
      <c r="V107" s="117">
        <f>IF(V102="-","-",SUM(V99:V105)*'3j PAAC PAP'!$G$41)</f>
        <v>0</v>
      </c>
      <c r="W107" s="117">
        <f>IF(W102="-","-",SUM(W99:W105)*'3j PAAC PAP'!$G$41)</f>
        <v>0</v>
      </c>
      <c r="X107" s="27"/>
      <c r="Y107" s="117">
        <f>IF(Y102="-","-",SUM(Y99:Y105)*'3j PAAC PAP'!$G$41)</f>
        <v>0</v>
      </c>
      <c r="Z107" s="117" t="str">
        <f>IF(Z102="-","-",SUM(Z99:Z105)*'3j PAAC PAP'!$G$41)</f>
        <v>-</v>
      </c>
      <c r="AA107" s="117" t="str">
        <f>IF(AA102="-","-",SUM(AA99:AA105)*'3j PAAC PAP'!$G$41)</f>
        <v>-</v>
      </c>
      <c r="AB107" s="117" t="str">
        <f>IF(AB102="-","-",SUM(AB99:AB105)*'3j PAAC PAP'!$G$41)</f>
        <v>-</v>
      </c>
      <c r="AC107" s="117" t="str">
        <f>IF(AC102="-","-",SUM(AC99:AC105)*'3j PAAC PAP'!$G$41)</f>
        <v>-</v>
      </c>
      <c r="AD107" s="25"/>
    </row>
    <row r="108" spans="1:30" s="26" customFormat="1" ht="11.25" customHeight="1" x14ac:dyDescent="0.15">
      <c r="A108" s="207"/>
      <c r="B108" s="120" t="s">
        <v>189</v>
      </c>
      <c r="C108" s="120" t="s">
        <v>250</v>
      </c>
      <c r="D108" s="122" t="s">
        <v>126</v>
      </c>
      <c r="E108" s="119"/>
      <c r="F108" s="27"/>
      <c r="G108" s="117">
        <f>IF(G102="-","-",SUM(G99:G107)*'3k EBIT'!$E$11)</f>
        <v>2.1074089853579236</v>
      </c>
      <c r="H108" s="117">
        <f>IF(H102="-","-",SUM(H99:H107)*'3k EBIT'!$E$11)</f>
        <v>2.1113737855176109</v>
      </c>
      <c r="I108" s="117">
        <f>IF(I102="-","-",SUM(I99:I107)*'3k EBIT'!$E$11)</f>
        <v>2.1185407260345759</v>
      </c>
      <c r="J108" s="117">
        <f>IF(J102="-","-",SUM(J99:J107)*'3k EBIT'!$E$11)</f>
        <v>2.1304351265136363</v>
      </c>
      <c r="K108" s="117">
        <f>IF(K102="-","-",SUM(K99:K107)*'3k EBIT'!$E$11)</f>
        <v>2.1557688535103194</v>
      </c>
      <c r="L108" s="117">
        <f>IF(L102="-","-",SUM(L99:L107)*'3k EBIT'!$E$11)</f>
        <v>2.1795568849503861</v>
      </c>
      <c r="M108" s="117">
        <f>IF(M102="-","-",SUM(M99:M107)*'3k EBIT'!$E$11)</f>
        <v>2.2446744028704719</v>
      </c>
      <c r="N108" s="117">
        <f>IF(N102="-","-",SUM(N99:N107)*'3k EBIT'!$E$11)</f>
        <v>2.2633936210989636</v>
      </c>
      <c r="O108" s="27"/>
      <c r="P108" s="117">
        <f>IF(P102="-","-",SUM(P99:P107)*'3k EBIT'!$E$11)</f>
        <v>2.2633936210989636</v>
      </c>
      <c r="Q108" s="117">
        <f>IF(Q102="-","-",SUM(Q99:Q107)*'3k EBIT'!$E$11)</f>
        <v>2.3168217242077791</v>
      </c>
      <c r="R108" s="117">
        <f>IF(R102="-","-",SUM(R99:R107)*'3k EBIT'!$E$11)</f>
        <v>2.3276183150087935</v>
      </c>
      <c r="S108" s="117">
        <f>IF(S102="-","-",SUM(S99:S107)*'3k EBIT'!$E$11)</f>
        <v>2.3655648117716734</v>
      </c>
      <c r="T108" s="117">
        <f>IF(T102="-","-",SUM(T99:T107)*'3k EBIT'!$E$11)</f>
        <v>2.3559741078194558</v>
      </c>
      <c r="U108" s="117">
        <f>IF(U102="-","-",SUM(U99:U107)*'3k EBIT'!$E$11)</f>
        <v>2.3654859215535939</v>
      </c>
      <c r="V108" s="117">
        <f>IF(V102="-","-",SUM(V99:V107)*'3k EBIT'!$E$11)</f>
        <v>2.2879451005225158</v>
      </c>
      <c r="W108" s="117">
        <f>IF(W102="-","-",SUM(W99:W107)*'3k EBIT'!$E$11)</f>
        <v>2.4267780991291965</v>
      </c>
      <c r="X108" s="27"/>
      <c r="Y108" s="117">
        <f>IF(Y102="-","-",SUM(Y99:Y107)*'3k EBIT'!$E$11)</f>
        <v>2.441596933837205</v>
      </c>
      <c r="Z108" s="117" t="str">
        <f>IF(Z102="-","-",SUM(Z99:Z107)*'3k EBIT'!$E$11)</f>
        <v>-</v>
      </c>
      <c r="AA108" s="117" t="str">
        <f>IF(AA102="-","-",SUM(AA99:AA107)*'3k EBIT'!$E$11)</f>
        <v>-</v>
      </c>
      <c r="AB108" s="117" t="str">
        <f>IF(AB102="-","-",SUM(AB99:AB107)*'3k EBIT'!$E$11)</f>
        <v>-</v>
      </c>
      <c r="AC108" s="117" t="str">
        <f>IF(AC102="-","-",SUM(AC99:AC107)*'3k EBIT'!$E$11)</f>
        <v>-</v>
      </c>
      <c r="AD108" s="25"/>
    </row>
    <row r="109" spans="1:30" s="26" customFormat="1" ht="11.25" customHeight="1" x14ac:dyDescent="0.15">
      <c r="A109" s="207"/>
      <c r="B109" s="120" t="s">
        <v>251</v>
      </c>
      <c r="C109" s="156" t="s">
        <v>252</v>
      </c>
      <c r="D109" s="122" t="s">
        <v>126</v>
      </c>
      <c r="E109" s="118"/>
      <c r="F109" s="27"/>
      <c r="G109" s="117">
        <f>IF(G104="-","-",SUM(G99:G102,G104:G108)*'3l HAP'!$E$12)</f>
        <v>1.6239243268456498</v>
      </c>
      <c r="H109" s="117">
        <f>IF(H104="-","-",SUM(H99:H102,H104:H108)*'3l HAP'!$E$12)</f>
        <v>1.6269795171172732</v>
      </c>
      <c r="I109" s="117">
        <f>IF(I104="-","-",SUM(I99:I102,I104:I108)*'3l HAP'!$E$12)</f>
        <v>1.6325022083155263</v>
      </c>
      <c r="J109" s="117">
        <f>IF(J104="-","-",SUM(J99:J102,J104:J108)*'3l HAP'!$E$12)</f>
        <v>1.6416677791303957</v>
      </c>
      <c r="K109" s="117">
        <f>IF(K104="-","-",SUM(K99:K102,K104:K108)*'3l HAP'!$E$12)</f>
        <v>1.6611894077489591</v>
      </c>
      <c r="L109" s="117">
        <f>IF(L104="-","-",SUM(L99:L102,L104:L108)*'3l HAP'!$E$12)</f>
        <v>1.6795199564045309</v>
      </c>
      <c r="M109" s="117">
        <f>IF(M104="-","-",SUM(M99:M102,M104:M108)*'3l HAP'!$E$12)</f>
        <v>1.729698124092411</v>
      </c>
      <c r="N109" s="117">
        <f>IF(N104="-","-",SUM(N99:N102,N104:N108)*'3l HAP'!$E$12)</f>
        <v>1.7441227536123509</v>
      </c>
      <c r="O109" s="27"/>
      <c r="P109" s="117">
        <f>IF(P104="-","-",SUM(P99:P102,P104:P108)*'3l HAP'!$E$12)</f>
        <v>1.7441227536123509</v>
      </c>
      <c r="Q109" s="117">
        <f>IF(Q104="-","-",SUM(Q99:Q102,Q104:Q108)*'3l HAP'!$E$12)</f>
        <v>1.7852933080602276</v>
      </c>
      <c r="R109" s="117">
        <f>IF(R104="-","-",SUM(R99:R102,R104:R108)*'3l HAP'!$E$12)</f>
        <v>1.7936129301983992</v>
      </c>
      <c r="S109" s="117">
        <f>IF(S104="-","-",SUM(S99:S102,S104:S108)*'3l HAP'!$E$12)</f>
        <v>1.8228536896522858</v>
      </c>
      <c r="T109" s="117">
        <f>IF(T104="-","-",SUM(T99:T102,T104:T108)*'3l HAP'!$E$12)</f>
        <v>1.8154632981488843</v>
      </c>
      <c r="U109" s="117">
        <f>IF(U104="-","-",SUM(U99:U102,U104:U108)*'3l HAP'!$E$12)</f>
        <v>1.8227928985361903</v>
      </c>
      <c r="V109" s="117">
        <f>IF(V104="-","-",SUM(V99:V102,V104:V108)*'3l HAP'!$E$12)</f>
        <v>1.7630415989684103</v>
      </c>
      <c r="W109" s="117">
        <f>IF(W104="-","-",SUM(W99:W102,W104:W108)*'3l HAP'!$E$12)</f>
        <v>1.8700233407056581</v>
      </c>
      <c r="X109" s="27"/>
      <c r="Y109" s="117">
        <f>IF(Y104="-","-",SUM(Y99:Y102,Y104:Y108)*'3l HAP'!$E$12)</f>
        <v>1.8814424180395022</v>
      </c>
      <c r="Z109" s="117" t="str">
        <f>IF(Z104="-","-",SUM(Z99:Z102,Z104:Z108)*'3l HAP'!$E$12)</f>
        <v>-</v>
      </c>
      <c r="AA109" s="117" t="str">
        <f>IF(AA104="-","-",SUM(AA99:AA102,AA104:AA108)*'3l HAP'!$E$12)</f>
        <v>-</v>
      </c>
      <c r="AB109" s="117" t="str">
        <f>IF(AB104="-","-",SUM(AB99:AB102,AB104:AB108)*'3l HAP'!$E$12)</f>
        <v>-</v>
      </c>
      <c r="AC109" s="117" t="str">
        <f>IF(AC104="-","-",SUM(AC99:AC102,AC104:AC108)*'3l HAP'!$E$12)</f>
        <v>-</v>
      </c>
      <c r="AD109" s="25"/>
    </row>
    <row r="110" spans="1:30" s="26" customFormat="1" ht="11.25" x14ac:dyDescent="0.15">
      <c r="A110" s="207"/>
      <c r="B110" s="120" t="s">
        <v>253</v>
      </c>
      <c r="C110" s="120" t="str">
        <f>B110&amp;"_"&amp;D110</f>
        <v>Total_Southern</v>
      </c>
      <c r="D110" s="122" t="s">
        <v>126</v>
      </c>
      <c r="E110" s="119"/>
      <c r="F110" s="27"/>
      <c r="G110" s="117">
        <f>IF(G104="-","-",SUM(G99:G109))</f>
        <v>112.54014089987002</v>
      </c>
      <c r="H110" s="117">
        <f t="shared" ref="H110:W110" si="14">IF(H104="-","-",SUM(H99:H109))</f>
        <v>112.75186969656357</v>
      </c>
      <c r="I110" s="117">
        <f t="shared" si="14"/>
        <v>113.13459962758513</v>
      </c>
      <c r="J110" s="117">
        <f t="shared" si="14"/>
        <v>113.76978601766574</v>
      </c>
      <c r="K110" s="117">
        <f t="shared" si="14"/>
        <v>115.12266114799615</v>
      </c>
      <c r="L110" s="117">
        <f t="shared" si="14"/>
        <v>116.3929928342497</v>
      </c>
      <c r="M110" s="117">
        <f t="shared" si="14"/>
        <v>119.87040737157626</v>
      </c>
      <c r="N110" s="117">
        <f t="shared" si="14"/>
        <v>120.87005360617371</v>
      </c>
      <c r="O110" s="27"/>
      <c r="P110" s="117">
        <f t="shared" si="14"/>
        <v>120.87005360617371</v>
      </c>
      <c r="Q110" s="117">
        <f t="shared" si="14"/>
        <v>123.7232284258956</v>
      </c>
      <c r="R110" s="117">
        <f t="shared" si="14"/>
        <v>124.29978943442619</v>
      </c>
      <c r="S110" s="117">
        <f t="shared" si="14"/>
        <v>126.32621340908989</v>
      </c>
      <c r="T110" s="117">
        <f t="shared" si="14"/>
        <v>125.81404933386258</v>
      </c>
      <c r="U110" s="117">
        <f t="shared" si="14"/>
        <v>126.3220005029478</v>
      </c>
      <c r="V110" s="117">
        <f t="shared" si="14"/>
        <v>122.18115504534573</v>
      </c>
      <c r="W110" s="117">
        <f t="shared" si="14"/>
        <v>129.5951336955761</v>
      </c>
      <c r="X110" s="27"/>
      <c r="Y110" s="117">
        <f t="shared" ref="Y110:AC110" si="15">IF(Y104="-","-",SUM(Y99:Y109))</f>
        <v>130.38649111959694</v>
      </c>
      <c r="Z110" s="117" t="str">
        <f t="shared" si="15"/>
        <v>-</v>
      </c>
      <c r="AA110" s="117" t="str">
        <f t="shared" si="15"/>
        <v>-</v>
      </c>
      <c r="AB110" s="117" t="str">
        <f t="shared" si="15"/>
        <v>-</v>
      </c>
      <c r="AC110" s="117" t="str">
        <f t="shared" si="15"/>
        <v>-</v>
      </c>
      <c r="AD110" s="25"/>
    </row>
    <row r="111" spans="1:30" s="26" customFormat="1" ht="11.25" x14ac:dyDescent="0.15">
      <c r="A111" s="207"/>
      <c r="B111" s="123" t="s">
        <v>244</v>
      </c>
      <c r="C111" s="123" t="s">
        <v>180</v>
      </c>
      <c r="D111" s="121" t="s">
        <v>130</v>
      </c>
      <c r="E111" s="75"/>
      <c r="F111" s="27"/>
      <c r="G111" s="35" t="s">
        <v>249</v>
      </c>
      <c r="H111" s="35" t="s">
        <v>249</v>
      </c>
      <c r="I111" s="35" t="s">
        <v>249</v>
      </c>
      <c r="J111" s="35" t="s">
        <v>249</v>
      </c>
      <c r="K111" s="35" t="s">
        <v>249</v>
      </c>
      <c r="L111" s="35" t="s">
        <v>249</v>
      </c>
      <c r="M111" s="35" t="s">
        <v>249</v>
      </c>
      <c r="N111" s="35" t="s">
        <v>249</v>
      </c>
      <c r="O111" s="27"/>
      <c r="P111" s="35" t="s">
        <v>249</v>
      </c>
      <c r="Q111" s="35" t="s">
        <v>249</v>
      </c>
      <c r="R111" s="35" t="s">
        <v>249</v>
      </c>
      <c r="S111" s="35" t="s">
        <v>249</v>
      </c>
      <c r="T111" s="35" t="s">
        <v>249</v>
      </c>
      <c r="U111" s="35" t="s">
        <v>249</v>
      </c>
      <c r="V111" s="35" t="s">
        <v>249</v>
      </c>
      <c r="W111" s="35" t="s">
        <v>249</v>
      </c>
      <c r="X111" s="27"/>
      <c r="Y111" s="35" t="s">
        <v>249</v>
      </c>
      <c r="Z111" s="35" t="s">
        <v>249</v>
      </c>
      <c r="AA111" s="35" t="s">
        <v>249</v>
      </c>
      <c r="AB111" s="35" t="s">
        <v>249</v>
      </c>
      <c r="AC111" s="35" t="s">
        <v>249</v>
      </c>
      <c r="AD111" s="25"/>
    </row>
    <row r="112" spans="1:30" s="26" customFormat="1" ht="11.25" x14ac:dyDescent="0.15">
      <c r="A112" s="207"/>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x14ac:dyDescent="0.15">
      <c r="A113" s="207"/>
      <c r="B113" s="123" t="s">
        <v>245</v>
      </c>
      <c r="C113" s="123" t="s">
        <v>182</v>
      </c>
      <c r="D113" s="121" t="s">
        <v>130</v>
      </c>
      <c r="E113" s="75"/>
      <c r="F113" s="27"/>
      <c r="G113" s="35" t="str">
        <f>IF('3c AA'!J245="-","-",'3c AA'!J245)</f>
        <v>-</v>
      </c>
      <c r="H113" s="35" t="str">
        <f>IF('3c AA'!K245="-","-",'3c AA'!K245)</f>
        <v>-</v>
      </c>
      <c r="I113" s="35" t="str">
        <f>IF('3c AA'!L245="-","-",'3c AA'!L245)</f>
        <v>-</v>
      </c>
      <c r="J113" s="35" t="str">
        <f>IF('3c AA'!M245="-","-",'3c AA'!M245)</f>
        <v>-</v>
      </c>
      <c r="K113" s="35" t="str">
        <f>IF('3c AA'!N245="-","-",'3c AA'!N245)</f>
        <v>-</v>
      </c>
      <c r="L113" s="35" t="str">
        <f>IF('3c AA'!O245="-","-",'3c AA'!O245)</f>
        <v>-</v>
      </c>
      <c r="M113" s="35" t="str">
        <f>IF('3c AA'!P245="-","-",'3c AA'!P245)</f>
        <v>-</v>
      </c>
      <c r="N113" s="35" t="str">
        <f>IF('3c AA'!Q245="-","-",'3c AA'!Q245)</f>
        <v>-</v>
      </c>
      <c r="O113" s="27"/>
      <c r="P113" s="35" t="str">
        <f>IF('3c AA'!S245="-","-",'3c AA'!S245)</f>
        <v>-</v>
      </c>
      <c r="Q113" s="35" t="str">
        <f>IF('3c AA'!T245="-","-",'3c AA'!T245)</f>
        <v>-</v>
      </c>
      <c r="R113" s="35" t="str">
        <f>IF('3c AA'!U245="-","-",'3c AA'!U245)</f>
        <v>-</v>
      </c>
      <c r="S113" s="35" t="str">
        <f>IF('3c AA'!V245="-","-",'3c AA'!V245)</f>
        <v>-</v>
      </c>
      <c r="T113" s="35">
        <f>IF('3c AA'!W245="-","-",'3c AA'!W245)</f>
        <v>0</v>
      </c>
      <c r="U113" s="35">
        <f>IF('3c AA'!X245="-","-",'3c AA'!X245)</f>
        <v>0</v>
      </c>
      <c r="V113" s="35">
        <f>IF('3c AA'!Y245="-","-",'3c AA'!Y245)</f>
        <v>0</v>
      </c>
      <c r="W113" s="35" t="str">
        <f>IF('3c AA'!Z245="-","-",'3c AA'!Z245)</f>
        <v>-</v>
      </c>
      <c r="X113" s="27"/>
      <c r="Y113" s="35">
        <f>IF('3c AA'!AB245="-","-",'3c AA'!AB245)</f>
        <v>0</v>
      </c>
      <c r="Z113" s="35" t="str">
        <f>IF('3c AA'!AC245="-","-",'3c AA'!AC245)</f>
        <v>-</v>
      </c>
      <c r="AA113" s="35" t="str">
        <f>IF('3c AA'!AD245="-","-",'3c AA'!AD245)</f>
        <v>-</v>
      </c>
      <c r="AB113" s="35" t="str">
        <f>IF('3c AA'!AE245="-","-",'3c AA'!AE245)</f>
        <v>-</v>
      </c>
      <c r="AC113" s="35" t="str">
        <f>IF('3c AA'!AF245="-","-",'3c AA'!AF245)</f>
        <v>-</v>
      </c>
      <c r="AD113" s="25"/>
    </row>
    <row r="114" spans="1:30" s="331" customFormat="1" ht="12.6" customHeight="1" x14ac:dyDescent="0.15">
      <c r="A114" s="207"/>
      <c r="B114" s="123" t="s">
        <v>246</v>
      </c>
      <c r="C114" s="123" t="s">
        <v>183</v>
      </c>
      <c r="D114" s="121" t="s">
        <v>130</v>
      </c>
      <c r="E114" s="75"/>
      <c r="F114" s="27"/>
      <c r="G114" s="35">
        <f>IF('3d PC'!G15="-","-",'3d PC'!G64+'3d PC'!G65)</f>
        <v>6.5567588596821027</v>
      </c>
      <c r="H114" s="35">
        <f>IF('3d PC'!H15="-","-",'3d PC'!H64+'3d PC'!H65)</f>
        <v>6.5567588596821027</v>
      </c>
      <c r="I114" s="35">
        <f>IF('3d PC'!I15="-","-",'3d PC'!I64+'3d PC'!I65)</f>
        <v>6.6197359495950758</v>
      </c>
      <c r="J114" s="35">
        <f>IF('3d PC'!J15="-","-",'3d PC'!J64+'3d PC'!J65)</f>
        <v>6.6197359495950758</v>
      </c>
      <c r="K114" s="35">
        <f>IF('3d PC'!K15="-","-",'3d PC'!K64+'3d PC'!K65)</f>
        <v>6.6995028867368616</v>
      </c>
      <c r="L114" s="35">
        <f>IF('3d PC'!L15="-","-",'3d PC'!L64+'3d PC'!L65)</f>
        <v>6.6995028867368616</v>
      </c>
      <c r="M114" s="35">
        <f>IF('3d PC'!M15="-","-",'3d PC'!M64+'3d PC'!M65)</f>
        <v>7.1131218301273513</v>
      </c>
      <c r="N114" s="35">
        <f>IF('3d PC'!N15="-","-",'3d PC'!N64+'3d PC'!N65)</f>
        <v>7.1131218301273513</v>
      </c>
      <c r="O114" s="27"/>
      <c r="P114" s="35">
        <f>IF('3d PC'!P15="-","-",'3d PC'!P64+'3d PC'!P65)</f>
        <v>7.1131218301273513</v>
      </c>
      <c r="Q114" s="35">
        <f>IF('3d PC'!Q15="-","-",'3d PC'!Q64+'3d PC'!Q65)</f>
        <v>7.2804579515147188</v>
      </c>
      <c r="R114" s="35">
        <f>IF('3d PC'!R15="-","-",'3d PC'!R64+'3d PC'!R65)</f>
        <v>7.1935840895118579</v>
      </c>
      <c r="S114" s="35">
        <f>IF('3d PC'!S15="-","-",'3d PC'!S64+'3d PC'!S65)</f>
        <v>7.3593999937099728</v>
      </c>
      <c r="T114" s="35">
        <f>IF('3d PC'!T15="-","-",'3d PC'!T64+'3d PC'!T65)</f>
        <v>7.0492243060839304</v>
      </c>
      <c r="U114" s="35">
        <f>IF('3d PC'!U15="-","-",'3d PC'!U64+'3d PC'!U65)</f>
        <v>7.1089669218364691</v>
      </c>
      <c r="V114" s="35">
        <f>IF('3d PC'!V15="-","-",'3d PC'!V64+'3d PC'!V65)</f>
        <v>6.9829560851947949</v>
      </c>
      <c r="W114" s="35">
        <f>IF('3d PC'!W15="-","-",'3d PC'!W64+'3d PC'!W65)</f>
        <v>12.319103597588796</v>
      </c>
      <c r="X114" s="27"/>
      <c r="Y114" s="35">
        <f>IF('3d PC'!Y15="-","-",'3d PC'!Y64+'3d PC'!Y65)</f>
        <v>12.643366379774243</v>
      </c>
      <c r="Z114" s="35" t="str">
        <f>IF('3d PC'!Z15="-","-",'3d PC'!Z64+'3d PC'!Z65)</f>
        <v>-</v>
      </c>
      <c r="AA114" s="35" t="str">
        <f>IF('3d PC'!AA15="-","-",'3d PC'!AA64+'3d PC'!AA65)</f>
        <v>-</v>
      </c>
      <c r="AB114" s="35" t="str">
        <f>IF('3d PC'!AB15="-","-",'3d PC'!AB64+'3d PC'!AB65)</f>
        <v>-</v>
      </c>
      <c r="AC114" s="35" t="str">
        <f>IF('3d PC'!AC15="-","-",'3d PC'!AC64+'3d PC'!AC65)</f>
        <v>-</v>
      </c>
      <c r="AD114" s="25"/>
    </row>
    <row r="115" spans="1:30" s="26" customFormat="1" ht="11.25" customHeight="1" x14ac:dyDescent="0.15">
      <c r="A115" s="207"/>
      <c r="B115" s="123" t="s">
        <v>247</v>
      </c>
      <c r="C115" s="123" t="s">
        <v>184</v>
      </c>
      <c r="D115" s="121" t="s">
        <v>130</v>
      </c>
      <c r="E115" s="75"/>
      <c r="F115" s="27"/>
      <c r="G115" s="35" t="s">
        <v>249</v>
      </c>
      <c r="H115" s="35" t="s">
        <v>249</v>
      </c>
      <c r="I115" s="35" t="s">
        <v>249</v>
      </c>
      <c r="J115" s="35" t="s">
        <v>249</v>
      </c>
      <c r="K115" s="35" t="s">
        <v>249</v>
      </c>
      <c r="L115" s="35" t="s">
        <v>249</v>
      </c>
      <c r="M115" s="35" t="s">
        <v>249</v>
      </c>
      <c r="N115" s="35" t="s">
        <v>249</v>
      </c>
      <c r="O115" s="27"/>
      <c r="P115" s="35" t="s">
        <v>249</v>
      </c>
      <c r="Q115" s="35" t="s">
        <v>249</v>
      </c>
      <c r="R115" s="35" t="s">
        <v>249</v>
      </c>
      <c r="S115" s="35" t="s">
        <v>249</v>
      </c>
      <c r="T115" s="35" t="s">
        <v>249</v>
      </c>
      <c r="U115" s="35" t="s">
        <v>249</v>
      </c>
      <c r="V115" s="35" t="s">
        <v>249</v>
      </c>
      <c r="W115" s="35" t="s">
        <v>249</v>
      </c>
      <c r="X115" s="27"/>
      <c r="Y115" s="35" t="s">
        <v>249</v>
      </c>
      <c r="Z115" s="35" t="s">
        <v>249</v>
      </c>
      <c r="AA115" s="35" t="s">
        <v>249</v>
      </c>
      <c r="AB115" s="35" t="s">
        <v>249</v>
      </c>
      <c r="AC115" s="35" t="s">
        <v>249</v>
      </c>
      <c r="AD115" s="25"/>
    </row>
    <row r="116" spans="1:30" s="26" customFormat="1" ht="11.25" customHeight="1" x14ac:dyDescent="0.15">
      <c r="A116" s="207"/>
      <c r="B116" s="123" t="s">
        <v>248</v>
      </c>
      <c r="C116" s="123" t="s">
        <v>185</v>
      </c>
      <c r="D116" s="121" t="s">
        <v>130</v>
      </c>
      <c r="E116" s="75"/>
      <c r="F116" s="27"/>
      <c r="G116" s="35">
        <f>IF('3g CPIH'!C$17="-","-",'3h OC '!$E$11*('3g CPIH'!C$17/'3g CPIH'!$G$17))</f>
        <v>63.482931017612529</v>
      </c>
      <c r="H116" s="35">
        <f>IF('3g CPIH'!D$17="-","-",'3h OC '!$E$11*('3g CPIH'!D$17/'3g CPIH'!$G$17))</f>
        <v>63.61002397260274</v>
      </c>
      <c r="I116" s="35">
        <f>IF('3g CPIH'!E$17="-","-",'3h OC '!$E$11*('3g CPIH'!E$17/'3g CPIH'!$G$17))</f>
        <v>63.800663405088073</v>
      </c>
      <c r="J116" s="35">
        <f>IF('3g CPIH'!F$17="-","-",'3h OC '!$E$11*('3g CPIH'!F$17/'3g CPIH'!$G$17))</f>
        <v>64.181942270058713</v>
      </c>
      <c r="K116" s="35">
        <f>IF('3g CPIH'!G$17="-","-",'3h OC '!$E$11*('3g CPIH'!G$17/'3g CPIH'!$G$17))</f>
        <v>64.944500000000005</v>
      </c>
      <c r="L116" s="35">
        <f>IF('3g CPIH'!H$17="-","-",'3h OC '!$E$11*('3g CPIH'!H$17/'3g CPIH'!$G$17))</f>
        <v>65.770604207436406</v>
      </c>
      <c r="M116" s="35">
        <f>IF('3g CPIH'!I$17="-","-",'3h OC '!$E$11*('3g CPIH'!I$17/'3g CPIH'!$G$17))</f>
        <v>66.723801369863011</v>
      </c>
      <c r="N116" s="35">
        <f>IF('3g CPIH'!J$17="-","-",'3h OC '!$E$11*('3g CPIH'!J$17/'3g CPIH'!$G$17))</f>
        <v>67.295719667318991</v>
      </c>
      <c r="O116" s="27"/>
      <c r="P116" s="35">
        <f>IF('3g CPIH'!L$17="-","-",'3h OC '!$E$11*('3g CPIH'!L$17/'3g CPIH'!$G$17))</f>
        <v>67.295719667318991</v>
      </c>
      <c r="Q116" s="35">
        <f>IF('3g CPIH'!M$17="-","-",'3h OC '!$E$11*('3g CPIH'!M$17/'3g CPIH'!$G$17))</f>
        <v>68.058277397260284</v>
      </c>
      <c r="R116" s="35">
        <f>IF('3g CPIH'!N$17="-","-",'3h OC '!$E$11*('3g CPIH'!N$17/'3g CPIH'!$G$17))</f>
        <v>68.566649217221141</v>
      </c>
      <c r="S116" s="35">
        <f>IF('3g CPIH'!O$17="-","-",'3h OC '!$E$11*('3g CPIH'!O$17/'3g CPIH'!$G$17))</f>
        <v>68.947928082191794</v>
      </c>
      <c r="T116" s="35">
        <f>IF('3g CPIH'!P$17="-","-",'3h OC '!$E$11*('3g CPIH'!P$17/'3g CPIH'!$G$17))</f>
        <v>69.138567514677106</v>
      </c>
      <c r="U116" s="35">
        <f>IF('3g CPIH'!Q$17="-","-",'3h OC '!$E$11*('3g CPIH'!Q$17/'3g CPIH'!$G$17))</f>
        <v>69.51984637964776</v>
      </c>
      <c r="V116" s="35">
        <f>IF('3g CPIH'!R$17="-","-",'3h OC '!$E$11*('3g CPIH'!R$17/'3g CPIH'!$G$17))</f>
        <v>70.790775929549909</v>
      </c>
      <c r="W116" s="35">
        <f>IF('3g CPIH'!S$17="-","-",'3h OC '!$E$11*('3g CPIH'!S$17/'3g CPIH'!$G$17))</f>
        <v>72.88780968688846</v>
      </c>
      <c r="X116" s="27"/>
      <c r="Y116" s="35">
        <f>IF('3g CPIH'!U$17="-","-",'3h OC '!$E$11*('3g CPIH'!U$17/'3g CPIH'!$G$17))</f>
        <v>76.573505381604704</v>
      </c>
      <c r="Z116" s="35" t="str">
        <f>IF('3g CPIH'!V$17="-","-",'3h OC '!$E$11*('3g CPIH'!V$17/'3g CPIH'!$G$17))</f>
        <v>-</v>
      </c>
      <c r="AA116" s="35" t="str">
        <f>IF('3g CPIH'!W$17="-","-",'3h OC '!$E$11*('3g CPIH'!W$17/'3g CPIH'!$G$17))</f>
        <v>-</v>
      </c>
      <c r="AB116" s="35" t="str">
        <f>IF('3g CPIH'!X$17="-","-",'3h OC '!$E$11*('3g CPIH'!X$17/'3g CPIH'!$G$17))</f>
        <v>-</v>
      </c>
      <c r="AC116" s="35" t="str">
        <f>IF('3g CPIH'!Y$17="-","-",'3h OC '!$E$11*('3g CPIH'!Y$17/'3g CPIH'!$G$17))</f>
        <v>-</v>
      </c>
      <c r="AD116" s="25"/>
    </row>
    <row r="117" spans="1:30" s="26" customFormat="1" ht="11.25" customHeight="1" x14ac:dyDescent="0.15">
      <c r="A117" s="207"/>
      <c r="B117" s="123" t="s">
        <v>248</v>
      </c>
      <c r="C117" s="123" t="s">
        <v>186</v>
      </c>
      <c r="D117" s="121" t="s">
        <v>130</v>
      </c>
      <c r="E117" s="75"/>
      <c r="F117" s="27"/>
      <c r="G117" s="35" t="s">
        <v>249</v>
      </c>
      <c r="H117" s="35" t="s">
        <v>249</v>
      </c>
      <c r="I117" s="35" t="s">
        <v>249</v>
      </c>
      <c r="J117" s="35" t="s">
        <v>249</v>
      </c>
      <c r="K117" s="35">
        <f>IF('3i SMNCC'!G$65="-","-",'3i SMNCC'!G$65)</f>
        <v>0</v>
      </c>
      <c r="L117" s="35">
        <f>IF('3i SMNCC'!H$65="-","-",'3i SMNCC'!H$65)</f>
        <v>-0.10239413454660828</v>
      </c>
      <c r="M117" s="35">
        <f>IF('3i SMNCC'!I$65="-","-",'3i SMNCC'!I$65)</f>
        <v>1.3107897268148032</v>
      </c>
      <c r="N117" s="35">
        <f>IF('3i SMNCC'!J$65="-","-",'3i SMNCC'!J$65)</f>
        <v>1.3561024854837453</v>
      </c>
      <c r="O117" s="27"/>
      <c r="P117" s="35">
        <f>IF('3i SMNCC'!L$65="-","-",'3i SMNCC'!L$65)</f>
        <v>1.3561024854837453</v>
      </c>
      <c r="Q117" s="35">
        <f>IF('3i SMNCC'!M$65="-","-",'3i SMNCC'!M$65)</f>
        <v>2.7190896886881828</v>
      </c>
      <c r="R117" s="35">
        <f>IF('3i SMNCC'!N$65="-","-",'3i SMNCC'!N$65)</f>
        <v>2.5445731212335492</v>
      </c>
      <c r="S117" s="35">
        <f>IF('3i SMNCC'!O$65="-","-",'3i SMNCC'!O$65)</f>
        <v>3.7238675166956514</v>
      </c>
      <c r="T117" s="35">
        <f>IF('3i SMNCC'!P$65="-","-",'3i SMNCC'!P$65)</f>
        <v>3.2317970151566944</v>
      </c>
      <c r="U117" s="35">
        <f>IF('3i SMNCC'!Q$65="-","-",'3i SMNCC'!Q$65)</f>
        <v>3.0490377355812108</v>
      </c>
      <c r="V117" s="35">
        <f>IF('3i SMNCC'!R$65="-","-",'3i SMNCC'!R$65)</f>
        <v>-2.8755928274026386</v>
      </c>
      <c r="W117" s="35">
        <f>IF('3i SMNCC'!S$65="-","-",'3i SMNCC'!S$65)</f>
        <v>-4.4212717332369875</v>
      </c>
      <c r="X117" s="27"/>
      <c r="Y117" s="35">
        <f>IF('3i SMNCC'!U$65="-","-",'3i SMNCC'!U$65)</f>
        <v>-9.9169703850481579</v>
      </c>
      <c r="Z117" s="35" t="str">
        <f>IF('3i SMNCC'!V$65="-","-",'3i SMNCC'!V$65)</f>
        <v>-</v>
      </c>
      <c r="AA117" s="35" t="str">
        <f>IF('3i SMNCC'!W$65="-","-",'3i SMNCC'!W$65)</f>
        <v>-</v>
      </c>
      <c r="AB117" s="35" t="str">
        <f>IF('3i SMNCC'!X$65="-","-",'3i SMNCC'!X$65)</f>
        <v>-</v>
      </c>
      <c r="AC117" s="35" t="str">
        <f>IF('3i SMNCC'!Y$65="-","-",'3i SMNCC'!Y$65)</f>
        <v>-</v>
      </c>
      <c r="AD117" s="25"/>
    </row>
    <row r="118" spans="1:30" s="26" customFormat="1" ht="11.25" customHeight="1" x14ac:dyDescent="0.15">
      <c r="A118" s="207"/>
      <c r="B118" s="123" t="s">
        <v>248</v>
      </c>
      <c r="C118" s="123" t="s">
        <v>187</v>
      </c>
      <c r="D118" s="121" t="s">
        <v>130</v>
      </c>
      <c r="E118" s="75"/>
      <c r="F118" s="27"/>
      <c r="G118" s="35">
        <f>IF('3g CPIH'!C$17="-","-",'3j PAAC PAP'!$G$23*('3g CPIH'!C$17/'3g CPIH'!$G$17))</f>
        <v>38.769117710371823</v>
      </c>
      <c r="H118" s="35">
        <f>IF('3g CPIH'!D$17="-","-",'3j PAAC PAP'!$G$23*('3g CPIH'!D$17/'3g CPIH'!$G$17))</f>
        <v>38.846733561643838</v>
      </c>
      <c r="I118" s="35">
        <f>IF('3g CPIH'!E$17="-","-",'3j PAAC PAP'!$G$23*('3g CPIH'!E$17/'3g CPIH'!$G$17))</f>
        <v>38.963157338551866</v>
      </c>
      <c r="J118" s="35">
        <f>IF('3g CPIH'!F$17="-","-",'3j PAAC PAP'!$G$23*('3g CPIH'!F$17/'3g CPIH'!$G$17))</f>
        <v>39.19600489236791</v>
      </c>
      <c r="K118" s="35">
        <f>IF('3g CPIH'!G$17="-","-",'3j PAAC PAP'!$G$23*('3g CPIH'!G$17/'3g CPIH'!$G$17))</f>
        <v>39.661700000000003</v>
      </c>
      <c r="L118" s="35">
        <f>IF('3g CPIH'!H$17="-","-",'3j PAAC PAP'!$G$23*('3g CPIH'!H$17/'3g CPIH'!$G$17))</f>
        <v>40.166203033268111</v>
      </c>
      <c r="M118" s="35">
        <f>IF('3g CPIH'!I$17="-","-",'3j PAAC PAP'!$G$23*('3g CPIH'!I$17/'3g CPIH'!$G$17))</f>
        <v>40.748321917808219</v>
      </c>
      <c r="N118" s="35">
        <f>IF('3g CPIH'!J$17="-","-",'3j PAAC PAP'!$G$23*('3g CPIH'!J$17/'3g CPIH'!$G$17))</f>
        <v>41.097593248532299</v>
      </c>
      <c r="O118" s="27"/>
      <c r="P118" s="35">
        <f>IF('3g CPIH'!L$17="-","-",'3j PAAC PAP'!$G$23*('3g CPIH'!L$17/'3g CPIH'!$G$17))</f>
        <v>41.097593248532299</v>
      </c>
      <c r="Q118" s="35">
        <f>IF('3g CPIH'!M$17="-","-",'3j PAAC PAP'!$G$23*('3g CPIH'!M$17/'3g CPIH'!$G$17))</f>
        <v>41.563288356164385</v>
      </c>
      <c r="R118" s="35">
        <f>IF('3g CPIH'!N$17="-","-",'3j PAAC PAP'!$G$23*('3g CPIH'!N$17/'3g CPIH'!$G$17))</f>
        <v>41.87375176125245</v>
      </c>
      <c r="S118" s="35">
        <f>IF('3g CPIH'!O$17="-","-",'3j PAAC PAP'!$G$23*('3g CPIH'!O$17/'3g CPIH'!$G$17))</f>
        <v>42.1065993150685</v>
      </c>
      <c r="T118" s="35">
        <f>IF('3g CPIH'!P$17="-","-",'3j PAAC PAP'!$G$23*('3g CPIH'!P$17/'3g CPIH'!$G$17))</f>
        <v>42.223023091976515</v>
      </c>
      <c r="U118" s="35">
        <f>IF('3g CPIH'!Q$17="-","-",'3j PAAC PAP'!$G$23*('3g CPIH'!Q$17/'3g CPIH'!$G$17))</f>
        <v>42.455870645792565</v>
      </c>
      <c r="V118" s="35">
        <f>IF('3g CPIH'!R$17="-","-",'3j PAAC PAP'!$G$23*('3g CPIH'!R$17/'3g CPIH'!$G$17))</f>
        <v>43.232029158512731</v>
      </c>
      <c r="W118" s="35">
        <f>IF('3g CPIH'!S$17="-","-",'3j PAAC PAP'!$G$23*('3g CPIH'!S$17/'3g CPIH'!$G$17))</f>
        <v>44.512690704500983</v>
      </c>
      <c r="X118" s="27"/>
      <c r="Y118" s="35">
        <f>IF('3g CPIH'!U$17="-","-",'3j PAAC PAP'!$G$23*('3g CPIH'!U$17/'3g CPIH'!$G$17))</f>
        <v>46.763550391389437</v>
      </c>
      <c r="Z118" s="35" t="str">
        <f>IF('3g CPIH'!V$17="-","-",'3j PAAC PAP'!$G$23*('3g CPIH'!V$17/'3g CPIH'!$G$17))</f>
        <v>-</v>
      </c>
      <c r="AA118" s="35" t="str">
        <f>IF('3g CPIH'!W$17="-","-",'3j PAAC PAP'!$G$23*('3g CPIH'!W$17/'3g CPIH'!$G$17))</f>
        <v>-</v>
      </c>
      <c r="AB118" s="35" t="str">
        <f>IF('3g CPIH'!X$17="-","-",'3j PAAC PAP'!$G$23*('3g CPIH'!X$17/'3g CPIH'!$G$17))</f>
        <v>-</v>
      </c>
      <c r="AC118" s="35" t="str">
        <f>IF('3g CPIH'!Y$17="-","-",'3j PAAC PAP'!$G$23*('3g CPIH'!Y$17/'3g CPIH'!$G$17))</f>
        <v>-</v>
      </c>
      <c r="AD118" s="25"/>
    </row>
    <row r="119" spans="1:30" s="26" customFormat="1" ht="11.25" customHeight="1" x14ac:dyDescent="0.15">
      <c r="A119" s="207"/>
      <c r="B119" s="123" t="s">
        <v>248</v>
      </c>
      <c r="C119" s="123" t="s">
        <v>188</v>
      </c>
      <c r="D119" s="121" t="s">
        <v>130</v>
      </c>
      <c r="E119" s="75"/>
      <c r="F119" s="27"/>
      <c r="G119" s="35">
        <f>IF(G114="-","-",SUM(G111:G117)*'3j PAAC PAP'!$G$41)</f>
        <v>0</v>
      </c>
      <c r="H119" s="35">
        <f>IF(H114="-","-",SUM(H111:H117)*'3j PAAC PAP'!$G$41)</f>
        <v>0</v>
      </c>
      <c r="I119" s="35">
        <f>IF(I114="-","-",SUM(I111:I117)*'3j PAAC PAP'!$G$41)</f>
        <v>0</v>
      </c>
      <c r="J119" s="35">
        <f>IF(J114="-","-",SUM(J111:J117)*'3j PAAC PAP'!$G$41)</f>
        <v>0</v>
      </c>
      <c r="K119" s="35">
        <f>IF(K114="-","-",SUM(K111:K117)*'3j PAAC PAP'!$G$41)</f>
        <v>0</v>
      </c>
      <c r="L119" s="35">
        <f>IF(L114="-","-",SUM(L111:L117)*'3j PAAC PAP'!$G$41)</f>
        <v>0</v>
      </c>
      <c r="M119" s="35">
        <f>IF(M114="-","-",SUM(M111:M117)*'3j PAAC PAP'!$G$41)</f>
        <v>0</v>
      </c>
      <c r="N119" s="35">
        <f>IF(N114="-","-",SUM(N111:N117)*'3j PAAC PAP'!$G$41)</f>
        <v>0</v>
      </c>
      <c r="O119" s="27"/>
      <c r="P119" s="35">
        <f>IF(P114="-","-",SUM(P111:P117)*'3j PAAC PAP'!$G$41)</f>
        <v>0</v>
      </c>
      <c r="Q119" s="35">
        <f>IF(Q114="-","-",SUM(Q111:Q117)*'3j PAAC PAP'!$G$41)</f>
        <v>0</v>
      </c>
      <c r="R119" s="35">
        <f>IF(R114="-","-",SUM(R111:R117)*'3j PAAC PAP'!$G$41)</f>
        <v>0</v>
      </c>
      <c r="S119" s="35">
        <f>IF(S114="-","-",SUM(S111:S117)*'3j PAAC PAP'!$G$41)</f>
        <v>0</v>
      </c>
      <c r="T119" s="35">
        <f>IF(T114="-","-",SUM(T111:T117)*'3j PAAC PAP'!$G$41)</f>
        <v>0</v>
      </c>
      <c r="U119" s="35">
        <f>IF(U114="-","-",SUM(U111:U117)*'3j PAAC PAP'!$G$41)</f>
        <v>0</v>
      </c>
      <c r="V119" s="35">
        <f>IF(V114="-","-",SUM(V111:V117)*'3j PAAC PAP'!$G$41)</f>
        <v>0</v>
      </c>
      <c r="W119" s="35">
        <f>IF(W114="-","-",SUM(W111:W117)*'3j PAAC PAP'!$G$41)</f>
        <v>0</v>
      </c>
      <c r="X119" s="27"/>
      <c r="Y119" s="35">
        <f>IF(Y114="-","-",SUM(Y111:Y117)*'3j PAAC PAP'!$G$41)</f>
        <v>0</v>
      </c>
      <c r="Z119" s="35" t="str">
        <f>IF(Z114="-","-",SUM(Z111:Z117)*'3j PAAC PAP'!$G$41)</f>
        <v>-</v>
      </c>
      <c r="AA119" s="35" t="str">
        <f>IF(AA114="-","-",SUM(AA111:AA117)*'3j PAAC PAP'!$G$41)</f>
        <v>-</v>
      </c>
      <c r="AB119" s="35" t="str">
        <f>IF(AB114="-","-",SUM(AB111:AB117)*'3j PAAC PAP'!$G$41)</f>
        <v>-</v>
      </c>
      <c r="AC119" s="35" t="str">
        <f>IF(AC114="-","-",SUM(AC111:AC117)*'3j PAAC PAP'!$G$41)</f>
        <v>-</v>
      </c>
      <c r="AD119" s="25"/>
    </row>
    <row r="120" spans="1:30" s="26" customFormat="1" ht="11.25" customHeight="1" x14ac:dyDescent="0.15">
      <c r="A120" s="207"/>
      <c r="B120" s="123" t="s">
        <v>189</v>
      </c>
      <c r="C120" s="123" t="s">
        <v>250</v>
      </c>
      <c r="D120" s="121" t="s">
        <v>130</v>
      </c>
      <c r="E120" s="75"/>
      <c r="F120" s="27"/>
      <c r="G120" s="35">
        <f>IF(G114="-","-",SUM(G111:G119)*'3k EBIT'!$E$11)</f>
        <v>2.1074089853579236</v>
      </c>
      <c r="H120" s="35">
        <f>IF(H114="-","-",SUM(H111:H119)*'3k EBIT'!$E$11)</f>
        <v>2.1113737855176109</v>
      </c>
      <c r="I120" s="35">
        <f>IF(I114="-","-",SUM(I111:I119)*'3k EBIT'!$E$11)</f>
        <v>2.1185407260345759</v>
      </c>
      <c r="J120" s="35">
        <f>IF(J114="-","-",SUM(J111:J119)*'3k EBIT'!$E$11)</f>
        <v>2.1304351265136363</v>
      </c>
      <c r="K120" s="35">
        <f>IF(K114="-","-",SUM(K111:K119)*'3k EBIT'!$E$11)</f>
        <v>2.1557688535103194</v>
      </c>
      <c r="L120" s="35">
        <f>IF(L114="-","-",SUM(L111:L119)*'3k EBIT'!$E$11)</f>
        <v>2.1795568849503861</v>
      </c>
      <c r="M120" s="35">
        <f>IF(M114="-","-",SUM(M111:M119)*'3k EBIT'!$E$11)</f>
        <v>2.2446744028704719</v>
      </c>
      <c r="N120" s="35">
        <f>IF(N114="-","-",SUM(N111:N119)*'3k EBIT'!$E$11)</f>
        <v>2.2633936210989636</v>
      </c>
      <c r="O120" s="27"/>
      <c r="P120" s="35">
        <f>IF(P114="-","-",SUM(P111:P119)*'3k EBIT'!$E$11)</f>
        <v>2.2633936210989636</v>
      </c>
      <c r="Q120" s="35">
        <f>IF(Q114="-","-",SUM(Q111:Q119)*'3k EBIT'!$E$11)</f>
        <v>2.3168217242077791</v>
      </c>
      <c r="R120" s="35">
        <f>IF(R114="-","-",SUM(R111:R119)*'3k EBIT'!$E$11)</f>
        <v>2.3276183150087935</v>
      </c>
      <c r="S120" s="35">
        <f>IF(S114="-","-",SUM(S111:S119)*'3k EBIT'!$E$11)</f>
        <v>2.3655648117716734</v>
      </c>
      <c r="T120" s="35">
        <f>IF(T114="-","-",SUM(T111:T119)*'3k EBIT'!$E$11)</f>
        <v>2.3559741078194558</v>
      </c>
      <c r="U120" s="35">
        <f>IF(U114="-","-",SUM(U111:U119)*'3k EBIT'!$E$11)</f>
        <v>2.3654859215535939</v>
      </c>
      <c r="V120" s="35">
        <f>IF(V114="-","-",SUM(V111:V119)*'3k EBIT'!$E$11)</f>
        <v>2.2879451005225158</v>
      </c>
      <c r="W120" s="35">
        <f>IF(W114="-","-",SUM(W111:W119)*'3k EBIT'!$E$11)</f>
        <v>2.4267780991291965</v>
      </c>
      <c r="X120" s="27"/>
      <c r="Y120" s="35">
        <f>IF(Y114="-","-",SUM(Y111:Y119)*'3k EBIT'!$E$11)</f>
        <v>2.441596933837205</v>
      </c>
      <c r="Z120" s="35" t="str">
        <f>IF(Z114="-","-",SUM(Z111:Z119)*'3k EBIT'!$E$11)</f>
        <v>-</v>
      </c>
      <c r="AA120" s="35" t="str">
        <f>IF(AA114="-","-",SUM(AA111:AA119)*'3k EBIT'!$E$11)</f>
        <v>-</v>
      </c>
      <c r="AB120" s="35" t="str">
        <f>IF(AB114="-","-",SUM(AB111:AB119)*'3k EBIT'!$E$11)</f>
        <v>-</v>
      </c>
      <c r="AC120" s="35" t="str">
        <f>IF(AC114="-","-",SUM(AC111:AC119)*'3k EBIT'!$E$11)</f>
        <v>-</v>
      </c>
      <c r="AD120" s="25"/>
    </row>
    <row r="121" spans="1:30" s="26" customFormat="1" ht="11.25" x14ac:dyDescent="0.15">
      <c r="A121" s="207"/>
      <c r="B121" s="123" t="s">
        <v>251</v>
      </c>
      <c r="C121" s="158" t="s">
        <v>252</v>
      </c>
      <c r="D121" s="121" t="s">
        <v>130</v>
      </c>
      <c r="E121" s="116"/>
      <c r="F121" s="27"/>
      <c r="G121" s="35">
        <f>IF(G116="-","-",SUM(G111:G114,G116:G120)*'3l HAP'!$E$12)</f>
        <v>1.6239243268456498</v>
      </c>
      <c r="H121" s="35">
        <f>IF(H116="-","-",SUM(H111:H114,H116:H120)*'3l HAP'!$E$12)</f>
        <v>1.6269795171172732</v>
      </c>
      <c r="I121" s="35">
        <f>IF(I116="-","-",SUM(I111:I114,I116:I120)*'3l HAP'!$E$12)</f>
        <v>1.6325022083155263</v>
      </c>
      <c r="J121" s="35">
        <f>IF(J116="-","-",SUM(J111:J114,J116:J120)*'3l HAP'!$E$12)</f>
        <v>1.6416677791303957</v>
      </c>
      <c r="K121" s="35">
        <f>IF(K116="-","-",SUM(K111:K114,K116:K120)*'3l HAP'!$E$12)</f>
        <v>1.6611894077489591</v>
      </c>
      <c r="L121" s="35">
        <f>IF(L116="-","-",SUM(L111:L114,L116:L120)*'3l HAP'!$E$12)</f>
        <v>1.6795199564045309</v>
      </c>
      <c r="M121" s="35">
        <f>IF(M116="-","-",SUM(M111:M114,M116:M120)*'3l HAP'!$E$12)</f>
        <v>1.729698124092411</v>
      </c>
      <c r="N121" s="35">
        <f>IF(N116="-","-",SUM(N111:N114,N116:N120)*'3l HAP'!$E$12)</f>
        <v>1.7441227536123509</v>
      </c>
      <c r="O121" s="27"/>
      <c r="P121" s="35">
        <f>IF(P116="-","-",SUM(P111:P114,P116:P120)*'3l HAP'!$E$12)</f>
        <v>1.7441227536123509</v>
      </c>
      <c r="Q121" s="35">
        <f>IF(Q116="-","-",SUM(Q111:Q114,Q116:Q120)*'3l HAP'!$E$12)</f>
        <v>1.7852933080602276</v>
      </c>
      <c r="R121" s="35">
        <f>IF(R116="-","-",SUM(R111:R114,R116:R120)*'3l HAP'!$E$12)</f>
        <v>1.7936129301983992</v>
      </c>
      <c r="S121" s="35">
        <f>IF(S116="-","-",SUM(S111:S114,S116:S120)*'3l HAP'!$E$12)</f>
        <v>1.8228536896522858</v>
      </c>
      <c r="T121" s="35">
        <f>IF(T116="-","-",SUM(T111:T114,T116:T120)*'3l HAP'!$E$12)</f>
        <v>1.8154632981488843</v>
      </c>
      <c r="U121" s="35">
        <f>IF(U116="-","-",SUM(U111:U114,U116:U120)*'3l HAP'!$E$12)</f>
        <v>1.8227928985361903</v>
      </c>
      <c r="V121" s="35">
        <f>IF(V116="-","-",SUM(V111:V114,V116:V120)*'3l HAP'!$E$12)</f>
        <v>1.7630415989684103</v>
      </c>
      <c r="W121" s="35">
        <f>IF(W116="-","-",SUM(W111:W114,W116:W120)*'3l HAP'!$E$12)</f>
        <v>1.8700233407056581</v>
      </c>
      <c r="X121" s="27"/>
      <c r="Y121" s="35">
        <f>IF(Y116="-","-",SUM(Y111:Y114,Y116:Y120)*'3l HAP'!$E$12)</f>
        <v>1.8814424180395022</v>
      </c>
      <c r="Z121" s="35" t="str">
        <f>IF(Z116="-","-",SUM(Z111:Z114,Z116:Z120)*'3l HAP'!$E$12)</f>
        <v>-</v>
      </c>
      <c r="AA121" s="35" t="str">
        <f>IF(AA116="-","-",SUM(AA111:AA114,AA116:AA120)*'3l HAP'!$E$12)</f>
        <v>-</v>
      </c>
      <c r="AB121" s="35" t="str">
        <f>IF(AB116="-","-",SUM(AB111:AB114,AB116:AB120)*'3l HAP'!$E$12)</f>
        <v>-</v>
      </c>
      <c r="AC121" s="35" t="str">
        <f>IF(AC116="-","-",SUM(AC111:AC114,AC116:AC120)*'3l HAP'!$E$12)</f>
        <v>-</v>
      </c>
      <c r="AD121" s="25"/>
    </row>
    <row r="122" spans="1:30" s="26" customFormat="1" ht="11.25" x14ac:dyDescent="0.15">
      <c r="A122" s="207"/>
      <c r="B122" s="123" t="s">
        <v>253</v>
      </c>
      <c r="C122" s="123" t="str">
        <f>B122&amp;"_"&amp;D122</f>
        <v>Total_South East</v>
      </c>
      <c r="D122" s="121" t="s">
        <v>130</v>
      </c>
      <c r="E122" s="75"/>
      <c r="F122" s="27"/>
      <c r="G122" s="35">
        <f>IF(G116="-","-",SUM(G111:G121))</f>
        <v>112.54014089987002</v>
      </c>
      <c r="H122" s="35">
        <f t="shared" ref="H122:W122" si="16">IF(H116="-","-",SUM(H111:H121))</f>
        <v>112.75186969656357</v>
      </c>
      <c r="I122" s="35">
        <f t="shared" si="16"/>
        <v>113.13459962758513</v>
      </c>
      <c r="J122" s="35">
        <f t="shared" si="16"/>
        <v>113.76978601766574</v>
      </c>
      <c r="K122" s="35">
        <f t="shared" si="16"/>
        <v>115.12266114799615</v>
      </c>
      <c r="L122" s="35">
        <f t="shared" si="16"/>
        <v>116.3929928342497</v>
      </c>
      <c r="M122" s="35">
        <f t="shared" si="16"/>
        <v>119.87040737157626</v>
      </c>
      <c r="N122" s="35">
        <f t="shared" si="16"/>
        <v>120.87005360617371</v>
      </c>
      <c r="O122" s="27"/>
      <c r="P122" s="35">
        <f t="shared" si="16"/>
        <v>120.87005360617371</v>
      </c>
      <c r="Q122" s="35">
        <f t="shared" si="16"/>
        <v>123.7232284258956</v>
      </c>
      <c r="R122" s="35">
        <f t="shared" si="16"/>
        <v>124.29978943442619</v>
      </c>
      <c r="S122" s="35">
        <f t="shared" si="16"/>
        <v>126.32621340908989</v>
      </c>
      <c r="T122" s="35">
        <f t="shared" si="16"/>
        <v>125.81404933386258</v>
      </c>
      <c r="U122" s="35">
        <f t="shared" si="16"/>
        <v>126.3220005029478</v>
      </c>
      <c r="V122" s="35">
        <f t="shared" si="16"/>
        <v>122.18115504534573</v>
      </c>
      <c r="W122" s="35">
        <f t="shared" si="16"/>
        <v>129.5951336955761</v>
      </c>
      <c r="X122" s="27"/>
      <c r="Y122" s="35">
        <f t="shared" ref="Y122:AC122" si="17">IF(Y116="-","-",SUM(Y111:Y121))</f>
        <v>130.38649111959694</v>
      </c>
      <c r="Z122" s="35" t="str">
        <f t="shared" si="17"/>
        <v>-</v>
      </c>
      <c r="AA122" s="35" t="str">
        <f t="shared" si="17"/>
        <v>-</v>
      </c>
      <c r="AB122" s="35" t="str">
        <f t="shared" si="17"/>
        <v>-</v>
      </c>
      <c r="AC122" s="35" t="str">
        <f t="shared" si="17"/>
        <v>-</v>
      </c>
      <c r="AD122" s="25"/>
    </row>
    <row r="123" spans="1:30" s="26" customFormat="1" ht="11.25" x14ac:dyDescent="0.15">
      <c r="A123" s="207"/>
      <c r="B123" s="120" t="s">
        <v>244</v>
      </c>
      <c r="C123" s="120" t="s">
        <v>180</v>
      </c>
      <c r="D123" s="122" t="s">
        <v>135</v>
      </c>
      <c r="E123" s="119"/>
      <c r="F123" s="27"/>
      <c r="G123" s="117" t="s">
        <v>249</v>
      </c>
      <c r="H123" s="117" t="s">
        <v>249</v>
      </c>
      <c r="I123" s="117" t="s">
        <v>249</v>
      </c>
      <c r="J123" s="117" t="s">
        <v>249</v>
      </c>
      <c r="K123" s="117" t="s">
        <v>249</v>
      </c>
      <c r="L123" s="117" t="s">
        <v>249</v>
      </c>
      <c r="M123" s="117" t="s">
        <v>249</v>
      </c>
      <c r="N123" s="117" t="s">
        <v>249</v>
      </c>
      <c r="O123" s="27"/>
      <c r="P123" s="117" t="s">
        <v>249</v>
      </c>
      <c r="Q123" s="117" t="s">
        <v>249</v>
      </c>
      <c r="R123" s="117" t="s">
        <v>249</v>
      </c>
      <c r="S123" s="117" t="s">
        <v>249</v>
      </c>
      <c r="T123" s="117" t="s">
        <v>249</v>
      </c>
      <c r="U123" s="117" t="s">
        <v>249</v>
      </c>
      <c r="V123" s="117" t="s">
        <v>249</v>
      </c>
      <c r="W123" s="117" t="s">
        <v>249</v>
      </c>
      <c r="X123" s="27"/>
      <c r="Y123" s="117" t="s">
        <v>249</v>
      </c>
      <c r="Z123" s="117" t="s">
        <v>249</v>
      </c>
      <c r="AA123" s="117" t="s">
        <v>249</v>
      </c>
      <c r="AB123" s="117" t="s">
        <v>249</v>
      </c>
      <c r="AC123" s="117" t="s">
        <v>249</v>
      </c>
      <c r="AD123" s="25"/>
    </row>
    <row r="124" spans="1:30" s="26" customFormat="1" ht="11.25" x14ac:dyDescent="0.15">
      <c r="A124" s="207"/>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x14ac:dyDescent="0.15">
      <c r="A125" s="207"/>
      <c r="B125" s="120" t="s">
        <v>245</v>
      </c>
      <c r="C125" s="120" t="s">
        <v>182</v>
      </c>
      <c r="D125" s="122" t="s">
        <v>135</v>
      </c>
      <c r="E125" s="119"/>
      <c r="F125" s="27"/>
      <c r="G125" s="117" t="str">
        <f>IF('3c AA'!J246="-","-",'3c AA'!J246)</f>
        <v>-</v>
      </c>
      <c r="H125" s="117" t="str">
        <f>IF('3c AA'!K246="-","-",'3c AA'!K246)</f>
        <v>-</v>
      </c>
      <c r="I125" s="117" t="str">
        <f>IF('3c AA'!L246="-","-",'3c AA'!L246)</f>
        <v>-</v>
      </c>
      <c r="J125" s="117" t="str">
        <f>IF('3c AA'!M246="-","-",'3c AA'!M246)</f>
        <v>-</v>
      </c>
      <c r="K125" s="117" t="str">
        <f>IF('3c AA'!N246="-","-",'3c AA'!N246)</f>
        <v>-</v>
      </c>
      <c r="L125" s="117" t="str">
        <f>IF('3c AA'!O246="-","-",'3c AA'!O246)</f>
        <v>-</v>
      </c>
      <c r="M125" s="117" t="str">
        <f>IF('3c AA'!P246="-","-",'3c AA'!P246)</f>
        <v>-</v>
      </c>
      <c r="N125" s="117" t="str">
        <f>IF('3c AA'!Q246="-","-",'3c AA'!Q246)</f>
        <v>-</v>
      </c>
      <c r="O125" s="27"/>
      <c r="P125" s="117" t="str">
        <f>IF('3c AA'!S246="-","-",'3c AA'!S246)</f>
        <v>-</v>
      </c>
      <c r="Q125" s="117" t="str">
        <f>IF('3c AA'!T246="-","-",'3c AA'!T246)</f>
        <v>-</v>
      </c>
      <c r="R125" s="117" t="str">
        <f>IF('3c AA'!U246="-","-",'3c AA'!U246)</f>
        <v>-</v>
      </c>
      <c r="S125" s="117" t="str">
        <f>IF('3c AA'!V246="-","-",'3c AA'!V246)</f>
        <v>-</v>
      </c>
      <c r="T125" s="117">
        <f>IF('3c AA'!W246="-","-",'3c AA'!W246)</f>
        <v>0</v>
      </c>
      <c r="U125" s="117">
        <f>IF('3c AA'!X246="-","-",'3c AA'!X246)</f>
        <v>0</v>
      </c>
      <c r="V125" s="117">
        <f>IF('3c AA'!Y246="-","-",'3c AA'!Y246)</f>
        <v>0</v>
      </c>
      <c r="W125" s="117" t="str">
        <f>IF('3c AA'!Z246="-","-",'3c AA'!Z246)</f>
        <v>-</v>
      </c>
      <c r="X125" s="27"/>
      <c r="Y125" s="117">
        <f>IF('3c AA'!AB246="-","-",'3c AA'!AB246)</f>
        <v>0</v>
      </c>
      <c r="Z125" s="117" t="str">
        <f>IF('3c AA'!AC246="-","-",'3c AA'!AC246)</f>
        <v>-</v>
      </c>
      <c r="AA125" s="117" t="str">
        <f>IF('3c AA'!AD246="-","-",'3c AA'!AD246)</f>
        <v>-</v>
      </c>
      <c r="AB125" s="117" t="str">
        <f>IF('3c AA'!AE246="-","-",'3c AA'!AE246)</f>
        <v>-</v>
      </c>
      <c r="AC125" s="117" t="str">
        <f>IF('3c AA'!AF246="-","-",'3c AA'!AF246)</f>
        <v>-</v>
      </c>
      <c r="AD125" s="25"/>
    </row>
    <row r="126" spans="1:30" s="331" customFormat="1" ht="11.25" customHeight="1" x14ac:dyDescent="0.15">
      <c r="A126" s="207"/>
      <c r="B126" s="120" t="s">
        <v>246</v>
      </c>
      <c r="C126" s="120" t="s">
        <v>183</v>
      </c>
      <c r="D126" s="122" t="s">
        <v>135</v>
      </c>
      <c r="E126" s="119"/>
      <c r="F126" s="27"/>
      <c r="G126" s="117">
        <f>IF('3d PC'!G15="-","-",'3d PC'!G64+'3d PC'!G65)</f>
        <v>6.5567588596821027</v>
      </c>
      <c r="H126" s="117">
        <f>IF('3d PC'!H15="-","-",'3d PC'!H64+'3d PC'!H65)</f>
        <v>6.5567588596821027</v>
      </c>
      <c r="I126" s="117">
        <f>IF('3d PC'!I15="-","-",'3d PC'!I64+'3d PC'!I65)</f>
        <v>6.6197359495950758</v>
      </c>
      <c r="J126" s="117">
        <f>IF('3d PC'!J15="-","-",'3d PC'!J64+'3d PC'!J65)</f>
        <v>6.6197359495950758</v>
      </c>
      <c r="K126" s="117">
        <f>IF('3d PC'!K15="-","-",'3d PC'!K64+'3d PC'!K65)</f>
        <v>6.6995028867368616</v>
      </c>
      <c r="L126" s="117">
        <f>IF('3d PC'!L15="-","-",'3d PC'!L64+'3d PC'!L65)</f>
        <v>6.6995028867368616</v>
      </c>
      <c r="M126" s="117">
        <f>IF('3d PC'!M15="-","-",'3d PC'!M64+'3d PC'!M65)</f>
        <v>7.1131218301273513</v>
      </c>
      <c r="N126" s="117">
        <f>IF('3d PC'!N15="-","-",'3d PC'!N64+'3d PC'!N65)</f>
        <v>7.1131218301273513</v>
      </c>
      <c r="O126" s="27"/>
      <c r="P126" s="117">
        <f>IF('3d PC'!P15="-","-",'3d PC'!P64+'3d PC'!P65)</f>
        <v>7.1131218301273513</v>
      </c>
      <c r="Q126" s="117">
        <f>IF('3d PC'!Q15="-","-",'3d PC'!Q64+'3d PC'!Q65)</f>
        <v>7.2804579515147188</v>
      </c>
      <c r="R126" s="117">
        <f>IF('3d PC'!R15="-","-",'3d PC'!R64+'3d PC'!R65)</f>
        <v>7.1935840895118579</v>
      </c>
      <c r="S126" s="117">
        <f>IF('3d PC'!S15="-","-",'3d PC'!S64+'3d PC'!S65)</f>
        <v>7.3593999937099728</v>
      </c>
      <c r="T126" s="117">
        <f>IF('3d PC'!T15="-","-",'3d PC'!T64+'3d PC'!T65)</f>
        <v>7.0492243060839304</v>
      </c>
      <c r="U126" s="117">
        <f>IF('3d PC'!U15="-","-",'3d PC'!U64+'3d PC'!U65)</f>
        <v>7.1089669218364691</v>
      </c>
      <c r="V126" s="117">
        <f>IF('3d PC'!V15="-","-",'3d PC'!V64+'3d PC'!V65)</f>
        <v>6.9829560851947949</v>
      </c>
      <c r="W126" s="117">
        <f>IF('3d PC'!W15="-","-",'3d PC'!W64+'3d PC'!W65)</f>
        <v>12.319103597588796</v>
      </c>
      <c r="X126" s="27"/>
      <c r="Y126" s="117">
        <f>IF('3d PC'!Y15="-","-",'3d PC'!Y64+'3d PC'!Y65)</f>
        <v>12.643366379774243</v>
      </c>
      <c r="Z126" s="117" t="str">
        <f>IF('3d PC'!Z15="-","-",'3d PC'!Z64+'3d PC'!Z65)</f>
        <v>-</v>
      </c>
      <c r="AA126" s="117" t="str">
        <f>IF('3d PC'!AA15="-","-",'3d PC'!AA64+'3d PC'!AA65)</f>
        <v>-</v>
      </c>
      <c r="AB126" s="117" t="str">
        <f>IF('3d PC'!AB15="-","-",'3d PC'!AB64+'3d PC'!AB65)</f>
        <v>-</v>
      </c>
      <c r="AC126" s="117" t="str">
        <f>IF('3d PC'!AC15="-","-",'3d PC'!AC64+'3d PC'!AC65)</f>
        <v>-</v>
      </c>
      <c r="AD126" s="25"/>
    </row>
    <row r="127" spans="1:30" s="26" customFormat="1" ht="11.25" customHeight="1" x14ac:dyDescent="0.15">
      <c r="A127" s="207"/>
      <c r="B127" s="120" t="s">
        <v>247</v>
      </c>
      <c r="C127" s="120" t="s">
        <v>184</v>
      </c>
      <c r="D127" s="122" t="s">
        <v>135</v>
      </c>
      <c r="E127" s="119"/>
      <c r="F127" s="27"/>
      <c r="G127" s="117" t="s">
        <v>249</v>
      </c>
      <c r="H127" s="117" t="s">
        <v>249</v>
      </c>
      <c r="I127" s="117" t="s">
        <v>249</v>
      </c>
      <c r="J127" s="117" t="s">
        <v>249</v>
      </c>
      <c r="K127" s="117" t="s">
        <v>249</v>
      </c>
      <c r="L127" s="117" t="s">
        <v>249</v>
      </c>
      <c r="M127" s="117" t="s">
        <v>249</v>
      </c>
      <c r="N127" s="117" t="s">
        <v>249</v>
      </c>
      <c r="O127" s="27"/>
      <c r="P127" s="117" t="s">
        <v>249</v>
      </c>
      <c r="Q127" s="117" t="s">
        <v>249</v>
      </c>
      <c r="R127" s="117" t="s">
        <v>249</v>
      </c>
      <c r="S127" s="117" t="s">
        <v>249</v>
      </c>
      <c r="T127" s="117" t="s">
        <v>249</v>
      </c>
      <c r="U127" s="117" t="s">
        <v>249</v>
      </c>
      <c r="V127" s="117" t="s">
        <v>249</v>
      </c>
      <c r="W127" s="117" t="s">
        <v>249</v>
      </c>
      <c r="X127" s="27"/>
      <c r="Y127" s="117" t="s">
        <v>249</v>
      </c>
      <c r="Z127" s="117" t="s">
        <v>249</v>
      </c>
      <c r="AA127" s="117" t="s">
        <v>249</v>
      </c>
      <c r="AB127" s="117" t="s">
        <v>249</v>
      </c>
      <c r="AC127" s="117" t="s">
        <v>249</v>
      </c>
      <c r="AD127" s="25"/>
    </row>
    <row r="128" spans="1:30" s="26" customFormat="1" ht="12.6" customHeight="1" x14ac:dyDescent="0.15">
      <c r="A128" s="207"/>
      <c r="B128" s="120" t="s">
        <v>248</v>
      </c>
      <c r="C128" s="120" t="s">
        <v>185</v>
      </c>
      <c r="D128" s="122" t="s">
        <v>135</v>
      </c>
      <c r="E128" s="119"/>
      <c r="F128" s="27"/>
      <c r="G128" s="117">
        <f>IF('3g CPIH'!C$17="-","-",'3h OC '!$E$11*('3g CPIH'!C$17/'3g CPIH'!$G$17))</f>
        <v>63.482931017612529</v>
      </c>
      <c r="H128" s="117">
        <f>IF('3g CPIH'!D$17="-","-",'3h OC '!$E$11*('3g CPIH'!D$17/'3g CPIH'!$G$17))</f>
        <v>63.61002397260274</v>
      </c>
      <c r="I128" s="117">
        <f>IF('3g CPIH'!E$17="-","-",'3h OC '!$E$11*('3g CPIH'!E$17/'3g CPIH'!$G$17))</f>
        <v>63.800663405088073</v>
      </c>
      <c r="J128" s="117">
        <f>IF('3g CPIH'!F$17="-","-",'3h OC '!$E$11*('3g CPIH'!F$17/'3g CPIH'!$G$17))</f>
        <v>64.181942270058713</v>
      </c>
      <c r="K128" s="117">
        <f>IF('3g CPIH'!G$17="-","-",'3h OC '!$E$11*('3g CPIH'!G$17/'3g CPIH'!$G$17))</f>
        <v>64.944500000000005</v>
      </c>
      <c r="L128" s="117">
        <f>IF('3g CPIH'!H$17="-","-",'3h OC '!$E$11*('3g CPIH'!H$17/'3g CPIH'!$G$17))</f>
        <v>65.770604207436406</v>
      </c>
      <c r="M128" s="117">
        <f>IF('3g CPIH'!I$17="-","-",'3h OC '!$E$11*('3g CPIH'!I$17/'3g CPIH'!$G$17))</f>
        <v>66.723801369863011</v>
      </c>
      <c r="N128" s="117">
        <f>IF('3g CPIH'!J$17="-","-",'3h OC '!$E$11*('3g CPIH'!J$17/'3g CPIH'!$G$17))</f>
        <v>67.295719667318991</v>
      </c>
      <c r="O128" s="27"/>
      <c r="P128" s="117">
        <f>IF('3g CPIH'!L$17="-","-",'3h OC '!$E$11*('3g CPIH'!L$17/'3g CPIH'!$G$17))</f>
        <v>67.295719667318991</v>
      </c>
      <c r="Q128" s="117">
        <f>IF('3g CPIH'!M$17="-","-",'3h OC '!$E$11*('3g CPIH'!M$17/'3g CPIH'!$G$17))</f>
        <v>68.058277397260284</v>
      </c>
      <c r="R128" s="117">
        <f>IF('3g CPIH'!N$17="-","-",'3h OC '!$E$11*('3g CPIH'!N$17/'3g CPIH'!$G$17))</f>
        <v>68.566649217221141</v>
      </c>
      <c r="S128" s="117">
        <f>IF('3g CPIH'!O$17="-","-",'3h OC '!$E$11*('3g CPIH'!O$17/'3g CPIH'!$G$17))</f>
        <v>68.947928082191794</v>
      </c>
      <c r="T128" s="117">
        <f>IF('3g CPIH'!P$17="-","-",'3h OC '!$E$11*('3g CPIH'!P$17/'3g CPIH'!$G$17))</f>
        <v>69.138567514677106</v>
      </c>
      <c r="U128" s="117">
        <f>IF('3g CPIH'!Q$17="-","-",'3h OC '!$E$11*('3g CPIH'!Q$17/'3g CPIH'!$G$17))</f>
        <v>69.51984637964776</v>
      </c>
      <c r="V128" s="117">
        <f>IF('3g CPIH'!R$17="-","-",'3h OC '!$E$11*('3g CPIH'!R$17/'3g CPIH'!$G$17))</f>
        <v>70.790775929549909</v>
      </c>
      <c r="W128" s="117">
        <f>IF('3g CPIH'!S$17="-","-",'3h OC '!$E$11*('3g CPIH'!S$17/'3g CPIH'!$G$17))</f>
        <v>72.88780968688846</v>
      </c>
      <c r="X128" s="27"/>
      <c r="Y128" s="117">
        <f>IF('3g CPIH'!U$17="-","-",'3h OC '!$E$11*('3g CPIH'!U$17/'3g CPIH'!$G$17))</f>
        <v>76.573505381604704</v>
      </c>
      <c r="Z128" s="117" t="str">
        <f>IF('3g CPIH'!V$17="-","-",'3h OC '!$E$11*('3g CPIH'!V$17/'3g CPIH'!$G$17))</f>
        <v>-</v>
      </c>
      <c r="AA128" s="117" t="str">
        <f>IF('3g CPIH'!W$17="-","-",'3h OC '!$E$11*('3g CPIH'!W$17/'3g CPIH'!$G$17))</f>
        <v>-</v>
      </c>
      <c r="AB128" s="117" t="str">
        <f>IF('3g CPIH'!X$17="-","-",'3h OC '!$E$11*('3g CPIH'!X$17/'3g CPIH'!$G$17))</f>
        <v>-</v>
      </c>
      <c r="AC128" s="117" t="str">
        <f>IF('3g CPIH'!Y$17="-","-",'3h OC '!$E$11*('3g CPIH'!Y$17/'3g CPIH'!$G$17))</f>
        <v>-</v>
      </c>
      <c r="AD128" s="25"/>
    </row>
    <row r="129" spans="1:30" s="26" customFormat="1" ht="11.25" customHeight="1" x14ac:dyDescent="0.15">
      <c r="A129" s="207"/>
      <c r="B129" s="120" t="s">
        <v>248</v>
      </c>
      <c r="C129" s="120" t="s">
        <v>186</v>
      </c>
      <c r="D129" s="122" t="s">
        <v>135</v>
      </c>
      <c r="E129" s="119"/>
      <c r="F129" s="27"/>
      <c r="G129" s="117" t="s">
        <v>249</v>
      </c>
      <c r="H129" s="117" t="s">
        <v>249</v>
      </c>
      <c r="I129" s="117" t="s">
        <v>249</v>
      </c>
      <c r="J129" s="117" t="s">
        <v>249</v>
      </c>
      <c r="K129" s="117">
        <f>IF('3i SMNCC'!G$65="-","-",'3i SMNCC'!G$65)</f>
        <v>0</v>
      </c>
      <c r="L129" s="117">
        <f>IF('3i SMNCC'!H$65="-","-",'3i SMNCC'!H$65)</f>
        <v>-0.10239413454660828</v>
      </c>
      <c r="M129" s="117">
        <f>IF('3i SMNCC'!I$65="-","-",'3i SMNCC'!I$65)</f>
        <v>1.3107897268148032</v>
      </c>
      <c r="N129" s="117">
        <f>IF('3i SMNCC'!J$65="-","-",'3i SMNCC'!J$65)</f>
        <v>1.3561024854837453</v>
      </c>
      <c r="O129" s="27"/>
      <c r="P129" s="117">
        <f>IF('3i SMNCC'!L$65="-","-",'3i SMNCC'!L$65)</f>
        <v>1.3561024854837453</v>
      </c>
      <c r="Q129" s="117">
        <f>IF('3i SMNCC'!M$65="-","-",'3i SMNCC'!M$65)</f>
        <v>2.7190896886881828</v>
      </c>
      <c r="R129" s="117">
        <f>IF('3i SMNCC'!N$65="-","-",'3i SMNCC'!N$65)</f>
        <v>2.5445731212335492</v>
      </c>
      <c r="S129" s="117">
        <f>IF('3i SMNCC'!O$65="-","-",'3i SMNCC'!O$65)</f>
        <v>3.7238675166956514</v>
      </c>
      <c r="T129" s="117">
        <f>IF('3i SMNCC'!P$65="-","-",'3i SMNCC'!P$65)</f>
        <v>3.2317970151566944</v>
      </c>
      <c r="U129" s="117">
        <f>IF('3i SMNCC'!Q$65="-","-",'3i SMNCC'!Q$65)</f>
        <v>3.0490377355812108</v>
      </c>
      <c r="V129" s="117">
        <f>IF('3i SMNCC'!R$65="-","-",'3i SMNCC'!R$65)</f>
        <v>-2.8755928274026386</v>
      </c>
      <c r="W129" s="117">
        <f>IF('3i SMNCC'!S$65="-","-",'3i SMNCC'!S$65)</f>
        <v>-4.4212717332369875</v>
      </c>
      <c r="X129" s="27"/>
      <c r="Y129" s="117">
        <f>IF('3i SMNCC'!U$65="-","-",'3i SMNCC'!U$65)</f>
        <v>-9.9169703850481579</v>
      </c>
      <c r="Z129" s="117" t="str">
        <f>IF('3i SMNCC'!V$65="-","-",'3i SMNCC'!V$65)</f>
        <v>-</v>
      </c>
      <c r="AA129" s="117" t="str">
        <f>IF('3i SMNCC'!W$65="-","-",'3i SMNCC'!W$65)</f>
        <v>-</v>
      </c>
      <c r="AB129" s="117" t="str">
        <f>IF('3i SMNCC'!X$65="-","-",'3i SMNCC'!X$65)</f>
        <v>-</v>
      </c>
      <c r="AC129" s="117" t="str">
        <f>IF('3i SMNCC'!Y$65="-","-",'3i SMNCC'!Y$65)</f>
        <v>-</v>
      </c>
      <c r="AD129" s="25"/>
    </row>
    <row r="130" spans="1:30" s="26" customFormat="1" ht="11.25" customHeight="1" x14ac:dyDescent="0.15">
      <c r="A130" s="207"/>
      <c r="B130" s="120" t="s">
        <v>248</v>
      </c>
      <c r="C130" s="120" t="s">
        <v>187</v>
      </c>
      <c r="D130" s="122" t="s">
        <v>135</v>
      </c>
      <c r="E130" s="119"/>
      <c r="F130" s="27"/>
      <c r="G130" s="117">
        <f>IF('3g CPIH'!C$17="-","-",'3j PAAC PAP'!$G$23*('3g CPIH'!C$17/'3g CPIH'!$G$17))</f>
        <v>38.769117710371823</v>
      </c>
      <c r="H130" s="117">
        <f>IF('3g CPIH'!D$17="-","-",'3j PAAC PAP'!$G$23*('3g CPIH'!D$17/'3g CPIH'!$G$17))</f>
        <v>38.846733561643838</v>
      </c>
      <c r="I130" s="117">
        <f>IF('3g CPIH'!E$17="-","-",'3j PAAC PAP'!$G$23*('3g CPIH'!E$17/'3g CPIH'!$G$17))</f>
        <v>38.963157338551866</v>
      </c>
      <c r="J130" s="117">
        <f>IF('3g CPIH'!F$17="-","-",'3j PAAC PAP'!$G$23*('3g CPIH'!F$17/'3g CPIH'!$G$17))</f>
        <v>39.19600489236791</v>
      </c>
      <c r="K130" s="117">
        <f>IF('3g CPIH'!G$17="-","-",'3j PAAC PAP'!$G$23*('3g CPIH'!G$17/'3g CPIH'!$G$17))</f>
        <v>39.661700000000003</v>
      </c>
      <c r="L130" s="117">
        <f>IF('3g CPIH'!H$17="-","-",'3j PAAC PAP'!$G$23*('3g CPIH'!H$17/'3g CPIH'!$G$17))</f>
        <v>40.166203033268111</v>
      </c>
      <c r="M130" s="117">
        <f>IF('3g CPIH'!I$17="-","-",'3j PAAC PAP'!$G$23*('3g CPIH'!I$17/'3g CPIH'!$G$17))</f>
        <v>40.748321917808219</v>
      </c>
      <c r="N130" s="117">
        <f>IF('3g CPIH'!J$17="-","-",'3j PAAC PAP'!$G$23*('3g CPIH'!J$17/'3g CPIH'!$G$17))</f>
        <v>41.097593248532299</v>
      </c>
      <c r="O130" s="27"/>
      <c r="P130" s="117">
        <f>IF('3g CPIH'!L$17="-","-",'3j PAAC PAP'!$G$23*('3g CPIH'!L$17/'3g CPIH'!$G$17))</f>
        <v>41.097593248532299</v>
      </c>
      <c r="Q130" s="117">
        <f>IF('3g CPIH'!M$17="-","-",'3j PAAC PAP'!$G$23*('3g CPIH'!M$17/'3g CPIH'!$G$17))</f>
        <v>41.563288356164385</v>
      </c>
      <c r="R130" s="117">
        <f>IF('3g CPIH'!N$17="-","-",'3j PAAC PAP'!$G$23*('3g CPIH'!N$17/'3g CPIH'!$G$17))</f>
        <v>41.87375176125245</v>
      </c>
      <c r="S130" s="117">
        <f>IF('3g CPIH'!O$17="-","-",'3j PAAC PAP'!$G$23*('3g CPIH'!O$17/'3g CPIH'!$G$17))</f>
        <v>42.1065993150685</v>
      </c>
      <c r="T130" s="117">
        <f>IF('3g CPIH'!P$17="-","-",'3j PAAC PAP'!$G$23*('3g CPIH'!P$17/'3g CPIH'!$G$17))</f>
        <v>42.223023091976515</v>
      </c>
      <c r="U130" s="117">
        <f>IF('3g CPIH'!Q$17="-","-",'3j PAAC PAP'!$G$23*('3g CPIH'!Q$17/'3g CPIH'!$G$17))</f>
        <v>42.455870645792565</v>
      </c>
      <c r="V130" s="117">
        <f>IF('3g CPIH'!R$17="-","-",'3j PAAC PAP'!$G$23*('3g CPIH'!R$17/'3g CPIH'!$G$17))</f>
        <v>43.232029158512731</v>
      </c>
      <c r="W130" s="117">
        <f>IF('3g CPIH'!S$17="-","-",'3j PAAC PAP'!$G$23*('3g CPIH'!S$17/'3g CPIH'!$G$17))</f>
        <v>44.512690704500983</v>
      </c>
      <c r="X130" s="27"/>
      <c r="Y130" s="117">
        <f>IF('3g CPIH'!U$17="-","-",'3j PAAC PAP'!$G$23*('3g CPIH'!U$17/'3g CPIH'!$G$17))</f>
        <v>46.763550391389437</v>
      </c>
      <c r="Z130" s="117" t="str">
        <f>IF('3g CPIH'!V$17="-","-",'3j PAAC PAP'!$G$23*('3g CPIH'!V$17/'3g CPIH'!$G$17))</f>
        <v>-</v>
      </c>
      <c r="AA130" s="117" t="str">
        <f>IF('3g CPIH'!W$17="-","-",'3j PAAC PAP'!$G$23*('3g CPIH'!W$17/'3g CPIH'!$G$17))</f>
        <v>-</v>
      </c>
      <c r="AB130" s="117" t="str">
        <f>IF('3g CPIH'!X$17="-","-",'3j PAAC PAP'!$G$23*('3g CPIH'!X$17/'3g CPIH'!$G$17))</f>
        <v>-</v>
      </c>
      <c r="AC130" s="117" t="str">
        <f>IF('3g CPIH'!Y$17="-","-",'3j PAAC PAP'!$G$23*('3g CPIH'!Y$17/'3g CPIH'!$G$17))</f>
        <v>-</v>
      </c>
      <c r="AD130" s="25"/>
    </row>
    <row r="131" spans="1:30" s="26" customFormat="1" ht="11.25" customHeight="1" x14ac:dyDescent="0.15">
      <c r="A131" s="207"/>
      <c r="B131" s="120" t="s">
        <v>248</v>
      </c>
      <c r="C131" s="120" t="s">
        <v>188</v>
      </c>
      <c r="D131" s="122" t="s">
        <v>135</v>
      </c>
      <c r="E131" s="119"/>
      <c r="F131" s="27"/>
      <c r="G131" s="117">
        <f>IF(G126="-","-",SUM(G123:G129)*'3j PAAC PAP'!$G$41)</f>
        <v>0</v>
      </c>
      <c r="H131" s="117">
        <f>IF(H126="-","-",SUM(H123:H129)*'3j PAAC PAP'!$G$41)</f>
        <v>0</v>
      </c>
      <c r="I131" s="117">
        <f>IF(I126="-","-",SUM(I123:I129)*'3j PAAC PAP'!$G$41)</f>
        <v>0</v>
      </c>
      <c r="J131" s="117">
        <f>IF(J126="-","-",SUM(J123:J129)*'3j PAAC PAP'!$G$41)</f>
        <v>0</v>
      </c>
      <c r="K131" s="117">
        <f>IF(K126="-","-",SUM(K123:K129)*'3j PAAC PAP'!$G$41)</f>
        <v>0</v>
      </c>
      <c r="L131" s="117">
        <f>IF(L126="-","-",SUM(L123:L129)*'3j PAAC PAP'!$G$41)</f>
        <v>0</v>
      </c>
      <c r="M131" s="117">
        <f>IF(M126="-","-",SUM(M123:M129)*'3j PAAC PAP'!$G$41)</f>
        <v>0</v>
      </c>
      <c r="N131" s="117">
        <f>IF(N126="-","-",SUM(N123:N129)*'3j PAAC PAP'!$G$41)</f>
        <v>0</v>
      </c>
      <c r="O131" s="27"/>
      <c r="P131" s="117">
        <f>IF(P126="-","-",SUM(P123:P129)*'3j PAAC PAP'!$G$41)</f>
        <v>0</v>
      </c>
      <c r="Q131" s="117">
        <f>IF(Q126="-","-",SUM(Q123:Q129)*'3j PAAC PAP'!$G$41)</f>
        <v>0</v>
      </c>
      <c r="R131" s="117">
        <f>IF(R126="-","-",SUM(R123:R129)*'3j PAAC PAP'!$G$41)</f>
        <v>0</v>
      </c>
      <c r="S131" s="117">
        <f>IF(S126="-","-",SUM(S123:S129)*'3j PAAC PAP'!$G$41)</f>
        <v>0</v>
      </c>
      <c r="T131" s="117">
        <f>IF(T126="-","-",SUM(T123:T129)*'3j PAAC PAP'!$G$41)</f>
        <v>0</v>
      </c>
      <c r="U131" s="117">
        <f>IF(U126="-","-",SUM(U123:U129)*'3j PAAC PAP'!$G$41)</f>
        <v>0</v>
      </c>
      <c r="V131" s="117">
        <f>IF(V126="-","-",SUM(V123:V129)*'3j PAAC PAP'!$G$41)</f>
        <v>0</v>
      </c>
      <c r="W131" s="117">
        <f>IF(W126="-","-",SUM(W123:W129)*'3j PAAC PAP'!$G$41)</f>
        <v>0</v>
      </c>
      <c r="X131" s="27"/>
      <c r="Y131" s="117">
        <f>IF(Y126="-","-",SUM(Y123:Y129)*'3j PAAC PAP'!$G$41)</f>
        <v>0</v>
      </c>
      <c r="Z131" s="117" t="str">
        <f>IF(Z126="-","-",SUM(Z123:Z129)*'3j PAAC PAP'!$G$41)</f>
        <v>-</v>
      </c>
      <c r="AA131" s="117" t="str">
        <f>IF(AA126="-","-",SUM(AA123:AA129)*'3j PAAC PAP'!$G$41)</f>
        <v>-</v>
      </c>
      <c r="AB131" s="117" t="str">
        <f>IF(AB126="-","-",SUM(AB123:AB129)*'3j PAAC PAP'!$G$41)</f>
        <v>-</v>
      </c>
      <c r="AC131" s="117" t="str">
        <f>IF(AC126="-","-",SUM(AC123:AC129)*'3j PAAC PAP'!$G$41)</f>
        <v>-</v>
      </c>
      <c r="AD131" s="25"/>
    </row>
    <row r="132" spans="1:30" s="26" customFormat="1" ht="11.25" x14ac:dyDescent="0.15">
      <c r="A132" s="207"/>
      <c r="B132" s="120" t="s">
        <v>189</v>
      </c>
      <c r="C132" s="120" t="s">
        <v>250</v>
      </c>
      <c r="D132" s="122" t="s">
        <v>135</v>
      </c>
      <c r="E132" s="119"/>
      <c r="F132" s="27"/>
      <c r="G132" s="117">
        <f>IF(G126="-","-",SUM(G123:G131)*'3k EBIT'!$E$11)</f>
        <v>2.1074089853579236</v>
      </c>
      <c r="H132" s="117">
        <f>IF(H126="-","-",SUM(H123:H131)*'3k EBIT'!$E$11)</f>
        <v>2.1113737855176109</v>
      </c>
      <c r="I132" s="117">
        <f>IF(I126="-","-",SUM(I123:I131)*'3k EBIT'!$E$11)</f>
        <v>2.1185407260345759</v>
      </c>
      <c r="J132" s="117">
        <f>IF(J126="-","-",SUM(J123:J131)*'3k EBIT'!$E$11)</f>
        <v>2.1304351265136363</v>
      </c>
      <c r="K132" s="117">
        <f>IF(K126="-","-",SUM(K123:K131)*'3k EBIT'!$E$11)</f>
        <v>2.1557688535103194</v>
      </c>
      <c r="L132" s="117">
        <f>IF(L126="-","-",SUM(L123:L131)*'3k EBIT'!$E$11)</f>
        <v>2.1795568849503861</v>
      </c>
      <c r="M132" s="117">
        <f>IF(M126="-","-",SUM(M123:M131)*'3k EBIT'!$E$11)</f>
        <v>2.2446744028704719</v>
      </c>
      <c r="N132" s="117">
        <f>IF(N126="-","-",SUM(N123:N131)*'3k EBIT'!$E$11)</f>
        <v>2.2633936210989636</v>
      </c>
      <c r="O132" s="27"/>
      <c r="P132" s="117">
        <f>IF(P126="-","-",SUM(P123:P131)*'3k EBIT'!$E$11)</f>
        <v>2.2633936210989636</v>
      </c>
      <c r="Q132" s="117">
        <f>IF(Q126="-","-",SUM(Q123:Q131)*'3k EBIT'!$E$11)</f>
        <v>2.3168217242077791</v>
      </c>
      <c r="R132" s="117">
        <f>IF(R126="-","-",SUM(R123:R131)*'3k EBIT'!$E$11)</f>
        <v>2.3276183150087935</v>
      </c>
      <c r="S132" s="117">
        <f>IF(S126="-","-",SUM(S123:S131)*'3k EBIT'!$E$11)</f>
        <v>2.3655648117716734</v>
      </c>
      <c r="T132" s="117">
        <f>IF(T126="-","-",SUM(T123:T131)*'3k EBIT'!$E$11)</f>
        <v>2.3559741078194558</v>
      </c>
      <c r="U132" s="117">
        <f>IF(U126="-","-",SUM(U123:U131)*'3k EBIT'!$E$11)</f>
        <v>2.3654859215535939</v>
      </c>
      <c r="V132" s="117">
        <f>IF(V126="-","-",SUM(V123:V131)*'3k EBIT'!$E$11)</f>
        <v>2.2879451005225158</v>
      </c>
      <c r="W132" s="117">
        <f>IF(W126="-","-",SUM(W123:W131)*'3k EBIT'!$E$11)</f>
        <v>2.4267780991291965</v>
      </c>
      <c r="X132" s="27"/>
      <c r="Y132" s="117">
        <f>IF(Y126="-","-",SUM(Y123:Y131)*'3k EBIT'!$E$11)</f>
        <v>2.441596933837205</v>
      </c>
      <c r="Z132" s="117" t="str">
        <f>IF(Z126="-","-",SUM(Z123:Z131)*'3k EBIT'!$E$11)</f>
        <v>-</v>
      </c>
      <c r="AA132" s="117" t="str">
        <f>IF(AA126="-","-",SUM(AA123:AA131)*'3k EBIT'!$E$11)</f>
        <v>-</v>
      </c>
      <c r="AB132" s="117" t="str">
        <f>IF(AB126="-","-",SUM(AB123:AB131)*'3k EBIT'!$E$11)</f>
        <v>-</v>
      </c>
      <c r="AC132" s="117" t="str">
        <f>IF(AC126="-","-",SUM(AC123:AC131)*'3k EBIT'!$E$11)</f>
        <v>-</v>
      </c>
      <c r="AD132" s="25"/>
    </row>
    <row r="133" spans="1:30" s="26" customFormat="1" ht="11.25" x14ac:dyDescent="0.15">
      <c r="A133" s="207"/>
      <c r="B133" s="120" t="s">
        <v>251</v>
      </c>
      <c r="C133" s="156" t="s">
        <v>252</v>
      </c>
      <c r="D133" s="122" t="s">
        <v>135</v>
      </c>
      <c r="E133" s="118"/>
      <c r="F133" s="27"/>
      <c r="G133" s="117">
        <f>IF(G128="-","-",SUM(G123:G126,G128:G132)*'3l HAP'!$E$12)</f>
        <v>1.6239243268456498</v>
      </c>
      <c r="H133" s="117">
        <f>IF(H128="-","-",SUM(H123:H126,H128:H132)*'3l HAP'!$E$12)</f>
        <v>1.6269795171172732</v>
      </c>
      <c r="I133" s="117">
        <f>IF(I128="-","-",SUM(I123:I126,I128:I132)*'3l HAP'!$E$12)</f>
        <v>1.6325022083155263</v>
      </c>
      <c r="J133" s="117">
        <f>IF(J128="-","-",SUM(J123:J126,J128:J132)*'3l HAP'!$E$12)</f>
        <v>1.6416677791303957</v>
      </c>
      <c r="K133" s="117">
        <f>IF(K128="-","-",SUM(K123:K126,K128:K132)*'3l HAP'!$E$12)</f>
        <v>1.6611894077489591</v>
      </c>
      <c r="L133" s="117">
        <f>IF(L128="-","-",SUM(L123:L126,L128:L132)*'3l HAP'!$E$12)</f>
        <v>1.6795199564045309</v>
      </c>
      <c r="M133" s="117">
        <f>IF(M128="-","-",SUM(M123:M126,M128:M132)*'3l HAP'!$E$12)</f>
        <v>1.729698124092411</v>
      </c>
      <c r="N133" s="117">
        <f>IF(N128="-","-",SUM(N123:N126,N128:N132)*'3l HAP'!$E$12)</f>
        <v>1.7441227536123509</v>
      </c>
      <c r="O133" s="27"/>
      <c r="P133" s="117">
        <f>IF(P128="-","-",SUM(P123:P126,P128:P132)*'3l HAP'!$E$12)</f>
        <v>1.7441227536123509</v>
      </c>
      <c r="Q133" s="117">
        <f>IF(Q128="-","-",SUM(Q123:Q126,Q128:Q132)*'3l HAP'!$E$12)</f>
        <v>1.7852933080602276</v>
      </c>
      <c r="R133" s="117">
        <f>IF(R128="-","-",SUM(R123:R126,R128:R132)*'3l HAP'!$E$12)</f>
        <v>1.7936129301983992</v>
      </c>
      <c r="S133" s="117">
        <f>IF(S128="-","-",SUM(S123:S126,S128:S132)*'3l HAP'!$E$12)</f>
        <v>1.8228536896522858</v>
      </c>
      <c r="T133" s="117">
        <f>IF(T128="-","-",SUM(T123:T126,T128:T132)*'3l HAP'!$E$12)</f>
        <v>1.8154632981488843</v>
      </c>
      <c r="U133" s="117">
        <f>IF(U128="-","-",SUM(U123:U126,U128:U132)*'3l HAP'!$E$12)</f>
        <v>1.8227928985361903</v>
      </c>
      <c r="V133" s="117">
        <f>IF(V128="-","-",SUM(V123:V126,V128:V132)*'3l HAP'!$E$12)</f>
        <v>1.7630415989684103</v>
      </c>
      <c r="W133" s="117">
        <f>IF(W128="-","-",SUM(W123:W126,W128:W132)*'3l HAP'!$E$12)</f>
        <v>1.8700233407056581</v>
      </c>
      <c r="X133" s="27"/>
      <c r="Y133" s="117">
        <f>IF(Y128="-","-",SUM(Y123:Y126,Y128:Y132)*'3l HAP'!$E$12)</f>
        <v>1.8814424180395022</v>
      </c>
      <c r="Z133" s="117" t="str">
        <f>IF(Z128="-","-",SUM(Z123:Z126,Z128:Z132)*'3l HAP'!$E$12)</f>
        <v>-</v>
      </c>
      <c r="AA133" s="117" t="str">
        <f>IF(AA128="-","-",SUM(AA123:AA126,AA128:AA132)*'3l HAP'!$E$12)</f>
        <v>-</v>
      </c>
      <c r="AB133" s="117" t="str">
        <f>IF(AB128="-","-",SUM(AB123:AB126,AB128:AB132)*'3l HAP'!$E$12)</f>
        <v>-</v>
      </c>
      <c r="AC133" s="117" t="str">
        <f>IF(AC128="-","-",SUM(AC123:AC126,AC128:AC132)*'3l HAP'!$E$12)</f>
        <v>-</v>
      </c>
      <c r="AD133" s="25"/>
    </row>
    <row r="134" spans="1:30" s="26" customFormat="1" ht="11.25" x14ac:dyDescent="0.15">
      <c r="A134" s="207"/>
      <c r="B134" s="120" t="s">
        <v>253</v>
      </c>
      <c r="C134" s="120" t="str">
        <f>B134&amp;"_"&amp;D134</f>
        <v>Total_South Wales</v>
      </c>
      <c r="D134" s="122" t="s">
        <v>135</v>
      </c>
      <c r="E134" s="119"/>
      <c r="F134" s="27"/>
      <c r="G134" s="117">
        <f>IF(G128="-","-",SUM(G123:G133))</f>
        <v>112.54014089987002</v>
      </c>
      <c r="H134" s="117">
        <f t="shared" ref="H134:W134" si="18">IF(H128="-","-",SUM(H123:H133))</f>
        <v>112.75186969656357</v>
      </c>
      <c r="I134" s="117">
        <f t="shared" si="18"/>
        <v>113.13459962758513</v>
      </c>
      <c r="J134" s="117">
        <f t="shared" si="18"/>
        <v>113.76978601766574</v>
      </c>
      <c r="K134" s="117">
        <f t="shared" si="18"/>
        <v>115.12266114799615</v>
      </c>
      <c r="L134" s="117">
        <f t="shared" si="18"/>
        <v>116.3929928342497</v>
      </c>
      <c r="M134" s="117">
        <f t="shared" si="18"/>
        <v>119.87040737157626</v>
      </c>
      <c r="N134" s="117">
        <f t="shared" si="18"/>
        <v>120.87005360617371</v>
      </c>
      <c r="O134" s="27"/>
      <c r="P134" s="117">
        <f t="shared" si="18"/>
        <v>120.87005360617371</v>
      </c>
      <c r="Q134" s="117">
        <f t="shared" si="18"/>
        <v>123.7232284258956</v>
      </c>
      <c r="R134" s="117">
        <f t="shared" si="18"/>
        <v>124.29978943442619</v>
      </c>
      <c r="S134" s="117">
        <f t="shared" si="18"/>
        <v>126.32621340908989</v>
      </c>
      <c r="T134" s="117">
        <f t="shared" si="18"/>
        <v>125.81404933386258</v>
      </c>
      <c r="U134" s="117">
        <f t="shared" si="18"/>
        <v>126.3220005029478</v>
      </c>
      <c r="V134" s="117">
        <f t="shared" si="18"/>
        <v>122.18115504534573</v>
      </c>
      <c r="W134" s="117">
        <f t="shared" si="18"/>
        <v>129.5951336955761</v>
      </c>
      <c r="X134" s="27"/>
      <c r="Y134" s="117">
        <f t="shared" ref="Y134:AC134" si="19">IF(Y128="-","-",SUM(Y123:Y133))</f>
        <v>130.38649111959694</v>
      </c>
      <c r="Z134" s="117" t="str">
        <f t="shared" si="19"/>
        <v>-</v>
      </c>
      <c r="AA134" s="117" t="str">
        <f t="shared" si="19"/>
        <v>-</v>
      </c>
      <c r="AB134" s="117" t="str">
        <f t="shared" si="19"/>
        <v>-</v>
      </c>
      <c r="AC134" s="117" t="str">
        <f t="shared" si="19"/>
        <v>-</v>
      </c>
      <c r="AD134" s="25"/>
    </row>
    <row r="135" spans="1:30" s="26" customFormat="1" ht="11.25" x14ac:dyDescent="0.15">
      <c r="A135" s="207"/>
      <c r="B135" s="123" t="s">
        <v>244</v>
      </c>
      <c r="C135" s="123" t="s">
        <v>180</v>
      </c>
      <c r="D135" s="121" t="s">
        <v>134</v>
      </c>
      <c r="E135" s="75"/>
      <c r="F135" s="27"/>
      <c r="G135" s="35" t="s">
        <v>249</v>
      </c>
      <c r="H135" s="35" t="s">
        <v>249</v>
      </c>
      <c r="I135" s="35" t="s">
        <v>249</v>
      </c>
      <c r="J135" s="35" t="s">
        <v>249</v>
      </c>
      <c r="K135" s="35" t="s">
        <v>249</v>
      </c>
      <c r="L135" s="35" t="s">
        <v>249</v>
      </c>
      <c r="M135" s="35" t="s">
        <v>249</v>
      </c>
      <c r="N135" s="35" t="s">
        <v>249</v>
      </c>
      <c r="O135" s="27"/>
      <c r="P135" s="35" t="s">
        <v>249</v>
      </c>
      <c r="Q135" s="35" t="s">
        <v>249</v>
      </c>
      <c r="R135" s="35" t="s">
        <v>249</v>
      </c>
      <c r="S135" s="35" t="s">
        <v>249</v>
      </c>
      <c r="T135" s="35" t="s">
        <v>249</v>
      </c>
      <c r="U135" s="35" t="s">
        <v>249</v>
      </c>
      <c r="V135" s="35" t="s">
        <v>249</v>
      </c>
      <c r="W135" s="35" t="s">
        <v>249</v>
      </c>
      <c r="X135" s="27"/>
      <c r="Y135" s="35" t="s">
        <v>249</v>
      </c>
      <c r="Z135" s="35" t="s">
        <v>249</v>
      </c>
      <c r="AA135" s="35" t="s">
        <v>249</v>
      </c>
      <c r="AB135" s="35" t="s">
        <v>249</v>
      </c>
      <c r="AC135" s="35" t="s">
        <v>249</v>
      </c>
      <c r="AD135" s="25"/>
    </row>
    <row r="136" spans="1:30" s="26" customFormat="1" ht="11.25" customHeight="1" x14ac:dyDescent="0.15">
      <c r="A136" s="207"/>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x14ac:dyDescent="0.15">
      <c r="A137" s="207"/>
      <c r="B137" s="123" t="s">
        <v>245</v>
      </c>
      <c r="C137" s="123" t="s">
        <v>182</v>
      </c>
      <c r="D137" s="121" t="s">
        <v>134</v>
      </c>
      <c r="E137" s="75"/>
      <c r="F137" s="27"/>
      <c r="G137" s="35" t="str">
        <f>IF('3c AA'!J247="-","-",'3c AA'!J247)</f>
        <v>-</v>
      </c>
      <c r="H137" s="35" t="str">
        <f>IF('3c AA'!K247="-","-",'3c AA'!K247)</f>
        <v>-</v>
      </c>
      <c r="I137" s="35" t="str">
        <f>IF('3c AA'!L247="-","-",'3c AA'!L247)</f>
        <v>-</v>
      </c>
      <c r="J137" s="35" t="str">
        <f>IF('3c AA'!M247="-","-",'3c AA'!M247)</f>
        <v>-</v>
      </c>
      <c r="K137" s="35" t="str">
        <f>IF('3c AA'!N247="-","-",'3c AA'!N247)</f>
        <v>-</v>
      </c>
      <c r="L137" s="35" t="str">
        <f>IF('3c AA'!O247="-","-",'3c AA'!O247)</f>
        <v>-</v>
      </c>
      <c r="M137" s="35" t="str">
        <f>IF('3c AA'!P247="-","-",'3c AA'!P247)</f>
        <v>-</v>
      </c>
      <c r="N137" s="35" t="str">
        <f>IF('3c AA'!Q247="-","-",'3c AA'!Q247)</f>
        <v>-</v>
      </c>
      <c r="O137" s="27"/>
      <c r="P137" s="35" t="str">
        <f>IF('3c AA'!S247="-","-",'3c AA'!S247)</f>
        <v>-</v>
      </c>
      <c r="Q137" s="35" t="str">
        <f>IF('3c AA'!T247="-","-",'3c AA'!T247)</f>
        <v>-</v>
      </c>
      <c r="R137" s="35" t="str">
        <f>IF('3c AA'!U247="-","-",'3c AA'!U247)</f>
        <v>-</v>
      </c>
      <c r="S137" s="35" t="str">
        <f>IF('3c AA'!V247="-","-",'3c AA'!V247)</f>
        <v>-</v>
      </c>
      <c r="T137" s="35">
        <f>IF('3c AA'!W247="-","-",'3c AA'!W247)</f>
        <v>0</v>
      </c>
      <c r="U137" s="35">
        <f>IF('3c AA'!X247="-","-",'3c AA'!X247)</f>
        <v>0</v>
      </c>
      <c r="V137" s="35">
        <f>IF('3c AA'!Y247="-","-",'3c AA'!Y247)</f>
        <v>0</v>
      </c>
      <c r="W137" s="35" t="str">
        <f>IF('3c AA'!Z247="-","-",'3c AA'!Z247)</f>
        <v>-</v>
      </c>
      <c r="X137" s="27"/>
      <c r="Y137" s="35">
        <f>IF('3c AA'!AB247="-","-",'3c AA'!AB247)</f>
        <v>0</v>
      </c>
      <c r="Z137" s="35" t="str">
        <f>IF('3c AA'!AC247="-","-",'3c AA'!AC247)</f>
        <v>-</v>
      </c>
      <c r="AA137" s="35" t="str">
        <f>IF('3c AA'!AD247="-","-",'3c AA'!AD247)</f>
        <v>-</v>
      </c>
      <c r="AB137" s="35" t="str">
        <f>IF('3c AA'!AE247="-","-",'3c AA'!AE247)</f>
        <v>-</v>
      </c>
      <c r="AC137" s="35" t="str">
        <f>IF('3c AA'!AF247="-","-",'3c AA'!AF247)</f>
        <v>-</v>
      </c>
      <c r="AD137" s="25"/>
    </row>
    <row r="138" spans="1:30" s="331" customFormat="1" ht="11.25" customHeight="1" x14ac:dyDescent="0.15">
      <c r="A138" s="207"/>
      <c r="B138" s="123" t="s">
        <v>246</v>
      </c>
      <c r="C138" s="123" t="s">
        <v>183</v>
      </c>
      <c r="D138" s="121" t="s">
        <v>134</v>
      </c>
      <c r="E138" s="75"/>
      <c r="F138" s="27"/>
      <c r="G138" s="35">
        <f>IF('3d PC'!G15="-","-",'3d PC'!G64+'3d PC'!G65)</f>
        <v>6.5567588596821027</v>
      </c>
      <c r="H138" s="35">
        <f>IF('3d PC'!H15="-","-",'3d PC'!H64+'3d PC'!H65)</f>
        <v>6.5567588596821027</v>
      </c>
      <c r="I138" s="35">
        <f>IF('3d PC'!I15="-","-",'3d PC'!I64+'3d PC'!I65)</f>
        <v>6.6197359495950758</v>
      </c>
      <c r="J138" s="35">
        <f>IF('3d PC'!J15="-","-",'3d PC'!J64+'3d PC'!J65)</f>
        <v>6.6197359495950758</v>
      </c>
      <c r="K138" s="35">
        <f>IF('3d PC'!K15="-","-",'3d PC'!K64+'3d PC'!K65)</f>
        <v>6.6995028867368616</v>
      </c>
      <c r="L138" s="35">
        <f>IF('3d PC'!L15="-","-",'3d PC'!L64+'3d PC'!L65)</f>
        <v>6.6995028867368616</v>
      </c>
      <c r="M138" s="35">
        <f>IF('3d PC'!M15="-","-",'3d PC'!M64+'3d PC'!M65)</f>
        <v>7.1131218301273513</v>
      </c>
      <c r="N138" s="35">
        <f>IF('3d PC'!N15="-","-",'3d PC'!N64+'3d PC'!N65)</f>
        <v>7.1131218301273513</v>
      </c>
      <c r="O138" s="27"/>
      <c r="P138" s="35">
        <f>IF('3d PC'!P15="-","-",'3d PC'!P64+'3d PC'!P65)</f>
        <v>7.1131218301273513</v>
      </c>
      <c r="Q138" s="35">
        <f>IF('3d PC'!Q15="-","-",'3d PC'!Q64+'3d PC'!Q65)</f>
        <v>7.2804579515147188</v>
      </c>
      <c r="R138" s="35">
        <f>IF('3d PC'!R15="-","-",'3d PC'!R64+'3d PC'!R65)</f>
        <v>7.1935840895118579</v>
      </c>
      <c r="S138" s="35">
        <f>IF('3d PC'!S15="-","-",'3d PC'!S64+'3d PC'!S65)</f>
        <v>7.3593999937099728</v>
      </c>
      <c r="T138" s="35">
        <f>IF('3d PC'!T15="-","-",'3d PC'!T64+'3d PC'!T65)</f>
        <v>7.0492243060839304</v>
      </c>
      <c r="U138" s="35">
        <f>IF('3d PC'!U15="-","-",'3d PC'!U64+'3d PC'!U65)</f>
        <v>7.1089669218364691</v>
      </c>
      <c r="V138" s="35">
        <f>IF('3d PC'!V15="-","-",'3d PC'!V64+'3d PC'!V65)</f>
        <v>6.9829560851947949</v>
      </c>
      <c r="W138" s="35">
        <f>IF('3d PC'!W15="-","-",'3d PC'!W64+'3d PC'!W65)</f>
        <v>12.319103597588796</v>
      </c>
      <c r="X138" s="27"/>
      <c r="Y138" s="35">
        <f>IF('3d PC'!Y15="-","-",'3d PC'!Y64+'3d PC'!Y65)</f>
        <v>12.643366379774243</v>
      </c>
      <c r="Z138" s="35" t="str">
        <f>IF('3d PC'!Z15="-","-",'3d PC'!Z64+'3d PC'!Z65)</f>
        <v>-</v>
      </c>
      <c r="AA138" s="35" t="str">
        <f>IF('3d PC'!AA15="-","-",'3d PC'!AA64+'3d PC'!AA65)</f>
        <v>-</v>
      </c>
      <c r="AB138" s="35" t="str">
        <f>IF('3d PC'!AB15="-","-",'3d PC'!AB64+'3d PC'!AB65)</f>
        <v>-</v>
      </c>
      <c r="AC138" s="35" t="str">
        <f>IF('3d PC'!AC15="-","-",'3d PC'!AC64+'3d PC'!AC65)</f>
        <v>-</v>
      </c>
      <c r="AD138" s="25"/>
    </row>
    <row r="139" spans="1:30" s="26" customFormat="1" ht="11.25" customHeight="1" x14ac:dyDescent="0.15">
      <c r="A139" s="207"/>
      <c r="B139" s="123" t="s">
        <v>247</v>
      </c>
      <c r="C139" s="123" t="s">
        <v>184</v>
      </c>
      <c r="D139" s="121" t="s">
        <v>134</v>
      </c>
      <c r="E139" s="75"/>
      <c r="F139" s="27"/>
      <c r="G139" s="35" t="s">
        <v>249</v>
      </c>
      <c r="H139" s="35" t="s">
        <v>249</v>
      </c>
      <c r="I139" s="35" t="s">
        <v>249</v>
      </c>
      <c r="J139" s="35" t="s">
        <v>249</v>
      </c>
      <c r="K139" s="35" t="s">
        <v>249</v>
      </c>
      <c r="L139" s="35" t="s">
        <v>249</v>
      </c>
      <c r="M139" s="35" t="s">
        <v>249</v>
      </c>
      <c r="N139" s="35" t="s">
        <v>249</v>
      </c>
      <c r="O139" s="27"/>
      <c r="P139" s="35" t="s">
        <v>249</v>
      </c>
      <c r="Q139" s="35" t="s">
        <v>249</v>
      </c>
      <c r="R139" s="35" t="s">
        <v>249</v>
      </c>
      <c r="S139" s="35" t="s">
        <v>249</v>
      </c>
      <c r="T139" s="35" t="s">
        <v>249</v>
      </c>
      <c r="U139" s="35" t="s">
        <v>249</v>
      </c>
      <c r="V139" s="35" t="s">
        <v>249</v>
      </c>
      <c r="W139" s="35" t="s">
        <v>249</v>
      </c>
      <c r="X139" s="27"/>
      <c r="Y139" s="35" t="s">
        <v>249</v>
      </c>
      <c r="Z139" s="35" t="s">
        <v>249</v>
      </c>
      <c r="AA139" s="35" t="s">
        <v>249</v>
      </c>
      <c r="AB139" s="35" t="s">
        <v>249</v>
      </c>
      <c r="AC139" s="35" t="s">
        <v>249</v>
      </c>
      <c r="AD139" s="25"/>
    </row>
    <row r="140" spans="1:30" s="26" customFormat="1" ht="11.25" customHeight="1" x14ac:dyDescent="0.15">
      <c r="A140" s="207"/>
      <c r="B140" s="123" t="s">
        <v>248</v>
      </c>
      <c r="C140" s="123" t="s">
        <v>185</v>
      </c>
      <c r="D140" s="121" t="s">
        <v>134</v>
      </c>
      <c r="E140" s="75"/>
      <c r="F140" s="27"/>
      <c r="G140" s="35">
        <f>IF('3g CPIH'!C$17="-","-",'3h OC '!$E$11*('3g CPIH'!C$17/'3g CPIH'!$G$17))</f>
        <v>63.482931017612529</v>
      </c>
      <c r="H140" s="35">
        <f>IF('3g CPIH'!D$17="-","-",'3h OC '!$E$11*('3g CPIH'!D$17/'3g CPIH'!$G$17))</f>
        <v>63.61002397260274</v>
      </c>
      <c r="I140" s="35">
        <f>IF('3g CPIH'!E$17="-","-",'3h OC '!$E$11*('3g CPIH'!E$17/'3g CPIH'!$G$17))</f>
        <v>63.800663405088073</v>
      </c>
      <c r="J140" s="35">
        <f>IF('3g CPIH'!F$17="-","-",'3h OC '!$E$11*('3g CPIH'!F$17/'3g CPIH'!$G$17))</f>
        <v>64.181942270058713</v>
      </c>
      <c r="K140" s="35">
        <f>IF('3g CPIH'!G$17="-","-",'3h OC '!$E$11*('3g CPIH'!G$17/'3g CPIH'!$G$17))</f>
        <v>64.944500000000005</v>
      </c>
      <c r="L140" s="35">
        <f>IF('3g CPIH'!H$17="-","-",'3h OC '!$E$11*('3g CPIH'!H$17/'3g CPIH'!$G$17))</f>
        <v>65.770604207436406</v>
      </c>
      <c r="M140" s="35">
        <f>IF('3g CPIH'!I$17="-","-",'3h OC '!$E$11*('3g CPIH'!I$17/'3g CPIH'!$G$17))</f>
        <v>66.723801369863011</v>
      </c>
      <c r="N140" s="35">
        <f>IF('3g CPIH'!J$17="-","-",'3h OC '!$E$11*('3g CPIH'!J$17/'3g CPIH'!$G$17))</f>
        <v>67.295719667318991</v>
      </c>
      <c r="O140" s="27"/>
      <c r="P140" s="35">
        <f>IF('3g CPIH'!L$17="-","-",'3h OC '!$E$11*('3g CPIH'!L$17/'3g CPIH'!$G$17))</f>
        <v>67.295719667318991</v>
      </c>
      <c r="Q140" s="35">
        <f>IF('3g CPIH'!M$17="-","-",'3h OC '!$E$11*('3g CPIH'!M$17/'3g CPIH'!$G$17))</f>
        <v>68.058277397260284</v>
      </c>
      <c r="R140" s="35">
        <f>IF('3g CPIH'!N$17="-","-",'3h OC '!$E$11*('3g CPIH'!N$17/'3g CPIH'!$G$17))</f>
        <v>68.566649217221141</v>
      </c>
      <c r="S140" s="35">
        <f>IF('3g CPIH'!O$17="-","-",'3h OC '!$E$11*('3g CPIH'!O$17/'3g CPIH'!$G$17))</f>
        <v>68.947928082191794</v>
      </c>
      <c r="T140" s="35">
        <f>IF('3g CPIH'!P$17="-","-",'3h OC '!$E$11*('3g CPIH'!P$17/'3g CPIH'!$G$17))</f>
        <v>69.138567514677106</v>
      </c>
      <c r="U140" s="35">
        <f>IF('3g CPIH'!Q$17="-","-",'3h OC '!$E$11*('3g CPIH'!Q$17/'3g CPIH'!$G$17))</f>
        <v>69.51984637964776</v>
      </c>
      <c r="V140" s="35">
        <f>IF('3g CPIH'!R$17="-","-",'3h OC '!$E$11*('3g CPIH'!R$17/'3g CPIH'!$G$17))</f>
        <v>70.790775929549909</v>
      </c>
      <c r="W140" s="35">
        <f>IF('3g CPIH'!S$17="-","-",'3h OC '!$E$11*('3g CPIH'!S$17/'3g CPIH'!$G$17))</f>
        <v>72.88780968688846</v>
      </c>
      <c r="X140" s="27"/>
      <c r="Y140" s="35">
        <f>IF('3g CPIH'!U$17="-","-",'3h OC '!$E$11*('3g CPIH'!U$17/'3g CPIH'!$G$17))</f>
        <v>76.573505381604704</v>
      </c>
      <c r="Z140" s="35" t="str">
        <f>IF('3g CPIH'!V$17="-","-",'3h OC '!$E$11*('3g CPIH'!V$17/'3g CPIH'!$G$17))</f>
        <v>-</v>
      </c>
      <c r="AA140" s="35" t="str">
        <f>IF('3g CPIH'!W$17="-","-",'3h OC '!$E$11*('3g CPIH'!W$17/'3g CPIH'!$G$17))</f>
        <v>-</v>
      </c>
      <c r="AB140" s="35" t="str">
        <f>IF('3g CPIH'!X$17="-","-",'3h OC '!$E$11*('3g CPIH'!X$17/'3g CPIH'!$G$17))</f>
        <v>-</v>
      </c>
      <c r="AC140" s="35" t="str">
        <f>IF('3g CPIH'!Y$17="-","-",'3h OC '!$E$11*('3g CPIH'!Y$17/'3g CPIH'!$G$17))</f>
        <v>-</v>
      </c>
      <c r="AD140" s="25"/>
    </row>
    <row r="141" spans="1:30" s="26" customFormat="1" ht="11.25" customHeight="1" x14ac:dyDescent="0.15">
      <c r="A141" s="207"/>
      <c r="B141" s="123" t="s">
        <v>248</v>
      </c>
      <c r="C141" s="123" t="s">
        <v>186</v>
      </c>
      <c r="D141" s="121" t="s">
        <v>134</v>
      </c>
      <c r="E141" s="75"/>
      <c r="F141" s="27"/>
      <c r="G141" s="35" t="s">
        <v>249</v>
      </c>
      <c r="H141" s="35" t="s">
        <v>249</v>
      </c>
      <c r="I141" s="35" t="s">
        <v>249</v>
      </c>
      <c r="J141" s="35" t="s">
        <v>249</v>
      </c>
      <c r="K141" s="35">
        <f>IF('3i SMNCC'!G$65="-","-",'3i SMNCC'!G$65)</f>
        <v>0</v>
      </c>
      <c r="L141" s="35">
        <f>IF('3i SMNCC'!H$65="-","-",'3i SMNCC'!H$65)</f>
        <v>-0.10239413454660828</v>
      </c>
      <c r="M141" s="35">
        <f>IF('3i SMNCC'!I$65="-","-",'3i SMNCC'!I$65)</f>
        <v>1.3107897268148032</v>
      </c>
      <c r="N141" s="35">
        <f>IF('3i SMNCC'!J$65="-","-",'3i SMNCC'!J$65)</f>
        <v>1.3561024854837453</v>
      </c>
      <c r="O141" s="27"/>
      <c r="P141" s="35">
        <f>IF('3i SMNCC'!L$65="-","-",'3i SMNCC'!L$65)</f>
        <v>1.3561024854837453</v>
      </c>
      <c r="Q141" s="35">
        <f>IF('3i SMNCC'!M$65="-","-",'3i SMNCC'!M$65)</f>
        <v>2.7190896886881828</v>
      </c>
      <c r="R141" s="35">
        <f>IF('3i SMNCC'!N$65="-","-",'3i SMNCC'!N$65)</f>
        <v>2.5445731212335492</v>
      </c>
      <c r="S141" s="35">
        <f>IF('3i SMNCC'!O$65="-","-",'3i SMNCC'!O$65)</f>
        <v>3.7238675166956514</v>
      </c>
      <c r="T141" s="35">
        <f>IF('3i SMNCC'!P$65="-","-",'3i SMNCC'!P$65)</f>
        <v>3.2317970151566944</v>
      </c>
      <c r="U141" s="35">
        <f>IF('3i SMNCC'!Q$65="-","-",'3i SMNCC'!Q$65)</f>
        <v>3.0490377355812108</v>
      </c>
      <c r="V141" s="35">
        <f>IF('3i SMNCC'!R$65="-","-",'3i SMNCC'!R$65)</f>
        <v>-2.8755928274026386</v>
      </c>
      <c r="W141" s="35">
        <f>IF('3i SMNCC'!S$65="-","-",'3i SMNCC'!S$65)</f>
        <v>-4.4212717332369875</v>
      </c>
      <c r="X141" s="27"/>
      <c r="Y141" s="35">
        <f>IF('3i SMNCC'!U$65="-","-",'3i SMNCC'!U$65)</f>
        <v>-9.9169703850481579</v>
      </c>
      <c r="Z141" s="35" t="str">
        <f>IF('3i SMNCC'!V$65="-","-",'3i SMNCC'!V$65)</f>
        <v>-</v>
      </c>
      <c r="AA141" s="35" t="str">
        <f>IF('3i SMNCC'!W$65="-","-",'3i SMNCC'!W$65)</f>
        <v>-</v>
      </c>
      <c r="AB141" s="35" t="str">
        <f>IF('3i SMNCC'!X$65="-","-",'3i SMNCC'!X$65)</f>
        <v>-</v>
      </c>
      <c r="AC141" s="35" t="str">
        <f>IF('3i SMNCC'!Y$65="-","-",'3i SMNCC'!Y$65)</f>
        <v>-</v>
      </c>
      <c r="AD141" s="25"/>
    </row>
    <row r="142" spans="1:30" s="26" customFormat="1" ht="12.6" customHeight="1" x14ac:dyDescent="0.15">
      <c r="A142" s="207"/>
      <c r="B142" s="123" t="s">
        <v>248</v>
      </c>
      <c r="C142" s="123" t="s">
        <v>187</v>
      </c>
      <c r="D142" s="121" t="s">
        <v>134</v>
      </c>
      <c r="E142" s="75"/>
      <c r="F142" s="27"/>
      <c r="G142" s="35">
        <f>IF('3g CPIH'!C$17="-","-",'3j PAAC PAP'!$G$23*('3g CPIH'!C$17/'3g CPIH'!$G$17))</f>
        <v>38.769117710371823</v>
      </c>
      <c r="H142" s="35">
        <f>IF('3g CPIH'!D$17="-","-",'3j PAAC PAP'!$G$23*('3g CPIH'!D$17/'3g CPIH'!$G$17))</f>
        <v>38.846733561643838</v>
      </c>
      <c r="I142" s="35">
        <f>IF('3g CPIH'!E$17="-","-",'3j PAAC PAP'!$G$23*('3g CPIH'!E$17/'3g CPIH'!$G$17))</f>
        <v>38.963157338551866</v>
      </c>
      <c r="J142" s="35">
        <f>IF('3g CPIH'!F$17="-","-",'3j PAAC PAP'!$G$23*('3g CPIH'!F$17/'3g CPIH'!$G$17))</f>
        <v>39.19600489236791</v>
      </c>
      <c r="K142" s="35">
        <f>IF('3g CPIH'!G$17="-","-",'3j PAAC PAP'!$G$23*('3g CPIH'!G$17/'3g CPIH'!$G$17))</f>
        <v>39.661700000000003</v>
      </c>
      <c r="L142" s="35">
        <f>IF('3g CPIH'!H$17="-","-",'3j PAAC PAP'!$G$23*('3g CPIH'!H$17/'3g CPIH'!$G$17))</f>
        <v>40.166203033268111</v>
      </c>
      <c r="M142" s="35">
        <f>IF('3g CPIH'!I$17="-","-",'3j PAAC PAP'!$G$23*('3g CPIH'!I$17/'3g CPIH'!$G$17))</f>
        <v>40.748321917808219</v>
      </c>
      <c r="N142" s="35">
        <f>IF('3g CPIH'!J$17="-","-",'3j PAAC PAP'!$G$23*('3g CPIH'!J$17/'3g CPIH'!$G$17))</f>
        <v>41.097593248532299</v>
      </c>
      <c r="O142" s="27"/>
      <c r="P142" s="35">
        <f>IF('3g CPIH'!L$17="-","-",'3j PAAC PAP'!$G$23*('3g CPIH'!L$17/'3g CPIH'!$G$17))</f>
        <v>41.097593248532299</v>
      </c>
      <c r="Q142" s="35">
        <f>IF('3g CPIH'!M$17="-","-",'3j PAAC PAP'!$G$23*('3g CPIH'!M$17/'3g CPIH'!$G$17))</f>
        <v>41.563288356164385</v>
      </c>
      <c r="R142" s="35">
        <f>IF('3g CPIH'!N$17="-","-",'3j PAAC PAP'!$G$23*('3g CPIH'!N$17/'3g CPIH'!$G$17))</f>
        <v>41.87375176125245</v>
      </c>
      <c r="S142" s="35">
        <f>IF('3g CPIH'!O$17="-","-",'3j PAAC PAP'!$G$23*('3g CPIH'!O$17/'3g CPIH'!$G$17))</f>
        <v>42.1065993150685</v>
      </c>
      <c r="T142" s="35">
        <f>IF('3g CPIH'!P$17="-","-",'3j PAAC PAP'!$G$23*('3g CPIH'!P$17/'3g CPIH'!$G$17))</f>
        <v>42.223023091976515</v>
      </c>
      <c r="U142" s="35">
        <f>IF('3g CPIH'!Q$17="-","-",'3j PAAC PAP'!$G$23*('3g CPIH'!Q$17/'3g CPIH'!$G$17))</f>
        <v>42.455870645792565</v>
      </c>
      <c r="V142" s="35">
        <f>IF('3g CPIH'!R$17="-","-",'3j PAAC PAP'!$G$23*('3g CPIH'!R$17/'3g CPIH'!$G$17))</f>
        <v>43.232029158512731</v>
      </c>
      <c r="W142" s="35">
        <f>IF('3g CPIH'!S$17="-","-",'3j PAAC PAP'!$G$23*('3g CPIH'!S$17/'3g CPIH'!$G$17))</f>
        <v>44.512690704500983</v>
      </c>
      <c r="X142" s="27"/>
      <c r="Y142" s="35">
        <f>IF('3g CPIH'!U$17="-","-",'3j PAAC PAP'!$G$23*('3g CPIH'!U$17/'3g CPIH'!$G$17))</f>
        <v>46.763550391389437</v>
      </c>
      <c r="Z142" s="35" t="str">
        <f>IF('3g CPIH'!V$17="-","-",'3j PAAC PAP'!$G$23*('3g CPIH'!V$17/'3g CPIH'!$G$17))</f>
        <v>-</v>
      </c>
      <c r="AA142" s="35" t="str">
        <f>IF('3g CPIH'!W$17="-","-",'3j PAAC PAP'!$G$23*('3g CPIH'!W$17/'3g CPIH'!$G$17))</f>
        <v>-</v>
      </c>
      <c r="AB142" s="35" t="str">
        <f>IF('3g CPIH'!X$17="-","-",'3j PAAC PAP'!$G$23*('3g CPIH'!X$17/'3g CPIH'!$G$17))</f>
        <v>-</v>
      </c>
      <c r="AC142" s="35" t="str">
        <f>IF('3g CPIH'!Y$17="-","-",'3j PAAC PAP'!$G$23*('3g CPIH'!Y$17/'3g CPIH'!$G$17))</f>
        <v>-</v>
      </c>
      <c r="AD142" s="25"/>
    </row>
    <row r="143" spans="1:30" s="26" customFormat="1" ht="11.25" customHeight="1" x14ac:dyDescent="0.15">
      <c r="A143" s="207"/>
      <c r="B143" s="123" t="s">
        <v>248</v>
      </c>
      <c r="C143" s="123" t="s">
        <v>188</v>
      </c>
      <c r="D143" s="121" t="s">
        <v>134</v>
      </c>
      <c r="E143" s="75"/>
      <c r="F143" s="27"/>
      <c r="G143" s="35">
        <f>IF(G138="-","-",SUM(G135:G141)*'3j PAAC PAP'!$G$41)</f>
        <v>0</v>
      </c>
      <c r="H143" s="35">
        <f>IF(H138="-","-",SUM(H135:H141)*'3j PAAC PAP'!$G$41)</f>
        <v>0</v>
      </c>
      <c r="I143" s="35">
        <f>IF(I138="-","-",SUM(I135:I141)*'3j PAAC PAP'!$G$41)</f>
        <v>0</v>
      </c>
      <c r="J143" s="35">
        <f>IF(J138="-","-",SUM(J135:J141)*'3j PAAC PAP'!$G$41)</f>
        <v>0</v>
      </c>
      <c r="K143" s="35">
        <f>IF(K138="-","-",SUM(K135:K141)*'3j PAAC PAP'!$G$41)</f>
        <v>0</v>
      </c>
      <c r="L143" s="35">
        <f>IF(L138="-","-",SUM(L135:L141)*'3j PAAC PAP'!$G$41)</f>
        <v>0</v>
      </c>
      <c r="M143" s="35">
        <f>IF(M138="-","-",SUM(M135:M141)*'3j PAAC PAP'!$G$41)</f>
        <v>0</v>
      </c>
      <c r="N143" s="35">
        <f>IF(N138="-","-",SUM(N135:N141)*'3j PAAC PAP'!$G$41)</f>
        <v>0</v>
      </c>
      <c r="O143" s="27"/>
      <c r="P143" s="35">
        <f>IF(P138="-","-",SUM(P135:P141)*'3j PAAC PAP'!$G$41)</f>
        <v>0</v>
      </c>
      <c r="Q143" s="35">
        <f>IF(Q138="-","-",SUM(Q135:Q141)*'3j PAAC PAP'!$G$41)</f>
        <v>0</v>
      </c>
      <c r="R143" s="35">
        <f>IF(R138="-","-",SUM(R135:R141)*'3j PAAC PAP'!$G$41)</f>
        <v>0</v>
      </c>
      <c r="S143" s="35">
        <f>IF(S138="-","-",SUM(S135:S141)*'3j PAAC PAP'!$G$41)</f>
        <v>0</v>
      </c>
      <c r="T143" s="35">
        <f>IF(T138="-","-",SUM(T135:T141)*'3j PAAC PAP'!$G$41)</f>
        <v>0</v>
      </c>
      <c r="U143" s="35">
        <f>IF(U138="-","-",SUM(U135:U141)*'3j PAAC PAP'!$G$41)</f>
        <v>0</v>
      </c>
      <c r="V143" s="35">
        <f>IF(V138="-","-",SUM(V135:V141)*'3j PAAC PAP'!$G$41)</f>
        <v>0</v>
      </c>
      <c r="W143" s="35">
        <f>IF(W138="-","-",SUM(W135:W141)*'3j PAAC PAP'!$G$41)</f>
        <v>0</v>
      </c>
      <c r="X143" s="27"/>
      <c r="Y143" s="35">
        <f>IF(Y138="-","-",SUM(Y135:Y141)*'3j PAAC PAP'!$G$41)</f>
        <v>0</v>
      </c>
      <c r="Z143" s="35" t="str">
        <f>IF(Z138="-","-",SUM(Z135:Z141)*'3j PAAC PAP'!$G$41)</f>
        <v>-</v>
      </c>
      <c r="AA143" s="35" t="str">
        <f>IF(AA138="-","-",SUM(AA135:AA141)*'3j PAAC PAP'!$G$41)</f>
        <v>-</v>
      </c>
      <c r="AB143" s="35" t="str">
        <f>IF(AB138="-","-",SUM(AB135:AB141)*'3j PAAC PAP'!$G$41)</f>
        <v>-</v>
      </c>
      <c r="AC143" s="35" t="str">
        <f>IF(AC138="-","-",SUM(AC135:AC141)*'3j PAAC PAP'!$G$41)</f>
        <v>-</v>
      </c>
      <c r="AD143" s="25"/>
    </row>
    <row r="144" spans="1:30" s="26" customFormat="1" ht="11.25" x14ac:dyDescent="0.15">
      <c r="A144" s="207"/>
      <c r="B144" s="123" t="s">
        <v>189</v>
      </c>
      <c r="C144" s="123" t="s">
        <v>250</v>
      </c>
      <c r="D144" s="121" t="s">
        <v>134</v>
      </c>
      <c r="E144" s="75"/>
      <c r="F144" s="27"/>
      <c r="G144" s="35">
        <f>IF(G138="-","-",SUM(G135:G143)*'3k EBIT'!$E$11)</f>
        <v>2.1074089853579236</v>
      </c>
      <c r="H144" s="35">
        <f>IF(H138="-","-",SUM(H135:H143)*'3k EBIT'!$E$11)</f>
        <v>2.1113737855176109</v>
      </c>
      <c r="I144" s="35">
        <f>IF(I138="-","-",SUM(I135:I143)*'3k EBIT'!$E$11)</f>
        <v>2.1185407260345759</v>
      </c>
      <c r="J144" s="35">
        <f>IF(J138="-","-",SUM(J135:J143)*'3k EBIT'!$E$11)</f>
        <v>2.1304351265136363</v>
      </c>
      <c r="K144" s="35">
        <f>IF(K138="-","-",SUM(K135:K143)*'3k EBIT'!$E$11)</f>
        <v>2.1557688535103194</v>
      </c>
      <c r="L144" s="35">
        <f>IF(L138="-","-",SUM(L135:L143)*'3k EBIT'!$E$11)</f>
        <v>2.1795568849503861</v>
      </c>
      <c r="M144" s="35">
        <f>IF(M138="-","-",SUM(M135:M143)*'3k EBIT'!$E$11)</f>
        <v>2.2446744028704719</v>
      </c>
      <c r="N144" s="35">
        <f>IF(N138="-","-",SUM(N135:N143)*'3k EBIT'!$E$11)</f>
        <v>2.2633936210989636</v>
      </c>
      <c r="O144" s="27"/>
      <c r="P144" s="35">
        <f>IF(P138="-","-",SUM(P135:P143)*'3k EBIT'!$E$11)</f>
        <v>2.2633936210989636</v>
      </c>
      <c r="Q144" s="35">
        <f>IF(Q138="-","-",SUM(Q135:Q143)*'3k EBIT'!$E$11)</f>
        <v>2.3168217242077791</v>
      </c>
      <c r="R144" s="35">
        <f>IF(R138="-","-",SUM(R135:R143)*'3k EBIT'!$E$11)</f>
        <v>2.3276183150087935</v>
      </c>
      <c r="S144" s="35">
        <f>IF(S138="-","-",SUM(S135:S143)*'3k EBIT'!$E$11)</f>
        <v>2.3655648117716734</v>
      </c>
      <c r="T144" s="35">
        <f>IF(T138="-","-",SUM(T135:T143)*'3k EBIT'!$E$11)</f>
        <v>2.3559741078194558</v>
      </c>
      <c r="U144" s="35">
        <f>IF(U138="-","-",SUM(U135:U143)*'3k EBIT'!$E$11)</f>
        <v>2.3654859215535939</v>
      </c>
      <c r="V144" s="35">
        <f>IF(V138="-","-",SUM(V135:V143)*'3k EBIT'!$E$11)</f>
        <v>2.2879451005225158</v>
      </c>
      <c r="W144" s="35">
        <f>IF(W138="-","-",SUM(W135:W143)*'3k EBIT'!$E$11)</f>
        <v>2.4267780991291965</v>
      </c>
      <c r="X144" s="27"/>
      <c r="Y144" s="35">
        <f>IF(Y138="-","-",SUM(Y135:Y143)*'3k EBIT'!$E$11)</f>
        <v>2.441596933837205</v>
      </c>
      <c r="Z144" s="35" t="str">
        <f>IF(Z138="-","-",SUM(Z135:Z143)*'3k EBIT'!$E$11)</f>
        <v>-</v>
      </c>
      <c r="AA144" s="35" t="str">
        <f>IF(AA138="-","-",SUM(AA135:AA143)*'3k EBIT'!$E$11)</f>
        <v>-</v>
      </c>
      <c r="AB144" s="35" t="str">
        <f>IF(AB138="-","-",SUM(AB135:AB143)*'3k EBIT'!$E$11)</f>
        <v>-</v>
      </c>
      <c r="AC144" s="35" t="str">
        <f>IF(AC138="-","-",SUM(AC135:AC143)*'3k EBIT'!$E$11)</f>
        <v>-</v>
      </c>
      <c r="AD144" s="25"/>
    </row>
    <row r="145" spans="1:30" s="26" customFormat="1" ht="11.25" x14ac:dyDescent="0.15">
      <c r="A145" s="207"/>
      <c r="B145" s="123" t="s">
        <v>251</v>
      </c>
      <c r="C145" s="158" t="s">
        <v>252</v>
      </c>
      <c r="D145" s="121" t="s">
        <v>134</v>
      </c>
      <c r="E145" s="116"/>
      <c r="F145" s="27"/>
      <c r="G145" s="35">
        <f>IF(G140="-","-",SUM(G135:G138,G140:G144)*'3l HAP'!$E$12)</f>
        <v>1.6239243268456498</v>
      </c>
      <c r="H145" s="35">
        <f>IF(H140="-","-",SUM(H135:H138,H140:H144)*'3l HAP'!$E$12)</f>
        <v>1.6269795171172732</v>
      </c>
      <c r="I145" s="35">
        <f>IF(I140="-","-",SUM(I135:I138,I140:I144)*'3l HAP'!$E$12)</f>
        <v>1.6325022083155263</v>
      </c>
      <c r="J145" s="35">
        <f>IF(J140="-","-",SUM(J135:J138,J140:J144)*'3l HAP'!$E$12)</f>
        <v>1.6416677791303957</v>
      </c>
      <c r="K145" s="35">
        <f>IF(K140="-","-",SUM(K135:K138,K140:K144)*'3l HAP'!$E$12)</f>
        <v>1.6611894077489591</v>
      </c>
      <c r="L145" s="35">
        <f>IF(L140="-","-",SUM(L135:L138,L140:L144)*'3l HAP'!$E$12)</f>
        <v>1.6795199564045309</v>
      </c>
      <c r="M145" s="35">
        <f>IF(M140="-","-",SUM(M135:M138,M140:M144)*'3l HAP'!$E$12)</f>
        <v>1.729698124092411</v>
      </c>
      <c r="N145" s="35">
        <f>IF(N140="-","-",SUM(N135:N138,N140:N144)*'3l HAP'!$E$12)</f>
        <v>1.7441227536123509</v>
      </c>
      <c r="O145" s="27"/>
      <c r="P145" s="35">
        <f>IF(P140="-","-",SUM(P135:P138,P140:P144)*'3l HAP'!$E$12)</f>
        <v>1.7441227536123509</v>
      </c>
      <c r="Q145" s="35">
        <f>IF(Q140="-","-",SUM(Q135:Q138,Q140:Q144)*'3l HAP'!$E$12)</f>
        <v>1.7852933080602276</v>
      </c>
      <c r="R145" s="35">
        <f>IF(R140="-","-",SUM(R135:R138,R140:R144)*'3l HAP'!$E$12)</f>
        <v>1.7936129301983992</v>
      </c>
      <c r="S145" s="35">
        <f>IF(S140="-","-",SUM(S135:S138,S140:S144)*'3l HAP'!$E$12)</f>
        <v>1.8228536896522858</v>
      </c>
      <c r="T145" s="35">
        <f>IF(T140="-","-",SUM(T135:T138,T140:T144)*'3l HAP'!$E$12)</f>
        <v>1.8154632981488843</v>
      </c>
      <c r="U145" s="35">
        <f>IF(U140="-","-",SUM(U135:U138,U140:U144)*'3l HAP'!$E$12)</f>
        <v>1.8227928985361903</v>
      </c>
      <c r="V145" s="35">
        <f>IF(V140="-","-",SUM(V135:V138,V140:V144)*'3l HAP'!$E$12)</f>
        <v>1.7630415989684103</v>
      </c>
      <c r="W145" s="35">
        <f>IF(W140="-","-",SUM(W135:W138,W140:W144)*'3l HAP'!$E$12)</f>
        <v>1.8700233407056581</v>
      </c>
      <c r="X145" s="27"/>
      <c r="Y145" s="35">
        <f>IF(Y140="-","-",SUM(Y135:Y138,Y140:Y144)*'3l HAP'!$E$12)</f>
        <v>1.8814424180395022</v>
      </c>
      <c r="Z145" s="35" t="str">
        <f>IF(Z140="-","-",SUM(Z135:Z138,Z140:Z144)*'3l HAP'!$E$12)</f>
        <v>-</v>
      </c>
      <c r="AA145" s="35" t="str">
        <f>IF(AA140="-","-",SUM(AA135:AA138,AA140:AA144)*'3l HAP'!$E$12)</f>
        <v>-</v>
      </c>
      <c r="AB145" s="35" t="str">
        <f>IF(AB140="-","-",SUM(AB135:AB138,AB140:AB144)*'3l HAP'!$E$12)</f>
        <v>-</v>
      </c>
      <c r="AC145" s="35" t="str">
        <f>IF(AC140="-","-",SUM(AC135:AC138,AC140:AC144)*'3l HAP'!$E$12)</f>
        <v>-</v>
      </c>
      <c r="AD145" s="25"/>
    </row>
    <row r="146" spans="1:30" s="26" customFormat="1" ht="11.25" x14ac:dyDescent="0.15">
      <c r="A146" s="207"/>
      <c r="B146" s="123" t="s">
        <v>253</v>
      </c>
      <c r="C146" s="123" t="str">
        <f>B146&amp;"_"&amp;D146</f>
        <v>Total_Southern Western</v>
      </c>
      <c r="D146" s="121" t="s">
        <v>134</v>
      </c>
      <c r="E146" s="75"/>
      <c r="F146" s="27"/>
      <c r="G146" s="35">
        <f>IF(G140="-","-",SUM(G135:G145))</f>
        <v>112.54014089987002</v>
      </c>
      <c r="H146" s="35">
        <f t="shared" ref="H146:W146" si="20">IF(H140="-","-",SUM(H135:H145))</f>
        <v>112.75186969656357</v>
      </c>
      <c r="I146" s="35">
        <f t="shared" si="20"/>
        <v>113.13459962758513</v>
      </c>
      <c r="J146" s="35">
        <f t="shared" si="20"/>
        <v>113.76978601766574</v>
      </c>
      <c r="K146" s="35">
        <f t="shared" si="20"/>
        <v>115.12266114799615</v>
      </c>
      <c r="L146" s="35">
        <f t="shared" si="20"/>
        <v>116.3929928342497</v>
      </c>
      <c r="M146" s="35">
        <f t="shared" si="20"/>
        <v>119.87040737157626</v>
      </c>
      <c r="N146" s="35">
        <f t="shared" si="20"/>
        <v>120.87005360617371</v>
      </c>
      <c r="O146" s="27"/>
      <c r="P146" s="35">
        <f t="shared" si="20"/>
        <v>120.87005360617371</v>
      </c>
      <c r="Q146" s="35">
        <f t="shared" si="20"/>
        <v>123.7232284258956</v>
      </c>
      <c r="R146" s="35">
        <f t="shared" si="20"/>
        <v>124.29978943442619</v>
      </c>
      <c r="S146" s="35">
        <f t="shared" si="20"/>
        <v>126.32621340908989</v>
      </c>
      <c r="T146" s="35">
        <f t="shared" si="20"/>
        <v>125.81404933386258</v>
      </c>
      <c r="U146" s="35">
        <f t="shared" si="20"/>
        <v>126.3220005029478</v>
      </c>
      <c r="V146" s="35">
        <f t="shared" si="20"/>
        <v>122.18115504534573</v>
      </c>
      <c r="W146" s="35">
        <f t="shared" si="20"/>
        <v>129.5951336955761</v>
      </c>
      <c r="X146" s="27"/>
      <c r="Y146" s="35">
        <f t="shared" ref="Y146:AC146" si="21">IF(Y140="-","-",SUM(Y135:Y145))</f>
        <v>130.38649111959694</v>
      </c>
      <c r="Z146" s="35" t="str">
        <f t="shared" si="21"/>
        <v>-</v>
      </c>
      <c r="AA146" s="35" t="str">
        <f t="shared" si="21"/>
        <v>-</v>
      </c>
      <c r="AB146" s="35" t="str">
        <f t="shared" si="21"/>
        <v>-</v>
      </c>
      <c r="AC146" s="35" t="str">
        <f t="shared" si="21"/>
        <v>-</v>
      </c>
      <c r="AD146" s="25"/>
    </row>
    <row r="147" spans="1:30" s="26" customFormat="1" ht="11.25" customHeight="1" x14ac:dyDescent="0.15">
      <c r="A147" s="207"/>
      <c r="B147" s="120" t="s">
        <v>244</v>
      </c>
      <c r="C147" s="120" t="s">
        <v>180</v>
      </c>
      <c r="D147" s="122" t="s">
        <v>124</v>
      </c>
      <c r="E147" s="119"/>
      <c r="F147" s="27"/>
      <c r="G147" s="117" t="s">
        <v>249</v>
      </c>
      <c r="H147" s="117" t="s">
        <v>249</v>
      </c>
      <c r="I147" s="117" t="s">
        <v>249</v>
      </c>
      <c r="J147" s="117" t="s">
        <v>249</v>
      </c>
      <c r="K147" s="117" t="s">
        <v>249</v>
      </c>
      <c r="L147" s="117" t="s">
        <v>249</v>
      </c>
      <c r="M147" s="117" t="s">
        <v>249</v>
      </c>
      <c r="N147" s="117" t="s">
        <v>249</v>
      </c>
      <c r="O147" s="27"/>
      <c r="P147" s="117" t="s">
        <v>249</v>
      </c>
      <c r="Q147" s="117" t="s">
        <v>249</v>
      </c>
      <c r="R147" s="117" t="s">
        <v>249</v>
      </c>
      <c r="S147" s="117" t="s">
        <v>249</v>
      </c>
      <c r="T147" s="117" t="s">
        <v>249</v>
      </c>
      <c r="U147" s="117" t="s">
        <v>249</v>
      </c>
      <c r="V147" s="117" t="s">
        <v>249</v>
      </c>
      <c r="W147" s="117" t="s">
        <v>249</v>
      </c>
      <c r="X147" s="27"/>
      <c r="Y147" s="117" t="s">
        <v>249</v>
      </c>
      <c r="Z147" s="117" t="s">
        <v>249</v>
      </c>
      <c r="AA147" s="117" t="s">
        <v>249</v>
      </c>
      <c r="AB147" s="117" t="s">
        <v>249</v>
      </c>
      <c r="AC147" s="117" t="s">
        <v>249</v>
      </c>
      <c r="AD147" s="25"/>
    </row>
    <row r="148" spans="1:30" s="26" customFormat="1" ht="11.25" customHeight="1" x14ac:dyDescent="0.15">
      <c r="A148" s="207"/>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x14ac:dyDescent="0.15">
      <c r="A149" s="207"/>
      <c r="B149" s="120" t="s">
        <v>245</v>
      </c>
      <c r="C149" s="120" t="s">
        <v>182</v>
      </c>
      <c r="D149" s="122" t="s">
        <v>124</v>
      </c>
      <c r="E149" s="119"/>
      <c r="F149" s="27"/>
      <c r="G149" s="117" t="str">
        <f>IF('3c AA'!J248="-","-",'3c AA'!J248)</f>
        <v>-</v>
      </c>
      <c r="H149" s="117" t="str">
        <f>IF('3c AA'!K248="-","-",'3c AA'!K248)</f>
        <v>-</v>
      </c>
      <c r="I149" s="117" t="str">
        <f>IF('3c AA'!L248="-","-",'3c AA'!L248)</f>
        <v>-</v>
      </c>
      <c r="J149" s="117" t="str">
        <f>IF('3c AA'!M248="-","-",'3c AA'!M248)</f>
        <v>-</v>
      </c>
      <c r="K149" s="117" t="str">
        <f>IF('3c AA'!N248="-","-",'3c AA'!N248)</f>
        <v>-</v>
      </c>
      <c r="L149" s="117" t="str">
        <f>IF('3c AA'!O248="-","-",'3c AA'!O248)</f>
        <v>-</v>
      </c>
      <c r="M149" s="117" t="str">
        <f>IF('3c AA'!P248="-","-",'3c AA'!P248)</f>
        <v>-</v>
      </c>
      <c r="N149" s="117" t="str">
        <f>IF('3c AA'!Q248="-","-",'3c AA'!Q248)</f>
        <v>-</v>
      </c>
      <c r="O149" s="27"/>
      <c r="P149" s="117" t="str">
        <f>IF('3c AA'!S248="-","-",'3c AA'!S248)</f>
        <v>-</v>
      </c>
      <c r="Q149" s="117" t="str">
        <f>IF('3c AA'!T248="-","-",'3c AA'!T248)</f>
        <v>-</v>
      </c>
      <c r="R149" s="117" t="str">
        <f>IF('3c AA'!U248="-","-",'3c AA'!U248)</f>
        <v>-</v>
      </c>
      <c r="S149" s="117" t="str">
        <f>IF('3c AA'!V248="-","-",'3c AA'!V248)</f>
        <v>-</v>
      </c>
      <c r="T149" s="117">
        <f>IF('3c AA'!W248="-","-",'3c AA'!W248)</f>
        <v>0</v>
      </c>
      <c r="U149" s="117">
        <f>IF('3c AA'!X248="-","-",'3c AA'!X248)</f>
        <v>0</v>
      </c>
      <c r="V149" s="117">
        <f>IF('3c AA'!Y248="-","-",'3c AA'!Y248)</f>
        <v>0</v>
      </c>
      <c r="W149" s="117" t="str">
        <f>IF('3c AA'!Z248="-","-",'3c AA'!Z248)</f>
        <v>-</v>
      </c>
      <c r="X149" s="27"/>
      <c r="Y149" s="117">
        <f>IF('3c AA'!AB248="-","-",'3c AA'!AB248)</f>
        <v>0</v>
      </c>
      <c r="Z149" s="117" t="str">
        <f>IF('3c AA'!AC248="-","-",'3c AA'!AC248)</f>
        <v>-</v>
      </c>
      <c r="AA149" s="117" t="str">
        <f>IF('3c AA'!AD248="-","-",'3c AA'!AD248)</f>
        <v>-</v>
      </c>
      <c r="AB149" s="117" t="str">
        <f>IF('3c AA'!AE248="-","-",'3c AA'!AE248)</f>
        <v>-</v>
      </c>
      <c r="AC149" s="117" t="str">
        <f>IF('3c AA'!AF248="-","-",'3c AA'!AF248)</f>
        <v>-</v>
      </c>
      <c r="AD149" s="25"/>
    </row>
    <row r="150" spans="1:30" s="331" customFormat="1" ht="11.25" customHeight="1" x14ac:dyDescent="0.15">
      <c r="A150" s="207"/>
      <c r="B150" s="120" t="s">
        <v>246</v>
      </c>
      <c r="C150" s="120" t="s">
        <v>183</v>
      </c>
      <c r="D150" s="122" t="s">
        <v>124</v>
      </c>
      <c r="E150" s="119"/>
      <c r="F150" s="27"/>
      <c r="G150" s="117">
        <f>IF('3d PC'!G15="-","-",'3d PC'!G64+'3d PC'!G65)</f>
        <v>6.5567588596821027</v>
      </c>
      <c r="H150" s="117">
        <f>IF('3d PC'!H15="-","-",'3d PC'!H64+'3d PC'!H65)</f>
        <v>6.5567588596821027</v>
      </c>
      <c r="I150" s="117">
        <f>IF('3d PC'!I15="-","-",'3d PC'!I64+'3d PC'!I65)</f>
        <v>6.6197359495950758</v>
      </c>
      <c r="J150" s="117">
        <f>IF('3d PC'!J15="-","-",'3d PC'!J64+'3d PC'!J65)</f>
        <v>6.6197359495950758</v>
      </c>
      <c r="K150" s="117">
        <f>IF('3d PC'!K15="-","-",'3d PC'!K64+'3d PC'!K65)</f>
        <v>6.6995028867368616</v>
      </c>
      <c r="L150" s="117">
        <f>IF('3d PC'!L15="-","-",'3d PC'!L64+'3d PC'!L65)</f>
        <v>6.6995028867368616</v>
      </c>
      <c r="M150" s="117">
        <f>IF('3d PC'!M15="-","-",'3d PC'!M64+'3d PC'!M65)</f>
        <v>7.1131218301273513</v>
      </c>
      <c r="N150" s="117">
        <f>IF('3d PC'!N15="-","-",'3d PC'!N64+'3d PC'!N65)</f>
        <v>7.1131218301273513</v>
      </c>
      <c r="O150" s="27"/>
      <c r="P150" s="117">
        <f>IF('3d PC'!P15="-","-",'3d PC'!P64+'3d PC'!P65)</f>
        <v>7.1131218301273513</v>
      </c>
      <c r="Q150" s="117">
        <f>IF('3d PC'!Q15="-","-",'3d PC'!Q64+'3d PC'!Q65)</f>
        <v>7.2804579515147188</v>
      </c>
      <c r="R150" s="117">
        <f>IF('3d PC'!R15="-","-",'3d PC'!R64+'3d PC'!R65)</f>
        <v>7.1935840895118579</v>
      </c>
      <c r="S150" s="117">
        <f>IF('3d PC'!S15="-","-",'3d PC'!S64+'3d PC'!S65)</f>
        <v>7.3593999937099728</v>
      </c>
      <c r="T150" s="117">
        <f>IF('3d PC'!T15="-","-",'3d PC'!T64+'3d PC'!T65)</f>
        <v>7.0492243060839304</v>
      </c>
      <c r="U150" s="117">
        <f>IF('3d PC'!U15="-","-",'3d PC'!U64+'3d PC'!U65)</f>
        <v>7.1089669218364691</v>
      </c>
      <c r="V150" s="117">
        <f>IF('3d PC'!V15="-","-",'3d PC'!V64+'3d PC'!V65)</f>
        <v>6.9829560851947949</v>
      </c>
      <c r="W150" s="117">
        <f>IF('3d PC'!W15="-","-",'3d PC'!W64+'3d PC'!W65)</f>
        <v>12.319103597588796</v>
      </c>
      <c r="X150" s="27"/>
      <c r="Y150" s="117">
        <f>IF('3d PC'!Y15="-","-",'3d PC'!Y64+'3d PC'!Y65)</f>
        <v>12.643366379774243</v>
      </c>
      <c r="Z150" s="117" t="str">
        <f>IF('3d PC'!Z15="-","-",'3d PC'!Z64+'3d PC'!Z65)</f>
        <v>-</v>
      </c>
      <c r="AA150" s="117" t="str">
        <f>IF('3d PC'!AA15="-","-",'3d PC'!AA64+'3d PC'!AA65)</f>
        <v>-</v>
      </c>
      <c r="AB150" s="117" t="str">
        <f>IF('3d PC'!AB15="-","-",'3d PC'!AB64+'3d PC'!AB65)</f>
        <v>-</v>
      </c>
      <c r="AC150" s="117" t="str">
        <f>IF('3d PC'!AC15="-","-",'3d PC'!AC64+'3d PC'!AC65)</f>
        <v>-</v>
      </c>
      <c r="AD150" s="25"/>
    </row>
    <row r="151" spans="1:30" s="26" customFormat="1" ht="11.25" customHeight="1" x14ac:dyDescent="0.15">
      <c r="A151" s="207"/>
      <c r="B151" s="120" t="s">
        <v>247</v>
      </c>
      <c r="C151" s="120" t="s">
        <v>184</v>
      </c>
      <c r="D151" s="122" t="s">
        <v>124</v>
      </c>
      <c r="E151" s="119"/>
      <c r="F151" s="27"/>
      <c r="G151" s="117" t="s">
        <v>249</v>
      </c>
      <c r="H151" s="117" t="s">
        <v>249</v>
      </c>
      <c r="I151" s="117" t="s">
        <v>249</v>
      </c>
      <c r="J151" s="117" t="s">
        <v>249</v>
      </c>
      <c r="K151" s="117" t="s">
        <v>249</v>
      </c>
      <c r="L151" s="117" t="s">
        <v>249</v>
      </c>
      <c r="M151" s="117" t="s">
        <v>249</v>
      </c>
      <c r="N151" s="117" t="s">
        <v>249</v>
      </c>
      <c r="O151" s="27"/>
      <c r="P151" s="117" t="s">
        <v>249</v>
      </c>
      <c r="Q151" s="117" t="s">
        <v>249</v>
      </c>
      <c r="R151" s="117" t="s">
        <v>249</v>
      </c>
      <c r="S151" s="117" t="s">
        <v>249</v>
      </c>
      <c r="T151" s="117" t="s">
        <v>249</v>
      </c>
      <c r="U151" s="117" t="s">
        <v>249</v>
      </c>
      <c r="V151" s="117" t="s">
        <v>249</v>
      </c>
      <c r="W151" s="117" t="s">
        <v>249</v>
      </c>
      <c r="X151" s="27"/>
      <c r="Y151" s="117" t="s">
        <v>249</v>
      </c>
      <c r="Z151" s="117" t="s">
        <v>249</v>
      </c>
      <c r="AA151" s="117" t="s">
        <v>249</v>
      </c>
      <c r="AB151" s="117" t="s">
        <v>249</v>
      </c>
      <c r="AC151" s="117" t="s">
        <v>249</v>
      </c>
      <c r="AD151" s="25"/>
    </row>
    <row r="152" spans="1:30" s="26" customFormat="1" ht="11.25" customHeight="1" x14ac:dyDescent="0.15">
      <c r="A152" s="207"/>
      <c r="B152" s="120" t="s">
        <v>248</v>
      </c>
      <c r="C152" s="120" t="s">
        <v>185</v>
      </c>
      <c r="D152" s="122" t="s">
        <v>124</v>
      </c>
      <c r="E152" s="119"/>
      <c r="F152" s="27"/>
      <c r="G152" s="117">
        <f>IF('3g CPIH'!C$17="-","-",'3h OC '!$E$11*('3g CPIH'!C$17/'3g CPIH'!$G$17))</f>
        <v>63.482931017612529</v>
      </c>
      <c r="H152" s="117">
        <f>IF('3g CPIH'!D$17="-","-",'3h OC '!$E$11*('3g CPIH'!D$17/'3g CPIH'!$G$17))</f>
        <v>63.61002397260274</v>
      </c>
      <c r="I152" s="117">
        <f>IF('3g CPIH'!E$17="-","-",'3h OC '!$E$11*('3g CPIH'!E$17/'3g CPIH'!$G$17))</f>
        <v>63.800663405088073</v>
      </c>
      <c r="J152" s="117">
        <f>IF('3g CPIH'!F$17="-","-",'3h OC '!$E$11*('3g CPIH'!F$17/'3g CPIH'!$G$17))</f>
        <v>64.181942270058713</v>
      </c>
      <c r="K152" s="117">
        <f>IF('3g CPIH'!G$17="-","-",'3h OC '!$E$11*('3g CPIH'!G$17/'3g CPIH'!$G$17))</f>
        <v>64.944500000000005</v>
      </c>
      <c r="L152" s="117">
        <f>IF('3g CPIH'!H$17="-","-",'3h OC '!$E$11*('3g CPIH'!H$17/'3g CPIH'!$G$17))</f>
        <v>65.770604207436406</v>
      </c>
      <c r="M152" s="117">
        <f>IF('3g CPIH'!I$17="-","-",'3h OC '!$E$11*('3g CPIH'!I$17/'3g CPIH'!$G$17))</f>
        <v>66.723801369863011</v>
      </c>
      <c r="N152" s="117">
        <f>IF('3g CPIH'!J$17="-","-",'3h OC '!$E$11*('3g CPIH'!J$17/'3g CPIH'!$G$17))</f>
        <v>67.295719667318991</v>
      </c>
      <c r="O152" s="27"/>
      <c r="P152" s="117">
        <f>IF('3g CPIH'!L$17="-","-",'3h OC '!$E$11*('3g CPIH'!L$17/'3g CPIH'!$G$17))</f>
        <v>67.295719667318991</v>
      </c>
      <c r="Q152" s="117">
        <f>IF('3g CPIH'!M$17="-","-",'3h OC '!$E$11*('3g CPIH'!M$17/'3g CPIH'!$G$17))</f>
        <v>68.058277397260284</v>
      </c>
      <c r="R152" s="117">
        <f>IF('3g CPIH'!N$17="-","-",'3h OC '!$E$11*('3g CPIH'!N$17/'3g CPIH'!$G$17))</f>
        <v>68.566649217221141</v>
      </c>
      <c r="S152" s="117">
        <f>IF('3g CPIH'!O$17="-","-",'3h OC '!$E$11*('3g CPIH'!O$17/'3g CPIH'!$G$17))</f>
        <v>68.947928082191794</v>
      </c>
      <c r="T152" s="117">
        <f>IF('3g CPIH'!P$17="-","-",'3h OC '!$E$11*('3g CPIH'!P$17/'3g CPIH'!$G$17))</f>
        <v>69.138567514677106</v>
      </c>
      <c r="U152" s="117">
        <f>IF('3g CPIH'!Q$17="-","-",'3h OC '!$E$11*('3g CPIH'!Q$17/'3g CPIH'!$G$17))</f>
        <v>69.51984637964776</v>
      </c>
      <c r="V152" s="117">
        <f>IF('3g CPIH'!R$17="-","-",'3h OC '!$E$11*('3g CPIH'!R$17/'3g CPIH'!$G$17))</f>
        <v>70.790775929549909</v>
      </c>
      <c r="W152" s="117">
        <f>IF('3g CPIH'!S$17="-","-",'3h OC '!$E$11*('3g CPIH'!S$17/'3g CPIH'!$G$17))</f>
        <v>72.88780968688846</v>
      </c>
      <c r="X152" s="27"/>
      <c r="Y152" s="117">
        <f>IF('3g CPIH'!U$17="-","-",'3h OC '!$E$11*('3g CPIH'!U$17/'3g CPIH'!$G$17))</f>
        <v>76.573505381604704</v>
      </c>
      <c r="Z152" s="117" t="str">
        <f>IF('3g CPIH'!V$17="-","-",'3h OC '!$E$11*('3g CPIH'!V$17/'3g CPIH'!$G$17))</f>
        <v>-</v>
      </c>
      <c r="AA152" s="117" t="str">
        <f>IF('3g CPIH'!W$17="-","-",'3h OC '!$E$11*('3g CPIH'!W$17/'3g CPIH'!$G$17))</f>
        <v>-</v>
      </c>
      <c r="AB152" s="117" t="str">
        <f>IF('3g CPIH'!X$17="-","-",'3h OC '!$E$11*('3g CPIH'!X$17/'3g CPIH'!$G$17))</f>
        <v>-</v>
      </c>
      <c r="AC152" s="117" t="str">
        <f>IF('3g CPIH'!Y$17="-","-",'3h OC '!$E$11*('3g CPIH'!Y$17/'3g CPIH'!$G$17))</f>
        <v>-</v>
      </c>
      <c r="AD152" s="25"/>
    </row>
    <row r="153" spans="1:30" s="26" customFormat="1" ht="11.25" customHeight="1" x14ac:dyDescent="0.15">
      <c r="A153" s="207"/>
      <c r="B153" s="120" t="s">
        <v>248</v>
      </c>
      <c r="C153" s="120" t="s">
        <v>186</v>
      </c>
      <c r="D153" s="122" t="s">
        <v>124</v>
      </c>
      <c r="E153" s="119"/>
      <c r="F153" s="27"/>
      <c r="G153" s="117" t="s">
        <v>249</v>
      </c>
      <c r="H153" s="117" t="s">
        <v>249</v>
      </c>
      <c r="I153" s="117" t="s">
        <v>249</v>
      </c>
      <c r="J153" s="117" t="s">
        <v>249</v>
      </c>
      <c r="K153" s="117">
        <f>IF('3i SMNCC'!G$65="-","-",'3i SMNCC'!G$65)</f>
        <v>0</v>
      </c>
      <c r="L153" s="117">
        <f>IF('3i SMNCC'!H$65="-","-",'3i SMNCC'!H$65)</f>
        <v>-0.10239413454660828</v>
      </c>
      <c r="M153" s="117">
        <f>IF('3i SMNCC'!I$65="-","-",'3i SMNCC'!I$65)</f>
        <v>1.3107897268148032</v>
      </c>
      <c r="N153" s="117">
        <f>IF('3i SMNCC'!J$65="-","-",'3i SMNCC'!J$65)</f>
        <v>1.3561024854837453</v>
      </c>
      <c r="O153" s="27"/>
      <c r="P153" s="117">
        <f>IF('3i SMNCC'!L$65="-","-",'3i SMNCC'!L$65)</f>
        <v>1.3561024854837453</v>
      </c>
      <c r="Q153" s="117">
        <f>IF('3i SMNCC'!M$65="-","-",'3i SMNCC'!M$65)</f>
        <v>2.7190896886881828</v>
      </c>
      <c r="R153" s="117">
        <f>IF('3i SMNCC'!N$65="-","-",'3i SMNCC'!N$65)</f>
        <v>2.5445731212335492</v>
      </c>
      <c r="S153" s="117">
        <f>IF('3i SMNCC'!O$65="-","-",'3i SMNCC'!O$65)</f>
        <v>3.7238675166956514</v>
      </c>
      <c r="T153" s="117">
        <f>IF('3i SMNCC'!P$65="-","-",'3i SMNCC'!P$65)</f>
        <v>3.2317970151566944</v>
      </c>
      <c r="U153" s="117">
        <f>IF('3i SMNCC'!Q$65="-","-",'3i SMNCC'!Q$65)</f>
        <v>3.0490377355812108</v>
      </c>
      <c r="V153" s="117">
        <f>IF('3i SMNCC'!R$65="-","-",'3i SMNCC'!R$65)</f>
        <v>-2.8755928274026386</v>
      </c>
      <c r="W153" s="117">
        <f>IF('3i SMNCC'!S$65="-","-",'3i SMNCC'!S$65)</f>
        <v>-4.4212717332369875</v>
      </c>
      <c r="X153" s="27"/>
      <c r="Y153" s="117">
        <f>IF('3i SMNCC'!U$65="-","-",'3i SMNCC'!U$65)</f>
        <v>-9.9169703850481579</v>
      </c>
      <c r="Z153" s="117" t="str">
        <f>IF('3i SMNCC'!V$65="-","-",'3i SMNCC'!V$65)</f>
        <v>-</v>
      </c>
      <c r="AA153" s="117" t="str">
        <f>IF('3i SMNCC'!W$65="-","-",'3i SMNCC'!W$65)</f>
        <v>-</v>
      </c>
      <c r="AB153" s="117" t="str">
        <f>IF('3i SMNCC'!X$65="-","-",'3i SMNCC'!X$65)</f>
        <v>-</v>
      </c>
      <c r="AC153" s="117" t="str">
        <f>IF('3i SMNCC'!Y$65="-","-",'3i SMNCC'!Y$65)</f>
        <v>-</v>
      </c>
      <c r="AD153" s="25"/>
    </row>
    <row r="154" spans="1:30" s="26" customFormat="1" ht="11.25" customHeight="1" x14ac:dyDescent="0.15">
      <c r="A154" s="207"/>
      <c r="B154" s="120" t="s">
        <v>248</v>
      </c>
      <c r="C154" s="120" t="s">
        <v>187</v>
      </c>
      <c r="D154" s="122" t="s">
        <v>124</v>
      </c>
      <c r="E154" s="119"/>
      <c r="F154" s="27"/>
      <c r="G154" s="117">
        <f>IF('3g CPIH'!C$17="-","-",'3j PAAC PAP'!$G$23*('3g CPIH'!C$17/'3g CPIH'!$G$17))</f>
        <v>38.769117710371823</v>
      </c>
      <c r="H154" s="117">
        <f>IF('3g CPIH'!D$17="-","-",'3j PAAC PAP'!$G$23*('3g CPIH'!D$17/'3g CPIH'!$G$17))</f>
        <v>38.846733561643838</v>
      </c>
      <c r="I154" s="117">
        <f>IF('3g CPIH'!E$17="-","-",'3j PAAC PAP'!$G$23*('3g CPIH'!E$17/'3g CPIH'!$G$17))</f>
        <v>38.963157338551866</v>
      </c>
      <c r="J154" s="117">
        <f>IF('3g CPIH'!F$17="-","-",'3j PAAC PAP'!$G$23*('3g CPIH'!F$17/'3g CPIH'!$G$17))</f>
        <v>39.19600489236791</v>
      </c>
      <c r="K154" s="117">
        <f>IF('3g CPIH'!G$17="-","-",'3j PAAC PAP'!$G$23*('3g CPIH'!G$17/'3g CPIH'!$G$17))</f>
        <v>39.661700000000003</v>
      </c>
      <c r="L154" s="117">
        <f>IF('3g CPIH'!H$17="-","-",'3j PAAC PAP'!$G$23*('3g CPIH'!H$17/'3g CPIH'!$G$17))</f>
        <v>40.166203033268111</v>
      </c>
      <c r="M154" s="117">
        <f>IF('3g CPIH'!I$17="-","-",'3j PAAC PAP'!$G$23*('3g CPIH'!I$17/'3g CPIH'!$G$17))</f>
        <v>40.748321917808219</v>
      </c>
      <c r="N154" s="117">
        <f>IF('3g CPIH'!J$17="-","-",'3j PAAC PAP'!$G$23*('3g CPIH'!J$17/'3g CPIH'!$G$17))</f>
        <v>41.097593248532299</v>
      </c>
      <c r="O154" s="27"/>
      <c r="P154" s="117">
        <f>IF('3g CPIH'!L$17="-","-",'3j PAAC PAP'!$G$23*('3g CPIH'!L$17/'3g CPIH'!$G$17))</f>
        <v>41.097593248532299</v>
      </c>
      <c r="Q154" s="117">
        <f>IF('3g CPIH'!M$17="-","-",'3j PAAC PAP'!$G$23*('3g CPIH'!M$17/'3g CPIH'!$G$17))</f>
        <v>41.563288356164385</v>
      </c>
      <c r="R154" s="117">
        <f>IF('3g CPIH'!N$17="-","-",'3j PAAC PAP'!$G$23*('3g CPIH'!N$17/'3g CPIH'!$G$17))</f>
        <v>41.87375176125245</v>
      </c>
      <c r="S154" s="117">
        <f>IF('3g CPIH'!O$17="-","-",'3j PAAC PAP'!$G$23*('3g CPIH'!O$17/'3g CPIH'!$G$17))</f>
        <v>42.1065993150685</v>
      </c>
      <c r="T154" s="117">
        <f>IF('3g CPIH'!P$17="-","-",'3j PAAC PAP'!$G$23*('3g CPIH'!P$17/'3g CPIH'!$G$17))</f>
        <v>42.223023091976515</v>
      </c>
      <c r="U154" s="117">
        <f>IF('3g CPIH'!Q$17="-","-",'3j PAAC PAP'!$G$23*('3g CPIH'!Q$17/'3g CPIH'!$G$17))</f>
        <v>42.455870645792565</v>
      </c>
      <c r="V154" s="117">
        <f>IF('3g CPIH'!R$17="-","-",'3j PAAC PAP'!$G$23*('3g CPIH'!R$17/'3g CPIH'!$G$17))</f>
        <v>43.232029158512731</v>
      </c>
      <c r="W154" s="117">
        <f>IF('3g CPIH'!S$17="-","-",'3j PAAC PAP'!$G$23*('3g CPIH'!S$17/'3g CPIH'!$G$17))</f>
        <v>44.512690704500983</v>
      </c>
      <c r="X154" s="27"/>
      <c r="Y154" s="117">
        <f>IF('3g CPIH'!U$17="-","-",'3j PAAC PAP'!$G$23*('3g CPIH'!U$17/'3g CPIH'!$G$17))</f>
        <v>46.763550391389437</v>
      </c>
      <c r="Z154" s="117" t="str">
        <f>IF('3g CPIH'!V$17="-","-",'3j PAAC PAP'!$G$23*('3g CPIH'!V$17/'3g CPIH'!$G$17))</f>
        <v>-</v>
      </c>
      <c r="AA154" s="117" t="str">
        <f>IF('3g CPIH'!W$17="-","-",'3j PAAC PAP'!$G$23*('3g CPIH'!W$17/'3g CPIH'!$G$17))</f>
        <v>-</v>
      </c>
      <c r="AB154" s="117" t="str">
        <f>IF('3g CPIH'!X$17="-","-",'3j PAAC PAP'!$G$23*('3g CPIH'!X$17/'3g CPIH'!$G$17))</f>
        <v>-</v>
      </c>
      <c r="AC154" s="117" t="str">
        <f>IF('3g CPIH'!Y$17="-","-",'3j PAAC PAP'!$G$23*('3g CPIH'!Y$17/'3g CPIH'!$G$17))</f>
        <v>-</v>
      </c>
      <c r="AD154" s="25"/>
    </row>
    <row r="155" spans="1:30" s="26" customFormat="1" ht="11.25" x14ac:dyDescent="0.15">
      <c r="A155" s="207"/>
      <c r="B155" s="120" t="s">
        <v>248</v>
      </c>
      <c r="C155" s="120" t="s">
        <v>188</v>
      </c>
      <c r="D155" s="122" t="s">
        <v>124</v>
      </c>
      <c r="E155" s="119"/>
      <c r="F155" s="27"/>
      <c r="G155" s="117">
        <f>IF(G150="-","-",SUM(G147:G153)*'3j PAAC PAP'!$G$41)</f>
        <v>0</v>
      </c>
      <c r="H155" s="117">
        <f>IF(H150="-","-",SUM(H147:H153)*'3j PAAC PAP'!$G$41)</f>
        <v>0</v>
      </c>
      <c r="I155" s="117">
        <f>IF(I150="-","-",SUM(I147:I153)*'3j PAAC PAP'!$G$41)</f>
        <v>0</v>
      </c>
      <c r="J155" s="117">
        <f>IF(J150="-","-",SUM(J147:J153)*'3j PAAC PAP'!$G$41)</f>
        <v>0</v>
      </c>
      <c r="K155" s="117">
        <f>IF(K150="-","-",SUM(K147:K153)*'3j PAAC PAP'!$G$41)</f>
        <v>0</v>
      </c>
      <c r="L155" s="117">
        <f>IF(L150="-","-",SUM(L147:L153)*'3j PAAC PAP'!$G$41)</f>
        <v>0</v>
      </c>
      <c r="M155" s="117">
        <f>IF(M150="-","-",SUM(M147:M153)*'3j PAAC PAP'!$G$41)</f>
        <v>0</v>
      </c>
      <c r="N155" s="117">
        <f>IF(N150="-","-",SUM(N147:N153)*'3j PAAC PAP'!$G$41)</f>
        <v>0</v>
      </c>
      <c r="O155" s="27"/>
      <c r="P155" s="117">
        <f>IF(P150="-","-",SUM(P147:P153)*'3j PAAC PAP'!$G$41)</f>
        <v>0</v>
      </c>
      <c r="Q155" s="117">
        <f>IF(Q150="-","-",SUM(Q147:Q153)*'3j PAAC PAP'!$G$41)</f>
        <v>0</v>
      </c>
      <c r="R155" s="117">
        <f>IF(R150="-","-",SUM(R147:R153)*'3j PAAC PAP'!$G$41)</f>
        <v>0</v>
      </c>
      <c r="S155" s="117">
        <f>IF(S150="-","-",SUM(S147:S153)*'3j PAAC PAP'!$G$41)</f>
        <v>0</v>
      </c>
      <c r="T155" s="117">
        <f>IF(T150="-","-",SUM(T147:T153)*'3j PAAC PAP'!$G$41)</f>
        <v>0</v>
      </c>
      <c r="U155" s="117">
        <f>IF(U150="-","-",SUM(U147:U153)*'3j PAAC PAP'!$G$41)</f>
        <v>0</v>
      </c>
      <c r="V155" s="117">
        <f>IF(V150="-","-",SUM(V147:V153)*'3j PAAC PAP'!$G$41)</f>
        <v>0</v>
      </c>
      <c r="W155" s="117">
        <f>IF(W150="-","-",SUM(W147:W153)*'3j PAAC PAP'!$G$41)</f>
        <v>0</v>
      </c>
      <c r="X155" s="27"/>
      <c r="Y155" s="117">
        <f>IF(Y150="-","-",SUM(Y147:Y153)*'3j PAAC PAP'!$G$41)</f>
        <v>0</v>
      </c>
      <c r="Z155" s="117" t="str">
        <f>IF(Z150="-","-",SUM(Z147:Z153)*'3j PAAC PAP'!$G$41)</f>
        <v>-</v>
      </c>
      <c r="AA155" s="117" t="str">
        <f>IF(AA150="-","-",SUM(AA147:AA153)*'3j PAAC PAP'!$G$41)</f>
        <v>-</v>
      </c>
      <c r="AB155" s="117" t="str">
        <f>IF(AB150="-","-",SUM(AB147:AB153)*'3j PAAC PAP'!$G$41)</f>
        <v>-</v>
      </c>
      <c r="AC155" s="117" t="str">
        <f>IF(AC150="-","-",SUM(AC147:AC153)*'3j PAAC PAP'!$G$41)</f>
        <v>-</v>
      </c>
      <c r="AD155" s="25"/>
    </row>
    <row r="156" spans="1:30" s="26" customFormat="1" ht="11.25" x14ac:dyDescent="0.15">
      <c r="A156" s="207"/>
      <c r="B156" s="120" t="s">
        <v>189</v>
      </c>
      <c r="C156" s="120" t="s">
        <v>250</v>
      </c>
      <c r="D156" s="122" t="s">
        <v>124</v>
      </c>
      <c r="E156" s="161"/>
      <c r="F156" s="27"/>
      <c r="G156" s="117">
        <f>IF(G150="-","-",SUM(G147:G155)*'3k EBIT'!$E$11)</f>
        <v>2.1074089853579236</v>
      </c>
      <c r="H156" s="117">
        <f>IF(H150="-","-",SUM(H147:H155)*'3k EBIT'!$E$11)</f>
        <v>2.1113737855176109</v>
      </c>
      <c r="I156" s="117">
        <f>IF(I150="-","-",SUM(I147:I155)*'3k EBIT'!$E$11)</f>
        <v>2.1185407260345759</v>
      </c>
      <c r="J156" s="117">
        <f>IF(J150="-","-",SUM(J147:J155)*'3k EBIT'!$E$11)</f>
        <v>2.1304351265136363</v>
      </c>
      <c r="K156" s="117">
        <f>IF(K150="-","-",SUM(K147:K155)*'3k EBIT'!$E$11)</f>
        <v>2.1557688535103194</v>
      </c>
      <c r="L156" s="117">
        <f>IF(L150="-","-",SUM(L147:L155)*'3k EBIT'!$E$11)</f>
        <v>2.1795568849503861</v>
      </c>
      <c r="M156" s="117">
        <f>IF(M150="-","-",SUM(M147:M155)*'3k EBIT'!$E$11)</f>
        <v>2.2446744028704719</v>
      </c>
      <c r="N156" s="117">
        <f>IF(N150="-","-",SUM(N147:N155)*'3k EBIT'!$E$11)</f>
        <v>2.2633936210989636</v>
      </c>
      <c r="O156" s="27"/>
      <c r="P156" s="117">
        <f>IF(P150="-","-",SUM(P147:P155)*'3k EBIT'!$E$11)</f>
        <v>2.2633936210989636</v>
      </c>
      <c r="Q156" s="117">
        <f>IF(Q150="-","-",SUM(Q147:Q155)*'3k EBIT'!$E$11)</f>
        <v>2.3168217242077791</v>
      </c>
      <c r="R156" s="117">
        <f>IF(R150="-","-",SUM(R147:R155)*'3k EBIT'!$E$11)</f>
        <v>2.3276183150087935</v>
      </c>
      <c r="S156" s="117">
        <f>IF(S150="-","-",SUM(S147:S155)*'3k EBIT'!$E$11)</f>
        <v>2.3655648117716734</v>
      </c>
      <c r="T156" s="117">
        <f>IF(T150="-","-",SUM(T147:T155)*'3k EBIT'!$E$11)</f>
        <v>2.3559741078194558</v>
      </c>
      <c r="U156" s="117">
        <f>IF(U150="-","-",SUM(U147:U155)*'3k EBIT'!$E$11)</f>
        <v>2.3654859215535939</v>
      </c>
      <c r="V156" s="117">
        <f>IF(V150="-","-",SUM(V147:V155)*'3k EBIT'!$E$11)</f>
        <v>2.2879451005225158</v>
      </c>
      <c r="W156" s="117">
        <f>IF(W150="-","-",SUM(W147:W155)*'3k EBIT'!$E$11)</f>
        <v>2.4267780991291965</v>
      </c>
      <c r="X156" s="27"/>
      <c r="Y156" s="117">
        <f>IF(Y150="-","-",SUM(Y147:Y155)*'3k EBIT'!$E$11)</f>
        <v>2.441596933837205</v>
      </c>
      <c r="Z156" s="117" t="str">
        <f>IF(Z150="-","-",SUM(Z147:Z155)*'3k EBIT'!$E$11)</f>
        <v>-</v>
      </c>
      <c r="AA156" s="117" t="str">
        <f>IF(AA150="-","-",SUM(AA147:AA155)*'3k EBIT'!$E$11)</f>
        <v>-</v>
      </c>
      <c r="AB156" s="117" t="str">
        <f>IF(AB150="-","-",SUM(AB147:AB155)*'3k EBIT'!$E$11)</f>
        <v>-</v>
      </c>
      <c r="AC156" s="117" t="str">
        <f>IF(AC150="-","-",SUM(AC147:AC155)*'3k EBIT'!$E$11)</f>
        <v>-</v>
      </c>
      <c r="AD156" s="25"/>
    </row>
    <row r="157" spans="1:30" s="26" customFormat="1" ht="11.25" x14ac:dyDescent="0.15">
      <c r="A157" s="207"/>
      <c r="B157" s="120" t="s">
        <v>251</v>
      </c>
      <c r="C157" s="156" t="s">
        <v>252</v>
      </c>
      <c r="D157" s="122" t="s">
        <v>124</v>
      </c>
      <c r="E157" s="122"/>
      <c r="F157" s="27"/>
      <c r="G157" s="117">
        <f>IF(G152="-","-",SUM(G147:G150,G152:G156)*'3l HAP'!$E$12)</f>
        <v>1.6239243268456498</v>
      </c>
      <c r="H157" s="117">
        <f>IF(H152="-","-",SUM(H147:H150,H152:H156)*'3l HAP'!$E$12)</f>
        <v>1.6269795171172732</v>
      </c>
      <c r="I157" s="117">
        <f>IF(I152="-","-",SUM(I147:I150,I152:I156)*'3l HAP'!$E$12)</f>
        <v>1.6325022083155263</v>
      </c>
      <c r="J157" s="117">
        <f>IF(J152="-","-",SUM(J147:J150,J152:J156)*'3l HAP'!$E$12)</f>
        <v>1.6416677791303957</v>
      </c>
      <c r="K157" s="117">
        <f>IF(K152="-","-",SUM(K147:K150,K152:K156)*'3l HAP'!$E$12)</f>
        <v>1.6611894077489591</v>
      </c>
      <c r="L157" s="117">
        <f>IF(L152="-","-",SUM(L147:L150,L152:L156)*'3l HAP'!$E$12)</f>
        <v>1.6795199564045309</v>
      </c>
      <c r="M157" s="117">
        <f>IF(M152="-","-",SUM(M147:M150,M152:M156)*'3l HAP'!$E$12)</f>
        <v>1.729698124092411</v>
      </c>
      <c r="N157" s="117">
        <f>IF(N152="-","-",SUM(N147:N150,N152:N156)*'3l HAP'!$E$12)</f>
        <v>1.7441227536123509</v>
      </c>
      <c r="O157" s="27"/>
      <c r="P157" s="117">
        <f>IF(P152="-","-",SUM(P147:P150,P152:P156)*'3l HAP'!$E$12)</f>
        <v>1.7441227536123509</v>
      </c>
      <c r="Q157" s="117">
        <f>IF(Q152="-","-",SUM(Q147:Q150,Q152:Q156)*'3l HAP'!$E$12)</f>
        <v>1.7852933080602276</v>
      </c>
      <c r="R157" s="117">
        <f>IF(R152="-","-",SUM(R147:R150,R152:R156)*'3l HAP'!$E$12)</f>
        <v>1.7936129301983992</v>
      </c>
      <c r="S157" s="117">
        <f>IF(S152="-","-",SUM(S147:S150,S152:S156)*'3l HAP'!$E$12)</f>
        <v>1.8228536896522858</v>
      </c>
      <c r="T157" s="117">
        <f>IF(T152="-","-",SUM(T147:T150,T152:T156)*'3l HAP'!$E$12)</f>
        <v>1.8154632981488843</v>
      </c>
      <c r="U157" s="117">
        <f>IF(U152="-","-",SUM(U147:U150,U152:U156)*'3l HAP'!$E$12)</f>
        <v>1.8227928985361903</v>
      </c>
      <c r="V157" s="117">
        <f>IF(V152="-","-",SUM(V147:V150,V152:V156)*'3l HAP'!$E$12)</f>
        <v>1.7630415989684103</v>
      </c>
      <c r="W157" s="117">
        <f>IF(W152="-","-",SUM(W147:W150,W152:W156)*'3l HAP'!$E$12)</f>
        <v>1.8700233407056581</v>
      </c>
      <c r="X157" s="27"/>
      <c r="Y157" s="117">
        <f>IF(Y152="-","-",SUM(Y147:Y150,Y152:Y156)*'3l HAP'!$E$12)</f>
        <v>1.8814424180395022</v>
      </c>
      <c r="Z157" s="117" t="str">
        <f>IF(Z152="-","-",SUM(Z147:Z150,Z152:Z156)*'3l HAP'!$E$12)</f>
        <v>-</v>
      </c>
      <c r="AA157" s="117" t="str">
        <f>IF(AA152="-","-",SUM(AA147:AA150,AA152:AA156)*'3l HAP'!$E$12)</f>
        <v>-</v>
      </c>
      <c r="AB157" s="117" t="str">
        <f>IF(AB152="-","-",SUM(AB147:AB150,AB152:AB156)*'3l HAP'!$E$12)</f>
        <v>-</v>
      </c>
      <c r="AC157" s="117" t="str">
        <f>IF(AC152="-","-",SUM(AC147:AC150,AC152:AC156)*'3l HAP'!$E$12)</f>
        <v>-</v>
      </c>
      <c r="AD157" s="25"/>
    </row>
    <row r="158" spans="1:30" s="26" customFormat="1" ht="11.25" customHeight="1" x14ac:dyDescent="0.15">
      <c r="A158" s="207"/>
      <c r="B158" s="120" t="s">
        <v>253</v>
      </c>
      <c r="C158" s="120" t="str">
        <f>B158&amp;"_"&amp;D158</f>
        <v>Total_Yorkshire</v>
      </c>
      <c r="D158" s="122" t="s">
        <v>124</v>
      </c>
      <c r="E158" s="161"/>
      <c r="F158" s="27"/>
      <c r="G158" s="117">
        <f>IF(G152="-","-",SUM(G147:G157))</f>
        <v>112.54014089987002</v>
      </c>
      <c r="H158" s="117">
        <f t="shared" ref="H158:W158" si="22">IF(H152="-","-",SUM(H147:H157))</f>
        <v>112.75186969656357</v>
      </c>
      <c r="I158" s="117">
        <f t="shared" si="22"/>
        <v>113.13459962758513</v>
      </c>
      <c r="J158" s="117">
        <f t="shared" si="22"/>
        <v>113.76978601766574</v>
      </c>
      <c r="K158" s="117">
        <f t="shared" si="22"/>
        <v>115.12266114799615</v>
      </c>
      <c r="L158" s="117">
        <f t="shared" si="22"/>
        <v>116.3929928342497</v>
      </c>
      <c r="M158" s="117">
        <f t="shared" si="22"/>
        <v>119.87040737157626</v>
      </c>
      <c r="N158" s="117">
        <f t="shared" si="22"/>
        <v>120.87005360617371</v>
      </c>
      <c r="O158" s="27"/>
      <c r="P158" s="117">
        <f t="shared" si="22"/>
        <v>120.87005360617371</v>
      </c>
      <c r="Q158" s="117">
        <f t="shared" si="22"/>
        <v>123.7232284258956</v>
      </c>
      <c r="R158" s="117">
        <f t="shared" si="22"/>
        <v>124.29978943442619</v>
      </c>
      <c r="S158" s="117">
        <f t="shared" si="22"/>
        <v>126.32621340908989</v>
      </c>
      <c r="T158" s="117">
        <f t="shared" si="22"/>
        <v>125.81404933386258</v>
      </c>
      <c r="U158" s="117">
        <f t="shared" si="22"/>
        <v>126.3220005029478</v>
      </c>
      <c r="V158" s="117">
        <f t="shared" si="22"/>
        <v>122.18115504534573</v>
      </c>
      <c r="W158" s="117">
        <f t="shared" si="22"/>
        <v>129.5951336955761</v>
      </c>
      <c r="X158" s="27"/>
      <c r="Y158" s="117">
        <f t="shared" ref="Y158:AC158" si="23">IF(Y152="-","-",SUM(Y147:Y157))</f>
        <v>130.38649111959694</v>
      </c>
      <c r="Z158" s="117" t="str">
        <f t="shared" si="23"/>
        <v>-</v>
      </c>
      <c r="AA158" s="117" t="str">
        <f t="shared" si="23"/>
        <v>-</v>
      </c>
      <c r="AB158" s="117" t="str">
        <f t="shared" si="23"/>
        <v>-</v>
      </c>
      <c r="AC158" s="117" t="str">
        <f t="shared" si="23"/>
        <v>-</v>
      </c>
      <c r="AD158" s="25"/>
    </row>
    <row r="159" spans="1:30" s="26" customFormat="1" ht="11.25" customHeight="1" x14ac:dyDescent="0.15">
      <c r="A159" s="207"/>
      <c r="B159" s="123" t="s">
        <v>244</v>
      </c>
      <c r="C159" s="123" t="s">
        <v>180</v>
      </c>
      <c r="D159" s="121" t="s">
        <v>127</v>
      </c>
      <c r="E159" s="160"/>
      <c r="F159" s="27"/>
      <c r="G159" s="35" t="s">
        <v>249</v>
      </c>
      <c r="H159" s="35" t="s">
        <v>249</v>
      </c>
      <c r="I159" s="35" t="s">
        <v>249</v>
      </c>
      <c r="J159" s="35" t="s">
        <v>249</v>
      </c>
      <c r="K159" s="35" t="s">
        <v>249</v>
      </c>
      <c r="L159" s="35" t="s">
        <v>249</v>
      </c>
      <c r="M159" s="35" t="s">
        <v>249</v>
      </c>
      <c r="N159" s="35" t="s">
        <v>249</v>
      </c>
      <c r="O159" s="27"/>
      <c r="P159" s="35" t="s">
        <v>249</v>
      </c>
      <c r="Q159" s="35" t="s">
        <v>249</v>
      </c>
      <c r="R159" s="35" t="s">
        <v>249</v>
      </c>
      <c r="S159" s="35" t="s">
        <v>249</v>
      </c>
      <c r="T159" s="35" t="s">
        <v>249</v>
      </c>
      <c r="U159" s="35" t="s">
        <v>249</v>
      </c>
      <c r="V159" s="35" t="s">
        <v>249</v>
      </c>
      <c r="W159" s="35" t="s">
        <v>249</v>
      </c>
      <c r="X159" s="27"/>
      <c r="Y159" s="35" t="s">
        <v>249</v>
      </c>
      <c r="Z159" s="35" t="s">
        <v>249</v>
      </c>
      <c r="AA159" s="35" t="s">
        <v>249</v>
      </c>
      <c r="AB159" s="35" t="s">
        <v>249</v>
      </c>
      <c r="AC159" s="35" t="s">
        <v>249</v>
      </c>
      <c r="AD159" s="25"/>
    </row>
    <row r="160" spans="1:30" s="26" customFormat="1" ht="11.25" customHeight="1" x14ac:dyDescent="0.15">
      <c r="A160" s="207"/>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x14ac:dyDescent="0.15">
      <c r="A161" s="207"/>
      <c r="B161" s="123" t="s">
        <v>245</v>
      </c>
      <c r="C161" s="123" t="s">
        <v>182</v>
      </c>
      <c r="D161" s="121" t="s">
        <v>127</v>
      </c>
      <c r="E161" s="160"/>
      <c r="F161" s="27"/>
      <c r="G161" s="35" t="str">
        <f>IF('3c AA'!J249="-","-",'3c AA'!J249)</f>
        <v>-</v>
      </c>
      <c r="H161" s="35" t="str">
        <f>IF('3c AA'!K249="-","-",'3c AA'!K249)</f>
        <v>-</v>
      </c>
      <c r="I161" s="35" t="str">
        <f>IF('3c AA'!L249="-","-",'3c AA'!L249)</f>
        <v>-</v>
      </c>
      <c r="J161" s="35" t="str">
        <f>IF('3c AA'!M249="-","-",'3c AA'!M249)</f>
        <v>-</v>
      </c>
      <c r="K161" s="35" t="str">
        <f>IF('3c AA'!N249="-","-",'3c AA'!N249)</f>
        <v>-</v>
      </c>
      <c r="L161" s="35" t="str">
        <f>IF('3c AA'!O249="-","-",'3c AA'!O249)</f>
        <v>-</v>
      </c>
      <c r="M161" s="35" t="str">
        <f>IF('3c AA'!P249="-","-",'3c AA'!P249)</f>
        <v>-</v>
      </c>
      <c r="N161" s="35" t="str">
        <f>IF('3c AA'!Q249="-","-",'3c AA'!Q249)</f>
        <v>-</v>
      </c>
      <c r="O161" s="27"/>
      <c r="P161" s="35" t="str">
        <f>IF('3c AA'!S249="-","-",'3c AA'!S249)</f>
        <v>-</v>
      </c>
      <c r="Q161" s="35" t="str">
        <f>IF('3c AA'!T249="-","-",'3c AA'!T249)</f>
        <v>-</v>
      </c>
      <c r="R161" s="35" t="str">
        <f>IF('3c AA'!U249="-","-",'3c AA'!U249)</f>
        <v>-</v>
      </c>
      <c r="S161" s="35" t="str">
        <f>IF('3c AA'!V249="-","-",'3c AA'!V249)</f>
        <v>-</v>
      </c>
      <c r="T161" s="35">
        <f>IF('3c AA'!W249="-","-",'3c AA'!W249)</f>
        <v>0</v>
      </c>
      <c r="U161" s="35">
        <f>IF('3c AA'!X249="-","-",'3c AA'!X249)</f>
        <v>0</v>
      </c>
      <c r="V161" s="35">
        <f>IF('3c AA'!Y249="-","-",'3c AA'!Y249)</f>
        <v>0</v>
      </c>
      <c r="W161" s="35" t="str">
        <f>IF('3c AA'!Z249="-","-",'3c AA'!Z249)</f>
        <v>-</v>
      </c>
      <c r="X161" s="27"/>
      <c r="Y161" s="35">
        <f>IF('3c AA'!AB249="-","-",'3c AA'!AB249)</f>
        <v>0</v>
      </c>
      <c r="Z161" s="35" t="str">
        <f>IF('3c AA'!AC249="-","-",'3c AA'!AC249)</f>
        <v>-</v>
      </c>
      <c r="AA161" s="35" t="str">
        <f>IF('3c AA'!AD249="-","-",'3c AA'!AD249)</f>
        <v>-</v>
      </c>
      <c r="AB161" s="35" t="str">
        <f>IF('3c AA'!AE249="-","-",'3c AA'!AE249)</f>
        <v>-</v>
      </c>
      <c r="AC161" s="35" t="str">
        <f>IF('3c AA'!AF249="-","-",'3c AA'!AF249)</f>
        <v>-</v>
      </c>
      <c r="AD161" s="25"/>
    </row>
    <row r="162" spans="1:30" s="331" customFormat="1" ht="11.25" customHeight="1" x14ac:dyDescent="0.15">
      <c r="A162" s="207"/>
      <c r="B162" s="123" t="s">
        <v>246</v>
      </c>
      <c r="C162" s="123" t="s">
        <v>183</v>
      </c>
      <c r="D162" s="121" t="s">
        <v>127</v>
      </c>
      <c r="E162" s="160"/>
      <c r="F162" s="27"/>
      <c r="G162" s="35">
        <f>IF('3d PC'!G15="-","-",'3d PC'!G64+'3d PC'!G65)</f>
        <v>6.5567588596821027</v>
      </c>
      <c r="H162" s="35">
        <f>IF('3d PC'!H15="-","-",'3d PC'!H64+'3d PC'!H65)</f>
        <v>6.5567588596821027</v>
      </c>
      <c r="I162" s="35">
        <f>IF('3d PC'!I15="-","-",'3d PC'!I64+'3d PC'!I65)</f>
        <v>6.6197359495950758</v>
      </c>
      <c r="J162" s="35">
        <f>IF('3d PC'!J15="-","-",'3d PC'!J64+'3d PC'!J65)</f>
        <v>6.6197359495950758</v>
      </c>
      <c r="K162" s="35">
        <f>IF('3d PC'!K15="-","-",'3d PC'!K64+'3d PC'!K65)</f>
        <v>6.6995028867368616</v>
      </c>
      <c r="L162" s="35">
        <f>IF('3d PC'!L15="-","-",'3d PC'!L64+'3d PC'!L65)</f>
        <v>6.6995028867368616</v>
      </c>
      <c r="M162" s="35">
        <f>IF('3d PC'!M15="-","-",'3d PC'!M64+'3d PC'!M65)</f>
        <v>7.1131218301273513</v>
      </c>
      <c r="N162" s="35">
        <f>IF('3d PC'!N15="-","-",'3d PC'!N64+'3d PC'!N65)</f>
        <v>7.1131218301273513</v>
      </c>
      <c r="O162" s="27"/>
      <c r="P162" s="35">
        <f>IF('3d PC'!P15="-","-",'3d PC'!P64+'3d PC'!P65)</f>
        <v>7.1131218301273513</v>
      </c>
      <c r="Q162" s="35">
        <f>IF('3d PC'!Q15="-","-",'3d PC'!Q64+'3d PC'!Q65)</f>
        <v>7.2804579515147188</v>
      </c>
      <c r="R162" s="35">
        <f>IF('3d PC'!R15="-","-",'3d PC'!R64+'3d PC'!R65)</f>
        <v>7.1935840895118579</v>
      </c>
      <c r="S162" s="35">
        <f>IF('3d PC'!S15="-","-",'3d PC'!S64+'3d PC'!S65)</f>
        <v>7.3593999937099728</v>
      </c>
      <c r="T162" s="35">
        <f>IF('3d PC'!T15="-","-",'3d PC'!T64+'3d PC'!T65)</f>
        <v>7.0492243060839304</v>
      </c>
      <c r="U162" s="35">
        <f>IF('3d PC'!U15="-","-",'3d PC'!U64+'3d PC'!U65)</f>
        <v>7.1089669218364691</v>
      </c>
      <c r="V162" s="35">
        <f>IF('3d PC'!V15="-","-",'3d PC'!V64+'3d PC'!V65)</f>
        <v>6.9829560851947949</v>
      </c>
      <c r="W162" s="35">
        <f>IF('3d PC'!W15="-","-",'3d PC'!W64+'3d PC'!W65)</f>
        <v>12.319103597588796</v>
      </c>
      <c r="X162" s="27"/>
      <c r="Y162" s="35">
        <f>IF('3d PC'!Y15="-","-",'3d PC'!Y64+'3d PC'!Y65)</f>
        <v>12.643366379774243</v>
      </c>
      <c r="Z162" s="35" t="str">
        <f>IF('3d PC'!Z15="-","-",'3d PC'!Z64+'3d PC'!Z65)</f>
        <v>-</v>
      </c>
      <c r="AA162" s="35" t="str">
        <f>IF('3d PC'!AA15="-","-",'3d PC'!AA64+'3d PC'!AA65)</f>
        <v>-</v>
      </c>
      <c r="AB162" s="35" t="str">
        <f>IF('3d PC'!AB15="-","-",'3d PC'!AB64+'3d PC'!AB65)</f>
        <v>-</v>
      </c>
      <c r="AC162" s="35" t="str">
        <f>IF('3d PC'!AC15="-","-",'3d PC'!AC64+'3d PC'!AC65)</f>
        <v>-</v>
      </c>
      <c r="AD162" s="25"/>
    </row>
    <row r="163" spans="1:30" s="26" customFormat="1" ht="11.25" customHeight="1" x14ac:dyDescent="0.15">
      <c r="A163" s="207"/>
      <c r="B163" s="123" t="s">
        <v>247</v>
      </c>
      <c r="C163" s="123" t="s">
        <v>184</v>
      </c>
      <c r="D163" s="121" t="s">
        <v>127</v>
      </c>
      <c r="E163" s="160"/>
      <c r="F163" s="27"/>
      <c r="G163" s="35" t="s">
        <v>249</v>
      </c>
      <c r="H163" s="35" t="s">
        <v>249</v>
      </c>
      <c r="I163" s="35" t="s">
        <v>249</v>
      </c>
      <c r="J163" s="35" t="s">
        <v>249</v>
      </c>
      <c r="K163" s="35" t="s">
        <v>249</v>
      </c>
      <c r="L163" s="35" t="s">
        <v>249</v>
      </c>
      <c r="M163" s="35" t="s">
        <v>249</v>
      </c>
      <c r="N163" s="35" t="s">
        <v>249</v>
      </c>
      <c r="O163" s="27"/>
      <c r="P163" s="35" t="s">
        <v>249</v>
      </c>
      <c r="Q163" s="35" t="s">
        <v>249</v>
      </c>
      <c r="R163" s="35" t="s">
        <v>249</v>
      </c>
      <c r="S163" s="35" t="s">
        <v>249</v>
      </c>
      <c r="T163" s="35" t="s">
        <v>249</v>
      </c>
      <c r="U163" s="35" t="s">
        <v>249</v>
      </c>
      <c r="V163" s="35" t="s">
        <v>249</v>
      </c>
      <c r="W163" s="35" t="s">
        <v>249</v>
      </c>
      <c r="X163" s="27"/>
      <c r="Y163" s="35" t="s">
        <v>249</v>
      </c>
      <c r="Z163" s="35" t="s">
        <v>249</v>
      </c>
      <c r="AA163" s="35" t="s">
        <v>249</v>
      </c>
      <c r="AB163" s="35" t="s">
        <v>249</v>
      </c>
      <c r="AC163" s="35" t="s">
        <v>249</v>
      </c>
      <c r="AD163" s="25"/>
    </row>
    <row r="164" spans="1:30" s="26" customFormat="1" ht="11.25" customHeight="1" x14ac:dyDescent="0.15">
      <c r="A164" s="207"/>
      <c r="B164" s="123" t="s">
        <v>248</v>
      </c>
      <c r="C164" s="123" t="s">
        <v>185</v>
      </c>
      <c r="D164" s="121" t="s">
        <v>127</v>
      </c>
      <c r="E164" s="160"/>
      <c r="F164" s="27"/>
      <c r="G164" s="35">
        <f>IF('3g CPIH'!C$17="-","-",'3h OC '!$E$11*('3g CPIH'!C$17/'3g CPIH'!$G$17))</f>
        <v>63.482931017612529</v>
      </c>
      <c r="H164" s="35">
        <f>IF('3g CPIH'!D$17="-","-",'3h OC '!$E$11*('3g CPIH'!D$17/'3g CPIH'!$G$17))</f>
        <v>63.61002397260274</v>
      </c>
      <c r="I164" s="35">
        <f>IF('3g CPIH'!E$17="-","-",'3h OC '!$E$11*('3g CPIH'!E$17/'3g CPIH'!$G$17))</f>
        <v>63.800663405088073</v>
      </c>
      <c r="J164" s="35">
        <f>IF('3g CPIH'!F$17="-","-",'3h OC '!$E$11*('3g CPIH'!F$17/'3g CPIH'!$G$17))</f>
        <v>64.181942270058713</v>
      </c>
      <c r="K164" s="35">
        <f>IF('3g CPIH'!G$17="-","-",'3h OC '!$E$11*('3g CPIH'!G$17/'3g CPIH'!$G$17))</f>
        <v>64.944500000000005</v>
      </c>
      <c r="L164" s="35">
        <f>IF('3g CPIH'!H$17="-","-",'3h OC '!$E$11*('3g CPIH'!H$17/'3g CPIH'!$G$17))</f>
        <v>65.770604207436406</v>
      </c>
      <c r="M164" s="35">
        <f>IF('3g CPIH'!I$17="-","-",'3h OC '!$E$11*('3g CPIH'!I$17/'3g CPIH'!$G$17))</f>
        <v>66.723801369863011</v>
      </c>
      <c r="N164" s="35">
        <f>IF('3g CPIH'!J$17="-","-",'3h OC '!$E$11*('3g CPIH'!J$17/'3g CPIH'!$G$17))</f>
        <v>67.295719667318991</v>
      </c>
      <c r="O164" s="27"/>
      <c r="P164" s="35">
        <f>IF('3g CPIH'!L$17="-","-",'3h OC '!$E$11*('3g CPIH'!L$17/'3g CPIH'!$G$17))</f>
        <v>67.295719667318991</v>
      </c>
      <c r="Q164" s="35">
        <f>IF('3g CPIH'!M$17="-","-",'3h OC '!$E$11*('3g CPIH'!M$17/'3g CPIH'!$G$17))</f>
        <v>68.058277397260284</v>
      </c>
      <c r="R164" s="35">
        <f>IF('3g CPIH'!N$17="-","-",'3h OC '!$E$11*('3g CPIH'!N$17/'3g CPIH'!$G$17))</f>
        <v>68.566649217221141</v>
      </c>
      <c r="S164" s="35">
        <f>IF('3g CPIH'!O$17="-","-",'3h OC '!$E$11*('3g CPIH'!O$17/'3g CPIH'!$G$17))</f>
        <v>68.947928082191794</v>
      </c>
      <c r="T164" s="35">
        <f>IF('3g CPIH'!P$17="-","-",'3h OC '!$E$11*('3g CPIH'!P$17/'3g CPIH'!$G$17))</f>
        <v>69.138567514677106</v>
      </c>
      <c r="U164" s="35">
        <f>IF('3g CPIH'!Q$17="-","-",'3h OC '!$E$11*('3g CPIH'!Q$17/'3g CPIH'!$G$17))</f>
        <v>69.51984637964776</v>
      </c>
      <c r="V164" s="35">
        <f>IF('3g CPIH'!R$17="-","-",'3h OC '!$E$11*('3g CPIH'!R$17/'3g CPIH'!$G$17))</f>
        <v>70.790775929549909</v>
      </c>
      <c r="W164" s="35">
        <f>IF('3g CPIH'!S$17="-","-",'3h OC '!$E$11*('3g CPIH'!S$17/'3g CPIH'!$G$17))</f>
        <v>72.88780968688846</v>
      </c>
      <c r="X164" s="27"/>
      <c r="Y164" s="35">
        <f>IF('3g CPIH'!U$17="-","-",'3h OC '!$E$11*('3g CPIH'!U$17/'3g CPIH'!$G$17))</f>
        <v>76.573505381604704</v>
      </c>
      <c r="Z164" s="35" t="str">
        <f>IF('3g CPIH'!V$17="-","-",'3h OC '!$E$11*('3g CPIH'!V$17/'3g CPIH'!$G$17))</f>
        <v>-</v>
      </c>
      <c r="AA164" s="35" t="str">
        <f>IF('3g CPIH'!W$17="-","-",'3h OC '!$E$11*('3g CPIH'!W$17/'3g CPIH'!$G$17))</f>
        <v>-</v>
      </c>
      <c r="AB164" s="35" t="str">
        <f>IF('3g CPIH'!X$17="-","-",'3h OC '!$E$11*('3g CPIH'!X$17/'3g CPIH'!$G$17))</f>
        <v>-</v>
      </c>
      <c r="AC164" s="35" t="str">
        <f>IF('3g CPIH'!Y$17="-","-",'3h OC '!$E$11*('3g CPIH'!Y$17/'3g CPIH'!$G$17))</f>
        <v>-</v>
      </c>
      <c r="AD164" s="25"/>
    </row>
    <row r="165" spans="1:30" s="26" customFormat="1" ht="11.25" customHeight="1" x14ac:dyDescent="0.15">
      <c r="A165" s="207"/>
      <c r="B165" s="123" t="s">
        <v>248</v>
      </c>
      <c r="C165" s="123" t="s">
        <v>186</v>
      </c>
      <c r="D165" s="121" t="s">
        <v>127</v>
      </c>
      <c r="E165" s="160"/>
      <c r="F165" s="27"/>
      <c r="G165" s="35" t="s">
        <v>249</v>
      </c>
      <c r="H165" s="35" t="s">
        <v>249</v>
      </c>
      <c r="I165" s="35" t="s">
        <v>249</v>
      </c>
      <c r="J165" s="35" t="s">
        <v>249</v>
      </c>
      <c r="K165" s="35">
        <f>IF('3i SMNCC'!G$65="-","-",'3i SMNCC'!G$65)</f>
        <v>0</v>
      </c>
      <c r="L165" s="35">
        <f>IF('3i SMNCC'!H$65="-","-",'3i SMNCC'!H$65)</f>
        <v>-0.10239413454660828</v>
      </c>
      <c r="M165" s="35">
        <f>IF('3i SMNCC'!I$65="-","-",'3i SMNCC'!I$65)</f>
        <v>1.3107897268148032</v>
      </c>
      <c r="N165" s="35">
        <f>IF('3i SMNCC'!J$65="-","-",'3i SMNCC'!J$65)</f>
        <v>1.3561024854837453</v>
      </c>
      <c r="O165" s="27"/>
      <c r="P165" s="35">
        <f>IF('3i SMNCC'!L$65="-","-",'3i SMNCC'!L$65)</f>
        <v>1.3561024854837453</v>
      </c>
      <c r="Q165" s="35">
        <f>IF('3i SMNCC'!M$65="-","-",'3i SMNCC'!M$65)</f>
        <v>2.7190896886881828</v>
      </c>
      <c r="R165" s="35">
        <f>IF('3i SMNCC'!N$65="-","-",'3i SMNCC'!N$65)</f>
        <v>2.5445731212335492</v>
      </c>
      <c r="S165" s="35">
        <f>IF('3i SMNCC'!O$65="-","-",'3i SMNCC'!O$65)</f>
        <v>3.7238675166956514</v>
      </c>
      <c r="T165" s="35">
        <f>IF('3i SMNCC'!P$65="-","-",'3i SMNCC'!P$65)</f>
        <v>3.2317970151566944</v>
      </c>
      <c r="U165" s="35">
        <f>IF('3i SMNCC'!Q$65="-","-",'3i SMNCC'!Q$65)</f>
        <v>3.0490377355812108</v>
      </c>
      <c r="V165" s="35">
        <f>IF('3i SMNCC'!R$65="-","-",'3i SMNCC'!R$65)</f>
        <v>-2.8755928274026386</v>
      </c>
      <c r="W165" s="35">
        <f>IF('3i SMNCC'!S$65="-","-",'3i SMNCC'!S$65)</f>
        <v>-4.4212717332369875</v>
      </c>
      <c r="X165" s="27"/>
      <c r="Y165" s="35">
        <f>IF('3i SMNCC'!U$65="-","-",'3i SMNCC'!U$65)</f>
        <v>-9.9169703850481579</v>
      </c>
      <c r="Z165" s="35" t="str">
        <f>IF('3i SMNCC'!V$65="-","-",'3i SMNCC'!V$65)</f>
        <v>-</v>
      </c>
      <c r="AA165" s="35" t="str">
        <f>IF('3i SMNCC'!W$65="-","-",'3i SMNCC'!W$65)</f>
        <v>-</v>
      </c>
      <c r="AB165" s="35" t="str">
        <f>IF('3i SMNCC'!X$65="-","-",'3i SMNCC'!X$65)</f>
        <v>-</v>
      </c>
      <c r="AC165" s="35" t="str">
        <f>IF('3i SMNCC'!Y$65="-","-",'3i SMNCC'!Y$65)</f>
        <v>-</v>
      </c>
      <c r="AD165" s="25"/>
    </row>
    <row r="166" spans="1:30" s="26" customFormat="1" ht="11.25" x14ac:dyDescent="0.15">
      <c r="A166" s="207"/>
      <c r="B166" s="123" t="s">
        <v>248</v>
      </c>
      <c r="C166" s="123" t="s">
        <v>187</v>
      </c>
      <c r="D166" s="121" t="s">
        <v>127</v>
      </c>
      <c r="E166" s="160"/>
      <c r="F166" s="27"/>
      <c r="G166" s="35">
        <f>IF('3g CPIH'!C$17="-","-",'3j PAAC PAP'!$G$23*('3g CPIH'!C$17/'3g CPIH'!$G$17))</f>
        <v>38.769117710371823</v>
      </c>
      <c r="H166" s="35">
        <f>IF('3g CPIH'!D$17="-","-",'3j PAAC PAP'!$G$23*('3g CPIH'!D$17/'3g CPIH'!$G$17))</f>
        <v>38.846733561643838</v>
      </c>
      <c r="I166" s="35">
        <f>IF('3g CPIH'!E$17="-","-",'3j PAAC PAP'!$G$23*('3g CPIH'!E$17/'3g CPIH'!$G$17))</f>
        <v>38.963157338551866</v>
      </c>
      <c r="J166" s="35">
        <f>IF('3g CPIH'!F$17="-","-",'3j PAAC PAP'!$G$23*('3g CPIH'!F$17/'3g CPIH'!$G$17))</f>
        <v>39.19600489236791</v>
      </c>
      <c r="K166" s="35">
        <f>IF('3g CPIH'!G$17="-","-",'3j PAAC PAP'!$G$23*('3g CPIH'!G$17/'3g CPIH'!$G$17))</f>
        <v>39.661700000000003</v>
      </c>
      <c r="L166" s="35">
        <f>IF('3g CPIH'!H$17="-","-",'3j PAAC PAP'!$G$23*('3g CPIH'!H$17/'3g CPIH'!$G$17))</f>
        <v>40.166203033268111</v>
      </c>
      <c r="M166" s="35">
        <f>IF('3g CPIH'!I$17="-","-",'3j PAAC PAP'!$G$23*('3g CPIH'!I$17/'3g CPIH'!$G$17))</f>
        <v>40.748321917808219</v>
      </c>
      <c r="N166" s="35">
        <f>IF('3g CPIH'!J$17="-","-",'3j PAAC PAP'!$G$23*('3g CPIH'!J$17/'3g CPIH'!$G$17))</f>
        <v>41.097593248532299</v>
      </c>
      <c r="O166" s="27"/>
      <c r="P166" s="35">
        <f>IF('3g CPIH'!L$17="-","-",'3j PAAC PAP'!$G$23*('3g CPIH'!L$17/'3g CPIH'!$G$17))</f>
        <v>41.097593248532299</v>
      </c>
      <c r="Q166" s="35">
        <f>IF('3g CPIH'!M$17="-","-",'3j PAAC PAP'!$G$23*('3g CPIH'!M$17/'3g CPIH'!$G$17))</f>
        <v>41.563288356164385</v>
      </c>
      <c r="R166" s="35">
        <f>IF('3g CPIH'!N$17="-","-",'3j PAAC PAP'!$G$23*('3g CPIH'!N$17/'3g CPIH'!$G$17))</f>
        <v>41.87375176125245</v>
      </c>
      <c r="S166" s="35">
        <f>IF('3g CPIH'!O$17="-","-",'3j PAAC PAP'!$G$23*('3g CPIH'!O$17/'3g CPIH'!$G$17))</f>
        <v>42.1065993150685</v>
      </c>
      <c r="T166" s="35">
        <f>IF('3g CPIH'!P$17="-","-",'3j PAAC PAP'!$G$23*('3g CPIH'!P$17/'3g CPIH'!$G$17))</f>
        <v>42.223023091976515</v>
      </c>
      <c r="U166" s="35">
        <f>IF('3g CPIH'!Q$17="-","-",'3j PAAC PAP'!$G$23*('3g CPIH'!Q$17/'3g CPIH'!$G$17))</f>
        <v>42.455870645792565</v>
      </c>
      <c r="V166" s="35">
        <f>IF('3g CPIH'!R$17="-","-",'3j PAAC PAP'!$G$23*('3g CPIH'!R$17/'3g CPIH'!$G$17))</f>
        <v>43.232029158512731</v>
      </c>
      <c r="W166" s="35">
        <f>IF('3g CPIH'!S$17="-","-",'3j PAAC PAP'!$G$23*('3g CPIH'!S$17/'3g CPIH'!$G$17))</f>
        <v>44.512690704500983</v>
      </c>
      <c r="X166" s="27"/>
      <c r="Y166" s="35">
        <f>IF('3g CPIH'!U$17="-","-",'3j PAAC PAP'!$G$23*('3g CPIH'!U$17/'3g CPIH'!$G$17))</f>
        <v>46.763550391389437</v>
      </c>
      <c r="Z166" s="35" t="str">
        <f>IF('3g CPIH'!V$17="-","-",'3j PAAC PAP'!$G$23*('3g CPIH'!V$17/'3g CPIH'!$G$17))</f>
        <v>-</v>
      </c>
      <c r="AA166" s="35" t="str">
        <f>IF('3g CPIH'!W$17="-","-",'3j PAAC PAP'!$G$23*('3g CPIH'!W$17/'3g CPIH'!$G$17))</f>
        <v>-</v>
      </c>
      <c r="AB166" s="35" t="str">
        <f>IF('3g CPIH'!X$17="-","-",'3j PAAC PAP'!$G$23*('3g CPIH'!X$17/'3g CPIH'!$G$17))</f>
        <v>-</v>
      </c>
      <c r="AC166" s="35" t="str">
        <f>IF('3g CPIH'!Y$17="-","-",'3j PAAC PAP'!$G$23*('3g CPIH'!Y$17/'3g CPIH'!$G$17))</f>
        <v>-</v>
      </c>
      <c r="AD166" s="25"/>
    </row>
    <row r="167" spans="1:30" s="26" customFormat="1" ht="11.25" x14ac:dyDescent="0.15">
      <c r="A167" s="207"/>
      <c r="B167" s="123" t="s">
        <v>248</v>
      </c>
      <c r="C167" s="123" t="s">
        <v>188</v>
      </c>
      <c r="D167" s="121" t="s">
        <v>127</v>
      </c>
      <c r="E167" s="160"/>
      <c r="F167" s="27"/>
      <c r="G167" s="35">
        <f>IF(G162="-","-",SUM(G159:G165)*'3j PAAC PAP'!$G$41)</f>
        <v>0</v>
      </c>
      <c r="H167" s="35">
        <f>IF(H162="-","-",SUM(H159:H165)*'3j PAAC PAP'!$G$41)</f>
        <v>0</v>
      </c>
      <c r="I167" s="35">
        <f>IF(I162="-","-",SUM(I159:I165)*'3j PAAC PAP'!$G$41)</f>
        <v>0</v>
      </c>
      <c r="J167" s="35">
        <f>IF(J162="-","-",SUM(J159:J165)*'3j PAAC PAP'!$G$41)</f>
        <v>0</v>
      </c>
      <c r="K167" s="35">
        <f>IF(K162="-","-",SUM(K159:K165)*'3j PAAC PAP'!$G$41)</f>
        <v>0</v>
      </c>
      <c r="L167" s="35">
        <f>IF(L162="-","-",SUM(L159:L165)*'3j PAAC PAP'!$G$41)</f>
        <v>0</v>
      </c>
      <c r="M167" s="35">
        <f>IF(M162="-","-",SUM(M159:M165)*'3j PAAC PAP'!$G$41)</f>
        <v>0</v>
      </c>
      <c r="N167" s="35">
        <f>IF(N162="-","-",SUM(N159:N165)*'3j PAAC PAP'!$G$41)</f>
        <v>0</v>
      </c>
      <c r="O167" s="27"/>
      <c r="P167" s="35">
        <f>IF(P162="-","-",SUM(P159:P165)*'3j PAAC PAP'!$G$41)</f>
        <v>0</v>
      </c>
      <c r="Q167" s="35">
        <f>IF(Q162="-","-",SUM(Q159:Q165)*'3j PAAC PAP'!$G$41)</f>
        <v>0</v>
      </c>
      <c r="R167" s="35">
        <f>IF(R162="-","-",SUM(R159:R165)*'3j PAAC PAP'!$G$41)</f>
        <v>0</v>
      </c>
      <c r="S167" s="35">
        <f>IF(S162="-","-",SUM(S159:S165)*'3j PAAC PAP'!$G$41)</f>
        <v>0</v>
      </c>
      <c r="T167" s="35">
        <f>IF(T162="-","-",SUM(T159:T165)*'3j PAAC PAP'!$G$41)</f>
        <v>0</v>
      </c>
      <c r="U167" s="35">
        <f>IF(U162="-","-",SUM(U159:U165)*'3j PAAC PAP'!$G$41)</f>
        <v>0</v>
      </c>
      <c r="V167" s="35">
        <f>IF(V162="-","-",SUM(V159:V165)*'3j PAAC PAP'!$G$41)</f>
        <v>0</v>
      </c>
      <c r="W167" s="35">
        <f>IF(W162="-","-",SUM(W159:W165)*'3j PAAC PAP'!$G$41)</f>
        <v>0</v>
      </c>
      <c r="X167" s="27"/>
      <c r="Y167" s="35">
        <f>IF(Y162="-","-",SUM(Y159:Y165)*'3j PAAC PAP'!$G$41)</f>
        <v>0</v>
      </c>
      <c r="Z167" s="35" t="str">
        <f>IF(Z162="-","-",SUM(Z159:Z165)*'3j PAAC PAP'!$G$41)</f>
        <v>-</v>
      </c>
      <c r="AA167" s="35" t="str">
        <f>IF(AA162="-","-",SUM(AA159:AA165)*'3j PAAC PAP'!$G$41)</f>
        <v>-</v>
      </c>
      <c r="AB167" s="35" t="str">
        <f>IF(AB162="-","-",SUM(AB159:AB165)*'3j PAAC PAP'!$G$41)</f>
        <v>-</v>
      </c>
      <c r="AC167" s="35" t="str">
        <f>IF(AC162="-","-",SUM(AC159:AC165)*'3j PAAC PAP'!$G$41)</f>
        <v>-</v>
      </c>
      <c r="AD167" s="25"/>
    </row>
    <row r="168" spans="1:30" s="26" customFormat="1" ht="11.25" x14ac:dyDescent="0.15">
      <c r="A168" s="207"/>
      <c r="B168" s="123" t="s">
        <v>189</v>
      </c>
      <c r="C168" s="123" t="s">
        <v>250</v>
      </c>
      <c r="D168" s="121" t="s">
        <v>127</v>
      </c>
      <c r="E168" s="160"/>
      <c r="F168" s="27"/>
      <c r="G168" s="35">
        <f>IF(G162="-","-",SUM(G159:G167)*'3k EBIT'!$E$11)</f>
        <v>2.1074089853579236</v>
      </c>
      <c r="H168" s="35">
        <f>IF(H162="-","-",SUM(H159:H167)*'3k EBIT'!$E$11)</f>
        <v>2.1113737855176109</v>
      </c>
      <c r="I168" s="35">
        <f>IF(I162="-","-",SUM(I159:I167)*'3k EBIT'!$E$11)</f>
        <v>2.1185407260345759</v>
      </c>
      <c r="J168" s="35">
        <f>IF(J162="-","-",SUM(J159:J167)*'3k EBIT'!$E$11)</f>
        <v>2.1304351265136363</v>
      </c>
      <c r="K168" s="35">
        <f>IF(K162="-","-",SUM(K159:K167)*'3k EBIT'!$E$11)</f>
        <v>2.1557688535103194</v>
      </c>
      <c r="L168" s="35">
        <f>IF(L162="-","-",SUM(L159:L167)*'3k EBIT'!$E$11)</f>
        <v>2.1795568849503861</v>
      </c>
      <c r="M168" s="35">
        <f>IF(M162="-","-",SUM(M159:M167)*'3k EBIT'!$E$11)</f>
        <v>2.2446744028704719</v>
      </c>
      <c r="N168" s="35">
        <f>IF(N162="-","-",SUM(N159:N167)*'3k EBIT'!$E$11)</f>
        <v>2.2633936210989636</v>
      </c>
      <c r="O168" s="27"/>
      <c r="P168" s="35">
        <f>IF(P162="-","-",SUM(P159:P167)*'3k EBIT'!$E$11)</f>
        <v>2.2633936210989636</v>
      </c>
      <c r="Q168" s="35">
        <f>IF(Q162="-","-",SUM(Q159:Q167)*'3k EBIT'!$E$11)</f>
        <v>2.3168217242077791</v>
      </c>
      <c r="R168" s="35">
        <f>IF(R162="-","-",SUM(R159:R167)*'3k EBIT'!$E$11)</f>
        <v>2.3276183150087935</v>
      </c>
      <c r="S168" s="35">
        <f>IF(S162="-","-",SUM(S159:S167)*'3k EBIT'!$E$11)</f>
        <v>2.3655648117716734</v>
      </c>
      <c r="T168" s="35">
        <f>IF(T162="-","-",SUM(T159:T167)*'3k EBIT'!$E$11)</f>
        <v>2.3559741078194558</v>
      </c>
      <c r="U168" s="35">
        <f>IF(U162="-","-",SUM(U159:U167)*'3k EBIT'!$E$11)</f>
        <v>2.3654859215535939</v>
      </c>
      <c r="V168" s="35">
        <f>IF(V162="-","-",SUM(V159:V167)*'3k EBIT'!$E$11)</f>
        <v>2.2879451005225158</v>
      </c>
      <c r="W168" s="35">
        <f>IF(W162="-","-",SUM(W159:W167)*'3k EBIT'!$E$11)</f>
        <v>2.4267780991291965</v>
      </c>
      <c r="X168" s="27"/>
      <c r="Y168" s="35">
        <f>IF(Y162="-","-",SUM(Y159:Y167)*'3k EBIT'!$E$11)</f>
        <v>2.441596933837205</v>
      </c>
      <c r="Z168" s="35" t="str">
        <f>IF(Z162="-","-",SUM(Z159:Z167)*'3k EBIT'!$E$11)</f>
        <v>-</v>
      </c>
      <c r="AA168" s="35" t="str">
        <f>IF(AA162="-","-",SUM(AA159:AA167)*'3k EBIT'!$E$11)</f>
        <v>-</v>
      </c>
      <c r="AB168" s="35" t="str">
        <f>IF(AB162="-","-",SUM(AB159:AB167)*'3k EBIT'!$E$11)</f>
        <v>-</v>
      </c>
      <c r="AC168" s="35" t="str">
        <f>IF(AC162="-","-",SUM(AC159:AC167)*'3k EBIT'!$E$11)</f>
        <v>-</v>
      </c>
      <c r="AD168" s="25"/>
    </row>
    <row r="169" spans="1:30" s="26" customFormat="1" ht="11.25" customHeight="1" x14ac:dyDescent="0.15">
      <c r="A169" s="207"/>
      <c r="B169" s="123" t="s">
        <v>251</v>
      </c>
      <c r="C169" s="124" t="s">
        <v>252</v>
      </c>
      <c r="D169" s="121" t="s">
        <v>127</v>
      </c>
      <c r="E169" s="116"/>
      <c r="F169" s="27"/>
      <c r="G169" s="35">
        <f>IF(G164="-","-",SUM(G159:G162,G164:G168)*'3l HAP'!$E$12)</f>
        <v>1.6239243268456498</v>
      </c>
      <c r="H169" s="35">
        <f>IF(H164="-","-",SUM(H159:H162,H164:H168)*'3l HAP'!$E$12)</f>
        <v>1.6269795171172732</v>
      </c>
      <c r="I169" s="35">
        <f>IF(I164="-","-",SUM(I159:I162,I164:I168)*'3l HAP'!$E$12)</f>
        <v>1.6325022083155263</v>
      </c>
      <c r="J169" s="35">
        <f>IF(J164="-","-",SUM(J159:J162,J164:J168)*'3l HAP'!$E$12)</f>
        <v>1.6416677791303957</v>
      </c>
      <c r="K169" s="35">
        <f>IF(K164="-","-",SUM(K159:K162,K164:K168)*'3l HAP'!$E$12)</f>
        <v>1.6611894077489591</v>
      </c>
      <c r="L169" s="35">
        <f>IF(L164="-","-",SUM(L159:L162,L164:L168)*'3l HAP'!$E$12)</f>
        <v>1.6795199564045309</v>
      </c>
      <c r="M169" s="35">
        <f>IF(M164="-","-",SUM(M159:M162,M164:M168)*'3l HAP'!$E$12)</f>
        <v>1.729698124092411</v>
      </c>
      <c r="N169" s="35">
        <f>IF(N164="-","-",SUM(N159:N162,N164:N168)*'3l HAP'!$E$12)</f>
        <v>1.7441227536123509</v>
      </c>
      <c r="O169" s="27"/>
      <c r="P169" s="35">
        <f>IF(P164="-","-",SUM(P159:P162,P164:P168)*'3l HAP'!$E$12)</f>
        <v>1.7441227536123509</v>
      </c>
      <c r="Q169" s="35">
        <f>IF(Q164="-","-",SUM(Q159:Q162,Q164:Q168)*'3l HAP'!$E$12)</f>
        <v>1.7852933080602276</v>
      </c>
      <c r="R169" s="35">
        <f>IF(R164="-","-",SUM(R159:R162,R164:R168)*'3l HAP'!$E$12)</f>
        <v>1.7936129301983992</v>
      </c>
      <c r="S169" s="35">
        <f>IF(S164="-","-",SUM(S159:S162,S164:S168)*'3l HAP'!$E$12)</f>
        <v>1.8228536896522858</v>
      </c>
      <c r="T169" s="35">
        <f>IF(T164="-","-",SUM(T159:T162,T164:T168)*'3l HAP'!$E$12)</f>
        <v>1.8154632981488843</v>
      </c>
      <c r="U169" s="35">
        <f>IF(U164="-","-",SUM(U159:U162,U164:U168)*'3l HAP'!$E$12)</f>
        <v>1.8227928985361903</v>
      </c>
      <c r="V169" s="35">
        <f>IF(V164="-","-",SUM(V159:V162,V164:V168)*'3l HAP'!$E$12)</f>
        <v>1.7630415989684103</v>
      </c>
      <c r="W169" s="35">
        <f>IF(W164="-","-",SUM(W159:W162,W164:W168)*'3l HAP'!$E$12)</f>
        <v>1.8700233407056581</v>
      </c>
      <c r="X169" s="27"/>
      <c r="Y169" s="35">
        <f>IF(Y164="-","-",SUM(Y159:Y162,Y164:Y168)*'3l HAP'!$E$12)</f>
        <v>1.8814424180395022</v>
      </c>
      <c r="Z169" s="35" t="str">
        <f>IF(Z164="-","-",SUM(Z159:Z162,Z164:Z168)*'3l HAP'!$E$12)</f>
        <v>-</v>
      </c>
      <c r="AA169" s="35" t="str">
        <f>IF(AA164="-","-",SUM(AA159:AA162,AA164:AA168)*'3l HAP'!$E$12)</f>
        <v>-</v>
      </c>
      <c r="AB169" s="35" t="str">
        <f>IF(AB164="-","-",SUM(AB159:AB162,AB164:AB168)*'3l HAP'!$E$12)</f>
        <v>-</v>
      </c>
      <c r="AC169" s="35" t="str">
        <f>IF(AC164="-","-",SUM(AC159:AC162,AC164:AC168)*'3l HAP'!$E$12)</f>
        <v>-</v>
      </c>
      <c r="AD169" s="25"/>
    </row>
    <row r="170" spans="1:30" s="26" customFormat="1" ht="11.25" customHeight="1" x14ac:dyDescent="0.15">
      <c r="A170" s="207"/>
      <c r="B170" s="123" t="s">
        <v>253</v>
      </c>
      <c r="C170" s="159" t="str">
        <f>B170&amp;"_"&amp;D170</f>
        <v>Total_Southern Scotland</v>
      </c>
      <c r="D170" s="121" t="s">
        <v>127</v>
      </c>
      <c r="E170" s="75"/>
      <c r="F170" s="27"/>
      <c r="G170" s="35">
        <f>IF(G164="-","-",SUM(G159:G169))</f>
        <v>112.54014089987002</v>
      </c>
      <c r="H170" s="35">
        <f t="shared" ref="H170:W170" si="24">IF(H164="-","-",SUM(H159:H169))</f>
        <v>112.75186969656357</v>
      </c>
      <c r="I170" s="35">
        <f t="shared" si="24"/>
        <v>113.13459962758513</v>
      </c>
      <c r="J170" s="35">
        <f t="shared" si="24"/>
        <v>113.76978601766574</v>
      </c>
      <c r="K170" s="35">
        <f t="shared" si="24"/>
        <v>115.12266114799615</v>
      </c>
      <c r="L170" s="35">
        <f t="shared" si="24"/>
        <v>116.3929928342497</v>
      </c>
      <c r="M170" s="35">
        <f t="shared" si="24"/>
        <v>119.87040737157626</v>
      </c>
      <c r="N170" s="35">
        <f t="shared" si="24"/>
        <v>120.87005360617371</v>
      </c>
      <c r="O170" s="27"/>
      <c r="P170" s="35">
        <f t="shared" si="24"/>
        <v>120.87005360617371</v>
      </c>
      <c r="Q170" s="35">
        <f t="shared" si="24"/>
        <v>123.7232284258956</v>
      </c>
      <c r="R170" s="35">
        <f t="shared" si="24"/>
        <v>124.29978943442619</v>
      </c>
      <c r="S170" s="35">
        <f t="shared" si="24"/>
        <v>126.32621340908989</v>
      </c>
      <c r="T170" s="35">
        <f t="shared" si="24"/>
        <v>125.81404933386258</v>
      </c>
      <c r="U170" s="35">
        <f t="shared" si="24"/>
        <v>126.3220005029478</v>
      </c>
      <c r="V170" s="35">
        <f t="shared" si="24"/>
        <v>122.18115504534573</v>
      </c>
      <c r="W170" s="35">
        <f t="shared" si="24"/>
        <v>129.5951336955761</v>
      </c>
      <c r="X170" s="27"/>
      <c r="Y170" s="35">
        <f t="shared" ref="Y170:AC170" si="25">IF(Y164="-","-",SUM(Y159:Y169))</f>
        <v>130.38649111959694</v>
      </c>
      <c r="Z170" s="35" t="str">
        <f t="shared" si="25"/>
        <v>-</v>
      </c>
      <c r="AA170" s="35" t="str">
        <f t="shared" si="25"/>
        <v>-</v>
      </c>
      <c r="AB170" s="35" t="str">
        <f t="shared" si="25"/>
        <v>-</v>
      </c>
      <c r="AC170" s="35" t="str">
        <f t="shared" si="25"/>
        <v>-</v>
      </c>
      <c r="AD170" s="25"/>
    </row>
    <row r="171" spans="1:30" s="26" customFormat="1" ht="11.25" customHeight="1" x14ac:dyDescent="0.15">
      <c r="A171" s="207"/>
      <c r="B171" s="120" t="s">
        <v>244</v>
      </c>
      <c r="C171" s="157" t="s">
        <v>180</v>
      </c>
      <c r="D171" s="122" t="s">
        <v>125</v>
      </c>
      <c r="E171" s="119"/>
      <c r="F171" s="27"/>
      <c r="G171" s="117" t="s">
        <v>249</v>
      </c>
      <c r="H171" s="117" t="s">
        <v>249</v>
      </c>
      <c r="I171" s="117" t="s">
        <v>249</v>
      </c>
      <c r="J171" s="117" t="s">
        <v>249</v>
      </c>
      <c r="K171" s="117" t="s">
        <v>249</v>
      </c>
      <c r="L171" s="117" t="s">
        <v>249</v>
      </c>
      <c r="M171" s="117" t="s">
        <v>249</v>
      </c>
      <c r="N171" s="117" t="s">
        <v>249</v>
      </c>
      <c r="O171" s="27"/>
      <c r="P171" s="117" t="s">
        <v>249</v>
      </c>
      <c r="Q171" s="117" t="s">
        <v>249</v>
      </c>
      <c r="R171" s="117" t="s">
        <v>249</v>
      </c>
      <c r="S171" s="117" t="s">
        <v>249</v>
      </c>
      <c r="T171" s="117" t="s">
        <v>249</v>
      </c>
      <c r="U171" s="117" t="s">
        <v>249</v>
      </c>
      <c r="V171" s="117" t="s">
        <v>249</v>
      </c>
      <c r="W171" s="117" t="s">
        <v>249</v>
      </c>
      <c r="X171" s="27"/>
      <c r="Y171" s="117" t="s">
        <v>249</v>
      </c>
      <c r="Z171" s="117" t="s">
        <v>249</v>
      </c>
      <c r="AA171" s="117" t="s">
        <v>249</v>
      </c>
      <c r="AB171" s="117" t="s">
        <v>249</v>
      </c>
      <c r="AC171" s="117" t="s">
        <v>249</v>
      </c>
      <c r="AD171" s="25"/>
    </row>
    <row r="172" spans="1:30" s="26" customFormat="1" ht="11.25" customHeight="1" x14ac:dyDescent="0.15">
      <c r="A172" s="207"/>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x14ac:dyDescent="0.15">
      <c r="A173" s="207"/>
      <c r="B173" s="120" t="s">
        <v>245</v>
      </c>
      <c r="C173" s="157" t="s">
        <v>182</v>
      </c>
      <c r="D173" s="122" t="s">
        <v>125</v>
      </c>
      <c r="E173" s="119"/>
      <c r="F173" s="27"/>
      <c r="G173" s="117" t="str">
        <f>IF('3c AA'!J250="-","-",'3c AA'!J250)</f>
        <v>-</v>
      </c>
      <c r="H173" s="117" t="str">
        <f>IF('3c AA'!K250="-","-",'3c AA'!K250)</f>
        <v>-</v>
      </c>
      <c r="I173" s="117" t="str">
        <f>IF('3c AA'!L250="-","-",'3c AA'!L250)</f>
        <v>-</v>
      </c>
      <c r="J173" s="117" t="str">
        <f>IF('3c AA'!M250="-","-",'3c AA'!M250)</f>
        <v>-</v>
      </c>
      <c r="K173" s="117" t="str">
        <f>IF('3c AA'!N250="-","-",'3c AA'!N250)</f>
        <v>-</v>
      </c>
      <c r="L173" s="117" t="str">
        <f>IF('3c AA'!O250="-","-",'3c AA'!O250)</f>
        <v>-</v>
      </c>
      <c r="M173" s="117" t="str">
        <f>IF('3c AA'!P250="-","-",'3c AA'!P250)</f>
        <v>-</v>
      </c>
      <c r="N173" s="117" t="str">
        <f>IF('3c AA'!Q250="-","-",'3c AA'!Q250)</f>
        <v>-</v>
      </c>
      <c r="O173" s="27"/>
      <c r="P173" s="117" t="str">
        <f>IF('3c AA'!S250="-","-",'3c AA'!S250)</f>
        <v>-</v>
      </c>
      <c r="Q173" s="117" t="str">
        <f>IF('3c AA'!T250="-","-",'3c AA'!T250)</f>
        <v>-</v>
      </c>
      <c r="R173" s="117" t="str">
        <f>IF('3c AA'!U250="-","-",'3c AA'!U250)</f>
        <v>-</v>
      </c>
      <c r="S173" s="117" t="str">
        <f>IF('3c AA'!V250="-","-",'3c AA'!V250)</f>
        <v>-</v>
      </c>
      <c r="T173" s="117">
        <f>IF('3c AA'!W250="-","-",'3c AA'!W250)</f>
        <v>0</v>
      </c>
      <c r="U173" s="117">
        <f>IF('3c AA'!X250="-","-",'3c AA'!X250)</f>
        <v>0</v>
      </c>
      <c r="V173" s="117">
        <f>IF('3c AA'!Y250="-","-",'3c AA'!Y250)</f>
        <v>0</v>
      </c>
      <c r="W173" s="117" t="str">
        <f>IF('3c AA'!Z250="-","-",'3c AA'!Z250)</f>
        <v>-</v>
      </c>
      <c r="X173" s="27"/>
      <c r="Y173" s="117">
        <f>IF('3c AA'!AB250="-","-",'3c AA'!AB250)</f>
        <v>0</v>
      </c>
      <c r="Z173" s="117" t="str">
        <f>IF('3c AA'!AC250="-","-",'3c AA'!AC250)</f>
        <v>-</v>
      </c>
      <c r="AA173" s="117" t="str">
        <f>IF('3c AA'!AD250="-","-",'3c AA'!AD250)</f>
        <v>-</v>
      </c>
      <c r="AB173" s="117" t="str">
        <f>IF('3c AA'!AE250="-","-",'3c AA'!AE250)</f>
        <v>-</v>
      </c>
      <c r="AC173" s="117" t="str">
        <f>IF('3c AA'!AF250="-","-",'3c AA'!AF250)</f>
        <v>-</v>
      </c>
      <c r="AD173" s="25"/>
    </row>
    <row r="174" spans="1:30" s="331" customFormat="1" ht="11.25" customHeight="1" x14ac:dyDescent="0.15">
      <c r="A174" s="207"/>
      <c r="B174" s="120" t="s">
        <v>246</v>
      </c>
      <c r="C174" s="157" t="s">
        <v>183</v>
      </c>
      <c r="D174" s="122" t="s">
        <v>125</v>
      </c>
      <c r="E174" s="119"/>
      <c r="F174" s="27"/>
      <c r="G174" s="117">
        <f>IF('3d PC'!G15="-","-",'3d PC'!G64+'3d PC'!G65)</f>
        <v>6.5567588596821027</v>
      </c>
      <c r="H174" s="117">
        <f>IF('3d PC'!H15="-","-",'3d PC'!H64+'3d PC'!H65)</f>
        <v>6.5567588596821027</v>
      </c>
      <c r="I174" s="117">
        <f>IF('3d PC'!I15="-","-",'3d PC'!I64+'3d PC'!I65)</f>
        <v>6.6197359495950758</v>
      </c>
      <c r="J174" s="117">
        <f>IF('3d PC'!J15="-","-",'3d PC'!J64+'3d PC'!J65)</f>
        <v>6.6197359495950758</v>
      </c>
      <c r="K174" s="117">
        <f>IF('3d PC'!K15="-","-",'3d PC'!K64+'3d PC'!K65)</f>
        <v>6.6995028867368616</v>
      </c>
      <c r="L174" s="117">
        <f>IF('3d PC'!L15="-","-",'3d PC'!L64+'3d PC'!L65)</f>
        <v>6.6995028867368616</v>
      </c>
      <c r="M174" s="117">
        <f>IF('3d PC'!M15="-","-",'3d PC'!M64+'3d PC'!M65)</f>
        <v>7.1131218301273513</v>
      </c>
      <c r="N174" s="117">
        <f>IF('3d PC'!N15="-","-",'3d PC'!N64+'3d PC'!N65)</f>
        <v>7.1131218301273513</v>
      </c>
      <c r="O174" s="27"/>
      <c r="P174" s="117">
        <f>IF('3d PC'!P15="-","-",'3d PC'!P64+'3d PC'!P65)</f>
        <v>7.1131218301273513</v>
      </c>
      <c r="Q174" s="117">
        <f>IF('3d PC'!Q15="-","-",'3d PC'!Q64+'3d PC'!Q65)</f>
        <v>7.2804579515147188</v>
      </c>
      <c r="R174" s="117">
        <f>IF('3d PC'!R15="-","-",'3d PC'!R64+'3d PC'!R65)</f>
        <v>7.1935840895118579</v>
      </c>
      <c r="S174" s="117">
        <f>IF('3d PC'!S15="-","-",'3d PC'!S64+'3d PC'!S65)</f>
        <v>7.3593999937099728</v>
      </c>
      <c r="T174" s="117">
        <f>IF('3d PC'!T15="-","-",'3d PC'!T64+'3d PC'!T65)</f>
        <v>7.0492243060839304</v>
      </c>
      <c r="U174" s="117">
        <f>IF('3d PC'!U15="-","-",'3d PC'!U64+'3d PC'!U65)</f>
        <v>7.1089669218364691</v>
      </c>
      <c r="V174" s="117">
        <f>IF('3d PC'!V15="-","-",'3d PC'!V64+'3d PC'!V65)</f>
        <v>6.9829560851947949</v>
      </c>
      <c r="W174" s="117">
        <f>IF('3d PC'!W15="-","-",'3d PC'!W64+'3d PC'!W65)</f>
        <v>12.319103597588796</v>
      </c>
      <c r="X174" s="27"/>
      <c r="Y174" s="117">
        <f>IF('3d PC'!Y15="-","-",'3d PC'!Y64+'3d PC'!Y65)</f>
        <v>12.643366379774243</v>
      </c>
      <c r="Z174" s="117" t="str">
        <f>IF('3d PC'!Z15="-","-",'3d PC'!Z64+'3d PC'!Z65)</f>
        <v>-</v>
      </c>
      <c r="AA174" s="117" t="str">
        <f>IF('3d PC'!AA15="-","-",'3d PC'!AA64+'3d PC'!AA65)</f>
        <v>-</v>
      </c>
      <c r="AB174" s="117" t="str">
        <f>IF('3d PC'!AB15="-","-",'3d PC'!AB64+'3d PC'!AB65)</f>
        <v>-</v>
      </c>
      <c r="AC174" s="117" t="str">
        <f>IF('3d PC'!AC15="-","-",'3d PC'!AC64+'3d PC'!AC65)</f>
        <v>-</v>
      </c>
      <c r="AD174" s="25"/>
    </row>
    <row r="175" spans="1:30" s="26" customFormat="1" ht="11.25" customHeight="1" x14ac:dyDescent="0.15">
      <c r="A175" s="207"/>
      <c r="B175" s="120" t="s">
        <v>247</v>
      </c>
      <c r="C175" s="157" t="s">
        <v>184</v>
      </c>
      <c r="D175" s="122" t="s">
        <v>125</v>
      </c>
      <c r="E175" s="119"/>
      <c r="F175" s="27"/>
      <c r="G175" s="117" t="s">
        <v>249</v>
      </c>
      <c r="H175" s="117" t="s">
        <v>249</v>
      </c>
      <c r="I175" s="117" t="s">
        <v>249</v>
      </c>
      <c r="J175" s="117" t="s">
        <v>249</v>
      </c>
      <c r="K175" s="117" t="s">
        <v>249</v>
      </c>
      <c r="L175" s="117" t="s">
        <v>249</v>
      </c>
      <c r="M175" s="117" t="s">
        <v>249</v>
      </c>
      <c r="N175" s="117" t="s">
        <v>249</v>
      </c>
      <c r="O175" s="27"/>
      <c r="P175" s="117" t="s">
        <v>249</v>
      </c>
      <c r="Q175" s="117" t="s">
        <v>249</v>
      </c>
      <c r="R175" s="117" t="s">
        <v>249</v>
      </c>
      <c r="S175" s="117" t="s">
        <v>249</v>
      </c>
      <c r="T175" s="117" t="s">
        <v>249</v>
      </c>
      <c r="U175" s="117" t="s">
        <v>249</v>
      </c>
      <c r="V175" s="117" t="s">
        <v>249</v>
      </c>
      <c r="W175" s="117" t="s">
        <v>249</v>
      </c>
      <c r="X175" s="27"/>
      <c r="Y175" s="117" t="s">
        <v>249</v>
      </c>
      <c r="Z175" s="117" t="s">
        <v>249</v>
      </c>
      <c r="AA175" s="117" t="s">
        <v>249</v>
      </c>
      <c r="AB175" s="117" t="s">
        <v>249</v>
      </c>
      <c r="AC175" s="117" t="s">
        <v>249</v>
      </c>
      <c r="AD175" s="25"/>
    </row>
    <row r="176" spans="1:30" s="26" customFormat="1" ht="11.25" customHeight="1" x14ac:dyDescent="0.15">
      <c r="A176" s="207"/>
      <c r="B176" s="120" t="s">
        <v>248</v>
      </c>
      <c r="C176" s="157" t="s">
        <v>185</v>
      </c>
      <c r="D176" s="122" t="s">
        <v>125</v>
      </c>
      <c r="E176" s="119"/>
      <c r="F176" s="27"/>
      <c r="G176" s="117">
        <f>IF('3g CPIH'!C$17="-","-",'3h OC '!$E$11*('3g CPIH'!C$17/'3g CPIH'!$G$17))</f>
        <v>63.482931017612529</v>
      </c>
      <c r="H176" s="117">
        <f>IF('3g CPIH'!D$17="-","-",'3h OC '!$E$11*('3g CPIH'!D$17/'3g CPIH'!$G$17))</f>
        <v>63.61002397260274</v>
      </c>
      <c r="I176" s="117">
        <f>IF('3g CPIH'!E$17="-","-",'3h OC '!$E$11*('3g CPIH'!E$17/'3g CPIH'!$G$17))</f>
        <v>63.800663405088073</v>
      </c>
      <c r="J176" s="117">
        <f>IF('3g CPIH'!F$17="-","-",'3h OC '!$E$11*('3g CPIH'!F$17/'3g CPIH'!$G$17))</f>
        <v>64.181942270058713</v>
      </c>
      <c r="K176" s="117">
        <f>IF('3g CPIH'!G$17="-","-",'3h OC '!$E$11*('3g CPIH'!G$17/'3g CPIH'!$G$17))</f>
        <v>64.944500000000005</v>
      </c>
      <c r="L176" s="117">
        <f>IF('3g CPIH'!H$17="-","-",'3h OC '!$E$11*('3g CPIH'!H$17/'3g CPIH'!$G$17))</f>
        <v>65.770604207436406</v>
      </c>
      <c r="M176" s="117">
        <f>IF('3g CPIH'!I$17="-","-",'3h OC '!$E$11*('3g CPIH'!I$17/'3g CPIH'!$G$17))</f>
        <v>66.723801369863011</v>
      </c>
      <c r="N176" s="117">
        <f>IF('3g CPIH'!J$17="-","-",'3h OC '!$E$11*('3g CPIH'!J$17/'3g CPIH'!$G$17))</f>
        <v>67.295719667318991</v>
      </c>
      <c r="O176" s="27"/>
      <c r="P176" s="117">
        <f>IF('3g CPIH'!L$17="-","-",'3h OC '!$E$11*('3g CPIH'!L$17/'3g CPIH'!$G$17))</f>
        <v>67.295719667318991</v>
      </c>
      <c r="Q176" s="117">
        <f>IF('3g CPIH'!M$17="-","-",'3h OC '!$E$11*('3g CPIH'!M$17/'3g CPIH'!$G$17))</f>
        <v>68.058277397260284</v>
      </c>
      <c r="R176" s="117">
        <f>IF('3g CPIH'!N$17="-","-",'3h OC '!$E$11*('3g CPIH'!N$17/'3g CPIH'!$G$17))</f>
        <v>68.566649217221141</v>
      </c>
      <c r="S176" s="117">
        <f>IF('3g CPIH'!O$17="-","-",'3h OC '!$E$11*('3g CPIH'!O$17/'3g CPIH'!$G$17))</f>
        <v>68.947928082191794</v>
      </c>
      <c r="T176" s="117">
        <f>IF('3g CPIH'!P$17="-","-",'3h OC '!$E$11*('3g CPIH'!P$17/'3g CPIH'!$G$17))</f>
        <v>69.138567514677106</v>
      </c>
      <c r="U176" s="117">
        <f>IF('3g CPIH'!Q$17="-","-",'3h OC '!$E$11*('3g CPIH'!Q$17/'3g CPIH'!$G$17))</f>
        <v>69.51984637964776</v>
      </c>
      <c r="V176" s="117">
        <f>IF('3g CPIH'!R$17="-","-",'3h OC '!$E$11*('3g CPIH'!R$17/'3g CPIH'!$G$17))</f>
        <v>70.790775929549909</v>
      </c>
      <c r="W176" s="117">
        <f>IF('3g CPIH'!S$17="-","-",'3h OC '!$E$11*('3g CPIH'!S$17/'3g CPIH'!$G$17))</f>
        <v>72.88780968688846</v>
      </c>
      <c r="X176" s="27"/>
      <c r="Y176" s="117">
        <f>IF('3g CPIH'!U$17="-","-",'3h OC '!$E$11*('3g CPIH'!U$17/'3g CPIH'!$G$17))</f>
        <v>76.573505381604704</v>
      </c>
      <c r="Z176" s="117" t="str">
        <f>IF('3g CPIH'!V$17="-","-",'3h OC '!$E$11*('3g CPIH'!V$17/'3g CPIH'!$G$17))</f>
        <v>-</v>
      </c>
      <c r="AA176" s="117" t="str">
        <f>IF('3g CPIH'!W$17="-","-",'3h OC '!$E$11*('3g CPIH'!W$17/'3g CPIH'!$G$17))</f>
        <v>-</v>
      </c>
      <c r="AB176" s="117" t="str">
        <f>IF('3g CPIH'!X$17="-","-",'3h OC '!$E$11*('3g CPIH'!X$17/'3g CPIH'!$G$17))</f>
        <v>-</v>
      </c>
      <c r="AC176" s="117" t="str">
        <f>IF('3g CPIH'!Y$17="-","-",'3h OC '!$E$11*('3g CPIH'!Y$17/'3g CPIH'!$G$17))</f>
        <v>-</v>
      </c>
      <c r="AD176" s="25"/>
    </row>
    <row r="177" spans="1:30" s="26" customFormat="1" ht="11.25" customHeight="1" x14ac:dyDescent="0.15">
      <c r="A177" s="207"/>
      <c r="B177" s="120" t="s">
        <v>248</v>
      </c>
      <c r="C177" s="157" t="s">
        <v>186</v>
      </c>
      <c r="D177" s="122" t="s">
        <v>125</v>
      </c>
      <c r="E177" s="119"/>
      <c r="F177" s="27"/>
      <c r="G177" s="117" t="s">
        <v>249</v>
      </c>
      <c r="H177" s="117" t="s">
        <v>249</v>
      </c>
      <c r="I177" s="117" t="s">
        <v>249</v>
      </c>
      <c r="J177" s="117" t="s">
        <v>249</v>
      </c>
      <c r="K177" s="117">
        <f>IF('3i SMNCC'!G$65="-","-",'3i SMNCC'!G$65)</f>
        <v>0</v>
      </c>
      <c r="L177" s="117">
        <f>IF('3i SMNCC'!H$65="-","-",'3i SMNCC'!H$65)</f>
        <v>-0.10239413454660828</v>
      </c>
      <c r="M177" s="117">
        <f>IF('3i SMNCC'!I$65="-","-",'3i SMNCC'!I$65)</f>
        <v>1.3107897268148032</v>
      </c>
      <c r="N177" s="117">
        <f>IF('3i SMNCC'!J$65="-","-",'3i SMNCC'!J$65)</f>
        <v>1.3561024854837453</v>
      </c>
      <c r="O177" s="27"/>
      <c r="P177" s="117">
        <f>IF('3i SMNCC'!L$65="-","-",'3i SMNCC'!L$65)</f>
        <v>1.3561024854837453</v>
      </c>
      <c r="Q177" s="117">
        <f>IF('3i SMNCC'!M$65="-","-",'3i SMNCC'!M$65)</f>
        <v>2.7190896886881828</v>
      </c>
      <c r="R177" s="117">
        <f>IF('3i SMNCC'!N$65="-","-",'3i SMNCC'!N$65)</f>
        <v>2.5445731212335492</v>
      </c>
      <c r="S177" s="117">
        <f>IF('3i SMNCC'!O$65="-","-",'3i SMNCC'!O$65)</f>
        <v>3.7238675166956514</v>
      </c>
      <c r="T177" s="117">
        <f>IF('3i SMNCC'!P$65="-","-",'3i SMNCC'!P$65)</f>
        <v>3.2317970151566944</v>
      </c>
      <c r="U177" s="117">
        <f>IF('3i SMNCC'!Q$65="-","-",'3i SMNCC'!Q$65)</f>
        <v>3.0490377355812108</v>
      </c>
      <c r="V177" s="117">
        <f>IF('3i SMNCC'!R$65="-","-",'3i SMNCC'!R$65)</f>
        <v>-2.8755928274026386</v>
      </c>
      <c r="W177" s="117">
        <f>IF('3i SMNCC'!S$65="-","-",'3i SMNCC'!S$65)</f>
        <v>-4.4212717332369875</v>
      </c>
      <c r="X177" s="27"/>
      <c r="Y177" s="117">
        <f>IF('3i SMNCC'!U$65="-","-",'3i SMNCC'!U$65)</f>
        <v>-9.9169703850481579</v>
      </c>
      <c r="Z177" s="117" t="str">
        <f>IF('3i SMNCC'!V$65="-","-",'3i SMNCC'!V$65)</f>
        <v>-</v>
      </c>
      <c r="AA177" s="117" t="str">
        <f>IF('3i SMNCC'!W$65="-","-",'3i SMNCC'!W$65)</f>
        <v>-</v>
      </c>
      <c r="AB177" s="117" t="str">
        <f>IF('3i SMNCC'!X$65="-","-",'3i SMNCC'!X$65)</f>
        <v>-</v>
      </c>
      <c r="AC177" s="117" t="str">
        <f>IF('3i SMNCC'!Y$65="-","-",'3i SMNCC'!Y$65)</f>
        <v>-</v>
      </c>
      <c r="AD177" s="25"/>
    </row>
    <row r="178" spans="1:30" s="26" customFormat="1" ht="12.6" customHeight="1" x14ac:dyDescent="0.15">
      <c r="A178" s="207"/>
      <c r="B178" s="120" t="s">
        <v>248</v>
      </c>
      <c r="C178" s="157" t="s">
        <v>187</v>
      </c>
      <c r="D178" s="122" t="s">
        <v>125</v>
      </c>
      <c r="E178" s="119"/>
      <c r="F178" s="27"/>
      <c r="G178" s="117">
        <f>IF('3g CPIH'!C$17="-","-",'3j PAAC PAP'!$G$23*('3g CPIH'!C$17/'3g CPIH'!$G$17))</f>
        <v>38.769117710371823</v>
      </c>
      <c r="H178" s="117">
        <f>IF('3g CPIH'!D$17="-","-",'3j PAAC PAP'!$G$23*('3g CPIH'!D$17/'3g CPIH'!$G$17))</f>
        <v>38.846733561643838</v>
      </c>
      <c r="I178" s="117">
        <f>IF('3g CPIH'!E$17="-","-",'3j PAAC PAP'!$G$23*('3g CPIH'!E$17/'3g CPIH'!$G$17))</f>
        <v>38.963157338551866</v>
      </c>
      <c r="J178" s="117">
        <f>IF('3g CPIH'!F$17="-","-",'3j PAAC PAP'!$G$23*('3g CPIH'!F$17/'3g CPIH'!$G$17))</f>
        <v>39.19600489236791</v>
      </c>
      <c r="K178" s="117">
        <f>IF('3g CPIH'!G$17="-","-",'3j PAAC PAP'!$G$23*('3g CPIH'!G$17/'3g CPIH'!$G$17))</f>
        <v>39.661700000000003</v>
      </c>
      <c r="L178" s="117">
        <f>IF('3g CPIH'!H$17="-","-",'3j PAAC PAP'!$G$23*('3g CPIH'!H$17/'3g CPIH'!$G$17))</f>
        <v>40.166203033268111</v>
      </c>
      <c r="M178" s="117">
        <f>IF('3g CPIH'!I$17="-","-",'3j PAAC PAP'!$G$23*('3g CPIH'!I$17/'3g CPIH'!$G$17))</f>
        <v>40.748321917808219</v>
      </c>
      <c r="N178" s="117">
        <f>IF('3g CPIH'!J$17="-","-",'3j PAAC PAP'!$G$23*('3g CPIH'!J$17/'3g CPIH'!$G$17))</f>
        <v>41.097593248532299</v>
      </c>
      <c r="O178" s="27"/>
      <c r="P178" s="117">
        <f>IF('3g CPIH'!L$17="-","-",'3j PAAC PAP'!$G$23*('3g CPIH'!L$17/'3g CPIH'!$G$17))</f>
        <v>41.097593248532299</v>
      </c>
      <c r="Q178" s="117">
        <f>IF('3g CPIH'!M$17="-","-",'3j PAAC PAP'!$G$23*('3g CPIH'!M$17/'3g CPIH'!$G$17))</f>
        <v>41.563288356164385</v>
      </c>
      <c r="R178" s="117">
        <f>IF('3g CPIH'!N$17="-","-",'3j PAAC PAP'!$G$23*('3g CPIH'!N$17/'3g CPIH'!$G$17))</f>
        <v>41.87375176125245</v>
      </c>
      <c r="S178" s="117">
        <f>IF('3g CPIH'!O$17="-","-",'3j PAAC PAP'!$G$23*('3g CPIH'!O$17/'3g CPIH'!$G$17))</f>
        <v>42.1065993150685</v>
      </c>
      <c r="T178" s="117">
        <f>IF('3g CPIH'!P$17="-","-",'3j PAAC PAP'!$G$23*('3g CPIH'!P$17/'3g CPIH'!$G$17))</f>
        <v>42.223023091976515</v>
      </c>
      <c r="U178" s="117">
        <f>IF('3g CPIH'!Q$17="-","-",'3j PAAC PAP'!$G$23*('3g CPIH'!Q$17/'3g CPIH'!$G$17))</f>
        <v>42.455870645792565</v>
      </c>
      <c r="V178" s="117">
        <f>IF('3g CPIH'!R$17="-","-",'3j PAAC PAP'!$G$23*('3g CPIH'!R$17/'3g CPIH'!$G$17))</f>
        <v>43.232029158512731</v>
      </c>
      <c r="W178" s="117">
        <f>IF('3g CPIH'!S$17="-","-",'3j PAAC PAP'!$G$23*('3g CPIH'!S$17/'3g CPIH'!$G$17))</f>
        <v>44.512690704500983</v>
      </c>
      <c r="X178" s="27"/>
      <c r="Y178" s="117">
        <f>IF('3g CPIH'!U$17="-","-",'3j PAAC PAP'!$G$23*('3g CPIH'!U$17/'3g CPIH'!$G$17))</f>
        <v>46.763550391389437</v>
      </c>
      <c r="Z178" s="117" t="str">
        <f>IF('3g CPIH'!V$17="-","-",'3j PAAC PAP'!$G$23*('3g CPIH'!V$17/'3g CPIH'!$G$17))</f>
        <v>-</v>
      </c>
      <c r="AA178" s="117" t="str">
        <f>IF('3g CPIH'!W$17="-","-",'3j PAAC PAP'!$G$23*('3g CPIH'!W$17/'3g CPIH'!$G$17))</f>
        <v>-</v>
      </c>
      <c r="AB178" s="117" t="str">
        <f>IF('3g CPIH'!X$17="-","-",'3j PAAC PAP'!$G$23*('3g CPIH'!X$17/'3g CPIH'!$G$17))</f>
        <v>-</v>
      </c>
      <c r="AC178" s="117" t="str">
        <f>IF('3g CPIH'!Y$17="-","-",'3j PAAC PAP'!$G$23*('3g CPIH'!Y$17/'3g CPIH'!$G$17))</f>
        <v>-</v>
      </c>
      <c r="AD178" s="25"/>
    </row>
    <row r="179" spans="1:30" s="26" customFormat="1" ht="11.25" customHeight="1" x14ac:dyDescent="0.15">
      <c r="A179" s="207"/>
      <c r="B179" s="120" t="s">
        <v>248</v>
      </c>
      <c r="C179" s="120" t="s">
        <v>188</v>
      </c>
      <c r="D179" s="122" t="s">
        <v>125</v>
      </c>
      <c r="E179" s="119"/>
      <c r="F179" s="27"/>
      <c r="G179" s="117">
        <f>IF(G174="-","-",SUM(G171:G177)*'3j PAAC PAP'!$G$41)</f>
        <v>0</v>
      </c>
      <c r="H179" s="117">
        <f>IF(H174="-","-",SUM(H171:H177)*'3j PAAC PAP'!$G$41)</f>
        <v>0</v>
      </c>
      <c r="I179" s="117">
        <f>IF(I174="-","-",SUM(I171:I177)*'3j PAAC PAP'!$G$41)</f>
        <v>0</v>
      </c>
      <c r="J179" s="117">
        <f>IF(J174="-","-",SUM(J171:J177)*'3j PAAC PAP'!$G$41)</f>
        <v>0</v>
      </c>
      <c r="K179" s="117">
        <f>IF(K174="-","-",SUM(K171:K177)*'3j PAAC PAP'!$G$41)</f>
        <v>0</v>
      </c>
      <c r="L179" s="117">
        <f>IF(L174="-","-",SUM(L171:L177)*'3j PAAC PAP'!$G$41)</f>
        <v>0</v>
      </c>
      <c r="M179" s="117">
        <f>IF(M174="-","-",SUM(M171:M177)*'3j PAAC PAP'!$G$41)</f>
        <v>0</v>
      </c>
      <c r="N179" s="117">
        <f>IF(N174="-","-",SUM(N171:N177)*'3j PAAC PAP'!$G$41)</f>
        <v>0</v>
      </c>
      <c r="O179" s="27"/>
      <c r="P179" s="117">
        <f>IF(P174="-","-",SUM(P171:P177)*'3j PAAC PAP'!$G$41)</f>
        <v>0</v>
      </c>
      <c r="Q179" s="117">
        <f>IF(Q174="-","-",SUM(Q171:Q177)*'3j PAAC PAP'!$G$41)</f>
        <v>0</v>
      </c>
      <c r="R179" s="117">
        <f>IF(R174="-","-",SUM(R171:R177)*'3j PAAC PAP'!$G$41)</f>
        <v>0</v>
      </c>
      <c r="S179" s="117">
        <f>IF(S174="-","-",SUM(S171:S177)*'3j PAAC PAP'!$G$41)</f>
        <v>0</v>
      </c>
      <c r="T179" s="117">
        <f>IF(T174="-","-",SUM(T171:T177)*'3j PAAC PAP'!$G$41)</f>
        <v>0</v>
      </c>
      <c r="U179" s="117">
        <f>IF(U174="-","-",SUM(U171:U177)*'3j PAAC PAP'!$G$41)</f>
        <v>0</v>
      </c>
      <c r="V179" s="117">
        <f>IF(V174="-","-",SUM(V171:V177)*'3j PAAC PAP'!$G$41)</f>
        <v>0</v>
      </c>
      <c r="W179" s="117">
        <f>IF(W174="-","-",SUM(W171:W177)*'3j PAAC PAP'!$G$41)</f>
        <v>0</v>
      </c>
      <c r="X179" s="27"/>
      <c r="Y179" s="117">
        <f>IF(Y174="-","-",SUM(Y171:Y177)*'3j PAAC PAP'!$G$41)</f>
        <v>0</v>
      </c>
      <c r="Z179" s="117" t="str">
        <f>IF(Z174="-","-",SUM(Z171:Z177)*'3j PAAC PAP'!$G$41)</f>
        <v>-</v>
      </c>
      <c r="AA179" s="117" t="str">
        <f>IF(AA174="-","-",SUM(AA171:AA177)*'3j PAAC PAP'!$G$41)</f>
        <v>-</v>
      </c>
      <c r="AB179" s="117" t="str">
        <f>IF(AB174="-","-",SUM(AB171:AB177)*'3j PAAC PAP'!$G$41)</f>
        <v>-</v>
      </c>
      <c r="AC179" s="117" t="str">
        <f>IF(AC174="-","-",SUM(AC171:AC177)*'3j PAAC PAP'!$G$41)</f>
        <v>-</v>
      </c>
      <c r="AD179" s="25"/>
    </row>
    <row r="180" spans="1:30" x14ac:dyDescent="0.2">
      <c r="A180" s="207"/>
      <c r="B180" s="120" t="s">
        <v>189</v>
      </c>
      <c r="C180" s="157" t="s">
        <v>250</v>
      </c>
      <c r="D180" s="122" t="s">
        <v>125</v>
      </c>
      <c r="E180" s="119"/>
      <c r="F180" s="27"/>
      <c r="G180" s="117">
        <f>IF(G174="-","-",SUM(G171:G179)*'3k EBIT'!$E$11)</f>
        <v>2.1074089853579236</v>
      </c>
      <c r="H180" s="117">
        <f>IF(H174="-","-",SUM(H171:H179)*'3k EBIT'!$E$11)</f>
        <v>2.1113737855176109</v>
      </c>
      <c r="I180" s="117">
        <f>IF(I174="-","-",SUM(I171:I179)*'3k EBIT'!$E$11)</f>
        <v>2.1185407260345759</v>
      </c>
      <c r="J180" s="117">
        <f>IF(J174="-","-",SUM(J171:J179)*'3k EBIT'!$E$11)</f>
        <v>2.1304351265136363</v>
      </c>
      <c r="K180" s="117">
        <f>IF(K174="-","-",SUM(K171:K179)*'3k EBIT'!$E$11)</f>
        <v>2.1557688535103194</v>
      </c>
      <c r="L180" s="117">
        <f>IF(L174="-","-",SUM(L171:L179)*'3k EBIT'!$E$11)</f>
        <v>2.1795568849503861</v>
      </c>
      <c r="M180" s="117">
        <f>IF(M174="-","-",SUM(M171:M179)*'3k EBIT'!$E$11)</f>
        <v>2.2446744028704719</v>
      </c>
      <c r="N180" s="117">
        <f>IF(N174="-","-",SUM(N171:N179)*'3k EBIT'!$E$11)</f>
        <v>2.2633936210989636</v>
      </c>
      <c r="O180" s="27"/>
      <c r="P180" s="117">
        <f>IF(P174="-","-",SUM(P171:P179)*'3k EBIT'!$E$11)</f>
        <v>2.2633936210989636</v>
      </c>
      <c r="Q180" s="117">
        <f>IF(Q174="-","-",SUM(Q171:Q179)*'3k EBIT'!$E$11)</f>
        <v>2.3168217242077791</v>
      </c>
      <c r="R180" s="117">
        <f>IF(R174="-","-",SUM(R171:R179)*'3k EBIT'!$E$11)</f>
        <v>2.3276183150087935</v>
      </c>
      <c r="S180" s="117">
        <f>IF(S174="-","-",SUM(S171:S179)*'3k EBIT'!$E$11)</f>
        <v>2.3655648117716734</v>
      </c>
      <c r="T180" s="117">
        <f>IF(T174="-","-",SUM(T171:T179)*'3k EBIT'!$E$11)</f>
        <v>2.3559741078194558</v>
      </c>
      <c r="U180" s="117">
        <f>IF(U174="-","-",SUM(U171:U179)*'3k EBIT'!$E$11)</f>
        <v>2.3654859215535939</v>
      </c>
      <c r="V180" s="117">
        <f>IF(V174="-","-",SUM(V171:V179)*'3k EBIT'!$E$11)</f>
        <v>2.2879451005225158</v>
      </c>
      <c r="W180" s="117">
        <f>IF(W174="-","-",SUM(W171:W179)*'3k EBIT'!$E$11)</f>
        <v>2.4267780991291965</v>
      </c>
      <c r="X180" s="27"/>
      <c r="Y180" s="117">
        <f>IF(Y174="-","-",SUM(Y171:Y179)*'3k EBIT'!$E$11)</f>
        <v>2.441596933837205</v>
      </c>
      <c r="Z180" s="117" t="str">
        <f>IF(Z174="-","-",SUM(Z171:Z179)*'3k EBIT'!$E$11)</f>
        <v>-</v>
      </c>
      <c r="AA180" s="117" t="str">
        <f>IF(AA174="-","-",SUM(AA171:AA179)*'3k EBIT'!$E$11)</f>
        <v>-</v>
      </c>
      <c r="AB180" s="117" t="str">
        <f>IF(AB174="-","-",SUM(AB171:AB179)*'3k EBIT'!$E$11)</f>
        <v>-</v>
      </c>
      <c r="AC180" s="117" t="str">
        <f>IF(AC174="-","-",SUM(AC171:AC179)*'3k EBIT'!$E$11)</f>
        <v>-</v>
      </c>
    </row>
    <row r="181" spans="1:30" x14ac:dyDescent="0.2">
      <c r="A181" s="207"/>
      <c r="B181" s="120" t="s">
        <v>251</v>
      </c>
      <c r="C181" s="155" t="s">
        <v>252</v>
      </c>
      <c r="D181" s="122" t="s">
        <v>125</v>
      </c>
      <c r="E181" s="118"/>
      <c r="F181" s="27"/>
      <c r="G181" s="117">
        <f>IF(G176="-","-",SUM(G171:G174,G176:G180)*'3l HAP'!$E$12)</f>
        <v>1.6239243268456498</v>
      </c>
      <c r="H181" s="117">
        <f>IF(H176="-","-",SUM(H171:H174,H176:H180)*'3l HAP'!$E$12)</f>
        <v>1.6269795171172732</v>
      </c>
      <c r="I181" s="117">
        <f>IF(I176="-","-",SUM(I171:I174,I176:I180)*'3l HAP'!$E$12)</f>
        <v>1.6325022083155263</v>
      </c>
      <c r="J181" s="117">
        <f>IF(J176="-","-",SUM(J171:J174,J176:J180)*'3l HAP'!$E$12)</f>
        <v>1.6416677791303957</v>
      </c>
      <c r="K181" s="117">
        <f>IF(K176="-","-",SUM(K171:K174,K176:K180)*'3l HAP'!$E$12)</f>
        <v>1.6611894077489591</v>
      </c>
      <c r="L181" s="117">
        <f>IF(L176="-","-",SUM(L171:L174,L176:L180)*'3l HAP'!$E$12)</f>
        <v>1.6795199564045309</v>
      </c>
      <c r="M181" s="117">
        <f>IF(M176="-","-",SUM(M171:M174,M176:M180)*'3l HAP'!$E$12)</f>
        <v>1.729698124092411</v>
      </c>
      <c r="N181" s="117">
        <f>IF(N176="-","-",SUM(N171:N174,N176:N180)*'3l HAP'!$E$12)</f>
        <v>1.7441227536123509</v>
      </c>
      <c r="O181" s="27"/>
      <c r="P181" s="117">
        <f>IF(P176="-","-",SUM(P171:P174,P176:P180)*'3l HAP'!$E$12)</f>
        <v>1.7441227536123509</v>
      </c>
      <c r="Q181" s="117">
        <f>IF(Q176="-","-",SUM(Q171:Q174,Q176:Q180)*'3l HAP'!$E$12)</f>
        <v>1.7852933080602276</v>
      </c>
      <c r="R181" s="117">
        <f>IF(R176="-","-",SUM(R171:R174,R176:R180)*'3l HAP'!$E$12)</f>
        <v>1.7936129301983992</v>
      </c>
      <c r="S181" s="117">
        <f>IF(S176="-","-",SUM(S171:S174,S176:S180)*'3l HAP'!$E$12)</f>
        <v>1.8228536896522858</v>
      </c>
      <c r="T181" s="117">
        <f>IF(T176="-","-",SUM(T171:T174,T176:T180)*'3l HAP'!$E$12)</f>
        <v>1.8154632981488843</v>
      </c>
      <c r="U181" s="117">
        <f>IF(U176="-","-",SUM(U171:U174,U176:U180)*'3l HAP'!$E$12)</f>
        <v>1.8227928985361903</v>
      </c>
      <c r="V181" s="117">
        <f>IF(V176="-","-",SUM(V171:V174,V176:V180)*'3l HAP'!$E$12)</f>
        <v>1.7630415989684103</v>
      </c>
      <c r="W181" s="117">
        <f>IF(W176="-","-",SUM(W171:W174,W176:W180)*'3l HAP'!$E$12)</f>
        <v>1.8700233407056581</v>
      </c>
      <c r="X181" s="27"/>
      <c r="Y181" s="117">
        <f>IF(Y176="-","-",SUM(Y171:Y174,Y176:Y180)*'3l HAP'!$E$12)</f>
        <v>1.8814424180395022</v>
      </c>
      <c r="Z181" s="117" t="str">
        <f>IF(Z176="-","-",SUM(Z171:Z174,Z176:Z180)*'3l HAP'!$E$12)</f>
        <v>-</v>
      </c>
      <c r="AA181" s="117" t="str">
        <f>IF(AA176="-","-",SUM(AA171:AA174,AA176:AA180)*'3l HAP'!$E$12)</f>
        <v>-</v>
      </c>
      <c r="AB181" s="117" t="str">
        <f>IF(AB176="-","-",SUM(AB171:AB174,AB176:AB180)*'3l HAP'!$E$12)</f>
        <v>-</v>
      </c>
      <c r="AC181" s="117" t="str">
        <f>IF(AC176="-","-",SUM(AC171:AC174,AC176:AC180)*'3l HAP'!$E$12)</f>
        <v>-</v>
      </c>
    </row>
    <row r="182" spans="1:30" x14ac:dyDescent="0.2">
      <c r="A182" s="207"/>
      <c r="B182" s="120" t="s">
        <v>253</v>
      </c>
      <c r="C182" s="157" t="str">
        <f>B182&amp;"_"&amp;D182</f>
        <v>Total_Northern Scotland</v>
      </c>
      <c r="D182" s="122" t="s">
        <v>125</v>
      </c>
      <c r="E182" s="119"/>
      <c r="F182" s="27"/>
      <c r="G182" s="117">
        <f>IF(G176="-","-",SUM(G171:G181))</f>
        <v>112.54014089987002</v>
      </c>
      <c r="H182" s="117">
        <f t="shared" ref="H182:M182" si="26">IF(H176="-","-",SUM(H171:H181))</f>
        <v>112.75186969656357</v>
      </c>
      <c r="I182" s="117">
        <f t="shared" si="26"/>
        <v>113.13459962758513</v>
      </c>
      <c r="J182" s="117">
        <f t="shared" si="26"/>
        <v>113.76978601766574</v>
      </c>
      <c r="K182" s="117">
        <f t="shared" si="26"/>
        <v>115.12266114799615</v>
      </c>
      <c r="L182" s="117">
        <f t="shared" si="26"/>
        <v>116.3929928342497</v>
      </c>
      <c r="M182" s="117">
        <f t="shared" si="26"/>
        <v>119.87040737157626</v>
      </c>
      <c r="N182" s="117">
        <f>IF(N176="-","-",SUM(N171:N181))</f>
        <v>120.87005360617371</v>
      </c>
      <c r="O182" s="27"/>
      <c r="P182" s="117">
        <f>IF(P176="-","-",SUM(P171:P181))</f>
        <v>120.87005360617371</v>
      </c>
      <c r="Q182" s="117">
        <f t="shared" ref="Q182:W182" si="27">IF(Q176="-","-",SUM(Q171:Q181))</f>
        <v>123.7232284258956</v>
      </c>
      <c r="R182" s="117">
        <f t="shared" si="27"/>
        <v>124.29978943442619</v>
      </c>
      <c r="S182" s="117">
        <f t="shared" si="27"/>
        <v>126.32621340908989</v>
      </c>
      <c r="T182" s="117">
        <f t="shared" si="27"/>
        <v>125.81404933386258</v>
      </c>
      <c r="U182" s="117">
        <f t="shared" si="27"/>
        <v>126.3220005029478</v>
      </c>
      <c r="V182" s="117">
        <f t="shared" si="27"/>
        <v>122.18115504534573</v>
      </c>
      <c r="W182" s="117">
        <f t="shared" si="27"/>
        <v>129.5951336955761</v>
      </c>
      <c r="X182" s="27"/>
      <c r="Y182" s="117">
        <f t="shared" ref="Y182:AC182" si="28">IF(Y176="-","-",SUM(Y171:Y181))</f>
        <v>130.38649111959694</v>
      </c>
      <c r="Z182" s="117" t="str">
        <f t="shared" si="28"/>
        <v>-</v>
      </c>
      <c r="AA182" s="117" t="str">
        <f t="shared" si="28"/>
        <v>-</v>
      </c>
      <c r="AB182" s="117" t="str">
        <f t="shared" si="28"/>
        <v>-</v>
      </c>
      <c r="AC182" s="117" t="str">
        <f t="shared" si="28"/>
        <v>-</v>
      </c>
    </row>
    <row r="183" spans="1:30" s="26" customFormat="1" ht="11.25" x14ac:dyDescent="0.15">
      <c r="A183" s="207"/>
      <c r="B183" s="123" t="s">
        <v>244</v>
      </c>
      <c r="C183" s="123" t="s">
        <v>180</v>
      </c>
      <c r="D183" s="121" t="s">
        <v>136</v>
      </c>
      <c r="E183" s="75"/>
      <c r="F183" s="27"/>
      <c r="G183" s="35" t="str">
        <f t="shared" ref="G183:V185" si="29">IF(G15="-","-",AVERAGE(G15,G27,G39,G51,G63,G75,G87,G99,G111,G123,G135,G147,G159,G171))</f>
        <v>-</v>
      </c>
      <c r="H183" s="35" t="str">
        <f t="shared" si="29"/>
        <v>-</v>
      </c>
      <c r="I183" s="35" t="str">
        <f t="shared" si="29"/>
        <v>-</v>
      </c>
      <c r="J183" s="35" t="str">
        <f t="shared" si="29"/>
        <v>-</v>
      </c>
      <c r="K183" s="35" t="str">
        <f t="shared" si="29"/>
        <v>-</v>
      </c>
      <c r="L183" s="35" t="str">
        <f t="shared" si="29"/>
        <v>-</v>
      </c>
      <c r="M183" s="35" t="str">
        <f t="shared" si="29"/>
        <v>-</v>
      </c>
      <c r="N183" s="35" t="str">
        <f t="shared" si="29"/>
        <v>-</v>
      </c>
      <c r="O183" s="27"/>
      <c r="P183" s="35" t="str">
        <f t="shared" ref="P183:W185" si="30">IF(P15="-","-",AVERAGE(P15,P27,P39,P51,P63,P75,P87,P99,P111,P123,P135,P147,P159,P171))</f>
        <v>-</v>
      </c>
      <c r="Q183" s="35" t="str">
        <f t="shared" si="30"/>
        <v>-</v>
      </c>
      <c r="R183" s="35" t="str">
        <f t="shared" si="30"/>
        <v>-</v>
      </c>
      <c r="S183" s="35" t="str">
        <f t="shared" si="30"/>
        <v>-</v>
      </c>
      <c r="T183" s="35" t="str">
        <f t="shared" si="30"/>
        <v>-</v>
      </c>
      <c r="U183" s="35" t="str">
        <f t="shared" si="30"/>
        <v>-</v>
      </c>
      <c r="V183" s="35" t="str">
        <f t="shared" si="30"/>
        <v>-</v>
      </c>
      <c r="W183" s="35" t="str">
        <f t="shared" si="30"/>
        <v>-</v>
      </c>
      <c r="X183" s="27"/>
      <c r="Y183" s="35" t="str">
        <f t="shared" ref="Y183:AC183" si="31">IF(Y15="-","-",AVERAGE(Y15,Y27,Y39,Y51,Y63,Y75,Y87,Y99,Y111,Y123,Y135,Y147,Y159,Y171))</f>
        <v>-</v>
      </c>
      <c r="Z183" s="35" t="str">
        <f t="shared" si="31"/>
        <v>-</v>
      </c>
      <c r="AA183" s="35" t="str">
        <f t="shared" si="31"/>
        <v>-</v>
      </c>
      <c r="AB183" s="35" t="str">
        <f t="shared" si="31"/>
        <v>-</v>
      </c>
      <c r="AC183" s="35" t="str">
        <f t="shared" si="31"/>
        <v>-</v>
      </c>
      <c r="AD183" s="25"/>
    </row>
    <row r="184" spans="1:30" s="26" customFormat="1" ht="11.25" x14ac:dyDescent="0.15">
      <c r="A184" s="207"/>
      <c r="B184" s="123" t="s">
        <v>244</v>
      </c>
      <c r="C184" s="123" t="s">
        <v>181</v>
      </c>
      <c r="D184" s="121" t="s">
        <v>136</v>
      </c>
      <c r="E184" s="75"/>
      <c r="F184" s="27"/>
      <c r="G184" s="35" t="str">
        <f t="shared" si="29"/>
        <v>-</v>
      </c>
      <c r="H184" s="35" t="str">
        <f t="shared" si="29"/>
        <v>-</v>
      </c>
      <c r="I184" s="35" t="str">
        <f t="shared" si="29"/>
        <v>-</v>
      </c>
      <c r="J184" s="35" t="str">
        <f t="shared" si="29"/>
        <v>-</v>
      </c>
      <c r="K184" s="35" t="str">
        <f t="shared" si="29"/>
        <v>-</v>
      </c>
      <c r="L184" s="35" t="str">
        <f t="shared" si="29"/>
        <v>-</v>
      </c>
      <c r="M184" s="35" t="str">
        <f t="shared" si="29"/>
        <v>-</v>
      </c>
      <c r="N184" s="35" t="str">
        <f t="shared" si="29"/>
        <v>-</v>
      </c>
      <c r="O184" s="27"/>
      <c r="P184" s="35" t="str">
        <f t="shared" si="30"/>
        <v>-</v>
      </c>
      <c r="Q184" s="35" t="str">
        <f t="shared" si="30"/>
        <v>-</v>
      </c>
      <c r="R184" s="35" t="str">
        <f t="shared" si="30"/>
        <v>-</v>
      </c>
      <c r="S184" s="35" t="str">
        <f t="shared" si="30"/>
        <v>-</v>
      </c>
      <c r="T184" s="35" t="str">
        <f t="shared" si="30"/>
        <v>-</v>
      </c>
      <c r="U184" s="35" t="str">
        <f t="shared" si="30"/>
        <v>-</v>
      </c>
      <c r="V184" s="35" t="str">
        <f t="shared" si="30"/>
        <v>-</v>
      </c>
      <c r="W184" s="35" t="str">
        <f t="shared" si="30"/>
        <v>-</v>
      </c>
      <c r="X184" s="27"/>
      <c r="Y184" s="35" t="str">
        <f t="shared" ref="Y184:AC184" si="32">IF(Y16="-","-",AVERAGE(Y16,Y28,Y40,Y52,Y64,Y76,Y88,Y100,Y112,Y124,Y136,Y148,Y160,Y172))</f>
        <v>-</v>
      </c>
      <c r="Z184" s="35" t="str">
        <f t="shared" si="32"/>
        <v>-</v>
      </c>
      <c r="AA184" s="35" t="str">
        <f t="shared" si="32"/>
        <v>-</v>
      </c>
      <c r="AB184" s="35" t="str">
        <f t="shared" si="32"/>
        <v>-</v>
      </c>
      <c r="AC184" s="35" t="str">
        <f t="shared" si="32"/>
        <v>-</v>
      </c>
      <c r="AD184" s="25"/>
    </row>
    <row r="185" spans="1:30" s="26" customFormat="1" ht="11.25" x14ac:dyDescent="0.15">
      <c r="A185" s="207"/>
      <c r="B185" s="123" t="s">
        <v>245</v>
      </c>
      <c r="C185" s="123" t="s">
        <v>182</v>
      </c>
      <c r="D185" s="121" t="s">
        <v>136</v>
      </c>
      <c r="E185" s="75"/>
      <c r="F185" s="27"/>
      <c r="G185" s="35" t="str">
        <f t="shared" si="29"/>
        <v>-</v>
      </c>
      <c r="H185" s="35" t="str">
        <f t="shared" si="29"/>
        <v>-</v>
      </c>
      <c r="I185" s="35" t="str">
        <f t="shared" si="29"/>
        <v>-</v>
      </c>
      <c r="J185" s="35" t="str">
        <f t="shared" si="29"/>
        <v>-</v>
      </c>
      <c r="K185" s="35" t="str">
        <f t="shared" si="29"/>
        <v>-</v>
      </c>
      <c r="L185" s="35" t="str">
        <f t="shared" si="29"/>
        <v>-</v>
      </c>
      <c r="M185" s="35" t="str">
        <f t="shared" si="29"/>
        <v>-</v>
      </c>
      <c r="N185" s="35" t="str">
        <f t="shared" si="29"/>
        <v>-</v>
      </c>
      <c r="O185" s="27"/>
      <c r="P185" s="35" t="str">
        <f t="shared" si="29"/>
        <v>-</v>
      </c>
      <c r="Q185" s="35" t="str">
        <f t="shared" si="29"/>
        <v>-</v>
      </c>
      <c r="R185" s="35" t="str">
        <f t="shared" si="29"/>
        <v>-</v>
      </c>
      <c r="S185" s="35" t="str">
        <f t="shared" si="29"/>
        <v>-</v>
      </c>
      <c r="T185" s="35">
        <f t="shared" si="29"/>
        <v>0</v>
      </c>
      <c r="U185" s="35">
        <f t="shared" si="29"/>
        <v>0</v>
      </c>
      <c r="V185" s="35">
        <f t="shared" si="29"/>
        <v>0</v>
      </c>
      <c r="W185" s="35" t="str">
        <f t="shared" si="30"/>
        <v>-</v>
      </c>
      <c r="X185" s="27"/>
      <c r="Y185" s="35">
        <f t="shared" ref="Y185:AC185" si="33">IF(Y17="-","-",AVERAGE(Y17,Y29,Y41,Y53,Y65,Y77,Y89,Y101,Y113,Y125,Y137,Y149,Y161,Y173))</f>
        <v>0</v>
      </c>
      <c r="Z185" s="35" t="str">
        <f t="shared" si="33"/>
        <v>-</v>
      </c>
      <c r="AA185" s="35" t="str">
        <f t="shared" si="33"/>
        <v>-</v>
      </c>
      <c r="AB185" s="35" t="str">
        <f t="shared" si="33"/>
        <v>-</v>
      </c>
      <c r="AC185" s="35" t="str">
        <f t="shared" si="33"/>
        <v>-</v>
      </c>
      <c r="AD185" s="25"/>
    </row>
    <row r="186" spans="1:30" s="26" customFormat="1" ht="11.25" x14ac:dyDescent="0.15">
      <c r="A186" s="207"/>
      <c r="B186" s="123" t="s">
        <v>246</v>
      </c>
      <c r="C186" s="123" t="s">
        <v>183</v>
      </c>
      <c r="D186" s="121" t="s">
        <v>136</v>
      </c>
      <c r="E186" s="75"/>
      <c r="F186" s="27"/>
      <c r="G186" s="35">
        <f t="shared" ref="G186:N194" si="34">IF(G18="-","-",AVERAGE(G18,G30,G42,G54,G66,G78,G90,G102,G114,G126,G138,G150,G162,G174))</f>
        <v>6.5567588596821045</v>
      </c>
      <c r="H186" s="35">
        <f t="shared" si="34"/>
        <v>6.5567588596821045</v>
      </c>
      <c r="I186" s="35">
        <f t="shared" si="34"/>
        <v>6.6197359495950776</v>
      </c>
      <c r="J186" s="35">
        <f t="shared" si="34"/>
        <v>6.6197359495950776</v>
      </c>
      <c r="K186" s="35">
        <f t="shared" si="34"/>
        <v>6.6995028867368616</v>
      </c>
      <c r="L186" s="35">
        <f t="shared" si="34"/>
        <v>6.6995028867368616</v>
      </c>
      <c r="M186" s="35">
        <f t="shared" si="34"/>
        <v>7.113121830127354</v>
      </c>
      <c r="N186" s="35">
        <f t="shared" si="34"/>
        <v>7.113121830127354</v>
      </c>
      <c r="O186" s="27"/>
      <c r="P186" s="35">
        <f t="shared" ref="P186:W194" si="35">IF(P18="-","-",AVERAGE(P18,P30,P42,P54,P66,P78,P90,P102,P114,P126,P138,P150,P162,P174))</f>
        <v>7.113121830127354</v>
      </c>
      <c r="Q186" s="35">
        <f t="shared" si="35"/>
        <v>7.2804579515147188</v>
      </c>
      <c r="R186" s="35">
        <f t="shared" si="35"/>
        <v>7.1935840895118579</v>
      </c>
      <c r="S186" s="35">
        <f t="shared" si="35"/>
        <v>7.3593999937099719</v>
      </c>
      <c r="T186" s="35">
        <f t="shared" si="35"/>
        <v>7.0492243060839295</v>
      </c>
      <c r="U186" s="35">
        <f t="shared" si="35"/>
        <v>7.1089669218364691</v>
      </c>
      <c r="V186" s="35">
        <f t="shared" si="35"/>
        <v>6.9829560851947958</v>
      </c>
      <c r="W186" s="35">
        <f t="shared" si="35"/>
        <v>12.319103597588795</v>
      </c>
      <c r="X186" s="27"/>
      <c r="Y186" s="35">
        <f t="shared" ref="Y186:AC186" si="36">IF(Y18="-","-",AVERAGE(Y18,Y30,Y42,Y54,Y66,Y78,Y90,Y102,Y114,Y126,Y138,Y150,Y162,Y174))</f>
        <v>12.643366379774246</v>
      </c>
      <c r="Z186" s="35" t="str">
        <f t="shared" si="36"/>
        <v>-</v>
      </c>
      <c r="AA186" s="35" t="str">
        <f t="shared" si="36"/>
        <v>-</v>
      </c>
      <c r="AB186" s="35" t="str">
        <f t="shared" si="36"/>
        <v>-</v>
      </c>
      <c r="AC186" s="35" t="str">
        <f t="shared" si="36"/>
        <v>-</v>
      </c>
      <c r="AD186" s="25"/>
    </row>
    <row r="187" spans="1:30" s="26" customFormat="1" ht="11.25" x14ac:dyDescent="0.15">
      <c r="A187" s="207"/>
      <c r="B187" s="123" t="s">
        <v>247</v>
      </c>
      <c r="C187" s="123" t="s">
        <v>184</v>
      </c>
      <c r="D187" s="121" t="s">
        <v>136</v>
      </c>
      <c r="E187" s="75"/>
      <c r="F187" s="27"/>
      <c r="G187" s="35" t="str">
        <f t="shared" si="34"/>
        <v>-</v>
      </c>
      <c r="H187" s="35" t="str">
        <f t="shared" si="34"/>
        <v>-</v>
      </c>
      <c r="I187" s="35" t="str">
        <f t="shared" si="34"/>
        <v>-</v>
      </c>
      <c r="J187" s="35" t="str">
        <f t="shared" si="34"/>
        <v>-</v>
      </c>
      <c r="K187" s="35" t="str">
        <f t="shared" si="34"/>
        <v>-</v>
      </c>
      <c r="L187" s="35" t="str">
        <f t="shared" si="34"/>
        <v>-</v>
      </c>
      <c r="M187" s="35" t="str">
        <f t="shared" si="34"/>
        <v>-</v>
      </c>
      <c r="N187" s="35" t="str">
        <f t="shared" si="34"/>
        <v>-</v>
      </c>
      <c r="O187" s="27"/>
      <c r="P187" s="35" t="str">
        <f t="shared" si="35"/>
        <v>-</v>
      </c>
      <c r="Q187" s="35" t="str">
        <f t="shared" si="35"/>
        <v>-</v>
      </c>
      <c r="R187" s="35" t="str">
        <f t="shared" si="35"/>
        <v>-</v>
      </c>
      <c r="S187" s="35" t="str">
        <f t="shared" si="35"/>
        <v>-</v>
      </c>
      <c r="T187" s="35" t="str">
        <f t="shared" si="35"/>
        <v>-</v>
      </c>
      <c r="U187" s="35" t="str">
        <f t="shared" si="35"/>
        <v>-</v>
      </c>
      <c r="V187" s="35" t="str">
        <f t="shared" si="35"/>
        <v>-</v>
      </c>
      <c r="W187" s="35" t="str">
        <f t="shared" si="35"/>
        <v>-</v>
      </c>
      <c r="X187" s="27"/>
      <c r="Y187" s="35" t="str">
        <f t="shared" ref="Y187:AC187" si="37">IF(Y19="-","-",AVERAGE(Y19,Y31,Y43,Y55,Y67,Y79,Y91,Y103,Y115,Y127,Y139,Y151,Y163,Y175))</f>
        <v>-</v>
      </c>
      <c r="Z187" s="35" t="str">
        <f t="shared" si="37"/>
        <v>-</v>
      </c>
      <c r="AA187" s="35" t="str">
        <f t="shared" si="37"/>
        <v>-</v>
      </c>
      <c r="AB187" s="35" t="str">
        <f t="shared" si="37"/>
        <v>-</v>
      </c>
      <c r="AC187" s="35" t="str">
        <f t="shared" si="37"/>
        <v>-</v>
      </c>
      <c r="AD187" s="25"/>
    </row>
    <row r="188" spans="1:30" s="26" customFormat="1" ht="11.25" x14ac:dyDescent="0.15">
      <c r="A188" s="207"/>
      <c r="B188" s="123" t="s">
        <v>248</v>
      </c>
      <c r="C188" s="123" t="s">
        <v>185</v>
      </c>
      <c r="D188" s="121" t="s">
        <v>136</v>
      </c>
      <c r="E188" s="75"/>
      <c r="F188" s="27"/>
      <c r="G188" s="35">
        <f t="shared" si="34"/>
        <v>63.482931017612522</v>
      </c>
      <c r="H188" s="35">
        <f t="shared" si="34"/>
        <v>63.610023972602754</v>
      </c>
      <c r="I188" s="35">
        <f t="shared" si="34"/>
        <v>63.800663405088052</v>
      </c>
      <c r="J188" s="35">
        <f t="shared" si="34"/>
        <v>64.181942270058713</v>
      </c>
      <c r="K188" s="35">
        <f t="shared" si="34"/>
        <v>64.944500000000033</v>
      </c>
      <c r="L188" s="35">
        <f t="shared" si="34"/>
        <v>65.770604207436435</v>
      </c>
      <c r="M188" s="35">
        <f t="shared" si="34"/>
        <v>66.723801369863025</v>
      </c>
      <c r="N188" s="35">
        <f t="shared" si="34"/>
        <v>67.295719667318977</v>
      </c>
      <c r="O188" s="27"/>
      <c r="P188" s="35">
        <f t="shared" si="35"/>
        <v>67.295719667318977</v>
      </c>
      <c r="Q188" s="35">
        <f t="shared" si="35"/>
        <v>68.058277397260298</v>
      </c>
      <c r="R188" s="35">
        <f t="shared" si="35"/>
        <v>68.566649217221112</v>
      </c>
      <c r="S188" s="35">
        <f t="shared" si="35"/>
        <v>68.94792808219178</v>
      </c>
      <c r="T188" s="35">
        <f t="shared" si="35"/>
        <v>69.138567514677106</v>
      </c>
      <c r="U188" s="35">
        <f t="shared" si="35"/>
        <v>69.519846379647774</v>
      </c>
      <c r="V188" s="35">
        <f t="shared" si="35"/>
        <v>70.790775929549909</v>
      </c>
      <c r="W188" s="35">
        <f t="shared" si="35"/>
        <v>72.887809686888446</v>
      </c>
      <c r="X188" s="27"/>
      <c r="Y188" s="35">
        <f t="shared" ref="Y188:AC188" si="38">IF(Y20="-","-",AVERAGE(Y20,Y32,Y44,Y56,Y68,Y80,Y92,Y104,Y116,Y128,Y140,Y152,Y164,Y176))</f>
        <v>76.573505381604704</v>
      </c>
      <c r="Z188" s="35" t="str">
        <f t="shared" si="38"/>
        <v>-</v>
      </c>
      <c r="AA188" s="35" t="str">
        <f t="shared" si="38"/>
        <v>-</v>
      </c>
      <c r="AB188" s="35" t="str">
        <f t="shared" si="38"/>
        <v>-</v>
      </c>
      <c r="AC188" s="35" t="str">
        <f t="shared" si="38"/>
        <v>-</v>
      </c>
      <c r="AD188" s="25"/>
    </row>
    <row r="189" spans="1:30" s="26" customFormat="1" ht="11.25" x14ac:dyDescent="0.15">
      <c r="A189" s="207"/>
      <c r="B189" s="123" t="s">
        <v>248</v>
      </c>
      <c r="C189" s="123" t="s">
        <v>186</v>
      </c>
      <c r="D189" s="121" t="s">
        <v>136</v>
      </c>
      <c r="E189" s="75"/>
      <c r="F189" s="27"/>
      <c r="G189" s="35" t="str">
        <f t="shared" si="34"/>
        <v>-</v>
      </c>
      <c r="H189" s="35" t="str">
        <f t="shared" si="34"/>
        <v>-</v>
      </c>
      <c r="I189" s="35" t="str">
        <f t="shared" si="34"/>
        <v>-</v>
      </c>
      <c r="J189" s="35" t="str">
        <f t="shared" si="34"/>
        <v>-</v>
      </c>
      <c r="K189" s="35">
        <f t="shared" si="34"/>
        <v>0</v>
      </c>
      <c r="L189" s="35">
        <f t="shared" si="34"/>
        <v>-0.1023941345466083</v>
      </c>
      <c r="M189" s="35">
        <f t="shared" si="34"/>
        <v>1.3107897268148034</v>
      </c>
      <c r="N189" s="35">
        <f t="shared" si="34"/>
        <v>1.3561024854837453</v>
      </c>
      <c r="O189" s="27"/>
      <c r="P189" s="35">
        <f t="shared" si="35"/>
        <v>1.3561024854837453</v>
      </c>
      <c r="Q189" s="35">
        <f t="shared" si="35"/>
        <v>2.7190896886881832</v>
      </c>
      <c r="R189" s="35">
        <f t="shared" si="35"/>
        <v>2.5445731212335483</v>
      </c>
      <c r="S189" s="35">
        <f t="shared" si="35"/>
        <v>3.7238675166956505</v>
      </c>
      <c r="T189" s="35">
        <f t="shared" si="35"/>
        <v>3.2317970151566944</v>
      </c>
      <c r="U189" s="35">
        <f t="shared" si="35"/>
        <v>3.0490377355812108</v>
      </c>
      <c r="V189" s="35">
        <f t="shared" si="35"/>
        <v>-2.875592827402639</v>
      </c>
      <c r="W189" s="35">
        <f t="shared" si="35"/>
        <v>-4.4212717332369866</v>
      </c>
      <c r="X189" s="27"/>
      <c r="Y189" s="35">
        <f t="shared" ref="Y189:AC189" si="39">IF(Y21="-","-",AVERAGE(Y21,Y33,Y45,Y57,Y69,Y81,Y93,Y105,Y117,Y129,Y141,Y153,Y165,Y177))</f>
        <v>-9.9169703850481579</v>
      </c>
      <c r="Z189" s="35" t="str">
        <f t="shared" si="39"/>
        <v>-</v>
      </c>
      <c r="AA189" s="35" t="str">
        <f t="shared" si="39"/>
        <v>-</v>
      </c>
      <c r="AB189" s="35" t="str">
        <f t="shared" si="39"/>
        <v>-</v>
      </c>
      <c r="AC189" s="35" t="str">
        <f t="shared" si="39"/>
        <v>-</v>
      </c>
      <c r="AD189" s="25"/>
    </row>
    <row r="190" spans="1:30" s="26" customFormat="1" ht="11.25" x14ac:dyDescent="0.15">
      <c r="A190" s="207"/>
      <c r="B190" s="123" t="s">
        <v>248</v>
      </c>
      <c r="C190" s="123" t="s">
        <v>187</v>
      </c>
      <c r="D190" s="121" t="s">
        <v>136</v>
      </c>
      <c r="E190" s="75"/>
      <c r="F190" s="27"/>
      <c r="G190" s="35">
        <f t="shared" si="34"/>
        <v>38.769117710371816</v>
      </c>
      <c r="H190" s="35">
        <f t="shared" si="34"/>
        <v>38.846733561643831</v>
      </c>
      <c r="I190" s="35">
        <f t="shared" si="34"/>
        <v>38.963157338551866</v>
      </c>
      <c r="J190" s="35">
        <f t="shared" si="34"/>
        <v>39.19600489236791</v>
      </c>
      <c r="K190" s="35">
        <f t="shared" si="34"/>
        <v>39.661700000000003</v>
      </c>
      <c r="L190" s="35">
        <f t="shared" si="34"/>
        <v>40.166203033268111</v>
      </c>
      <c r="M190" s="35">
        <f t="shared" si="34"/>
        <v>40.748321917808212</v>
      </c>
      <c r="N190" s="35">
        <f t="shared" si="34"/>
        <v>41.097593248532299</v>
      </c>
      <c r="O190" s="27"/>
      <c r="P190" s="35">
        <f t="shared" si="35"/>
        <v>41.097593248532299</v>
      </c>
      <c r="Q190" s="35">
        <f t="shared" si="35"/>
        <v>41.563288356164385</v>
      </c>
      <c r="R190" s="35">
        <f t="shared" si="35"/>
        <v>41.873751761252443</v>
      </c>
      <c r="S190" s="35">
        <f t="shared" si="35"/>
        <v>42.106599315068493</v>
      </c>
      <c r="T190" s="35">
        <f t="shared" si="35"/>
        <v>42.223023091976522</v>
      </c>
      <c r="U190" s="35">
        <f t="shared" si="35"/>
        <v>42.455870645792565</v>
      </c>
      <c r="V190" s="35">
        <f t="shared" si="35"/>
        <v>43.232029158512731</v>
      </c>
      <c r="W190" s="35">
        <f t="shared" si="35"/>
        <v>44.512690704500983</v>
      </c>
      <c r="X190" s="27"/>
      <c r="Y190" s="35">
        <f t="shared" ref="Y190:AC190" si="40">IF(Y22="-","-",AVERAGE(Y22,Y34,Y46,Y58,Y70,Y82,Y94,Y106,Y118,Y130,Y142,Y154,Y166,Y178))</f>
        <v>46.763550391389451</v>
      </c>
      <c r="Z190" s="35" t="str">
        <f t="shared" si="40"/>
        <v>-</v>
      </c>
      <c r="AA190" s="35" t="str">
        <f t="shared" si="40"/>
        <v>-</v>
      </c>
      <c r="AB190" s="35" t="str">
        <f t="shared" si="40"/>
        <v>-</v>
      </c>
      <c r="AC190" s="35" t="str">
        <f t="shared" si="40"/>
        <v>-</v>
      </c>
      <c r="AD190" s="25"/>
    </row>
    <row r="191" spans="1:30" s="26" customFormat="1" ht="11.25" x14ac:dyDescent="0.15">
      <c r="A191" s="207"/>
      <c r="B191" s="123" t="s">
        <v>248</v>
      </c>
      <c r="C191" s="123" t="s">
        <v>188</v>
      </c>
      <c r="D191" s="121" t="s">
        <v>136</v>
      </c>
      <c r="E191" s="75"/>
      <c r="F191" s="27"/>
      <c r="G191" s="35">
        <f t="shared" si="34"/>
        <v>0</v>
      </c>
      <c r="H191" s="35">
        <f t="shared" si="34"/>
        <v>0</v>
      </c>
      <c r="I191" s="35">
        <f t="shared" si="34"/>
        <v>0</v>
      </c>
      <c r="J191" s="35">
        <f t="shared" si="34"/>
        <v>0</v>
      </c>
      <c r="K191" s="35">
        <f t="shared" si="34"/>
        <v>0</v>
      </c>
      <c r="L191" s="35">
        <f t="shared" si="34"/>
        <v>0</v>
      </c>
      <c r="M191" s="35">
        <f t="shared" si="34"/>
        <v>0</v>
      </c>
      <c r="N191" s="35">
        <f t="shared" si="34"/>
        <v>0</v>
      </c>
      <c r="O191" s="27"/>
      <c r="P191" s="35">
        <f t="shared" si="35"/>
        <v>0</v>
      </c>
      <c r="Q191" s="35">
        <f t="shared" si="35"/>
        <v>0</v>
      </c>
      <c r="R191" s="35">
        <f t="shared" si="35"/>
        <v>0</v>
      </c>
      <c r="S191" s="35">
        <f t="shared" si="35"/>
        <v>0</v>
      </c>
      <c r="T191" s="35">
        <f t="shared" si="35"/>
        <v>0</v>
      </c>
      <c r="U191" s="35">
        <f t="shared" si="35"/>
        <v>0</v>
      </c>
      <c r="V191" s="35">
        <f t="shared" si="35"/>
        <v>0</v>
      </c>
      <c r="W191" s="35">
        <f t="shared" si="35"/>
        <v>0</v>
      </c>
      <c r="X191" s="27"/>
      <c r="Y191" s="35">
        <f t="shared" ref="Y191:AC191" si="41">IF(Y23="-","-",AVERAGE(Y23,Y35,Y47,Y59,Y71,Y83,Y95,Y107,Y119,Y131,Y143,Y155,Y167,Y179))</f>
        <v>0</v>
      </c>
      <c r="Z191" s="35" t="str">
        <f t="shared" si="41"/>
        <v>-</v>
      </c>
      <c r="AA191" s="35" t="str">
        <f t="shared" si="41"/>
        <v>-</v>
      </c>
      <c r="AB191" s="35" t="str">
        <f t="shared" si="41"/>
        <v>-</v>
      </c>
      <c r="AC191" s="35" t="str">
        <f t="shared" si="41"/>
        <v>-</v>
      </c>
      <c r="AD191" s="25"/>
    </row>
    <row r="192" spans="1:30" s="26" customFormat="1" ht="11.25" x14ac:dyDescent="0.15">
      <c r="A192" s="207"/>
      <c r="B192" s="123" t="s">
        <v>189</v>
      </c>
      <c r="C192" s="123" t="s">
        <v>250</v>
      </c>
      <c r="D192" s="121" t="s">
        <v>136</v>
      </c>
      <c r="E192" s="75"/>
      <c r="F192" s="27"/>
      <c r="G192" s="35">
        <f t="shared" si="34"/>
        <v>2.1074089853579241</v>
      </c>
      <c r="H192" s="35">
        <f t="shared" si="34"/>
        <v>2.1113737855176109</v>
      </c>
      <c r="I192" s="35">
        <f t="shared" si="34"/>
        <v>2.118540726034575</v>
      </c>
      <c r="J192" s="35">
        <f t="shared" si="34"/>
        <v>2.1304351265136359</v>
      </c>
      <c r="K192" s="35">
        <f t="shared" si="34"/>
        <v>2.1557688535103199</v>
      </c>
      <c r="L192" s="35">
        <f t="shared" si="34"/>
        <v>2.1795568849503861</v>
      </c>
      <c r="M192" s="35">
        <f t="shared" si="34"/>
        <v>2.2446744028704724</v>
      </c>
      <c r="N192" s="35">
        <f t="shared" si="34"/>
        <v>2.2633936210989636</v>
      </c>
      <c r="O192" s="27"/>
      <c r="P192" s="35">
        <f t="shared" si="35"/>
        <v>2.2633936210989636</v>
      </c>
      <c r="Q192" s="35">
        <f t="shared" si="35"/>
        <v>2.3168217242077782</v>
      </c>
      <c r="R192" s="35">
        <f t="shared" si="35"/>
        <v>2.3276183150087926</v>
      </c>
      <c r="S192" s="35">
        <f t="shared" si="35"/>
        <v>2.3655648117716734</v>
      </c>
      <c r="T192" s="35">
        <f t="shared" si="35"/>
        <v>2.3559741078194558</v>
      </c>
      <c r="U192" s="35">
        <f t="shared" si="35"/>
        <v>2.3654859215535931</v>
      </c>
      <c r="V192" s="35">
        <f t="shared" si="35"/>
        <v>2.2879451005225162</v>
      </c>
      <c r="W192" s="35">
        <f t="shared" si="35"/>
        <v>2.426778099129197</v>
      </c>
      <c r="X192" s="27"/>
      <c r="Y192" s="35">
        <f t="shared" ref="Y192:AC192" si="42">IF(Y24="-","-",AVERAGE(Y24,Y36,Y48,Y60,Y72,Y84,Y96,Y108,Y120,Y132,Y144,Y156,Y168,Y180))</f>
        <v>2.4415969338372046</v>
      </c>
      <c r="Z192" s="35" t="str">
        <f t="shared" si="42"/>
        <v>-</v>
      </c>
      <c r="AA192" s="35" t="str">
        <f t="shared" si="42"/>
        <v>-</v>
      </c>
      <c r="AB192" s="35" t="str">
        <f t="shared" si="42"/>
        <v>-</v>
      </c>
      <c r="AC192" s="35" t="str">
        <f t="shared" si="42"/>
        <v>-</v>
      </c>
      <c r="AD192" s="25"/>
    </row>
    <row r="193" spans="1:30" s="26" customFormat="1" ht="11.25" x14ac:dyDescent="0.15">
      <c r="A193" s="207"/>
      <c r="B193" s="123" t="s">
        <v>251</v>
      </c>
      <c r="C193" s="123" t="s">
        <v>252</v>
      </c>
      <c r="D193" s="121" t="s">
        <v>136</v>
      </c>
      <c r="E193" s="75"/>
      <c r="F193" s="27"/>
      <c r="G193" s="35">
        <f t="shared" si="34"/>
        <v>1.6239243268456498</v>
      </c>
      <c r="H193" s="35">
        <f t="shared" si="34"/>
        <v>1.6269795171172736</v>
      </c>
      <c r="I193" s="35">
        <f t="shared" si="34"/>
        <v>1.6325022083155256</v>
      </c>
      <c r="J193" s="35">
        <f t="shared" si="34"/>
        <v>1.6416677791303955</v>
      </c>
      <c r="K193" s="35">
        <f t="shared" si="34"/>
        <v>1.6611894077489591</v>
      </c>
      <c r="L193" s="35">
        <f t="shared" si="34"/>
        <v>1.6795199564045309</v>
      </c>
      <c r="M193" s="35">
        <f t="shared" si="34"/>
        <v>1.7296981240924116</v>
      </c>
      <c r="N193" s="35">
        <f t="shared" si="34"/>
        <v>1.7441227536123509</v>
      </c>
      <c r="O193" s="27"/>
      <c r="P193" s="35">
        <f t="shared" si="35"/>
        <v>1.7441227536123509</v>
      </c>
      <c r="Q193" s="35">
        <f t="shared" si="35"/>
        <v>1.785293308060228</v>
      </c>
      <c r="R193" s="35">
        <f t="shared" si="35"/>
        <v>1.7936129301983994</v>
      </c>
      <c r="S193" s="35">
        <f t="shared" si="35"/>
        <v>1.8228536896522851</v>
      </c>
      <c r="T193" s="35">
        <f t="shared" si="35"/>
        <v>1.8154632981488843</v>
      </c>
      <c r="U193" s="35">
        <f t="shared" si="35"/>
        <v>1.8227928985361899</v>
      </c>
      <c r="V193" s="35">
        <f t="shared" si="35"/>
        <v>1.7630415989684103</v>
      </c>
      <c r="W193" s="35">
        <f t="shared" si="35"/>
        <v>1.8700233407056575</v>
      </c>
      <c r="X193" s="27"/>
      <c r="Y193" s="35">
        <f t="shared" ref="Y193:AC193" si="43">IF(Y25="-","-",AVERAGE(Y25,Y37,Y49,Y61,Y73,Y85,Y97,Y109,Y121,Y133,Y145,Y157,Y169,Y181))</f>
        <v>1.8814424180395017</v>
      </c>
      <c r="Z193" s="35" t="str">
        <f t="shared" si="43"/>
        <v>-</v>
      </c>
      <c r="AA193" s="35" t="str">
        <f t="shared" si="43"/>
        <v>-</v>
      </c>
      <c r="AB193" s="35" t="str">
        <f t="shared" si="43"/>
        <v>-</v>
      </c>
      <c r="AC193" s="35" t="str">
        <f t="shared" si="43"/>
        <v>-</v>
      </c>
      <c r="AD193" s="25"/>
    </row>
    <row r="194" spans="1:30" s="26" customFormat="1" ht="11.25" x14ac:dyDescent="0.15">
      <c r="A194" s="207"/>
      <c r="B194" s="123" t="s">
        <v>253</v>
      </c>
      <c r="C194" s="123" t="str">
        <f>B194&amp;"_"&amp;D194</f>
        <v>Total_GB average</v>
      </c>
      <c r="D194" s="116" t="s">
        <v>136</v>
      </c>
      <c r="E194" s="75"/>
      <c r="F194" s="27"/>
      <c r="G194" s="35">
        <f t="shared" si="34"/>
        <v>112.54014089987002</v>
      </c>
      <c r="H194" s="35">
        <f t="shared" si="34"/>
        <v>112.75186969656353</v>
      </c>
      <c r="I194" s="35">
        <f t="shared" si="34"/>
        <v>113.13459962758513</v>
      </c>
      <c r="J194" s="35">
        <f t="shared" si="34"/>
        <v>113.76978601766571</v>
      </c>
      <c r="K194" s="35">
        <f t="shared" si="34"/>
        <v>115.12266114799611</v>
      </c>
      <c r="L194" s="35">
        <f t="shared" si="34"/>
        <v>116.39299283424974</v>
      </c>
      <c r="M194" s="35">
        <f t="shared" si="34"/>
        <v>119.87040737157623</v>
      </c>
      <c r="N194" s="35">
        <f t="shared" si="34"/>
        <v>120.87005360617376</v>
      </c>
      <c r="O194" s="27"/>
      <c r="P194" s="35">
        <f t="shared" si="35"/>
        <v>120.87005360617376</v>
      </c>
      <c r="Q194" s="35">
        <f t="shared" si="35"/>
        <v>123.72322842589558</v>
      </c>
      <c r="R194" s="35">
        <f t="shared" si="35"/>
        <v>124.29978943442619</v>
      </c>
      <c r="S194" s="35">
        <f t="shared" si="35"/>
        <v>126.32621340908987</v>
      </c>
      <c r="T194" s="35">
        <f t="shared" si="35"/>
        <v>125.8140493338626</v>
      </c>
      <c r="U194" s="35">
        <f t="shared" si="35"/>
        <v>126.32200050294777</v>
      </c>
      <c r="V194" s="35">
        <f t="shared" si="35"/>
        <v>122.18115504534576</v>
      </c>
      <c r="W194" s="35">
        <f t="shared" si="35"/>
        <v>129.5951336955761</v>
      </c>
      <c r="X194" s="27"/>
      <c r="Y194" s="35">
        <f t="shared" ref="Y194:AC194" si="44">IF(Y26="-","-",AVERAGE(Y26,Y38,Y50,Y62,Y74,Y86,Y98,Y110,Y122,Y134,Y146,Y158,Y170,Y182))</f>
        <v>130.38649111959694</v>
      </c>
      <c r="Z194" s="35" t="str">
        <f t="shared" si="44"/>
        <v>-</v>
      </c>
      <c r="AA194" s="35" t="str">
        <f t="shared" si="44"/>
        <v>-</v>
      </c>
      <c r="AB194" s="35" t="str">
        <f t="shared" si="44"/>
        <v>-</v>
      </c>
      <c r="AC194" s="35" t="str">
        <f t="shared" si="44"/>
        <v>-</v>
      </c>
      <c r="AD194" s="25"/>
    </row>
    <row r="195" spans="1:30" x14ac:dyDescent="0.2"/>
    <row r="196" spans="1:30" x14ac:dyDescent="0.2"/>
    <row r="197" spans="1:30" x14ac:dyDescent="0.2"/>
    <row r="198" spans="1:30" x14ac:dyDescent="0.2"/>
    <row r="199" spans="1:30" x14ac:dyDescent="0.2"/>
    <row r="200" spans="1:30" x14ac:dyDescent="0.2"/>
    <row r="201" spans="1:30" x14ac:dyDescent="0.2"/>
    <row r="202" spans="1:30" x14ac:dyDescent="0.2"/>
    <row r="203" spans="1:30" x14ac:dyDescent="0.2"/>
    <row r="204" spans="1:30" x14ac:dyDescent="0.2"/>
    <row r="205" spans="1:30" x14ac:dyDescent="0.2"/>
    <row r="206" spans="1:30" x14ac:dyDescent="0.2"/>
    <row r="207" spans="1:30" x14ac:dyDescent="0.2"/>
    <row r="208" spans="1:3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sheetData>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79998168889431442"/>
    <pageSetUpPr autoPageBreaks="0"/>
  </sheetPr>
  <dimension ref="A1:AD459"/>
  <sheetViews>
    <sheetView zoomScaleNormal="100" workbookViewId="0"/>
  </sheetViews>
  <sheetFormatPr defaultColWidth="0" defaultRowHeight="14.25" zeroHeight="1" x14ac:dyDescent="0.2"/>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x14ac:dyDescent="0.2">
      <c r="A1" s="205"/>
    </row>
    <row r="2" spans="1:30" s="64" customFormat="1" ht="18.600000000000001" customHeight="1" x14ac:dyDescent="0.25">
      <c r="A2" s="205"/>
      <c r="B2" s="24" t="s">
        <v>194</v>
      </c>
      <c r="C2" s="24"/>
      <c r="D2" s="24"/>
    </row>
    <row r="3" spans="1:30" s="64" customFormat="1" ht="24.6" customHeight="1" x14ac:dyDescent="0.2">
      <c r="A3" s="205"/>
      <c r="B3" s="433" t="s">
        <v>195</v>
      </c>
      <c r="C3" s="433"/>
      <c r="D3" s="433"/>
      <c r="E3" s="433"/>
      <c r="F3" s="433"/>
      <c r="G3" s="433"/>
      <c r="H3" s="433"/>
      <c r="I3" s="66"/>
      <c r="J3" s="66"/>
      <c r="K3" s="66"/>
      <c r="L3" s="66"/>
      <c r="M3" s="66"/>
      <c r="N3" s="66"/>
      <c r="O3" s="66"/>
      <c r="P3" s="66"/>
      <c r="Q3" s="66"/>
      <c r="X3" s="66"/>
    </row>
    <row r="4" spans="1:30" s="64" customFormat="1" ht="16.350000000000001" customHeight="1" x14ac:dyDescent="0.2">
      <c r="A4" s="205"/>
      <c r="B4" s="140"/>
      <c r="C4" s="140"/>
      <c r="D4" s="140"/>
      <c r="E4" s="140"/>
      <c r="F4" s="65"/>
      <c r="G4" s="65"/>
      <c r="I4" s="66"/>
      <c r="J4" s="66"/>
      <c r="K4" s="66"/>
      <c r="L4" s="66"/>
      <c r="M4" s="66"/>
      <c r="N4" s="66"/>
      <c r="O4" s="66"/>
      <c r="P4" s="66"/>
      <c r="Q4" s="66"/>
      <c r="X4" s="66"/>
    </row>
    <row r="5" spans="1:30" ht="16.350000000000001" customHeight="1" x14ac:dyDescent="0.2">
      <c r="B5" s="69"/>
      <c r="C5" s="69"/>
      <c r="D5" s="69"/>
      <c r="E5" s="69"/>
      <c r="F5" s="69"/>
      <c r="G5" s="69"/>
      <c r="I5" s="70"/>
      <c r="J5" s="70"/>
      <c r="K5" s="70"/>
      <c r="L5" s="70"/>
      <c r="M5" s="70"/>
      <c r="N5" s="70"/>
      <c r="O5" s="70"/>
      <c r="P5" s="70"/>
      <c r="Q5" s="70"/>
      <c r="X5" s="70"/>
    </row>
    <row r="6" spans="1:30" ht="23.25" x14ac:dyDescent="0.2">
      <c r="B6" s="72" t="s">
        <v>196</v>
      </c>
      <c r="C6" s="74" t="s">
        <v>255</v>
      </c>
      <c r="D6" s="69"/>
      <c r="E6" s="69"/>
      <c r="F6" s="69"/>
      <c r="G6" s="69"/>
      <c r="I6" s="70"/>
      <c r="J6" s="70"/>
      <c r="K6" s="70"/>
      <c r="L6" s="70"/>
      <c r="M6" s="70"/>
      <c r="N6" s="70"/>
      <c r="O6" s="70"/>
      <c r="P6" s="70"/>
      <c r="Q6" s="70"/>
      <c r="X6" s="70"/>
    </row>
    <row r="7" spans="1:30" ht="14.85" customHeight="1" x14ac:dyDescent="0.2">
      <c r="B7" s="72" t="s">
        <v>198</v>
      </c>
      <c r="C7" s="74" t="s">
        <v>117</v>
      </c>
      <c r="D7" s="69"/>
      <c r="E7" s="69"/>
      <c r="F7" s="69"/>
      <c r="G7" s="69"/>
      <c r="I7" s="70"/>
      <c r="J7" s="70"/>
      <c r="K7" s="70"/>
      <c r="L7" s="70"/>
      <c r="M7" s="70"/>
      <c r="N7" s="70"/>
      <c r="O7" s="70"/>
      <c r="P7" s="70"/>
      <c r="Q7" s="70"/>
      <c r="X7" s="70"/>
    </row>
    <row r="8" spans="1:30" ht="12.6" customHeight="1" x14ac:dyDescent="0.2">
      <c r="B8" s="73" t="s">
        <v>200</v>
      </c>
      <c r="C8" s="75" t="s">
        <v>139</v>
      </c>
    </row>
    <row r="9" spans="1:30" s="25" customFormat="1" ht="11.25" x14ac:dyDescent="0.15">
      <c r="A9" s="207"/>
    </row>
    <row r="10" spans="1:30" s="26" customFormat="1" ht="11.25" customHeight="1" x14ac:dyDescent="0.15">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x14ac:dyDescent="0.15">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x14ac:dyDescent="0.15">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x14ac:dyDescent="0.15">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x14ac:dyDescent="0.15">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x14ac:dyDescent="0.15">
      <c r="A15" s="207"/>
      <c r="B15" s="123" t="s">
        <v>244</v>
      </c>
      <c r="C15" s="123" t="s">
        <v>180</v>
      </c>
      <c r="D15" s="116" t="s">
        <v>131</v>
      </c>
      <c r="E15" s="75"/>
      <c r="F15" s="27"/>
      <c r="G15" s="35" t="s">
        <v>249</v>
      </c>
      <c r="H15" s="35" t="s">
        <v>249</v>
      </c>
      <c r="I15" s="35" t="s">
        <v>249</v>
      </c>
      <c r="J15" s="35" t="s">
        <v>249</v>
      </c>
      <c r="K15" s="35" t="s">
        <v>249</v>
      </c>
      <c r="L15" s="35" t="s">
        <v>249</v>
      </c>
      <c r="M15" s="35" t="s">
        <v>249</v>
      </c>
      <c r="N15" s="35" t="s">
        <v>249</v>
      </c>
      <c r="O15" s="27"/>
      <c r="P15" s="35" t="s">
        <v>249</v>
      </c>
      <c r="Q15" s="35" t="s">
        <v>249</v>
      </c>
      <c r="R15" s="35" t="s">
        <v>249</v>
      </c>
      <c r="S15" s="35" t="s">
        <v>249</v>
      </c>
      <c r="T15" s="35" t="s">
        <v>249</v>
      </c>
      <c r="U15" s="35" t="s">
        <v>249</v>
      </c>
      <c r="V15" s="35" t="s">
        <v>249</v>
      </c>
      <c r="W15" s="35" t="s">
        <v>249</v>
      </c>
      <c r="X15" s="27"/>
      <c r="Y15" s="35" t="s">
        <v>249</v>
      </c>
      <c r="Z15" s="35" t="s">
        <v>249</v>
      </c>
      <c r="AA15" s="35" t="s">
        <v>249</v>
      </c>
      <c r="AB15" s="35" t="s">
        <v>249</v>
      </c>
      <c r="AC15" s="35" t="s">
        <v>249</v>
      </c>
      <c r="AD15" s="25"/>
    </row>
    <row r="16" spans="1:30" s="26" customFormat="1" ht="11.25" customHeight="1" x14ac:dyDescent="0.15">
      <c r="A16" s="207"/>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x14ac:dyDescent="0.15">
      <c r="A17" s="207"/>
      <c r="B17" s="123" t="s">
        <v>245</v>
      </c>
      <c r="C17" s="123" t="s">
        <v>182</v>
      </c>
      <c r="D17" s="116" t="s">
        <v>131</v>
      </c>
      <c r="E17" s="75"/>
      <c r="F17" s="27"/>
      <c r="G17" s="35" t="str">
        <f>IF('3c AA'!J153="-","-",'3c AA'!J153)</f>
        <v>-</v>
      </c>
      <c r="H17" s="35" t="str">
        <f>IF('3c AA'!K153="-","-",'3c AA'!K153)</f>
        <v>-</v>
      </c>
      <c r="I17" s="35" t="str">
        <f>IF('3c AA'!L153="-","-",'3c AA'!L153)</f>
        <v>-</v>
      </c>
      <c r="J17" s="35" t="str">
        <f>IF('3c AA'!M153="-","-",'3c AA'!M153)</f>
        <v>-</v>
      </c>
      <c r="K17" s="35" t="str">
        <f>IF('3c AA'!N153="-","-",'3c AA'!N153)</f>
        <v>-</v>
      </c>
      <c r="L17" s="35" t="str">
        <f>IF('3c AA'!O153="-","-",'3c AA'!O153)</f>
        <v>-</v>
      </c>
      <c r="M17" s="35" t="str">
        <f>IF('3c AA'!P153="-","-",'3c AA'!P153)</f>
        <v>-</v>
      </c>
      <c r="N17" s="35" t="str">
        <f>IF('3c AA'!Q153="-","-",'3c AA'!Q153)</f>
        <v>-</v>
      </c>
      <c r="O17" s="27"/>
      <c r="P17" s="35" t="str">
        <f>IF('3c AA'!S153="-","-",'3c AA'!S153)</f>
        <v>-</v>
      </c>
      <c r="Q17" s="35" t="str">
        <f>IF('3c AA'!T153="-","-",'3c AA'!T153)</f>
        <v>-</v>
      </c>
      <c r="R17" s="35" t="str">
        <f>IF('3c AA'!U153="-","-",'3c AA'!U153)</f>
        <v>-</v>
      </c>
      <c r="S17" s="35" t="str">
        <f>IF('3c AA'!V153="-","-",'3c AA'!V153)</f>
        <v>-</v>
      </c>
      <c r="T17" s="35">
        <f>IF('3c AA'!W153="-","-",'3c AA'!W153)</f>
        <v>0</v>
      </c>
      <c r="U17" s="35">
        <f>IF('3c AA'!X153="-","-",'3c AA'!X153)</f>
        <v>0</v>
      </c>
      <c r="V17" s="35">
        <f>IF('3c AA'!Y153="-","-",'3c AA'!Y153)</f>
        <v>0</v>
      </c>
      <c r="W17" s="35" t="str">
        <f>IF('3c AA'!Z153="-","-",'3c AA'!Z153)</f>
        <v>-</v>
      </c>
      <c r="X17" s="27"/>
      <c r="Y17" s="35">
        <f>IF('3c AA'!AB153="-","-",'3c AA'!AB153)</f>
        <v>0</v>
      </c>
      <c r="Z17" s="35" t="str">
        <f>IF('3c AA'!AC153="-","-",'3c AA'!AC153)</f>
        <v>-</v>
      </c>
      <c r="AA17" s="35" t="str">
        <f>IF('3c AA'!AD153="-","-",'3c AA'!AD153)</f>
        <v>-</v>
      </c>
      <c r="AB17" s="35" t="str">
        <f>IF('3c AA'!AE153="-","-",'3c AA'!AE153)</f>
        <v>-</v>
      </c>
      <c r="AC17" s="35" t="str">
        <f>IF('3c AA'!AF153="-","-",'3c AA'!AF153)</f>
        <v>-</v>
      </c>
      <c r="AD17" s="25"/>
    </row>
    <row r="18" spans="1:30" s="26" customFormat="1" ht="11.25" customHeight="1" x14ac:dyDescent="0.15">
      <c r="A18" s="207"/>
      <c r="B18" s="123" t="s">
        <v>246</v>
      </c>
      <c r="C18" s="123" t="s">
        <v>183</v>
      </c>
      <c r="D18" s="116" t="s">
        <v>131</v>
      </c>
      <c r="E18" s="75"/>
      <c r="F18" s="27"/>
      <c r="G18" s="35">
        <f>IF('3d PC'!G15="","",'3d PC'!G61)</f>
        <v>6.5567588596821027</v>
      </c>
      <c r="H18" s="35">
        <f>IF('3d PC'!H15="","",'3d PC'!H61)</f>
        <v>6.5567588596821027</v>
      </c>
      <c r="I18" s="35">
        <f>IF('3d PC'!I15="","",'3d PC'!I61)</f>
        <v>6.6197359495950758</v>
      </c>
      <c r="J18" s="35">
        <f>IF('3d PC'!J15="","",'3d PC'!J61)</f>
        <v>6.6197359495950758</v>
      </c>
      <c r="K18" s="35">
        <f>IF('3d PC'!K15="","",'3d PC'!K61)</f>
        <v>6.6995028867368616</v>
      </c>
      <c r="L18" s="35">
        <f>IF('3d PC'!L15="","",'3d PC'!L61)</f>
        <v>6.6995028867368616</v>
      </c>
      <c r="M18" s="35">
        <f>IF('3d PC'!M15="","",'3d PC'!M61)</f>
        <v>7.1131218301273513</v>
      </c>
      <c r="N18" s="35">
        <f>IF('3d PC'!N15="","",'3d PC'!N61)</f>
        <v>7.1131218301273513</v>
      </c>
      <c r="O18" s="27"/>
      <c r="P18" s="35">
        <f>'3d PC'!P61</f>
        <v>7.1131218301273513</v>
      </c>
      <c r="Q18" s="35">
        <f>'3d PC'!Q61</f>
        <v>7.2804579515147188</v>
      </c>
      <c r="R18" s="35">
        <f>'3d PC'!R61</f>
        <v>7.1935840895118579</v>
      </c>
      <c r="S18" s="35">
        <f>'3d PC'!S61</f>
        <v>7.3593999937099728</v>
      </c>
      <c r="T18" s="35">
        <f>'3d PC'!T61</f>
        <v>7.0492243060839304</v>
      </c>
      <c r="U18" s="35">
        <f>'3d PC'!U61</f>
        <v>7.1089669218364691</v>
      </c>
      <c r="V18" s="35">
        <f>'3d PC'!V61</f>
        <v>6.9829560851947949</v>
      </c>
      <c r="W18" s="35">
        <f>'3d PC'!W61</f>
        <v>9.6262235975887975</v>
      </c>
      <c r="X18" s="27"/>
      <c r="Y18" s="35">
        <f>'3d PC'!Y61</f>
        <v>9.9504863797742438</v>
      </c>
      <c r="Z18" s="35" t="str">
        <f>'3d PC'!Z61</f>
        <v>-</v>
      </c>
      <c r="AA18" s="35" t="str">
        <f>'3d PC'!AA61</f>
        <v>-</v>
      </c>
      <c r="AB18" s="35" t="str">
        <f>'3d PC'!AB61</f>
        <v>-</v>
      </c>
      <c r="AC18" s="35" t="str">
        <f>'3d PC'!AC61</f>
        <v>-</v>
      </c>
      <c r="AD18" s="25"/>
    </row>
    <row r="19" spans="1:30" s="26" customFormat="1" ht="11.25" customHeight="1" x14ac:dyDescent="0.15">
      <c r="A19" s="207"/>
      <c r="B19" s="123" t="s">
        <v>247</v>
      </c>
      <c r="C19" s="123" t="s">
        <v>184</v>
      </c>
      <c r="D19" s="116" t="s">
        <v>131</v>
      </c>
      <c r="E19" s="75"/>
      <c r="F19" s="27"/>
      <c r="G19" s="35">
        <f>IF('3e NC-Elec'!H43="-","-",'3e NC-Elec'!H43)</f>
        <v>17.118500000000001</v>
      </c>
      <c r="H19" s="35">
        <f>IF('3e NC-Elec'!I43="-","-",'3e NC-Elec'!I43)</f>
        <v>17.118500000000001</v>
      </c>
      <c r="I19" s="35">
        <f>IF('3e NC-Elec'!J43="-","-",'3e NC-Elec'!J43)</f>
        <v>16.753499999999999</v>
      </c>
      <c r="J19" s="35">
        <f>IF('3e NC-Elec'!K43="-","-",'3e NC-Elec'!K43)</f>
        <v>16.753499999999999</v>
      </c>
      <c r="K19" s="35">
        <f>IF('3e NC-Elec'!L43="-","-",'3e NC-Elec'!L43)</f>
        <v>17.118500000000001</v>
      </c>
      <c r="L19" s="35">
        <f>IF('3e NC-Elec'!M43="-","-",'3e NC-Elec'!M43)</f>
        <v>17.118500000000001</v>
      </c>
      <c r="M19" s="35">
        <f>IF('3e NC-Elec'!N43="-","-",'3e NC-Elec'!N43)</f>
        <v>16.169499999999999</v>
      </c>
      <c r="N19" s="35">
        <f>IF('3e NC-Elec'!O43="-","-",'3e NC-Elec'!O43)</f>
        <v>16.169499999999999</v>
      </c>
      <c r="O19" s="27"/>
      <c r="P19" s="35">
        <f>'3e NC-Elec'!Q43</f>
        <v>16.169499999999999</v>
      </c>
      <c r="Q19" s="35">
        <f>'3e NC-Elec'!R43</f>
        <v>17.775500000000001</v>
      </c>
      <c r="R19" s="35">
        <f>'3e NC-Elec'!S43</f>
        <v>17.775500000000001</v>
      </c>
      <c r="S19" s="35">
        <f>'3e NC-Elec'!T43</f>
        <v>17.666</v>
      </c>
      <c r="T19" s="35">
        <f>'3e NC-Elec'!U43</f>
        <v>17.666</v>
      </c>
      <c r="U19" s="35">
        <f>'3e NC-Elec'!V43</f>
        <v>14.490500000000003</v>
      </c>
      <c r="V19" s="35">
        <f>'3e NC-Elec'!W43</f>
        <v>14.490500000000003</v>
      </c>
      <c r="W19" s="35">
        <f>'3e NC-Elec'!X43</f>
        <v>59.2395</v>
      </c>
      <c r="X19" s="27"/>
      <c r="Y19" s="35">
        <f>'3e NC-Elec'!Z43</f>
        <v>59.2395</v>
      </c>
      <c r="Z19" s="35" t="str">
        <f>'3e NC-Elec'!AA43</f>
        <v>-</v>
      </c>
      <c r="AA19" s="35" t="str">
        <f>'3e NC-Elec'!AB43</f>
        <v>-</v>
      </c>
      <c r="AB19" s="35" t="str">
        <f>'3e NC-Elec'!AC43</f>
        <v>-</v>
      </c>
      <c r="AC19" s="35" t="str">
        <f>'3e NC-Elec'!AD43</f>
        <v>-</v>
      </c>
      <c r="AD19" s="25"/>
    </row>
    <row r="20" spans="1:30" s="26" customFormat="1" ht="11.25" customHeight="1" x14ac:dyDescent="0.15">
      <c r="A20" s="207"/>
      <c r="B20" s="123" t="s">
        <v>248</v>
      </c>
      <c r="C20" s="123" t="s">
        <v>185</v>
      </c>
      <c r="D20" s="116" t="s">
        <v>131</v>
      </c>
      <c r="E20" s="75"/>
      <c r="F20" s="27"/>
      <c r="G20" s="35">
        <f>IF('3g CPIH'!C$17="-","-",'3h OC '!$E$9*('3g CPIH'!C$17/'3g CPIH'!$G$17))</f>
        <v>39.034507632093934</v>
      </c>
      <c r="H20" s="35">
        <f>IF('3g CPIH'!D$17="-","-",'3h OC '!$E$9*('3g CPIH'!D$17/'3g CPIH'!$G$17))</f>
        <v>39.112654794520544</v>
      </c>
      <c r="I20" s="35">
        <f>IF('3g CPIH'!E$17="-","-",'3h OC '!$E$9*('3g CPIH'!E$17/'3g CPIH'!$G$17))</f>
        <v>39.229875538160471</v>
      </c>
      <c r="J20" s="35">
        <f>IF('3g CPIH'!F$17="-","-",'3h OC '!$E$9*('3g CPIH'!F$17/'3g CPIH'!$G$17))</f>
        <v>39.464317025440316</v>
      </c>
      <c r="K20" s="35">
        <f>IF('3g CPIH'!G$17="-","-",'3h OC '!$E$9*('3g CPIH'!G$17/'3g CPIH'!$G$17))</f>
        <v>39.933199999999999</v>
      </c>
      <c r="L20" s="35">
        <f>IF('3g CPIH'!H$17="-","-",'3h OC '!$E$9*('3g CPIH'!H$17/'3g CPIH'!$G$17))</f>
        <v>40.441156555772999</v>
      </c>
      <c r="M20" s="35">
        <f>IF('3g CPIH'!I$17="-","-",'3h OC '!$E$9*('3g CPIH'!I$17/'3g CPIH'!$G$17))</f>
        <v>41.027260273972601</v>
      </c>
      <c r="N20" s="35">
        <f>IF('3g CPIH'!J$17="-","-",'3h OC '!$E$9*('3g CPIH'!J$17/'3g CPIH'!$G$17))</f>
        <v>41.378922504892373</v>
      </c>
      <c r="O20" s="27"/>
      <c r="P20" s="35">
        <f>IF('3g CPIH'!L$17="-","-",'3h OC '!$E$9*('3g CPIH'!L$17/'3g CPIH'!$G$17))</f>
        <v>41.378922504892373</v>
      </c>
      <c r="Q20" s="35">
        <f>IF('3g CPIH'!M$17="-","-",'3h OC '!$E$9*('3g CPIH'!M$17/'3g CPIH'!$G$17))</f>
        <v>41.847805479452056</v>
      </c>
      <c r="R20" s="35">
        <f>IF('3g CPIH'!N$17="-","-",'3h OC '!$E$9*('3g CPIH'!N$17/'3g CPIH'!$G$17))</f>
        <v>42.160394129158512</v>
      </c>
      <c r="S20" s="35">
        <f>IF('3g CPIH'!O$17="-","-",'3h OC '!$E$9*('3g CPIH'!O$17/'3g CPIH'!$G$17))</f>
        <v>42.394835616438357</v>
      </c>
      <c r="T20" s="35">
        <f>IF('3g CPIH'!P$17="-","-",'3h OC '!$E$9*('3g CPIH'!P$17/'3g CPIH'!$G$17))</f>
        <v>42.512056360078276</v>
      </c>
      <c r="U20" s="35">
        <f>IF('3g CPIH'!Q$17="-","-",'3h OC '!$E$9*('3g CPIH'!Q$17/'3g CPIH'!$G$17))</f>
        <v>42.746497847358121</v>
      </c>
      <c r="V20" s="35">
        <f>IF('3g CPIH'!R$17="-","-",'3h OC '!$E$9*('3g CPIH'!R$17/'3g CPIH'!$G$17))</f>
        <v>43.527969471624267</v>
      </c>
      <c r="W20" s="35">
        <f>IF('3g CPIH'!S$17="-","-",'3h OC '!$E$9*('3g CPIH'!S$17/'3g CPIH'!$G$17))</f>
        <v>44.817397651663406</v>
      </c>
      <c r="X20" s="27"/>
      <c r="Y20" s="35">
        <f>IF('3g CPIH'!U$17="-","-",'3h OC '!$E$9*('3g CPIH'!U$17/'3g CPIH'!$G$17))</f>
        <v>47.083665362035227</v>
      </c>
      <c r="Z20" s="35" t="str">
        <f>IF('3g CPIH'!V$17="-","-",'3h OC '!$E$9*('3g CPIH'!V$17/'3g CPIH'!$G$17))</f>
        <v>-</v>
      </c>
      <c r="AA20" s="35" t="str">
        <f>IF('3g CPIH'!W$17="-","-",'3h OC '!$E$9*('3g CPIH'!W$17/'3g CPIH'!$G$17))</f>
        <v>-</v>
      </c>
      <c r="AB20" s="35" t="str">
        <f>IF('3g CPIH'!X$17="-","-",'3h OC '!$E$9*('3g CPIH'!X$17/'3g CPIH'!$G$17))</f>
        <v>-</v>
      </c>
      <c r="AC20" s="35" t="str">
        <f>IF('3g CPIH'!Y$17="-","-",'3h OC '!$E$9*('3g CPIH'!Y$17/'3g CPIH'!$G$17))</f>
        <v>-</v>
      </c>
      <c r="AD20" s="25"/>
    </row>
    <row r="21" spans="1:30" s="26" customFormat="1" ht="11.25" customHeight="1" x14ac:dyDescent="0.15">
      <c r="A21" s="207"/>
      <c r="B21" s="123" t="s">
        <v>248</v>
      </c>
      <c r="C21" s="123" t="s">
        <v>186</v>
      </c>
      <c r="D21" s="116" t="s">
        <v>131</v>
      </c>
      <c r="E21" s="75"/>
      <c r="F21" s="27"/>
      <c r="G21" s="35" t="s">
        <v>249</v>
      </c>
      <c r="H21" s="35" t="s">
        <v>249</v>
      </c>
      <c r="I21" s="35" t="s">
        <v>249</v>
      </c>
      <c r="J21" s="35" t="s">
        <v>249</v>
      </c>
      <c r="K21" s="35">
        <f>IF('3i SMNCC'!G$64="-","-",'3i SMNCC'!G$64)</f>
        <v>0</v>
      </c>
      <c r="L21" s="35">
        <f>IF('3i SMNCC'!H$64="-","-",'3i SMNCC'!H$64)</f>
        <v>-0.1310662676190151</v>
      </c>
      <c r="M21" s="35">
        <f>IF('3i SMNCC'!I$64="-","-",'3i SMNCC'!I$64)</f>
        <v>1.6490220555819262</v>
      </c>
      <c r="N21" s="35">
        <f>IF('3i SMNCC'!J$64="-","-",'3i SMNCC'!J$64)</f>
        <v>1.7011822078168848</v>
      </c>
      <c r="O21" s="27"/>
      <c r="P21" s="35">
        <f>IF('3i SMNCC'!L$64="-","-",'3i SMNCC'!L$64)</f>
        <v>1.7011822078168848</v>
      </c>
      <c r="Q21" s="35">
        <f>IF('3i SMNCC'!M$64="-","-",'3i SMNCC'!M$64)</f>
        <v>3.37071596157242</v>
      </c>
      <c r="R21" s="35">
        <f>IF('3i SMNCC'!N$64="-","-",'3i SMNCC'!N$64)</f>
        <v>3.2761312765157915</v>
      </c>
      <c r="S21" s="35">
        <f>IF('3i SMNCC'!O$64="-","-",'3i SMNCC'!O$64)</f>
        <v>4.8946129781636989</v>
      </c>
      <c r="T21" s="35">
        <f>IF('3i SMNCC'!P$64="-","-",'3i SMNCC'!P$64)</f>
        <v>4.2887571563853468</v>
      </c>
      <c r="U21" s="35">
        <f>IF('3i SMNCC'!Q$64="-","-",'3i SMNCC'!Q$64)</f>
        <v>4.0337120778428694</v>
      </c>
      <c r="V21" s="35">
        <f>IF('3i SMNCC'!R$64="-","-",'3i SMNCC'!R$64)</f>
        <v>4.3260832188341771</v>
      </c>
      <c r="W21" s="35">
        <f>IF('3i SMNCC'!S$64="-","-",'3i SMNCC'!S$64)</f>
        <v>4.2015880379606623</v>
      </c>
      <c r="X21" s="27"/>
      <c r="Y21" s="35">
        <f>IF('3i SMNCC'!U$64="-","-",'3i SMNCC'!U$64)</f>
        <v>4.0728065027047933</v>
      </c>
      <c r="Z21" s="35" t="str">
        <f>IF('3i SMNCC'!V$64="-","-",'3i SMNCC'!V$64)</f>
        <v>-</v>
      </c>
      <c r="AA21" s="35" t="str">
        <f>IF('3i SMNCC'!W$64="-","-",'3i SMNCC'!W$64)</f>
        <v>-</v>
      </c>
      <c r="AB21" s="35" t="str">
        <f>IF('3i SMNCC'!X$64="-","-",'3i SMNCC'!X$64)</f>
        <v>-</v>
      </c>
      <c r="AC21" s="35" t="str">
        <f>IF('3i SMNCC'!Y$64="-","-",'3i SMNCC'!Y$64)</f>
        <v>-</v>
      </c>
      <c r="AD21" s="25"/>
    </row>
    <row r="22" spans="1:30" s="26" customFormat="1" ht="11.25" customHeight="1" x14ac:dyDescent="0.15">
      <c r="A22" s="207"/>
      <c r="B22" s="123" t="s">
        <v>248</v>
      </c>
      <c r="C22" s="123" t="s">
        <v>187</v>
      </c>
      <c r="D22" s="116" t="s">
        <v>131</v>
      </c>
      <c r="E22" s="75"/>
      <c r="F22" s="27"/>
      <c r="G22" s="35">
        <f>IF('3g CPIH'!C$17="-","-",'3j PAAC PAP'!$G$17*('3g CPIH'!C$17/'3g CPIH'!$G$17))</f>
        <v>23.857918590998043</v>
      </c>
      <c r="H22" s="35">
        <f>IF('3g CPIH'!D$17="-","-",'3j PAAC PAP'!$G$17*('3g CPIH'!D$17/'3g CPIH'!$G$17))</f>
        <v>23.905682191780819</v>
      </c>
      <c r="I22" s="35">
        <f>IF('3g CPIH'!E$17="-","-",'3j PAAC PAP'!$G$17*('3g CPIH'!E$17/'3g CPIH'!$G$17))</f>
        <v>23.977327592954992</v>
      </c>
      <c r="J22" s="35">
        <f>IF('3g CPIH'!F$17="-","-",'3j PAAC PAP'!$G$17*('3g CPIH'!F$17/'3g CPIH'!$G$17))</f>
        <v>24.120618395303325</v>
      </c>
      <c r="K22" s="35">
        <f>IF('3g CPIH'!G$17="-","-",'3j PAAC PAP'!$G$17*('3g CPIH'!G$17/'3g CPIH'!$G$17))</f>
        <v>24.4072</v>
      </c>
      <c r="L22" s="35">
        <f>IF('3g CPIH'!H$17="-","-",'3j PAAC PAP'!$G$17*('3g CPIH'!H$17/'3g CPIH'!$G$17))</f>
        <v>24.717663405088064</v>
      </c>
      <c r="M22" s="35">
        <f>IF('3g CPIH'!I$17="-","-",'3j PAAC PAP'!$G$17*('3g CPIH'!I$17/'3g CPIH'!$G$17))</f>
        <v>25.075890410958902</v>
      </c>
      <c r="N22" s="35">
        <f>IF('3g CPIH'!J$17="-","-",'3j PAAC PAP'!$G$17*('3g CPIH'!J$17/'3g CPIH'!$G$17))</f>
        <v>25.290826614481411</v>
      </c>
      <c r="O22" s="27"/>
      <c r="P22" s="35">
        <f>IF('3g CPIH'!L$17="-","-",'3j PAAC PAP'!$G$17*('3g CPIH'!L$17/'3g CPIH'!$G$17))</f>
        <v>25.290826614481411</v>
      </c>
      <c r="Q22" s="35">
        <f>IF('3g CPIH'!M$17="-","-",'3j PAAC PAP'!$G$17*('3g CPIH'!M$17/'3g CPIH'!$G$17))</f>
        <v>25.577408219178082</v>
      </c>
      <c r="R22" s="35">
        <f>IF('3g CPIH'!N$17="-","-",'3j PAAC PAP'!$G$17*('3g CPIH'!N$17/'3g CPIH'!$G$17))</f>
        <v>25.768462622309197</v>
      </c>
      <c r="S22" s="35">
        <f>IF('3g CPIH'!O$17="-","-",'3j PAAC PAP'!$G$17*('3g CPIH'!O$17/'3g CPIH'!$G$17))</f>
        <v>25.911753424657533</v>
      </c>
      <c r="T22" s="35">
        <f>IF('3g CPIH'!P$17="-","-",'3j PAAC PAP'!$G$17*('3g CPIH'!P$17/'3g CPIH'!$G$17))</f>
        <v>25.983398825831699</v>
      </c>
      <c r="U22" s="35">
        <f>IF('3g CPIH'!Q$17="-","-",'3j PAAC PAP'!$G$17*('3g CPIH'!Q$17/'3g CPIH'!$G$17))</f>
        <v>26.126689628180038</v>
      </c>
      <c r="V22" s="35">
        <f>IF('3g CPIH'!R$17="-","-",'3j PAAC PAP'!$G$17*('3g CPIH'!R$17/'3g CPIH'!$G$17))</f>
        <v>26.604325636007829</v>
      </c>
      <c r="W22" s="35">
        <f>IF('3g CPIH'!S$17="-","-",'3j PAAC PAP'!$G$17*('3g CPIH'!S$17/'3g CPIH'!$G$17))</f>
        <v>27.39242504892368</v>
      </c>
      <c r="X22" s="27"/>
      <c r="Y22" s="35">
        <f>IF('3g CPIH'!U$17="-","-",'3j PAAC PAP'!$G$17*('3g CPIH'!U$17/'3g CPIH'!$G$17))</f>
        <v>28.777569471624265</v>
      </c>
      <c r="Z22" s="35" t="str">
        <f>IF('3g CPIH'!V$17="-","-",'3j PAAC PAP'!$G$17*('3g CPIH'!V$17/'3g CPIH'!$G$17))</f>
        <v>-</v>
      </c>
      <c r="AA22" s="35" t="str">
        <f>IF('3g CPIH'!W$17="-","-",'3j PAAC PAP'!$G$17*('3g CPIH'!W$17/'3g CPIH'!$G$17))</f>
        <v>-</v>
      </c>
      <c r="AB22" s="35" t="str">
        <f>IF('3g CPIH'!X$17="-","-",'3j PAAC PAP'!$G$17*('3g CPIH'!X$17/'3g CPIH'!$G$17))</f>
        <v>-</v>
      </c>
      <c r="AC22" s="35" t="str">
        <f>IF('3g CPIH'!Y$17="-","-",'3j PAAC PAP'!$G$17*('3g CPIH'!Y$17/'3g CPIH'!$G$17))</f>
        <v>-</v>
      </c>
      <c r="AD22" s="25"/>
    </row>
    <row r="23" spans="1:30" s="26" customFormat="1" ht="11.25" x14ac:dyDescent="0.15">
      <c r="A23" s="207"/>
      <c r="B23" s="123" t="s">
        <v>248</v>
      </c>
      <c r="C23" s="123" t="s">
        <v>188</v>
      </c>
      <c r="D23" s="116" t="s">
        <v>131</v>
      </c>
      <c r="E23" s="75"/>
      <c r="F23" s="27"/>
      <c r="G23" s="35">
        <f>IF(G18="-","-",SUM(G15:G21)*'3j PAAC PAP'!$G$35)</f>
        <v>0</v>
      </c>
      <c r="H23" s="35">
        <f>IF(H18="-","-",SUM(H15:H21)*'3j PAAC PAP'!$G$35)</f>
        <v>0</v>
      </c>
      <c r="I23" s="35">
        <f>IF(I18="-","-",SUM(I15:I21)*'3j PAAC PAP'!$G$35)</f>
        <v>0</v>
      </c>
      <c r="J23" s="35">
        <f>IF(J18="-","-",SUM(J15:J21)*'3j PAAC PAP'!$G$35)</f>
        <v>0</v>
      </c>
      <c r="K23" s="35">
        <f>IF(K18="-","-",SUM(K15:K21)*'3j PAAC PAP'!$G$35)</f>
        <v>0</v>
      </c>
      <c r="L23" s="35">
        <f>IF(L18="-","-",SUM(L15:L21)*'3j PAAC PAP'!$G$35)</f>
        <v>0</v>
      </c>
      <c r="M23" s="35">
        <f>IF(M18="-","-",SUM(M15:M21)*'3j PAAC PAP'!$G$35)</f>
        <v>0</v>
      </c>
      <c r="N23" s="35">
        <f>IF(N18="-","-",SUM(N15:N21)*'3j PAAC PAP'!$G$35)</f>
        <v>0</v>
      </c>
      <c r="O23" s="27"/>
      <c r="P23" s="35">
        <f>IF(P18="-","-",SUM(P15:P21)*'3j PAAC PAP'!$G$35)</f>
        <v>0</v>
      </c>
      <c r="Q23" s="35">
        <f>IF(Q18="-","-",SUM(Q15:Q21)*'3j PAAC PAP'!$G$35)</f>
        <v>0</v>
      </c>
      <c r="R23" s="35">
        <f>IF(R18="-","-",SUM(R15:R21)*'3j PAAC PAP'!$G$35)</f>
        <v>0</v>
      </c>
      <c r="S23" s="35">
        <f>IF(S18="-","-",SUM(S15:S21)*'3j PAAC PAP'!$G$35)</f>
        <v>0</v>
      </c>
      <c r="T23" s="35">
        <f>IF(T18="-","-",SUM(T15:T21)*'3j PAAC PAP'!$G$35)</f>
        <v>0</v>
      </c>
      <c r="U23" s="35">
        <f>IF(U18="-","-",SUM(U15:U21)*'3j PAAC PAP'!$G$35)</f>
        <v>0</v>
      </c>
      <c r="V23" s="35">
        <f>IF(V18="-","-",SUM(V15:V21)*'3j PAAC PAP'!$G$35)</f>
        <v>0</v>
      </c>
      <c r="W23" s="35">
        <f>IF(W18="-","-",SUM(W15:W21)*'3j PAAC PAP'!$G$35)</f>
        <v>0</v>
      </c>
      <c r="X23" s="27"/>
      <c r="Y23" s="35">
        <f>IF(Y18="-","-",SUM(Y15:Y21)*'3j PAAC PAP'!$G$35)</f>
        <v>0</v>
      </c>
      <c r="Z23" s="35" t="str">
        <f>IF(Z18="-","-",SUM(Z15:Z21)*'3j PAAC PAP'!$G$35)</f>
        <v>-</v>
      </c>
      <c r="AA23" s="35" t="str">
        <f>IF(AA18="-","-",SUM(AA15:AA21)*'3j PAAC PAP'!$G$35)</f>
        <v>-</v>
      </c>
      <c r="AB23" s="35" t="str">
        <f>IF(AB18="-","-",SUM(AB15:AB21)*'3j PAAC PAP'!$G$35)</f>
        <v>-</v>
      </c>
      <c r="AC23" s="35" t="str">
        <f>IF(AC18="-","-",SUM(AC15:AC21)*'3j PAAC PAP'!$G$35)</f>
        <v>-</v>
      </c>
      <c r="AD23" s="25"/>
    </row>
    <row r="24" spans="1:30" s="26" customFormat="1" ht="11.25" x14ac:dyDescent="0.15">
      <c r="A24" s="207"/>
      <c r="B24" s="123" t="s">
        <v>189</v>
      </c>
      <c r="C24" s="123" t="s">
        <v>250</v>
      </c>
      <c r="D24" s="116" t="s">
        <v>131</v>
      </c>
      <c r="E24" s="75"/>
      <c r="F24" s="27"/>
      <c r="G24" s="35">
        <f>IF(G18="-","-",SUM(G15:G23)*'3k EBIT'!$E$9)</f>
        <v>1.6766429246831682</v>
      </c>
      <c r="H24" s="35">
        <f>IF(H18="-","-",SUM(H15:H23)*'3k EBIT'!$E$9)</f>
        <v>1.6790815643450077</v>
      </c>
      <c r="I24" s="35">
        <f>IF(I18="-","-",SUM(I15:I23)*'3k EBIT'!$E$9)</f>
        <v>1.6768899441152016</v>
      </c>
      <c r="J24" s="35">
        <f>IF(J18="-","-",SUM(J15:J23)*'3k EBIT'!$E$9)</f>
        <v>1.6842058631007202</v>
      </c>
      <c r="K24" s="35">
        <f>IF(K18="-","-",SUM(K15:K23)*'3k EBIT'!$E$9)</f>
        <v>1.7074519471103196</v>
      </c>
      <c r="L24" s="35">
        <f>IF(L18="-","-",SUM(L15:L23)*'3k EBIT'!$E$9)</f>
        <v>1.7207646134410313</v>
      </c>
      <c r="M24" s="35">
        <f>IF(M18="-","-",SUM(M15:M23)*'3k EBIT'!$E$9)</f>
        <v>1.7631619012441706</v>
      </c>
      <c r="N24" s="35">
        <f>IF(N18="-","-",SUM(N15:N23)*'3k EBIT'!$E$9)</f>
        <v>1.7751460175509353</v>
      </c>
      <c r="O24" s="27"/>
      <c r="P24" s="35">
        <f>IF(P18="-","-",SUM(P15:P23)*'3k EBIT'!$E$9)</f>
        <v>1.7751460175509353</v>
      </c>
      <c r="Q24" s="35">
        <f>IF(Q18="-","-",SUM(Q15:Q23)*'3k EBIT'!$E$9)</f>
        <v>1.8564593592637402</v>
      </c>
      <c r="R24" s="35">
        <f>IF(R18="-","-",SUM(R15:R23)*'3k EBIT'!$E$9)</f>
        <v>1.8626994287716503</v>
      </c>
      <c r="S24" s="35">
        <f>IF(S18="-","-",SUM(S15:S23)*'3k EBIT'!$E$9)</f>
        <v>1.9024528277871942</v>
      </c>
      <c r="T24" s="35">
        <f>IF(T18="-","-",SUM(T15:T23)*'3k EBIT'!$E$9)</f>
        <v>1.8883690890058096</v>
      </c>
      <c r="U24" s="35">
        <f>IF(U18="-","-",SUM(U15:U23)*'3k EBIT'!$E$9)</f>
        <v>1.8303993058920125</v>
      </c>
      <c r="V24" s="35">
        <f>IF(V18="-","-",SUM(V15:V23)*'3k EBIT'!$E$9)</f>
        <v>1.8580077688850516</v>
      </c>
      <c r="W24" s="35">
        <f>IF(W18="-","-",SUM(W15:W23)*'3k EBIT'!$E$9)</f>
        <v>2.8137275378222921</v>
      </c>
      <c r="X24" s="27"/>
      <c r="Y24" s="35">
        <f>IF(Y18="-","-",SUM(Y15:Y23)*'3k EBIT'!$E$9)</f>
        <v>2.888234168806171</v>
      </c>
      <c r="Z24" s="35" t="str">
        <f>IF(Z18="-","-",SUM(Z15:Z23)*'3k EBIT'!$E$9)</f>
        <v>-</v>
      </c>
      <c r="AA24" s="35" t="str">
        <f>IF(AA18="-","-",SUM(AA15:AA23)*'3k EBIT'!$E$9)</f>
        <v>-</v>
      </c>
      <c r="AB24" s="35" t="str">
        <f>IF(AB18="-","-",SUM(AB15:AB23)*'3k EBIT'!$E$9)</f>
        <v>-</v>
      </c>
      <c r="AC24" s="35" t="str">
        <f>IF(AC18="-","-",SUM(AC15:AC23)*'3k EBIT'!$E$9)</f>
        <v>-</v>
      </c>
      <c r="AD24" s="25"/>
    </row>
    <row r="25" spans="1:30" s="26" customFormat="1" ht="11.25" x14ac:dyDescent="0.15">
      <c r="A25" s="207"/>
      <c r="B25" s="123" t="s">
        <v>251</v>
      </c>
      <c r="C25" s="158" t="s">
        <v>252</v>
      </c>
      <c r="D25" s="116" t="s">
        <v>131</v>
      </c>
      <c r="E25" s="116"/>
      <c r="F25" s="27"/>
      <c r="G25" s="35">
        <f>IF(G20="-","-",SUM(G15:G18,G20:G24)*'3l HAP'!$E$10)</f>
        <v>1.0413532478571814</v>
      </c>
      <c r="H25" s="35">
        <f>IF(H20="-","-",SUM(H15:H18,H20:H24)*'3l HAP'!$E$10)</f>
        <v>1.0432324114646192</v>
      </c>
      <c r="I25" s="35">
        <f>IF(I20="-","-",SUM(I15:I18,I20:I24)*'3l HAP'!$E$10)</f>
        <v>1.0468875607524735</v>
      </c>
      <c r="J25" s="35">
        <f>IF(J20="-","-",SUM(J15:J18,J20:J24)*'3l HAP'!$E$10)</f>
        <v>1.0525250515747866</v>
      </c>
      <c r="K25" s="35">
        <f>IF(K20="-","-",SUM(K15:K18,K20:K24)*'3l HAP'!$E$10)</f>
        <v>1.0650940221223564</v>
      </c>
      <c r="L25" s="35">
        <f>IF(L20="-","-",SUM(L15:L18,L20:L24)*'3l HAP'!$E$10)</f>
        <v>1.0753524782928614</v>
      </c>
      <c r="M25" s="35">
        <f>IF(M20="-","-",SUM(M15:M18,M20:M24)*'3l HAP'!$E$10)</f>
        <v>1.1219172312048677</v>
      </c>
      <c r="N25" s="35">
        <f>IF(N20="-","-",SUM(N15:N18,N20:N24)*'3l HAP'!$E$10)</f>
        <v>1.1311519351192563</v>
      </c>
      <c r="O25" s="27"/>
      <c r="P25" s="35">
        <f>IF(P20="-","-",SUM(P15:P18,P20:P24)*'3l HAP'!$E$10)</f>
        <v>1.1311519351192563</v>
      </c>
      <c r="Q25" s="35">
        <f>IF(Q20="-","-",SUM(Q15:Q18,Q20:Q24)*'3l HAP'!$E$10)</f>
        <v>1.1702968125021331</v>
      </c>
      <c r="R25" s="35">
        <f>IF(R20="-","-",SUM(R15:R18,R20:R24)*'3l HAP'!$E$10)</f>
        <v>1.1751052767088952</v>
      </c>
      <c r="S25" s="35">
        <f>IF(S20="-","-",SUM(S15:S18,S20:S24)*'3l HAP'!$E$10)</f>
        <v>1.2073415859235197</v>
      </c>
      <c r="T25" s="35">
        <f>IF(T20="-","-",SUM(T15:T18,T20:T24)*'3l HAP'!$E$10)</f>
        <v>1.1964889578010545</v>
      </c>
      <c r="U25" s="35">
        <f>IF(U20="-","-",SUM(U15:U18,U20:U24)*'3l HAP'!$E$10)</f>
        <v>1.1983111773012245</v>
      </c>
      <c r="V25" s="35">
        <f>IF(V20="-","-",SUM(V15:V18,V20:V24)*'3l HAP'!$E$10)</f>
        <v>1.2195856688653757</v>
      </c>
      <c r="W25" s="35">
        <f>IF(W20="-","-",SUM(W15:W18,W20:W24)*'3l HAP'!$E$10)</f>
        <v>1.3008727891966312</v>
      </c>
      <c r="X25" s="27"/>
      <c r="Y25" s="35">
        <f>IF(Y20="-","-",SUM(Y15:Y18,Y20:Y24)*'3l HAP'!$E$10)</f>
        <v>1.3582860067574751</v>
      </c>
      <c r="Z25" s="35" t="str">
        <f>IF(Z20="-","-",SUM(Z15:Z18,Z20:Z24)*'3l HAP'!$E$10)</f>
        <v>-</v>
      </c>
      <c r="AA25" s="35" t="str">
        <f>IF(AA20="-","-",SUM(AA15:AA18,AA20:AA24)*'3l HAP'!$E$10)</f>
        <v>-</v>
      </c>
      <c r="AB25" s="35" t="str">
        <f>IF(AB20="-","-",SUM(AB15:AB18,AB20:AB24)*'3l HAP'!$E$10)</f>
        <v>-</v>
      </c>
      <c r="AC25" s="35" t="str">
        <f>IF(AC20="-","-",SUM(AC15:AC18,AC20:AC24)*'3l HAP'!$E$10)</f>
        <v>-</v>
      </c>
      <c r="AD25" s="25"/>
    </row>
    <row r="26" spans="1:30" s="26" customFormat="1" ht="11.25" customHeight="1" x14ac:dyDescent="0.15">
      <c r="A26" s="207"/>
      <c r="B26" s="123" t="s">
        <v>253</v>
      </c>
      <c r="C26" s="123" t="str">
        <f>B26&amp;"_"&amp;D26</f>
        <v>Total_Eastern</v>
      </c>
      <c r="D26" s="116" t="s">
        <v>131</v>
      </c>
      <c r="E26" s="75"/>
      <c r="F26" s="27"/>
      <c r="G26" s="35">
        <f>IF(G20="-","-",SUM(G15:G25))</f>
        <v>89.285681255314429</v>
      </c>
      <c r="H26" s="35">
        <f t="shared" ref="H26:N26" si="0">IF(H20="-","-",SUM(H15:H25))</f>
        <v>89.415909821793093</v>
      </c>
      <c r="I26" s="35">
        <f t="shared" si="0"/>
        <v>89.304216585578203</v>
      </c>
      <c r="J26" s="35">
        <f t="shared" si="0"/>
        <v>89.694902285014223</v>
      </c>
      <c r="K26" s="35">
        <f t="shared" si="0"/>
        <v>90.930948855969532</v>
      </c>
      <c r="L26" s="35">
        <f t="shared" si="0"/>
        <v>91.641873671712787</v>
      </c>
      <c r="M26" s="35">
        <f t="shared" si="0"/>
        <v>93.91987370308982</v>
      </c>
      <c r="N26" s="35">
        <f t="shared" si="0"/>
        <v>94.559851109988216</v>
      </c>
      <c r="O26" s="27"/>
      <c r="P26" s="35">
        <f t="shared" ref="P26:W26" si="1">IF(P20="-","-",SUM(P15:P25))</f>
        <v>94.559851109988216</v>
      </c>
      <c r="Q26" s="35">
        <f t="shared" si="1"/>
        <v>98.878643783483142</v>
      </c>
      <c r="R26" s="35">
        <f t="shared" si="1"/>
        <v>99.21187682297591</v>
      </c>
      <c r="S26" s="35">
        <f t="shared" si="1"/>
        <v>101.33639642668027</v>
      </c>
      <c r="T26" s="35">
        <f t="shared" si="1"/>
        <v>100.58429469518612</v>
      </c>
      <c r="U26" s="35">
        <f t="shared" si="1"/>
        <v>97.535076958410741</v>
      </c>
      <c r="V26" s="35">
        <f t="shared" si="1"/>
        <v>99.009427849411495</v>
      </c>
      <c r="W26" s="35">
        <f t="shared" si="1"/>
        <v>149.39173466315546</v>
      </c>
      <c r="X26" s="27"/>
      <c r="Y26" s="35">
        <f t="shared" ref="Y26:AC26" si="2">IF(Y20="-","-",SUM(Y15:Y25))</f>
        <v>153.37054789170219</v>
      </c>
      <c r="Z26" s="35" t="str">
        <f t="shared" si="2"/>
        <v>-</v>
      </c>
      <c r="AA26" s="35" t="str">
        <f t="shared" si="2"/>
        <v>-</v>
      </c>
      <c r="AB26" s="35" t="str">
        <f t="shared" si="2"/>
        <v>-</v>
      </c>
      <c r="AC26" s="35" t="str">
        <f t="shared" si="2"/>
        <v>-</v>
      </c>
      <c r="AD26" s="25"/>
    </row>
    <row r="27" spans="1:30" s="26" customFormat="1" ht="11.25" customHeight="1" x14ac:dyDescent="0.15">
      <c r="A27" s="207"/>
      <c r="B27" s="120" t="s">
        <v>244</v>
      </c>
      <c r="C27" s="120" t="s">
        <v>180</v>
      </c>
      <c r="D27" s="118" t="s">
        <v>132</v>
      </c>
      <c r="E27" s="119"/>
      <c r="F27" s="27"/>
      <c r="G27" s="117" t="s">
        <v>249</v>
      </c>
      <c r="H27" s="117" t="s">
        <v>249</v>
      </c>
      <c r="I27" s="117" t="s">
        <v>249</v>
      </c>
      <c r="J27" s="117" t="s">
        <v>249</v>
      </c>
      <c r="K27" s="117" t="s">
        <v>249</v>
      </c>
      <c r="L27" s="117" t="s">
        <v>249</v>
      </c>
      <c r="M27" s="117" t="s">
        <v>249</v>
      </c>
      <c r="N27" s="117" t="s">
        <v>249</v>
      </c>
      <c r="O27" s="27"/>
      <c r="P27" s="117" t="s">
        <v>249</v>
      </c>
      <c r="Q27" s="117" t="s">
        <v>249</v>
      </c>
      <c r="R27" s="117" t="s">
        <v>249</v>
      </c>
      <c r="S27" s="117" t="s">
        <v>249</v>
      </c>
      <c r="T27" s="117" t="s">
        <v>249</v>
      </c>
      <c r="U27" s="117" t="s">
        <v>249</v>
      </c>
      <c r="V27" s="117" t="s">
        <v>249</v>
      </c>
      <c r="W27" s="117" t="s">
        <v>249</v>
      </c>
      <c r="X27" s="27"/>
      <c r="Y27" s="117" t="s">
        <v>249</v>
      </c>
      <c r="Z27" s="117" t="s">
        <v>249</v>
      </c>
      <c r="AA27" s="117" t="s">
        <v>249</v>
      </c>
      <c r="AB27" s="117" t="s">
        <v>249</v>
      </c>
      <c r="AC27" s="117" t="s">
        <v>249</v>
      </c>
      <c r="AD27" s="25"/>
    </row>
    <row r="28" spans="1:30" s="26" customFormat="1" ht="11.25" customHeight="1" x14ac:dyDescent="0.15">
      <c r="A28" s="207"/>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x14ac:dyDescent="0.15">
      <c r="A29" s="207"/>
      <c r="B29" s="120" t="s">
        <v>245</v>
      </c>
      <c r="C29" s="120" t="s">
        <v>182</v>
      </c>
      <c r="D29" s="118" t="s">
        <v>132</v>
      </c>
      <c r="E29" s="119"/>
      <c r="F29" s="27"/>
      <c r="G29" s="117" t="str">
        <f>IF('3c AA'!J154="-","-",'3c AA'!J154)</f>
        <v>-</v>
      </c>
      <c r="H29" s="117" t="str">
        <f>IF('3c AA'!K154="-","-",'3c AA'!K154)</f>
        <v>-</v>
      </c>
      <c r="I29" s="117" t="str">
        <f>IF('3c AA'!L154="-","-",'3c AA'!L154)</f>
        <v>-</v>
      </c>
      <c r="J29" s="117" t="str">
        <f>IF('3c AA'!M154="-","-",'3c AA'!M154)</f>
        <v>-</v>
      </c>
      <c r="K29" s="117" t="str">
        <f>IF('3c AA'!N154="-","-",'3c AA'!N154)</f>
        <v>-</v>
      </c>
      <c r="L29" s="117" t="str">
        <f>IF('3c AA'!O154="-","-",'3c AA'!O154)</f>
        <v>-</v>
      </c>
      <c r="M29" s="117" t="str">
        <f>IF('3c AA'!P154="-","-",'3c AA'!P154)</f>
        <v>-</v>
      </c>
      <c r="N29" s="117" t="str">
        <f>IF('3c AA'!Q154="-","-",'3c AA'!Q154)</f>
        <v>-</v>
      </c>
      <c r="O29" s="27"/>
      <c r="P29" s="117" t="str">
        <f>IF('3c AA'!S154="-","-",'3c AA'!S154)</f>
        <v>-</v>
      </c>
      <c r="Q29" s="117" t="str">
        <f>IF('3c AA'!T154="-","-",'3c AA'!T154)</f>
        <v>-</v>
      </c>
      <c r="R29" s="117" t="str">
        <f>IF('3c AA'!U154="-","-",'3c AA'!U154)</f>
        <v>-</v>
      </c>
      <c r="S29" s="117" t="str">
        <f>IF('3c AA'!V154="-","-",'3c AA'!V154)</f>
        <v>-</v>
      </c>
      <c r="T29" s="117">
        <f>IF('3c AA'!W154="-","-",'3c AA'!W154)</f>
        <v>0</v>
      </c>
      <c r="U29" s="117">
        <f>IF('3c AA'!X154="-","-",'3c AA'!X154)</f>
        <v>0</v>
      </c>
      <c r="V29" s="117">
        <f>IF('3c AA'!Y154="-","-",'3c AA'!Y154)</f>
        <v>0</v>
      </c>
      <c r="W29" s="117" t="str">
        <f>IF('3c AA'!Z154="-","-",'3c AA'!Z154)</f>
        <v>-</v>
      </c>
      <c r="X29" s="27"/>
      <c r="Y29" s="117">
        <f>IF('3c AA'!AB154="-","-",'3c AA'!AB154)</f>
        <v>0</v>
      </c>
      <c r="Z29" s="117" t="str">
        <f>IF('3c AA'!AC154="-","-",'3c AA'!AC154)</f>
        <v>-</v>
      </c>
      <c r="AA29" s="117" t="str">
        <f>IF('3c AA'!AD154="-","-",'3c AA'!AD154)</f>
        <v>-</v>
      </c>
      <c r="AB29" s="117" t="str">
        <f>IF('3c AA'!AE154="-","-",'3c AA'!AE154)</f>
        <v>-</v>
      </c>
      <c r="AC29" s="117" t="str">
        <f>IF('3c AA'!AF154="-","-",'3c AA'!AF154)</f>
        <v>-</v>
      </c>
      <c r="AD29" s="25"/>
    </row>
    <row r="30" spans="1:30" s="26" customFormat="1" ht="12.6" customHeight="1" x14ac:dyDescent="0.15">
      <c r="A30" s="207"/>
      <c r="B30" s="120" t="s">
        <v>246</v>
      </c>
      <c r="C30" s="120" t="s">
        <v>183</v>
      </c>
      <c r="D30" s="118" t="s">
        <v>132</v>
      </c>
      <c r="E30" s="119"/>
      <c r="F30" s="27"/>
      <c r="G30" s="117">
        <f>IF('3d PC'!G15="-","-",'3d PC'!G61)</f>
        <v>6.5567588596821027</v>
      </c>
      <c r="H30" s="117">
        <f>IF('3d PC'!H15="-","-",'3d PC'!H61)</f>
        <v>6.5567588596821027</v>
      </c>
      <c r="I30" s="117">
        <f>IF('3d PC'!I15="-","-",'3d PC'!I61)</f>
        <v>6.6197359495950758</v>
      </c>
      <c r="J30" s="117">
        <f>IF('3d PC'!J15="-","-",'3d PC'!J61)</f>
        <v>6.6197359495950758</v>
      </c>
      <c r="K30" s="117">
        <f>IF('3d PC'!K15="-","-",'3d PC'!K61)</f>
        <v>6.6995028867368616</v>
      </c>
      <c r="L30" s="117">
        <f>IF('3d PC'!L15="-","-",'3d PC'!L61)</f>
        <v>6.6995028867368616</v>
      </c>
      <c r="M30" s="117">
        <f>IF('3d PC'!M15="-","-",'3d PC'!M61)</f>
        <v>7.1131218301273513</v>
      </c>
      <c r="N30" s="117">
        <f>IF('3d PC'!N15="-","-",'3d PC'!N61)</f>
        <v>7.1131218301273513</v>
      </c>
      <c r="O30" s="27"/>
      <c r="P30" s="117">
        <f>'3d PC'!P61</f>
        <v>7.1131218301273513</v>
      </c>
      <c r="Q30" s="117">
        <f>'3d PC'!Q61</f>
        <v>7.2804579515147188</v>
      </c>
      <c r="R30" s="117">
        <f>'3d PC'!R61</f>
        <v>7.1935840895118579</v>
      </c>
      <c r="S30" s="117">
        <f>'3d PC'!S61</f>
        <v>7.3593999937099728</v>
      </c>
      <c r="T30" s="117">
        <f>'3d PC'!T61</f>
        <v>7.0492243060839304</v>
      </c>
      <c r="U30" s="117">
        <f>'3d PC'!U61</f>
        <v>7.1089669218364691</v>
      </c>
      <c r="V30" s="117">
        <f>'3d PC'!V61</f>
        <v>6.9829560851947949</v>
      </c>
      <c r="W30" s="117">
        <f>'3d PC'!W61</f>
        <v>9.6262235975887975</v>
      </c>
      <c r="X30" s="27"/>
      <c r="Y30" s="117">
        <f>'3d PC'!Y61</f>
        <v>9.9504863797742438</v>
      </c>
      <c r="Z30" s="117" t="str">
        <f>'3d PC'!Z61</f>
        <v>-</v>
      </c>
      <c r="AA30" s="117" t="str">
        <f>'3d PC'!AA61</f>
        <v>-</v>
      </c>
      <c r="AB30" s="117" t="str">
        <f>'3d PC'!AB61</f>
        <v>-</v>
      </c>
      <c r="AC30" s="117" t="str">
        <f>'3d PC'!AC61</f>
        <v>-</v>
      </c>
      <c r="AD30" s="25"/>
    </row>
    <row r="31" spans="1:30" s="26" customFormat="1" ht="11.25" customHeight="1" x14ac:dyDescent="0.15">
      <c r="A31" s="207"/>
      <c r="B31" s="120" t="s">
        <v>247</v>
      </c>
      <c r="C31" s="120" t="s">
        <v>184</v>
      </c>
      <c r="D31" s="118" t="s">
        <v>132</v>
      </c>
      <c r="E31" s="119"/>
      <c r="F31" s="27"/>
      <c r="G31" s="117">
        <f>IF('3e NC-Elec'!H44="-","-",'3e NC-Elec'!H44)</f>
        <v>9.5265000000000004</v>
      </c>
      <c r="H31" s="117">
        <f>IF('3e NC-Elec'!I44="-","-",'3e NC-Elec'!I44)</f>
        <v>9.5265000000000004</v>
      </c>
      <c r="I31" s="117">
        <f>IF('3e NC-Elec'!J44="-","-",'3e NC-Elec'!J44)</f>
        <v>16.352</v>
      </c>
      <c r="J31" s="117">
        <f>IF('3e NC-Elec'!K44="-","-",'3e NC-Elec'!K44)</f>
        <v>16.352</v>
      </c>
      <c r="K31" s="117">
        <f>IF('3e NC-Elec'!L44="-","-",'3e NC-Elec'!L44)</f>
        <v>11.388</v>
      </c>
      <c r="L31" s="117">
        <f>IF('3e NC-Elec'!M44="-","-",'3e NC-Elec'!M44)</f>
        <v>11.388</v>
      </c>
      <c r="M31" s="117">
        <f>IF('3e NC-Elec'!N44="-","-",'3e NC-Elec'!N44)</f>
        <v>12.0815</v>
      </c>
      <c r="N31" s="117">
        <f>IF('3e NC-Elec'!O44="-","-",'3e NC-Elec'!O44)</f>
        <v>12.0815</v>
      </c>
      <c r="O31" s="27"/>
      <c r="P31" s="117">
        <f>'3e NC-Elec'!Q44</f>
        <v>12.0815</v>
      </c>
      <c r="Q31" s="117">
        <f>'3e NC-Elec'!R44</f>
        <v>11.351499999999998</v>
      </c>
      <c r="R31" s="117">
        <f>'3e NC-Elec'!S44</f>
        <v>11.351499999999998</v>
      </c>
      <c r="S31" s="117">
        <f>'3e NC-Elec'!T44</f>
        <v>12.227499999999999</v>
      </c>
      <c r="T31" s="117">
        <f>'3e NC-Elec'!U44</f>
        <v>12.227499999999999</v>
      </c>
      <c r="U31" s="117">
        <f>'3e NC-Elec'!V44</f>
        <v>13.651000000000002</v>
      </c>
      <c r="V31" s="117">
        <f>'3e NC-Elec'!W44</f>
        <v>13.651000000000002</v>
      </c>
      <c r="W31" s="117">
        <f>'3e NC-Elec'!X44</f>
        <v>82.416999999999987</v>
      </c>
      <c r="X31" s="27"/>
      <c r="Y31" s="117">
        <f>'3e NC-Elec'!Z44</f>
        <v>82.416999999999987</v>
      </c>
      <c r="Z31" s="117" t="str">
        <f>'3e NC-Elec'!AA44</f>
        <v>-</v>
      </c>
      <c r="AA31" s="117" t="str">
        <f>'3e NC-Elec'!AB44</f>
        <v>-</v>
      </c>
      <c r="AB31" s="117" t="str">
        <f>'3e NC-Elec'!AC44</f>
        <v>-</v>
      </c>
      <c r="AC31" s="117" t="str">
        <f>'3e NC-Elec'!AD44</f>
        <v>-</v>
      </c>
      <c r="AD31" s="25"/>
    </row>
    <row r="32" spans="1:30" s="26" customFormat="1" ht="11.25" customHeight="1" x14ac:dyDescent="0.15">
      <c r="A32" s="207"/>
      <c r="B32" s="120" t="s">
        <v>248</v>
      </c>
      <c r="C32" s="120" t="s">
        <v>185</v>
      </c>
      <c r="D32" s="118" t="s">
        <v>132</v>
      </c>
      <c r="E32" s="119"/>
      <c r="F32" s="27"/>
      <c r="G32" s="117">
        <f>IF('3g CPIH'!C$17="-","-",'3h OC '!$E$9*('3g CPIH'!C$17/'3g CPIH'!$G$17))</f>
        <v>39.034507632093934</v>
      </c>
      <c r="H32" s="117">
        <f>IF('3g CPIH'!D$17="-","-",'3h OC '!$E$9*('3g CPIH'!D$17/'3g CPIH'!$G$17))</f>
        <v>39.112654794520544</v>
      </c>
      <c r="I32" s="117">
        <f>IF('3g CPIH'!E$17="-","-",'3h OC '!$E$9*('3g CPIH'!E$17/'3g CPIH'!$G$17))</f>
        <v>39.229875538160471</v>
      </c>
      <c r="J32" s="117">
        <f>IF('3g CPIH'!F$17="-","-",'3h OC '!$E$9*('3g CPIH'!F$17/'3g CPIH'!$G$17))</f>
        <v>39.464317025440316</v>
      </c>
      <c r="K32" s="117">
        <f>IF('3g CPIH'!G$17="-","-",'3h OC '!$E$9*('3g CPIH'!G$17/'3g CPIH'!$G$17))</f>
        <v>39.933199999999999</v>
      </c>
      <c r="L32" s="117">
        <f>IF('3g CPIH'!H$17="-","-",'3h OC '!$E$9*('3g CPIH'!H$17/'3g CPIH'!$G$17))</f>
        <v>40.441156555772999</v>
      </c>
      <c r="M32" s="117">
        <f>IF('3g CPIH'!I$17="-","-",'3h OC '!$E$9*('3g CPIH'!I$17/'3g CPIH'!$G$17))</f>
        <v>41.027260273972601</v>
      </c>
      <c r="N32" s="117">
        <f>IF('3g CPIH'!J$17="-","-",'3h OC '!$E$9*('3g CPIH'!J$17/'3g CPIH'!$G$17))</f>
        <v>41.378922504892373</v>
      </c>
      <c r="O32" s="27"/>
      <c r="P32" s="117">
        <f>IF('3g CPIH'!L$17="-","-",'3h OC '!$E$9*('3g CPIH'!L$17/'3g CPIH'!$G$17))</f>
        <v>41.378922504892373</v>
      </c>
      <c r="Q32" s="117">
        <f>IF('3g CPIH'!M$17="-","-",'3h OC '!$E$9*('3g CPIH'!M$17/'3g CPIH'!$G$17))</f>
        <v>41.847805479452056</v>
      </c>
      <c r="R32" s="117">
        <f>IF('3g CPIH'!N$17="-","-",'3h OC '!$E$9*('3g CPIH'!N$17/'3g CPIH'!$G$17))</f>
        <v>42.160394129158512</v>
      </c>
      <c r="S32" s="117">
        <f>IF('3g CPIH'!O$17="-","-",'3h OC '!$E$9*('3g CPIH'!O$17/'3g CPIH'!$G$17))</f>
        <v>42.394835616438357</v>
      </c>
      <c r="T32" s="117">
        <f>IF('3g CPIH'!P$17="-","-",'3h OC '!$E$9*('3g CPIH'!P$17/'3g CPIH'!$G$17))</f>
        <v>42.512056360078276</v>
      </c>
      <c r="U32" s="117">
        <f>IF('3g CPIH'!Q$17="-","-",'3h OC '!$E$9*('3g CPIH'!Q$17/'3g CPIH'!$G$17))</f>
        <v>42.746497847358121</v>
      </c>
      <c r="V32" s="117">
        <f>IF('3g CPIH'!R$17="-","-",'3h OC '!$E$9*('3g CPIH'!R$17/'3g CPIH'!$G$17))</f>
        <v>43.527969471624267</v>
      </c>
      <c r="W32" s="117">
        <f>IF('3g CPIH'!S$17="-","-",'3h OC '!$E$9*('3g CPIH'!S$17/'3g CPIH'!$G$17))</f>
        <v>44.817397651663406</v>
      </c>
      <c r="X32" s="27"/>
      <c r="Y32" s="117">
        <f>IF('3g CPIH'!U$17="-","-",'3h OC '!$E$9*('3g CPIH'!U$17/'3g CPIH'!$G$17))</f>
        <v>47.083665362035227</v>
      </c>
      <c r="Z32" s="117" t="str">
        <f>IF('3g CPIH'!V$17="-","-",'3h OC '!$E$9*('3g CPIH'!V$17/'3g CPIH'!$G$17))</f>
        <v>-</v>
      </c>
      <c r="AA32" s="117" t="str">
        <f>IF('3g CPIH'!W$17="-","-",'3h OC '!$E$9*('3g CPIH'!W$17/'3g CPIH'!$G$17))</f>
        <v>-</v>
      </c>
      <c r="AB32" s="117" t="str">
        <f>IF('3g CPIH'!X$17="-","-",'3h OC '!$E$9*('3g CPIH'!X$17/'3g CPIH'!$G$17))</f>
        <v>-</v>
      </c>
      <c r="AC32" s="117" t="str">
        <f>IF('3g CPIH'!Y$17="-","-",'3h OC '!$E$9*('3g CPIH'!Y$17/'3g CPIH'!$G$17))</f>
        <v>-</v>
      </c>
      <c r="AD32" s="25"/>
    </row>
    <row r="33" spans="1:30" s="26" customFormat="1" ht="11.25" customHeight="1" x14ac:dyDescent="0.15">
      <c r="A33" s="207"/>
      <c r="B33" s="120" t="s">
        <v>248</v>
      </c>
      <c r="C33" s="120" t="s">
        <v>186</v>
      </c>
      <c r="D33" s="118" t="s">
        <v>132</v>
      </c>
      <c r="E33" s="119"/>
      <c r="F33" s="27"/>
      <c r="G33" s="117" t="s">
        <v>249</v>
      </c>
      <c r="H33" s="117" t="s">
        <v>249</v>
      </c>
      <c r="I33" s="117" t="s">
        <v>249</v>
      </c>
      <c r="J33" s="117" t="s">
        <v>249</v>
      </c>
      <c r="K33" s="117">
        <f>IF('3i SMNCC'!G$64="-","-",'3i SMNCC'!G$64)</f>
        <v>0</v>
      </c>
      <c r="L33" s="117">
        <f>IF('3i SMNCC'!H$64="-","-",'3i SMNCC'!H$64)</f>
        <v>-0.1310662676190151</v>
      </c>
      <c r="M33" s="117">
        <f>IF('3i SMNCC'!I$64="-","-",'3i SMNCC'!I$64)</f>
        <v>1.6490220555819262</v>
      </c>
      <c r="N33" s="117">
        <f>IF('3i SMNCC'!J$64="-","-",'3i SMNCC'!J$64)</f>
        <v>1.7011822078168848</v>
      </c>
      <c r="O33" s="27"/>
      <c r="P33" s="117">
        <f>IF('3i SMNCC'!L$64="-","-",'3i SMNCC'!L$64)</f>
        <v>1.7011822078168848</v>
      </c>
      <c r="Q33" s="117">
        <f>IF('3i SMNCC'!M$64="-","-",'3i SMNCC'!M$64)</f>
        <v>3.37071596157242</v>
      </c>
      <c r="R33" s="117">
        <f>IF('3i SMNCC'!N$64="-","-",'3i SMNCC'!N$64)</f>
        <v>3.2761312765157915</v>
      </c>
      <c r="S33" s="117">
        <f>IF('3i SMNCC'!O$64="-","-",'3i SMNCC'!O$64)</f>
        <v>4.8946129781636989</v>
      </c>
      <c r="T33" s="117">
        <f>IF('3i SMNCC'!P$64="-","-",'3i SMNCC'!P$64)</f>
        <v>4.2887571563853468</v>
      </c>
      <c r="U33" s="117">
        <f>IF('3i SMNCC'!Q$64="-","-",'3i SMNCC'!Q$64)</f>
        <v>4.0337120778428694</v>
      </c>
      <c r="V33" s="117">
        <f>IF('3i SMNCC'!R$64="-","-",'3i SMNCC'!R$64)</f>
        <v>4.3260832188341771</v>
      </c>
      <c r="W33" s="117">
        <f>IF('3i SMNCC'!S$64="-","-",'3i SMNCC'!S$64)</f>
        <v>4.2015880379606623</v>
      </c>
      <c r="X33" s="27"/>
      <c r="Y33" s="117">
        <f>IF('3i SMNCC'!U$64="-","-",'3i SMNCC'!U$64)</f>
        <v>4.0728065027047933</v>
      </c>
      <c r="Z33" s="117" t="str">
        <f>IF('3i SMNCC'!V$64="-","-",'3i SMNCC'!V$64)</f>
        <v>-</v>
      </c>
      <c r="AA33" s="117" t="str">
        <f>IF('3i SMNCC'!W$64="-","-",'3i SMNCC'!W$64)</f>
        <v>-</v>
      </c>
      <c r="AB33" s="117" t="str">
        <f>IF('3i SMNCC'!X$64="-","-",'3i SMNCC'!X$64)</f>
        <v>-</v>
      </c>
      <c r="AC33" s="117" t="str">
        <f>IF('3i SMNCC'!Y$64="-","-",'3i SMNCC'!Y$64)</f>
        <v>-</v>
      </c>
      <c r="AD33" s="25"/>
    </row>
    <row r="34" spans="1:30" s="26" customFormat="1" ht="11.25" x14ac:dyDescent="0.15">
      <c r="A34" s="207"/>
      <c r="B34" s="120" t="s">
        <v>248</v>
      </c>
      <c r="C34" s="120" t="s">
        <v>187</v>
      </c>
      <c r="D34" s="118" t="s">
        <v>132</v>
      </c>
      <c r="E34" s="119"/>
      <c r="F34" s="27"/>
      <c r="G34" s="117">
        <f>IF('3g CPIH'!C$17="-","-",'3j PAAC PAP'!$G$17*('3g CPIH'!C$17/'3g CPIH'!$G$17))</f>
        <v>23.857918590998043</v>
      </c>
      <c r="H34" s="117">
        <f>IF('3g CPIH'!D$17="-","-",'3j PAAC PAP'!$G$17*('3g CPIH'!D$17/'3g CPIH'!$G$17))</f>
        <v>23.905682191780819</v>
      </c>
      <c r="I34" s="117">
        <f>IF('3g CPIH'!E$17="-","-",'3j PAAC PAP'!$G$17*('3g CPIH'!E$17/'3g CPIH'!$G$17))</f>
        <v>23.977327592954992</v>
      </c>
      <c r="J34" s="117">
        <f>IF('3g CPIH'!F$17="-","-",'3j PAAC PAP'!$G$17*('3g CPIH'!F$17/'3g CPIH'!$G$17))</f>
        <v>24.120618395303325</v>
      </c>
      <c r="K34" s="117">
        <f>IF('3g CPIH'!G$17="-","-",'3j PAAC PAP'!$G$17*('3g CPIH'!G$17/'3g CPIH'!$G$17))</f>
        <v>24.4072</v>
      </c>
      <c r="L34" s="117">
        <f>IF('3g CPIH'!H$17="-","-",'3j PAAC PAP'!$G$17*('3g CPIH'!H$17/'3g CPIH'!$G$17))</f>
        <v>24.717663405088064</v>
      </c>
      <c r="M34" s="117">
        <f>IF('3g CPIH'!I$17="-","-",'3j PAAC PAP'!$G$17*('3g CPIH'!I$17/'3g CPIH'!$G$17))</f>
        <v>25.075890410958902</v>
      </c>
      <c r="N34" s="117">
        <f>IF('3g CPIH'!J$17="-","-",'3j PAAC PAP'!$G$17*('3g CPIH'!J$17/'3g CPIH'!$G$17))</f>
        <v>25.290826614481411</v>
      </c>
      <c r="O34" s="27"/>
      <c r="P34" s="117">
        <f>IF('3g CPIH'!L$17="-","-",'3j PAAC PAP'!$G$17*('3g CPIH'!L$17/'3g CPIH'!$G$17))</f>
        <v>25.290826614481411</v>
      </c>
      <c r="Q34" s="117">
        <f>IF('3g CPIH'!M$17="-","-",'3j PAAC PAP'!$G$17*('3g CPIH'!M$17/'3g CPIH'!$G$17))</f>
        <v>25.577408219178082</v>
      </c>
      <c r="R34" s="117">
        <f>IF('3g CPIH'!N$17="-","-",'3j PAAC PAP'!$G$17*('3g CPIH'!N$17/'3g CPIH'!$G$17))</f>
        <v>25.768462622309197</v>
      </c>
      <c r="S34" s="117">
        <f>IF('3g CPIH'!O$17="-","-",'3j PAAC PAP'!$G$17*('3g CPIH'!O$17/'3g CPIH'!$G$17))</f>
        <v>25.911753424657533</v>
      </c>
      <c r="T34" s="117">
        <f>IF('3g CPIH'!P$17="-","-",'3j PAAC PAP'!$G$17*('3g CPIH'!P$17/'3g CPIH'!$G$17))</f>
        <v>25.983398825831699</v>
      </c>
      <c r="U34" s="117">
        <f>IF('3g CPIH'!Q$17="-","-",'3j PAAC PAP'!$G$17*('3g CPIH'!Q$17/'3g CPIH'!$G$17))</f>
        <v>26.126689628180038</v>
      </c>
      <c r="V34" s="117">
        <f>IF('3g CPIH'!R$17="-","-",'3j PAAC PAP'!$G$17*('3g CPIH'!R$17/'3g CPIH'!$G$17))</f>
        <v>26.604325636007829</v>
      </c>
      <c r="W34" s="117">
        <f>IF('3g CPIH'!S$17="-","-",'3j PAAC PAP'!$G$17*('3g CPIH'!S$17/'3g CPIH'!$G$17))</f>
        <v>27.39242504892368</v>
      </c>
      <c r="X34" s="27"/>
      <c r="Y34" s="117">
        <f>IF('3g CPIH'!U$17="-","-",'3j PAAC PAP'!$G$17*('3g CPIH'!U$17/'3g CPIH'!$G$17))</f>
        <v>28.777569471624265</v>
      </c>
      <c r="Z34" s="117" t="str">
        <f>IF('3g CPIH'!V$17="-","-",'3j PAAC PAP'!$G$17*('3g CPIH'!V$17/'3g CPIH'!$G$17))</f>
        <v>-</v>
      </c>
      <c r="AA34" s="117" t="str">
        <f>IF('3g CPIH'!W$17="-","-",'3j PAAC PAP'!$G$17*('3g CPIH'!W$17/'3g CPIH'!$G$17))</f>
        <v>-</v>
      </c>
      <c r="AB34" s="117" t="str">
        <f>IF('3g CPIH'!X$17="-","-",'3j PAAC PAP'!$G$17*('3g CPIH'!X$17/'3g CPIH'!$G$17))</f>
        <v>-</v>
      </c>
      <c r="AC34" s="117" t="str">
        <f>IF('3g CPIH'!Y$17="-","-",'3j PAAC PAP'!$G$17*('3g CPIH'!Y$17/'3g CPIH'!$G$17))</f>
        <v>-</v>
      </c>
      <c r="AD34" s="25"/>
    </row>
    <row r="35" spans="1:30" s="26" customFormat="1" ht="11.25" x14ac:dyDescent="0.15">
      <c r="A35" s="207"/>
      <c r="B35" s="120" t="s">
        <v>248</v>
      </c>
      <c r="C35" s="120" t="s">
        <v>188</v>
      </c>
      <c r="D35" s="118" t="s">
        <v>132</v>
      </c>
      <c r="E35" s="119"/>
      <c r="F35" s="27"/>
      <c r="G35" s="117">
        <f>IF(G30="-","-",SUM(G27:G33)*'3j PAAC PAP'!$G$35)</f>
        <v>0</v>
      </c>
      <c r="H35" s="117">
        <f>IF(H30="-","-",SUM(H27:H33)*'3j PAAC PAP'!$G$35)</f>
        <v>0</v>
      </c>
      <c r="I35" s="117">
        <f>IF(I30="-","-",SUM(I27:I33)*'3j PAAC PAP'!$G$35)</f>
        <v>0</v>
      </c>
      <c r="J35" s="117">
        <f>IF(J30="-","-",SUM(J27:J33)*'3j PAAC PAP'!$G$35)</f>
        <v>0</v>
      </c>
      <c r="K35" s="117">
        <f>IF(K30="-","-",SUM(K27:K33)*'3j PAAC PAP'!$G$35)</f>
        <v>0</v>
      </c>
      <c r="L35" s="117">
        <f>IF(L30="-","-",SUM(L27:L33)*'3j PAAC PAP'!$G$35)</f>
        <v>0</v>
      </c>
      <c r="M35" s="117">
        <f>IF(M30="-","-",SUM(M27:M33)*'3j PAAC PAP'!$G$35)</f>
        <v>0</v>
      </c>
      <c r="N35" s="117">
        <f>IF(N30="-","-",SUM(N27:N33)*'3j PAAC PAP'!$G$35)</f>
        <v>0</v>
      </c>
      <c r="O35" s="27"/>
      <c r="P35" s="117">
        <f>IF(P30="-","-",SUM(P27:P33)*'3j PAAC PAP'!$G$35)</f>
        <v>0</v>
      </c>
      <c r="Q35" s="117">
        <f>IF(Q30="-","-",SUM(Q27:Q33)*'3j PAAC PAP'!$G$35)</f>
        <v>0</v>
      </c>
      <c r="R35" s="117">
        <f>IF(R30="-","-",SUM(R27:R33)*'3j PAAC PAP'!$G$35)</f>
        <v>0</v>
      </c>
      <c r="S35" s="117">
        <f>IF(S30="-","-",SUM(S27:S33)*'3j PAAC PAP'!$G$35)</f>
        <v>0</v>
      </c>
      <c r="T35" s="117">
        <f>IF(T30="-","-",SUM(T27:T33)*'3j PAAC PAP'!$G$35)</f>
        <v>0</v>
      </c>
      <c r="U35" s="117">
        <f>IF(U30="-","-",SUM(U27:U33)*'3j PAAC PAP'!$G$35)</f>
        <v>0</v>
      </c>
      <c r="V35" s="117">
        <f>IF(V30="-","-",SUM(V27:V33)*'3j PAAC PAP'!$G$35)</f>
        <v>0</v>
      </c>
      <c r="W35" s="117">
        <f>IF(W30="-","-",SUM(W27:W33)*'3j PAAC PAP'!$G$35)</f>
        <v>0</v>
      </c>
      <c r="X35" s="27"/>
      <c r="Y35" s="117">
        <f>IF(Y30="-","-",SUM(Y27:Y33)*'3j PAAC PAP'!$G$35)</f>
        <v>0</v>
      </c>
      <c r="Z35" s="117" t="str">
        <f>IF(Z30="-","-",SUM(Z27:Z33)*'3j PAAC PAP'!$G$35)</f>
        <v>-</v>
      </c>
      <c r="AA35" s="117" t="str">
        <f>IF(AA30="-","-",SUM(AA27:AA33)*'3j PAAC PAP'!$G$35)</f>
        <v>-</v>
      </c>
      <c r="AB35" s="117" t="str">
        <f>IF(AB30="-","-",SUM(AB27:AB33)*'3j PAAC PAP'!$G$35)</f>
        <v>-</v>
      </c>
      <c r="AC35" s="117" t="str">
        <f>IF(AC30="-","-",SUM(AC27:AC33)*'3j PAAC PAP'!$G$35)</f>
        <v>-</v>
      </c>
      <c r="AD35" s="25"/>
    </row>
    <row r="36" spans="1:30" s="26" customFormat="1" ht="11.25" x14ac:dyDescent="0.15">
      <c r="A36" s="207"/>
      <c r="B36" s="120" t="s">
        <v>189</v>
      </c>
      <c r="C36" s="120" t="s">
        <v>250</v>
      </c>
      <c r="D36" s="118" t="s">
        <v>132</v>
      </c>
      <c r="E36" s="119"/>
      <c r="F36" s="27"/>
      <c r="G36" s="117">
        <f>IF(G30="-","-",SUM(G27:G35)*'3k EBIT'!$E$9)</f>
        <v>1.5296010686831683</v>
      </c>
      <c r="H36" s="117">
        <f>IF(H30="-","-",SUM(H27:H35)*'3k EBIT'!$E$9)</f>
        <v>1.5320397083450077</v>
      </c>
      <c r="I36" s="117">
        <f>IF(I30="-","-",SUM(I27:I35)*'3k EBIT'!$E$9)</f>
        <v>1.6691136921152017</v>
      </c>
      <c r="J36" s="117">
        <f>IF(J30="-","-",SUM(J27:J35)*'3k EBIT'!$E$9)</f>
        <v>1.6764296111007202</v>
      </c>
      <c r="K36" s="117">
        <f>IF(K30="-","-",SUM(K27:K35)*'3k EBIT'!$E$9)</f>
        <v>1.5964636231103195</v>
      </c>
      <c r="L36" s="117">
        <f>IF(L30="-","-",SUM(L27:L35)*'3k EBIT'!$E$9)</f>
        <v>1.6097762894410317</v>
      </c>
      <c r="M36" s="117">
        <f>IF(M30="-","-",SUM(M27:M35)*'3k EBIT'!$E$9)</f>
        <v>1.6839855172441704</v>
      </c>
      <c r="N36" s="117">
        <f>IF(N30="-","-",SUM(N27:N35)*'3k EBIT'!$E$9)</f>
        <v>1.6959696335509353</v>
      </c>
      <c r="O36" s="27"/>
      <c r="P36" s="117">
        <f>IF(P30="-","-",SUM(P27:P35)*'3k EBIT'!$E$9)</f>
        <v>1.6959696335509353</v>
      </c>
      <c r="Q36" s="117">
        <f>IF(Q30="-","-",SUM(Q27:Q35)*'3k EBIT'!$E$9)</f>
        <v>1.73203932726374</v>
      </c>
      <c r="R36" s="117">
        <f>IF(R30="-","-",SUM(R27:R35)*'3k EBIT'!$E$9)</f>
        <v>1.7382793967716499</v>
      </c>
      <c r="S36" s="117">
        <f>IF(S30="-","-",SUM(S27:S35)*'3k EBIT'!$E$9)</f>
        <v>1.7971199597871945</v>
      </c>
      <c r="T36" s="117">
        <f>IF(T30="-","-",SUM(T27:T35)*'3k EBIT'!$E$9)</f>
        <v>1.7830362210058093</v>
      </c>
      <c r="U36" s="117">
        <f>IF(U30="-","-",SUM(U27:U35)*'3k EBIT'!$E$9)</f>
        <v>1.8141398698920124</v>
      </c>
      <c r="V36" s="117">
        <f>IF(V30="-","-",SUM(V27:V35)*'3k EBIT'!$E$9)</f>
        <v>1.8417483328850512</v>
      </c>
      <c r="W36" s="117">
        <f>IF(W30="-","-",SUM(W27:W35)*'3k EBIT'!$E$9)</f>
        <v>3.2626293578222931</v>
      </c>
      <c r="X36" s="27"/>
      <c r="Y36" s="117">
        <f>IF(Y30="-","-",SUM(Y27:Y35)*'3k EBIT'!$E$9)</f>
        <v>3.3371359888061711</v>
      </c>
      <c r="Z36" s="117" t="str">
        <f>IF(Z30="-","-",SUM(Z27:Z35)*'3k EBIT'!$E$9)</f>
        <v>-</v>
      </c>
      <c r="AA36" s="117" t="str">
        <f>IF(AA30="-","-",SUM(AA27:AA35)*'3k EBIT'!$E$9)</f>
        <v>-</v>
      </c>
      <c r="AB36" s="117" t="str">
        <f>IF(AB30="-","-",SUM(AB27:AB35)*'3k EBIT'!$E$9)</f>
        <v>-</v>
      </c>
      <c r="AC36" s="117" t="str">
        <f>IF(AC30="-","-",SUM(AC27:AC35)*'3k EBIT'!$E$9)</f>
        <v>-</v>
      </c>
      <c r="AD36" s="25"/>
    </row>
    <row r="37" spans="1:30" s="26" customFormat="1" ht="11.25" customHeight="1" x14ac:dyDescent="0.15">
      <c r="A37" s="207"/>
      <c r="B37" s="120" t="s">
        <v>251</v>
      </c>
      <c r="C37" s="156" t="s">
        <v>252</v>
      </c>
      <c r="D37" s="118" t="s">
        <v>132</v>
      </c>
      <c r="E37" s="118"/>
      <c r="F37" s="27"/>
      <c r="G37" s="117">
        <f>IF(G32="-","-",SUM(G27:G30,G32:G36)*'3l HAP'!$E$10)</f>
        <v>1.0392004080434853</v>
      </c>
      <c r="H37" s="117">
        <f>IF(H32="-","-",SUM(H27:H30,H32:H36)*'3l HAP'!$E$10)</f>
        <v>1.0410795716509231</v>
      </c>
      <c r="I37" s="117">
        <f>IF(I32="-","-",SUM(I27:I30,I32:I36)*'3l HAP'!$E$10)</f>
        <v>1.0467737086469415</v>
      </c>
      <c r="J37" s="117">
        <f>IF(J32="-","-",SUM(J27:J30,J32:J36)*'3l HAP'!$E$10)</f>
        <v>1.0524111994692547</v>
      </c>
      <c r="K37" s="117">
        <f>IF(K32="-","-",SUM(K27:K30,K32:K36)*'3l HAP'!$E$10)</f>
        <v>1.0634690420706725</v>
      </c>
      <c r="L37" s="117">
        <f>IF(L32="-","-",SUM(L27:L30,L32:L36)*'3l HAP'!$E$10)</f>
        <v>1.0737274982411773</v>
      </c>
      <c r="M37" s="117">
        <f>IF(M32="-","-",SUM(M27:M30,M32:M36)*'3l HAP'!$E$10)</f>
        <v>1.1207580097667236</v>
      </c>
      <c r="N37" s="117">
        <f>IF(N32="-","-",SUM(N27:N30,N32:N36)*'3l HAP'!$E$10)</f>
        <v>1.1299927136811123</v>
      </c>
      <c r="O37" s="27"/>
      <c r="P37" s="117">
        <f>IF(P32="-","-",SUM(P27:P30,P32:P36)*'3l HAP'!$E$10)</f>
        <v>1.1299927136811123</v>
      </c>
      <c r="Q37" s="117">
        <f>IF(Q32="-","-",SUM(Q27:Q30,Q32:Q36)*'3l HAP'!$E$10)</f>
        <v>1.168475178813621</v>
      </c>
      <c r="R37" s="117">
        <f>IF(R32="-","-",SUM(R27:R30,R32:R36)*'3l HAP'!$E$10)</f>
        <v>1.1732836430203832</v>
      </c>
      <c r="S37" s="117">
        <f>IF(S32="-","-",SUM(S27:S30,S32:S36)*'3l HAP'!$E$10)</f>
        <v>1.2057994074031315</v>
      </c>
      <c r="T37" s="117">
        <f>IF(T32="-","-",SUM(T27:T30,T32:T36)*'3l HAP'!$E$10)</f>
        <v>1.1949467792806667</v>
      </c>
      <c r="U37" s="117">
        <f>IF(U32="-","-",SUM(U27:U30,U32:U36)*'3l HAP'!$E$10)</f>
        <v>1.1980731228987485</v>
      </c>
      <c r="V37" s="117">
        <f>IF(V32="-","-",SUM(V27:V30,V32:V36)*'3l HAP'!$E$10)</f>
        <v>1.2193476144628996</v>
      </c>
      <c r="W37" s="117">
        <f>IF(W32="-","-",SUM(W27:W30,W32:W36)*'3l HAP'!$E$10)</f>
        <v>1.3074451607432513</v>
      </c>
      <c r="X37" s="27"/>
      <c r="Y37" s="117">
        <f>IF(Y32="-","-",SUM(Y27:Y30,Y32:Y36)*'3l HAP'!$E$10)</f>
        <v>1.3648583783040951</v>
      </c>
      <c r="Z37" s="117" t="str">
        <f>IF(Z32="-","-",SUM(Z27:Z30,Z32:Z36)*'3l HAP'!$E$10)</f>
        <v>-</v>
      </c>
      <c r="AA37" s="117" t="str">
        <f>IF(AA32="-","-",SUM(AA27:AA30,AA32:AA36)*'3l HAP'!$E$10)</f>
        <v>-</v>
      </c>
      <c r="AB37" s="117" t="str">
        <f>IF(AB32="-","-",SUM(AB27:AB30,AB32:AB36)*'3l HAP'!$E$10)</f>
        <v>-</v>
      </c>
      <c r="AC37" s="117" t="str">
        <f>IF(AC32="-","-",SUM(AC27:AC30,AC32:AC36)*'3l HAP'!$E$10)</f>
        <v>-</v>
      </c>
      <c r="AD37" s="25"/>
    </row>
    <row r="38" spans="1:30" s="26" customFormat="1" ht="11.25" customHeight="1" x14ac:dyDescent="0.15">
      <c r="A38" s="207"/>
      <c r="B38" s="120" t="s">
        <v>253</v>
      </c>
      <c r="C38" s="120" t="str">
        <f>B38&amp;"_"&amp;D38</f>
        <v>Total_East Midlands</v>
      </c>
      <c r="D38" s="118" t="s">
        <v>132</v>
      </c>
      <c r="E38" s="119"/>
      <c r="F38" s="27"/>
      <c r="G38" s="117">
        <f t="shared" ref="G38:N38" si="3">IF(G32="-","-",SUM(G27:G37))</f>
        <v>81.544486559500726</v>
      </c>
      <c r="H38" s="117">
        <f t="shared" si="3"/>
        <v>81.674715125979404</v>
      </c>
      <c r="I38" s="117">
        <f t="shared" si="3"/>
        <v>88.894826481472677</v>
      </c>
      <c r="J38" s="117">
        <f t="shared" si="3"/>
        <v>89.285512180908682</v>
      </c>
      <c r="K38" s="117">
        <f t="shared" si="3"/>
        <v>85.087835551917863</v>
      </c>
      <c r="L38" s="117">
        <f t="shared" si="3"/>
        <v>85.798760367661131</v>
      </c>
      <c r="M38" s="117">
        <f t="shared" si="3"/>
        <v>89.751538097651661</v>
      </c>
      <c r="N38" s="117">
        <f t="shared" si="3"/>
        <v>90.391515504550071</v>
      </c>
      <c r="O38" s="27"/>
      <c r="P38" s="117">
        <f t="shared" ref="P38:W38" si="4">IF(P32="-","-",SUM(P27:P37))</f>
        <v>90.391515504550071</v>
      </c>
      <c r="Q38" s="117">
        <f t="shared" si="4"/>
        <v>92.328402117794624</v>
      </c>
      <c r="R38" s="117">
        <f t="shared" si="4"/>
        <v>92.661635157287378</v>
      </c>
      <c r="S38" s="117">
        <f t="shared" si="4"/>
        <v>95.79102138015989</v>
      </c>
      <c r="T38" s="117">
        <f t="shared" si="4"/>
        <v>95.03891964866574</v>
      </c>
      <c r="U38" s="117">
        <f t="shared" si="4"/>
        <v>96.679079468008254</v>
      </c>
      <c r="V38" s="117">
        <f t="shared" si="4"/>
        <v>98.153430359009008</v>
      </c>
      <c r="W38" s="117">
        <f t="shared" si="4"/>
        <v>173.02470885470211</v>
      </c>
      <c r="X38" s="27"/>
      <c r="Y38" s="117">
        <f t="shared" ref="Y38:AC38" si="5">IF(Y32="-","-",SUM(Y27:Y37))</f>
        <v>177.00352208324881</v>
      </c>
      <c r="Z38" s="117" t="str">
        <f t="shared" si="5"/>
        <v>-</v>
      </c>
      <c r="AA38" s="117" t="str">
        <f t="shared" si="5"/>
        <v>-</v>
      </c>
      <c r="AB38" s="117" t="str">
        <f t="shared" si="5"/>
        <v>-</v>
      </c>
      <c r="AC38" s="117" t="str">
        <f t="shared" si="5"/>
        <v>-</v>
      </c>
      <c r="AD38" s="25"/>
    </row>
    <row r="39" spans="1:30" s="26" customFormat="1" ht="11.25" customHeight="1" x14ac:dyDescent="0.15">
      <c r="A39" s="207"/>
      <c r="B39" s="123" t="s">
        <v>244</v>
      </c>
      <c r="C39" s="123" t="s">
        <v>180</v>
      </c>
      <c r="D39" s="116" t="s">
        <v>129</v>
      </c>
      <c r="E39" s="75"/>
      <c r="F39" s="27"/>
      <c r="G39" s="35" t="s">
        <v>249</v>
      </c>
      <c r="H39" s="35" t="s">
        <v>249</v>
      </c>
      <c r="I39" s="35" t="s">
        <v>249</v>
      </c>
      <c r="J39" s="35" t="s">
        <v>249</v>
      </c>
      <c r="K39" s="35" t="s">
        <v>249</v>
      </c>
      <c r="L39" s="35" t="s">
        <v>249</v>
      </c>
      <c r="M39" s="35" t="s">
        <v>249</v>
      </c>
      <c r="N39" s="35" t="s">
        <v>249</v>
      </c>
      <c r="O39" s="27"/>
      <c r="P39" s="35" t="s">
        <v>249</v>
      </c>
      <c r="Q39" s="35" t="s">
        <v>249</v>
      </c>
      <c r="R39" s="35" t="s">
        <v>249</v>
      </c>
      <c r="S39" s="35" t="s">
        <v>249</v>
      </c>
      <c r="T39" s="35" t="s">
        <v>249</v>
      </c>
      <c r="U39" s="35" t="s">
        <v>249</v>
      </c>
      <c r="V39" s="35" t="s">
        <v>249</v>
      </c>
      <c r="W39" s="35" t="s">
        <v>249</v>
      </c>
      <c r="X39" s="27"/>
      <c r="Y39" s="35" t="s">
        <v>249</v>
      </c>
      <c r="Z39" s="35" t="s">
        <v>249</v>
      </c>
      <c r="AA39" s="35" t="s">
        <v>249</v>
      </c>
      <c r="AB39" s="35" t="s">
        <v>249</v>
      </c>
      <c r="AC39" s="35" t="s">
        <v>249</v>
      </c>
      <c r="AD39" s="25"/>
    </row>
    <row r="40" spans="1:30" s="26" customFormat="1" ht="11.25" customHeight="1" x14ac:dyDescent="0.15">
      <c r="A40" s="207"/>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x14ac:dyDescent="0.15">
      <c r="A41" s="207"/>
      <c r="B41" s="123" t="s">
        <v>245</v>
      </c>
      <c r="C41" s="123" t="s">
        <v>182</v>
      </c>
      <c r="D41" s="116" t="s">
        <v>129</v>
      </c>
      <c r="E41" s="75"/>
      <c r="F41" s="27"/>
      <c r="G41" s="35" t="str">
        <f>IF('3c AA'!J155="-","-",'3c AA'!J155)</f>
        <v>-</v>
      </c>
      <c r="H41" s="35" t="str">
        <f>IF('3c AA'!K155="-","-",'3c AA'!K155)</f>
        <v>-</v>
      </c>
      <c r="I41" s="35" t="str">
        <f>IF('3c AA'!L155="-","-",'3c AA'!L155)</f>
        <v>-</v>
      </c>
      <c r="J41" s="35" t="str">
        <f>IF('3c AA'!M155="-","-",'3c AA'!M155)</f>
        <v>-</v>
      </c>
      <c r="K41" s="35" t="str">
        <f>IF('3c AA'!N155="-","-",'3c AA'!N155)</f>
        <v>-</v>
      </c>
      <c r="L41" s="35" t="str">
        <f>IF('3c AA'!O155="-","-",'3c AA'!O155)</f>
        <v>-</v>
      </c>
      <c r="M41" s="35" t="str">
        <f>IF('3c AA'!P155="-","-",'3c AA'!P155)</f>
        <v>-</v>
      </c>
      <c r="N41" s="35" t="str">
        <f>IF('3c AA'!Q155="-","-",'3c AA'!Q155)</f>
        <v>-</v>
      </c>
      <c r="O41" s="27"/>
      <c r="P41" s="35" t="str">
        <f>IF('3c AA'!S155="-","-",'3c AA'!S155)</f>
        <v>-</v>
      </c>
      <c r="Q41" s="35" t="str">
        <f>IF('3c AA'!T155="-","-",'3c AA'!T155)</f>
        <v>-</v>
      </c>
      <c r="R41" s="35" t="str">
        <f>IF('3c AA'!U155="-","-",'3c AA'!U155)</f>
        <v>-</v>
      </c>
      <c r="S41" s="35" t="str">
        <f>IF('3c AA'!V155="-","-",'3c AA'!V155)</f>
        <v>-</v>
      </c>
      <c r="T41" s="35">
        <f>IF('3c AA'!W155="-","-",'3c AA'!W155)</f>
        <v>0</v>
      </c>
      <c r="U41" s="35">
        <f>IF('3c AA'!X155="-","-",'3c AA'!X155)</f>
        <v>0</v>
      </c>
      <c r="V41" s="35">
        <f>IF('3c AA'!Y155="-","-",'3c AA'!Y155)</f>
        <v>0</v>
      </c>
      <c r="W41" s="35" t="str">
        <f>IF('3c AA'!Z155="-","-",'3c AA'!Z155)</f>
        <v>-</v>
      </c>
      <c r="X41" s="27"/>
      <c r="Y41" s="35">
        <f>IF('3c AA'!AB155="-","-",'3c AA'!AB155)</f>
        <v>0</v>
      </c>
      <c r="Z41" s="35" t="str">
        <f>IF('3c AA'!AC155="-","-",'3c AA'!AC155)</f>
        <v>-</v>
      </c>
      <c r="AA41" s="35" t="str">
        <f>IF('3c AA'!AD155="-","-",'3c AA'!AD155)</f>
        <v>-</v>
      </c>
      <c r="AB41" s="35" t="str">
        <f>IF('3c AA'!AE155="-","-",'3c AA'!AE155)</f>
        <v>-</v>
      </c>
      <c r="AC41" s="35" t="str">
        <f>IF('3c AA'!AF155="-","-",'3c AA'!AF155)</f>
        <v>-</v>
      </c>
      <c r="AD41" s="25"/>
    </row>
    <row r="42" spans="1:30" s="26" customFormat="1" ht="11.25" customHeight="1" x14ac:dyDescent="0.15">
      <c r="A42" s="207"/>
      <c r="B42" s="123" t="s">
        <v>246</v>
      </c>
      <c r="C42" s="123" t="s">
        <v>183</v>
      </c>
      <c r="D42" s="116" t="s">
        <v>129</v>
      </c>
      <c r="E42" s="75"/>
      <c r="F42" s="27"/>
      <c r="G42" s="35">
        <f>IF('3d PC'!G15="-","-",'3d PC'!G61)</f>
        <v>6.5567588596821027</v>
      </c>
      <c r="H42" s="35">
        <f>IF('3d PC'!H15="-","-",'3d PC'!H61)</f>
        <v>6.5567588596821027</v>
      </c>
      <c r="I42" s="35">
        <f>IF('3d PC'!I15="-","-",'3d PC'!I61)</f>
        <v>6.6197359495950758</v>
      </c>
      <c r="J42" s="35">
        <f>IF('3d PC'!J15="-","-",'3d PC'!J61)</f>
        <v>6.6197359495950758</v>
      </c>
      <c r="K42" s="35">
        <f>IF('3d PC'!K15="-","-",'3d PC'!K61)</f>
        <v>6.6995028867368616</v>
      </c>
      <c r="L42" s="35">
        <f>IF('3d PC'!L15="-","-",'3d PC'!L61)</f>
        <v>6.6995028867368616</v>
      </c>
      <c r="M42" s="35">
        <f>IF('3d PC'!M15="-","-",'3d PC'!M61)</f>
        <v>7.1131218301273513</v>
      </c>
      <c r="N42" s="35">
        <f>IF('3d PC'!N15="-","-",'3d PC'!N61)</f>
        <v>7.1131218301273513</v>
      </c>
      <c r="O42" s="27"/>
      <c r="P42" s="35">
        <f>'3d PC'!P61</f>
        <v>7.1131218301273513</v>
      </c>
      <c r="Q42" s="35">
        <f>'3d PC'!Q61</f>
        <v>7.2804579515147188</v>
      </c>
      <c r="R42" s="35">
        <f>'3d PC'!R61</f>
        <v>7.1935840895118579</v>
      </c>
      <c r="S42" s="35">
        <f>'3d PC'!S61</f>
        <v>7.3593999937099728</v>
      </c>
      <c r="T42" s="35">
        <f>'3d PC'!T61</f>
        <v>7.0492243060839304</v>
      </c>
      <c r="U42" s="35">
        <f>'3d PC'!U61</f>
        <v>7.1089669218364691</v>
      </c>
      <c r="V42" s="35">
        <f>'3d PC'!V61</f>
        <v>6.9829560851947949</v>
      </c>
      <c r="W42" s="35">
        <f>'3d PC'!W61</f>
        <v>9.6262235975887975</v>
      </c>
      <c r="X42" s="27"/>
      <c r="Y42" s="35">
        <f>'3d PC'!Y61</f>
        <v>9.9504863797742438</v>
      </c>
      <c r="Z42" s="35" t="str">
        <f>'3d PC'!Z61</f>
        <v>-</v>
      </c>
      <c r="AA42" s="35" t="str">
        <f>'3d PC'!AA61</f>
        <v>-</v>
      </c>
      <c r="AB42" s="35" t="str">
        <f>'3d PC'!AB61</f>
        <v>-</v>
      </c>
      <c r="AC42" s="35" t="str">
        <f>'3d PC'!AC61</f>
        <v>-</v>
      </c>
      <c r="AD42" s="25"/>
    </row>
    <row r="43" spans="1:30" s="26" customFormat="1" ht="11.25" customHeight="1" x14ac:dyDescent="0.15">
      <c r="A43" s="207"/>
      <c r="B43" s="123" t="s">
        <v>247</v>
      </c>
      <c r="C43" s="123" t="s">
        <v>184</v>
      </c>
      <c r="D43" s="116" t="s">
        <v>129</v>
      </c>
      <c r="E43" s="75"/>
      <c r="F43" s="27"/>
      <c r="G43" s="35">
        <f>IF('3e NC-Elec'!H45="-","-",'3e NC-Elec'!H45)</f>
        <v>16.096500000000002</v>
      </c>
      <c r="H43" s="35">
        <f>IF('3e NC-Elec'!I45="-","-",'3e NC-Elec'!I45)</f>
        <v>16.096500000000002</v>
      </c>
      <c r="I43" s="35">
        <f>IF('3e NC-Elec'!J45="-","-",'3e NC-Elec'!J45)</f>
        <v>23.7469</v>
      </c>
      <c r="J43" s="35">
        <f>IF('3e NC-Elec'!K45="-","-",'3e NC-Elec'!K45)</f>
        <v>23.7469</v>
      </c>
      <c r="K43" s="35">
        <f>IF('3e NC-Elec'!L45="-","-",'3e NC-Elec'!L45)</f>
        <v>14.855500000000001</v>
      </c>
      <c r="L43" s="35">
        <f>IF('3e NC-Elec'!M45="-","-",'3e NC-Elec'!M45)</f>
        <v>14.855500000000001</v>
      </c>
      <c r="M43" s="35">
        <f>IF('3e NC-Elec'!N45="-","-",'3e NC-Elec'!N45)</f>
        <v>15.439500000000001</v>
      </c>
      <c r="N43" s="35">
        <f>IF('3e NC-Elec'!O45="-","-",'3e NC-Elec'!O45)</f>
        <v>15.439500000000001</v>
      </c>
      <c r="O43" s="27"/>
      <c r="P43" s="35">
        <f>'3e NC-Elec'!Q45</f>
        <v>15.439500000000001</v>
      </c>
      <c r="Q43" s="35">
        <f>'3e NC-Elec'!R45</f>
        <v>14.892000000000001</v>
      </c>
      <c r="R43" s="35">
        <f>'3e NC-Elec'!S45</f>
        <v>14.892000000000001</v>
      </c>
      <c r="S43" s="35">
        <f>'3e NC-Elec'!T45</f>
        <v>15.0015</v>
      </c>
      <c r="T43" s="35">
        <f>'3e NC-Elec'!U45</f>
        <v>15.0015</v>
      </c>
      <c r="U43" s="35">
        <f>'3e NC-Elec'!V45</f>
        <v>12.0815</v>
      </c>
      <c r="V43" s="35">
        <f>'3e NC-Elec'!W45</f>
        <v>12.0815</v>
      </c>
      <c r="W43" s="35">
        <f>'3e NC-Elec'!X45</f>
        <v>39.638999999999996</v>
      </c>
      <c r="X43" s="27"/>
      <c r="Y43" s="35">
        <f>'3e NC-Elec'!Z45</f>
        <v>39.638999999999996</v>
      </c>
      <c r="Z43" s="35" t="str">
        <f>'3e NC-Elec'!AA45</f>
        <v>-</v>
      </c>
      <c r="AA43" s="35" t="str">
        <f>'3e NC-Elec'!AB45</f>
        <v>-</v>
      </c>
      <c r="AB43" s="35" t="str">
        <f>'3e NC-Elec'!AC45</f>
        <v>-</v>
      </c>
      <c r="AC43" s="35" t="str">
        <f>'3e NC-Elec'!AD45</f>
        <v>-</v>
      </c>
      <c r="AD43" s="25"/>
    </row>
    <row r="44" spans="1:30" s="26" customFormat="1" ht="12.6" customHeight="1" x14ac:dyDescent="0.15">
      <c r="A44" s="207"/>
      <c r="B44" s="123" t="s">
        <v>248</v>
      </c>
      <c r="C44" s="123" t="s">
        <v>185</v>
      </c>
      <c r="D44" s="116" t="s">
        <v>129</v>
      </c>
      <c r="E44" s="75"/>
      <c r="F44" s="27"/>
      <c r="G44" s="35">
        <f>IF('3g CPIH'!C$17="-","-",'3h OC '!$E$9*('3g CPIH'!C$17/'3g CPIH'!$G$17))</f>
        <v>39.034507632093934</v>
      </c>
      <c r="H44" s="35">
        <f>IF('3g CPIH'!D$17="-","-",'3h OC '!$E$9*('3g CPIH'!D$17/'3g CPIH'!$G$17))</f>
        <v>39.112654794520544</v>
      </c>
      <c r="I44" s="35">
        <f>IF('3g CPIH'!E$17="-","-",'3h OC '!$E$9*('3g CPIH'!E$17/'3g CPIH'!$G$17))</f>
        <v>39.229875538160471</v>
      </c>
      <c r="J44" s="35">
        <f>IF('3g CPIH'!F$17="-","-",'3h OC '!$E$9*('3g CPIH'!F$17/'3g CPIH'!$G$17))</f>
        <v>39.464317025440316</v>
      </c>
      <c r="K44" s="35">
        <f>IF('3g CPIH'!G$17="-","-",'3h OC '!$E$9*('3g CPIH'!G$17/'3g CPIH'!$G$17))</f>
        <v>39.933199999999999</v>
      </c>
      <c r="L44" s="35">
        <f>IF('3g CPIH'!H$17="-","-",'3h OC '!$E$9*('3g CPIH'!H$17/'3g CPIH'!$G$17))</f>
        <v>40.441156555772999</v>
      </c>
      <c r="M44" s="35">
        <f>IF('3g CPIH'!I$17="-","-",'3h OC '!$E$9*('3g CPIH'!I$17/'3g CPIH'!$G$17))</f>
        <v>41.027260273972601</v>
      </c>
      <c r="N44" s="35">
        <f>IF('3g CPIH'!J$17="-","-",'3h OC '!$E$9*('3g CPIH'!J$17/'3g CPIH'!$G$17))</f>
        <v>41.378922504892373</v>
      </c>
      <c r="O44" s="27"/>
      <c r="P44" s="35">
        <f>IF('3g CPIH'!L$17="-","-",'3h OC '!$E$9*('3g CPIH'!L$17/'3g CPIH'!$G$17))</f>
        <v>41.378922504892373</v>
      </c>
      <c r="Q44" s="35">
        <f>IF('3g CPIH'!M$17="-","-",'3h OC '!$E$9*('3g CPIH'!M$17/'3g CPIH'!$G$17))</f>
        <v>41.847805479452056</v>
      </c>
      <c r="R44" s="35">
        <f>IF('3g CPIH'!N$17="-","-",'3h OC '!$E$9*('3g CPIH'!N$17/'3g CPIH'!$G$17))</f>
        <v>42.160394129158512</v>
      </c>
      <c r="S44" s="35">
        <f>IF('3g CPIH'!O$17="-","-",'3h OC '!$E$9*('3g CPIH'!O$17/'3g CPIH'!$G$17))</f>
        <v>42.394835616438357</v>
      </c>
      <c r="T44" s="35">
        <f>IF('3g CPIH'!P$17="-","-",'3h OC '!$E$9*('3g CPIH'!P$17/'3g CPIH'!$G$17))</f>
        <v>42.512056360078276</v>
      </c>
      <c r="U44" s="35">
        <f>IF('3g CPIH'!Q$17="-","-",'3h OC '!$E$9*('3g CPIH'!Q$17/'3g CPIH'!$G$17))</f>
        <v>42.746497847358121</v>
      </c>
      <c r="V44" s="35">
        <f>IF('3g CPIH'!R$17="-","-",'3h OC '!$E$9*('3g CPIH'!R$17/'3g CPIH'!$G$17))</f>
        <v>43.527969471624267</v>
      </c>
      <c r="W44" s="35">
        <f>IF('3g CPIH'!S$17="-","-",'3h OC '!$E$9*('3g CPIH'!S$17/'3g CPIH'!$G$17))</f>
        <v>44.817397651663406</v>
      </c>
      <c r="X44" s="27"/>
      <c r="Y44" s="35">
        <f>IF('3g CPIH'!U$17="-","-",'3h OC '!$E$9*('3g CPIH'!U$17/'3g CPIH'!$G$17))</f>
        <v>47.083665362035227</v>
      </c>
      <c r="Z44" s="35" t="str">
        <f>IF('3g CPIH'!V$17="-","-",'3h OC '!$E$9*('3g CPIH'!V$17/'3g CPIH'!$G$17))</f>
        <v>-</v>
      </c>
      <c r="AA44" s="35" t="str">
        <f>IF('3g CPIH'!W$17="-","-",'3h OC '!$E$9*('3g CPIH'!W$17/'3g CPIH'!$G$17))</f>
        <v>-</v>
      </c>
      <c r="AB44" s="35" t="str">
        <f>IF('3g CPIH'!X$17="-","-",'3h OC '!$E$9*('3g CPIH'!X$17/'3g CPIH'!$G$17))</f>
        <v>-</v>
      </c>
      <c r="AC44" s="35" t="str">
        <f>IF('3g CPIH'!Y$17="-","-",'3h OC '!$E$9*('3g CPIH'!Y$17/'3g CPIH'!$G$17))</f>
        <v>-</v>
      </c>
      <c r="AD44" s="25"/>
    </row>
    <row r="45" spans="1:30" s="26" customFormat="1" ht="11.25" x14ac:dyDescent="0.15">
      <c r="A45" s="207"/>
      <c r="B45" s="123" t="s">
        <v>248</v>
      </c>
      <c r="C45" s="123" t="s">
        <v>186</v>
      </c>
      <c r="D45" s="116" t="s">
        <v>129</v>
      </c>
      <c r="E45" s="75"/>
      <c r="F45" s="27"/>
      <c r="G45" s="35" t="s">
        <v>249</v>
      </c>
      <c r="H45" s="35" t="s">
        <v>249</v>
      </c>
      <c r="I45" s="35" t="s">
        <v>249</v>
      </c>
      <c r="J45" s="35" t="s">
        <v>249</v>
      </c>
      <c r="K45" s="35">
        <f>IF('3i SMNCC'!G$64="-","-",'3i SMNCC'!G$64)</f>
        <v>0</v>
      </c>
      <c r="L45" s="35">
        <f>IF('3i SMNCC'!H$64="-","-",'3i SMNCC'!H$64)</f>
        <v>-0.1310662676190151</v>
      </c>
      <c r="M45" s="35">
        <f>IF('3i SMNCC'!I$64="-","-",'3i SMNCC'!I$64)</f>
        <v>1.6490220555819262</v>
      </c>
      <c r="N45" s="35">
        <f>IF('3i SMNCC'!J$64="-","-",'3i SMNCC'!J$64)</f>
        <v>1.7011822078168848</v>
      </c>
      <c r="O45" s="27"/>
      <c r="P45" s="35">
        <f>IF('3i SMNCC'!L$64="-","-",'3i SMNCC'!L$64)</f>
        <v>1.7011822078168848</v>
      </c>
      <c r="Q45" s="35">
        <f>IF('3i SMNCC'!M$64="-","-",'3i SMNCC'!M$64)</f>
        <v>3.37071596157242</v>
      </c>
      <c r="R45" s="35">
        <f>IF('3i SMNCC'!N$64="-","-",'3i SMNCC'!N$64)</f>
        <v>3.2761312765157915</v>
      </c>
      <c r="S45" s="35">
        <f>IF('3i SMNCC'!O$64="-","-",'3i SMNCC'!O$64)</f>
        <v>4.8946129781636989</v>
      </c>
      <c r="T45" s="35">
        <f>IF('3i SMNCC'!P$64="-","-",'3i SMNCC'!P$64)</f>
        <v>4.2887571563853468</v>
      </c>
      <c r="U45" s="35">
        <f>IF('3i SMNCC'!Q$64="-","-",'3i SMNCC'!Q$64)</f>
        <v>4.0337120778428694</v>
      </c>
      <c r="V45" s="35">
        <f>IF('3i SMNCC'!R$64="-","-",'3i SMNCC'!R$64)</f>
        <v>4.3260832188341771</v>
      </c>
      <c r="W45" s="35">
        <f>IF('3i SMNCC'!S$64="-","-",'3i SMNCC'!S$64)</f>
        <v>4.2015880379606623</v>
      </c>
      <c r="X45" s="27"/>
      <c r="Y45" s="35">
        <f>IF('3i SMNCC'!U$64="-","-",'3i SMNCC'!U$64)</f>
        <v>4.0728065027047933</v>
      </c>
      <c r="Z45" s="35" t="str">
        <f>IF('3i SMNCC'!V$64="-","-",'3i SMNCC'!V$64)</f>
        <v>-</v>
      </c>
      <c r="AA45" s="35" t="str">
        <f>IF('3i SMNCC'!W$64="-","-",'3i SMNCC'!W$64)</f>
        <v>-</v>
      </c>
      <c r="AB45" s="35" t="str">
        <f>IF('3i SMNCC'!X$64="-","-",'3i SMNCC'!X$64)</f>
        <v>-</v>
      </c>
      <c r="AC45" s="35" t="str">
        <f>IF('3i SMNCC'!Y$64="-","-",'3i SMNCC'!Y$64)</f>
        <v>-</v>
      </c>
      <c r="AD45" s="25"/>
    </row>
    <row r="46" spans="1:30" s="26" customFormat="1" ht="11.25" x14ac:dyDescent="0.15">
      <c r="A46" s="207"/>
      <c r="B46" s="123" t="s">
        <v>248</v>
      </c>
      <c r="C46" s="123" t="s">
        <v>187</v>
      </c>
      <c r="D46" s="116" t="s">
        <v>129</v>
      </c>
      <c r="E46" s="75"/>
      <c r="F46" s="27"/>
      <c r="G46" s="35">
        <f>IF('3g CPIH'!C$17="-","-",'3j PAAC PAP'!$G$17*('3g CPIH'!C$17/'3g CPIH'!$G$17))</f>
        <v>23.857918590998043</v>
      </c>
      <c r="H46" s="35">
        <f>IF('3g CPIH'!D$17="-","-",'3j PAAC PAP'!$G$17*('3g CPIH'!D$17/'3g CPIH'!$G$17))</f>
        <v>23.905682191780819</v>
      </c>
      <c r="I46" s="35">
        <f>IF('3g CPIH'!E$17="-","-",'3j PAAC PAP'!$G$17*('3g CPIH'!E$17/'3g CPIH'!$G$17))</f>
        <v>23.977327592954992</v>
      </c>
      <c r="J46" s="35">
        <f>IF('3g CPIH'!F$17="-","-",'3j PAAC PAP'!$G$17*('3g CPIH'!F$17/'3g CPIH'!$G$17))</f>
        <v>24.120618395303325</v>
      </c>
      <c r="K46" s="35">
        <f>IF('3g CPIH'!G$17="-","-",'3j PAAC PAP'!$G$17*('3g CPIH'!G$17/'3g CPIH'!$G$17))</f>
        <v>24.4072</v>
      </c>
      <c r="L46" s="35">
        <f>IF('3g CPIH'!H$17="-","-",'3j PAAC PAP'!$G$17*('3g CPIH'!H$17/'3g CPIH'!$G$17))</f>
        <v>24.717663405088064</v>
      </c>
      <c r="M46" s="35">
        <f>IF('3g CPIH'!I$17="-","-",'3j PAAC PAP'!$G$17*('3g CPIH'!I$17/'3g CPIH'!$G$17))</f>
        <v>25.075890410958902</v>
      </c>
      <c r="N46" s="35">
        <f>IF('3g CPIH'!J$17="-","-",'3j PAAC PAP'!$G$17*('3g CPIH'!J$17/'3g CPIH'!$G$17))</f>
        <v>25.290826614481411</v>
      </c>
      <c r="O46" s="27"/>
      <c r="P46" s="35">
        <f>IF('3g CPIH'!L$17="-","-",'3j PAAC PAP'!$G$17*('3g CPIH'!L$17/'3g CPIH'!$G$17))</f>
        <v>25.290826614481411</v>
      </c>
      <c r="Q46" s="35">
        <f>IF('3g CPIH'!M$17="-","-",'3j PAAC PAP'!$G$17*('3g CPIH'!M$17/'3g CPIH'!$G$17))</f>
        <v>25.577408219178082</v>
      </c>
      <c r="R46" s="35">
        <f>IF('3g CPIH'!N$17="-","-",'3j PAAC PAP'!$G$17*('3g CPIH'!N$17/'3g CPIH'!$G$17))</f>
        <v>25.768462622309197</v>
      </c>
      <c r="S46" s="35">
        <f>IF('3g CPIH'!O$17="-","-",'3j PAAC PAP'!$G$17*('3g CPIH'!O$17/'3g CPIH'!$G$17))</f>
        <v>25.911753424657533</v>
      </c>
      <c r="T46" s="35">
        <f>IF('3g CPIH'!P$17="-","-",'3j PAAC PAP'!$G$17*('3g CPIH'!P$17/'3g CPIH'!$G$17))</f>
        <v>25.983398825831699</v>
      </c>
      <c r="U46" s="35">
        <f>IF('3g CPIH'!Q$17="-","-",'3j PAAC PAP'!$G$17*('3g CPIH'!Q$17/'3g CPIH'!$G$17))</f>
        <v>26.126689628180038</v>
      </c>
      <c r="V46" s="35">
        <f>IF('3g CPIH'!R$17="-","-",'3j PAAC PAP'!$G$17*('3g CPIH'!R$17/'3g CPIH'!$G$17))</f>
        <v>26.604325636007829</v>
      </c>
      <c r="W46" s="35">
        <f>IF('3g CPIH'!S$17="-","-",'3j PAAC PAP'!$G$17*('3g CPIH'!S$17/'3g CPIH'!$G$17))</f>
        <v>27.39242504892368</v>
      </c>
      <c r="X46" s="27"/>
      <c r="Y46" s="35">
        <f>IF('3g CPIH'!U$17="-","-",'3j PAAC PAP'!$G$17*('3g CPIH'!U$17/'3g CPIH'!$G$17))</f>
        <v>28.777569471624265</v>
      </c>
      <c r="Z46" s="35" t="str">
        <f>IF('3g CPIH'!V$17="-","-",'3j PAAC PAP'!$G$17*('3g CPIH'!V$17/'3g CPIH'!$G$17))</f>
        <v>-</v>
      </c>
      <c r="AA46" s="35" t="str">
        <f>IF('3g CPIH'!W$17="-","-",'3j PAAC PAP'!$G$17*('3g CPIH'!W$17/'3g CPIH'!$G$17))</f>
        <v>-</v>
      </c>
      <c r="AB46" s="35" t="str">
        <f>IF('3g CPIH'!X$17="-","-",'3j PAAC PAP'!$G$17*('3g CPIH'!X$17/'3g CPIH'!$G$17))</f>
        <v>-</v>
      </c>
      <c r="AC46" s="35" t="str">
        <f>IF('3g CPIH'!Y$17="-","-",'3j PAAC PAP'!$G$17*('3g CPIH'!Y$17/'3g CPIH'!$G$17))</f>
        <v>-</v>
      </c>
      <c r="AD46" s="25"/>
    </row>
    <row r="47" spans="1:30" s="26" customFormat="1" ht="11.25" x14ac:dyDescent="0.15">
      <c r="A47" s="207"/>
      <c r="B47" s="123" t="s">
        <v>248</v>
      </c>
      <c r="C47" s="123" t="s">
        <v>188</v>
      </c>
      <c r="D47" s="116" t="s">
        <v>129</v>
      </c>
      <c r="E47" s="75"/>
      <c r="F47" s="27"/>
      <c r="G47" s="35">
        <f>IF(G42="-","-",SUM(G39:G45)*'3j PAAC PAP'!$G$35)</f>
        <v>0</v>
      </c>
      <c r="H47" s="35">
        <f>IF(H42="-","-",SUM(H39:H45)*'3j PAAC PAP'!$G$35)</f>
        <v>0</v>
      </c>
      <c r="I47" s="35">
        <f>IF(I42="-","-",SUM(I39:I45)*'3j PAAC PAP'!$G$35)</f>
        <v>0</v>
      </c>
      <c r="J47" s="35">
        <f>IF(J42="-","-",SUM(J39:J45)*'3j PAAC PAP'!$G$35)</f>
        <v>0</v>
      </c>
      <c r="K47" s="35">
        <f>IF(K42="-","-",SUM(K39:K45)*'3j PAAC PAP'!$G$35)</f>
        <v>0</v>
      </c>
      <c r="L47" s="35">
        <f>IF(L42="-","-",SUM(L39:L45)*'3j PAAC PAP'!$G$35)</f>
        <v>0</v>
      </c>
      <c r="M47" s="35">
        <f>IF(M42="-","-",SUM(M39:M45)*'3j PAAC PAP'!$G$35)</f>
        <v>0</v>
      </c>
      <c r="N47" s="35">
        <f>IF(N42="-","-",SUM(N39:N45)*'3j PAAC PAP'!$G$35)</f>
        <v>0</v>
      </c>
      <c r="O47" s="27"/>
      <c r="P47" s="35">
        <f>IF(P42="-","-",SUM(P39:P45)*'3j PAAC PAP'!$G$35)</f>
        <v>0</v>
      </c>
      <c r="Q47" s="35">
        <f>IF(Q42="-","-",SUM(Q39:Q45)*'3j PAAC PAP'!$G$35)</f>
        <v>0</v>
      </c>
      <c r="R47" s="35">
        <f>IF(R42="-","-",SUM(R39:R45)*'3j PAAC PAP'!$G$35)</f>
        <v>0</v>
      </c>
      <c r="S47" s="35">
        <f>IF(S42="-","-",SUM(S39:S45)*'3j PAAC PAP'!$G$35)</f>
        <v>0</v>
      </c>
      <c r="T47" s="35">
        <f>IF(T42="-","-",SUM(T39:T45)*'3j PAAC PAP'!$G$35)</f>
        <v>0</v>
      </c>
      <c r="U47" s="35">
        <f>IF(U42="-","-",SUM(U39:U45)*'3j PAAC PAP'!$G$35)</f>
        <v>0</v>
      </c>
      <c r="V47" s="35">
        <f>IF(V42="-","-",SUM(V39:V45)*'3j PAAC PAP'!$G$35)</f>
        <v>0</v>
      </c>
      <c r="W47" s="35">
        <f>IF(W42="-","-",SUM(W39:W45)*'3j PAAC PAP'!$G$35)</f>
        <v>0</v>
      </c>
      <c r="X47" s="27"/>
      <c r="Y47" s="35">
        <f>IF(Y42="-","-",SUM(Y39:Y45)*'3j PAAC PAP'!$G$35)</f>
        <v>0</v>
      </c>
      <c r="Z47" s="35" t="str">
        <f>IF(Z42="-","-",SUM(Z39:Z45)*'3j PAAC PAP'!$G$35)</f>
        <v>-</v>
      </c>
      <c r="AA47" s="35" t="str">
        <f>IF(AA42="-","-",SUM(AA39:AA45)*'3j PAAC PAP'!$G$35)</f>
        <v>-</v>
      </c>
      <c r="AB47" s="35" t="str">
        <f>IF(AB42="-","-",SUM(AB39:AB45)*'3j PAAC PAP'!$G$35)</f>
        <v>-</v>
      </c>
      <c r="AC47" s="35" t="str">
        <f>IF(AC42="-","-",SUM(AC39:AC45)*'3j PAAC PAP'!$G$35)</f>
        <v>-</v>
      </c>
      <c r="AD47" s="25"/>
    </row>
    <row r="48" spans="1:30" s="26" customFormat="1" ht="11.25" customHeight="1" x14ac:dyDescent="0.15">
      <c r="A48" s="207"/>
      <c r="B48" s="123" t="s">
        <v>189</v>
      </c>
      <c r="C48" s="123" t="s">
        <v>250</v>
      </c>
      <c r="D48" s="121" t="s">
        <v>129</v>
      </c>
      <c r="E48" s="75"/>
      <c r="F48" s="27"/>
      <c r="G48" s="35">
        <f>IF(G42="-","-",SUM(G39:G47)*'3k EBIT'!$E$9)</f>
        <v>1.6568488286831684</v>
      </c>
      <c r="H48" s="35">
        <f>IF(H42="-","-",SUM(H39:H47)*'3k EBIT'!$E$9)</f>
        <v>1.6592874683450076</v>
      </c>
      <c r="I48" s="35">
        <f>IF(I42="-","-",SUM(I39:I47)*'3k EBIT'!$E$9)</f>
        <v>1.8123381153152018</v>
      </c>
      <c r="J48" s="35">
        <f>IF(J42="-","-",SUM(J39:J47)*'3k EBIT'!$E$9)</f>
        <v>1.8196540343007201</v>
      </c>
      <c r="K48" s="35">
        <f>IF(K42="-","-",SUM(K39:K47)*'3k EBIT'!$E$9)</f>
        <v>1.6636221631103194</v>
      </c>
      <c r="L48" s="35">
        <f>IF(L42="-","-",SUM(L39:L47)*'3k EBIT'!$E$9)</f>
        <v>1.6769348294410318</v>
      </c>
      <c r="M48" s="35">
        <f>IF(M42="-","-",SUM(M39:M47)*'3k EBIT'!$E$9)</f>
        <v>1.7490232612441705</v>
      </c>
      <c r="N48" s="35">
        <f>IF(N42="-","-",SUM(N39:N47)*'3k EBIT'!$E$9)</f>
        <v>1.7610073775509354</v>
      </c>
      <c r="O48" s="27"/>
      <c r="P48" s="35">
        <f>IF(P42="-","-",SUM(P39:P47)*'3k EBIT'!$E$9)</f>
        <v>1.7610073775509354</v>
      </c>
      <c r="Q48" s="35">
        <f>IF(Q42="-","-",SUM(Q39:Q47)*'3k EBIT'!$E$9)</f>
        <v>1.8006117312637402</v>
      </c>
      <c r="R48" s="35">
        <f>IF(R42="-","-",SUM(R39:R47)*'3k EBIT'!$E$9)</f>
        <v>1.8068518007716503</v>
      </c>
      <c r="S48" s="35">
        <f>IF(S42="-","-",SUM(S39:S47)*'3k EBIT'!$E$9)</f>
        <v>1.8508467917871942</v>
      </c>
      <c r="T48" s="35">
        <f>IF(T42="-","-",SUM(T39:T47)*'3k EBIT'!$E$9)</f>
        <v>1.8367630530058094</v>
      </c>
      <c r="U48" s="35">
        <f>IF(U42="-","-",SUM(U39:U47)*'3k EBIT'!$E$9)</f>
        <v>1.7837417938920122</v>
      </c>
      <c r="V48" s="35">
        <f>IF(V42="-","-",SUM(V39:V47)*'3k EBIT'!$E$9)</f>
        <v>1.8113502568850515</v>
      </c>
      <c r="W48" s="35">
        <f>IF(W42="-","-",SUM(W39:W47)*'3k EBIT'!$E$9)</f>
        <v>2.4341050538222926</v>
      </c>
      <c r="X48" s="27"/>
      <c r="Y48" s="35">
        <f>IF(Y42="-","-",SUM(Y39:Y47)*'3k EBIT'!$E$9)</f>
        <v>2.5086116848061715</v>
      </c>
      <c r="Z48" s="35" t="str">
        <f>IF(Z42="-","-",SUM(Z39:Z47)*'3k EBIT'!$E$9)</f>
        <v>-</v>
      </c>
      <c r="AA48" s="35" t="str">
        <f>IF(AA42="-","-",SUM(AA39:AA47)*'3k EBIT'!$E$9)</f>
        <v>-</v>
      </c>
      <c r="AB48" s="35" t="str">
        <f>IF(AB42="-","-",SUM(AB39:AB47)*'3k EBIT'!$E$9)</f>
        <v>-</v>
      </c>
      <c r="AC48" s="35" t="str">
        <f>IF(AC42="-","-",SUM(AC39:AC47)*'3k EBIT'!$E$9)</f>
        <v>-</v>
      </c>
      <c r="AD48" s="25"/>
    </row>
    <row r="49" spans="1:30" s="26" customFormat="1" ht="11.25" customHeight="1" x14ac:dyDescent="0.15">
      <c r="A49" s="207"/>
      <c r="B49" s="123" t="s">
        <v>251</v>
      </c>
      <c r="C49" s="158" t="s">
        <v>252</v>
      </c>
      <c r="D49" s="121" t="s">
        <v>129</v>
      </c>
      <c r="E49" s="116"/>
      <c r="F49" s="27"/>
      <c r="G49" s="35">
        <f>IF(G44="-","-",SUM(G39:G42,G44:G48)*'3l HAP'!$E$10)</f>
        <v>1.0410634424976455</v>
      </c>
      <c r="H49" s="35">
        <f>IF(H44="-","-",SUM(H39:H42,H44:H48)*'3l HAP'!$E$10)</f>
        <v>1.0429426061050833</v>
      </c>
      <c r="I49" s="35">
        <f>IF(I44="-","-",SUM(I39:I42,I44:I48)*'3l HAP'!$E$10)</f>
        <v>1.0488706574270126</v>
      </c>
      <c r="J49" s="35">
        <f>IF(J44="-","-",SUM(J39:J42,J44:J48)*'3l HAP'!$E$10)</f>
        <v>1.0545081482493259</v>
      </c>
      <c r="K49" s="35">
        <f>IF(K44="-","-",SUM(K39:K42,K44:K48)*'3l HAP'!$E$10)</f>
        <v>1.0644523102548125</v>
      </c>
      <c r="L49" s="35">
        <f>IF(L44="-","-",SUM(L39:L42,L44:L48)*'3l HAP'!$E$10)</f>
        <v>1.0747107664253175</v>
      </c>
      <c r="M49" s="35">
        <f>IF(M44="-","-",SUM(M39:M42,M44:M48)*'3l HAP'!$E$10)</f>
        <v>1.1217102273766277</v>
      </c>
      <c r="N49" s="35">
        <f>IF(N44="-","-",SUM(N39:N42,N44:N48)*'3l HAP'!$E$10)</f>
        <v>1.1309449312910163</v>
      </c>
      <c r="O49" s="27"/>
      <c r="P49" s="35">
        <f>IF(P44="-","-",SUM(P39:P42,P44:P48)*'3l HAP'!$E$10)</f>
        <v>1.1309449312910163</v>
      </c>
      <c r="Q49" s="35">
        <f>IF(Q44="-","-",SUM(Q39:Q42,Q44:Q48)*'3l HAP'!$E$10)</f>
        <v>1.169479147380585</v>
      </c>
      <c r="R49" s="35">
        <f>IF(R44="-","-",SUM(R39:R42,R44:R48)*'3l HAP'!$E$10)</f>
        <v>1.1742876115873473</v>
      </c>
      <c r="S49" s="35">
        <f>IF(S44="-","-",SUM(S39:S42,S44:S48)*'3l HAP'!$E$10)</f>
        <v>1.2065860219504434</v>
      </c>
      <c r="T49" s="35">
        <f>IF(T44="-","-",SUM(T39:T42,T44:T48)*'3l HAP'!$E$10)</f>
        <v>1.1957333938279786</v>
      </c>
      <c r="U49" s="35">
        <f>IF(U44="-","-",SUM(U39:U42,U44:U48)*'3l HAP'!$E$10)</f>
        <v>1.1976280646680324</v>
      </c>
      <c r="V49" s="35">
        <f>IF(V44="-","-",SUM(V39:V42,V44:V48)*'3l HAP'!$E$10)</f>
        <v>1.2189025562321838</v>
      </c>
      <c r="W49" s="35">
        <f>IF(W44="-","-",SUM(W39:W42,W44:W48)*'3l HAP'!$E$10)</f>
        <v>1.2953147364083875</v>
      </c>
      <c r="X49" s="27"/>
      <c r="Y49" s="35">
        <f>IF(Y44="-","-",SUM(Y39:Y42,Y44:Y48)*'3l HAP'!$E$10)</f>
        <v>1.3527279539692312</v>
      </c>
      <c r="Z49" s="35" t="str">
        <f>IF(Z44="-","-",SUM(Z39:Z42,Z44:Z48)*'3l HAP'!$E$10)</f>
        <v>-</v>
      </c>
      <c r="AA49" s="35" t="str">
        <f>IF(AA44="-","-",SUM(AA39:AA42,AA44:AA48)*'3l HAP'!$E$10)</f>
        <v>-</v>
      </c>
      <c r="AB49" s="35" t="str">
        <f>IF(AB44="-","-",SUM(AB39:AB42,AB44:AB48)*'3l HAP'!$E$10)</f>
        <v>-</v>
      </c>
      <c r="AC49" s="35" t="str">
        <f>IF(AC44="-","-",SUM(AC39:AC42,AC44:AC48)*'3l HAP'!$E$10)</f>
        <v>-</v>
      </c>
      <c r="AD49" s="25"/>
    </row>
    <row r="50" spans="1:30" s="26" customFormat="1" ht="11.25" customHeight="1" x14ac:dyDescent="0.15">
      <c r="A50" s="207"/>
      <c r="B50" s="123" t="s">
        <v>253</v>
      </c>
      <c r="C50" s="123" t="str">
        <f>B50&amp;"_"&amp;D50</f>
        <v>Total_London</v>
      </c>
      <c r="D50" s="121" t="s">
        <v>129</v>
      </c>
      <c r="E50" s="75"/>
      <c r="F50" s="27"/>
      <c r="G50" s="35">
        <f t="shared" ref="G50:N50" si="6">IF(G44="-","-",SUM(G39:G49))</f>
        <v>88.243597353954897</v>
      </c>
      <c r="H50" s="35">
        <f t="shared" si="6"/>
        <v>88.373825920433561</v>
      </c>
      <c r="I50" s="35">
        <f t="shared" si="6"/>
        <v>96.435047853452758</v>
      </c>
      <c r="J50" s="35">
        <f t="shared" si="6"/>
        <v>96.825733552888764</v>
      </c>
      <c r="K50" s="35">
        <f t="shared" si="6"/>
        <v>88.623477360101987</v>
      </c>
      <c r="L50" s="35">
        <f t="shared" si="6"/>
        <v>89.33440217584527</v>
      </c>
      <c r="M50" s="35">
        <f t="shared" si="6"/>
        <v>93.17552805926158</v>
      </c>
      <c r="N50" s="35">
        <f t="shared" si="6"/>
        <v>93.815505466159976</v>
      </c>
      <c r="O50" s="27"/>
      <c r="P50" s="35">
        <f t="shared" ref="P50:W50" si="7">IF(P44="-","-",SUM(P39:P49))</f>
        <v>93.815505466159976</v>
      </c>
      <c r="Q50" s="35">
        <f t="shared" si="7"/>
        <v>95.938478490361604</v>
      </c>
      <c r="R50" s="35">
        <f t="shared" si="7"/>
        <v>96.271711529854372</v>
      </c>
      <c r="S50" s="35">
        <f t="shared" si="7"/>
        <v>98.619534826707181</v>
      </c>
      <c r="T50" s="35">
        <f t="shared" si="7"/>
        <v>97.867433095213045</v>
      </c>
      <c r="U50" s="35">
        <f t="shared" si="7"/>
        <v>95.078736333777528</v>
      </c>
      <c r="V50" s="35">
        <f t="shared" si="7"/>
        <v>96.553087224778295</v>
      </c>
      <c r="W50" s="35">
        <f t="shared" si="7"/>
        <v>129.40605412636722</v>
      </c>
      <c r="X50" s="27"/>
      <c r="Y50" s="35">
        <f t="shared" ref="Y50:AC50" si="8">IF(Y44="-","-",SUM(Y39:Y49))</f>
        <v>133.38486735491395</v>
      </c>
      <c r="Z50" s="35" t="str">
        <f t="shared" si="8"/>
        <v>-</v>
      </c>
      <c r="AA50" s="35" t="str">
        <f t="shared" si="8"/>
        <v>-</v>
      </c>
      <c r="AB50" s="35" t="str">
        <f t="shared" si="8"/>
        <v>-</v>
      </c>
      <c r="AC50" s="35" t="str">
        <f t="shared" si="8"/>
        <v>-</v>
      </c>
      <c r="AD50" s="25"/>
    </row>
    <row r="51" spans="1:30" s="26" customFormat="1" ht="11.25" customHeight="1" x14ac:dyDescent="0.15">
      <c r="A51" s="207"/>
      <c r="B51" s="120" t="s">
        <v>244</v>
      </c>
      <c r="C51" s="120" t="s">
        <v>180</v>
      </c>
      <c r="D51" s="122" t="s">
        <v>128</v>
      </c>
      <c r="E51" s="119"/>
      <c r="F51" s="27"/>
      <c r="G51" s="117" t="s">
        <v>249</v>
      </c>
      <c r="H51" s="117" t="s">
        <v>249</v>
      </c>
      <c r="I51" s="117" t="s">
        <v>249</v>
      </c>
      <c r="J51" s="117" t="s">
        <v>249</v>
      </c>
      <c r="K51" s="117" t="s">
        <v>249</v>
      </c>
      <c r="L51" s="117" t="s">
        <v>249</v>
      </c>
      <c r="M51" s="117" t="s">
        <v>249</v>
      </c>
      <c r="N51" s="117" t="s">
        <v>249</v>
      </c>
      <c r="O51" s="27"/>
      <c r="P51" s="117" t="s">
        <v>249</v>
      </c>
      <c r="Q51" s="117" t="s">
        <v>249</v>
      </c>
      <c r="R51" s="117" t="s">
        <v>249</v>
      </c>
      <c r="S51" s="117" t="s">
        <v>249</v>
      </c>
      <c r="T51" s="117" t="s">
        <v>249</v>
      </c>
      <c r="U51" s="117" t="s">
        <v>249</v>
      </c>
      <c r="V51" s="117" t="s">
        <v>249</v>
      </c>
      <c r="W51" s="117" t="s">
        <v>249</v>
      </c>
      <c r="X51" s="27"/>
      <c r="Y51" s="117" t="s">
        <v>249</v>
      </c>
      <c r="Z51" s="117" t="s">
        <v>249</v>
      </c>
      <c r="AA51" s="117" t="s">
        <v>249</v>
      </c>
      <c r="AB51" s="117" t="s">
        <v>249</v>
      </c>
      <c r="AC51" s="117" t="s">
        <v>249</v>
      </c>
      <c r="AD51" s="25"/>
    </row>
    <row r="52" spans="1:30" s="26" customFormat="1" ht="11.25" customHeight="1" x14ac:dyDescent="0.15">
      <c r="A52" s="207"/>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x14ac:dyDescent="0.15">
      <c r="A53" s="207"/>
      <c r="B53" s="120" t="s">
        <v>245</v>
      </c>
      <c r="C53" s="120" t="s">
        <v>182</v>
      </c>
      <c r="D53" s="122" t="s">
        <v>128</v>
      </c>
      <c r="E53" s="119"/>
      <c r="F53" s="27"/>
      <c r="G53" s="117" t="str">
        <f>IF('3c AA'!J156="-","-",'3c AA'!J156)</f>
        <v>-</v>
      </c>
      <c r="H53" s="117" t="str">
        <f>IF('3c AA'!K156="-","-",'3c AA'!K156)</f>
        <v>-</v>
      </c>
      <c r="I53" s="117" t="str">
        <f>IF('3c AA'!L156="-","-",'3c AA'!L156)</f>
        <v>-</v>
      </c>
      <c r="J53" s="117" t="str">
        <f>IF('3c AA'!M156="-","-",'3c AA'!M156)</f>
        <v>-</v>
      </c>
      <c r="K53" s="117" t="str">
        <f>IF('3c AA'!N156="-","-",'3c AA'!N156)</f>
        <v>-</v>
      </c>
      <c r="L53" s="117" t="str">
        <f>IF('3c AA'!O156="-","-",'3c AA'!O156)</f>
        <v>-</v>
      </c>
      <c r="M53" s="117" t="str">
        <f>IF('3c AA'!P156="-","-",'3c AA'!P156)</f>
        <v>-</v>
      </c>
      <c r="N53" s="117" t="str">
        <f>IF('3c AA'!Q156="-","-",'3c AA'!Q156)</f>
        <v>-</v>
      </c>
      <c r="O53" s="27"/>
      <c r="P53" s="117" t="str">
        <f>IF('3c AA'!S156="-","-",'3c AA'!S156)</f>
        <v>-</v>
      </c>
      <c r="Q53" s="117" t="str">
        <f>IF('3c AA'!T156="-","-",'3c AA'!T156)</f>
        <v>-</v>
      </c>
      <c r="R53" s="117" t="str">
        <f>IF('3c AA'!U156="-","-",'3c AA'!U156)</f>
        <v>-</v>
      </c>
      <c r="S53" s="117" t="str">
        <f>IF('3c AA'!V156="-","-",'3c AA'!V156)</f>
        <v>-</v>
      </c>
      <c r="T53" s="117">
        <f>IF('3c AA'!W156="-","-",'3c AA'!W156)</f>
        <v>0</v>
      </c>
      <c r="U53" s="117">
        <f>IF('3c AA'!X156="-","-",'3c AA'!X156)</f>
        <v>0</v>
      </c>
      <c r="V53" s="117">
        <f>IF('3c AA'!Y156="-","-",'3c AA'!Y156)</f>
        <v>0</v>
      </c>
      <c r="W53" s="117" t="str">
        <f>IF('3c AA'!Z156="-","-",'3c AA'!Z156)</f>
        <v>-</v>
      </c>
      <c r="X53" s="27"/>
      <c r="Y53" s="117">
        <f>IF('3c AA'!AB156="-","-",'3c AA'!AB156)</f>
        <v>0</v>
      </c>
      <c r="Z53" s="117" t="str">
        <f>IF('3c AA'!AC156="-","-",'3c AA'!AC156)</f>
        <v>-</v>
      </c>
      <c r="AA53" s="117" t="str">
        <f>IF('3c AA'!AD156="-","-",'3c AA'!AD156)</f>
        <v>-</v>
      </c>
      <c r="AB53" s="117" t="str">
        <f>IF('3c AA'!AE156="-","-",'3c AA'!AE156)</f>
        <v>-</v>
      </c>
      <c r="AC53" s="117" t="str">
        <f>IF('3c AA'!AF156="-","-",'3c AA'!AF156)</f>
        <v>-</v>
      </c>
      <c r="AD53" s="25"/>
    </row>
    <row r="54" spans="1:30" s="26" customFormat="1" ht="11.25" customHeight="1" x14ac:dyDescent="0.15">
      <c r="A54" s="207"/>
      <c r="B54" s="120" t="s">
        <v>246</v>
      </c>
      <c r="C54" s="120" t="s">
        <v>183</v>
      </c>
      <c r="D54" s="122" t="s">
        <v>128</v>
      </c>
      <c r="E54" s="119"/>
      <c r="F54" s="27"/>
      <c r="G54" s="117">
        <f>IF('3d PC'!G15="-","-",'3d PC'!G61)</f>
        <v>6.5567588596821027</v>
      </c>
      <c r="H54" s="117">
        <f>IF('3d PC'!H15="-","-",'3d PC'!H61)</f>
        <v>6.5567588596821027</v>
      </c>
      <c r="I54" s="117">
        <f>IF('3d PC'!I15="-","-",'3d PC'!I61)</f>
        <v>6.6197359495950758</v>
      </c>
      <c r="J54" s="117">
        <f>IF('3d PC'!J15="-","-",'3d PC'!J61)</f>
        <v>6.6197359495950758</v>
      </c>
      <c r="K54" s="117">
        <f>IF('3d PC'!K15="-","-",'3d PC'!K61)</f>
        <v>6.6995028867368616</v>
      </c>
      <c r="L54" s="117">
        <f>IF('3d PC'!L15="-","-",'3d PC'!L61)</f>
        <v>6.6995028867368616</v>
      </c>
      <c r="M54" s="117">
        <f>IF('3d PC'!M15="-","-",'3d PC'!M61)</f>
        <v>7.1131218301273513</v>
      </c>
      <c r="N54" s="117">
        <f>IF('3d PC'!N15="-","-",'3d PC'!N61)</f>
        <v>7.1131218301273513</v>
      </c>
      <c r="O54" s="27"/>
      <c r="P54" s="117">
        <f>'3d PC'!P61</f>
        <v>7.1131218301273513</v>
      </c>
      <c r="Q54" s="117">
        <f>'3d PC'!Q61</f>
        <v>7.2804579515147188</v>
      </c>
      <c r="R54" s="117">
        <f>'3d PC'!R61</f>
        <v>7.1935840895118579</v>
      </c>
      <c r="S54" s="117">
        <f>'3d PC'!S61</f>
        <v>7.3593999937099728</v>
      </c>
      <c r="T54" s="117">
        <f>'3d PC'!T61</f>
        <v>7.0492243060839304</v>
      </c>
      <c r="U54" s="117">
        <f>'3d PC'!U61</f>
        <v>7.1089669218364691</v>
      </c>
      <c r="V54" s="117">
        <f>'3d PC'!V61</f>
        <v>6.9829560851947949</v>
      </c>
      <c r="W54" s="117">
        <f>'3d PC'!W61</f>
        <v>9.6262235975887975</v>
      </c>
      <c r="X54" s="27"/>
      <c r="Y54" s="117">
        <f>'3d PC'!Y61</f>
        <v>9.9504863797742438</v>
      </c>
      <c r="Z54" s="117" t="str">
        <f>'3d PC'!Z61</f>
        <v>-</v>
      </c>
      <c r="AA54" s="117" t="str">
        <f>'3d PC'!AA61</f>
        <v>-</v>
      </c>
      <c r="AB54" s="117" t="str">
        <f>'3d PC'!AB61</f>
        <v>-</v>
      </c>
      <c r="AC54" s="117" t="str">
        <f>'3d PC'!AC61</f>
        <v>-</v>
      </c>
      <c r="AD54" s="25"/>
    </row>
    <row r="55" spans="1:30" s="26" customFormat="1" ht="11.25" customHeight="1" x14ac:dyDescent="0.15">
      <c r="A55" s="207"/>
      <c r="B55" s="120" t="s">
        <v>247</v>
      </c>
      <c r="C55" s="120" t="s">
        <v>184</v>
      </c>
      <c r="D55" s="122" t="s">
        <v>128</v>
      </c>
      <c r="E55" s="119"/>
      <c r="F55" s="27"/>
      <c r="G55" s="117">
        <f>IF('3e NC-Elec'!H46="-","-",'3e NC-Elec'!H46)</f>
        <v>19.308499999999999</v>
      </c>
      <c r="H55" s="117">
        <f>IF('3e NC-Elec'!I46="-","-",'3e NC-Elec'!I46)</f>
        <v>19.308499999999999</v>
      </c>
      <c r="I55" s="117">
        <f>IF('3e NC-Elec'!J46="-","-",'3e NC-Elec'!J46)</f>
        <v>14.818999999999999</v>
      </c>
      <c r="J55" s="117">
        <f>IF('3e NC-Elec'!K46="-","-",'3e NC-Elec'!K46)</f>
        <v>14.818999999999999</v>
      </c>
      <c r="K55" s="117">
        <f>IF('3e NC-Elec'!L46="-","-",'3e NC-Elec'!L46)</f>
        <v>15.184000000000001</v>
      </c>
      <c r="L55" s="117">
        <f>IF('3e NC-Elec'!M46="-","-",'3e NC-Elec'!M46)</f>
        <v>15.184000000000001</v>
      </c>
      <c r="M55" s="117">
        <f>IF('3e NC-Elec'!N46="-","-",'3e NC-Elec'!N46)</f>
        <v>13.468499999999999</v>
      </c>
      <c r="N55" s="117">
        <f>IF('3e NC-Elec'!O46="-","-",'3e NC-Elec'!O46)</f>
        <v>13.468499999999999</v>
      </c>
      <c r="O55" s="27"/>
      <c r="P55" s="117">
        <f>'3e NC-Elec'!Q46</f>
        <v>13.468499999999999</v>
      </c>
      <c r="Q55" s="117">
        <f>'3e NC-Elec'!R46</f>
        <v>13.432</v>
      </c>
      <c r="R55" s="117">
        <f>'3e NC-Elec'!S46</f>
        <v>13.432</v>
      </c>
      <c r="S55" s="117">
        <f>'3e NC-Elec'!T46</f>
        <v>11.351499999999998</v>
      </c>
      <c r="T55" s="117">
        <f>'3e NC-Elec'!U46</f>
        <v>11.351499999999998</v>
      </c>
      <c r="U55" s="117">
        <f>'3e NC-Elec'!V46</f>
        <v>12.738500000000002</v>
      </c>
      <c r="V55" s="117">
        <f>'3e NC-Elec'!W46</f>
        <v>12.738500000000002</v>
      </c>
      <c r="W55" s="117">
        <f>'3e NC-Elec'!X46</f>
        <v>92.016499999999994</v>
      </c>
      <c r="X55" s="27"/>
      <c r="Y55" s="117">
        <f>'3e NC-Elec'!Z46</f>
        <v>92.016499999999994</v>
      </c>
      <c r="Z55" s="117" t="str">
        <f>'3e NC-Elec'!AA46</f>
        <v>-</v>
      </c>
      <c r="AA55" s="117" t="str">
        <f>'3e NC-Elec'!AB46</f>
        <v>-</v>
      </c>
      <c r="AB55" s="117" t="str">
        <f>'3e NC-Elec'!AC46</f>
        <v>-</v>
      </c>
      <c r="AC55" s="117" t="str">
        <f>'3e NC-Elec'!AD46</f>
        <v>-</v>
      </c>
      <c r="AD55" s="25"/>
    </row>
    <row r="56" spans="1:30" s="26" customFormat="1" ht="11.25" x14ac:dyDescent="0.15">
      <c r="A56" s="207"/>
      <c r="B56" s="120" t="s">
        <v>248</v>
      </c>
      <c r="C56" s="120" t="s">
        <v>185</v>
      </c>
      <c r="D56" s="122" t="s">
        <v>128</v>
      </c>
      <c r="E56" s="119"/>
      <c r="F56" s="27"/>
      <c r="G56" s="117">
        <f>IF('3g CPIH'!C$17="-","-",'3h OC '!$E$9*('3g CPIH'!C$17/'3g CPIH'!$G$17))</f>
        <v>39.034507632093934</v>
      </c>
      <c r="H56" s="117">
        <f>IF('3g CPIH'!D$17="-","-",'3h OC '!$E$9*('3g CPIH'!D$17/'3g CPIH'!$G$17))</f>
        <v>39.112654794520544</v>
      </c>
      <c r="I56" s="117">
        <f>IF('3g CPIH'!E$17="-","-",'3h OC '!$E$9*('3g CPIH'!E$17/'3g CPIH'!$G$17))</f>
        <v>39.229875538160471</v>
      </c>
      <c r="J56" s="117">
        <f>IF('3g CPIH'!F$17="-","-",'3h OC '!$E$9*('3g CPIH'!F$17/'3g CPIH'!$G$17))</f>
        <v>39.464317025440316</v>
      </c>
      <c r="K56" s="117">
        <f>IF('3g CPIH'!G$17="-","-",'3h OC '!$E$9*('3g CPIH'!G$17/'3g CPIH'!$G$17))</f>
        <v>39.933199999999999</v>
      </c>
      <c r="L56" s="117">
        <f>IF('3g CPIH'!H$17="-","-",'3h OC '!$E$9*('3g CPIH'!H$17/'3g CPIH'!$G$17))</f>
        <v>40.441156555772999</v>
      </c>
      <c r="M56" s="117">
        <f>IF('3g CPIH'!I$17="-","-",'3h OC '!$E$9*('3g CPIH'!I$17/'3g CPIH'!$G$17))</f>
        <v>41.027260273972601</v>
      </c>
      <c r="N56" s="117">
        <f>IF('3g CPIH'!J$17="-","-",'3h OC '!$E$9*('3g CPIH'!J$17/'3g CPIH'!$G$17))</f>
        <v>41.378922504892373</v>
      </c>
      <c r="O56" s="27"/>
      <c r="P56" s="117">
        <f>IF('3g CPIH'!L$17="-","-",'3h OC '!$E$9*('3g CPIH'!L$17/'3g CPIH'!$G$17))</f>
        <v>41.378922504892373</v>
      </c>
      <c r="Q56" s="117">
        <f>IF('3g CPIH'!M$17="-","-",'3h OC '!$E$9*('3g CPIH'!M$17/'3g CPIH'!$G$17))</f>
        <v>41.847805479452056</v>
      </c>
      <c r="R56" s="117">
        <f>IF('3g CPIH'!N$17="-","-",'3h OC '!$E$9*('3g CPIH'!N$17/'3g CPIH'!$G$17))</f>
        <v>42.160394129158512</v>
      </c>
      <c r="S56" s="117">
        <f>IF('3g CPIH'!O$17="-","-",'3h OC '!$E$9*('3g CPIH'!O$17/'3g CPIH'!$G$17))</f>
        <v>42.394835616438357</v>
      </c>
      <c r="T56" s="117">
        <f>IF('3g CPIH'!P$17="-","-",'3h OC '!$E$9*('3g CPIH'!P$17/'3g CPIH'!$G$17))</f>
        <v>42.512056360078276</v>
      </c>
      <c r="U56" s="117">
        <f>IF('3g CPIH'!Q$17="-","-",'3h OC '!$E$9*('3g CPIH'!Q$17/'3g CPIH'!$G$17))</f>
        <v>42.746497847358121</v>
      </c>
      <c r="V56" s="117">
        <f>IF('3g CPIH'!R$17="-","-",'3h OC '!$E$9*('3g CPIH'!R$17/'3g CPIH'!$G$17))</f>
        <v>43.527969471624267</v>
      </c>
      <c r="W56" s="117">
        <f>IF('3g CPIH'!S$17="-","-",'3h OC '!$E$9*('3g CPIH'!S$17/'3g CPIH'!$G$17))</f>
        <v>44.817397651663406</v>
      </c>
      <c r="X56" s="27"/>
      <c r="Y56" s="117">
        <f>IF('3g CPIH'!U$17="-","-",'3h OC '!$E$9*('3g CPIH'!U$17/'3g CPIH'!$G$17))</f>
        <v>47.083665362035227</v>
      </c>
      <c r="Z56" s="117" t="str">
        <f>IF('3g CPIH'!V$17="-","-",'3h OC '!$E$9*('3g CPIH'!V$17/'3g CPIH'!$G$17))</f>
        <v>-</v>
      </c>
      <c r="AA56" s="117" t="str">
        <f>IF('3g CPIH'!W$17="-","-",'3h OC '!$E$9*('3g CPIH'!W$17/'3g CPIH'!$G$17))</f>
        <v>-</v>
      </c>
      <c r="AB56" s="117" t="str">
        <f>IF('3g CPIH'!X$17="-","-",'3h OC '!$E$9*('3g CPIH'!X$17/'3g CPIH'!$G$17))</f>
        <v>-</v>
      </c>
      <c r="AC56" s="117" t="str">
        <f>IF('3g CPIH'!Y$17="-","-",'3h OC '!$E$9*('3g CPIH'!Y$17/'3g CPIH'!$G$17))</f>
        <v>-</v>
      </c>
      <c r="AD56" s="25"/>
    </row>
    <row r="57" spans="1:30" s="26" customFormat="1" ht="11.25" x14ac:dyDescent="0.15">
      <c r="A57" s="207"/>
      <c r="B57" s="120" t="s">
        <v>248</v>
      </c>
      <c r="C57" s="120" t="s">
        <v>186</v>
      </c>
      <c r="D57" s="122" t="s">
        <v>128</v>
      </c>
      <c r="E57" s="119"/>
      <c r="F57" s="27"/>
      <c r="G57" s="117" t="s">
        <v>249</v>
      </c>
      <c r="H57" s="117" t="s">
        <v>249</v>
      </c>
      <c r="I57" s="117" t="s">
        <v>249</v>
      </c>
      <c r="J57" s="117" t="s">
        <v>249</v>
      </c>
      <c r="K57" s="117">
        <f>IF('3i SMNCC'!G$64="-","-",'3i SMNCC'!G$64)</f>
        <v>0</v>
      </c>
      <c r="L57" s="117">
        <f>IF('3i SMNCC'!H$64="-","-",'3i SMNCC'!H$64)</f>
        <v>-0.1310662676190151</v>
      </c>
      <c r="M57" s="117">
        <f>IF('3i SMNCC'!I$64="-","-",'3i SMNCC'!I$64)</f>
        <v>1.6490220555819262</v>
      </c>
      <c r="N57" s="117">
        <f>IF('3i SMNCC'!J$64="-","-",'3i SMNCC'!J$64)</f>
        <v>1.7011822078168848</v>
      </c>
      <c r="O57" s="27"/>
      <c r="P57" s="117">
        <f>IF('3i SMNCC'!L$64="-","-",'3i SMNCC'!L$64)</f>
        <v>1.7011822078168848</v>
      </c>
      <c r="Q57" s="117">
        <f>IF('3i SMNCC'!M$64="-","-",'3i SMNCC'!M$64)</f>
        <v>3.37071596157242</v>
      </c>
      <c r="R57" s="117">
        <f>IF('3i SMNCC'!N$64="-","-",'3i SMNCC'!N$64)</f>
        <v>3.2761312765157915</v>
      </c>
      <c r="S57" s="117">
        <f>IF('3i SMNCC'!O$64="-","-",'3i SMNCC'!O$64)</f>
        <v>4.8946129781636989</v>
      </c>
      <c r="T57" s="117">
        <f>IF('3i SMNCC'!P$64="-","-",'3i SMNCC'!P$64)</f>
        <v>4.2887571563853468</v>
      </c>
      <c r="U57" s="117">
        <f>IF('3i SMNCC'!Q$64="-","-",'3i SMNCC'!Q$64)</f>
        <v>4.0337120778428694</v>
      </c>
      <c r="V57" s="117">
        <f>IF('3i SMNCC'!R$64="-","-",'3i SMNCC'!R$64)</f>
        <v>4.3260832188341771</v>
      </c>
      <c r="W57" s="117">
        <f>IF('3i SMNCC'!S$64="-","-",'3i SMNCC'!S$64)</f>
        <v>4.2015880379606623</v>
      </c>
      <c r="X57" s="27"/>
      <c r="Y57" s="117">
        <f>IF('3i SMNCC'!U$64="-","-",'3i SMNCC'!U$64)</f>
        <v>4.0728065027047933</v>
      </c>
      <c r="Z57" s="117" t="str">
        <f>IF('3i SMNCC'!V$64="-","-",'3i SMNCC'!V$64)</f>
        <v>-</v>
      </c>
      <c r="AA57" s="117" t="str">
        <f>IF('3i SMNCC'!W$64="-","-",'3i SMNCC'!W$64)</f>
        <v>-</v>
      </c>
      <c r="AB57" s="117" t="str">
        <f>IF('3i SMNCC'!X$64="-","-",'3i SMNCC'!X$64)</f>
        <v>-</v>
      </c>
      <c r="AC57" s="117" t="str">
        <f>IF('3i SMNCC'!Y$64="-","-",'3i SMNCC'!Y$64)</f>
        <v>-</v>
      </c>
      <c r="AD57" s="25"/>
    </row>
    <row r="58" spans="1:30" s="26" customFormat="1" ht="12.6" customHeight="1" x14ac:dyDescent="0.15">
      <c r="A58" s="207"/>
      <c r="B58" s="120" t="s">
        <v>248</v>
      </c>
      <c r="C58" s="120" t="s">
        <v>187</v>
      </c>
      <c r="D58" s="122" t="s">
        <v>128</v>
      </c>
      <c r="E58" s="119"/>
      <c r="F58" s="27"/>
      <c r="G58" s="117">
        <f>IF('3g CPIH'!C$17="-","-",'3j PAAC PAP'!$G$17*('3g CPIH'!C$17/'3g CPIH'!$G$17))</f>
        <v>23.857918590998043</v>
      </c>
      <c r="H58" s="117">
        <f>IF('3g CPIH'!D$17="-","-",'3j PAAC PAP'!$G$17*('3g CPIH'!D$17/'3g CPIH'!$G$17))</f>
        <v>23.905682191780819</v>
      </c>
      <c r="I58" s="117">
        <f>IF('3g CPIH'!E$17="-","-",'3j PAAC PAP'!$G$17*('3g CPIH'!E$17/'3g CPIH'!$G$17))</f>
        <v>23.977327592954992</v>
      </c>
      <c r="J58" s="117">
        <f>IF('3g CPIH'!F$17="-","-",'3j PAAC PAP'!$G$17*('3g CPIH'!F$17/'3g CPIH'!$G$17))</f>
        <v>24.120618395303325</v>
      </c>
      <c r="K58" s="117">
        <f>IF('3g CPIH'!G$17="-","-",'3j PAAC PAP'!$G$17*('3g CPIH'!G$17/'3g CPIH'!$G$17))</f>
        <v>24.4072</v>
      </c>
      <c r="L58" s="117">
        <f>IF('3g CPIH'!H$17="-","-",'3j PAAC PAP'!$G$17*('3g CPIH'!H$17/'3g CPIH'!$G$17))</f>
        <v>24.717663405088064</v>
      </c>
      <c r="M58" s="117">
        <f>IF('3g CPIH'!I$17="-","-",'3j PAAC PAP'!$G$17*('3g CPIH'!I$17/'3g CPIH'!$G$17))</f>
        <v>25.075890410958902</v>
      </c>
      <c r="N58" s="117">
        <f>IF('3g CPIH'!J$17="-","-",'3j PAAC PAP'!$G$17*('3g CPIH'!J$17/'3g CPIH'!$G$17))</f>
        <v>25.290826614481411</v>
      </c>
      <c r="O58" s="27"/>
      <c r="P58" s="117">
        <f>IF('3g CPIH'!L$17="-","-",'3j PAAC PAP'!$G$17*('3g CPIH'!L$17/'3g CPIH'!$G$17))</f>
        <v>25.290826614481411</v>
      </c>
      <c r="Q58" s="117">
        <f>IF('3g CPIH'!M$17="-","-",'3j PAAC PAP'!$G$17*('3g CPIH'!M$17/'3g CPIH'!$G$17))</f>
        <v>25.577408219178082</v>
      </c>
      <c r="R58" s="117">
        <f>IF('3g CPIH'!N$17="-","-",'3j PAAC PAP'!$G$17*('3g CPIH'!N$17/'3g CPIH'!$G$17))</f>
        <v>25.768462622309197</v>
      </c>
      <c r="S58" s="117">
        <f>IF('3g CPIH'!O$17="-","-",'3j PAAC PAP'!$G$17*('3g CPIH'!O$17/'3g CPIH'!$G$17))</f>
        <v>25.911753424657533</v>
      </c>
      <c r="T58" s="117">
        <f>IF('3g CPIH'!P$17="-","-",'3j PAAC PAP'!$G$17*('3g CPIH'!P$17/'3g CPIH'!$G$17))</f>
        <v>25.983398825831699</v>
      </c>
      <c r="U58" s="117">
        <f>IF('3g CPIH'!Q$17="-","-",'3j PAAC PAP'!$G$17*('3g CPIH'!Q$17/'3g CPIH'!$G$17))</f>
        <v>26.126689628180038</v>
      </c>
      <c r="V58" s="117">
        <f>IF('3g CPIH'!R$17="-","-",'3j PAAC PAP'!$G$17*('3g CPIH'!R$17/'3g CPIH'!$G$17))</f>
        <v>26.604325636007829</v>
      </c>
      <c r="W58" s="117">
        <f>IF('3g CPIH'!S$17="-","-",'3j PAAC PAP'!$G$17*('3g CPIH'!S$17/'3g CPIH'!$G$17))</f>
        <v>27.39242504892368</v>
      </c>
      <c r="X58" s="27"/>
      <c r="Y58" s="117">
        <f>IF('3g CPIH'!U$17="-","-",'3j PAAC PAP'!$G$17*('3g CPIH'!U$17/'3g CPIH'!$G$17))</f>
        <v>28.777569471624265</v>
      </c>
      <c r="Z58" s="117" t="str">
        <f>IF('3g CPIH'!V$17="-","-",'3j PAAC PAP'!$G$17*('3g CPIH'!V$17/'3g CPIH'!$G$17))</f>
        <v>-</v>
      </c>
      <c r="AA58" s="117" t="str">
        <f>IF('3g CPIH'!W$17="-","-",'3j PAAC PAP'!$G$17*('3g CPIH'!W$17/'3g CPIH'!$G$17))</f>
        <v>-</v>
      </c>
      <c r="AB58" s="117" t="str">
        <f>IF('3g CPIH'!X$17="-","-",'3j PAAC PAP'!$G$17*('3g CPIH'!X$17/'3g CPIH'!$G$17))</f>
        <v>-</v>
      </c>
      <c r="AC58" s="117" t="str">
        <f>IF('3g CPIH'!Y$17="-","-",'3j PAAC PAP'!$G$17*('3g CPIH'!Y$17/'3g CPIH'!$G$17))</f>
        <v>-</v>
      </c>
      <c r="AD58" s="25"/>
    </row>
    <row r="59" spans="1:30" s="26" customFormat="1" ht="11.25" x14ac:dyDescent="0.15">
      <c r="A59" s="207"/>
      <c r="B59" s="120" t="s">
        <v>248</v>
      </c>
      <c r="C59" s="120" t="s">
        <v>188</v>
      </c>
      <c r="D59" s="122" t="s">
        <v>128</v>
      </c>
      <c r="E59" s="119"/>
      <c r="F59" s="27"/>
      <c r="G59" s="117">
        <f>IF(G54="-","-",SUM(G51:G57)*'3j PAAC PAP'!$G$35)</f>
        <v>0</v>
      </c>
      <c r="H59" s="117">
        <f>IF(H54="-","-",SUM(H51:H57)*'3j PAAC PAP'!$G$35)</f>
        <v>0</v>
      </c>
      <c r="I59" s="117">
        <f>IF(I54="-","-",SUM(I51:I57)*'3j PAAC PAP'!$G$35)</f>
        <v>0</v>
      </c>
      <c r="J59" s="117">
        <f>IF(J54="-","-",SUM(J51:J57)*'3j PAAC PAP'!$G$35)</f>
        <v>0</v>
      </c>
      <c r="K59" s="117">
        <f>IF(K54="-","-",SUM(K51:K57)*'3j PAAC PAP'!$G$35)</f>
        <v>0</v>
      </c>
      <c r="L59" s="117">
        <f>IF(L54="-","-",SUM(L51:L57)*'3j PAAC PAP'!$G$35)</f>
        <v>0</v>
      </c>
      <c r="M59" s="117">
        <f>IF(M54="-","-",SUM(M51:M57)*'3j PAAC PAP'!$G$35)</f>
        <v>0</v>
      </c>
      <c r="N59" s="117">
        <f>IF(N54="-","-",SUM(N51:N57)*'3j PAAC PAP'!$G$35)</f>
        <v>0</v>
      </c>
      <c r="O59" s="27"/>
      <c r="P59" s="117">
        <f>IF(P54="-","-",SUM(P51:P57)*'3j PAAC PAP'!$G$35)</f>
        <v>0</v>
      </c>
      <c r="Q59" s="117">
        <f>IF(Q54="-","-",SUM(Q51:Q57)*'3j PAAC PAP'!$G$35)</f>
        <v>0</v>
      </c>
      <c r="R59" s="117">
        <f>IF(R54="-","-",SUM(R51:R57)*'3j PAAC PAP'!$G$35)</f>
        <v>0</v>
      </c>
      <c r="S59" s="117">
        <f>IF(S54="-","-",SUM(S51:S57)*'3j PAAC PAP'!$G$35)</f>
        <v>0</v>
      </c>
      <c r="T59" s="117">
        <f>IF(T54="-","-",SUM(T51:T57)*'3j PAAC PAP'!$G$35)</f>
        <v>0</v>
      </c>
      <c r="U59" s="117">
        <f>IF(U54="-","-",SUM(U51:U57)*'3j PAAC PAP'!$G$35)</f>
        <v>0</v>
      </c>
      <c r="V59" s="117">
        <f>IF(V54="-","-",SUM(V51:V57)*'3j PAAC PAP'!$G$35)</f>
        <v>0</v>
      </c>
      <c r="W59" s="117">
        <f>IF(W54="-","-",SUM(W51:W57)*'3j PAAC PAP'!$G$35)</f>
        <v>0</v>
      </c>
      <c r="X59" s="27"/>
      <c r="Y59" s="117">
        <f>IF(Y54="-","-",SUM(Y51:Y57)*'3j PAAC PAP'!$G$35)</f>
        <v>0</v>
      </c>
      <c r="Z59" s="117" t="str">
        <f>IF(Z54="-","-",SUM(Z51:Z57)*'3j PAAC PAP'!$G$35)</f>
        <v>-</v>
      </c>
      <c r="AA59" s="117" t="str">
        <f>IF(AA54="-","-",SUM(AA51:AA57)*'3j PAAC PAP'!$G$35)</f>
        <v>-</v>
      </c>
      <c r="AB59" s="117" t="str">
        <f>IF(AB54="-","-",SUM(AB51:AB57)*'3j PAAC PAP'!$G$35)</f>
        <v>-</v>
      </c>
      <c r="AC59" s="117" t="str">
        <f>IF(AC54="-","-",SUM(AC51:AC57)*'3j PAAC PAP'!$G$35)</f>
        <v>-</v>
      </c>
      <c r="AD59" s="25"/>
    </row>
    <row r="60" spans="1:30" s="26" customFormat="1" ht="11.25" customHeight="1" x14ac:dyDescent="0.15">
      <c r="A60" s="207"/>
      <c r="B60" s="120" t="s">
        <v>189</v>
      </c>
      <c r="C60" s="120" t="s">
        <v>250</v>
      </c>
      <c r="D60" s="122" t="s">
        <v>128</v>
      </c>
      <c r="E60" s="119"/>
      <c r="F60" s="27"/>
      <c r="G60" s="117">
        <f>IF(G54="-","-",SUM(G51:G59)*'3k EBIT'!$E$9)</f>
        <v>1.7190588446831683</v>
      </c>
      <c r="H60" s="117">
        <f>IF(H54="-","-",SUM(H51:H59)*'3k EBIT'!$E$9)</f>
        <v>1.7214974843450075</v>
      </c>
      <c r="I60" s="117">
        <f>IF(I54="-","-",SUM(I51:I59)*'3k EBIT'!$E$9)</f>
        <v>1.6394225481152016</v>
      </c>
      <c r="J60" s="117">
        <f>IF(J54="-","-",SUM(J51:J59)*'3k EBIT'!$E$9)</f>
        <v>1.6467384671007204</v>
      </c>
      <c r="K60" s="117">
        <f>IF(K54="-","-",SUM(K51:K59)*'3k EBIT'!$E$9)</f>
        <v>1.6699845511103195</v>
      </c>
      <c r="L60" s="117">
        <f>IF(L54="-","-",SUM(L51:L59)*'3k EBIT'!$E$9)</f>
        <v>1.6832972174410314</v>
      </c>
      <c r="M60" s="117">
        <f>IF(M54="-","-",SUM(M51:M59)*'3k EBIT'!$E$9)</f>
        <v>1.7108489332441705</v>
      </c>
      <c r="N60" s="117">
        <f>IF(N54="-","-",SUM(N51:N59)*'3k EBIT'!$E$9)</f>
        <v>1.7228330495509354</v>
      </c>
      <c r="O60" s="27"/>
      <c r="P60" s="117">
        <f>IF(P54="-","-",SUM(P51:P59)*'3k EBIT'!$E$9)</f>
        <v>1.7228330495509354</v>
      </c>
      <c r="Q60" s="117">
        <f>IF(Q54="-","-",SUM(Q51:Q59)*'3k EBIT'!$E$9)</f>
        <v>1.77233445126374</v>
      </c>
      <c r="R60" s="117">
        <f>IF(R54="-","-",SUM(R51:R59)*'3k EBIT'!$E$9)</f>
        <v>1.7785745207716501</v>
      </c>
      <c r="S60" s="117">
        <f>IF(S54="-","-",SUM(S51:S59)*'3k EBIT'!$E$9)</f>
        <v>1.7801535917871942</v>
      </c>
      <c r="T60" s="117">
        <f>IF(T54="-","-",SUM(T51:T59)*'3k EBIT'!$E$9)</f>
        <v>1.7660698530058092</v>
      </c>
      <c r="U60" s="117">
        <f>IF(U54="-","-",SUM(U51:U59)*'3k EBIT'!$E$9)</f>
        <v>1.7964665698920124</v>
      </c>
      <c r="V60" s="117">
        <f>IF(V54="-","-",SUM(V51:V59)*'3k EBIT'!$E$9)</f>
        <v>1.8240750328850515</v>
      </c>
      <c r="W60" s="117">
        <f>IF(W54="-","-",SUM(W51:W59)*'3k EBIT'!$E$9)</f>
        <v>3.4485524738222932</v>
      </c>
      <c r="X60" s="27"/>
      <c r="Y60" s="117">
        <f>IF(Y54="-","-",SUM(Y51:Y59)*'3k EBIT'!$E$9)</f>
        <v>3.5230591048061712</v>
      </c>
      <c r="Z60" s="117" t="str">
        <f>IF(Z54="-","-",SUM(Z51:Z59)*'3k EBIT'!$E$9)</f>
        <v>-</v>
      </c>
      <c r="AA60" s="117" t="str">
        <f>IF(AA54="-","-",SUM(AA51:AA59)*'3k EBIT'!$E$9)</f>
        <v>-</v>
      </c>
      <c r="AB60" s="117" t="str">
        <f>IF(AB54="-","-",SUM(AB51:AB59)*'3k EBIT'!$E$9)</f>
        <v>-</v>
      </c>
      <c r="AC60" s="117" t="str">
        <f>IF(AC54="-","-",SUM(AC51:AC59)*'3k EBIT'!$E$9)</f>
        <v>-</v>
      </c>
      <c r="AD60" s="25"/>
    </row>
    <row r="61" spans="1:30" s="26" customFormat="1" ht="11.25" customHeight="1" x14ac:dyDescent="0.15">
      <c r="A61" s="207"/>
      <c r="B61" s="120" t="s">
        <v>251</v>
      </c>
      <c r="C61" s="156" t="s">
        <v>252</v>
      </c>
      <c r="D61" s="122" t="s">
        <v>128</v>
      </c>
      <c r="E61" s="118"/>
      <c r="F61" s="27"/>
      <c r="G61" s="117">
        <f>IF(G56="-","-",SUM(G51:G54,G56:G60)*'3l HAP'!$E$10)</f>
        <v>1.0419742593419015</v>
      </c>
      <c r="H61" s="117">
        <f>IF(H56="-","-",SUM(H51:H54,H56:H60)*'3l HAP'!$E$10)</f>
        <v>1.0438534229493392</v>
      </c>
      <c r="I61" s="117">
        <f>IF(I56="-","-",SUM(I51:I54,I56:I60)*'3l HAP'!$E$10)</f>
        <v>1.0463390006076376</v>
      </c>
      <c r="J61" s="117">
        <f>IF(J56="-","-",SUM(J51:J54,J56:J60)*'3l HAP'!$E$10)</f>
        <v>1.0519764914299508</v>
      </c>
      <c r="K61" s="117">
        <f>IF(K56="-","-",SUM(K51:K54,K56:K60)*'3l HAP'!$E$10)</f>
        <v>1.0645454619775203</v>
      </c>
      <c r="L61" s="117">
        <f>IF(L56="-","-",SUM(L51:L54,L56:L60)*'3l HAP'!$E$10)</f>
        <v>1.0748039181480256</v>
      </c>
      <c r="M61" s="117">
        <f>IF(M56="-","-",SUM(M51:M54,M56:M60)*'3l HAP'!$E$10)</f>
        <v>1.1211513170403795</v>
      </c>
      <c r="N61" s="117">
        <f>IF(N56="-","-",SUM(N51:N54,N56:N60)*'3l HAP'!$E$10)</f>
        <v>1.1303860209547683</v>
      </c>
      <c r="O61" s="27"/>
      <c r="P61" s="117">
        <f>IF(P56="-","-",SUM(P51:P54,P56:P60)*'3l HAP'!$E$10)</f>
        <v>1.1303860209547683</v>
      </c>
      <c r="Q61" s="117">
        <f>IF(Q56="-","-",SUM(Q51:Q54,Q56:Q60)*'3l HAP'!$E$10)</f>
        <v>1.1690651397241052</v>
      </c>
      <c r="R61" s="117">
        <f>IF(R56="-","-",SUM(R51:R54,R56:R60)*'3l HAP'!$E$10)</f>
        <v>1.1738736039308675</v>
      </c>
      <c r="S61" s="117">
        <f>IF(S56="-","-",SUM(S51:S54,S56:S60)*'3l HAP'!$E$10)</f>
        <v>1.2055510028092435</v>
      </c>
      <c r="T61" s="117">
        <f>IF(T56="-","-",SUM(T51:T54,T56:T60)*'3l HAP'!$E$10)</f>
        <v>1.1946983746867785</v>
      </c>
      <c r="U61" s="117">
        <f>IF(U56="-","-",SUM(U51:U54,U56:U60)*'3l HAP'!$E$10)</f>
        <v>1.1978143681134485</v>
      </c>
      <c r="V61" s="117">
        <f>IF(V56="-","-",SUM(V51:V54,V56:V60)*'3l HAP'!$E$10)</f>
        <v>1.2190888596775997</v>
      </c>
      <c r="W61" s="117">
        <f>IF(W56="-","-",SUM(W51:W54,W56:W60)*'3l HAP'!$E$10)</f>
        <v>1.3101672610846073</v>
      </c>
      <c r="X61" s="27"/>
      <c r="Y61" s="117">
        <f>IF(Y56="-","-",SUM(Y51:Y54,Y56:Y60)*'3l HAP'!$E$10)</f>
        <v>1.3675804786454511</v>
      </c>
      <c r="Z61" s="117" t="str">
        <f>IF(Z56="-","-",SUM(Z51:Z54,Z56:Z60)*'3l HAP'!$E$10)</f>
        <v>-</v>
      </c>
      <c r="AA61" s="117" t="str">
        <f>IF(AA56="-","-",SUM(AA51:AA54,AA56:AA60)*'3l HAP'!$E$10)</f>
        <v>-</v>
      </c>
      <c r="AB61" s="117" t="str">
        <f>IF(AB56="-","-",SUM(AB51:AB54,AB56:AB60)*'3l HAP'!$E$10)</f>
        <v>-</v>
      </c>
      <c r="AC61" s="117" t="str">
        <f>IF(AC56="-","-",SUM(AC51:AC54,AC56:AC60)*'3l HAP'!$E$10)</f>
        <v>-</v>
      </c>
      <c r="AD61" s="25"/>
    </row>
    <row r="62" spans="1:30" s="26" customFormat="1" ht="11.25" customHeight="1" x14ac:dyDescent="0.15">
      <c r="A62" s="207"/>
      <c r="B62" s="120" t="s">
        <v>253</v>
      </c>
      <c r="C62" s="120" t="str">
        <f>B62&amp;"_"&amp;D62</f>
        <v>Total_N Wales and Mersey</v>
      </c>
      <c r="D62" s="122" t="s">
        <v>128</v>
      </c>
      <c r="E62" s="119"/>
      <c r="F62" s="27"/>
      <c r="G62" s="117">
        <f t="shared" ref="G62:N62" si="9">IF(G56="-","-",SUM(G51:G61))</f>
        <v>91.518718186799148</v>
      </c>
      <c r="H62" s="117">
        <f t="shared" si="9"/>
        <v>91.648946753277798</v>
      </c>
      <c r="I62" s="117">
        <f t="shared" si="9"/>
        <v>87.331700629433371</v>
      </c>
      <c r="J62" s="117">
        <f t="shared" si="9"/>
        <v>87.722386328869391</v>
      </c>
      <c r="K62" s="117">
        <f t="shared" si="9"/>
        <v>88.9584328998247</v>
      </c>
      <c r="L62" s="117">
        <f t="shared" si="9"/>
        <v>89.669357715567969</v>
      </c>
      <c r="M62" s="117">
        <f t="shared" si="9"/>
        <v>91.165794820925328</v>
      </c>
      <c r="N62" s="117">
        <f t="shared" si="9"/>
        <v>91.805772227823724</v>
      </c>
      <c r="O62" s="27"/>
      <c r="P62" s="117">
        <f t="shared" ref="P62:W62" si="10">IF(P56="-","-",SUM(P51:P61))</f>
        <v>91.805772227823724</v>
      </c>
      <c r="Q62" s="117">
        <f t="shared" si="10"/>
        <v>94.449787202705124</v>
      </c>
      <c r="R62" s="117">
        <f t="shared" si="10"/>
        <v>94.783020242197892</v>
      </c>
      <c r="S62" s="117">
        <f t="shared" si="10"/>
        <v>94.897806607565997</v>
      </c>
      <c r="T62" s="117">
        <f t="shared" si="10"/>
        <v>94.145704876071832</v>
      </c>
      <c r="U62" s="117">
        <f t="shared" si="10"/>
        <v>95.748647413222969</v>
      </c>
      <c r="V62" s="117">
        <f t="shared" si="10"/>
        <v>97.222998304223708</v>
      </c>
      <c r="W62" s="117">
        <f t="shared" si="10"/>
        <v>182.81285407104349</v>
      </c>
      <c r="X62" s="27"/>
      <c r="Y62" s="117">
        <f t="shared" ref="Y62:AC62" si="11">IF(Y56="-","-",SUM(Y51:Y61))</f>
        <v>186.79166729959019</v>
      </c>
      <c r="Z62" s="117" t="str">
        <f t="shared" si="11"/>
        <v>-</v>
      </c>
      <c r="AA62" s="117" t="str">
        <f t="shared" si="11"/>
        <v>-</v>
      </c>
      <c r="AB62" s="117" t="str">
        <f t="shared" si="11"/>
        <v>-</v>
      </c>
      <c r="AC62" s="117" t="str">
        <f t="shared" si="11"/>
        <v>-</v>
      </c>
      <c r="AD62" s="25"/>
    </row>
    <row r="63" spans="1:30" s="26" customFormat="1" ht="11.25" customHeight="1" x14ac:dyDescent="0.15">
      <c r="A63" s="207"/>
      <c r="B63" s="123" t="s">
        <v>244</v>
      </c>
      <c r="C63" s="123" t="s">
        <v>180</v>
      </c>
      <c r="D63" s="121" t="s">
        <v>133</v>
      </c>
      <c r="E63" s="75"/>
      <c r="F63" s="27"/>
      <c r="G63" s="35" t="s">
        <v>249</v>
      </c>
      <c r="H63" s="35" t="s">
        <v>249</v>
      </c>
      <c r="I63" s="35" t="s">
        <v>249</v>
      </c>
      <c r="J63" s="35" t="s">
        <v>249</v>
      </c>
      <c r="K63" s="35" t="s">
        <v>249</v>
      </c>
      <c r="L63" s="35" t="s">
        <v>249</v>
      </c>
      <c r="M63" s="35" t="s">
        <v>249</v>
      </c>
      <c r="N63" s="35" t="s">
        <v>249</v>
      </c>
      <c r="O63" s="27"/>
      <c r="P63" s="35" t="s">
        <v>249</v>
      </c>
      <c r="Q63" s="35" t="s">
        <v>249</v>
      </c>
      <c r="R63" s="35" t="s">
        <v>249</v>
      </c>
      <c r="S63" s="35" t="s">
        <v>249</v>
      </c>
      <c r="T63" s="35" t="s">
        <v>249</v>
      </c>
      <c r="U63" s="35" t="s">
        <v>249</v>
      </c>
      <c r="V63" s="35" t="s">
        <v>249</v>
      </c>
      <c r="W63" s="35" t="s">
        <v>249</v>
      </c>
      <c r="X63" s="27"/>
      <c r="Y63" s="35" t="s">
        <v>249</v>
      </c>
      <c r="Z63" s="35" t="s">
        <v>249</v>
      </c>
      <c r="AA63" s="35" t="s">
        <v>249</v>
      </c>
      <c r="AB63" s="35" t="s">
        <v>249</v>
      </c>
      <c r="AC63" s="35" t="s">
        <v>249</v>
      </c>
      <c r="AD63" s="25"/>
    </row>
    <row r="64" spans="1:30" s="26" customFormat="1" ht="11.25" customHeight="1" x14ac:dyDescent="0.15">
      <c r="A64" s="207"/>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x14ac:dyDescent="0.15">
      <c r="A65" s="207"/>
      <c r="B65" s="123" t="s">
        <v>245</v>
      </c>
      <c r="C65" s="123" t="s">
        <v>182</v>
      </c>
      <c r="D65" s="121" t="s">
        <v>133</v>
      </c>
      <c r="E65" s="75"/>
      <c r="F65" s="27"/>
      <c r="G65" s="35" t="str">
        <f>IF('3c AA'!J157="-","-",'3c AA'!J157)</f>
        <v>-</v>
      </c>
      <c r="H65" s="35" t="str">
        <f>IF('3c AA'!K157="-","-",'3c AA'!K157)</f>
        <v>-</v>
      </c>
      <c r="I65" s="35" t="str">
        <f>IF('3c AA'!L157="-","-",'3c AA'!L157)</f>
        <v>-</v>
      </c>
      <c r="J65" s="35" t="str">
        <f>IF('3c AA'!M157="-","-",'3c AA'!M157)</f>
        <v>-</v>
      </c>
      <c r="K65" s="35" t="str">
        <f>IF('3c AA'!N157="-","-",'3c AA'!N157)</f>
        <v>-</v>
      </c>
      <c r="L65" s="35" t="str">
        <f>IF('3c AA'!O157="-","-",'3c AA'!O157)</f>
        <v>-</v>
      </c>
      <c r="M65" s="35" t="str">
        <f>IF('3c AA'!P157="-","-",'3c AA'!P157)</f>
        <v>-</v>
      </c>
      <c r="N65" s="35" t="str">
        <f>IF('3c AA'!Q157="-","-",'3c AA'!Q157)</f>
        <v>-</v>
      </c>
      <c r="O65" s="27"/>
      <c r="P65" s="35" t="str">
        <f>IF('3c AA'!S157="-","-",'3c AA'!S157)</f>
        <v>-</v>
      </c>
      <c r="Q65" s="35" t="str">
        <f>IF('3c AA'!T157="-","-",'3c AA'!T157)</f>
        <v>-</v>
      </c>
      <c r="R65" s="35" t="str">
        <f>IF('3c AA'!U157="-","-",'3c AA'!U157)</f>
        <v>-</v>
      </c>
      <c r="S65" s="35" t="str">
        <f>IF('3c AA'!V157="-","-",'3c AA'!V157)</f>
        <v>-</v>
      </c>
      <c r="T65" s="35">
        <f>IF('3c AA'!W157="-","-",'3c AA'!W157)</f>
        <v>0</v>
      </c>
      <c r="U65" s="35">
        <f>IF('3c AA'!X157="-","-",'3c AA'!X157)</f>
        <v>0</v>
      </c>
      <c r="V65" s="35">
        <f>IF('3c AA'!Y157="-","-",'3c AA'!Y157)</f>
        <v>0</v>
      </c>
      <c r="W65" s="35" t="str">
        <f>IF('3c AA'!Z157="-","-",'3c AA'!Z157)</f>
        <v>-</v>
      </c>
      <c r="X65" s="27"/>
      <c r="Y65" s="35">
        <f>IF('3c AA'!AB157="-","-",'3c AA'!AB157)</f>
        <v>0</v>
      </c>
      <c r="Z65" s="35" t="str">
        <f>IF('3c AA'!AC157="-","-",'3c AA'!AC157)</f>
        <v>-</v>
      </c>
      <c r="AA65" s="35" t="str">
        <f>IF('3c AA'!AD157="-","-",'3c AA'!AD157)</f>
        <v>-</v>
      </c>
      <c r="AB65" s="35" t="str">
        <f>IF('3c AA'!AE157="-","-",'3c AA'!AE157)</f>
        <v>-</v>
      </c>
      <c r="AC65" s="35" t="str">
        <f>IF('3c AA'!AF157="-","-",'3c AA'!AF157)</f>
        <v>-</v>
      </c>
      <c r="AD65" s="25"/>
    </row>
    <row r="66" spans="1:30" s="26" customFormat="1" ht="11.25" customHeight="1" x14ac:dyDescent="0.15">
      <c r="A66" s="207"/>
      <c r="B66" s="123" t="s">
        <v>246</v>
      </c>
      <c r="C66" s="123" t="s">
        <v>183</v>
      </c>
      <c r="D66" s="121" t="s">
        <v>133</v>
      </c>
      <c r="E66" s="75"/>
      <c r="F66" s="27"/>
      <c r="G66" s="35">
        <f>IF('3d PC'!G15="-","-",'3d PC'!G61)</f>
        <v>6.5567588596821027</v>
      </c>
      <c r="H66" s="35">
        <f>IF('3d PC'!H15="-","-",'3d PC'!H61)</f>
        <v>6.5567588596821027</v>
      </c>
      <c r="I66" s="35">
        <f>IF('3d PC'!I15="-","-",'3d PC'!I61)</f>
        <v>6.6197359495950758</v>
      </c>
      <c r="J66" s="35">
        <f>IF('3d PC'!J15="-","-",'3d PC'!J61)</f>
        <v>6.6197359495950758</v>
      </c>
      <c r="K66" s="35">
        <f>IF('3d PC'!K15="-","-",'3d PC'!K61)</f>
        <v>6.6995028867368616</v>
      </c>
      <c r="L66" s="35">
        <f>IF('3d PC'!L15="-","-",'3d PC'!L61)</f>
        <v>6.6995028867368616</v>
      </c>
      <c r="M66" s="35">
        <f>IF('3d PC'!M15="-","-",'3d PC'!M61)</f>
        <v>7.1131218301273513</v>
      </c>
      <c r="N66" s="35">
        <f>IF('3d PC'!N15="-","-",'3d PC'!N61)</f>
        <v>7.1131218301273513</v>
      </c>
      <c r="O66" s="27"/>
      <c r="P66" s="35">
        <f>'3d PC'!P61</f>
        <v>7.1131218301273513</v>
      </c>
      <c r="Q66" s="35">
        <f>'3d PC'!Q61</f>
        <v>7.2804579515147188</v>
      </c>
      <c r="R66" s="35">
        <f>'3d PC'!R61</f>
        <v>7.1935840895118579</v>
      </c>
      <c r="S66" s="35">
        <f>'3d PC'!S61</f>
        <v>7.3593999937099728</v>
      </c>
      <c r="T66" s="35">
        <f>'3d PC'!T61</f>
        <v>7.0492243060839304</v>
      </c>
      <c r="U66" s="35">
        <f>'3d PC'!U61</f>
        <v>7.1089669218364691</v>
      </c>
      <c r="V66" s="35">
        <f>'3d PC'!V61</f>
        <v>6.9829560851947949</v>
      </c>
      <c r="W66" s="35">
        <f>'3d PC'!W61</f>
        <v>9.6262235975887975</v>
      </c>
      <c r="X66" s="27"/>
      <c r="Y66" s="35">
        <f>'3d PC'!Y61</f>
        <v>9.9504863797742438</v>
      </c>
      <c r="Z66" s="35" t="str">
        <f>'3d PC'!Z61</f>
        <v>-</v>
      </c>
      <c r="AA66" s="35" t="str">
        <f>'3d PC'!AA61</f>
        <v>-</v>
      </c>
      <c r="AB66" s="35" t="str">
        <f>'3d PC'!AB61</f>
        <v>-</v>
      </c>
      <c r="AC66" s="35" t="str">
        <f>'3d PC'!AC61</f>
        <v>-</v>
      </c>
      <c r="AD66" s="25"/>
    </row>
    <row r="67" spans="1:30" s="26" customFormat="1" ht="11.25" x14ac:dyDescent="0.15">
      <c r="A67" s="207"/>
      <c r="B67" s="123" t="s">
        <v>247</v>
      </c>
      <c r="C67" s="123" t="s">
        <v>184</v>
      </c>
      <c r="D67" s="121" t="s">
        <v>133</v>
      </c>
      <c r="E67" s="75"/>
      <c r="F67" s="27"/>
      <c r="G67" s="35">
        <f>IF('3e NC-Elec'!H47="-","-",'3e NC-Elec'!H47)</f>
        <v>12.555999999999999</v>
      </c>
      <c r="H67" s="35">
        <f>IF('3e NC-Elec'!I47="-","-",'3e NC-Elec'!I47)</f>
        <v>12.555999999999999</v>
      </c>
      <c r="I67" s="35">
        <f>IF('3e NC-Elec'!J47="-","-",'3e NC-Elec'!J47)</f>
        <v>19.491</v>
      </c>
      <c r="J67" s="35">
        <f>IF('3e NC-Elec'!K47="-","-",'3e NC-Elec'!K47)</f>
        <v>19.491</v>
      </c>
      <c r="K67" s="35">
        <f>IF('3e NC-Elec'!L47="-","-",'3e NC-Elec'!L47)</f>
        <v>14.234999999999999</v>
      </c>
      <c r="L67" s="35">
        <f>IF('3e NC-Elec'!M47="-","-",'3e NC-Elec'!M47)</f>
        <v>14.234999999999999</v>
      </c>
      <c r="M67" s="35">
        <f>IF('3e NC-Elec'!N47="-","-",'3e NC-Elec'!N47)</f>
        <v>15.658499999999998</v>
      </c>
      <c r="N67" s="35">
        <f>IF('3e NC-Elec'!O47="-","-",'3e NC-Elec'!O47)</f>
        <v>15.658499999999998</v>
      </c>
      <c r="O67" s="27"/>
      <c r="P67" s="35">
        <f>'3e NC-Elec'!Q47</f>
        <v>15.658499999999998</v>
      </c>
      <c r="Q67" s="35">
        <f>'3e NC-Elec'!R47</f>
        <v>15.402999999999999</v>
      </c>
      <c r="R67" s="35">
        <f>'3e NC-Elec'!S47</f>
        <v>15.402999999999999</v>
      </c>
      <c r="S67" s="35">
        <f>'3e NC-Elec'!T47</f>
        <v>17.155000000000001</v>
      </c>
      <c r="T67" s="35">
        <f>'3e NC-Elec'!U47</f>
        <v>17.155000000000001</v>
      </c>
      <c r="U67" s="35">
        <f>'3e NC-Elec'!V47</f>
        <v>18.140499999999999</v>
      </c>
      <c r="V67" s="35">
        <f>'3e NC-Elec'!W47</f>
        <v>18.140499999999999</v>
      </c>
      <c r="W67" s="35">
        <f>'3e NC-Elec'!X47</f>
        <v>93.877999999999986</v>
      </c>
      <c r="X67" s="27"/>
      <c r="Y67" s="35">
        <f>'3e NC-Elec'!Z47</f>
        <v>93.877999999999986</v>
      </c>
      <c r="Z67" s="35" t="str">
        <f>'3e NC-Elec'!AA47</f>
        <v>-</v>
      </c>
      <c r="AA67" s="35" t="str">
        <f>'3e NC-Elec'!AB47</f>
        <v>-</v>
      </c>
      <c r="AB67" s="35" t="str">
        <f>'3e NC-Elec'!AC47</f>
        <v>-</v>
      </c>
      <c r="AC67" s="35" t="str">
        <f>'3e NC-Elec'!AD47</f>
        <v>-</v>
      </c>
      <c r="AD67" s="25"/>
    </row>
    <row r="68" spans="1:30" s="26" customFormat="1" ht="11.25" x14ac:dyDescent="0.15">
      <c r="A68" s="207"/>
      <c r="B68" s="123" t="s">
        <v>248</v>
      </c>
      <c r="C68" s="123" t="s">
        <v>185</v>
      </c>
      <c r="D68" s="121" t="s">
        <v>133</v>
      </c>
      <c r="E68" s="75"/>
      <c r="F68" s="27"/>
      <c r="G68" s="35">
        <f>IF('3g CPIH'!C$17="-","-",'3h OC '!$E$9*('3g CPIH'!C$17/'3g CPIH'!$G$17))</f>
        <v>39.034507632093934</v>
      </c>
      <c r="H68" s="35">
        <f>IF('3g CPIH'!D$17="-","-",'3h OC '!$E$9*('3g CPIH'!D$17/'3g CPIH'!$G$17))</f>
        <v>39.112654794520544</v>
      </c>
      <c r="I68" s="35">
        <f>IF('3g CPIH'!E$17="-","-",'3h OC '!$E$9*('3g CPIH'!E$17/'3g CPIH'!$G$17))</f>
        <v>39.229875538160471</v>
      </c>
      <c r="J68" s="35">
        <f>IF('3g CPIH'!F$17="-","-",'3h OC '!$E$9*('3g CPIH'!F$17/'3g CPIH'!$G$17))</f>
        <v>39.464317025440316</v>
      </c>
      <c r="K68" s="35">
        <f>IF('3g CPIH'!G$17="-","-",'3h OC '!$E$9*('3g CPIH'!G$17/'3g CPIH'!$G$17))</f>
        <v>39.933199999999999</v>
      </c>
      <c r="L68" s="35">
        <f>IF('3g CPIH'!H$17="-","-",'3h OC '!$E$9*('3g CPIH'!H$17/'3g CPIH'!$G$17))</f>
        <v>40.441156555772999</v>
      </c>
      <c r="M68" s="35">
        <f>IF('3g CPIH'!I$17="-","-",'3h OC '!$E$9*('3g CPIH'!I$17/'3g CPIH'!$G$17))</f>
        <v>41.027260273972601</v>
      </c>
      <c r="N68" s="35">
        <f>IF('3g CPIH'!J$17="-","-",'3h OC '!$E$9*('3g CPIH'!J$17/'3g CPIH'!$G$17))</f>
        <v>41.378922504892373</v>
      </c>
      <c r="O68" s="27"/>
      <c r="P68" s="35">
        <f>IF('3g CPIH'!L$17="-","-",'3h OC '!$E$9*('3g CPIH'!L$17/'3g CPIH'!$G$17))</f>
        <v>41.378922504892373</v>
      </c>
      <c r="Q68" s="35">
        <f>IF('3g CPIH'!M$17="-","-",'3h OC '!$E$9*('3g CPIH'!M$17/'3g CPIH'!$G$17))</f>
        <v>41.847805479452056</v>
      </c>
      <c r="R68" s="35">
        <f>IF('3g CPIH'!N$17="-","-",'3h OC '!$E$9*('3g CPIH'!N$17/'3g CPIH'!$G$17))</f>
        <v>42.160394129158512</v>
      </c>
      <c r="S68" s="35">
        <f>IF('3g CPIH'!O$17="-","-",'3h OC '!$E$9*('3g CPIH'!O$17/'3g CPIH'!$G$17))</f>
        <v>42.394835616438357</v>
      </c>
      <c r="T68" s="35">
        <f>IF('3g CPIH'!P$17="-","-",'3h OC '!$E$9*('3g CPIH'!P$17/'3g CPIH'!$G$17))</f>
        <v>42.512056360078276</v>
      </c>
      <c r="U68" s="35">
        <f>IF('3g CPIH'!Q$17="-","-",'3h OC '!$E$9*('3g CPIH'!Q$17/'3g CPIH'!$G$17))</f>
        <v>42.746497847358121</v>
      </c>
      <c r="V68" s="35">
        <f>IF('3g CPIH'!R$17="-","-",'3h OC '!$E$9*('3g CPIH'!R$17/'3g CPIH'!$G$17))</f>
        <v>43.527969471624267</v>
      </c>
      <c r="W68" s="35">
        <f>IF('3g CPIH'!S$17="-","-",'3h OC '!$E$9*('3g CPIH'!S$17/'3g CPIH'!$G$17))</f>
        <v>44.817397651663406</v>
      </c>
      <c r="X68" s="27"/>
      <c r="Y68" s="35">
        <f>IF('3g CPIH'!U$17="-","-",'3h OC '!$E$9*('3g CPIH'!U$17/'3g CPIH'!$G$17))</f>
        <v>47.083665362035227</v>
      </c>
      <c r="Z68" s="35" t="str">
        <f>IF('3g CPIH'!V$17="-","-",'3h OC '!$E$9*('3g CPIH'!V$17/'3g CPIH'!$G$17))</f>
        <v>-</v>
      </c>
      <c r="AA68" s="35" t="str">
        <f>IF('3g CPIH'!W$17="-","-",'3h OC '!$E$9*('3g CPIH'!W$17/'3g CPIH'!$G$17))</f>
        <v>-</v>
      </c>
      <c r="AB68" s="35" t="str">
        <f>IF('3g CPIH'!X$17="-","-",'3h OC '!$E$9*('3g CPIH'!X$17/'3g CPIH'!$G$17))</f>
        <v>-</v>
      </c>
      <c r="AC68" s="35" t="str">
        <f>IF('3g CPIH'!Y$17="-","-",'3h OC '!$E$9*('3g CPIH'!Y$17/'3g CPIH'!$G$17))</f>
        <v>-</v>
      </c>
      <c r="AD68" s="25"/>
    </row>
    <row r="69" spans="1:30" s="26" customFormat="1" ht="11.25" x14ac:dyDescent="0.15">
      <c r="A69" s="207"/>
      <c r="B69" s="123" t="s">
        <v>248</v>
      </c>
      <c r="C69" s="123" t="s">
        <v>186</v>
      </c>
      <c r="D69" s="121" t="s">
        <v>133</v>
      </c>
      <c r="E69" s="75"/>
      <c r="F69" s="27"/>
      <c r="G69" s="35" t="s">
        <v>249</v>
      </c>
      <c r="H69" s="35" t="s">
        <v>249</v>
      </c>
      <c r="I69" s="35" t="s">
        <v>249</v>
      </c>
      <c r="J69" s="35" t="s">
        <v>249</v>
      </c>
      <c r="K69" s="35">
        <f>IF('3i SMNCC'!G$64="-","-",'3i SMNCC'!G$64)</f>
        <v>0</v>
      </c>
      <c r="L69" s="35">
        <f>IF('3i SMNCC'!H$64="-","-",'3i SMNCC'!H$64)</f>
        <v>-0.1310662676190151</v>
      </c>
      <c r="M69" s="35">
        <f>IF('3i SMNCC'!I$64="-","-",'3i SMNCC'!I$64)</f>
        <v>1.6490220555819262</v>
      </c>
      <c r="N69" s="35">
        <f>IF('3i SMNCC'!J$64="-","-",'3i SMNCC'!J$64)</f>
        <v>1.7011822078168848</v>
      </c>
      <c r="O69" s="27"/>
      <c r="P69" s="35">
        <f>IF('3i SMNCC'!L$64="-","-",'3i SMNCC'!L$64)</f>
        <v>1.7011822078168848</v>
      </c>
      <c r="Q69" s="35">
        <f>IF('3i SMNCC'!M$64="-","-",'3i SMNCC'!M$64)</f>
        <v>3.37071596157242</v>
      </c>
      <c r="R69" s="35">
        <f>IF('3i SMNCC'!N$64="-","-",'3i SMNCC'!N$64)</f>
        <v>3.2761312765157915</v>
      </c>
      <c r="S69" s="35">
        <f>IF('3i SMNCC'!O$64="-","-",'3i SMNCC'!O$64)</f>
        <v>4.8946129781636989</v>
      </c>
      <c r="T69" s="35">
        <f>IF('3i SMNCC'!P$64="-","-",'3i SMNCC'!P$64)</f>
        <v>4.2887571563853468</v>
      </c>
      <c r="U69" s="35">
        <f>IF('3i SMNCC'!Q$64="-","-",'3i SMNCC'!Q$64)</f>
        <v>4.0337120778428694</v>
      </c>
      <c r="V69" s="35">
        <f>IF('3i SMNCC'!R$64="-","-",'3i SMNCC'!R$64)</f>
        <v>4.3260832188341771</v>
      </c>
      <c r="W69" s="35">
        <f>IF('3i SMNCC'!S$64="-","-",'3i SMNCC'!S$64)</f>
        <v>4.2015880379606623</v>
      </c>
      <c r="X69" s="27"/>
      <c r="Y69" s="35">
        <f>IF('3i SMNCC'!U$64="-","-",'3i SMNCC'!U$64)</f>
        <v>4.0728065027047933</v>
      </c>
      <c r="Z69" s="35" t="str">
        <f>IF('3i SMNCC'!V$64="-","-",'3i SMNCC'!V$64)</f>
        <v>-</v>
      </c>
      <c r="AA69" s="35" t="str">
        <f>IF('3i SMNCC'!W$64="-","-",'3i SMNCC'!W$64)</f>
        <v>-</v>
      </c>
      <c r="AB69" s="35" t="str">
        <f>IF('3i SMNCC'!X$64="-","-",'3i SMNCC'!X$64)</f>
        <v>-</v>
      </c>
      <c r="AC69" s="35" t="str">
        <f>IF('3i SMNCC'!Y$64="-","-",'3i SMNCC'!Y$64)</f>
        <v>-</v>
      </c>
      <c r="AD69" s="25"/>
    </row>
    <row r="70" spans="1:30" s="26" customFormat="1" ht="11.25" x14ac:dyDescent="0.15">
      <c r="A70" s="207"/>
      <c r="B70" s="123" t="s">
        <v>248</v>
      </c>
      <c r="C70" s="123" t="s">
        <v>187</v>
      </c>
      <c r="D70" s="121" t="s">
        <v>133</v>
      </c>
      <c r="E70" s="75"/>
      <c r="F70" s="27"/>
      <c r="G70" s="35">
        <f>IF('3g CPIH'!C$17="-","-",'3j PAAC PAP'!$G$17*('3g CPIH'!C$17/'3g CPIH'!$G$17))</f>
        <v>23.857918590998043</v>
      </c>
      <c r="H70" s="35">
        <f>IF('3g CPIH'!D$17="-","-",'3j PAAC PAP'!$G$17*('3g CPIH'!D$17/'3g CPIH'!$G$17))</f>
        <v>23.905682191780819</v>
      </c>
      <c r="I70" s="35">
        <f>IF('3g CPIH'!E$17="-","-",'3j PAAC PAP'!$G$17*('3g CPIH'!E$17/'3g CPIH'!$G$17))</f>
        <v>23.977327592954992</v>
      </c>
      <c r="J70" s="35">
        <f>IF('3g CPIH'!F$17="-","-",'3j PAAC PAP'!$G$17*('3g CPIH'!F$17/'3g CPIH'!$G$17))</f>
        <v>24.120618395303325</v>
      </c>
      <c r="K70" s="35">
        <f>IF('3g CPIH'!G$17="-","-",'3j PAAC PAP'!$G$17*('3g CPIH'!G$17/'3g CPIH'!$G$17))</f>
        <v>24.4072</v>
      </c>
      <c r="L70" s="35">
        <f>IF('3g CPIH'!H$17="-","-",'3j PAAC PAP'!$G$17*('3g CPIH'!H$17/'3g CPIH'!$G$17))</f>
        <v>24.717663405088064</v>
      </c>
      <c r="M70" s="35">
        <f>IF('3g CPIH'!I$17="-","-",'3j PAAC PAP'!$G$17*('3g CPIH'!I$17/'3g CPIH'!$G$17))</f>
        <v>25.075890410958902</v>
      </c>
      <c r="N70" s="35">
        <f>IF('3g CPIH'!J$17="-","-",'3j PAAC PAP'!$G$17*('3g CPIH'!J$17/'3g CPIH'!$G$17))</f>
        <v>25.290826614481411</v>
      </c>
      <c r="O70" s="27"/>
      <c r="P70" s="35">
        <f>IF('3g CPIH'!L$17="-","-",'3j PAAC PAP'!$G$17*('3g CPIH'!L$17/'3g CPIH'!$G$17))</f>
        <v>25.290826614481411</v>
      </c>
      <c r="Q70" s="35">
        <f>IF('3g CPIH'!M$17="-","-",'3j PAAC PAP'!$G$17*('3g CPIH'!M$17/'3g CPIH'!$G$17))</f>
        <v>25.577408219178082</v>
      </c>
      <c r="R70" s="35">
        <f>IF('3g CPIH'!N$17="-","-",'3j PAAC PAP'!$G$17*('3g CPIH'!N$17/'3g CPIH'!$G$17))</f>
        <v>25.768462622309197</v>
      </c>
      <c r="S70" s="35">
        <f>IF('3g CPIH'!O$17="-","-",'3j PAAC PAP'!$G$17*('3g CPIH'!O$17/'3g CPIH'!$G$17))</f>
        <v>25.911753424657533</v>
      </c>
      <c r="T70" s="35">
        <f>IF('3g CPIH'!P$17="-","-",'3j PAAC PAP'!$G$17*('3g CPIH'!P$17/'3g CPIH'!$G$17))</f>
        <v>25.983398825831699</v>
      </c>
      <c r="U70" s="35">
        <f>IF('3g CPIH'!Q$17="-","-",'3j PAAC PAP'!$G$17*('3g CPIH'!Q$17/'3g CPIH'!$G$17))</f>
        <v>26.126689628180038</v>
      </c>
      <c r="V70" s="35">
        <f>IF('3g CPIH'!R$17="-","-",'3j PAAC PAP'!$G$17*('3g CPIH'!R$17/'3g CPIH'!$G$17))</f>
        <v>26.604325636007829</v>
      </c>
      <c r="W70" s="35">
        <f>IF('3g CPIH'!S$17="-","-",'3j PAAC PAP'!$G$17*('3g CPIH'!S$17/'3g CPIH'!$G$17))</f>
        <v>27.39242504892368</v>
      </c>
      <c r="X70" s="27"/>
      <c r="Y70" s="35">
        <f>IF('3g CPIH'!U$17="-","-",'3j PAAC PAP'!$G$17*('3g CPIH'!U$17/'3g CPIH'!$G$17))</f>
        <v>28.777569471624265</v>
      </c>
      <c r="Z70" s="35" t="str">
        <f>IF('3g CPIH'!V$17="-","-",'3j PAAC PAP'!$G$17*('3g CPIH'!V$17/'3g CPIH'!$G$17))</f>
        <v>-</v>
      </c>
      <c r="AA70" s="35" t="str">
        <f>IF('3g CPIH'!W$17="-","-",'3j PAAC PAP'!$G$17*('3g CPIH'!W$17/'3g CPIH'!$G$17))</f>
        <v>-</v>
      </c>
      <c r="AB70" s="35" t="str">
        <f>IF('3g CPIH'!X$17="-","-",'3j PAAC PAP'!$G$17*('3g CPIH'!X$17/'3g CPIH'!$G$17))</f>
        <v>-</v>
      </c>
      <c r="AC70" s="35" t="str">
        <f>IF('3g CPIH'!Y$17="-","-",'3j PAAC PAP'!$G$17*('3g CPIH'!Y$17/'3g CPIH'!$G$17))</f>
        <v>-</v>
      </c>
      <c r="AD70" s="25"/>
    </row>
    <row r="71" spans="1:30" s="26" customFormat="1" ht="11.25" customHeight="1" x14ac:dyDescent="0.15">
      <c r="A71" s="207"/>
      <c r="B71" s="123" t="s">
        <v>248</v>
      </c>
      <c r="C71" s="123" t="s">
        <v>188</v>
      </c>
      <c r="D71" s="121" t="s">
        <v>133</v>
      </c>
      <c r="E71" s="75"/>
      <c r="F71" s="27"/>
      <c r="G71" s="35">
        <f>IF(G66="-","-",SUM(G63:G69)*'3j PAAC PAP'!$G$35)</f>
        <v>0</v>
      </c>
      <c r="H71" s="35">
        <f>IF(H66="-","-",SUM(H63:H69)*'3j PAAC PAP'!$G$35)</f>
        <v>0</v>
      </c>
      <c r="I71" s="35">
        <f>IF(I66="-","-",SUM(I63:I69)*'3j PAAC PAP'!$G$35)</f>
        <v>0</v>
      </c>
      <c r="J71" s="35">
        <f>IF(J66="-","-",SUM(J63:J69)*'3j PAAC PAP'!$G$35)</f>
        <v>0</v>
      </c>
      <c r="K71" s="35">
        <f>IF(K66="-","-",SUM(K63:K69)*'3j PAAC PAP'!$G$35)</f>
        <v>0</v>
      </c>
      <c r="L71" s="35">
        <f>IF(L66="-","-",SUM(L63:L69)*'3j PAAC PAP'!$G$35)</f>
        <v>0</v>
      </c>
      <c r="M71" s="35">
        <f>IF(M66="-","-",SUM(M63:M69)*'3j PAAC PAP'!$G$35)</f>
        <v>0</v>
      </c>
      <c r="N71" s="35">
        <f>IF(N66="-","-",SUM(N63:N69)*'3j PAAC PAP'!$G$35)</f>
        <v>0</v>
      </c>
      <c r="O71" s="27"/>
      <c r="P71" s="35">
        <f>IF(P66="-","-",SUM(P63:P69)*'3j PAAC PAP'!$G$35)</f>
        <v>0</v>
      </c>
      <c r="Q71" s="35">
        <f>IF(Q66="-","-",SUM(Q63:Q69)*'3j PAAC PAP'!$G$35)</f>
        <v>0</v>
      </c>
      <c r="R71" s="35">
        <f>IF(R66="-","-",SUM(R63:R69)*'3j PAAC PAP'!$G$35)</f>
        <v>0</v>
      </c>
      <c r="S71" s="35">
        <f>IF(S66="-","-",SUM(S63:S69)*'3j PAAC PAP'!$G$35)</f>
        <v>0</v>
      </c>
      <c r="T71" s="35">
        <f>IF(T66="-","-",SUM(T63:T69)*'3j PAAC PAP'!$G$35)</f>
        <v>0</v>
      </c>
      <c r="U71" s="35">
        <f>IF(U66="-","-",SUM(U63:U69)*'3j PAAC PAP'!$G$35)</f>
        <v>0</v>
      </c>
      <c r="V71" s="35">
        <f>IF(V66="-","-",SUM(V63:V69)*'3j PAAC PAP'!$G$35)</f>
        <v>0</v>
      </c>
      <c r="W71" s="35">
        <f>IF(W66="-","-",SUM(W63:W69)*'3j PAAC PAP'!$G$35)</f>
        <v>0</v>
      </c>
      <c r="X71" s="27"/>
      <c r="Y71" s="35">
        <f>IF(Y66="-","-",SUM(Y63:Y69)*'3j PAAC PAP'!$G$35)</f>
        <v>0</v>
      </c>
      <c r="Z71" s="35" t="str">
        <f>IF(Z66="-","-",SUM(Z63:Z69)*'3j PAAC PAP'!$G$35)</f>
        <v>-</v>
      </c>
      <c r="AA71" s="35" t="str">
        <f>IF(AA66="-","-",SUM(AA63:AA69)*'3j PAAC PAP'!$G$35)</f>
        <v>-</v>
      </c>
      <c r="AB71" s="35" t="str">
        <f>IF(AB66="-","-",SUM(AB63:AB69)*'3j PAAC PAP'!$G$35)</f>
        <v>-</v>
      </c>
      <c r="AC71" s="35" t="str">
        <f>IF(AC66="-","-",SUM(AC63:AC69)*'3j PAAC PAP'!$G$35)</f>
        <v>-</v>
      </c>
      <c r="AD71" s="25"/>
    </row>
    <row r="72" spans="1:30" s="26" customFormat="1" ht="11.25" customHeight="1" x14ac:dyDescent="0.15">
      <c r="A72" s="207"/>
      <c r="B72" s="123" t="s">
        <v>189</v>
      </c>
      <c r="C72" s="123" t="s">
        <v>250</v>
      </c>
      <c r="D72" s="121" t="s">
        <v>133</v>
      </c>
      <c r="E72" s="75"/>
      <c r="F72" s="27"/>
      <c r="G72" s="35">
        <f>IF(G66="-","-",SUM(G63:G71)*'3k EBIT'!$E$9)</f>
        <v>1.5882764246831682</v>
      </c>
      <c r="H72" s="35">
        <f>IF(H66="-","-",SUM(H63:H71)*'3k EBIT'!$E$9)</f>
        <v>1.5907150643450079</v>
      </c>
      <c r="I72" s="35">
        <f>IF(I66="-","-",SUM(I63:I71)*'3k EBIT'!$E$9)</f>
        <v>1.7299098441152019</v>
      </c>
      <c r="J72" s="35">
        <f>IF(J66="-","-",SUM(J63:J71)*'3k EBIT'!$E$9)</f>
        <v>1.7372257631007202</v>
      </c>
      <c r="K72" s="35">
        <f>IF(K66="-","-",SUM(K63:K71)*'3k EBIT'!$E$9)</f>
        <v>1.6516043191103196</v>
      </c>
      <c r="L72" s="35">
        <f>IF(L66="-","-",SUM(L63:L71)*'3k EBIT'!$E$9)</f>
        <v>1.6649169854410315</v>
      </c>
      <c r="M72" s="35">
        <f>IF(M66="-","-",SUM(M63:M71)*'3k EBIT'!$E$9)</f>
        <v>1.7532648532441708</v>
      </c>
      <c r="N72" s="35">
        <f>IF(N66="-","-",SUM(N63:N71)*'3k EBIT'!$E$9)</f>
        <v>1.7652489695509355</v>
      </c>
      <c r="O72" s="27"/>
      <c r="P72" s="35">
        <f>IF(P66="-","-",SUM(P63:P71)*'3k EBIT'!$E$9)</f>
        <v>1.7652489695509355</v>
      </c>
      <c r="Q72" s="35">
        <f>IF(Q66="-","-",SUM(Q63:Q71)*'3k EBIT'!$E$9)</f>
        <v>1.81050877926374</v>
      </c>
      <c r="R72" s="35">
        <f>IF(R66="-","-",SUM(R63:R71)*'3k EBIT'!$E$9)</f>
        <v>1.8167488487716503</v>
      </c>
      <c r="S72" s="35">
        <f>IF(S66="-","-",SUM(S63:S71)*'3k EBIT'!$E$9)</f>
        <v>1.8925557797871944</v>
      </c>
      <c r="T72" s="35">
        <f>IF(T66="-","-",SUM(T63:T71)*'3k EBIT'!$E$9)</f>
        <v>1.8784720410058093</v>
      </c>
      <c r="U72" s="35">
        <f>IF(U66="-","-",SUM(U63:U71)*'3k EBIT'!$E$9)</f>
        <v>1.9010925058920121</v>
      </c>
      <c r="V72" s="35">
        <f>IF(V66="-","-",SUM(V63:V71)*'3k EBIT'!$E$9)</f>
        <v>1.9287009688850514</v>
      </c>
      <c r="W72" s="35">
        <f>IF(W66="-","-",SUM(W63:W71)*'3k EBIT'!$E$9)</f>
        <v>3.4846060058222927</v>
      </c>
      <c r="X72" s="27"/>
      <c r="Y72" s="35">
        <f>IF(Y66="-","-",SUM(Y63:Y71)*'3k EBIT'!$E$9)</f>
        <v>3.5591126368061707</v>
      </c>
      <c r="Z72" s="35" t="str">
        <f>IF(Z66="-","-",SUM(Z63:Z71)*'3k EBIT'!$E$9)</f>
        <v>-</v>
      </c>
      <c r="AA72" s="35" t="str">
        <f>IF(AA66="-","-",SUM(AA63:AA71)*'3k EBIT'!$E$9)</f>
        <v>-</v>
      </c>
      <c r="AB72" s="35" t="str">
        <f>IF(AB66="-","-",SUM(AB63:AB71)*'3k EBIT'!$E$9)</f>
        <v>-</v>
      </c>
      <c r="AC72" s="35" t="str">
        <f>IF(AC66="-","-",SUM(AC63:AC71)*'3k EBIT'!$E$9)</f>
        <v>-</v>
      </c>
      <c r="AD72" s="25"/>
    </row>
    <row r="73" spans="1:30" s="26" customFormat="1" ht="11.25" customHeight="1" x14ac:dyDescent="0.15">
      <c r="A73" s="207"/>
      <c r="B73" s="123" t="s">
        <v>251</v>
      </c>
      <c r="C73" s="158" t="s">
        <v>252</v>
      </c>
      <c r="D73" s="121" t="s">
        <v>133</v>
      </c>
      <c r="E73" s="116"/>
      <c r="F73" s="27"/>
      <c r="G73" s="35">
        <f>IF(G68="-","-",SUM(G63:G66,G68:G72)*'3l HAP'!$E$10)</f>
        <v>1.0400594739306817</v>
      </c>
      <c r="H73" s="35">
        <f>IF(H68="-","-",SUM(H63:H66,H68:H72)*'3l HAP'!$E$10)</f>
        <v>1.0419386375381192</v>
      </c>
      <c r="I73" s="35">
        <f>IF(I68="-","-",SUM(I63:I66,I68:I72)*'3l HAP'!$E$10)</f>
        <v>1.0476638251083734</v>
      </c>
      <c r="J73" s="35">
        <f>IF(J68="-","-",SUM(J63:J66,J68:J72)*'3l HAP'!$E$10)</f>
        <v>1.0533013159306868</v>
      </c>
      <c r="K73" s="35">
        <f>IF(K68="-","-",SUM(K63:K66,K68:K72)*'3l HAP'!$E$10)</f>
        <v>1.0642763570008085</v>
      </c>
      <c r="L73" s="35">
        <f>IF(L68="-","-",SUM(L63:L66,L68:L72)*'3l HAP'!$E$10)</f>
        <v>1.0745348131713133</v>
      </c>
      <c r="M73" s="35">
        <f>IF(M68="-","-",SUM(M63:M66,M68:M72)*'3l HAP'!$E$10)</f>
        <v>1.1217723285250996</v>
      </c>
      <c r="N73" s="35">
        <f>IF(N68="-","-",SUM(N63:N66,N68:N72)*'3l HAP'!$E$10)</f>
        <v>1.1310070324394883</v>
      </c>
      <c r="O73" s="27"/>
      <c r="P73" s="35">
        <f>IF(P68="-","-",SUM(P63:P66,P68:P72)*'3l HAP'!$E$10)</f>
        <v>1.1310070324394883</v>
      </c>
      <c r="Q73" s="35">
        <f>IF(Q68="-","-",SUM(Q63:Q66,Q68:Q72)*'3l HAP'!$E$10)</f>
        <v>1.1696240500603532</v>
      </c>
      <c r="R73" s="35">
        <f>IF(R68="-","-",SUM(R63:R66,R68:R72)*'3l HAP'!$E$10)</f>
        <v>1.1744325142671153</v>
      </c>
      <c r="S73" s="35">
        <f>IF(S68="-","-",SUM(S63:S66,S68:S72)*'3l HAP'!$E$10)</f>
        <v>1.2071966832437515</v>
      </c>
      <c r="T73" s="35">
        <f>IF(T68="-","-",SUM(T63:T66,T68:T72)*'3l HAP'!$E$10)</f>
        <v>1.1963440551212865</v>
      </c>
      <c r="U73" s="35">
        <f>IF(U68="-","-",SUM(U63:U66,U68:U72)*'3l HAP'!$E$10)</f>
        <v>1.1993461964424244</v>
      </c>
      <c r="V73" s="35">
        <f>IF(V68="-","-",SUM(V63:V66,V68:V72)*'3l HAP'!$E$10)</f>
        <v>1.2206206880065757</v>
      </c>
      <c r="W73" s="35">
        <f>IF(W68="-","-",SUM(W63:W66,W68:W72)*'3l HAP'!$E$10)</f>
        <v>1.3106951208466193</v>
      </c>
      <c r="X73" s="27"/>
      <c r="Y73" s="35">
        <f>IF(Y68="-","-",SUM(Y63:Y66,Y68:Y72)*'3l HAP'!$E$10)</f>
        <v>1.3681083384074633</v>
      </c>
      <c r="Z73" s="35" t="str">
        <f>IF(Z68="-","-",SUM(Z63:Z66,Z68:Z72)*'3l HAP'!$E$10)</f>
        <v>-</v>
      </c>
      <c r="AA73" s="35" t="str">
        <f>IF(AA68="-","-",SUM(AA63:AA66,AA68:AA72)*'3l HAP'!$E$10)</f>
        <v>-</v>
      </c>
      <c r="AB73" s="35" t="str">
        <f>IF(AB68="-","-",SUM(AB63:AB66,AB68:AB72)*'3l HAP'!$E$10)</f>
        <v>-</v>
      </c>
      <c r="AC73" s="35" t="str">
        <f>IF(AC68="-","-",SUM(AC63:AC66,AC68:AC72)*'3l HAP'!$E$10)</f>
        <v>-</v>
      </c>
      <c r="AD73" s="25"/>
    </row>
    <row r="74" spans="1:30" s="26" customFormat="1" ht="11.25" customHeight="1" x14ac:dyDescent="0.15">
      <c r="A74" s="207"/>
      <c r="B74" s="123" t="s">
        <v>253</v>
      </c>
      <c r="C74" s="123" t="str">
        <f>B74&amp;"_"&amp;D74</f>
        <v>Total_Midlands</v>
      </c>
      <c r="D74" s="121" t="s">
        <v>133</v>
      </c>
      <c r="E74" s="75"/>
      <c r="F74" s="27"/>
      <c r="G74" s="35">
        <f t="shared" ref="G74:N74" si="12">IF(G68="-","-",SUM(G63:G73))</f>
        <v>84.633520981387932</v>
      </c>
      <c r="H74" s="35">
        <f t="shared" si="12"/>
        <v>84.763749547866595</v>
      </c>
      <c r="I74" s="35">
        <f t="shared" si="12"/>
        <v>92.095512749934116</v>
      </c>
      <c r="J74" s="35">
        <f t="shared" si="12"/>
        <v>92.486198449370121</v>
      </c>
      <c r="K74" s="35">
        <f t="shared" si="12"/>
        <v>87.990783562847994</v>
      </c>
      <c r="L74" s="35">
        <f t="shared" si="12"/>
        <v>88.701708378591249</v>
      </c>
      <c r="M74" s="35">
        <f t="shared" si="12"/>
        <v>93.398831752410061</v>
      </c>
      <c r="N74" s="35">
        <f t="shared" si="12"/>
        <v>94.038809159308443</v>
      </c>
      <c r="O74" s="27"/>
      <c r="P74" s="35">
        <f t="shared" ref="P74:W74" si="13">IF(P68="-","-",SUM(P63:P73))</f>
        <v>94.038809159308443</v>
      </c>
      <c r="Q74" s="35">
        <f t="shared" si="13"/>
        <v>96.459520441041363</v>
      </c>
      <c r="R74" s="35">
        <f t="shared" si="13"/>
        <v>96.792753480534131</v>
      </c>
      <c r="S74" s="35">
        <f t="shared" si="13"/>
        <v>100.81535447600049</v>
      </c>
      <c r="T74" s="35">
        <f t="shared" si="13"/>
        <v>100.06325274450634</v>
      </c>
      <c r="U74" s="35">
        <f t="shared" si="13"/>
        <v>101.25680517755191</v>
      </c>
      <c r="V74" s="35">
        <f t="shared" si="13"/>
        <v>102.73115606855269</v>
      </c>
      <c r="W74" s="35">
        <f t="shared" si="13"/>
        <v>184.71093546280545</v>
      </c>
      <c r="X74" s="27"/>
      <c r="Y74" s="35">
        <f t="shared" ref="Y74:AC74" si="14">IF(Y68="-","-",SUM(Y63:Y73))</f>
        <v>188.68974869135215</v>
      </c>
      <c r="Z74" s="35" t="str">
        <f t="shared" si="14"/>
        <v>-</v>
      </c>
      <c r="AA74" s="35" t="str">
        <f t="shared" si="14"/>
        <v>-</v>
      </c>
      <c r="AB74" s="35" t="str">
        <f t="shared" si="14"/>
        <v>-</v>
      </c>
      <c r="AC74" s="35" t="str">
        <f t="shared" si="14"/>
        <v>-</v>
      </c>
      <c r="AD74" s="25"/>
    </row>
    <row r="75" spans="1:30" s="26" customFormat="1" ht="11.25" customHeight="1" x14ac:dyDescent="0.15">
      <c r="A75" s="207"/>
      <c r="B75" s="120" t="s">
        <v>244</v>
      </c>
      <c r="C75" s="120" t="s">
        <v>180</v>
      </c>
      <c r="D75" s="122" t="s">
        <v>123</v>
      </c>
      <c r="E75" s="119"/>
      <c r="F75" s="27"/>
      <c r="G75" s="117" t="s">
        <v>249</v>
      </c>
      <c r="H75" s="117" t="s">
        <v>249</v>
      </c>
      <c r="I75" s="117" t="s">
        <v>249</v>
      </c>
      <c r="J75" s="117" t="s">
        <v>249</v>
      </c>
      <c r="K75" s="117" t="s">
        <v>249</v>
      </c>
      <c r="L75" s="117" t="s">
        <v>249</v>
      </c>
      <c r="M75" s="117" t="s">
        <v>249</v>
      </c>
      <c r="N75" s="117" t="s">
        <v>249</v>
      </c>
      <c r="O75" s="27"/>
      <c r="P75" s="117" t="s">
        <v>249</v>
      </c>
      <c r="Q75" s="117" t="s">
        <v>249</v>
      </c>
      <c r="R75" s="117" t="s">
        <v>249</v>
      </c>
      <c r="S75" s="117" t="s">
        <v>249</v>
      </c>
      <c r="T75" s="117" t="s">
        <v>249</v>
      </c>
      <c r="U75" s="117" t="s">
        <v>249</v>
      </c>
      <c r="V75" s="117" t="s">
        <v>249</v>
      </c>
      <c r="W75" s="117" t="s">
        <v>249</v>
      </c>
      <c r="X75" s="27"/>
      <c r="Y75" s="117" t="s">
        <v>249</v>
      </c>
      <c r="Z75" s="117" t="s">
        <v>249</v>
      </c>
      <c r="AA75" s="117" t="s">
        <v>249</v>
      </c>
      <c r="AB75" s="117" t="s">
        <v>249</v>
      </c>
      <c r="AC75" s="117" t="s">
        <v>249</v>
      </c>
      <c r="AD75" s="25"/>
    </row>
    <row r="76" spans="1:30" s="26" customFormat="1" ht="11.25" customHeight="1" x14ac:dyDescent="0.15">
      <c r="A76" s="207"/>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x14ac:dyDescent="0.15">
      <c r="A77" s="207"/>
      <c r="B77" s="120" t="s">
        <v>245</v>
      </c>
      <c r="C77" s="120" t="s">
        <v>182</v>
      </c>
      <c r="D77" s="122" t="s">
        <v>123</v>
      </c>
      <c r="E77" s="119"/>
      <c r="F77" s="27"/>
      <c r="G77" s="117" t="str">
        <f>IF('3c AA'!J158="-","-",'3c AA'!J158)</f>
        <v>-</v>
      </c>
      <c r="H77" s="117" t="str">
        <f>IF('3c AA'!K158="-","-",'3c AA'!K158)</f>
        <v>-</v>
      </c>
      <c r="I77" s="117" t="str">
        <f>IF('3c AA'!L158="-","-",'3c AA'!L158)</f>
        <v>-</v>
      </c>
      <c r="J77" s="117" t="str">
        <f>IF('3c AA'!M158="-","-",'3c AA'!M158)</f>
        <v>-</v>
      </c>
      <c r="K77" s="117" t="str">
        <f>IF('3c AA'!N158="-","-",'3c AA'!N158)</f>
        <v>-</v>
      </c>
      <c r="L77" s="117" t="str">
        <f>IF('3c AA'!O158="-","-",'3c AA'!O158)</f>
        <v>-</v>
      </c>
      <c r="M77" s="117" t="str">
        <f>IF('3c AA'!P158="-","-",'3c AA'!P158)</f>
        <v>-</v>
      </c>
      <c r="N77" s="117" t="str">
        <f>IF('3c AA'!Q158="-","-",'3c AA'!Q158)</f>
        <v>-</v>
      </c>
      <c r="O77" s="27"/>
      <c r="P77" s="117" t="str">
        <f>IF('3c AA'!S158="-","-",'3c AA'!S158)</f>
        <v>-</v>
      </c>
      <c r="Q77" s="117" t="str">
        <f>IF('3c AA'!T158="-","-",'3c AA'!T158)</f>
        <v>-</v>
      </c>
      <c r="R77" s="117" t="str">
        <f>IF('3c AA'!U158="-","-",'3c AA'!U158)</f>
        <v>-</v>
      </c>
      <c r="S77" s="117" t="str">
        <f>IF('3c AA'!V158="-","-",'3c AA'!V158)</f>
        <v>-</v>
      </c>
      <c r="T77" s="117">
        <f>IF('3c AA'!W158="-","-",'3c AA'!W158)</f>
        <v>0</v>
      </c>
      <c r="U77" s="117">
        <f>IF('3c AA'!X158="-","-",'3c AA'!X158)</f>
        <v>0</v>
      </c>
      <c r="V77" s="117">
        <f>IF('3c AA'!Y158="-","-",'3c AA'!Y158)</f>
        <v>0</v>
      </c>
      <c r="W77" s="117" t="str">
        <f>IF('3c AA'!Z158="-","-",'3c AA'!Z158)</f>
        <v>-</v>
      </c>
      <c r="X77" s="27"/>
      <c r="Y77" s="117">
        <f>IF('3c AA'!AB158="-","-",'3c AA'!AB158)</f>
        <v>0</v>
      </c>
      <c r="Z77" s="117" t="str">
        <f>IF('3c AA'!AC158="-","-",'3c AA'!AC158)</f>
        <v>-</v>
      </c>
      <c r="AA77" s="117" t="str">
        <f>IF('3c AA'!AD158="-","-",'3c AA'!AD158)</f>
        <v>-</v>
      </c>
      <c r="AB77" s="117" t="str">
        <f>IF('3c AA'!AE158="-","-",'3c AA'!AE158)</f>
        <v>-</v>
      </c>
      <c r="AC77" s="117" t="str">
        <f>IF('3c AA'!AF158="-","-",'3c AA'!AF158)</f>
        <v>-</v>
      </c>
      <c r="AD77" s="25"/>
    </row>
    <row r="78" spans="1:30" s="26" customFormat="1" ht="11.25" x14ac:dyDescent="0.15">
      <c r="A78" s="207"/>
      <c r="B78" s="120" t="s">
        <v>246</v>
      </c>
      <c r="C78" s="120" t="s">
        <v>183</v>
      </c>
      <c r="D78" s="122" t="s">
        <v>123</v>
      </c>
      <c r="E78" s="119"/>
      <c r="F78" s="27"/>
      <c r="G78" s="117">
        <f>IF('3d PC'!G15="-","-",'3d PC'!G61)</f>
        <v>6.5567588596821027</v>
      </c>
      <c r="H78" s="117">
        <f>IF('3d PC'!H15="-","-",'3d PC'!H61)</f>
        <v>6.5567588596821027</v>
      </c>
      <c r="I78" s="117">
        <f>IF('3d PC'!I15="-","-",'3d PC'!I61)</f>
        <v>6.6197359495950758</v>
      </c>
      <c r="J78" s="117">
        <f>IF('3d PC'!J15="-","-",'3d PC'!J61)</f>
        <v>6.6197359495950758</v>
      </c>
      <c r="K78" s="117">
        <f>IF('3d PC'!K15="-","-",'3d PC'!K61)</f>
        <v>6.6995028867368616</v>
      </c>
      <c r="L78" s="117">
        <f>IF('3d PC'!L15="-","-",'3d PC'!L61)</f>
        <v>6.6995028867368616</v>
      </c>
      <c r="M78" s="117">
        <f>IF('3d PC'!M15="-","-",'3d PC'!M61)</f>
        <v>7.1131218301273513</v>
      </c>
      <c r="N78" s="117">
        <f>IF('3d PC'!N15="-","-",'3d PC'!N61)</f>
        <v>7.1131218301273513</v>
      </c>
      <c r="O78" s="27"/>
      <c r="P78" s="117">
        <f>'3d PC'!P61</f>
        <v>7.1131218301273513</v>
      </c>
      <c r="Q78" s="117">
        <f>'3d PC'!Q61</f>
        <v>7.2804579515147188</v>
      </c>
      <c r="R78" s="117">
        <f>'3d PC'!R61</f>
        <v>7.1935840895118579</v>
      </c>
      <c r="S78" s="117">
        <f>'3d PC'!S61</f>
        <v>7.3593999937099728</v>
      </c>
      <c r="T78" s="117">
        <f>'3d PC'!T61</f>
        <v>7.0492243060839304</v>
      </c>
      <c r="U78" s="117">
        <f>'3d PC'!U61</f>
        <v>7.1089669218364691</v>
      </c>
      <c r="V78" s="117">
        <f>'3d PC'!V61</f>
        <v>6.9829560851947949</v>
      </c>
      <c r="W78" s="117">
        <f>'3d PC'!W61</f>
        <v>9.6262235975887975</v>
      </c>
      <c r="X78" s="27"/>
      <c r="Y78" s="117">
        <f>'3d PC'!Y61</f>
        <v>9.9504863797742438</v>
      </c>
      <c r="Z78" s="117" t="str">
        <f>'3d PC'!Z61</f>
        <v>-</v>
      </c>
      <c r="AA78" s="117" t="str">
        <f>'3d PC'!AA61</f>
        <v>-</v>
      </c>
      <c r="AB78" s="117" t="str">
        <f>'3d PC'!AB61</f>
        <v>-</v>
      </c>
      <c r="AC78" s="117" t="str">
        <f>'3d PC'!AC61</f>
        <v>-</v>
      </c>
      <c r="AD78" s="25"/>
    </row>
    <row r="79" spans="1:30" s="26" customFormat="1" ht="11.25" x14ac:dyDescent="0.15">
      <c r="A79" s="207"/>
      <c r="B79" s="120" t="s">
        <v>247</v>
      </c>
      <c r="C79" s="120" t="s">
        <v>184</v>
      </c>
      <c r="D79" s="122" t="s">
        <v>123</v>
      </c>
      <c r="E79" s="119"/>
      <c r="F79" s="27"/>
      <c r="G79" s="117">
        <f>IF('3e NC-Elec'!H48="-","-",'3e NC-Elec'!H48)</f>
        <v>34.5655</v>
      </c>
      <c r="H79" s="117">
        <f>IF('3e NC-Elec'!I48="-","-",'3e NC-Elec'!I48)</f>
        <v>34.5655</v>
      </c>
      <c r="I79" s="117">
        <f>IF('3e NC-Elec'!J48="-","-",'3e NC-Elec'!J48)</f>
        <v>19.564</v>
      </c>
      <c r="J79" s="117">
        <f>IF('3e NC-Elec'!K48="-","-",'3e NC-Elec'!K48)</f>
        <v>19.564</v>
      </c>
      <c r="K79" s="117">
        <f>IF('3e NC-Elec'!L48="-","-",'3e NC-Elec'!L48)</f>
        <v>17.848499999999998</v>
      </c>
      <c r="L79" s="117">
        <f>IF('3e NC-Elec'!M48="-","-",'3e NC-Elec'!M48)</f>
        <v>17.848499999999998</v>
      </c>
      <c r="M79" s="117">
        <f>IF('3e NC-Elec'!N48="-","-",'3e NC-Elec'!N48)</f>
        <v>19.637</v>
      </c>
      <c r="N79" s="117">
        <f>IF('3e NC-Elec'!O48="-","-",'3e NC-Elec'!O48)</f>
        <v>19.637</v>
      </c>
      <c r="O79" s="27"/>
      <c r="P79" s="117">
        <f>'3e NC-Elec'!Q48</f>
        <v>19.637</v>
      </c>
      <c r="Q79" s="117">
        <f>'3e NC-Elec'!R48</f>
        <v>20.330500000000001</v>
      </c>
      <c r="R79" s="117">
        <f>'3e NC-Elec'!S48</f>
        <v>20.330500000000001</v>
      </c>
      <c r="S79" s="117">
        <f>'3e NC-Elec'!T48</f>
        <v>24.418500000000005</v>
      </c>
      <c r="T79" s="117">
        <f>'3e NC-Elec'!U48</f>
        <v>24.418500000000005</v>
      </c>
      <c r="U79" s="117">
        <f>'3e NC-Elec'!V48</f>
        <v>22.776</v>
      </c>
      <c r="V79" s="117">
        <f>'3e NC-Elec'!W48</f>
        <v>22.776</v>
      </c>
      <c r="W79" s="117">
        <f>'3e NC-Elec'!X48</f>
        <v>96.542500000000004</v>
      </c>
      <c r="X79" s="27"/>
      <c r="Y79" s="117">
        <f>'3e NC-Elec'!Z48</f>
        <v>96.542500000000004</v>
      </c>
      <c r="Z79" s="117" t="str">
        <f>'3e NC-Elec'!AA48</f>
        <v>-</v>
      </c>
      <c r="AA79" s="117" t="str">
        <f>'3e NC-Elec'!AB48</f>
        <v>-</v>
      </c>
      <c r="AB79" s="117" t="str">
        <f>'3e NC-Elec'!AC48</f>
        <v>-</v>
      </c>
      <c r="AC79" s="117" t="str">
        <f>'3e NC-Elec'!AD48</f>
        <v>-</v>
      </c>
      <c r="AD79" s="25"/>
    </row>
    <row r="80" spans="1:30" s="26" customFormat="1" ht="11.25" x14ac:dyDescent="0.15">
      <c r="A80" s="207"/>
      <c r="B80" s="120" t="s">
        <v>248</v>
      </c>
      <c r="C80" s="120" t="s">
        <v>185</v>
      </c>
      <c r="D80" s="122" t="s">
        <v>123</v>
      </c>
      <c r="E80" s="119"/>
      <c r="F80" s="27"/>
      <c r="G80" s="117">
        <f>IF('3g CPIH'!C$17="-","-",'3h OC '!$E$9*('3g CPIH'!C$17/'3g CPIH'!$G$17))</f>
        <v>39.034507632093934</v>
      </c>
      <c r="H80" s="117">
        <f>IF('3g CPIH'!D$17="-","-",'3h OC '!$E$9*('3g CPIH'!D$17/'3g CPIH'!$G$17))</f>
        <v>39.112654794520544</v>
      </c>
      <c r="I80" s="117">
        <f>IF('3g CPIH'!E$17="-","-",'3h OC '!$E$9*('3g CPIH'!E$17/'3g CPIH'!$G$17))</f>
        <v>39.229875538160471</v>
      </c>
      <c r="J80" s="117">
        <f>IF('3g CPIH'!F$17="-","-",'3h OC '!$E$9*('3g CPIH'!F$17/'3g CPIH'!$G$17))</f>
        <v>39.464317025440316</v>
      </c>
      <c r="K80" s="117">
        <f>IF('3g CPIH'!G$17="-","-",'3h OC '!$E$9*('3g CPIH'!G$17/'3g CPIH'!$G$17))</f>
        <v>39.933199999999999</v>
      </c>
      <c r="L80" s="117">
        <f>IF('3g CPIH'!H$17="-","-",'3h OC '!$E$9*('3g CPIH'!H$17/'3g CPIH'!$G$17))</f>
        <v>40.441156555772999</v>
      </c>
      <c r="M80" s="117">
        <f>IF('3g CPIH'!I$17="-","-",'3h OC '!$E$9*('3g CPIH'!I$17/'3g CPIH'!$G$17))</f>
        <v>41.027260273972601</v>
      </c>
      <c r="N80" s="117">
        <f>IF('3g CPIH'!J$17="-","-",'3h OC '!$E$9*('3g CPIH'!J$17/'3g CPIH'!$G$17))</f>
        <v>41.378922504892373</v>
      </c>
      <c r="O80" s="27"/>
      <c r="P80" s="117">
        <f>IF('3g CPIH'!L$17="-","-",'3h OC '!$E$9*('3g CPIH'!L$17/'3g CPIH'!$G$17))</f>
        <v>41.378922504892373</v>
      </c>
      <c r="Q80" s="117">
        <f>IF('3g CPIH'!M$17="-","-",'3h OC '!$E$9*('3g CPIH'!M$17/'3g CPIH'!$G$17))</f>
        <v>41.847805479452056</v>
      </c>
      <c r="R80" s="117">
        <f>IF('3g CPIH'!N$17="-","-",'3h OC '!$E$9*('3g CPIH'!N$17/'3g CPIH'!$G$17))</f>
        <v>42.160394129158512</v>
      </c>
      <c r="S80" s="117">
        <f>IF('3g CPIH'!O$17="-","-",'3h OC '!$E$9*('3g CPIH'!O$17/'3g CPIH'!$G$17))</f>
        <v>42.394835616438357</v>
      </c>
      <c r="T80" s="117">
        <f>IF('3g CPIH'!P$17="-","-",'3h OC '!$E$9*('3g CPIH'!P$17/'3g CPIH'!$G$17))</f>
        <v>42.512056360078276</v>
      </c>
      <c r="U80" s="117">
        <f>IF('3g CPIH'!Q$17="-","-",'3h OC '!$E$9*('3g CPIH'!Q$17/'3g CPIH'!$G$17))</f>
        <v>42.746497847358121</v>
      </c>
      <c r="V80" s="117">
        <f>IF('3g CPIH'!R$17="-","-",'3h OC '!$E$9*('3g CPIH'!R$17/'3g CPIH'!$G$17))</f>
        <v>43.527969471624267</v>
      </c>
      <c r="W80" s="117">
        <f>IF('3g CPIH'!S$17="-","-",'3h OC '!$E$9*('3g CPIH'!S$17/'3g CPIH'!$G$17))</f>
        <v>44.817397651663406</v>
      </c>
      <c r="X80" s="27"/>
      <c r="Y80" s="117">
        <f>IF('3g CPIH'!U$17="-","-",'3h OC '!$E$9*('3g CPIH'!U$17/'3g CPIH'!$G$17))</f>
        <v>47.083665362035227</v>
      </c>
      <c r="Z80" s="117" t="str">
        <f>IF('3g CPIH'!V$17="-","-",'3h OC '!$E$9*('3g CPIH'!V$17/'3g CPIH'!$G$17))</f>
        <v>-</v>
      </c>
      <c r="AA80" s="117" t="str">
        <f>IF('3g CPIH'!W$17="-","-",'3h OC '!$E$9*('3g CPIH'!W$17/'3g CPIH'!$G$17))</f>
        <v>-</v>
      </c>
      <c r="AB80" s="117" t="str">
        <f>IF('3g CPIH'!X$17="-","-",'3h OC '!$E$9*('3g CPIH'!X$17/'3g CPIH'!$G$17))</f>
        <v>-</v>
      </c>
      <c r="AC80" s="117" t="str">
        <f>IF('3g CPIH'!Y$17="-","-",'3h OC '!$E$9*('3g CPIH'!Y$17/'3g CPIH'!$G$17))</f>
        <v>-</v>
      </c>
      <c r="AD80" s="25"/>
    </row>
    <row r="81" spans="1:30" s="26" customFormat="1" ht="11.25" x14ac:dyDescent="0.15">
      <c r="A81" s="207"/>
      <c r="B81" s="120" t="s">
        <v>248</v>
      </c>
      <c r="C81" s="120" t="s">
        <v>186</v>
      </c>
      <c r="D81" s="122" t="s">
        <v>123</v>
      </c>
      <c r="E81" s="119"/>
      <c r="F81" s="27"/>
      <c r="G81" s="117" t="s">
        <v>249</v>
      </c>
      <c r="H81" s="117" t="s">
        <v>249</v>
      </c>
      <c r="I81" s="117" t="s">
        <v>249</v>
      </c>
      <c r="J81" s="117" t="s">
        <v>249</v>
      </c>
      <c r="K81" s="117">
        <f>IF('3i SMNCC'!G$64="-","-",'3i SMNCC'!G$64)</f>
        <v>0</v>
      </c>
      <c r="L81" s="117">
        <f>IF('3i SMNCC'!H$64="-","-",'3i SMNCC'!H$64)</f>
        <v>-0.1310662676190151</v>
      </c>
      <c r="M81" s="117">
        <f>IF('3i SMNCC'!I$64="-","-",'3i SMNCC'!I$64)</f>
        <v>1.6490220555819262</v>
      </c>
      <c r="N81" s="117">
        <f>IF('3i SMNCC'!J$64="-","-",'3i SMNCC'!J$64)</f>
        <v>1.7011822078168848</v>
      </c>
      <c r="O81" s="27"/>
      <c r="P81" s="117">
        <f>IF('3i SMNCC'!L$64="-","-",'3i SMNCC'!L$64)</f>
        <v>1.7011822078168848</v>
      </c>
      <c r="Q81" s="117">
        <f>IF('3i SMNCC'!M$64="-","-",'3i SMNCC'!M$64)</f>
        <v>3.37071596157242</v>
      </c>
      <c r="R81" s="117">
        <f>IF('3i SMNCC'!N$64="-","-",'3i SMNCC'!N$64)</f>
        <v>3.2761312765157915</v>
      </c>
      <c r="S81" s="117">
        <f>IF('3i SMNCC'!O$64="-","-",'3i SMNCC'!O$64)</f>
        <v>4.8946129781636989</v>
      </c>
      <c r="T81" s="117">
        <f>IF('3i SMNCC'!P$64="-","-",'3i SMNCC'!P$64)</f>
        <v>4.2887571563853468</v>
      </c>
      <c r="U81" s="117">
        <f>IF('3i SMNCC'!Q$64="-","-",'3i SMNCC'!Q$64)</f>
        <v>4.0337120778428694</v>
      </c>
      <c r="V81" s="117">
        <f>IF('3i SMNCC'!R$64="-","-",'3i SMNCC'!R$64)</f>
        <v>4.3260832188341771</v>
      </c>
      <c r="W81" s="117">
        <f>IF('3i SMNCC'!S$64="-","-",'3i SMNCC'!S$64)</f>
        <v>4.2015880379606623</v>
      </c>
      <c r="X81" s="27"/>
      <c r="Y81" s="117">
        <f>IF('3i SMNCC'!U$64="-","-",'3i SMNCC'!U$64)</f>
        <v>4.0728065027047933</v>
      </c>
      <c r="Z81" s="117" t="str">
        <f>IF('3i SMNCC'!V$64="-","-",'3i SMNCC'!V$64)</f>
        <v>-</v>
      </c>
      <c r="AA81" s="117" t="str">
        <f>IF('3i SMNCC'!W$64="-","-",'3i SMNCC'!W$64)</f>
        <v>-</v>
      </c>
      <c r="AB81" s="117" t="str">
        <f>IF('3i SMNCC'!X$64="-","-",'3i SMNCC'!X$64)</f>
        <v>-</v>
      </c>
      <c r="AC81" s="117" t="str">
        <f>IF('3i SMNCC'!Y$64="-","-",'3i SMNCC'!Y$64)</f>
        <v>-</v>
      </c>
      <c r="AD81" s="25"/>
    </row>
    <row r="82" spans="1:30" s="26" customFormat="1" ht="11.25" customHeight="1" x14ac:dyDescent="0.15">
      <c r="A82" s="207"/>
      <c r="B82" s="120" t="s">
        <v>248</v>
      </c>
      <c r="C82" s="120" t="s">
        <v>187</v>
      </c>
      <c r="D82" s="122" t="s">
        <v>123</v>
      </c>
      <c r="E82" s="119"/>
      <c r="F82" s="27"/>
      <c r="G82" s="117">
        <f>IF('3g CPIH'!C$17="-","-",'3j PAAC PAP'!$G$17*('3g CPIH'!C$17/'3g CPIH'!$G$17))</f>
        <v>23.857918590998043</v>
      </c>
      <c r="H82" s="117">
        <f>IF('3g CPIH'!D$17="-","-",'3j PAAC PAP'!$G$17*('3g CPIH'!D$17/'3g CPIH'!$G$17))</f>
        <v>23.905682191780819</v>
      </c>
      <c r="I82" s="117">
        <f>IF('3g CPIH'!E$17="-","-",'3j PAAC PAP'!$G$17*('3g CPIH'!E$17/'3g CPIH'!$G$17))</f>
        <v>23.977327592954992</v>
      </c>
      <c r="J82" s="117">
        <f>IF('3g CPIH'!F$17="-","-",'3j PAAC PAP'!$G$17*('3g CPIH'!F$17/'3g CPIH'!$G$17))</f>
        <v>24.120618395303325</v>
      </c>
      <c r="K82" s="117">
        <f>IF('3g CPIH'!G$17="-","-",'3j PAAC PAP'!$G$17*('3g CPIH'!G$17/'3g CPIH'!$G$17))</f>
        <v>24.4072</v>
      </c>
      <c r="L82" s="117">
        <f>IF('3g CPIH'!H$17="-","-",'3j PAAC PAP'!$G$17*('3g CPIH'!H$17/'3g CPIH'!$G$17))</f>
        <v>24.717663405088064</v>
      </c>
      <c r="M82" s="117">
        <f>IF('3g CPIH'!I$17="-","-",'3j PAAC PAP'!$G$17*('3g CPIH'!I$17/'3g CPIH'!$G$17))</f>
        <v>25.075890410958902</v>
      </c>
      <c r="N82" s="117">
        <f>IF('3g CPIH'!J$17="-","-",'3j PAAC PAP'!$G$17*('3g CPIH'!J$17/'3g CPIH'!$G$17))</f>
        <v>25.290826614481411</v>
      </c>
      <c r="O82" s="27"/>
      <c r="P82" s="117">
        <f>IF('3g CPIH'!L$17="-","-",'3j PAAC PAP'!$G$17*('3g CPIH'!L$17/'3g CPIH'!$G$17))</f>
        <v>25.290826614481411</v>
      </c>
      <c r="Q82" s="117">
        <f>IF('3g CPIH'!M$17="-","-",'3j PAAC PAP'!$G$17*('3g CPIH'!M$17/'3g CPIH'!$G$17))</f>
        <v>25.577408219178082</v>
      </c>
      <c r="R82" s="117">
        <f>IF('3g CPIH'!N$17="-","-",'3j PAAC PAP'!$G$17*('3g CPIH'!N$17/'3g CPIH'!$G$17))</f>
        <v>25.768462622309197</v>
      </c>
      <c r="S82" s="117">
        <f>IF('3g CPIH'!O$17="-","-",'3j PAAC PAP'!$G$17*('3g CPIH'!O$17/'3g CPIH'!$G$17))</f>
        <v>25.911753424657533</v>
      </c>
      <c r="T82" s="117">
        <f>IF('3g CPIH'!P$17="-","-",'3j PAAC PAP'!$G$17*('3g CPIH'!P$17/'3g CPIH'!$G$17))</f>
        <v>25.983398825831699</v>
      </c>
      <c r="U82" s="117">
        <f>IF('3g CPIH'!Q$17="-","-",'3j PAAC PAP'!$G$17*('3g CPIH'!Q$17/'3g CPIH'!$G$17))</f>
        <v>26.126689628180038</v>
      </c>
      <c r="V82" s="117">
        <f>IF('3g CPIH'!R$17="-","-",'3j PAAC PAP'!$G$17*('3g CPIH'!R$17/'3g CPIH'!$G$17))</f>
        <v>26.604325636007829</v>
      </c>
      <c r="W82" s="117">
        <f>IF('3g CPIH'!S$17="-","-",'3j PAAC PAP'!$G$17*('3g CPIH'!S$17/'3g CPIH'!$G$17))</f>
        <v>27.39242504892368</v>
      </c>
      <c r="X82" s="27"/>
      <c r="Y82" s="117">
        <f>IF('3g CPIH'!U$17="-","-",'3j PAAC PAP'!$G$17*('3g CPIH'!U$17/'3g CPIH'!$G$17))</f>
        <v>28.777569471624265</v>
      </c>
      <c r="Z82" s="117" t="str">
        <f>IF('3g CPIH'!V$17="-","-",'3j PAAC PAP'!$G$17*('3g CPIH'!V$17/'3g CPIH'!$G$17))</f>
        <v>-</v>
      </c>
      <c r="AA82" s="117" t="str">
        <f>IF('3g CPIH'!W$17="-","-",'3j PAAC PAP'!$G$17*('3g CPIH'!W$17/'3g CPIH'!$G$17))</f>
        <v>-</v>
      </c>
      <c r="AB82" s="117" t="str">
        <f>IF('3g CPIH'!X$17="-","-",'3j PAAC PAP'!$G$17*('3g CPIH'!X$17/'3g CPIH'!$G$17))</f>
        <v>-</v>
      </c>
      <c r="AC82" s="117" t="str">
        <f>IF('3g CPIH'!Y$17="-","-",'3j PAAC PAP'!$G$17*('3g CPIH'!Y$17/'3g CPIH'!$G$17))</f>
        <v>-</v>
      </c>
      <c r="AD82" s="25"/>
    </row>
    <row r="83" spans="1:30" s="26" customFormat="1" ht="11.25" customHeight="1" x14ac:dyDescent="0.15">
      <c r="A83" s="207"/>
      <c r="B83" s="120" t="s">
        <v>248</v>
      </c>
      <c r="C83" s="120" t="s">
        <v>188</v>
      </c>
      <c r="D83" s="122" t="s">
        <v>123</v>
      </c>
      <c r="E83" s="119"/>
      <c r="F83" s="27"/>
      <c r="G83" s="117">
        <f>IF(G78="-","-",SUM(G75:G81)*'3j PAAC PAP'!$G$35)</f>
        <v>0</v>
      </c>
      <c r="H83" s="117">
        <f>IF(H78="-","-",SUM(H75:H81)*'3j PAAC PAP'!$G$35)</f>
        <v>0</v>
      </c>
      <c r="I83" s="117">
        <f>IF(I78="-","-",SUM(I75:I81)*'3j PAAC PAP'!$G$35)</f>
        <v>0</v>
      </c>
      <c r="J83" s="117">
        <f>IF(J78="-","-",SUM(J75:J81)*'3j PAAC PAP'!$G$35)</f>
        <v>0</v>
      </c>
      <c r="K83" s="117">
        <f>IF(K78="-","-",SUM(K75:K81)*'3j PAAC PAP'!$G$35)</f>
        <v>0</v>
      </c>
      <c r="L83" s="117">
        <f>IF(L78="-","-",SUM(L75:L81)*'3j PAAC PAP'!$G$35)</f>
        <v>0</v>
      </c>
      <c r="M83" s="117">
        <f>IF(M78="-","-",SUM(M75:M81)*'3j PAAC PAP'!$G$35)</f>
        <v>0</v>
      </c>
      <c r="N83" s="117">
        <f>IF(N78="-","-",SUM(N75:N81)*'3j PAAC PAP'!$G$35)</f>
        <v>0</v>
      </c>
      <c r="O83" s="27"/>
      <c r="P83" s="117">
        <f>IF(P78="-","-",SUM(P75:P81)*'3j PAAC PAP'!$G$35)</f>
        <v>0</v>
      </c>
      <c r="Q83" s="117">
        <f>IF(Q78="-","-",SUM(Q75:Q81)*'3j PAAC PAP'!$G$35)</f>
        <v>0</v>
      </c>
      <c r="R83" s="117">
        <f>IF(R78="-","-",SUM(R75:R81)*'3j PAAC PAP'!$G$35)</f>
        <v>0</v>
      </c>
      <c r="S83" s="117">
        <f>IF(S78="-","-",SUM(S75:S81)*'3j PAAC PAP'!$G$35)</f>
        <v>0</v>
      </c>
      <c r="T83" s="117">
        <f>IF(T78="-","-",SUM(T75:T81)*'3j PAAC PAP'!$G$35)</f>
        <v>0</v>
      </c>
      <c r="U83" s="117">
        <f>IF(U78="-","-",SUM(U75:U81)*'3j PAAC PAP'!$G$35)</f>
        <v>0</v>
      </c>
      <c r="V83" s="117">
        <f>IF(V78="-","-",SUM(V75:V81)*'3j PAAC PAP'!$G$35)</f>
        <v>0</v>
      </c>
      <c r="W83" s="117">
        <f>IF(W78="-","-",SUM(W75:W81)*'3j PAAC PAP'!$G$35)</f>
        <v>0</v>
      </c>
      <c r="X83" s="27"/>
      <c r="Y83" s="117">
        <f>IF(Y78="-","-",SUM(Y75:Y81)*'3j PAAC PAP'!$G$35)</f>
        <v>0</v>
      </c>
      <c r="Z83" s="117" t="str">
        <f>IF(Z78="-","-",SUM(Z75:Z81)*'3j PAAC PAP'!$G$35)</f>
        <v>-</v>
      </c>
      <c r="AA83" s="117" t="str">
        <f>IF(AA78="-","-",SUM(AA75:AA81)*'3j PAAC PAP'!$G$35)</f>
        <v>-</v>
      </c>
      <c r="AB83" s="117" t="str">
        <f>IF(AB78="-","-",SUM(AB75:AB81)*'3j PAAC PAP'!$G$35)</f>
        <v>-</v>
      </c>
      <c r="AC83" s="117" t="str">
        <f>IF(AC78="-","-",SUM(AC75:AC81)*'3j PAAC PAP'!$G$35)</f>
        <v>-</v>
      </c>
      <c r="AD83" s="25"/>
    </row>
    <row r="84" spans="1:30" s="26" customFormat="1" ht="11.25" customHeight="1" x14ac:dyDescent="0.15">
      <c r="A84" s="207"/>
      <c r="B84" s="120" t="s">
        <v>189</v>
      </c>
      <c r="C84" s="120" t="s">
        <v>250</v>
      </c>
      <c r="D84" s="122" t="s">
        <v>123</v>
      </c>
      <c r="E84" s="119"/>
      <c r="F84" s="27"/>
      <c r="G84" s="117">
        <f>IF(G78="-","-",SUM(G75:G83)*'3k EBIT'!$E$9)</f>
        <v>2.0145564206831685</v>
      </c>
      <c r="H84" s="117">
        <f>IF(H78="-","-",SUM(H75:H83)*'3k EBIT'!$E$9)</f>
        <v>2.0169950603450078</v>
      </c>
      <c r="I84" s="117">
        <f>IF(I78="-","-",SUM(I75:I83)*'3k EBIT'!$E$9)</f>
        <v>1.7313237081152018</v>
      </c>
      <c r="J84" s="117">
        <f>IF(J78="-","-",SUM(J75:J83)*'3k EBIT'!$E$9)</f>
        <v>1.7386396271007203</v>
      </c>
      <c r="K84" s="117">
        <f>IF(K78="-","-",SUM(K75:K83)*'3k EBIT'!$E$9)</f>
        <v>1.7215905871103196</v>
      </c>
      <c r="L84" s="117">
        <f>IF(L78="-","-",SUM(L75:L83)*'3k EBIT'!$E$9)</f>
        <v>1.7349032534410314</v>
      </c>
      <c r="M84" s="117">
        <f>IF(M78="-","-",SUM(M75:M83)*'3k EBIT'!$E$9)</f>
        <v>1.8303204412441707</v>
      </c>
      <c r="N84" s="117">
        <f>IF(N78="-","-",SUM(N75:N83)*'3k EBIT'!$E$9)</f>
        <v>1.8423045575509354</v>
      </c>
      <c r="O84" s="27"/>
      <c r="P84" s="117">
        <f>IF(P78="-","-",SUM(P75:P83)*'3k EBIT'!$E$9)</f>
        <v>1.8423045575509354</v>
      </c>
      <c r="Q84" s="117">
        <f>IF(Q78="-","-",SUM(Q75:Q83)*'3k EBIT'!$E$9)</f>
        <v>1.90594459926374</v>
      </c>
      <c r="R84" s="117">
        <f>IF(R78="-","-",SUM(R75:R83)*'3k EBIT'!$E$9)</f>
        <v>1.9121846687716502</v>
      </c>
      <c r="S84" s="117">
        <f>IF(S78="-","-",SUM(S75:S83)*'3k EBIT'!$E$9)</f>
        <v>2.0332352477871947</v>
      </c>
      <c r="T84" s="117">
        <f>IF(T78="-","-",SUM(T75:T83)*'3k EBIT'!$E$9)</f>
        <v>2.0191515090058094</v>
      </c>
      <c r="U84" s="117">
        <f>IF(U78="-","-",SUM(U75:U83)*'3k EBIT'!$E$9)</f>
        <v>1.9908728698920124</v>
      </c>
      <c r="V84" s="117">
        <f>IF(V78="-","-",SUM(V75:V83)*'3k EBIT'!$E$9)</f>
        <v>2.0184813328850515</v>
      </c>
      <c r="W84" s="117">
        <f>IF(W78="-","-",SUM(W75:W83)*'3k EBIT'!$E$9)</f>
        <v>3.5362120418222931</v>
      </c>
      <c r="X84" s="27"/>
      <c r="Y84" s="117">
        <f>IF(Y78="-","-",SUM(Y75:Y83)*'3k EBIT'!$E$9)</f>
        <v>3.6107186728061715</v>
      </c>
      <c r="Z84" s="117" t="str">
        <f>IF(Z78="-","-",SUM(Z75:Z83)*'3k EBIT'!$E$9)</f>
        <v>-</v>
      </c>
      <c r="AA84" s="117" t="str">
        <f>IF(AA78="-","-",SUM(AA75:AA83)*'3k EBIT'!$E$9)</f>
        <v>-</v>
      </c>
      <c r="AB84" s="117" t="str">
        <f>IF(AB78="-","-",SUM(AB75:AB83)*'3k EBIT'!$E$9)</f>
        <v>-</v>
      </c>
      <c r="AC84" s="117" t="str">
        <f>IF(AC78="-","-",SUM(AC75:AC83)*'3k EBIT'!$E$9)</f>
        <v>-</v>
      </c>
      <c r="AD84" s="25"/>
    </row>
    <row r="85" spans="1:30" s="26" customFormat="1" ht="12.6" customHeight="1" x14ac:dyDescent="0.15">
      <c r="A85" s="207"/>
      <c r="B85" s="120" t="s">
        <v>251</v>
      </c>
      <c r="C85" s="156" t="s">
        <v>252</v>
      </c>
      <c r="D85" s="122" t="s">
        <v>123</v>
      </c>
      <c r="E85" s="118"/>
      <c r="F85" s="27"/>
      <c r="G85" s="117">
        <f>IF(G80="-","-",SUM(G75:G78,G80:G84)*'3l HAP'!$E$10)</f>
        <v>1.0463006393521175</v>
      </c>
      <c r="H85" s="117">
        <f>IF(H80="-","-",SUM(H75:H78,H80:H84)*'3l HAP'!$E$10)</f>
        <v>1.0481798029595553</v>
      </c>
      <c r="I85" s="117">
        <f>IF(I80="-","-",SUM(I75:I78,I80:I84)*'3l HAP'!$E$10)</f>
        <v>1.0476845254911975</v>
      </c>
      <c r="J85" s="117">
        <f>IF(J80="-","-",SUM(J75:J78,J80:J84)*'3l HAP'!$E$10)</f>
        <v>1.0533220163135109</v>
      </c>
      <c r="K85" s="117">
        <f>IF(K80="-","-",SUM(K75:K78,K80:K84)*'3l HAP'!$E$10)</f>
        <v>1.0653010259505964</v>
      </c>
      <c r="L85" s="117">
        <f>IF(L80="-","-",SUM(L75:L78,L80:L84)*'3l HAP'!$E$10)</f>
        <v>1.0755594821211014</v>
      </c>
      <c r="M85" s="117">
        <f>IF(M80="-","-",SUM(M75:M78,M80:M84)*'3l HAP'!$E$10)</f>
        <v>1.1229004993890075</v>
      </c>
      <c r="N85" s="117">
        <f>IF(N80="-","-",SUM(N75:N78,N80:N84)*'3l HAP'!$E$10)</f>
        <v>1.1321352033033962</v>
      </c>
      <c r="O85" s="27"/>
      <c r="P85" s="117">
        <f>IF(P80="-","-",SUM(P75:P78,P80:P84)*'3l HAP'!$E$10)</f>
        <v>1.1321352033033962</v>
      </c>
      <c r="Q85" s="117">
        <f>IF(Q80="-","-",SUM(Q75:Q78,Q80:Q84)*'3l HAP'!$E$10)</f>
        <v>1.171021325900973</v>
      </c>
      <c r="R85" s="117">
        <f>IF(R80="-","-",SUM(R75:R78,R80:R84)*'3l HAP'!$E$10)</f>
        <v>1.1758297901077353</v>
      </c>
      <c r="S85" s="117">
        <f>IF(S80="-","-",SUM(S75:S78,S80:S84)*'3l HAP'!$E$10)</f>
        <v>1.2092563713347395</v>
      </c>
      <c r="T85" s="117">
        <f>IF(T80="-","-",SUM(T75:T78,T80:T84)*'3l HAP'!$E$10)</f>
        <v>1.1984037432122745</v>
      </c>
      <c r="U85" s="117">
        <f>IF(U80="-","-",SUM(U75:U78,U80:U84)*'3l HAP'!$E$10)</f>
        <v>1.2006606707517484</v>
      </c>
      <c r="V85" s="117">
        <f>IF(V80="-","-",SUM(V75:V78,V80:V84)*'3l HAP'!$E$10)</f>
        <v>1.2219351623158996</v>
      </c>
      <c r="W85" s="117">
        <f>IF(W80="-","-",SUM(W75:W78,W80:W84)*'3l HAP'!$E$10)</f>
        <v>1.3114506848196954</v>
      </c>
      <c r="X85" s="27"/>
      <c r="Y85" s="117">
        <f>IF(Y80="-","-",SUM(Y75:Y78,Y80:Y84)*'3l HAP'!$E$10)</f>
        <v>1.3688639023805391</v>
      </c>
      <c r="Z85" s="117" t="str">
        <f>IF(Z80="-","-",SUM(Z75:Z78,Z80:Z84)*'3l HAP'!$E$10)</f>
        <v>-</v>
      </c>
      <c r="AA85" s="117" t="str">
        <f>IF(AA80="-","-",SUM(AA75:AA78,AA80:AA84)*'3l HAP'!$E$10)</f>
        <v>-</v>
      </c>
      <c r="AB85" s="117" t="str">
        <f>IF(AB80="-","-",SUM(AB75:AB78,AB80:AB84)*'3l HAP'!$E$10)</f>
        <v>-</v>
      </c>
      <c r="AC85" s="117" t="str">
        <f>IF(AC80="-","-",SUM(AC75:AC78,AC80:AC84)*'3l HAP'!$E$10)</f>
        <v>-</v>
      </c>
      <c r="AD85" s="25"/>
    </row>
    <row r="86" spans="1:30" s="26" customFormat="1" ht="11.25" customHeight="1" x14ac:dyDescent="0.15">
      <c r="A86" s="207"/>
      <c r="B86" s="120" t="s">
        <v>253</v>
      </c>
      <c r="C86" s="120" t="str">
        <f>B86&amp;"_"&amp;D86</f>
        <v>Total_Northern</v>
      </c>
      <c r="D86" s="122" t="s">
        <v>123</v>
      </c>
      <c r="E86" s="119"/>
      <c r="F86" s="27"/>
      <c r="G86" s="117">
        <f t="shared" ref="G86:N86" si="15">IF(G80="-","-",SUM(G75:G85))</f>
        <v>107.07554214280935</v>
      </c>
      <c r="H86" s="117">
        <f t="shared" si="15"/>
        <v>107.20577070928802</v>
      </c>
      <c r="I86" s="117">
        <f t="shared" si="15"/>
        <v>92.169947314316929</v>
      </c>
      <c r="J86" s="117">
        <f t="shared" si="15"/>
        <v>92.560633013752962</v>
      </c>
      <c r="K86" s="117">
        <f t="shared" si="15"/>
        <v>91.675294499797786</v>
      </c>
      <c r="L86" s="117">
        <f t="shared" si="15"/>
        <v>92.386219315541041</v>
      </c>
      <c r="M86" s="117">
        <f t="shared" si="15"/>
        <v>97.455515511273958</v>
      </c>
      <c r="N86" s="117">
        <f t="shared" si="15"/>
        <v>98.09549291817234</v>
      </c>
      <c r="O86" s="27"/>
      <c r="P86" s="117">
        <f t="shared" ref="P86:W86" si="16">IF(P80="-","-",SUM(P75:P85))</f>
        <v>98.09549291817234</v>
      </c>
      <c r="Q86" s="117">
        <f t="shared" si="16"/>
        <v>101.48385353688197</v>
      </c>
      <c r="R86" s="117">
        <f t="shared" si="16"/>
        <v>101.81708657637475</v>
      </c>
      <c r="S86" s="117">
        <f t="shared" si="16"/>
        <v>108.2215936320915</v>
      </c>
      <c r="T86" s="117">
        <f t="shared" si="16"/>
        <v>107.46949190059733</v>
      </c>
      <c r="U86" s="117">
        <f t="shared" si="16"/>
        <v>105.98340001586125</v>
      </c>
      <c r="V86" s="117">
        <f t="shared" si="16"/>
        <v>107.457750906862</v>
      </c>
      <c r="W86" s="117">
        <f t="shared" si="16"/>
        <v>187.42779706277858</v>
      </c>
      <c r="X86" s="27"/>
      <c r="Y86" s="117">
        <f t="shared" ref="Y86:AC86" si="17">IF(Y80="-","-",SUM(Y75:Y85))</f>
        <v>191.40661029132525</v>
      </c>
      <c r="Z86" s="117" t="str">
        <f t="shared" si="17"/>
        <v>-</v>
      </c>
      <c r="AA86" s="117" t="str">
        <f t="shared" si="17"/>
        <v>-</v>
      </c>
      <c r="AB86" s="117" t="str">
        <f t="shared" si="17"/>
        <v>-</v>
      </c>
      <c r="AC86" s="117" t="str">
        <f t="shared" si="17"/>
        <v>-</v>
      </c>
      <c r="AD86" s="25"/>
    </row>
    <row r="87" spans="1:30" s="26" customFormat="1" ht="11.25" customHeight="1" x14ac:dyDescent="0.15">
      <c r="A87" s="207"/>
      <c r="B87" s="123" t="s">
        <v>244</v>
      </c>
      <c r="C87" s="123" t="s">
        <v>180</v>
      </c>
      <c r="D87" s="121" t="s">
        <v>122</v>
      </c>
      <c r="E87" s="75"/>
      <c r="F87" s="27"/>
      <c r="G87" s="35" t="s">
        <v>249</v>
      </c>
      <c r="H87" s="35" t="s">
        <v>249</v>
      </c>
      <c r="I87" s="35" t="s">
        <v>249</v>
      </c>
      <c r="J87" s="35" t="s">
        <v>249</v>
      </c>
      <c r="K87" s="35" t="s">
        <v>249</v>
      </c>
      <c r="L87" s="35" t="s">
        <v>249</v>
      </c>
      <c r="M87" s="35" t="s">
        <v>249</v>
      </c>
      <c r="N87" s="35" t="s">
        <v>249</v>
      </c>
      <c r="O87" s="27"/>
      <c r="P87" s="35" t="s">
        <v>249</v>
      </c>
      <c r="Q87" s="35" t="s">
        <v>249</v>
      </c>
      <c r="R87" s="35" t="s">
        <v>249</v>
      </c>
      <c r="S87" s="35" t="s">
        <v>249</v>
      </c>
      <c r="T87" s="35" t="s">
        <v>249</v>
      </c>
      <c r="U87" s="35" t="s">
        <v>249</v>
      </c>
      <c r="V87" s="35" t="s">
        <v>249</v>
      </c>
      <c r="W87" s="35" t="s">
        <v>249</v>
      </c>
      <c r="X87" s="27"/>
      <c r="Y87" s="35" t="s">
        <v>249</v>
      </c>
      <c r="Z87" s="35" t="s">
        <v>249</v>
      </c>
      <c r="AA87" s="35" t="s">
        <v>249</v>
      </c>
      <c r="AB87" s="35" t="s">
        <v>249</v>
      </c>
      <c r="AC87" s="35" t="s">
        <v>249</v>
      </c>
      <c r="AD87" s="25"/>
    </row>
    <row r="88" spans="1:30" s="26" customFormat="1" ht="11.25" x14ac:dyDescent="0.15">
      <c r="A88" s="207"/>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x14ac:dyDescent="0.15">
      <c r="A89" s="207"/>
      <c r="B89" s="123" t="s">
        <v>245</v>
      </c>
      <c r="C89" s="123" t="s">
        <v>182</v>
      </c>
      <c r="D89" s="121" t="s">
        <v>122</v>
      </c>
      <c r="E89" s="75"/>
      <c r="F89" s="27"/>
      <c r="G89" s="35" t="str">
        <f>IF('3c AA'!J159="-","-",'3c AA'!J159)</f>
        <v>-</v>
      </c>
      <c r="H89" s="35" t="str">
        <f>IF('3c AA'!K159="-","-",'3c AA'!K159)</f>
        <v>-</v>
      </c>
      <c r="I89" s="35" t="str">
        <f>IF('3c AA'!L159="-","-",'3c AA'!L159)</f>
        <v>-</v>
      </c>
      <c r="J89" s="35" t="str">
        <f>IF('3c AA'!M159="-","-",'3c AA'!M159)</f>
        <v>-</v>
      </c>
      <c r="K89" s="35" t="str">
        <f>IF('3c AA'!N159="-","-",'3c AA'!N159)</f>
        <v>-</v>
      </c>
      <c r="L89" s="35" t="str">
        <f>IF('3c AA'!O159="-","-",'3c AA'!O159)</f>
        <v>-</v>
      </c>
      <c r="M89" s="35" t="str">
        <f>IF('3c AA'!P159="-","-",'3c AA'!P159)</f>
        <v>-</v>
      </c>
      <c r="N89" s="35" t="str">
        <f>IF('3c AA'!Q159="-","-",'3c AA'!Q159)</f>
        <v>-</v>
      </c>
      <c r="O89" s="27"/>
      <c r="P89" s="35" t="str">
        <f>IF('3c AA'!S159="-","-",'3c AA'!S159)</f>
        <v>-</v>
      </c>
      <c r="Q89" s="35" t="str">
        <f>IF('3c AA'!T159="-","-",'3c AA'!T159)</f>
        <v>-</v>
      </c>
      <c r="R89" s="35" t="str">
        <f>IF('3c AA'!U159="-","-",'3c AA'!U159)</f>
        <v>-</v>
      </c>
      <c r="S89" s="35" t="str">
        <f>IF('3c AA'!V159="-","-",'3c AA'!V159)</f>
        <v>-</v>
      </c>
      <c r="T89" s="35">
        <f>IF('3c AA'!W159="-","-",'3c AA'!W159)</f>
        <v>0</v>
      </c>
      <c r="U89" s="35">
        <f>IF('3c AA'!X159="-","-",'3c AA'!X159)</f>
        <v>0</v>
      </c>
      <c r="V89" s="35">
        <f>IF('3c AA'!Y159="-","-",'3c AA'!Y159)</f>
        <v>0</v>
      </c>
      <c r="W89" s="35" t="str">
        <f>IF('3c AA'!Z159="-","-",'3c AA'!Z159)</f>
        <v>-</v>
      </c>
      <c r="X89" s="27"/>
      <c r="Y89" s="35">
        <f>IF('3c AA'!AB159="-","-",'3c AA'!AB159)</f>
        <v>0</v>
      </c>
      <c r="Z89" s="35" t="str">
        <f>IF('3c AA'!AC159="-","-",'3c AA'!AC159)</f>
        <v>-</v>
      </c>
      <c r="AA89" s="35" t="str">
        <f>IF('3c AA'!AD159="-","-",'3c AA'!AD159)</f>
        <v>-</v>
      </c>
      <c r="AB89" s="35" t="str">
        <f>IF('3c AA'!AE159="-","-",'3c AA'!AE159)</f>
        <v>-</v>
      </c>
      <c r="AC89" s="35" t="str">
        <f>IF('3c AA'!AF159="-","-",'3c AA'!AF159)</f>
        <v>-</v>
      </c>
      <c r="AD89" s="25"/>
    </row>
    <row r="90" spans="1:30" s="26" customFormat="1" ht="11.25" x14ac:dyDescent="0.15">
      <c r="A90" s="207"/>
      <c r="B90" s="123" t="s">
        <v>246</v>
      </c>
      <c r="C90" s="123" t="s">
        <v>183</v>
      </c>
      <c r="D90" s="121" t="s">
        <v>122</v>
      </c>
      <c r="E90" s="75"/>
      <c r="F90" s="27"/>
      <c r="G90" s="35">
        <f>IF('3d PC'!G15="-","-",'3d PC'!G61)</f>
        <v>6.5567588596821027</v>
      </c>
      <c r="H90" s="35">
        <f>IF('3d PC'!H15="-","-",'3d PC'!H61)</f>
        <v>6.5567588596821027</v>
      </c>
      <c r="I90" s="35">
        <f>IF('3d PC'!I15="-","-",'3d PC'!I61)</f>
        <v>6.6197359495950758</v>
      </c>
      <c r="J90" s="35">
        <f>IF('3d PC'!J15="-","-",'3d PC'!J61)</f>
        <v>6.6197359495950758</v>
      </c>
      <c r="K90" s="35">
        <f>IF('3d PC'!K15="-","-",'3d PC'!K61)</f>
        <v>6.6995028867368616</v>
      </c>
      <c r="L90" s="35">
        <f>IF('3d PC'!L15="-","-",'3d PC'!L61)</f>
        <v>6.6995028867368616</v>
      </c>
      <c r="M90" s="35">
        <f>IF('3d PC'!M15="-","-",'3d PC'!M61)</f>
        <v>7.1131218301273513</v>
      </c>
      <c r="N90" s="35">
        <f>IF('3d PC'!N15="-","-",'3d PC'!N61)</f>
        <v>7.1131218301273513</v>
      </c>
      <c r="O90" s="27"/>
      <c r="P90" s="35">
        <f>'3d PC'!P61</f>
        <v>7.1131218301273513</v>
      </c>
      <c r="Q90" s="35">
        <f>'3d PC'!Q61</f>
        <v>7.2804579515147188</v>
      </c>
      <c r="R90" s="35">
        <f>'3d PC'!R61</f>
        <v>7.1935840895118579</v>
      </c>
      <c r="S90" s="35">
        <f>'3d PC'!S61</f>
        <v>7.3593999937099728</v>
      </c>
      <c r="T90" s="35">
        <f>'3d PC'!T61</f>
        <v>7.0492243060839304</v>
      </c>
      <c r="U90" s="35">
        <f>'3d PC'!U61</f>
        <v>7.1089669218364691</v>
      </c>
      <c r="V90" s="35">
        <f>'3d PC'!V61</f>
        <v>6.9829560851947949</v>
      </c>
      <c r="W90" s="35">
        <f>'3d PC'!W61</f>
        <v>9.6262235975887975</v>
      </c>
      <c r="X90" s="27"/>
      <c r="Y90" s="35">
        <f>'3d PC'!Y61</f>
        <v>9.9504863797742438</v>
      </c>
      <c r="Z90" s="35" t="str">
        <f>'3d PC'!Z61</f>
        <v>-</v>
      </c>
      <c r="AA90" s="35" t="str">
        <f>'3d PC'!AA61</f>
        <v>-</v>
      </c>
      <c r="AB90" s="35" t="str">
        <f>'3d PC'!AB61</f>
        <v>-</v>
      </c>
      <c r="AC90" s="35" t="str">
        <f>'3d PC'!AC61</f>
        <v>-</v>
      </c>
      <c r="AD90" s="25"/>
    </row>
    <row r="91" spans="1:30" s="26" customFormat="1" ht="11.25" x14ac:dyDescent="0.15">
      <c r="A91" s="207"/>
      <c r="B91" s="123" t="s">
        <v>247</v>
      </c>
      <c r="C91" s="123" t="s">
        <v>184</v>
      </c>
      <c r="D91" s="121" t="s">
        <v>122</v>
      </c>
      <c r="E91" s="75"/>
      <c r="F91" s="27"/>
      <c r="G91" s="35">
        <f>IF('3e NC-Elec'!H49="-","-",'3e NC-Elec'!H49)</f>
        <v>17.227999999999998</v>
      </c>
      <c r="H91" s="35">
        <f>IF('3e NC-Elec'!I49="-","-",'3e NC-Elec'!I49)</f>
        <v>17.227999999999998</v>
      </c>
      <c r="I91" s="35">
        <f>IF('3e NC-Elec'!J49="-","-",'3e NC-Elec'!J49)</f>
        <v>11.753000000000002</v>
      </c>
      <c r="J91" s="35">
        <f>IF('3e NC-Elec'!K49="-","-",'3e NC-Elec'!K49)</f>
        <v>11.753000000000002</v>
      </c>
      <c r="K91" s="35">
        <f>IF('3e NC-Elec'!L49="-","-",'3e NC-Elec'!L49)</f>
        <v>11.4245</v>
      </c>
      <c r="L91" s="35">
        <f>IF('3e NC-Elec'!M49="-","-",'3e NC-Elec'!M49)</f>
        <v>11.4245</v>
      </c>
      <c r="M91" s="35">
        <f>IF('3e NC-Elec'!N49="-","-",'3e NC-Elec'!N49)</f>
        <v>12.0815</v>
      </c>
      <c r="N91" s="35">
        <f>IF('3e NC-Elec'!O49="-","-",'3e NC-Elec'!O49)</f>
        <v>12.0815</v>
      </c>
      <c r="O91" s="27"/>
      <c r="P91" s="35">
        <f>'3e NC-Elec'!Q49</f>
        <v>12.0815</v>
      </c>
      <c r="Q91" s="35">
        <f>'3e NC-Elec'!R49</f>
        <v>13.176499999999999</v>
      </c>
      <c r="R91" s="35">
        <f>'3e NC-Elec'!S49</f>
        <v>13.176499999999999</v>
      </c>
      <c r="S91" s="35">
        <f>'3e NC-Elec'!T49</f>
        <v>14.308</v>
      </c>
      <c r="T91" s="35">
        <f>'3e NC-Elec'!U49</f>
        <v>14.308</v>
      </c>
      <c r="U91" s="35">
        <f>'3e NC-Elec'!V49</f>
        <v>15.731499999999999</v>
      </c>
      <c r="V91" s="35">
        <f>'3e NC-Elec'!W49</f>
        <v>15.731499999999999</v>
      </c>
      <c r="W91" s="35">
        <f>'3e NC-Elec'!X49</f>
        <v>73.912499999999994</v>
      </c>
      <c r="X91" s="27"/>
      <c r="Y91" s="35">
        <f>'3e NC-Elec'!Z49</f>
        <v>73.912499999999994</v>
      </c>
      <c r="Z91" s="35" t="str">
        <f>'3e NC-Elec'!AA49</f>
        <v>-</v>
      </c>
      <c r="AA91" s="35" t="str">
        <f>'3e NC-Elec'!AB49</f>
        <v>-</v>
      </c>
      <c r="AB91" s="35" t="str">
        <f>'3e NC-Elec'!AC49</f>
        <v>-</v>
      </c>
      <c r="AC91" s="35" t="str">
        <f>'3e NC-Elec'!AD49</f>
        <v>-</v>
      </c>
      <c r="AD91" s="25"/>
    </row>
    <row r="92" spans="1:30" s="26" customFormat="1" ht="11.25" x14ac:dyDescent="0.15">
      <c r="A92" s="207"/>
      <c r="B92" s="123" t="s">
        <v>248</v>
      </c>
      <c r="C92" s="123" t="s">
        <v>185</v>
      </c>
      <c r="D92" s="121" t="s">
        <v>122</v>
      </c>
      <c r="E92" s="75"/>
      <c r="F92" s="27"/>
      <c r="G92" s="35">
        <f>IF('3g CPIH'!C$17="-","-",'3h OC '!$E$9*('3g CPIH'!C$17/'3g CPIH'!$G$17))</f>
        <v>39.034507632093934</v>
      </c>
      <c r="H92" s="35">
        <f>IF('3g CPIH'!D$17="-","-",'3h OC '!$E$9*('3g CPIH'!D$17/'3g CPIH'!$G$17))</f>
        <v>39.112654794520544</v>
      </c>
      <c r="I92" s="35">
        <f>IF('3g CPIH'!E$17="-","-",'3h OC '!$E$9*('3g CPIH'!E$17/'3g CPIH'!$G$17))</f>
        <v>39.229875538160471</v>
      </c>
      <c r="J92" s="35">
        <f>IF('3g CPIH'!F$17="-","-",'3h OC '!$E$9*('3g CPIH'!F$17/'3g CPIH'!$G$17))</f>
        <v>39.464317025440316</v>
      </c>
      <c r="K92" s="35">
        <f>IF('3g CPIH'!G$17="-","-",'3h OC '!$E$9*('3g CPIH'!G$17/'3g CPIH'!$G$17))</f>
        <v>39.933199999999999</v>
      </c>
      <c r="L92" s="35">
        <f>IF('3g CPIH'!H$17="-","-",'3h OC '!$E$9*('3g CPIH'!H$17/'3g CPIH'!$G$17))</f>
        <v>40.441156555772999</v>
      </c>
      <c r="M92" s="35">
        <f>IF('3g CPIH'!I$17="-","-",'3h OC '!$E$9*('3g CPIH'!I$17/'3g CPIH'!$G$17))</f>
        <v>41.027260273972601</v>
      </c>
      <c r="N92" s="35">
        <f>IF('3g CPIH'!J$17="-","-",'3h OC '!$E$9*('3g CPIH'!J$17/'3g CPIH'!$G$17))</f>
        <v>41.378922504892373</v>
      </c>
      <c r="O92" s="27"/>
      <c r="P92" s="35">
        <f>IF('3g CPIH'!L$17="-","-",'3h OC '!$E$9*('3g CPIH'!L$17/'3g CPIH'!$G$17))</f>
        <v>41.378922504892373</v>
      </c>
      <c r="Q92" s="35">
        <f>IF('3g CPIH'!M$17="-","-",'3h OC '!$E$9*('3g CPIH'!M$17/'3g CPIH'!$G$17))</f>
        <v>41.847805479452056</v>
      </c>
      <c r="R92" s="35">
        <f>IF('3g CPIH'!N$17="-","-",'3h OC '!$E$9*('3g CPIH'!N$17/'3g CPIH'!$G$17))</f>
        <v>42.160394129158512</v>
      </c>
      <c r="S92" s="35">
        <f>IF('3g CPIH'!O$17="-","-",'3h OC '!$E$9*('3g CPIH'!O$17/'3g CPIH'!$G$17))</f>
        <v>42.394835616438357</v>
      </c>
      <c r="T92" s="35">
        <f>IF('3g CPIH'!P$17="-","-",'3h OC '!$E$9*('3g CPIH'!P$17/'3g CPIH'!$G$17))</f>
        <v>42.512056360078276</v>
      </c>
      <c r="U92" s="35">
        <f>IF('3g CPIH'!Q$17="-","-",'3h OC '!$E$9*('3g CPIH'!Q$17/'3g CPIH'!$G$17))</f>
        <v>42.746497847358121</v>
      </c>
      <c r="V92" s="35">
        <f>IF('3g CPIH'!R$17="-","-",'3h OC '!$E$9*('3g CPIH'!R$17/'3g CPIH'!$G$17))</f>
        <v>43.527969471624267</v>
      </c>
      <c r="W92" s="35">
        <f>IF('3g CPIH'!S$17="-","-",'3h OC '!$E$9*('3g CPIH'!S$17/'3g CPIH'!$G$17))</f>
        <v>44.817397651663406</v>
      </c>
      <c r="X92" s="27"/>
      <c r="Y92" s="35">
        <f>IF('3g CPIH'!U$17="-","-",'3h OC '!$E$9*('3g CPIH'!U$17/'3g CPIH'!$G$17))</f>
        <v>47.083665362035227</v>
      </c>
      <c r="Z92" s="35" t="str">
        <f>IF('3g CPIH'!V$17="-","-",'3h OC '!$E$9*('3g CPIH'!V$17/'3g CPIH'!$G$17))</f>
        <v>-</v>
      </c>
      <c r="AA92" s="35" t="str">
        <f>IF('3g CPIH'!W$17="-","-",'3h OC '!$E$9*('3g CPIH'!W$17/'3g CPIH'!$G$17))</f>
        <v>-</v>
      </c>
      <c r="AB92" s="35" t="str">
        <f>IF('3g CPIH'!X$17="-","-",'3h OC '!$E$9*('3g CPIH'!X$17/'3g CPIH'!$G$17))</f>
        <v>-</v>
      </c>
      <c r="AC92" s="35" t="str">
        <f>IF('3g CPIH'!Y$17="-","-",'3h OC '!$E$9*('3g CPIH'!Y$17/'3g CPIH'!$G$17))</f>
        <v>-</v>
      </c>
      <c r="AD92" s="25"/>
    </row>
    <row r="93" spans="1:30" s="26" customFormat="1" ht="11.25" customHeight="1" x14ac:dyDescent="0.15">
      <c r="A93" s="207"/>
      <c r="B93" s="123" t="s">
        <v>248</v>
      </c>
      <c r="C93" s="123" t="s">
        <v>186</v>
      </c>
      <c r="D93" s="121" t="s">
        <v>122</v>
      </c>
      <c r="E93" s="75"/>
      <c r="F93" s="27"/>
      <c r="G93" s="35" t="s">
        <v>249</v>
      </c>
      <c r="H93" s="35" t="s">
        <v>249</v>
      </c>
      <c r="I93" s="35" t="s">
        <v>249</v>
      </c>
      <c r="J93" s="35" t="s">
        <v>249</v>
      </c>
      <c r="K93" s="35">
        <f>IF('3i SMNCC'!G$64="-","-",'3i SMNCC'!G$64)</f>
        <v>0</v>
      </c>
      <c r="L93" s="35">
        <f>IF('3i SMNCC'!H$64="-","-",'3i SMNCC'!H$64)</f>
        <v>-0.1310662676190151</v>
      </c>
      <c r="M93" s="35">
        <f>IF('3i SMNCC'!I$64="-","-",'3i SMNCC'!I$64)</f>
        <v>1.6490220555819262</v>
      </c>
      <c r="N93" s="35">
        <f>IF('3i SMNCC'!J$64="-","-",'3i SMNCC'!J$64)</f>
        <v>1.7011822078168848</v>
      </c>
      <c r="O93" s="27"/>
      <c r="P93" s="35">
        <f>IF('3i SMNCC'!L$64="-","-",'3i SMNCC'!L$64)</f>
        <v>1.7011822078168848</v>
      </c>
      <c r="Q93" s="35">
        <f>IF('3i SMNCC'!M$64="-","-",'3i SMNCC'!M$64)</f>
        <v>3.37071596157242</v>
      </c>
      <c r="R93" s="35">
        <f>IF('3i SMNCC'!N$64="-","-",'3i SMNCC'!N$64)</f>
        <v>3.2761312765157915</v>
      </c>
      <c r="S93" s="35">
        <f>IF('3i SMNCC'!O$64="-","-",'3i SMNCC'!O$64)</f>
        <v>4.8946129781636989</v>
      </c>
      <c r="T93" s="35">
        <f>IF('3i SMNCC'!P$64="-","-",'3i SMNCC'!P$64)</f>
        <v>4.2887571563853468</v>
      </c>
      <c r="U93" s="35">
        <f>IF('3i SMNCC'!Q$64="-","-",'3i SMNCC'!Q$64)</f>
        <v>4.0337120778428694</v>
      </c>
      <c r="V93" s="35">
        <f>IF('3i SMNCC'!R$64="-","-",'3i SMNCC'!R$64)</f>
        <v>4.3260832188341771</v>
      </c>
      <c r="W93" s="35">
        <f>IF('3i SMNCC'!S$64="-","-",'3i SMNCC'!S$64)</f>
        <v>4.2015880379606623</v>
      </c>
      <c r="X93" s="27"/>
      <c r="Y93" s="35">
        <f>IF('3i SMNCC'!U$64="-","-",'3i SMNCC'!U$64)</f>
        <v>4.0728065027047933</v>
      </c>
      <c r="Z93" s="35" t="str">
        <f>IF('3i SMNCC'!V$64="-","-",'3i SMNCC'!V$64)</f>
        <v>-</v>
      </c>
      <c r="AA93" s="35" t="str">
        <f>IF('3i SMNCC'!W$64="-","-",'3i SMNCC'!W$64)</f>
        <v>-</v>
      </c>
      <c r="AB93" s="35" t="str">
        <f>IF('3i SMNCC'!X$64="-","-",'3i SMNCC'!X$64)</f>
        <v>-</v>
      </c>
      <c r="AC93" s="35" t="str">
        <f>IF('3i SMNCC'!Y$64="-","-",'3i SMNCC'!Y$64)</f>
        <v>-</v>
      </c>
      <c r="AD93" s="25"/>
    </row>
    <row r="94" spans="1:30" s="26" customFormat="1" ht="11.25" customHeight="1" x14ac:dyDescent="0.15">
      <c r="A94" s="207"/>
      <c r="B94" s="123" t="s">
        <v>248</v>
      </c>
      <c r="C94" s="123" t="s">
        <v>187</v>
      </c>
      <c r="D94" s="121" t="s">
        <v>122</v>
      </c>
      <c r="E94" s="75"/>
      <c r="F94" s="27"/>
      <c r="G94" s="35">
        <f>IF('3g CPIH'!C$17="-","-",'3j PAAC PAP'!$G$17*('3g CPIH'!C$17/'3g CPIH'!$G$17))</f>
        <v>23.857918590998043</v>
      </c>
      <c r="H94" s="35">
        <f>IF('3g CPIH'!D$17="-","-",'3j PAAC PAP'!$G$17*('3g CPIH'!D$17/'3g CPIH'!$G$17))</f>
        <v>23.905682191780819</v>
      </c>
      <c r="I94" s="35">
        <f>IF('3g CPIH'!E$17="-","-",'3j PAAC PAP'!$G$17*('3g CPIH'!E$17/'3g CPIH'!$G$17))</f>
        <v>23.977327592954992</v>
      </c>
      <c r="J94" s="35">
        <f>IF('3g CPIH'!F$17="-","-",'3j PAAC PAP'!$G$17*('3g CPIH'!F$17/'3g CPIH'!$G$17))</f>
        <v>24.120618395303325</v>
      </c>
      <c r="K94" s="35">
        <f>IF('3g CPIH'!G$17="-","-",'3j PAAC PAP'!$G$17*('3g CPIH'!G$17/'3g CPIH'!$G$17))</f>
        <v>24.4072</v>
      </c>
      <c r="L94" s="35">
        <f>IF('3g CPIH'!H$17="-","-",'3j PAAC PAP'!$G$17*('3g CPIH'!H$17/'3g CPIH'!$G$17))</f>
        <v>24.717663405088064</v>
      </c>
      <c r="M94" s="35">
        <f>IF('3g CPIH'!I$17="-","-",'3j PAAC PAP'!$G$17*('3g CPIH'!I$17/'3g CPIH'!$G$17))</f>
        <v>25.075890410958902</v>
      </c>
      <c r="N94" s="35">
        <f>IF('3g CPIH'!J$17="-","-",'3j PAAC PAP'!$G$17*('3g CPIH'!J$17/'3g CPIH'!$G$17))</f>
        <v>25.290826614481411</v>
      </c>
      <c r="O94" s="27"/>
      <c r="P94" s="35">
        <f>IF('3g CPIH'!L$17="-","-",'3j PAAC PAP'!$G$17*('3g CPIH'!L$17/'3g CPIH'!$G$17))</f>
        <v>25.290826614481411</v>
      </c>
      <c r="Q94" s="35">
        <f>IF('3g CPIH'!M$17="-","-",'3j PAAC PAP'!$G$17*('3g CPIH'!M$17/'3g CPIH'!$G$17))</f>
        <v>25.577408219178082</v>
      </c>
      <c r="R94" s="35">
        <f>IF('3g CPIH'!N$17="-","-",'3j PAAC PAP'!$G$17*('3g CPIH'!N$17/'3g CPIH'!$G$17))</f>
        <v>25.768462622309197</v>
      </c>
      <c r="S94" s="35">
        <f>IF('3g CPIH'!O$17="-","-",'3j PAAC PAP'!$G$17*('3g CPIH'!O$17/'3g CPIH'!$G$17))</f>
        <v>25.911753424657533</v>
      </c>
      <c r="T94" s="35">
        <f>IF('3g CPIH'!P$17="-","-",'3j PAAC PAP'!$G$17*('3g CPIH'!P$17/'3g CPIH'!$G$17))</f>
        <v>25.983398825831699</v>
      </c>
      <c r="U94" s="35">
        <f>IF('3g CPIH'!Q$17="-","-",'3j PAAC PAP'!$G$17*('3g CPIH'!Q$17/'3g CPIH'!$G$17))</f>
        <v>26.126689628180038</v>
      </c>
      <c r="V94" s="35">
        <f>IF('3g CPIH'!R$17="-","-",'3j PAAC PAP'!$G$17*('3g CPIH'!R$17/'3g CPIH'!$G$17))</f>
        <v>26.604325636007829</v>
      </c>
      <c r="W94" s="35">
        <f>IF('3g CPIH'!S$17="-","-",'3j PAAC PAP'!$G$17*('3g CPIH'!S$17/'3g CPIH'!$G$17))</f>
        <v>27.39242504892368</v>
      </c>
      <c r="X94" s="27"/>
      <c r="Y94" s="35">
        <f>IF('3g CPIH'!U$17="-","-",'3j PAAC PAP'!$G$17*('3g CPIH'!U$17/'3g CPIH'!$G$17))</f>
        <v>28.777569471624265</v>
      </c>
      <c r="Z94" s="35" t="str">
        <f>IF('3g CPIH'!V$17="-","-",'3j PAAC PAP'!$G$17*('3g CPIH'!V$17/'3g CPIH'!$G$17))</f>
        <v>-</v>
      </c>
      <c r="AA94" s="35" t="str">
        <f>IF('3g CPIH'!W$17="-","-",'3j PAAC PAP'!$G$17*('3g CPIH'!W$17/'3g CPIH'!$G$17))</f>
        <v>-</v>
      </c>
      <c r="AB94" s="35" t="str">
        <f>IF('3g CPIH'!X$17="-","-",'3j PAAC PAP'!$G$17*('3g CPIH'!X$17/'3g CPIH'!$G$17))</f>
        <v>-</v>
      </c>
      <c r="AC94" s="35" t="str">
        <f>IF('3g CPIH'!Y$17="-","-",'3j PAAC PAP'!$G$17*('3g CPIH'!Y$17/'3g CPIH'!$G$17))</f>
        <v>-</v>
      </c>
      <c r="AD94" s="25"/>
    </row>
    <row r="95" spans="1:30" s="26" customFormat="1" ht="11.25" customHeight="1" x14ac:dyDescent="0.15">
      <c r="A95" s="207"/>
      <c r="B95" s="123" t="s">
        <v>248</v>
      </c>
      <c r="C95" s="123" t="s">
        <v>188</v>
      </c>
      <c r="D95" s="121" t="s">
        <v>122</v>
      </c>
      <c r="E95" s="75"/>
      <c r="F95" s="27"/>
      <c r="G95" s="35">
        <f>IF(G90="-","-",SUM(G87:G93)*'3j PAAC PAP'!$G$35)</f>
        <v>0</v>
      </c>
      <c r="H95" s="35">
        <f>IF(H90="-","-",SUM(H87:H93)*'3j PAAC PAP'!$G$35)</f>
        <v>0</v>
      </c>
      <c r="I95" s="35">
        <f>IF(I90="-","-",SUM(I87:I93)*'3j PAAC PAP'!$G$35)</f>
        <v>0</v>
      </c>
      <c r="J95" s="35">
        <f>IF(J90="-","-",SUM(J87:J93)*'3j PAAC PAP'!$G$35)</f>
        <v>0</v>
      </c>
      <c r="K95" s="35">
        <f>IF(K90="-","-",SUM(K87:K93)*'3j PAAC PAP'!$G$35)</f>
        <v>0</v>
      </c>
      <c r="L95" s="35">
        <f>IF(L90="-","-",SUM(L87:L93)*'3j PAAC PAP'!$G$35)</f>
        <v>0</v>
      </c>
      <c r="M95" s="35">
        <f>IF(M90="-","-",SUM(M87:M93)*'3j PAAC PAP'!$G$35)</f>
        <v>0</v>
      </c>
      <c r="N95" s="35">
        <f>IF(N90="-","-",SUM(N87:N93)*'3j PAAC PAP'!$G$35)</f>
        <v>0</v>
      </c>
      <c r="O95" s="27"/>
      <c r="P95" s="35">
        <f>IF(P90="-","-",SUM(P87:P93)*'3j PAAC PAP'!$G$35)</f>
        <v>0</v>
      </c>
      <c r="Q95" s="35">
        <f>IF(Q90="-","-",SUM(Q87:Q93)*'3j PAAC PAP'!$G$35)</f>
        <v>0</v>
      </c>
      <c r="R95" s="35">
        <f>IF(R90="-","-",SUM(R87:R93)*'3j PAAC PAP'!$G$35)</f>
        <v>0</v>
      </c>
      <c r="S95" s="35">
        <f>IF(S90="-","-",SUM(S87:S93)*'3j PAAC PAP'!$G$35)</f>
        <v>0</v>
      </c>
      <c r="T95" s="35">
        <f>IF(T90="-","-",SUM(T87:T93)*'3j PAAC PAP'!$G$35)</f>
        <v>0</v>
      </c>
      <c r="U95" s="35">
        <f>IF(U90="-","-",SUM(U87:U93)*'3j PAAC PAP'!$G$35)</f>
        <v>0</v>
      </c>
      <c r="V95" s="35">
        <f>IF(V90="-","-",SUM(V87:V93)*'3j PAAC PAP'!$G$35)</f>
        <v>0</v>
      </c>
      <c r="W95" s="35">
        <f>IF(W90="-","-",SUM(W87:W93)*'3j PAAC PAP'!$G$35)</f>
        <v>0</v>
      </c>
      <c r="X95" s="27"/>
      <c r="Y95" s="35">
        <f>IF(Y90="-","-",SUM(Y87:Y93)*'3j PAAC PAP'!$G$35)</f>
        <v>0</v>
      </c>
      <c r="Z95" s="35" t="str">
        <f>IF(Z90="-","-",SUM(Z87:Z93)*'3j PAAC PAP'!$G$35)</f>
        <v>-</v>
      </c>
      <c r="AA95" s="35" t="str">
        <f>IF(AA90="-","-",SUM(AA87:AA93)*'3j PAAC PAP'!$G$35)</f>
        <v>-</v>
      </c>
      <c r="AB95" s="35" t="str">
        <f>IF(AB90="-","-",SUM(AB87:AB93)*'3j PAAC PAP'!$G$35)</f>
        <v>-</v>
      </c>
      <c r="AC95" s="35" t="str">
        <f>IF(AC90="-","-",SUM(AC87:AC93)*'3j PAAC PAP'!$G$35)</f>
        <v>-</v>
      </c>
      <c r="AD95" s="25"/>
    </row>
    <row r="96" spans="1:30" s="26" customFormat="1" ht="11.25" customHeight="1" x14ac:dyDescent="0.15">
      <c r="A96" s="207"/>
      <c r="B96" s="123" t="s">
        <v>189</v>
      </c>
      <c r="C96" s="123" t="s">
        <v>250</v>
      </c>
      <c r="D96" s="121" t="s">
        <v>122</v>
      </c>
      <c r="E96" s="75"/>
      <c r="F96" s="27"/>
      <c r="G96" s="35">
        <f>IF(G90="-","-",SUM(G87:G95)*'3k EBIT'!$E$9)</f>
        <v>1.6787637206831683</v>
      </c>
      <c r="H96" s="35">
        <f>IF(H90="-","-",SUM(H87:H95)*'3k EBIT'!$E$9)</f>
        <v>1.6812023603450077</v>
      </c>
      <c r="I96" s="35">
        <f>IF(I90="-","-",SUM(I87:I95)*'3k EBIT'!$E$9)</f>
        <v>1.5800402601152019</v>
      </c>
      <c r="J96" s="35">
        <f>IF(J90="-","-",SUM(J87:J95)*'3k EBIT'!$E$9)</f>
        <v>1.5873561791007202</v>
      </c>
      <c r="K96" s="35">
        <f>IF(K90="-","-",SUM(K87:K95)*'3k EBIT'!$E$9)</f>
        <v>1.5971705551103195</v>
      </c>
      <c r="L96" s="35">
        <f>IF(L90="-","-",SUM(L87:L95)*'3k EBIT'!$E$9)</f>
        <v>1.6104832214410314</v>
      </c>
      <c r="M96" s="35">
        <f>IF(M90="-","-",SUM(M87:M95)*'3k EBIT'!$E$9)</f>
        <v>1.6839855172441704</v>
      </c>
      <c r="N96" s="35">
        <f>IF(N90="-","-",SUM(N87:N95)*'3k EBIT'!$E$9)</f>
        <v>1.6959696335509353</v>
      </c>
      <c r="O96" s="27"/>
      <c r="P96" s="35">
        <f>IF(P90="-","-",SUM(P87:P95)*'3k EBIT'!$E$9)</f>
        <v>1.6959696335509353</v>
      </c>
      <c r="Q96" s="35">
        <f>IF(Q90="-","-",SUM(Q87:Q95)*'3k EBIT'!$E$9)</f>
        <v>1.76738592726374</v>
      </c>
      <c r="R96" s="35">
        <f>IF(R90="-","-",SUM(R87:R95)*'3k EBIT'!$E$9)</f>
        <v>1.7736259967716503</v>
      </c>
      <c r="S96" s="35">
        <f>IF(S90="-","-",SUM(S87:S95)*'3k EBIT'!$E$9)</f>
        <v>1.8374150837871941</v>
      </c>
      <c r="T96" s="35">
        <f>IF(T90="-","-",SUM(T87:T95)*'3k EBIT'!$E$9)</f>
        <v>1.8233313450058093</v>
      </c>
      <c r="U96" s="35">
        <f>IF(U90="-","-",SUM(U87:U95)*'3k EBIT'!$E$9)</f>
        <v>1.8544349938920124</v>
      </c>
      <c r="V96" s="35">
        <f>IF(V90="-","-",SUM(V87:V95)*'3k EBIT'!$E$9)</f>
        <v>1.8820434568850513</v>
      </c>
      <c r="W96" s="35">
        <f>IF(W90="-","-",SUM(W87:W95)*'3k EBIT'!$E$9)</f>
        <v>3.0979142018222929</v>
      </c>
      <c r="X96" s="27"/>
      <c r="Y96" s="35">
        <f>IF(Y90="-","-",SUM(Y87:Y95)*'3k EBIT'!$E$9)</f>
        <v>3.1724208328061709</v>
      </c>
      <c r="Z96" s="35" t="str">
        <f>IF(Z90="-","-",SUM(Z87:Z95)*'3k EBIT'!$E$9)</f>
        <v>-</v>
      </c>
      <c r="AA96" s="35" t="str">
        <f>IF(AA90="-","-",SUM(AA87:AA95)*'3k EBIT'!$E$9)</f>
        <v>-</v>
      </c>
      <c r="AB96" s="35" t="str">
        <f>IF(AB90="-","-",SUM(AB87:AB95)*'3k EBIT'!$E$9)</f>
        <v>-</v>
      </c>
      <c r="AC96" s="35" t="str">
        <f>IF(AC90="-","-",SUM(AC87:AC95)*'3k EBIT'!$E$9)</f>
        <v>-</v>
      </c>
      <c r="AD96" s="25"/>
    </row>
    <row r="97" spans="1:30" s="26" customFormat="1" ht="11.25" customHeight="1" x14ac:dyDescent="0.15">
      <c r="A97" s="207"/>
      <c r="B97" s="123" t="s">
        <v>251</v>
      </c>
      <c r="C97" s="158" t="s">
        <v>252</v>
      </c>
      <c r="D97" s="121" t="s">
        <v>122</v>
      </c>
      <c r="E97" s="116"/>
      <c r="F97" s="27"/>
      <c r="G97" s="35">
        <f>IF(G92="-","-",SUM(G87:G90,G92:G96)*'3l HAP'!$E$10)</f>
        <v>1.0413842984314174</v>
      </c>
      <c r="H97" s="35">
        <f>IF(H92="-","-",SUM(H87:H90,H92:H96)*'3l HAP'!$E$10)</f>
        <v>1.0432634620388552</v>
      </c>
      <c r="I97" s="35">
        <f>IF(I92="-","-",SUM(I87:I90,I92:I96)*'3l HAP'!$E$10)</f>
        <v>1.0454695845290294</v>
      </c>
      <c r="J97" s="35">
        <f>IF(J92="-","-",SUM(J87:J90,J92:J96)*'3l HAP'!$E$10)</f>
        <v>1.0511070753513427</v>
      </c>
      <c r="K97" s="35">
        <f>IF(K92="-","-",SUM(K87:K90,K92:K96)*'3l HAP'!$E$10)</f>
        <v>1.0634793922620844</v>
      </c>
      <c r="L97" s="35">
        <f>IF(L92="-","-",SUM(L87:L90,L92:L96)*'3l HAP'!$E$10)</f>
        <v>1.0737378484325892</v>
      </c>
      <c r="M97" s="35">
        <f>IF(M92="-","-",SUM(M87:M90,M92:M96)*'3l HAP'!$E$10)</f>
        <v>1.1207580097667236</v>
      </c>
      <c r="N97" s="35">
        <f>IF(N92="-","-",SUM(N87:N90,N92:N96)*'3l HAP'!$E$10)</f>
        <v>1.1299927136811123</v>
      </c>
      <c r="O97" s="27"/>
      <c r="P97" s="35">
        <f>IF(P92="-","-",SUM(P87:P90,P92:P96)*'3l HAP'!$E$10)</f>
        <v>1.1299927136811123</v>
      </c>
      <c r="Q97" s="35">
        <f>IF(Q92="-","-",SUM(Q87:Q90,Q92:Q96)*'3l HAP'!$E$10)</f>
        <v>1.1689926883842212</v>
      </c>
      <c r="R97" s="35">
        <f>IF(R92="-","-",SUM(R87:R90,R92:R96)*'3l HAP'!$E$10)</f>
        <v>1.1738011525909833</v>
      </c>
      <c r="S97" s="35">
        <f>IF(S92="-","-",SUM(S87:S90,S92:S96)*'3l HAP'!$E$10)</f>
        <v>1.2063893683136155</v>
      </c>
      <c r="T97" s="35">
        <f>IF(T92="-","-",SUM(T87:T90,T92:T96)*'3l HAP'!$E$10)</f>
        <v>1.1955367401911505</v>
      </c>
      <c r="U97" s="35">
        <f>IF(U92="-","-",SUM(U87:U90,U92:U96)*'3l HAP'!$E$10)</f>
        <v>1.1986630838092325</v>
      </c>
      <c r="V97" s="35">
        <f>IF(V92="-","-",SUM(V87:V90,V92:V96)*'3l HAP'!$E$10)</f>
        <v>1.2199375753733839</v>
      </c>
      <c r="W97" s="35">
        <f>IF(W92="-","-",SUM(W87:W90,W92:W96)*'3l HAP'!$E$10)</f>
        <v>1.3050335661442554</v>
      </c>
      <c r="X97" s="27"/>
      <c r="Y97" s="35">
        <f>IF(Y92="-","-",SUM(Y87:Y90,Y92:Y96)*'3l HAP'!$E$10)</f>
        <v>1.3624467837050991</v>
      </c>
      <c r="Z97" s="35" t="str">
        <f>IF(Z92="-","-",SUM(Z87:Z90,Z92:Z96)*'3l HAP'!$E$10)</f>
        <v>-</v>
      </c>
      <c r="AA97" s="35" t="str">
        <f>IF(AA92="-","-",SUM(AA87:AA90,AA92:AA96)*'3l HAP'!$E$10)</f>
        <v>-</v>
      </c>
      <c r="AB97" s="35" t="str">
        <f>IF(AB92="-","-",SUM(AB87:AB90,AB92:AB96)*'3l HAP'!$E$10)</f>
        <v>-</v>
      </c>
      <c r="AC97" s="35" t="str">
        <f>IF(AC92="-","-",SUM(AC87:AC90,AC92:AC96)*'3l HAP'!$E$10)</f>
        <v>-</v>
      </c>
      <c r="AD97" s="25"/>
    </row>
    <row r="98" spans="1:30" s="26" customFormat="1" ht="11.25" customHeight="1" x14ac:dyDescent="0.15">
      <c r="A98" s="207"/>
      <c r="B98" s="123" t="s">
        <v>253</v>
      </c>
      <c r="C98" s="123" t="str">
        <f>B98&amp;"_"&amp;D98</f>
        <v>Total_North West</v>
      </c>
      <c r="D98" s="121" t="s">
        <v>122</v>
      </c>
      <c r="E98" s="75"/>
      <c r="F98" s="27"/>
      <c r="G98" s="35">
        <f t="shared" ref="G98:N98" si="18">IF(G92="-","-",SUM(G87:G97))</f>
        <v>89.397333101888663</v>
      </c>
      <c r="H98" s="35">
        <f t="shared" si="18"/>
        <v>89.527561668367326</v>
      </c>
      <c r="I98" s="35">
        <f t="shared" si="18"/>
        <v>84.205448925354773</v>
      </c>
      <c r="J98" s="35">
        <f t="shared" si="18"/>
        <v>84.596134624790778</v>
      </c>
      <c r="K98" s="35">
        <f t="shared" si="18"/>
        <v>85.125052834109269</v>
      </c>
      <c r="L98" s="35">
        <f t="shared" si="18"/>
        <v>85.835977649852524</v>
      </c>
      <c r="M98" s="35">
        <f t="shared" si="18"/>
        <v>89.751538097651661</v>
      </c>
      <c r="N98" s="35">
        <f t="shared" si="18"/>
        <v>90.391515504550071</v>
      </c>
      <c r="O98" s="27"/>
      <c r="P98" s="35">
        <f t="shared" ref="P98:W98" si="19">IF(P92="-","-",SUM(P87:P97))</f>
        <v>90.391515504550071</v>
      </c>
      <c r="Q98" s="35">
        <f t="shared" si="19"/>
        <v>94.189266227365238</v>
      </c>
      <c r="R98" s="35">
        <f t="shared" si="19"/>
        <v>94.522499266858006</v>
      </c>
      <c r="S98" s="35">
        <f t="shared" si="19"/>
        <v>97.912406465070347</v>
      </c>
      <c r="T98" s="35">
        <f t="shared" si="19"/>
        <v>97.160304733576211</v>
      </c>
      <c r="U98" s="35">
        <f t="shared" si="19"/>
        <v>98.80046455291874</v>
      </c>
      <c r="V98" s="35">
        <f t="shared" si="19"/>
        <v>100.27481544391949</v>
      </c>
      <c r="W98" s="35">
        <f t="shared" si="19"/>
        <v>164.35308210410312</v>
      </c>
      <c r="X98" s="27"/>
      <c r="Y98" s="35">
        <f t="shared" ref="Y98:AC98" si="20">IF(Y92="-","-",SUM(Y87:Y97))</f>
        <v>168.33189533264982</v>
      </c>
      <c r="Z98" s="35" t="str">
        <f t="shared" si="20"/>
        <v>-</v>
      </c>
      <c r="AA98" s="35" t="str">
        <f t="shared" si="20"/>
        <v>-</v>
      </c>
      <c r="AB98" s="35" t="str">
        <f t="shared" si="20"/>
        <v>-</v>
      </c>
      <c r="AC98" s="35" t="str">
        <f t="shared" si="20"/>
        <v>-</v>
      </c>
      <c r="AD98" s="25"/>
    </row>
    <row r="99" spans="1:30" s="26" customFormat="1" ht="12.6" customHeight="1" x14ac:dyDescent="0.15">
      <c r="A99" s="207"/>
      <c r="B99" s="120" t="s">
        <v>244</v>
      </c>
      <c r="C99" s="120" t="s">
        <v>180</v>
      </c>
      <c r="D99" s="122" t="s">
        <v>126</v>
      </c>
      <c r="E99" s="119"/>
      <c r="F99" s="27"/>
      <c r="G99" s="117" t="s">
        <v>249</v>
      </c>
      <c r="H99" s="117" t="s">
        <v>249</v>
      </c>
      <c r="I99" s="117" t="s">
        <v>249</v>
      </c>
      <c r="J99" s="117" t="s">
        <v>249</v>
      </c>
      <c r="K99" s="117" t="s">
        <v>249</v>
      </c>
      <c r="L99" s="117" t="s">
        <v>249</v>
      </c>
      <c r="M99" s="117" t="s">
        <v>249</v>
      </c>
      <c r="N99" s="117" t="s">
        <v>249</v>
      </c>
      <c r="O99" s="27"/>
      <c r="P99" s="117" t="s">
        <v>249</v>
      </c>
      <c r="Q99" s="117" t="s">
        <v>249</v>
      </c>
      <c r="R99" s="117" t="s">
        <v>249</v>
      </c>
      <c r="S99" s="117" t="s">
        <v>249</v>
      </c>
      <c r="T99" s="117" t="s">
        <v>249</v>
      </c>
      <c r="U99" s="117" t="s">
        <v>249</v>
      </c>
      <c r="V99" s="117" t="s">
        <v>249</v>
      </c>
      <c r="W99" s="117" t="s">
        <v>249</v>
      </c>
      <c r="X99" s="27"/>
      <c r="Y99" s="117" t="s">
        <v>249</v>
      </c>
      <c r="Z99" s="117" t="s">
        <v>249</v>
      </c>
      <c r="AA99" s="117" t="s">
        <v>249</v>
      </c>
      <c r="AB99" s="117" t="s">
        <v>249</v>
      </c>
      <c r="AC99" s="117" t="s">
        <v>249</v>
      </c>
      <c r="AD99" s="25"/>
    </row>
    <row r="100" spans="1:30" s="26" customFormat="1" ht="11.25" x14ac:dyDescent="0.15">
      <c r="A100" s="207"/>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x14ac:dyDescent="0.15">
      <c r="A101" s="207"/>
      <c r="B101" s="120" t="s">
        <v>245</v>
      </c>
      <c r="C101" s="120" t="s">
        <v>182</v>
      </c>
      <c r="D101" s="122" t="s">
        <v>126</v>
      </c>
      <c r="E101" s="119"/>
      <c r="F101" s="27"/>
      <c r="G101" s="117" t="str">
        <f>IF('3c AA'!J160="-","-",'3c AA'!J160)</f>
        <v>-</v>
      </c>
      <c r="H101" s="117" t="str">
        <f>IF('3c AA'!K160="-","-",'3c AA'!K160)</f>
        <v>-</v>
      </c>
      <c r="I101" s="117" t="str">
        <f>IF('3c AA'!L160="-","-",'3c AA'!L160)</f>
        <v>-</v>
      </c>
      <c r="J101" s="117" t="str">
        <f>IF('3c AA'!M160="-","-",'3c AA'!M160)</f>
        <v>-</v>
      </c>
      <c r="K101" s="117" t="str">
        <f>IF('3c AA'!N160="-","-",'3c AA'!N160)</f>
        <v>-</v>
      </c>
      <c r="L101" s="117" t="str">
        <f>IF('3c AA'!O160="-","-",'3c AA'!O160)</f>
        <v>-</v>
      </c>
      <c r="M101" s="117" t="str">
        <f>IF('3c AA'!P160="-","-",'3c AA'!P160)</f>
        <v>-</v>
      </c>
      <c r="N101" s="117" t="str">
        <f>IF('3c AA'!Q160="-","-",'3c AA'!Q160)</f>
        <v>-</v>
      </c>
      <c r="O101" s="27"/>
      <c r="P101" s="117" t="str">
        <f>IF('3c AA'!S160="-","-",'3c AA'!S160)</f>
        <v>-</v>
      </c>
      <c r="Q101" s="117" t="str">
        <f>IF('3c AA'!T160="-","-",'3c AA'!T160)</f>
        <v>-</v>
      </c>
      <c r="R101" s="117" t="str">
        <f>IF('3c AA'!U160="-","-",'3c AA'!U160)</f>
        <v>-</v>
      </c>
      <c r="S101" s="117" t="str">
        <f>IF('3c AA'!V160="-","-",'3c AA'!V160)</f>
        <v>-</v>
      </c>
      <c r="T101" s="117">
        <f>IF('3c AA'!W160="-","-",'3c AA'!W160)</f>
        <v>0</v>
      </c>
      <c r="U101" s="117">
        <f>IF('3c AA'!X160="-","-",'3c AA'!X160)</f>
        <v>0</v>
      </c>
      <c r="V101" s="117">
        <f>IF('3c AA'!Y160="-","-",'3c AA'!Y160)</f>
        <v>0</v>
      </c>
      <c r="W101" s="117" t="str">
        <f>IF('3c AA'!Z160="-","-",'3c AA'!Z160)</f>
        <v>-</v>
      </c>
      <c r="X101" s="27"/>
      <c r="Y101" s="117">
        <f>IF('3c AA'!AB160="-","-",'3c AA'!AB160)</f>
        <v>0</v>
      </c>
      <c r="Z101" s="117" t="str">
        <f>IF('3c AA'!AC160="-","-",'3c AA'!AC160)</f>
        <v>-</v>
      </c>
      <c r="AA101" s="117" t="str">
        <f>IF('3c AA'!AD160="-","-",'3c AA'!AD160)</f>
        <v>-</v>
      </c>
      <c r="AB101" s="117" t="str">
        <f>IF('3c AA'!AE160="-","-",'3c AA'!AE160)</f>
        <v>-</v>
      </c>
      <c r="AC101" s="117" t="str">
        <f>IF('3c AA'!AF160="-","-",'3c AA'!AF160)</f>
        <v>-</v>
      </c>
      <c r="AD101" s="25"/>
    </row>
    <row r="102" spans="1:30" s="26" customFormat="1" ht="11.25" x14ac:dyDescent="0.15">
      <c r="A102" s="207"/>
      <c r="B102" s="120" t="s">
        <v>246</v>
      </c>
      <c r="C102" s="120" t="s">
        <v>183</v>
      </c>
      <c r="D102" s="122" t="s">
        <v>126</v>
      </c>
      <c r="E102" s="119"/>
      <c r="F102" s="27"/>
      <c r="G102" s="117">
        <f>IF('3d PC'!G15="-","-",'3d PC'!G61)</f>
        <v>6.5567588596821027</v>
      </c>
      <c r="H102" s="117">
        <f>IF('3d PC'!H15="-","-",'3d PC'!H61)</f>
        <v>6.5567588596821027</v>
      </c>
      <c r="I102" s="117">
        <f>IF('3d PC'!I15="-","-",'3d PC'!I61)</f>
        <v>6.6197359495950758</v>
      </c>
      <c r="J102" s="117">
        <f>IF('3d PC'!J15="-","-",'3d PC'!J61)</f>
        <v>6.6197359495950758</v>
      </c>
      <c r="K102" s="117">
        <f>IF('3d PC'!K15="-","-",'3d PC'!K61)</f>
        <v>6.6995028867368616</v>
      </c>
      <c r="L102" s="117">
        <f>IF('3d PC'!L15="-","-",'3d PC'!L61)</f>
        <v>6.6995028867368616</v>
      </c>
      <c r="M102" s="117">
        <f>IF('3d PC'!M15="-","-",'3d PC'!M61)</f>
        <v>7.1131218301273513</v>
      </c>
      <c r="N102" s="117">
        <f>IF('3d PC'!N15="-","-",'3d PC'!N61)</f>
        <v>7.1131218301273513</v>
      </c>
      <c r="O102" s="27"/>
      <c r="P102" s="117">
        <f>'3d PC'!P61</f>
        <v>7.1131218301273513</v>
      </c>
      <c r="Q102" s="117">
        <f>'3d PC'!Q61</f>
        <v>7.2804579515147188</v>
      </c>
      <c r="R102" s="117">
        <f>'3d PC'!R61</f>
        <v>7.1935840895118579</v>
      </c>
      <c r="S102" s="117">
        <f>'3d PC'!S61</f>
        <v>7.3593999937099728</v>
      </c>
      <c r="T102" s="117">
        <f>'3d PC'!T61</f>
        <v>7.0492243060839304</v>
      </c>
      <c r="U102" s="117">
        <f>'3d PC'!U61</f>
        <v>7.1089669218364691</v>
      </c>
      <c r="V102" s="117">
        <f>'3d PC'!V61</f>
        <v>6.9829560851947949</v>
      </c>
      <c r="W102" s="117">
        <f>'3d PC'!W61</f>
        <v>9.6262235975887975</v>
      </c>
      <c r="X102" s="27"/>
      <c r="Y102" s="117">
        <f>'3d PC'!Y61</f>
        <v>9.9504863797742438</v>
      </c>
      <c r="Z102" s="117" t="str">
        <f>'3d PC'!Z61</f>
        <v>-</v>
      </c>
      <c r="AA102" s="117" t="str">
        <f>'3d PC'!AA61</f>
        <v>-</v>
      </c>
      <c r="AB102" s="117" t="str">
        <f>'3d PC'!AB61</f>
        <v>-</v>
      </c>
      <c r="AC102" s="117" t="str">
        <f>'3d PC'!AC61</f>
        <v>-</v>
      </c>
      <c r="AD102" s="25"/>
    </row>
    <row r="103" spans="1:30" s="26" customFormat="1" ht="11.25" x14ac:dyDescent="0.15">
      <c r="A103" s="207"/>
      <c r="B103" s="120" t="s">
        <v>247</v>
      </c>
      <c r="C103" s="120" t="s">
        <v>184</v>
      </c>
      <c r="D103" s="122" t="s">
        <v>126</v>
      </c>
      <c r="E103" s="119"/>
      <c r="F103" s="27"/>
      <c r="G103" s="117">
        <f>IF('3e NC-Elec'!H50="-","-",'3e NC-Elec'!H50)</f>
        <v>11.753000000000002</v>
      </c>
      <c r="H103" s="117">
        <f>IF('3e NC-Elec'!I50="-","-",'3e NC-Elec'!I50)</f>
        <v>11.753000000000002</v>
      </c>
      <c r="I103" s="117">
        <f>IF('3e NC-Elec'!J50="-","-",'3e NC-Elec'!J50)</f>
        <v>10.621500000000001</v>
      </c>
      <c r="J103" s="117">
        <f>IF('3e NC-Elec'!K50="-","-",'3e NC-Elec'!K50)</f>
        <v>10.621500000000001</v>
      </c>
      <c r="K103" s="117">
        <f>IF('3e NC-Elec'!L50="-","-",'3e NC-Elec'!L50)</f>
        <v>11.095999999999998</v>
      </c>
      <c r="L103" s="117">
        <f>IF('3e NC-Elec'!M50="-","-",'3e NC-Elec'!M50)</f>
        <v>11.095999999999998</v>
      </c>
      <c r="M103" s="117">
        <f>IF('3e NC-Elec'!N50="-","-",'3e NC-Elec'!N50)</f>
        <v>10.804</v>
      </c>
      <c r="N103" s="117">
        <f>IF('3e NC-Elec'!O50="-","-",'3e NC-Elec'!O50)</f>
        <v>10.804</v>
      </c>
      <c r="O103" s="27"/>
      <c r="P103" s="117">
        <f>'3e NC-Elec'!Q50</f>
        <v>10.804</v>
      </c>
      <c r="Q103" s="117">
        <f>'3e NC-Elec'!R50</f>
        <v>11.315</v>
      </c>
      <c r="R103" s="117">
        <f>'3e NC-Elec'!S50</f>
        <v>11.315</v>
      </c>
      <c r="S103" s="117">
        <f>'3e NC-Elec'!T50</f>
        <v>12.811499999999999</v>
      </c>
      <c r="T103" s="117">
        <f>'3e NC-Elec'!U50</f>
        <v>12.811499999999999</v>
      </c>
      <c r="U103" s="117">
        <f>'3e NC-Elec'!V50</f>
        <v>14.818999999999999</v>
      </c>
      <c r="V103" s="117">
        <f>'3e NC-Elec'!W50</f>
        <v>14.818999999999999</v>
      </c>
      <c r="W103" s="117">
        <f>'3e NC-Elec'!X50</f>
        <v>77.817999999999998</v>
      </c>
      <c r="X103" s="27"/>
      <c r="Y103" s="117">
        <f>'3e NC-Elec'!Z50</f>
        <v>77.817999999999998</v>
      </c>
      <c r="Z103" s="117" t="str">
        <f>'3e NC-Elec'!AA50</f>
        <v>-</v>
      </c>
      <c r="AA103" s="117" t="str">
        <f>'3e NC-Elec'!AB50</f>
        <v>-</v>
      </c>
      <c r="AB103" s="117" t="str">
        <f>'3e NC-Elec'!AC50</f>
        <v>-</v>
      </c>
      <c r="AC103" s="117" t="str">
        <f>'3e NC-Elec'!AD50</f>
        <v>-</v>
      </c>
      <c r="AD103" s="25"/>
    </row>
    <row r="104" spans="1:30" s="26" customFormat="1" ht="11.25" customHeight="1" x14ac:dyDescent="0.15">
      <c r="A104" s="207"/>
      <c r="B104" s="120" t="s">
        <v>248</v>
      </c>
      <c r="C104" s="120" t="s">
        <v>185</v>
      </c>
      <c r="D104" s="122" t="s">
        <v>126</v>
      </c>
      <c r="E104" s="119"/>
      <c r="F104" s="27"/>
      <c r="G104" s="117">
        <f>IF('3g CPIH'!C$17="-","-",'3h OC '!$E$9*('3g CPIH'!C$17/'3g CPIH'!$G$17))</f>
        <v>39.034507632093934</v>
      </c>
      <c r="H104" s="117">
        <f>IF('3g CPIH'!D$17="-","-",'3h OC '!$E$9*('3g CPIH'!D$17/'3g CPIH'!$G$17))</f>
        <v>39.112654794520544</v>
      </c>
      <c r="I104" s="117">
        <f>IF('3g CPIH'!E$17="-","-",'3h OC '!$E$9*('3g CPIH'!E$17/'3g CPIH'!$G$17))</f>
        <v>39.229875538160471</v>
      </c>
      <c r="J104" s="117">
        <f>IF('3g CPIH'!F$17="-","-",'3h OC '!$E$9*('3g CPIH'!F$17/'3g CPIH'!$G$17))</f>
        <v>39.464317025440316</v>
      </c>
      <c r="K104" s="117">
        <f>IF('3g CPIH'!G$17="-","-",'3h OC '!$E$9*('3g CPIH'!G$17/'3g CPIH'!$G$17))</f>
        <v>39.933199999999999</v>
      </c>
      <c r="L104" s="117">
        <f>IF('3g CPIH'!H$17="-","-",'3h OC '!$E$9*('3g CPIH'!H$17/'3g CPIH'!$G$17))</f>
        <v>40.441156555772999</v>
      </c>
      <c r="M104" s="117">
        <f>IF('3g CPIH'!I$17="-","-",'3h OC '!$E$9*('3g CPIH'!I$17/'3g CPIH'!$G$17))</f>
        <v>41.027260273972601</v>
      </c>
      <c r="N104" s="117">
        <f>IF('3g CPIH'!J$17="-","-",'3h OC '!$E$9*('3g CPIH'!J$17/'3g CPIH'!$G$17))</f>
        <v>41.378922504892373</v>
      </c>
      <c r="O104" s="27"/>
      <c r="P104" s="117">
        <f>IF('3g CPIH'!L$17="-","-",'3h OC '!$E$9*('3g CPIH'!L$17/'3g CPIH'!$G$17))</f>
        <v>41.378922504892373</v>
      </c>
      <c r="Q104" s="117">
        <f>IF('3g CPIH'!M$17="-","-",'3h OC '!$E$9*('3g CPIH'!M$17/'3g CPIH'!$G$17))</f>
        <v>41.847805479452056</v>
      </c>
      <c r="R104" s="117">
        <f>IF('3g CPIH'!N$17="-","-",'3h OC '!$E$9*('3g CPIH'!N$17/'3g CPIH'!$G$17))</f>
        <v>42.160394129158512</v>
      </c>
      <c r="S104" s="117">
        <f>IF('3g CPIH'!O$17="-","-",'3h OC '!$E$9*('3g CPIH'!O$17/'3g CPIH'!$G$17))</f>
        <v>42.394835616438357</v>
      </c>
      <c r="T104" s="117">
        <f>IF('3g CPIH'!P$17="-","-",'3h OC '!$E$9*('3g CPIH'!P$17/'3g CPIH'!$G$17))</f>
        <v>42.512056360078276</v>
      </c>
      <c r="U104" s="117">
        <f>IF('3g CPIH'!Q$17="-","-",'3h OC '!$E$9*('3g CPIH'!Q$17/'3g CPIH'!$G$17))</f>
        <v>42.746497847358121</v>
      </c>
      <c r="V104" s="117">
        <f>IF('3g CPIH'!R$17="-","-",'3h OC '!$E$9*('3g CPIH'!R$17/'3g CPIH'!$G$17))</f>
        <v>43.527969471624267</v>
      </c>
      <c r="W104" s="117">
        <f>IF('3g CPIH'!S$17="-","-",'3h OC '!$E$9*('3g CPIH'!S$17/'3g CPIH'!$G$17))</f>
        <v>44.817397651663406</v>
      </c>
      <c r="X104" s="27"/>
      <c r="Y104" s="117">
        <f>IF('3g CPIH'!U$17="-","-",'3h OC '!$E$9*('3g CPIH'!U$17/'3g CPIH'!$G$17))</f>
        <v>47.083665362035227</v>
      </c>
      <c r="Z104" s="117" t="str">
        <f>IF('3g CPIH'!V$17="-","-",'3h OC '!$E$9*('3g CPIH'!V$17/'3g CPIH'!$G$17))</f>
        <v>-</v>
      </c>
      <c r="AA104" s="117" t="str">
        <f>IF('3g CPIH'!W$17="-","-",'3h OC '!$E$9*('3g CPIH'!W$17/'3g CPIH'!$G$17))</f>
        <v>-</v>
      </c>
      <c r="AB104" s="117" t="str">
        <f>IF('3g CPIH'!X$17="-","-",'3h OC '!$E$9*('3g CPIH'!X$17/'3g CPIH'!$G$17))</f>
        <v>-</v>
      </c>
      <c r="AC104" s="117" t="str">
        <f>IF('3g CPIH'!Y$17="-","-",'3h OC '!$E$9*('3g CPIH'!Y$17/'3g CPIH'!$G$17))</f>
        <v>-</v>
      </c>
      <c r="AD104" s="25"/>
    </row>
    <row r="105" spans="1:30" s="26" customFormat="1" ht="11.25" customHeight="1" x14ac:dyDescent="0.15">
      <c r="A105" s="207"/>
      <c r="B105" s="120" t="s">
        <v>248</v>
      </c>
      <c r="C105" s="120" t="s">
        <v>186</v>
      </c>
      <c r="D105" s="122" t="s">
        <v>126</v>
      </c>
      <c r="E105" s="119"/>
      <c r="F105" s="27"/>
      <c r="G105" s="117" t="s">
        <v>249</v>
      </c>
      <c r="H105" s="117" t="s">
        <v>249</v>
      </c>
      <c r="I105" s="117" t="s">
        <v>249</v>
      </c>
      <c r="J105" s="117" t="s">
        <v>249</v>
      </c>
      <c r="K105" s="117">
        <f>IF('3i SMNCC'!G$64="-","-",'3i SMNCC'!G$64)</f>
        <v>0</v>
      </c>
      <c r="L105" s="117">
        <f>IF('3i SMNCC'!H$64="-","-",'3i SMNCC'!H$64)</f>
        <v>-0.1310662676190151</v>
      </c>
      <c r="M105" s="117">
        <f>IF('3i SMNCC'!I$64="-","-",'3i SMNCC'!I$64)</f>
        <v>1.6490220555819262</v>
      </c>
      <c r="N105" s="117">
        <f>IF('3i SMNCC'!J$64="-","-",'3i SMNCC'!J$64)</f>
        <v>1.7011822078168848</v>
      </c>
      <c r="O105" s="27"/>
      <c r="P105" s="117">
        <f>IF('3i SMNCC'!L$64="-","-",'3i SMNCC'!L$64)</f>
        <v>1.7011822078168848</v>
      </c>
      <c r="Q105" s="117">
        <f>IF('3i SMNCC'!M$64="-","-",'3i SMNCC'!M$64)</f>
        <v>3.37071596157242</v>
      </c>
      <c r="R105" s="117">
        <f>IF('3i SMNCC'!N$64="-","-",'3i SMNCC'!N$64)</f>
        <v>3.2761312765157915</v>
      </c>
      <c r="S105" s="117">
        <f>IF('3i SMNCC'!O$64="-","-",'3i SMNCC'!O$64)</f>
        <v>4.8946129781636989</v>
      </c>
      <c r="T105" s="117">
        <f>IF('3i SMNCC'!P$64="-","-",'3i SMNCC'!P$64)</f>
        <v>4.2887571563853468</v>
      </c>
      <c r="U105" s="117">
        <f>IF('3i SMNCC'!Q$64="-","-",'3i SMNCC'!Q$64)</f>
        <v>4.0337120778428694</v>
      </c>
      <c r="V105" s="117">
        <f>IF('3i SMNCC'!R$64="-","-",'3i SMNCC'!R$64)</f>
        <v>4.3260832188341771</v>
      </c>
      <c r="W105" s="117">
        <f>IF('3i SMNCC'!S$64="-","-",'3i SMNCC'!S$64)</f>
        <v>4.2015880379606623</v>
      </c>
      <c r="X105" s="27"/>
      <c r="Y105" s="117">
        <f>IF('3i SMNCC'!U$64="-","-",'3i SMNCC'!U$64)</f>
        <v>4.0728065027047933</v>
      </c>
      <c r="Z105" s="117" t="str">
        <f>IF('3i SMNCC'!V$64="-","-",'3i SMNCC'!V$64)</f>
        <v>-</v>
      </c>
      <c r="AA105" s="117" t="str">
        <f>IF('3i SMNCC'!W$64="-","-",'3i SMNCC'!W$64)</f>
        <v>-</v>
      </c>
      <c r="AB105" s="117" t="str">
        <f>IF('3i SMNCC'!X$64="-","-",'3i SMNCC'!X$64)</f>
        <v>-</v>
      </c>
      <c r="AC105" s="117" t="str">
        <f>IF('3i SMNCC'!Y$64="-","-",'3i SMNCC'!Y$64)</f>
        <v>-</v>
      </c>
      <c r="AD105" s="25"/>
    </row>
    <row r="106" spans="1:30" s="26" customFormat="1" ht="11.25" customHeight="1" x14ac:dyDescent="0.15">
      <c r="A106" s="207"/>
      <c r="B106" s="120" t="s">
        <v>248</v>
      </c>
      <c r="C106" s="120" t="s">
        <v>187</v>
      </c>
      <c r="D106" s="122" t="s">
        <v>126</v>
      </c>
      <c r="E106" s="119"/>
      <c r="F106" s="27"/>
      <c r="G106" s="117">
        <f>IF('3g CPIH'!C$17="-","-",'3j PAAC PAP'!$G$17*('3g CPIH'!C$17/'3g CPIH'!$G$17))</f>
        <v>23.857918590998043</v>
      </c>
      <c r="H106" s="117">
        <f>IF('3g CPIH'!D$17="-","-",'3j PAAC PAP'!$G$17*('3g CPIH'!D$17/'3g CPIH'!$G$17))</f>
        <v>23.905682191780819</v>
      </c>
      <c r="I106" s="117">
        <f>IF('3g CPIH'!E$17="-","-",'3j PAAC PAP'!$G$17*('3g CPIH'!E$17/'3g CPIH'!$G$17))</f>
        <v>23.977327592954992</v>
      </c>
      <c r="J106" s="117">
        <f>IF('3g CPIH'!F$17="-","-",'3j PAAC PAP'!$G$17*('3g CPIH'!F$17/'3g CPIH'!$G$17))</f>
        <v>24.120618395303325</v>
      </c>
      <c r="K106" s="117">
        <f>IF('3g CPIH'!G$17="-","-",'3j PAAC PAP'!$G$17*('3g CPIH'!G$17/'3g CPIH'!$G$17))</f>
        <v>24.4072</v>
      </c>
      <c r="L106" s="117">
        <f>IF('3g CPIH'!H$17="-","-",'3j PAAC PAP'!$G$17*('3g CPIH'!H$17/'3g CPIH'!$G$17))</f>
        <v>24.717663405088064</v>
      </c>
      <c r="M106" s="117">
        <f>IF('3g CPIH'!I$17="-","-",'3j PAAC PAP'!$G$17*('3g CPIH'!I$17/'3g CPIH'!$G$17))</f>
        <v>25.075890410958902</v>
      </c>
      <c r="N106" s="117">
        <f>IF('3g CPIH'!J$17="-","-",'3j PAAC PAP'!$G$17*('3g CPIH'!J$17/'3g CPIH'!$G$17))</f>
        <v>25.290826614481411</v>
      </c>
      <c r="O106" s="27"/>
      <c r="P106" s="117">
        <f>IF('3g CPIH'!L$17="-","-",'3j PAAC PAP'!$G$17*('3g CPIH'!L$17/'3g CPIH'!$G$17))</f>
        <v>25.290826614481411</v>
      </c>
      <c r="Q106" s="117">
        <f>IF('3g CPIH'!M$17="-","-",'3j PAAC PAP'!$G$17*('3g CPIH'!M$17/'3g CPIH'!$G$17))</f>
        <v>25.577408219178082</v>
      </c>
      <c r="R106" s="117">
        <f>IF('3g CPIH'!N$17="-","-",'3j PAAC PAP'!$G$17*('3g CPIH'!N$17/'3g CPIH'!$G$17))</f>
        <v>25.768462622309197</v>
      </c>
      <c r="S106" s="117">
        <f>IF('3g CPIH'!O$17="-","-",'3j PAAC PAP'!$G$17*('3g CPIH'!O$17/'3g CPIH'!$G$17))</f>
        <v>25.911753424657533</v>
      </c>
      <c r="T106" s="117">
        <f>IF('3g CPIH'!P$17="-","-",'3j PAAC PAP'!$G$17*('3g CPIH'!P$17/'3g CPIH'!$G$17))</f>
        <v>25.983398825831699</v>
      </c>
      <c r="U106" s="117">
        <f>IF('3g CPIH'!Q$17="-","-",'3j PAAC PAP'!$G$17*('3g CPIH'!Q$17/'3g CPIH'!$G$17))</f>
        <v>26.126689628180038</v>
      </c>
      <c r="V106" s="117">
        <f>IF('3g CPIH'!R$17="-","-",'3j PAAC PAP'!$G$17*('3g CPIH'!R$17/'3g CPIH'!$G$17))</f>
        <v>26.604325636007829</v>
      </c>
      <c r="W106" s="117">
        <f>IF('3g CPIH'!S$17="-","-",'3j PAAC PAP'!$G$17*('3g CPIH'!S$17/'3g CPIH'!$G$17))</f>
        <v>27.39242504892368</v>
      </c>
      <c r="X106" s="27"/>
      <c r="Y106" s="117">
        <f>IF('3g CPIH'!U$17="-","-",'3j PAAC PAP'!$G$17*('3g CPIH'!U$17/'3g CPIH'!$G$17))</f>
        <v>28.777569471624265</v>
      </c>
      <c r="Z106" s="117" t="str">
        <f>IF('3g CPIH'!V$17="-","-",'3j PAAC PAP'!$G$17*('3g CPIH'!V$17/'3g CPIH'!$G$17))</f>
        <v>-</v>
      </c>
      <c r="AA106" s="117" t="str">
        <f>IF('3g CPIH'!W$17="-","-",'3j PAAC PAP'!$G$17*('3g CPIH'!W$17/'3g CPIH'!$G$17))</f>
        <v>-</v>
      </c>
      <c r="AB106" s="117" t="str">
        <f>IF('3g CPIH'!X$17="-","-",'3j PAAC PAP'!$G$17*('3g CPIH'!X$17/'3g CPIH'!$G$17))</f>
        <v>-</v>
      </c>
      <c r="AC106" s="117" t="str">
        <f>IF('3g CPIH'!Y$17="-","-",'3j PAAC PAP'!$G$17*('3g CPIH'!Y$17/'3g CPIH'!$G$17))</f>
        <v>-</v>
      </c>
      <c r="AD106" s="25"/>
    </row>
    <row r="107" spans="1:30" s="26" customFormat="1" ht="11.25" customHeight="1" x14ac:dyDescent="0.15">
      <c r="A107" s="207"/>
      <c r="B107" s="120" t="s">
        <v>248</v>
      </c>
      <c r="C107" s="120" t="s">
        <v>188</v>
      </c>
      <c r="D107" s="122" t="s">
        <v>126</v>
      </c>
      <c r="E107" s="119"/>
      <c r="F107" s="27"/>
      <c r="G107" s="117">
        <f>IF(G102="-","-",SUM(G99:G105)*'3j PAAC PAP'!$G$35)</f>
        <v>0</v>
      </c>
      <c r="H107" s="117">
        <f>IF(H102="-","-",SUM(H99:H105)*'3j PAAC PAP'!$G$35)</f>
        <v>0</v>
      </c>
      <c r="I107" s="117">
        <f>IF(I102="-","-",SUM(I99:I105)*'3j PAAC PAP'!$G$35)</f>
        <v>0</v>
      </c>
      <c r="J107" s="117">
        <f>IF(J102="-","-",SUM(J99:J105)*'3j PAAC PAP'!$G$35)</f>
        <v>0</v>
      </c>
      <c r="K107" s="117">
        <f>IF(K102="-","-",SUM(K99:K105)*'3j PAAC PAP'!$G$35)</f>
        <v>0</v>
      </c>
      <c r="L107" s="117">
        <f>IF(L102="-","-",SUM(L99:L105)*'3j PAAC PAP'!$G$35)</f>
        <v>0</v>
      </c>
      <c r="M107" s="117">
        <f>IF(M102="-","-",SUM(M99:M105)*'3j PAAC PAP'!$G$35)</f>
        <v>0</v>
      </c>
      <c r="N107" s="117">
        <f>IF(N102="-","-",SUM(N99:N105)*'3j PAAC PAP'!$G$35)</f>
        <v>0</v>
      </c>
      <c r="O107" s="27"/>
      <c r="P107" s="117">
        <f>IF(P102="-","-",SUM(P99:P105)*'3j PAAC PAP'!$G$35)</f>
        <v>0</v>
      </c>
      <c r="Q107" s="117">
        <f>IF(Q102="-","-",SUM(Q99:Q105)*'3j PAAC PAP'!$G$35)</f>
        <v>0</v>
      </c>
      <c r="R107" s="117">
        <f>IF(R102="-","-",SUM(R99:R105)*'3j PAAC PAP'!$G$35)</f>
        <v>0</v>
      </c>
      <c r="S107" s="117">
        <f>IF(S102="-","-",SUM(S99:S105)*'3j PAAC PAP'!$G$35)</f>
        <v>0</v>
      </c>
      <c r="T107" s="117">
        <f>IF(T102="-","-",SUM(T99:T105)*'3j PAAC PAP'!$G$35)</f>
        <v>0</v>
      </c>
      <c r="U107" s="117">
        <f>IF(U102="-","-",SUM(U99:U105)*'3j PAAC PAP'!$G$35)</f>
        <v>0</v>
      </c>
      <c r="V107" s="117">
        <f>IF(V102="-","-",SUM(V99:V105)*'3j PAAC PAP'!$G$35)</f>
        <v>0</v>
      </c>
      <c r="W107" s="117">
        <f>IF(W102="-","-",SUM(W99:W105)*'3j PAAC PAP'!$G$35)</f>
        <v>0</v>
      </c>
      <c r="X107" s="27"/>
      <c r="Y107" s="117">
        <f>IF(Y102="-","-",SUM(Y99:Y105)*'3j PAAC PAP'!$G$35)</f>
        <v>0</v>
      </c>
      <c r="Z107" s="117" t="str">
        <f>IF(Z102="-","-",SUM(Z99:Z105)*'3j PAAC PAP'!$G$35)</f>
        <v>-</v>
      </c>
      <c r="AA107" s="117" t="str">
        <f>IF(AA102="-","-",SUM(AA99:AA105)*'3j PAAC PAP'!$G$35)</f>
        <v>-</v>
      </c>
      <c r="AB107" s="117" t="str">
        <f>IF(AB102="-","-",SUM(AB99:AB105)*'3j PAAC PAP'!$G$35)</f>
        <v>-</v>
      </c>
      <c r="AC107" s="117" t="str">
        <f>IF(AC102="-","-",SUM(AC99:AC105)*'3j PAAC PAP'!$G$35)</f>
        <v>-</v>
      </c>
      <c r="AD107" s="25"/>
    </row>
    <row r="108" spans="1:30" s="26" customFormat="1" ht="11.25" customHeight="1" x14ac:dyDescent="0.15">
      <c r="A108" s="207"/>
      <c r="B108" s="120" t="s">
        <v>189</v>
      </c>
      <c r="C108" s="120" t="s">
        <v>250</v>
      </c>
      <c r="D108" s="122" t="s">
        <v>126</v>
      </c>
      <c r="E108" s="119"/>
      <c r="F108" s="27"/>
      <c r="G108" s="117">
        <f>IF(G102="-","-",SUM(G99:G107)*'3k EBIT'!$E$9)</f>
        <v>1.5727239206831682</v>
      </c>
      <c r="H108" s="117">
        <f>IF(H102="-","-",SUM(H99:H107)*'3k EBIT'!$E$9)</f>
        <v>1.5751625603450079</v>
      </c>
      <c r="I108" s="117">
        <f>IF(I102="-","-",SUM(I99:I107)*'3k EBIT'!$E$9)</f>
        <v>1.5581253681152019</v>
      </c>
      <c r="J108" s="117">
        <f>IF(J102="-","-",SUM(J99:J107)*'3k EBIT'!$E$9)</f>
        <v>1.5654412871007202</v>
      </c>
      <c r="K108" s="117">
        <f>IF(K102="-","-",SUM(K99:K107)*'3k EBIT'!$E$9)</f>
        <v>1.5908081671103194</v>
      </c>
      <c r="L108" s="117">
        <f>IF(L102="-","-",SUM(L99:L107)*'3k EBIT'!$E$9)</f>
        <v>1.6041208334410317</v>
      </c>
      <c r="M108" s="117">
        <f>IF(M102="-","-",SUM(M99:M107)*'3k EBIT'!$E$9)</f>
        <v>1.6592428972441704</v>
      </c>
      <c r="N108" s="117">
        <f>IF(N102="-","-",SUM(N99:N107)*'3k EBIT'!$E$9)</f>
        <v>1.6712270135509353</v>
      </c>
      <c r="O108" s="27"/>
      <c r="P108" s="117">
        <f>IF(P102="-","-",SUM(P99:P107)*'3k EBIT'!$E$9)</f>
        <v>1.6712270135509353</v>
      </c>
      <c r="Q108" s="117">
        <f>IF(Q102="-","-",SUM(Q99:Q107)*'3k EBIT'!$E$9)</f>
        <v>1.7313323952637403</v>
      </c>
      <c r="R108" s="117">
        <f>IF(R102="-","-",SUM(R99:R107)*'3k EBIT'!$E$9)</f>
        <v>1.7375724647716502</v>
      </c>
      <c r="S108" s="117">
        <f>IF(S102="-","-",SUM(S99:S107)*'3k EBIT'!$E$9)</f>
        <v>1.8084308717871944</v>
      </c>
      <c r="T108" s="117">
        <f>IF(T102="-","-",SUM(T99:T107)*'3k EBIT'!$E$9)</f>
        <v>1.7943471330058094</v>
      </c>
      <c r="U108" s="117">
        <f>IF(U102="-","-",SUM(U99:U107)*'3k EBIT'!$E$9)</f>
        <v>1.8367616938920124</v>
      </c>
      <c r="V108" s="117">
        <f>IF(V102="-","-",SUM(V99:V107)*'3k EBIT'!$E$9)</f>
        <v>1.8643701568850515</v>
      </c>
      <c r="W108" s="117">
        <f>IF(W102="-","-",SUM(W99:W107)*'3k EBIT'!$E$9)</f>
        <v>3.173555925822293</v>
      </c>
      <c r="X108" s="27"/>
      <c r="Y108" s="117">
        <f>IF(Y102="-","-",SUM(Y99:Y107)*'3k EBIT'!$E$9)</f>
        <v>3.2480625568061714</v>
      </c>
      <c r="Z108" s="117" t="str">
        <f>IF(Z102="-","-",SUM(Z99:Z107)*'3k EBIT'!$E$9)</f>
        <v>-</v>
      </c>
      <c r="AA108" s="117" t="str">
        <f>IF(AA102="-","-",SUM(AA99:AA107)*'3k EBIT'!$E$9)</f>
        <v>-</v>
      </c>
      <c r="AB108" s="117" t="str">
        <f>IF(AB102="-","-",SUM(AB99:AB107)*'3k EBIT'!$E$9)</f>
        <v>-</v>
      </c>
      <c r="AC108" s="117" t="str">
        <f>IF(AC102="-","-",SUM(AC99:AC107)*'3k EBIT'!$E$9)</f>
        <v>-</v>
      </c>
      <c r="AD108" s="25"/>
    </row>
    <row r="109" spans="1:30" s="26" customFormat="1" ht="11.25" customHeight="1" x14ac:dyDescent="0.15">
      <c r="A109" s="207"/>
      <c r="B109" s="120" t="s">
        <v>251</v>
      </c>
      <c r="C109" s="156" t="s">
        <v>252</v>
      </c>
      <c r="D109" s="122" t="s">
        <v>126</v>
      </c>
      <c r="E109" s="118"/>
      <c r="F109" s="27"/>
      <c r="G109" s="117">
        <f>IF(G104="-","-",SUM(G99:G102,G104:G108)*'3l HAP'!$E$10)</f>
        <v>1.0398317697196175</v>
      </c>
      <c r="H109" s="117">
        <f>IF(H104="-","-",SUM(H99:H102,H104:H108)*'3l HAP'!$E$10)</f>
        <v>1.0417109333270551</v>
      </c>
      <c r="I109" s="117">
        <f>IF(I104="-","-",SUM(I99:I102,I104:I108)*'3l HAP'!$E$10)</f>
        <v>1.0451487285952574</v>
      </c>
      <c r="J109" s="117">
        <f>IF(J104="-","-",SUM(J99:J102,J104:J108)*'3l HAP'!$E$10)</f>
        <v>1.0507862194175708</v>
      </c>
      <c r="K109" s="117">
        <f>IF(K104="-","-",SUM(K99:K102,K104:K108)*'3l HAP'!$E$10)</f>
        <v>1.0633862405393766</v>
      </c>
      <c r="L109" s="117">
        <f>IF(L104="-","-",SUM(L99:L102,L104:L108)*'3l HAP'!$E$10)</f>
        <v>1.0736446967098814</v>
      </c>
      <c r="M109" s="117">
        <f>IF(M104="-","-",SUM(M99:M102,M104:M108)*'3l HAP'!$E$10)</f>
        <v>1.1203957530673037</v>
      </c>
      <c r="N109" s="117">
        <f>IF(N104="-","-",SUM(N99:N102,N104:N108)*'3l HAP'!$E$10)</f>
        <v>1.1296304569816922</v>
      </c>
      <c r="O109" s="27"/>
      <c r="P109" s="117">
        <f>IF(P104="-","-",SUM(P99:P102,P104:P108)*'3l HAP'!$E$10)</f>
        <v>1.1296304569816922</v>
      </c>
      <c r="Q109" s="117">
        <f>IF(Q104="-","-",SUM(Q99:Q102,Q104:Q108)*'3l HAP'!$E$10)</f>
        <v>1.168464828622209</v>
      </c>
      <c r="R109" s="117">
        <f>IF(R104="-","-",SUM(R99:R102,R104:R108)*'3l HAP'!$E$10)</f>
        <v>1.1732732928289713</v>
      </c>
      <c r="S109" s="117">
        <f>IF(S104="-","-",SUM(S99:S102,S104:S108)*'3l HAP'!$E$10)</f>
        <v>1.2059650104657236</v>
      </c>
      <c r="T109" s="117">
        <f>IF(T104="-","-",SUM(T99:T102,T104:T108)*'3l HAP'!$E$10)</f>
        <v>1.1951123823432586</v>
      </c>
      <c r="U109" s="117">
        <f>IF(U104="-","-",SUM(U99:U102,U104:U108)*'3l HAP'!$E$10)</f>
        <v>1.1984043290239326</v>
      </c>
      <c r="V109" s="117">
        <f>IF(V104="-","-",SUM(V99:V102,V104:V108)*'3l HAP'!$E$10)</f>
        <v>1.2196788205880837</v>
      </c>
      <c r="W109" s="117">
        <f>IF(W104="-","-",SUM(W99:W102,W104:W108)*'3l HAP'!$E$10)</f>
        <v>1.3061410366253394</v>
      </c>
      <c r="X109" s="27"/>
      <c r="Y109" s="117">
        <f>IF(Y104="-","-",SUM(Y99:Y102,Y104:Y108)*'3l HAP'!$E$10)</f>
        <v>1.3635542541861831</v>
      </c>
      <c r="Z109" s="117" t="str">
        <f>IF(Z104="-","-",SUM(Z99:Z102,Z104:Z108)*'3l HAP'!$E$10)</f>
        <v>-</v>
      </c>
      <c r="AA109" s="117" t="str">
        <f>IF(AA104="-","-",SUM(AA99:AA102,AA104:AA108)*'3l HAP'!$E$10)</f>
        <v>-</v>
      </c>
      <c r="AB109" s="117" t="str">
        <f>IF(AB104="-","-",SUM(AB99:AB102,AB104:AB108)*'3l HAP'!$E$10)</f>
        <v>-</v>
      </c>
      <c r="AC109" s="117" t="str">
        <f>IF(AC104="-","-",SUM(AC99:AC102,AC104:AC108)*'3l HAP'!$E$10)</f>
        <v>-</v>
      </c>
      <c r="AD109" s="25"/>
    </row>
    <row r="110" spans="1:30" s="26" customFormat="1" ht="11.25" x14ac:dyDescent="0.15">
      <c r="A110" s="207"/>
      <c r="B110" s="120" t="s">
        <v>253</v>
      </c>
      <c r="C110" s="120" t="str">
        <f>B110&amp;"_"&amp;D110</f>
        <v>Total_Southern</v>
      </c>
      <c r="D110" s="122" t="s">
        <v>126</v>
      </c>
      <c r="E110" s="119"/>
      <c r="F110" s="27"/>
      <c r="G110" s="117">
        <f t="shared" ref="G110:N110" si="21">IF(G104="-","-",SUM(G99:G109))</f>
        <v>83.814740773176865</v>
      </c>
      <c r="H110" s="117">
        <f t="shared" si="21"/>
        <v>83.944969339655529</v>
      </c>
      <c r="I110" s="117">
        <f t="shared" si="21"/>
        <v>83.051713177420993</v>
      </c>
      <c r="J110" s="117">
        <f t="shared" si="21"/>
        <v>83.442398876857013</v>
      </c>
      <c r="K110" s="117">
        <f t="shared" si="21"/>
        <v>84.790097294386555</v>
      </c>
      <c r="L110" s="117">
        <f t="shared" si="21"/>
        <v>85.501022110129824</v>
      </c>
      <c r="M110" s="117">
        <f t="shared" si="21"/>
        <v>88.448933220952242</v>
      </c>
      <c r="N110" s="117">
        <f t="shared" si="21"/>
        <v>89.088910627850638</v>
      </c>
      <c r="O110" s="27"/>
      <c r="P110" s="117">
        <f t="shared" ref="P110:W110" si="22">IF(P104="-","-",SUM(P99:P109))</f>
        <v>89.088910627850638</v>
      </c>
      <c r="Q110" s="117">
        <f t="shared" si="22"/>
        <v>92.291184835603218</v>
      </c>
      <c r="R110" s="117">
        <f t="shared" si="22"/>
        <v>92.624417875095972</v>
      </c>
      <c r="S110" s="117">
        <f t="shared" si="22"/>
        <v>96.386497895222476</v>
      </c>
      <c r="T110" s="117">
        <f t="shared" si="22"/>
        <v>95.634396163728326</v>
      </c>
      <c r="U110" s="117">
        <f t="shared" si="22"/>
        <v>97.87003249813344</v>
      </c>
      <c r="V110" s="117">
        <f t="shared" si="22"/>
        <v>99.344383389134194</v>
      </c>
      <c r="W110" s="117">
        <f t="shared" si="22"/>
        <v>168.33533129858421</v>
      </c>
      <c r="X110" s="27"/>
      <c r="Y110" s="117">
        <f t="shared" ref="Y110:AC110" si="23">IF(Y104="-","-",SUM(Y99:Y109))</f>
        <v>172.31414452713088</v>
      </c>
      <c r="Z110" s="117" t="str">
        <f t="shared" si="23"/>
        <v>-</v>
      </c>
      <c r="AA110" s="117" t="str">
        <f t="shared" si="23"/>
        <v>-</v>
      </c>
      <c r="AB110" s="117" t="str">
        <f t="shared" si="23"/>
        <v>-</v>
      </c>
      <c r="AC110" s="117" t="str">
        <f t="shared" si="23"/>
        <v>-</v>
      </c>
      <c r="AD110" s="25"/>
    </row>
    <row r="111" spans="1:30" s="26" customFormat="1" ht="11.25" x14ac:dyDescent="0.15">
      <c r="A111" s="207"/>
      <c r="B111" s="123" t="s">
        <v>244</v>
      </c>
      <c r="C111" s="123" t="s">
        <v>180</v>
      </c>
      <c r="D111" s="121" t="s">
        <v>130</v>
      </c>
      <c r="E111" s="75"/>
      <c r="F111" s="27"/>
      <c r="G111" s="35" t="s">
        <v>249</v>
      </c>
      <c r="H111" s="35" t="s">
        <v>249</v>
      </c>
      <c r="I111" s="35" t="s">
        <v>249</v>
      </c>
      <c r="J111" s="35" t="s">
        <v>249</v>
      </c>
      <c r="K111" s="35" t="s">
        <v>249</v>
      </c>
      <c r="L111" s="35" t="s">
        <v>249</v>
      </c>
      <c r="M111" s="35" t="s">
        <v>249</v>
      </c>
      <c r="N111" s="35" t="s">
        <v>249</v>
      </c>
      <c r="O111" s="27"/>
      <c r="P111" s="35" t="s">
        <v>249</v>
      </c>
      <c r="Q111" s="35" t="s">
        <v>249</v>
      </c>
      <c r="R111" s="35" t="s">
        <v>249</v>
      </c>
      <c r="S111" s="35" t="s">
        <v>249</v>
      </c>
      <c r="T111" s="35" t="s">
        <v>249</v>
      </c>
      <c r="U111" s="35" t="s">
        <v>249</v>
      </c>
      <c r="V111" s="35" t="s">
        <v>249</v>
      </c>
      <c r="W111" s="35" t="s">
        <v>249</v>
      </c>
      <c r="X111" s="27"/>
      <c r="Y111" s="35" t="s">
        <v>249</v>
      </c>
      <c r="Z111" s="35" t="s">
        <v>249</v>
      </c>
      <c r="AA111" s="35" t="s">
        <v>249</v>
      </c>
      <c r="AB111" s="35" t="s">
        <v>249</v>
      </c>
      <c r="AC111" s="35" t="s">
        <v>249</v>
      </c>
      <c r="AD111" s="25"/>
    </row>
    <row r="112" spans="1:30" s="26" customFormat="1" ht="11.25" x14ac:dyDescent="0.15">
      <c r="A112" s="207"/>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x14ac:dyDescent="0.15">
      <c r="A113" s="207"/>
      <c r="B113" s="123" t="s">
        <v>245</v>
      </c>
      <c r="C113" s="123" t="s">
        <v>182</v>
      </c>
      <c r="D113" s="121" t="s">
        <v>130</v>
      </c>
      <c r="E113" s="75"/>
      <c r="F113" s="27"/>
      <c r="G113" s="35" t="str">
        <f>IF('3c AA'!J161="-","-",'3c AA'!J161)</f>
        <v>-</v>
      </c>
      <c r="H113" s="35" t="str">
        <f>IF('3c AA'!K161="-","-",'3c AA'!K161)</f>
        <v>-</v>
      </c>
      <c r="I113" s="35" t="str">
        <f>IF('3c AA'!L161="-","-",'3c AA'!L161)</f>
        <v>-</v>
      </c>
      <c r="J113" s="35" t="str">
        <f>IF('3c AA'!M161="-","-",'3c AA'!M161)</f>
        <v>-</v>
      </c>
      <c r="K113" s="35" t="str">
        <f>IF('3c AA'!N161="-","-",'3c AA'!N161)</f>
        <v>-</v>
      </c>
      <c r="L113" s="35" t="str">
        <f>IF('3c AA'!O161="-","-",'3c AA'!O161)</f>
        <v>-</v>
      </c>
      <c r="M113" s="35" t="str">
        <f>IF('3c AA'!P161="-","-",'3c AA'!P161)</f>
        <v>-</v>
      </c>
      <c r="N113" s="35" t="str">
        <f>IF('3c AA'!Q161="-","-",'3c AA'!Q161)</f>
        <v>-</v>
      </c>
      <c r="O113" s="27"/>
      <c r="P113" s="35" t="str">
        <f>IF('3c AA'!S161="-","-",'3c AA'!S161)</f>
        <v>-</v>
      </c>
      <c r="Q113" s="35" t="str">
        <f>IF('3c AA'!T161="-","-",'3c AA'!T161)</f>
        <v>-</v>
      </c>
      <c r="R113" s="35" t="str">
        <f>IF('3c AA'!U161="-","-",'3c AA'!U161)</f>
        <v>-</v>
      </c>
      <c r="S113" s="35" t="str">
        <f>IF('3c AA'!V161="-","-",'3c AA'!V161)</f>
        <v>-</v>
      </c>
      <c r="T113" s="35">
        <f>IF('3c AA'!W161="-","-",'3c AA'!W161)</f>
        <v>0</v>
      </c>
      <c r="U113" s="35">
        <f>IF('3c AA'!X161="-","-",'3c AA'!X161)</f>
        <v>0</v>
      </c>
      <c r="V113" s="35">
        <f>IF('3c AA'!Y161="-","-",'3c AA'!Y161)</f>
        <v>0</v>
      </c>
      <c r="W113" s="35" t="str">
        <f>IF('3c AA'!Z161="-","-",'3c AA'!Z161)</f>
        <v>-</v>
      </c>
      <c r="X113" s="27"/>
      <c r="Y113" s="35">
        <f>IF('3c AA'!AB161="-","-",'3c AA'!AB161)</f>
        <v>0</v>
      </c>
      <c r="Z113" s="35" t="str">
        <f>IF('3c AA'!AC161="-","-",'3c AA'!AC161)</f>
        <v>-</v>
      </c>
      <c r="AA113" s="35" t="str">
        <f>IF('3c AA'!AD161="-","-",'3c AA'!AD161)</f>
        <v>-</v>
      </c>
      <c r="AB113" s="35" t="str">
        <f>IF('3c AA'!AE161="-","-",'3c AA'!AE161)</f>
        <v>-</v>
      </c>
      <c r="AC113" s="35" t="str">
        <f>IF('3c AA'!AF161="-","-",'3c AA'!AF161)</f>
        <v>-</v>
      </c>
      <c r="AD113" s="25"/>
    </row>
    <row r="114" spans="1:30" s="26" customFormat="1" ht="12.6" customHeight="1" x14ac:dyDescent="0.15">
      <c r="A114" s="207"/>
      <c r="B114" s="123" t="s">
        <v>246</v>
      </c>
      <c r="C114" s="123" t="s">
        <v>183</v>
      </c>
      <c r="D114" s="121" t="s">
        <v>130</v>
      </c>
      <c r="E114" s="75"/>
      <c r="F114" s="27"/>
      <c r="G114" s="35">
        <f>IF('3d PC'!G15="-","-",'3d PC'!G61)</f>
        <v>6.5567588596821027</v>
      </c>
      <c r="H114" s="35">
        <f>IF('3d PC'!H15="-","-",'3d PC'!H61)</f>
        <v>6.5567588596821027</v>
      </c>
      <c r="I114" s="35">
        <f>IF('3d PC'!I15="-","-",'3d PC'!I61)</f>
        <v>6.6197359495950758</v>
      </c>
      <c r="J114" s="35">
        <f>IF('3d PC'!J15="-","-",'3d PC'!J61)</f>
        <v>6.6197359495950758</v>
      </c>
      <c r="K114" s="35">
        <f>IF('3d PC'!K15="-","-",'3d PC'!K61)</f>
        <v>6.6995028867368616</v>
      </c>
      <c r="L114" s="35">
        <f>IF('3d PC'!L15="-","-",'3d PC'!L61)</f>
        <v>6.6995028867368616</v>
      </c>
      <c r="M114" s="35">
        <f>IF('3d PC'!M15="-","-",'3d PC'!M61)</f>
        <v>7.1131218301273513</v>
      </c>
      <c r="N114" s="35">
        <f>IF('3d PC'!N15="-","-",'3d PC'!N61)</f>
        <v>7.1131218301273513</v>
      </c>
      <c r="O114" s="27"/>
      <c r="P114" s="35">
        <f>'3d PC'!P61</f>
        <v>7.1131218301273513</v>
      </c>
      <c r="Q114" s="35">
        <f>'3d PC'!Q61</f>
        <v>7.2804579515147188</v>
      </c>
      <c r="R114" s="35">
        <f>'3d PC'!R61</f>
        <v>7.1935840895118579</v>
      </c>
      <c r="S114" s="35">
        <f>'3d PC'!S61</f>
        <v>7.3593999937099728</v>
      </c>
      <c r="T114" s="35">
        <f>'3d PC'!T61</f>
        <v>7.0492243060839304</v>
      </c>
      <c r="U114" s="35">
        <f>'3d PC'!U61</f>
        <v>7.1089669218364691</v>
      </c>
      <c r="V114" s="35">
        <f>'3d PC'!V61</f>
        <v>6.9829560851947949</v>
      </c>
      <c r="W114" s="35">
        <f>'3d PC'!W61</f>
        <v>9.6262235975887975</v>
      </c>
      <c r="X114" s="27"/>
      <c r="Y114" s="35">
        <f>'3d PC'!Y61</f>
        <v>9.9504863797742438</v>
      </c>
      <c r="Z114" s="35" t="str">
        <f>'3d PC'!Z61</f>
        <v>-</v>
      </c>
      <c r="AA114" s="35" t="str">
        <f>'3d PC'!AA61</f>
        <v>-</v>
      </c>
      <c r="AB114" s="35" t="str">
        <f>'3d PC'!AB61</f>
        <v>-</v>
      </c>
      <c r="AC114" s="35" t="str">
        <f>'3d PC'!AC61</f>
        <v>-</v>
      </c>
      <c r="AD114" s="25"/>
    </row>
    <row r="115" spans="1:30" s="26" customFormat="1" ht="11.25" customHeight="1" x14ac:dyDescent="0.15">
      <c r="A115" s="207"/>
      <c r="B115" s="123" t="s">
        <v>247</v>
      </c>
      <c r="C115" s="123" t="s">
        <v>184</v>
      </c>
      <c r="D115" s="121" t="s">
        <v>130</v>
      </c>
      <c r="E115" s="75"/>
      <c r="F115" s="27"/>
      <c r="G115" s="35">
        <f>IF('3e NC-Elec'!H51="-","-",'3e NC-Elec'!H51)</f>
        <v>17.118500000000001</v>
      </c>
      <c r="H115" s="35">
        <f>IF('3e NC-Elec'!I51="-","-",'3e NC-Elec'!I51)</f>
        <v>17.118500000000001</v>
      </c>
      <c r="I115" s="35">
        <f>IF('3e NC-Elec'!J51="-","-",'3e NC-Elec'!J51)</f>
        <v>24.9879</v>
      </c>
      <c r="J115" s="35">
        <f>IF('3e NC-Elec'!K51="-","-",'3e NC-Elec'!K51)</f>
        <v>24.9879</v>
      </c>
      <c r="K115" s="35">
        <f>IF('3e NC-Elec'!L51="-","-",'3e NC-Elec'!L51)</f>
        <v>16.461499999999997</v>
      </c>
      <c r="L115" s="35">
        <f>IF('3e NC-Elec'!M51="-","-",'3e NC-Elec'!M51)</f>
        <v>16.461499999999997</v>
      </c>
      <c r="M115" s="35">
        <f>IF('3e NC-Elec'!N51="-","-",'3e NC-Elec'!N51)</f>
        <v>16.169499999999999</v>
      </c>
      <c r="N115" s="35">
        <f>IF('3e NC-Elec'!O51="-","-",'3e NC-Elec'!O51)</f>
        <v>16.169499999999999</v>
      </c>
      <c r="O115" s="27"/>
      <c r="P115" s="35">
        <f>'3e NC-Elec'!Q51</f>
        <v>16.169499999999999</v>
      </c>
      <c r="Q115" s="35">
        <f>'3e NC-Elec'!R51</f>
        <v>16.972500000000004</v>
      </c>
      <c r="R115" s="35">
        <f>'3e NC-Elec'!S51</f>
        <v>16.972500000000004</v>
      </c>
      <c r="S115" s="35">
        <f>'3e NC-Elec'!T51</f>
        <v>17.666</v>
      </c>
      <c r="T115" s="35">
        <f>'3e NC-Elec'!U51</f>
        <v>17.666</v>
      </c>
      <c r="U115" s="35">
        <f>'3e NC-Elec'!V51</f>
        <v>14.563500000000001</v>
      </c>
      <c r="V115" s="35">
        <f>'3e NC-Elec'!W51</f>
        <v>14.563500000000001</v>
      </c>
      <c r="W115" s="35">
        <f>'3e NC-Elec'!X51</f>
        <v>71.941500000000005</v>
      </c>
      <c r="X115" s="27"/>
      <c r="Y115" s="35">
        <f>'3e NC-Elec'!Z51</f>
        <v>71.941500000000005</v>
      </c>
      <c r="Z115" s="35" t="str">
        <f>'3e NC-Elec'!AA51</f>
        <v>-</v>
      </c>
      <c r="AA115" s="35" t="str">
        <f>'3e NC-Elec'!AB51</f>
        <v>-</v>
      </c>
      <c r="AB115" s="35" t="str">
        <f>'3e NC-Elec'!AC51</f>
        <v>-</v>
      </c>
      <c r="AC115" s="35" t="str">
        <f>'3e NC-Elec'!AD51</f>
        <v>-</v>
      </c>
      <c r="AD115" s="25"/>
    </row>
    <row r="116" spans="1:30" s="26" customFormat="1" ht="11.25" customHeight="1" x14ac:dyDescent="0.15">
      <c r="A116" s="207"/>
      <c r="B116" s="123" t="s">
        <v>248</v>
      </c>
      <c r="C116" s="123" t="s">
        <v>185</v>
      </c>
      <c r="D116" s="121" t="s">
        <v>130</v>
      </c>
      <c r="E116" s="75"/>
      <c r="F116" s="27"/>
      <c r="G116" s="35">
        <f>IF('3g CPIH'!C$17="-","-",'3h OC '!$E$9*('3g CPIH'!C$17/'3g CPIH'!$G$17))</f>
        <v>39.034507632093934</v>
      </c>
      <c r="H116" s="35">
        <f>IF('3g CPIH'!D$17="-","-",'3h OC '!$E$9*('3g CPIH'!D$17/'3g CPIH'!$G$17))</f>
        <v>39.112654794520544</v>
      </c>
      <c r="I116" s="35">
        <f>IF('3g CPIH'!E$17="-","-",'3h OC '!$E$9*('3g CPIH'!E$17/'3g CPIH'!$G$17))</f>
        <v>39.229875538160471</v>
      </c>
      <c r="J116" s="35">
        <f>IF('3g CPIH'!F$17="-","-",'3h OC '!$E$9*('3g CPIH'!F$17/'3g CPIH'!$G$17))</f>
        <v>39.464317025440316</v>
      </c>
      <c r="K116" s="35">
        <f>IF('3g CPIH'!G$17="-","-",'3h OC '!$E$9*('3g CPIH'!G$17/'3g CPIH'!$G$17))</f>
        <v>39.933199999999999</v>
      </c>
      <c r="L116" s="35">
        <f>IF('3g CPIH'!H$17="-","-",'3h OC '!$E$9*('3g CPIH'!H$17/'3g CPIH'!$G$17))</f>
        <v>40.441156555772999</v>
      </c>
      <c r="M116" s="35">
        <f>IF('3g CPIH'!I$17="-","-",'3h OC '!$E$9*('3g CPIH'!I$17/'3g CPIH'!$G$17))</f>
        <v>41.027260273972601</v>
      </c>
      <c r="N116" s="35">
        <f>IF('3g CPIH'!J$17="-","-",'3h OC '!$E$9*('3g CPIH'!J$17/'3g CPIH'!$G$17))</f>
        <v>41.378922504892373</v>
      </c>
      <c r="O116" s="27"/>
      <c r="P116" s="35">
        <f>IF('3g CPIH'!L$17="-","-",'3h OC '!$E$9*('3g CPIH'!L$17/'3g CPIH'!$G$17))</f>
        <v>41.378922504892373</v>
      </c>
      <c r="Q116" s="35">
        <f>IF('3g CPIH'!M$17="-","-",'3h OC '!$E$9*('3g CPIH'!M$17/'3g CPIH'!$G$17))</f>
        <v>41.847805479452056</v>
      </c>
      <c r="R116" s="35">
        <f>IF('3g CPIH'!N$17="-","-",'3h OC '!$E$9*('3g CPIH'!N$17/'3g CPIH'!$G$17))</f>
        <v>42.160394129158512</v>
      </c>
      <c r="S116" s="35">
        <f>IF('3g CPIH'!O$17="-","-",'3h OC '!$E$9*('3g CPIH'!O$17/'3g CPIH'!$G$17))</f>
        <v>42.394835616438357</v>
      </c>
      <c r="T116" s="35">
        <f>IF('3g CPIH'!P$17="-","-",'3h OC '!$E$9*('3g CPIH'!P$17/'3g CPIH'!$G$17))</f>
        <v>42.512056360078276</v>
      </c>
      <c r="U116" s="35">
        <f>IF('3g CPIH'!Q$17="-","-",'3h OC '!$E$9*('3g CPIH'!Q$17/'3g CPIH'!$G$17))</f>
        <v>42.746497847358121</v>
      </c>
      <c r="V116" s="35">
        <f>IF('3g CPIH'!R$17="-","-",'3h OC '!$E$9*('3g CPIH'!R$17/'3g CPIH'!$G$17))</f>
        <v>43.527969471624267</v>
      </c>
      <c r="W116" s="35">
        <f>IF('3g CPIH'!S$17="-","-",'3h OC '!$E$9*('3g CPIH'!S$17/'3g CPIH'!$G$17))</f>
        <v>44.817397651663406</v>
      </c>
      <c r="X116" s="27"/>
      <c r="Y116" s="35">
        <f>IF('3g CPIH'!U$17="-","-",'3h OC '!$E$9*('3g CPIH'!U$17/'3g CPIH'!$G$17))</f>
        <v>47.083665362035227</v>
      </c>
      <c r="Z116" s="35" t="str">
        <f>IF('3g CPIH'!V$17="-","-",'3h OC '!$E$9*('3g CPIH'!V$17/'3g CPIH'!$G$17))</f>
        <v>-</v>
      </c>
      <c r="AA116" s="35" t="str">
        <f>IF('3g CPIH'!W$17="-","-",'3h OC '!$E$9*('3g CPIH'!W$17/'3g CPIH'!$G$17))</f>
        <v>-</v>
      </c>
      <c r="AB116" s="35" t="str">
        <f>IF('3g CPIH'!X$17="-","-",'3h OC '!$E$9*('3g CPIH'!X$17/'3g CPIH'!$G$17))</f>
        <v>-</v>
      </c>
      <c r="AC116" s="35" t="str">
        <f>IF('3g CPIH'!Y$17="-","-",'3h OC '!$E$9*('3g CPIH'!Y$17/'3g CPIH'!$G$17))</f>
        <v>-</v>
      </c>
      <c r="AD116" s="25"/>
    </row>
    <row r="117" spans="1:30" s="26" customFormat="1" ht="11.25" customHeight="1" x14ac:dyDescent="0.15">
      <c r="A117" s="207"/>
      <c r="B117" s="123" t="s">
        <v>248</v>
      </c>
      <c r="C117" s="123" t="s">
        <v>186</v>
      </c>
      <c r="D117" s="121" t="s">
        <v>130</v>
      </c>
      <c r="E117" s="75"/>
      <c r="F117" s="27"/>
      <c r="G117" s="35" t="s">
        <v>249</v>
      </c>
      <c r="H117" s="35" t="s">
        <v>249</v>
      </c>
      <c r="I117" s="35" t="s">
        <v>249</v>
      </c>
      <c r="J117" s="35" t="s">
        <v>249</v>
      </c>
      <c r="K117" s="35">
        <f>IF('3i SMNCC'!G$64="-","-",'3i SMNCC'!G$64)</f>
        <v>0</v>
      </c>
      <c r="L117" s="35">
        <f>IF('3i SMNCC'!H$64="-","-",'3i SMNCC'!H$64)</f>
        <v>-0.1310662676190151</v>
      </c>
      <c r="M117" s="35">
        <f>IF('3i SMNCC'!I$64="-","-",'3i SMNCC'!I$64)</f>
        <v>1.6490220555819262</v>
      </c>
      <c r="N117" s="35">
        <f>IF('3i SMNCC'!J$64="-","-",'3i SMNCC'!J$64)</f>
        <v>1.7011822078168848</v>
      </c>
      <c r="O117" s="27"/>
      <c r="P117" s="35">
        <f>IF('3i SMNCC'!L$64="-","-",'3i SMNCC'!L$64)</f>
        <v>1.7011822078168848</v>
      </c>
      <c r="Q117" s="35">
        <f>IF('3i SMNCC'!M$64="-","-",'3i SMNCC'!M$64)</f>
        <v>3.37071596157242</v>
      </c>
      <c r="R117" s="35">
        <f>IF('3i SMNCC'!N$64="-","-",'3i SMNCC'!N$64)</f>
        <v>3.2761312765157915</v>
      </c>
      <c r="S117" s="35">
        <f>IF('3i SMNCC'!O$64="-","-",'3i SMNCC'!O$64)</f>
        <v>4.8946129781636989</v>
      </c>
      <c r="T117" s="35">
        <f>IF('3i SMNCC'!P$64="-","-",'3i SMNCC'!P$64)</f>
        <v>4.2887571563853468</v>
      </c>
      <c r="U117" s="35">
        <f>IF('3i SMNCC'!Q$64="-","-",'3i SMNCC'!Q$64)</f>
        <v>4.0337120778428694</v>
      </c>
      <c r="V117" s="35">
        <f>IF('3i SMNCC'!R$64="-","-",'3i SMNCC'!R$64)</f>
        <v>4.3260832188341771</v>
      </c>
      <c r="W117" s="35">
        <f>IF('3i SMNCC'!S$64="-","-",'3i SMNCC'!S$64)</f>
        <v>4.2015880379606623</v>
      </c>
      <c r="X117" s="27"/>
      <c r="Y117" s="35">
        <f>IF('3i SMNCC'!U$64="-","-",'3i SMNCC'!U$64)</f>
        <v>4.0728065027047933</v>
      </c>
      <c r="Z117" s="35" t="str">
        <f>IF('3i SMNCC'!V$64="-","-",'3i SMNCC'!V$64)</f>
        <v>-</v>
      </c>
      <c r="AA117" s="35" t="str">
        <f>IF('3i SMNCC'!W$64="-","-",'3i SMNCC'!W$64)</f>
        <v>-</v>
      </c>
      <c r="AB117" s="35" t="str">
        <f>IF('3i SMNCC'!X$64="-","-",'3i SMNCC'!X$64)</f>
        <v>-</v>
      </c>
      <c r="AC117" s="35" t="str">
        <f>IF('3i SMNCC'!Y$64="-","-",'3i SMNCC'!Y$64)</f>
        <v>-</v>
      </c>
      <c r="AD117" s="25"/>
    </row>
    <row r="118" spans="1:30" s="26" customFormat="1" ht="11.25" customHeight="1" x14ac:dyDescent="0.15">
      <c r="A118" s="207"/>
      <c r="B118" s="123" t="s">
        <v>248</v>
      </c>
      <c r="C118" s="123" t="s">
        <v>187</v>
      </c>
      <c r="D118" s="121" t="s">
        <v>130</v>
      </c>
      <c r="E118" s="75"/>
      <c r="F118" s="27"/>
      <c r="G118" s="35">
        <f>IF('3g CPIH'!C$17="-","-",'3j PAAC PAP'!$G$17*('3g CPIH'!C$17/'3g CPIH'!$G$17))</f>
        <v>23.857918590998043</v>
      </c>
      <c r="H118" s="35">
        <f>IF('3g CPIH'!D$17="-","-",'3j PAAC PAP'!$G$17*('3g CPIH'!D$17/'3g CPIH'!$G$17))</f>
        <v>23.905682191780819</v>
      </c>
      <c r="I118" s="35">
        <f>IF('3g CPIH'!E$17="-","-",'3j PAAC PAP'!$G$17*('3g CPIH'!E$17/'3g CPIH'!$G$17))</f>
        <v>23.977327592954992</v>
      </c>
      <c r="J118" s="35">
        <f>IF('3g CPIH'!F$17="-","-",'3j PAAC PAP'!$G$17*('3g CPIH'!F$17/'3g CPIH'!$G$17))</f>
        <v>24.120618395303325</v>
      </c>
      <c r="K118" s="35">
        <f>IF('3g CPIH'!G$17="-","-",'3j PAAC PAP'!$G$17*('3g CPIH'!G$17/'3g CPIH'!$G$17))</f>
        <v>24.4072</v>
      </c>
      <c r="L118" s="35">
        <f>IF('3g CPIH'!H$17="-","-",'3j PAAC PAP'!$G$17*('3g CPIH'!H$17/'3g CPIH'!$G$17))</f>
        <v>24.717663405088064</v>
      </c>
      <c r="M118" s="35">
        <f>IF('3g CPIH'!I$17="-","-",'3j PAAC PAP'!$G$17*('3g CPIH'!I$17/'3g CPIH'!$G$17))</f>
        <v>25.075890410958902</v>
      </c>
      <c r="N118" s="35">
        <f>IF('3g CPIH'!J$17="-","-",'3j PAAC PAP'!$G$17*('3g CPIH'!J$17/'3g CPIH'!$G$17))</f>
        <v>25.290826614481411</v>
      </c>
      <c r="O118" s="27"/>
      <c r="P118" s="35">
        <f>IF('3g CPIH'!L$17="-","-",'3j PAAC PAP'!$G$17*('3g CPIH'!L$17/'3g CPIH'!$G$17))</f>
        <v>25.290826614481411</v>
      </c>
      <c r="Q118" s="35">
        <f>IF('3g CPIH'!M$17="-","-",'3j PAAC PAP'!$G$17*('3g CPIH'!M$17/'3g CPIH'!$G$17))</f>
        <v>25.577408219178082</v>
      </c>
      <c r="R118" s="35">
        <f>IF('3g CPIH'!N$17="-","-",'3j PAAC PAP'!$G$17*('3g CPIH'!N$17/'3g CPIH'!$G$17))</f>
        <v>25.768462622309197</v>
      </c>
      <c r="S118" s="35">
        <f>IF('3g CPIH'!O$17="-","-",'3j PAAC PAP'!$G$17*('3g CPIH'!O$17/'3g CPIH'!$G$17))</f>
        <v>25.911753424657533</v>
      </c>
      <c r="T118" s="35">
        <f>IF('3g CPIH'!P$17="-","-",'3j PAAC PAP'!$G$17*('3g CPIH'!P$17/'3g CPIH'!$G$17))</f>
        <v>25.983398825831699</v>
      </c>
      <c r="U118" s="35">
        <f>IF('3g CPIH'!Q$17="-","-",'3j PAAC PAP'!$G$17*('3g CPIH'!Q$17/'3g CPIH'!$G$17))</f>
        <v>26.126689628180038</v>
      </c>
      <c r="V118" s="35">
        <f>IF('3g CPIH'!R$17="-","-",'3j PAAC PAP'!$G$17*('3g CPIH'!R$17/'3g CPIH'!$G$17))</f>
        <v>26.604325636007829</v>
      </c>
      <c r="W118" s="35">
        <f>IF('3g CPIH'!S$17="-","-",'3j PAAC PAP'!$G$17*('3g CPIH'!S$17/'3g CPIH'!$G$17))</f>
        <v>27.39242504892368</v>
      </c>
      <c r="X118" s="27"/>
      <c r="Y118" s="35">
        <f>IF('3g CPIH'!U$17="-","-",'3j PAAC PAP'!$G$17*('3g CPIH'!U$17/'3g CPIH'!$G$17))</f>
        <v>28.777569471624265</v>
      </c>
      <c r="Z118" s="35" t="str">
        <f>IF('3g CPIH'!V$17="-","-",'3j PAAC PAP'!$G$17*('3g CPIH'!V$17/'3g CPIH'!$G$17))</f>
        <v>-</v>
      </c>
      <c r="AA118" s="35" t="str">
        <f>IF('3g CPIH'!W$17="-","-",'3j PAAC PAP'!$G$17*('3g CPIH'!W$17/'3g CPIH'!$G$17))</f>
        <v>-</v>
      </c>
      <c r="AB118" s="35" t="str">
        <f>IF('3g CPIH'!X$17="-","-",'3j PAAC PAP'!$G$17*('3g CPIH'!X$17/'3g CPIH'!$G$17))</f>
        <v>-</v>
      </c>
      <c r="AC118" s="35" t="str">
        <f>IF('3g CPIH'!Y$17="-","-",'3j PAAC PAP'!$G$17*('3g CPIH'!Y$17/'3g CPIH'!$G$17))</f>
        <v>-</v>
      </c>
      <c r="AD118" s="25"/>
    </row>
    <row r="119" spans="1:30" s="26" customFormat="1" ht="11.25" customHeight="1" x14ac:dyDescent="0.15">
      <c r="A119" s="207"/>
      <c r="B119" s="123" t="s">
        <v>248</v>
      </c>
      <c r="C119" s="123" t="s">
        <v>188</v>
      </c>
      <c r="D119" s="121" t="s">
        <v>130</v>
      </c>
      <c r="E119" s="75"/>
      <c r="F119" s="27"/>
      <c r="G119" s="35">
        <f>IF(G114="-","-",SUM(G111:G117)*'3j PAAC PAP'!$G$35)</f>
        <v>0</v>
      </c>
      <c r="H119" s="35">
        <f>IF(H114="-","-",SUM(H111:H117)*'3j PAAC PAP'!$G$35)</f>
        <v>0</v>
      </c>
      <c r="I119" s="35">
        <f>IF(I114="-","-",SUM(I111:I117)*'3j PAAC PAP'!$G$35)</f>
        <v>0</v>
      </c>
      <c r="J119" s="35">
        <f>IF(J114="-","-",SUM(J111:J117)*'3j PAAC PAP'!$G$35)</f>
        <v>0</v>
      </c>
      <c r="K119" s="35">
        <f>IF(K114="-","-",SUM(K111:K117)*'3j PAAC PAP'!$G$35)</f>
        <v>0</v>
      </c>
      <c r="L119" s="35">
        <f>IF(L114="-","-",SUM(L111:L117)*'3j PAAC PAP'!$G$35)</f>
        <v>0</v>
      </c>
      <c r="M119" s="35">
        <f>IF(M114="-","-",SUM(M111:M117)*'3j PAAC PAP'!$G$35)</f>
        <v>0</v>
      </c>
      <c r="N119" s="35">
        <f>IF(N114="-","-",SUM(N111:N117)*'3j PAAC PAP'!$G$35)</f>
        <v>0</v>
      </c>
      <c r="O119" s="27"/>
      <c r="P119" s="35">
        <f>IF(P114="-","-",SUM(P111:P117)*'3j PAAC PAP'!$G$35)</f>
        <v>0</v>
      </c>
      <c r="Q119" s="35">
        <f>IF(Q114="-","-",SUM(Q111:Q117)*'3j PAAC PAP'!$G$35)</f>
        <v>0</v>
      </c>
      <c r="R119" s="35">
        <f>IF(R114="-","-",SUM(R111:R117)*'3j PAAC PAP'!$G$35)</f>
        <v>0</v>
      </c>
      <c r="S119" s="35">
        <f>IF(S114="-","-",SUM(S111:S117)*'3j PAAC PAP'!$G$35)</f>
        <v>0</v>
      </c>
      <c r="T119" s="35">
        <f>IF(T114="-","-",SUM(T111:T117)*'3j PAAC PAP'!$G$35)</f>
        <v>0</v>
      </c>
      <c r="U119" s="35">
        <f>IF(U114="-","-",SUM(U111:U117)*'3j PAAC PAP'!$G$35)</f>
        <v>0</v>
      </c>
      <c r="V119" s="35">
        <f>IF(V114="-","-",SUM(V111:V117)*'3j PAAC PAP'!$G$35)</f>
        <v>0</v>
      </c>
      <c r="W119" s="35">
        <f>IF(W114="-","-",SUM(W111:W117)*'3j PAAC PAP'!$G$35)</f>
        <v>0</v>
      </c>
      <c r="X119" s="27"/>
      <c r="Y119" s="35">
        <f>IF(Y114="-","-",SUM(Y111:Y117)*'3j PAAC PAP'!$G$35)</f>
        <v>0</v>
      </c>
      <c r="Z119" s="35" t="str">
        <f>IF(Z114="-","-",SUM(Z111:Z117)*'3j PAAC PAP'!$G$35)</f>
        <v>-</v>
      </c>
      <c r="AA119" s="35" t="str">
        <f>IF(AA114="-","-",SUM(AA111:AA117)*'3j PAAC PAP'!$G$35)</f>
        <v>-</v>
      </c>
      <c r="AB119" s="35" t="str">
        <f>IF(AB114="-","-",SUM(AB111:AB117)*'3j PAAC PAP'!$G$35)</f>
        <v>-</v>
      </c>
      <c r="AC119" s="35" t="str">
        <f>IF(AC114="-","-",SUM(AC111:AC117)*'3j PAAC PAP'!$G$35)</f>
        <v>-</v>
      </c>
      <c r="AD119" s="25"/>
    </row>
    <row r="120" spans="1:30" s="26" customFormat="1" ht="11.25" customHeight="1" x14ac:dyDescent="0.15">
      <c r="A120" s="207"/>
      <c r="B120" s="123" t="s">
        <v>189</v>
      </c>
      <c r="C120" s="123" t="s">
        <v>250</v>
      </c>
      <c r="D120" s="121" t="s">
        <v>130</v>
      </c>
      <c r="E120" s="75"/>
      <c r="F120" s="27"/>
      <c r="G120" s="35">
        <f>IF(G114="-","-",SUM(G111:G119)*'3k EBIT'!$E$9)</f>
        <v>1.6766429246831682</v>
      </c>
      <c r="H120" s="35">
        <f>IF(H114="-","-",SUM(H111:H119)*'3k EBIT'!$E$9)</f>
        <v>1.6790815643450077</v>
      </c>
      <c r="I120" s="35">
        <f>IF(I114="-","-",SUM(I111:I119)*'3k EBIT'!$E$9)</f>
        <v>1.8363738033152017</v>
      </c>
      <c r="J120" s="35">
        <f>IF(J114="-","-",SUM(J111:J119)*'3k EBIT'!$E$9)</f>
        <v>1.8436897223007203</v>
      </c>
      <c r="K120" s="35">
        <f>IF(K114="-","-",SUM(K111:K119)*'3k EBIT'!$E$9)</f>
        <v>1.6947271711103193</v>
      </c>
      <c r="L120" s="35">
        <f>IF(L114="-","-",SUM(L111:L119)*'3k EBIT'!$E$9)</f>
        <v>1.7080398374410315</v>
      </c>
      <c r="M120" s="35">
        <f>IF(M114="-","-",SUM(M111:M119)*'3k EBIT'!$E$9)</f>
        <v>1.7631619012441706</v>
      </c>
      <c r="N120" s="35">
        <f>IF(N114="-","-",SUM(N111:N119)*'3k EBIT'!$E$9)</f>
        <v>1.7751460175509353</v>
      </c>
      <c r="O120" s="27"/>
      <c r="P120" s="35">
        <f>IF(P114="-","-",SUM(P111:P119)*'3k EBIT'!$E$9)</f>
        <v>1.7751460175509353</v>
      </c>
      <c r="Q120" s="35">
        <f>IF(Q114="-","-",SUM(Q111:Q119)*'3k EBIT'!$E$9)</f>
        <v>1.8409068552637402</v>
      </c>
      <c r="R120" s="35">
        <f>IF(R114="-","-",SUM(R111:R119)*'3k EBIT'!$E$9)</f>
        <v>1.8471469247716503</v>
      </c>
      <c r="S120" s="35">
        <f>IF(S114="-","-",SUM(S111:S119)*'3k EBIT'!$E$9)</f>
        <v>1.9024528277871942</v>
      </c>
      <c r="T120" s="35">
        <f>IF(T114="-","-",SUM(T111:T119)*'3k EBIT'!$E$9)</f>
        <v>1.8883690890058096</v>
      </c>
      <c r="U120" s="35">
        <f>IF(U114="-","-",SUM(U111:U119)*'3k EBIT'!$E$9)</f>
        <v>1.8318131698920121</v>
      </c>
      <c r="V120" s="35">
        <f>IF(V114="-","-",SUM(V111:V119)*'3k EBIT'!$E$9)</f>
        <v>1.8594216328850515</v>
      </c>
      <c r="W120" s="35">
        <f>IF(W114="-","-",SUM(W111:W119)*'3k EBIT'!$E$9)</f>
        <v>3.0597398738222932</v>
      </c>
      <c r="X120" s="27"/>
      <c r="Y120" s="35">
        <f>IF(Y114="-","-",SUM(Y111:Y119)*'3k EBIT'!$E$9)</f>
        <v>3.1342465048061716</v>
      </c>
      <c r="Z120" s="35" t="str">
        <f>IF(Z114="-","-",SUM(Z111:Z119)*'3k EBIT'!$E$9)</f>
        <v>-</v>
      </c>
      <c r="AA120" s="35" t="str">
        <f>IF(AA114="-","-",SUM(AA111:AA119)*'3k EBIT'!$E$9)</f>
        <v>-</v>
      </c>
      <c r="AB120" s="35" t="str">
        <f>IF(AB114="-","-",SUM(AB111:AB119)*'3k EBIT'!$E$9)</f>
        <v>-</v>
      </c>
      <c r="AC120" s="35" t="str">
        <f>IF(AC114="-","-",SUM(AC111:AC119)*'3k EBIT'!$E$9)</f>
        <v>-</v>
      </c>
      <c r="AD120" s="25"/>
    </row>
    <row r="121" spans="1:30" s="26" customFormat="1" ht="11.25" x14ac:dyDescent="0.15">
      <c r="A121" s="207"/>
      <c r="B121" s="123" t="s">
        <v>251</v>
      </c>
      <c r="C121" s="158" t="s">
        <v>252</v>
      </c>
      <c r="D121" s="121" t="s">
        <v>130</v>
      </c>
      <c r="E121" s="116"/>
      <c r="F121" s="27"/>
      <c r="G121" s="35">
        <f>IF(G116="-","-",SUM(G111:G114,G116:G120)*'3l HAP'!$E$10)</f>
        <v>1.0413532478571814</v>
      </c>
      <c r="H121" s="35">
        <f>IF(H116="-","-",SUM(H111:H114,H116:H120)*'3l HAP'!$E$10)</f>
        <v>1.0432324114646192</v>
      </c>
      <c r="I121" s="35">
        <f>IF(I116="-","-",SUM(I111:I114,I116:I120)*'3l HAP'!$E$10)</f>
        <v>1.0492225639350206</v>
      </c>
      <c r="J121" s="35">
        <f>IF(J116="-","-",SUM(J111:J114,J116:J120)*'3l HAP'!$E$10)</f>
        <v>1.0548600547573339</v>
      </c>
      <c r="K121" s="35">
        <f>IF(K116="-","-",SUM(K111:K114,K116:K120)*'3l HAP'!$E$10)</f>
        <v>1.0649077186769405</v>
      </c>
      <c r="L121" s="35">
        <f>IF(L116="-","-",SUM(L111:L114,L116:L120)*'3l HAP'!$E$10)</f>
        <v>1.0751661748474455</v>
      </c>
      <c r="M121" s="35">
        <f>IF(M116="-","-",SUM(M111:M114,M116:M120)*'3l HAP'!$E$10)</f>
        <v>1.1219172312048677</v>
      </c>
      <c r="N121" s="35">
        <f>IF(N116="-","-",SUM(N111:N114,N116:N120)*'3l HAP'!$E$10)</f>
        <v>1.1311519351192563</v>
      </c>
      <c r="O121" s="27"/>
      <c r="P121" s="35">
        <f>IF(P116="-","-",SUM(P111:P114,P116:P120)*'3l HAP'!$E$10)</f>
        <v>1.1311519351192563</v>
      </c>
      <c r="Q121" s="35">
        <f>IF(Q116="-","-",SUM(Q111:Q114,Q116:Q120)*'3l HAP'!$E$10)</f>
        <v>1.170069108291069</v>
      </c>
      <c r="R121" s="35">
        <f>IF(R116="-","-",SUM(R111:R114,R116:R120)*'3l HAP'!$E$10)</f>
        <v>1.1748775724978313</v>
      </c>
      <c r="S121" s="35">
        <f>IF(S116="-","-",SUM(S111:S114,S116:S120)*'3l HAP'!$E$10)</f>
        <v>1.2073415859235197</v>
      </c>
      <c r="T121" s="35">
        <f>IF(T116="-","-",SUM(T111:T114,T116:T120)*'3l HAP'!$E$10)</f>
        <v>1.1964889578010545</v>
      </c>
      <c r="U121" s="35">
        <f>IF(U116="-","-",SUM(U111:U114,U116:U120)*'3l HAP'!$E$10)</f>
        <v>1.1983318776840486</v>
      </c>
      <c r="V121" s="35">
        <f>IF(V116="-","-",SUM(V111:V114,V116:V120)*'3l HAP'!$E$10)</f>
        <v>1.2196063692481998</v>
      </c>
      <c r="W121" s="35">
        <f>IF(W116="-","-",SUM(W111:W114,W116:W120)*'3l HAP'!$E$10)</f>
        <v>1.3044746558080074</v>
      </c>
      <c r="X121" s="27"/>
      <c r="Y121" s="35">
        <f>IF(Y116="-","-",SUM(Y111:Y114,Y116:Y120)*'3l HAP'!$E$10)</f>
        <v>1.3618878733688511</v>
      </c>
      <c r="Z121" s="35" t="str">
        <f>IF(Z116="-","-",SUM(Z111:Z114,Z116:Z120)*'3l HAP'!$E$10)</f>
        <v>-</v>
      </c>
      <c r="AA121" s="35" t="str">
        <f>IF(AA116="-","-",SUM(AA111:AA114,AA116:AA120)*'3l HAP'!$E$10)</f>
        <v>-</v>
      </c>
      <c r="AB121" s="35" t="str">
        <f>IF(AB116="-","-",SUM(AB111:AB114,AB116:AB120)*'3l HAP'!$E$10)</f>
        <v>-</v>
      </c>
      <c r="AC121" s="35" t="str">
        <f>IF(AC116="-","-",SUM(AC111:AC114,AC116:AC120)*'3l HAP'!$E$10)</f>
        <v>-</v>
      </c>
      <c r="AD121" s="25"/>
    </row>
    <row r="122" spans="1:30" s="26" customFormat="1" ht="11.25" x14ac:dyDescent="0.15">
      <c r="A122" s="207"/>
      <c r="B122" s="123" t="s">
        <v>253</v>
      </c>
      <c r="C122" s="123" t="str">
        <f>B122&amp;"_"&amp;D122</f>
        <v>Total_South East</v>
      </c>
      <c r="D122" s="121" t="s">
        <v>130</v>
      </c>
      <c r="E122" s="75"/>
      <c r="F122" s="27"/>
      <c r="G122" s="35">
        <f t="shared" ref="G122:N122" si="24">IF(G116="-","-",SUM(G111:G121))</f>
        <v>89.285681255314429</v>
      </c>
      <c r="H122" s="35">
        <f t="shared" si="24"/>
        <v>89.415909821793093</v>
      </c>
      <c r="I122" s="35">
        <f t="shared" si="24"/>
        <v>97.700435447960757</v>
      </c>
      <c r="J122" s="35">
        <f t="shared" si="24"/>
        <v>98.091121147396763</v>
      </c>
      <c r="K122" s="35">
        <f t="shared" si="24"/>
        <v>90.261037776524105</v>
      </c>
      <c r="L122" s="35">
        <f t="shared" si="24"/>
        <v>90.971962592267388</v>
      </c>
      <c r="M122" s="35">
        <f t="shared" si="24"/>
        <v>93.91987370308982</v>
      </c>
      <c r="N122" s="35">
        <f t="shared" si="24"/>
        <v>94.559851109988216</v>
      </c>
      <c r="O122" s="27"/>
      <c r="P122" s="35">
        <f t="shared" ref="P122:W122" si="25">IF(P116="-","-",SUM(P111:P121))</f>
        <v>94.559851109988216</v>
      </c>
      <c r="Q122" s="35">
        <f t="shared" si="25"/>
        <v>98.05986357527209</v>
      </c>
      <c r="R122" s="35">
        <f t="shared" si="25"/>
        <v>98.393096614764858</v>
      </c>
      <c r="S122" s="35">
        <f t="shared" si="25"/>
        <v>101.33639642668027</v>
      </c>
      <c r="T122" s="35">
        <f t="shared" si="25"/>
        <v>100.58429469518612</v>
      </c>
      <c r="U122" s="35">
        <f t="shared" si="25"/>
        <v>97.609511522793554</v>
      </c>
      <c r="V122" s="35">
        <f t="shared" si="25"/>
        <v>99.083862413794307</v>
      </c>
      <c r="W122" s="35">
        <f t="shared" si="25"/>
        <v>162.34334886576687</v>
      </c>
      <c r="X122" s="27"/>
      <c r="Y122" s="35">
        <f t="shared" ref="Y122:AC122" si="26">IF(Y116="-","-",SUM(Y111:Y121))</f>
        <v>166.3221620943136</v>
      </c>
      <c r="Z122" s="35" t="str">
        <f t="shared" si="26"/>
        <v>-</v>
      </c>
      <c r="AA122" s="35" t="str">
        <f t="shared" si="26"/>
        <v>-</v>
      </c>
      <c r="AB122" s="35" t="str">
        <f t="shared" si="26"/>
        <v>-</v>
      </c>
      <c r="AC122" s="35" t="str">
        <f t="shared" si="26"/>
        <v>-</v>
      </c>
      <c r="AD122" s="25"/>
    </row>
    <row r="123" spans="1:30" s="26" customFormat="1" ht="11.25" x14ac:dyDescent="0.15">
      <c r="A123" s="207"/>
      <c r="B123" s="120" t="s">
        <v>244</v>
      </c>
      <c r="C123" s="120" t="s">
        <v>180</v>
      </c>
      <c r="D123" s="122" t="s">
        <v>135</v>
      </c>
      <c r="E123" s="119"/>
      <c r="F123" s="27"/>
      <c r="G123" s="117" t="s">
        <v>249</v>
      </c>
      <c r="H123" s="117" t="s">
        <v>249</v>
      </c>
      <c r="I123" s="117" t="s">
        <v>249</v>
      </c>
      <c r="J123" s="117" t="s">
        <v>249</v>
      </c>
      <c r="K123" s="117" t="s">
        <v>249</v>
      </c>
      <c r="L123" s="117" t="s">
        <v>249</v>
      </c>
      <c r="M123" s="117" t="s">
        <v>249</v>
      </c>
      <c r="N123" s="117" t="s">
        <v>249</v>
      </c>
      <c r="O123" s="27"/>
      <c r="P123" s="117" t="s">
        <v>249</v>
      </c>
      <c r="Q123" s="117" t="s">
        <v>249</v>
      </c>
      <c r="R123" s="117" t="s">
        <v>249</v>
      </c>
      <c r="S123" s="117" t="s">
        <v>249</v>
      </c>
      <c r="T123" s="117" t="s">
        <v>249</v>
      </c>
      <c r="U123" s="117" t="s">
        <v>249</v>
      </c>
      <c r="V123" s="117" t="s">
        <v>249</v>
      </c>
      <c r="W123" s="117" t="s">
        <v>249</v>
      </c>
      <c r="X123" s="27"/>
      <c r="Y123" s="117" t="s">
        <v>249</v>
      </c>
      <c r="Z123" s="117" t="s">
        <v>249</v>
      </c>
      <c r="AA123" s="117" t="s">
        <v>249</v>
      </c>
      <c r="AB123" s="117" t="s">
        <v>249</v>
      </c>
      <c r="AC123" s="117" t="s">
        <v>249</v>
      </c>
      <c r="AD123" s="25"/>
    </row>
    <row r="124" spans="1:30" s="26" customFormat="1" ht="11.25" x14ac:dyDescent="0.15">
      <c r="A124" s="207"/>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x14ac:dyDescent="0.15">
      <c r="A125" s="207"/>
      <c r="B125" s="120" t="s">
        <v>245</v>
      </c>
      <c r="C125" s="120" t="s">
        <v>182</v>
      </c>
      <c r="D125" s="122" t="s">
        <v>135</v>
      </c>
      <c r="E125" s="119"/>
      <c r="F125" s="27"/>
      <c r="G125" s="117" t="str">
        <f>IF('3c AA'!J162="-","-",'3c AA'!J162)</f>
        <v>-</v>
      </c>
      <c r="H125" s="117" t="str">
        <f>IF('3c AA'!K162="-","-",'3c AA'!K162)</f>
        <v>-</v>
      </c>
      <c r="I125" s="117" t="str">
        <f>IF('3c AA'!L162="-","-",'3c AA'!L162)</f>
        <v>-</v>
      </c>
      <c r="J125" s="117" t="str">
        <f>IF('3c AA'!M162="-","-",'3c AA'!M162)</f>
        <v>-</v>
      </c>
      <c r="K125" s="117" t="str">
        <f>IF('3c AA'!N162="-","-",'3c AA'!N162)</f>
        <v>-</v>
      </c>
      <c r="L125" s="117" t="str">
        <f>IF('3c AA'!O162="-","-",'3c AA'!O162)</f>
        <v>-</v>
      </c>
      <c r="M125" s="117" t="str">
        <f>IF('3c AA'!P162="-","-",'3c AA'!P162)</f>
        <v>-</v>
      </c>
      <c r="N125" s="117" t="str">
        <f>IF('3c AA'!Q162="-","-",'3c AA'!Q162)</f>
        <v>-</v>
      </c>
      <c r="O125" s="27"/>
      <c r="P125" s="117" t="str">
        <f>IF('3c AA'!S162="-","-",'3c AA'!S162)</f>
        <v>-</v>
      </c>
      <c r="Q125" s="117" t="str">
        <f>IF('3c AA'!T162="-","-",'3c AA'!T162)</f>
        <v>-</v>
      </c>
      <c r="R125" s="117" t="str">
        <f>IF('3c AA'!U162="-","-",'3c AA'!U162)</f>
        <v>-</v>
      </c>
      <c r="S125" s="117" t="str">
        <f>IF('3c AA'!V162="-","-",'3c AA'!V162)</f>
        <v>-</v>
      </c>
      <c r="T125" s="117">
        <f>IF('3c AA'!W162="-","-",'3c AA'!W162)</f>
        <v>0</v>
      </c>
      <c r="U125" s="117">
        <f>IF('3c AA'!X162="-","-",'3c AA'!X162)</f>
        <v>0</v>
      </c>
      <c r="V125" s="117">
        <f>IF('3c AA'!Y162="-","-",'3c AA'!Y162)</f>
        <v>0</v>
      </c>
      <c r="W125" s="117" t="str">
        <f>IF('3c AA'!Z162="-","-",'3c AA'!Z162)</f>
        <v>-</v>
      </c>
      <c r="X125" s="27"/>
      <c r="Y125" s="117">
        <f>IF('3c AA'!AB162="-","-",'3c AA'!AB162)</f>
        <v>0</v>
      </c>
      <c r="Z125" s="117" t="str">
        <f>IF('3c AA'!AC162="-","-",'3c AA'!AC162)</f>
        <v>-</v>
      </c>
      <c r="AA125" s="117" t="str">
        <f>IF('3c AA'!AD162="-","-",'3c AA'!AD162)</f>
        <v>-</v>
      </c>
      <c r="AB125" s="117" t="str">
        <f>IF('3c AA'!AE162="-","-",'3c AA'!AE162)</f>
        <v>-</v>
      </c>
      <c r="AC125" s="117" t="str">
        <f>IF('3c AA'!AF162="-","-",'3c AA'!AF162)</f>
        <v>-</v>
      </c>
      <c r="AD125" s="25"/>
    </row>
    <row r="126" spans="1:30" s="26" customFormat="1" ht="11.25" customHeight="1" x14ac:dyDescent="0.15">
      <c r="A126" s="207"/>
      <c r="B126" s="120" t="s">
        <v>246</v>
      </c>
      <c r="C126" s="120" t="s">
        <v>183</v>
      </c>
      <c r="D126" s="122" t="s">
        <v>135</v>
      </c>
      <c r="E126" s="119"/>
      <c r="F126" s="27"/>
      <c r="G126" s="117">
        <f>IF('3d PC'!G15="-","-",'3d PC'!G61)</f>
        <v>6.5567588596821027</v>
      </c>
      <c r="H126" s="117">
        <f>IF('3d PC'!H15="-","-",'3d PC'!H61)</f>
        <v>6.5567588596821027</v>
      </c>
      <c r="I126" s="117">
        <f>IF('3d PC'!I15="-","-",'3d PC'!I61)</f>
        <v>6.6197359495950758</v>
      </c>
      <c r="J126" s="117">
        <f>IF('3d PC'!J15="-","-",'3d PC'!J61)</f>
        <v>6.6197359495950758</v>
      </c>
      <c r="K126" s="117">
        <f>IF('3d PC'!K15="-","-",'3d PC'!K61)</f>
        <v>6.6995028867368616</v>
      </c>
      <c r="L126" s="117">
        <f>IF('3d PC'!L15="-","-",'3d PC'!L61)</f>
        <v>6.6995028867368616</v>
      </c>
      <c r="M126" s="117">
        <f>IF('3d PC'!M15="-","-",'3d PC'!M61)</f>
        <v>7.1131218301273513</v>
      </c>
      <c r="N126" s="117">
        <f>IF('3d PC'!N15="-","-",'3d PC'!N61)</f>
        <v>7.1131218301273513</v>
      </c>
      <c r="O126" s="27"/>
      <c r="P126" s="117">
        <f>'3d PC'!P61</f>
        <v>7.1131218301273513</v>
      </c>
      <c r="Q126" s="117">
        <f>'3d PC'!Q61</f>
        <v>7.2804579515147188</v>
      </c>
      <c r="R126" s="117">
        <f>'3d PC'!R61</f>
        <v>7.1935840895118579</v>
      </c>
      <c r="S126" s="117">
        <f>'3d PC'!S61</f>
        <v>7.3593999937099728</v>
      </c>
      <c r="T126" s="117">
        <f>'3d PC'!T61</f>
        <v>7.0492243060839304</v>
      </c>
      <c r="U126" s="117">
        <f>'3d PC'!U61</f>
        <v>7.1089669218364691</v>
      </c>
      <c r="V126" s="117">
        <f>'3d PC'!V61</f>
        <v>6.9829560851947949</v>
      </c>
      <c r="W126" s="117">
        <f>'3d PC'!W61</f>
        <v>9.6262235975887975</v>
      </c>
      <c r="X126" s="27"/>
      <c r="Y126" s="117">
        <f>'3d PC'!Y61</f>
        <v>9.9504863797742438</v>
      </c>
      <c r="Z126" s="117" t="str">
        <f>'3d PC'!Z61</f>
        <v>-</v>
      </c>
      <c r="AA126" s="117" t="str">
        <f>'3d PC'!AA61</f>
        <v>-</v>
      </c>
      <c r="AB126" s="117" t="str">
        <f>'3d PC'!AB61</f>
        <v>-</v>
      </c>
      <c r="AC126" s="117" t="str">
        <f>'3d PC'!AC61</f>
        <v>-</v>
      </c>
      <c r="AD126" s="25"/>
    </row>
    <row r="127" spans="1:30" s="26" customFormat="1" ht="11.25" customHeight="1" x14ac:dyDescent="0.15">
      <c r="A127" s="207"/>
      <c r="B127" s="120" t="s">
        <v>247</v>
      </c>
      <c r="C127" s="120" t="s">
        <v>184</v>
      </c>
      <c r="D127" s="122" t="s">
        <v>135</v>
      </c>
      <c r="E127" s="119"/>
      <c r="F127" s="27"/>
      <c r="G127" s="117">
        <f>IF('3e NC-Elec'!H52="-","-",'3e NC-Elec'!H52)</f>
        <v>14.490500000000003</v>
      </c>
      <c r="H127" s="117">
        <f>IF('3e NC-Elec'!I52="-","-",'3e NC-Elec'!I52)</f>
        <v>14.490500000000003</v>
      </c>
      <c r="I127" s="117">
        <f>IF('3e NC-Elec'!J52="-","-",'3e NC-Elec'!J52)</f>
        <v>20.293999999999997</v>
      </c>
      <c r="J127" s="117">
        <f>IF('3e NC-Elec'!K52="-","-",'3e NC-Elec'!K52)</f>
        <v>20.293999999999997</v>
      </c>
      <c r="K127" s="117">
        <f>IF('3e NC-Elec'!L52="-","-",'3e NC-Elec'!L52)</f>
        <v>16.206000000000003</v>
      </c>
      <c r="L127" s="117">
        <f>IF('3e NC-Elec'!M52="-","-",'3e NC-Elec'!M52)</f>
        <v>16.206000000000003</v>
      </c>
      <c r="M127" s="117">
        <f>IF('3e NC-Elec'!N52="-","-",'3e NC-Elec'!N52)</f>
        <v>16.716999999999999</v>
      </c>
      <c r="N127" s="117">
        <f>IF('3e NC-Elec'!O52="-","-",'3e NC-Elec'!O52)</f>
        <v>16.716999999999999</v>
      </c>
      <c r="O127" s="27"/>
      <c r="P127" s="117">
        <f>'3e NC-Elec'!Q52</f>
        <v>16.716999999999999</v>
      </c>
      <c r="Q127" s="117">
        <f>'3e NC-Elec'!R52</f>
        <v>15.9505</v>
      </c>
      <c r="R127" s="117">
        <f>'3e NC-Elec'!S52</f>
        <v>15.9505</v>
      </c>
      <c r="S127" s="117">
        <f>'3e NC-Elec'!T52</f>
        <v>16.023499999999999</v>
      </c>
      <c r="T127" s="117">
        <f>'3e NC-Elec'!U52</f>
        <v>16.023499999999999</v>
      </c>
      <c r="U127" s="117">
        <f>'3e NC-Elec'!V52</f>
        <v>17.373999999999999</v>
      </c>
      <c r="V127" s="117">
        <f>'3e NC-Elec'!W52</f>
        <v>17.373999999999999</v>
      </c>
      <c r="W127" s="117">
        <f>'3e NC-Elec'!X52</f>
        <v>93.950999999999979</v>
      </c>
      <c r="X127" s="27"/>
      <c r="Y127" s="117">
        <f>'3e NC-Elec'!Z52</f>
        <v>93.950999999999979</v>
      </c>
      <c r="Z127" s="117" t="str">
        <f>'3e NC-Elec'!AA52</f>
        <v>-</v>
      </c>
      <c r="AA127" s="117" t="str">
        <f>'3e NC-Elec'!AB52</f>
        <v>-</v>
      </c>
      <c r="AB127" s="117" t="str">
        <f>'3e NC-Elec'!AC52</f>
        <v>-</v>
      </c>
      <c r="AC127" s="117" t="str">
        <f>'3e NC-Elec'!AD52</f>
        <v>-</v>
      </c>
      <c r="AD127" s="25"/>
    </row>
    <row r="128" spans="1:30" s="26" customFormat="1" ht="12.6" customHeight="1" x14ac:dyDescent="0.15">
      <c r="A128" s="207"/>
      <c r="B128" s="120" t="s">
        <v>248</v>
      </c>
      <c r="C128" s="120" t="s">
        <v>185</v>
      </c>
      <c r="D128" s="122" t="s">
        <v>135</v>
      </c>
      <c r="E128" s="119"/>
      <c r="F128" s="27"/>
      <c r="G128" s="117">
        <f>IF('3g CPIH'!C$17="-","-",'3h OC '!$E$9*('3g CPIH'!C$17/'3g CPIH'!$G$17))</f>
        <v>39.034507632093934</v>
      </c>
      <c r="H128" s="117">
        <f>IF('3g CPIH'!D$17="-","-",'3h OC '!$E$9*('3g CPIH'!D$17/'3g CPIH'!$G$17))</f>
        <v>39.112654794520544</v>
      </c>
      <c r="I128" s="117">
        <f>IF('3g CPIH'!E$17="-","-",'3h OC '!$E$9*('3g CPIH'!E$17/'3g CPIH'!$G$17))</f>
        <v>39.229875538160471</v>
      </c>
      <c r="J128" s="117">
        <f>IF('3g CPIH'!F$17="-","-",'3h OC '!$E$9*('3g CPIH'!F$17/'3g CPIH'!$G$17))</f>
        <v>39.464317025440316</v>
      </c>
      <c r="K128" s="117">
        <f>IF('3g CPIH'!G$17="-","-",'3h OC '!$E$9*('3g CPIH'!G$17/'3g CPIH'!$G$17))</f>
        <v>39.933199999999999</v>
      </c>
      <c r="L128" s="117">
        <f>IF('3g CPIH'!H$17="-","-",'3h OC '!$E$9*('3g CPIH'!H$17/'3g CPIH'!$G$17))</f>
        <v>40.441156555772999</v>
      </c>
      <c r="M128" s="117">
        <f>IF('3g CPIH'!I$17="-","-",'3h OC '!$E$9*('3g CPIH'!I$17/'3g CPIH'!$G$17))</f>
        <v>41.027260273972601</v>
      </c>
      <c r="N128" s="117">
        <f>IF('3g CPIH'!J$17="-","-",'3h OC '!$E$9*('3g CPIH'!J$17/'3g CPIH'!$G$17))</f>
        <v>41.378922504892373</v>
      </c>
      <c r="O128" s="27"/>
      <c r="P128" s="117">
        <f>IF('3g CPIH'!L$17="-","-",'3h OC '!$E$9*('3g CPIH'!L$17/'3g CPIH'!$G$17))</f>
        <v>41.378922504892373</v>
      </c>
      <c r="Q128" s="117">
        <f>IF('3g CPIH'!M$17="-","-",'3h OC '!$E$9*('3g CPIH'!M$17/'3g CPIH'!$G$17))</f>
        <v>41.847805479452056</v>
      </c>
      <c r="R128" s="117">
        <f>IF('3g CPIH'!N$17="-","-",'3h OC '!$E$9*('3g CPIH'!N$17/'3g CPIH'!$G$17))</f>
        <v>42.160394129158512</v>
      </c>
      <c r="S128" s="117">
        <f>IF('3g CPIH'!O$17="-","-",'3h OC '!$E$9*('3g CPIH'!O$17/'3g CPIH'!$G$17))</f>
        <v>42.394835616438357</v>
      </c>
      <c r="T128" s="117">
        <f>IF('3g CPIH'!P$17="-","-",'3h OC '!$E$9*('3g CPIH'!P$17/'3g CPIH'!$G$17))</f>
        <v>42.512056360078276</v>
      </c>
      <c r="U128" s="117">
        <f>IF('3g CPIH'!Q$17="-","-",'3h OC '!$E$9*('3g CPIH'!Q$17/'3g CPIH'!$G$17))</f>
        <v>42.746497847358121</v>
      </c>
      <c r="V128" s="117">
        <f>IF('3g CPIH'!R$17="-","-",'3h OC '!$E$9*('3g CPIH'!R$17/'3g CPIH'!$G$17))</f>
        <v>43.527969471624267</v>
      </c>
      <c r="W128" s="117">
        <f>IF('3g CPIH'!S$17="-","-",'3h OC '!$E$9*('3g CPIH'!S$17/'3g CPIH'!$G$17))</f>
        <v>44.817397651663406</v>
      </c>
      <c r="X128" s="27"/>
      <c r="Y128" s="117">
        <f>IF('3g CPIH'!U$17="-","-",'3h OC '!$E$9*('3g CPIH'!U$17/'3g CPIH'!$G$17))</f>
        <v>47.083665362035227</v>
      </c>
      <c r="Z128" s="117" t="str">
        <f>IF('3g CPIH'!V$17="-","-",'3h OC '!$E$9*('3g CPIH'!V$17/'3g CPIH'!$G$17))</f>
        <v>-</v>
      </c>
      <c r="AA128" s="117" t="str">
        <f>IF('3g CPIH'!W$17="-","-",'3h OC '!$E$9*('3g CPIH'!W$17/'3g CPIH'!$G$17))</f>
        <v>-</v>
      </c>
      <c r="AB128" s="117" t="str">
        <f>IF('3g CPIH'!X$17="-","-",'3h OC '!$E$9*('3g CPIH'!X$17/'3g CPIH'!$G$17))</f>
        <v>-</v>
      </c>
      <c r="AC128" s="117" t="str">
        <f>IF('3g CPIH'!Y$17="-","-",'3h OC '!$E$9*('3g CPIH'!Y$17/'3g CPIH'!$G$17))</f>
        <v>-</v>
      </c>
      <c r="AD128" s="25"/>
    </row>
    <row r="129" spans="1:30" s="26" customFormat="1" ht="11.25" customHeight="1" x14ac:dyDescent="0.15">
      <c r="A129" s="207"/>
      <c r="B129" s="120" t="s">
        <v>248</v>
      </c>
      <c r="C129" s="120" t="s">
        <v>186</v>
      </c>
      <c r="D129" s="122" t="s">
        <v>135</v>
      </c>
      <c r="E129" s="119"/>
      <c r="F129" s="27"/>
      <c r="G129" s="117" t="s">
        <v>249</v>
      </c>
      <c r="H129" s="117" t="s">
        <v>249</v>
      </c>
      <c r="I129" s="117" t="s">
        <v>249</v>
      </c>
      <c r="J129" s="117" t="s">
        <v>249</v>
      </c>
      <c r="K129" s="117">
        <f>IF('3i SMNCC'!G$64="-","-",'3i SMNCC'!G$64)</f>
        <v>0</v>
      </c>
      <c r="L129" s="117">
        <f>IF('3i SMNCC'!H$64="-","-",'3i SMNCC'!H$64)</f>
        <v>-0.1310662676190151</v>
      </c>
      <c r="M129" s="117">
        <f>IF('3i SMNCC'!I$64="-","-",'3i SMNCC'!I$64)</f>
        <v>1.6490220555819262</v>
      </c>
      <c r="N129" s="117">
        <f>IF('3i SMNCC'!J$64="-","-",'3i SMNCC'!J$64)</f>
        <v>1.7011822078168848</v>
      </c>
      <c r="O129" s="27"/>
      <c r="P129" s="117">
        <f>IF('3i SMNCC'!L$64="-","-",'3i SMNCC'!L$64)</f>
        <v>1.7011822078168848</v>
      </c>
      <c r="Q129" s="117">
        <f>IF('3i SMNCC'!M$64="-","-",'3i SMNCC'!M$64)</f>
        <v>3.37071596157242</v>
      </c>
      <c r="R129" s="117">
        <f>IF('3i SMNCC'!N$64="-","-",'3i SMNCC'!N$64)</f>
        <v>3.2761312765157915</v>
      </c>
      <c r="S129" s="117">
        <f>IF('3i SMNCC'!O$64="-","-",'3i SMNCC'!O$64)</f>
        <v>4.8946129781636989</v>
      </c>
      <c r="T129" s="117">
        <f>IF('3i SMNCC'!P$64="-","-",'3i SMNCC'!P$64)</f>
        <v>4.2887571563853468</v>
      </c>
      <c r="U129" s="117">
        <f>IF('3i SMNCC'!Q$64="-","-",'3i SMNCC'!Q$64)</f>
        <v>4.0337120778428694</v>
      </c>
      <c r="V129" s="117">
        <f>IF('3i SMNCC'!R$64="-","-",'3i SMNCC'!R$64)</f>
        <v>4.3260832188341771</v>
      </c>
      <c r="W129" s="117">
        <f>IF('3i SMNCC'!S$64="-","-",'3i SMNCC'!S$64)</f>
        <v>4.2015880379606623</v>
      </c>
      <c r="X129" s="27"/>
      <c r="Y129" s="117">
        <f>IF('3i SMNCC'!U$64="-","-",'3i SMNCC'!U$64)</f>
        <v>4.0728065027047933</v>
      </c>
      <c r="Z129" s="117" t="str">
        <f>IF('3i SMNCC'!V$64="-","-",'3i SMNCC'!V$64)</f>
        <v>-</v>
      </c>
      <c r="AA129" s="117" t="str">
        <f>IF('3i SMNCC'!W$64="-","-",'3i SMNCC'!W$64)</f>
        <v>-</v>
      </c>
      <c r="AB129" s="117" t="str">
        <f>IF('3i SMNCC'!X$64="-","-",'3i SMNCC'!X$64)</f>
        <v>-</v>
      </c>
      <c r="AC129" s="117" t="str">
        <f>IF('3i SMNCC'!Y$64="-","-",'3i SMNCC'!Y$64)</f>
        <v>-</v>
      </c>
      <c r="AD129" s="25"/>
    </row>
    <row r="130" spans="1:30" s="26" customFormat="1" ht="11.25" customHeight="1" x14ac:dyDescent="0.15">
      <c r="A130" s="207"/>
      <c r="B130" s="120" t="s">
        <v>248</v>
      </c>
      <c r="C130" s="120" t="s">
        <v>187</v>
      </c>
      <c r="D130" s="122" t="s">
        <v>135</v>
      </c>
      <c r="E130" s="119"/>
      <c r="F130" s="27"/>
      <c r="G130" s="117">
        <f>IF('3g CPIH'!C$17="-","-",'3j PAAC PAP'!$G$17*('3g CPIH'!C$17/'3g CPIH'!$G$17))</f>
        <v>23.857918590998043</v>
      </c>
      <c r="H130" s="117">
        <f>IF('3g CPIH'!D$17="-","-",'3j PAAC PAP'!$G$17*('3g CPIH'!D$17/'3g CPIH'!$G$17))</f>
        <v>23.905682191780819</v>
      </c>
      <c r="I130" s="117">
        <f>IF('3g CPIH'!E$17="-","-",'3j PAAC PAP'!$G$17*('3g CPIH'!E$17/'3g CPIH'!$G$17))</f>
        <v>23.977327592954992</v>
      </c>
      <c r="J130" s="117">
        <f>IF('3g CPIH'!F$17="-","-",'3j PAAC PAP'!$G$17*('3g CPIH'!F$17/'3g CPIH'!$G$17))</f>
        <v>24.120618395303325</v>
      </c>
      <c r="K130" s="117">
        <f>IF('3g CPIH'!G$17="-","-",'3j PAAC PAP'!$G$17*('3g CPIH'!G$17/'3g CPIH'!$G$17))</f>
        <v>24.4072</v>
      </c>
      <c r="L130" s="117">
        <f>IF('3g CPIH'!H$17="-","-",'3j PAAC PAP'!$G$17*('3g CPIH'!H$17/'3g CPIH'!$G$17))</f>
        <v>24.717663405088064</v>
      </c>
      <c r="M130" s="117">
        <f>IF('3g CPIH'!I$17="-","-",'3j PAAC PAP'!$G$17*('3g CPIH'!I$17/'3g CPIH'!$G$17))</f>
        <v>25.075890410958902</v>
      </c>
      <c r="N130" s="117">
        <f>IF('3g CPIH'!J$17="-","-",'3j PAAC PAP'!$G$17*('3g CPIH'!J$17/'3g CPIH'!$G$17))</f>
        <v>25.290826614481411</v>
      </c>
      <c r="O130" s="27"/>
      <c r="P130" s="117">
        <f>IF('3g CPIH'!L$17="-","-",'3j PAAC PAP'!$G$17*('3g CPIH'!L$17/'3g CPIH'!$G$17))</f>
        <v>25.290826614481411</v>
      </c>
      <c r="Q130" s="117">
        <f>IF('3g CPIH'!M$17="-","-",'3j PAAC PAP'!$G$17*('3g CPIH'!M$17/'3g CPIH'!$G$17))</f>
        <v>25.577408219178082</v>
      </c>
      <c r="R130" s="117">
        <f>IF('3g CPIH'!N$17="-","-",'3j PAAC PAP'!$G$17*('3g CPIH'!N$17/'3g CPIH'!$G$17))</f>
        <v>25.768462622309197</v>
      </c>
      <c r="S130" s="117">
        <f>IF('3g CPIH'!O$17="-","-",'3j PAAC PAP'!$G$17*('3g CPIH'!O$17/'3g CPIH'!$G$17))</f>
        <v>25.911753424657533</v>
      </c>
      <c r="T130" s="117">
        <f>IF('3g CPIH'!P$17="-","-",'3j PAAC PAP'!$G$17*('3g CPIH'!P$17/'3g CPIH'!$G$17))</f>
        <v>25.983398825831699</v>
      </c>
      <c r="U130" s="117">
        <f>IF('3g CPIH'!Q$17="-","-",'3j PAAC PAP'!$G$17*('3g CPIH'!Q$17/'3g CPIH'!$G$17))</f>
        <v>26.126689628180038</v>
      </c>
      <c r="V130" s="117">
        <f>IF('3g CPIH'!R$17="-","-",'3j PAAC PAP'!$G$17*('3g CPIH'!R$17/'3g CPIH'!$G$17))</f>
        <v>26.604325636007829</v>
      </c>
      <c r="W130" s="117">
        <f>IF('3g CPIH'!S$17="-","-",'3j PAAC PAP'!$G$17*('3g CPIH'!S$17/'3g CPIH'!$G$17))</f>
        <v>27.39242504892368</v>
      </c>
      <c r="X130" s="27"/>
      <c r="Y130" s="117">
        <f>IF('3g CPIH'!U$17="-","-",'3j PAAC PAP'!$G$17*('3g CPIH'!U$17/'3g CPIH'!$G$17))</f>
        <v>28.777569471624265</v>
      </c>
      <c r="Z130" s="117" t="str">
        <f>IF('3g CPIH'!V$17="-","-",'3j PAAC PAP'!$G$17*('3g CPIH'!V$17/'3g CPIH'!$G$17))</f>
        <v>-</v>
      </c>
      <c r="AA130" s="117" t="str">
        <f>IF('3g CPIH'!W$17="-","-",'3j PAAC PAP'!$G$17*('3g CPIH'!W$17/'3g CPIH'!$G$17))</f>
        <v>-</v>
      </c>
      <c r="AB130" s="117" t="str">
        <f>IF('3g CPIH'!X$17="-","-",'3j PAAC PAP'!$G$17*('3g CPIH'!X$17/'3g CPIH'!$G$17))</f>
        <v>-</v>
      </c>
      <c r="AC130" s="117" t="str">
        <f>IF('3g CPIH'!Y$17="-","-",'3j PAAC PAP'!$G$17*('3g CPIH'!Y$17/'3g CPIH'!$G$17))</f>
        <v>-</v>
      </c>
      <c r="AD130" s="25"/>
    </row>
    <row r="131" spans="1:30" s="26" customFormat="1" ht="11.25" customHeight="1" x14ac:dyDescent="0.15">
      <c r="A131" s="207"/>
      <c r="B131" s="120" t="s">
        <v>248</v>
      </c>
      <c r="C131" s="120" t="s">
        <v>188</v>
      </c>
      <c r="D131" s="122" t="s">
        <v>135</v>
      </c>
      <c r="E131" s="119"/>
      <c r="F131" s="27"/>
      <c r="G131" s="117">
        <f>IF(G126="-","-",SUM(G123:G129)*'3j PAAC PAP'!$G$35)</f>
        <v>0</v>
      </c>
      <c r="H131" s="117">
        <f>IF(H126="-","-",SUM(H123:H129)*'3j PAAC PAP'!$G$35)</f>
        <v>0</v>
      </c>
      <c r="I131" s="117">
        <f>IF(I126="-","-",SUM(I123:I129)*'3j PAAC PAP'!$G$35)</f>
        <v>0</v>
      </c>
      <c r="J131" s="117">
        <f>IF(J126="-","-",SUM(J123:J129)*'3j PAAC PAP'!$G$35)</f>
        <v>0</v>
      </c>
      <c r="K131" s="117">
        <f>IF(K126="-","-",SUM(K123:K129)*'3j PAAC PAP'!$G$35)</f>
        <v>0</v>
      </c>
      <c r="L131" s="117">
        <f>IF(L126="-","-",SUM(L123:L129)*'3j PAAC PAP'!$G$35)</f>
        <v>0</v>
      </c>
      <c r="M131" s="117">
        <f>IF(M126="-","-",SUM(M123:M129)*'3j PAAC PAP'!$G$35)</f>
        <v>0</v>
      </c>
      <c r="N131" s="117">
        <f>IF(N126="-","-",SUM(N123:N129)*'3j PAAC PAP'!$G$35)</f>
        <v>0</v>
      </c>
      <c r="O131" s="27"/>
      <c r="P131" s="117">
        <f>IF(P126="-","-",SUM(P123:P129)*'3j PAAC PAP'!$G$35)</f>
        <v>0</v>
      </c>
      <c r="Q131" s="117">
        <f>IF(Q126="-","-",SUM(Q123:Q129)*'3j PAAC PAP'!$G$35)</f>
        <v>0</v>
      </c>
      <c r="R131" s="117">
        <f>IF(R126="-","-",SUM(R123:R129)*'3j PAAC PAP'!$G$35)</f>
        <v>0</v>
      </c>
      <c r="S131" s="117">
        <f>IF(S126="-","-",SUM(S123:S129)*'3j PAAC PAP'!$G$35)</f>
        <v>0</v>
      </c>
      <c r="T131" s="117">
        <f>IF(T126="-","-",SUM(T123:T129)*'3j PAAC PAP'!$G$35)</f>
        <v>0</v>
      </c>
      <c r="U131" s="117">
        <f>IF(U126="-","-",SUM(U123:U129)*'3j PAAC PAP'!$G$35)</f>
        <v>0</v>
      </c>
      <c r="V131" s="117">
        <f>IF(V126="-","-",SUM(V123:V129)*'3j PAAC PAP'!$G$35)</f>
        <v>0</v>
      </c>
      <c r="W131" s="117">
        <f>IF(W126="-","-",SUM(W123:W129)*'3j PAAC PAP'!$G$35)</f>
        <v>0</v>
      </c>
      <c r="X131" s="27"/>
      <c r="Y131" s="117">
        <f>IF(Y126="-","-",SUM(Y123:Y129)*'3j PAAC PAP'!$G$35)</f>
        <v>0</v>
      </c>
      <c r="Z131" s="117" t="str">
        <f>IF(Z126="-","-",SUM(Z123:Z129)*'3j PAAC PAP'!$G$35)</f>
        <v>-</v>
      </c>
      <c r="AA131" s="117" t="str">
        <f>IF(AA126="-","-",SUM(AA123:AA129)*'3j PAAC PAP'!$G$35)</f>
        <v>-</v>
      </c>
      <c r="AB131" s="117" t="str">
        <f>IF(AB126="-","-",SUM(AB123:AB129)*'3j PAAC PAP'!$G$35)</f>
        <v>-</v>
      </c>
      <c r="AC131" s="117" t="str">
        <f>IF(AC126="-","-",SUM(AC123:AC129)*'3j PAAC PAP'!$G$35)</f>
        <v>-</v>
      </c>
      <c r="AD131" s="25"/>
    </row>
    <row r="132" spans="1:30" s="26" customFormat="1" ht="11.25" x14ac:dyDescent="0.15">
      <c r="A132" s="207"/>
      <c r="B132" s="120" t="s">
        <v>189</v>
      </c>
      <c r="C132" s="120" t="s">
        <v>250</v>
      </c>
      <c r="D132" s="122" t="s">
        <v>135</v>
      </c>
      <c r="E132" s="119"/>
      <c r="F132" s="27"/>
      <c r="G132" s="117">
        <f>IF(G126="-","-",SUM(G123:G131)*'3k EBIT'!$E$9)</f>
        <v>1.6257438206831683</v>
      </c>
      <c r="H132" s="117">
        <f>IF(H126="-","-",SUM(H123:H131)*'3k EBIT'!$E$9)</f>
        <v>1.6281824603450077</v>
      </c>
      <c r="I132" s="117">
        <f>IF(I126="-","-",SUM(I123:I131)*'3k EBIT'!$E$9)</f>
        <v>1.7454623481152018</v>
      </c>
      <c r="J132" s="117">
        <f>IF(J126="-","-",SUM(J123:J131)*'3k EBIT'!$E$9)</f>
        <v>1.7527782671007202</v>
      </c>
      <c r="K132" s="117">
        <f>IF(K126="-","-",SUM(K123:K131)*'3k EBIT'!$E$9)</f>
        <v>1.6897786471103198</v>
      </c>
      <c r="L132" s="117">
        <f>IF(L126="-","-",SUM(L123:L131)*'3k EBIT'!$E$9)</f>
        <v>1.7030913134410317</v>
      </c>
      <c r="M132" s="117">
        <f>IF(M126="-","-",SUM(M123:M131)*'3k EBIT'!$E$9)</f>
        <v>1.7737658812441708</v>
      </c>
      <c r="N132" s="117">
        <f>IF(N126="-","-",SUM(N123:N131)*'3k EBIT'!$E$9)</f>
        <v>1.7857499975509357</v>
      </c>
      <c r="O132" s="27"/>
      <c r="P132" s="117">
        <f>IF(P126="-","-",SUM(P123:P131)*'3k EBIT'!$E$9)</f>
        <v>1.7857499975509357</v>
      </c>
      <c r="Q132" s="117">
        <f>IF(Q126="-","-",SUM(Q123:Q131)*'3k EBIT'!$E$9)</f>
        <v>1.8211127592637402</v>
      </c>
      <c r="R132" s="117">
        <f>IF(R126="-","-",SUM(R123:R131)*'3k EBIT'!$E$9)</f>
        <v>1.8273528287716503</v>
      </c>
      <c r="S132" s="117">
        <f>IF(S126="-","-",SUM(S123:S131)*'3k EBIT'!$E$9)</f>
        <v>1.8706408877871943</v>
      </c>
      <c r="T132" s="117">
        <f>IF(T126="-","-",SUM(T123:T131)*'3k EBIT'!$E$9)</f>
        <v>1.8565571490058093</v>
      </c>
      <c r="U132" s="117">
        <f>IF(U126="-","-",SUM(U123:U131)*'3k EBIT'!$E$9)</f>
        <v>1.8862469338920125</v>
      </c>
      <c r="V132" s="117">
        <f>IF(V126="-","-",SUM(V123:V131)*'3k EBIT'!$E$9)</f>
        <v>1.9138553968850516</v>
      </c>
      <c r="W132" s="117">
        <f>IF(W126="-","-",SUM(W123:W131)*'3k EBIT'!$E$9)</f>
        <v>3.4860198698222926</v>
      </c>
      <c r="X132" s="27"/>
      <c r="Y132" s="117">
        <f>IF(Y126="-","-",SUM(Y123:Y131)*'3k EBIT'!$E$9)</f>
        <v>3.5605265008061711</v>
      </c>
      <c r="Z132" s="117" t="str">
        <f>IF(Z126="-","-",SUM(Z123:Z131)*'3k EBIT'!$E$9)</f>
        <v>-</v>
      </c>
      <c r="AA132" s="117" t="str">
        <f>IF(AA126="-","-",SUM(AA123:AA131)*'3k EBIT'!$E$9)</f>
        <v>-</v>
      </c>
      <c r="AB132" s="117" t="str">
        <f>IF(AB126="-","-",SUM(AB123:AB131)*'3k EBIT'!$E$9)</f>
        <v>-</v>
      </c>
      <c r="AC132" s="117" t="str">
        <f>IF(AC126="-","-",SUM(AC123:AC131)*'3k EBIT'!$E$9)</f>
        <v>-</v>
      </c>
      <c r="AD132" s="25"/>
    </row>
    <row r="133" spans="1:30" s="26" customFormat="1" ht="11.25" x14ac:dyDescent="0.15">
      <c r="A133" s="207"/>
      <c r="B133" s="120" t="s">
        <v>251</v>
      </c>
      <c r="C133" s="156" t="s">
        <v>252</v>
      </c>
      <c r="D133" s="122" t="s">
        <v>135</v>
      </c>
      <c r="E133" s="118"/>
      <c r="F133" s="27"/>
      <c r="G133" s="117">
        <f>IF(G128="-","-",SUM(G123:G126,G128:G132)*'3l HAP'!$E$10)</f>
        <v>1.0406080340755175</v>
      </c>
      <c r="H133" s="117">
        <f>IF(H128="-","-",SUM(H123:H126,H128:H132)*'3l HAP'!$E$10)</f>
        <v>1.0424871976829551</v>
      </c>
      <c r="I133" s="117">
        <f>IF(I128="-","-",SUM(I123:I126,I128:I132)*'3l HAP'!$E$10)</f>
        <v>1.0478915293194375</v>
      </c>
      <c r="J133" s="117">
        <f>IF(J128="-","-",SUM(J123:J126,J128:J132)*'3l HAP'!$E$10)</f>
        <v>1.0535290201417509</v>
      </c>
      <c r="K133" s="117">
        <f>IF(K128="-","-",SUM(K123:K126,K128:K132)*'3l HAP'!$E$10)</f>
        <v>1.0648352673370565</v>
      </c>
      <c r="L133" s="117">
        <f>IF(L128="-","-",SUM(L123:L126,L128:L132)*'3l HAP'!$E$10)</f>
        <v>1.0750937235075615</v>
      </c>
      <c r="M133" s="117">
        <f>IF(M128="-","-",SUM(M123:M126,M128:M132)*'3l HAP'!$E$10)</f>
        <v>1.1220724840760476</v>
      </c>
      <c r="N133" s="117">
        <f>IF(N128="-","-",SUM(N123:N126,N128:N132)*'3l HAP'!$E$10)</f>
        <v>1.1313071879904364</v>
      </c>
      <c r="O133" s="27"/>
      <c r="P133" s="117">
        <f>IF(P128="-","-",SUM(P123:P126,P128:P132)*'3l HAP'!$E$10)</f>
        <v>1.1313071879904364</v>
      </c>
      <c r="Q133" s="117">
        <f>IF(Q128="-","-",SUM(Q123:Q126,Q128:Q132)*'3l HAP'!$E$10)</f>
        <v>1.1697793029315331</v>
      </c>
      <c r="R133" s="117">
        <f>IF(R128="-","-",SUM(R123:R126,R128:R132)*'3l HAP'!$E$10)</f>
        <v>1.1745877671382954</v>
      </c>
      <c r="S133" s="117">
        <f>IF(S128="-","-",SUM(S123:S126,S128:S132)*'3l HAP'!$E$10)</f>
        <v>1.2068758273099793</v>
      </c>
      <c r="T133" s="117">
        <f>IF(T128="-","-",SUM(T123:T126,T128:T132)*'3l HAP'!$E$10)</f>
        <v>1.1960231991875145</v>
      </c>
      <c r="U133" s="117">
        <f>IF(U128="-","-",SUM(U123:U126,U128:U132)*'3l HAP'!$E$10)</f>
        <v>1.1991288424227724</v>
      </c>
      <c r="V133" s="117">
        <f>IF(V128="-","-",SUM(V123:V126,V128:V132)*'3l HAP'!$E$10)</f>
        <v>1.2204033339869238</v>
      </c>
      <c r="W133" s="117">
        <f>IF(W128="-","-",SUM(W123:W126,W128:W132)*'3l HAP'!$E$10)</f>
        <v>1.3107158212294432</v>
      </c>
      <c r="X133" s="27"/>
      <c r="Y133" s="117">
        <f>IF(Y128="-","-",SUM(Y123:Y126,Y128:Y132)*'3l HAP'!$E$10)</f>
        <v>1.3681290387902874</v>
      </c>
      <c r="Z133" s="117" t="str">
        <f>IF(Z128="-","-",SUM(Z123:Z126,Z128:Z132)*'3l HAP'!$E$10)</f>
        <v>-</v>
      </c>
      <c r="AA133" s="117" t="str">
        <f>IF(AA128="-","-",SUM(AA123:AA126,AA128:AA132)*'3l HAP'!$E$10)</f>
        <v>-</v>
      </c>
      <c r="AB133" s="117" t="str">
        <f>IF(AB128="-","-",SUM(AB123:AB126,AB128:AB132)*'3l HAP'!$E$10)</f>
        <v>-</v>
      </c>
      <c r="AC133" s="117" t="str">
        <f>IF(AC128="-","-",SUM(AC123:AC126,AC128:AC132)*'3l HAP'!$E$10)</f>
        <v>-</v>
      </c>
      <c r="AD133" s="25"/>
    </row>
    <row r="134" spans="1:30" s="26" customFormat="1" ht="11.25" x14ac:dyDescent="0.15">
      <c r="A134" s="207"/>
      <c r="B134" s="120" t="s">
        <v>253</v>
      </c>
      <c r="C134" s="120" t="str">
        <f>B134&amp;"_"&amp;D134</f>
        <v>Total_South Wales</v>
      </c>
      <c r="D134" s="122" t="s">
        <v>135</v>
      </c>
      <c r="E134" s="119"/>
      <c r="F134" s="27"/>
      <c r="G134" s="117">
        <f t="shared" ref="G134:N134" si="27">IF(G128="-","-",SUM(G123:G133))</f>
        <v>86.606036937532764</v>
      </c>
      <c r="H134" s="117">
        <f t="shared" si="27"/>
        <v>86.736265504011428</v>
      </c>
      <c r="I134" s="117">
        <f t="shared" si="27"/>
        <v>92.914292958145182</v>
      </c>
      <c r="J134" s="117">
        <f t="shared" si="27"/>
        <v>93.304978657581188</v>
      </c>
      <c r="K134" s="117">
        <f t="shared" si="27"/>
        <v>90.000516801184247</v>
      </c>
      <c r="L134" s="117">
        <f t="shared" si="27"/>
        <v>90.711441616927516</v>
      </c>
      <c r="M134" s="117">
        <f t="shared" si="27"/>
        <v>94.478132935961</v>
      </c>
      <c r="N134" s="117">
        <f t="shared" si="27"/>
        <v>95.118110342859396</v>
      </c>
      <c r="O134" s="27"/>
      <c r="P134" s="117">
        <f t="shared" ref="P134:W134" si="28">IF(P128="-","-",SUM(P123:P133))</f>
        <v>95.118110342859396</v>
      </c>
      <c r="Q134" s="117">
        <f t="shared" si="28"/>
        <v>97.017779673912543</v>
      </c>
      <c r="R134" s="117">
        <f t="shared" si="28"/>
        <v>97.351012713405311</v>
      </c>
      <c r="S134" s="117">
        <f t="shared" si="28"/>
        <v>99.661618728066728</v>
      </c>
      <c r="T134" s="117">
        <f t="shared" si="28"/>
        <v>98.909516996572563</v>
      </c>
      <c r="U134" s="117">
        <f t="shared" si="28"/>
        <v>100.47524225153228</v>
      </c>
      <c r="V134" s="117">
        <f t="shared" si="28"/>
        <v>101.94959314253305</v>
      </c>
      <c r="W134" s="117">
        <f t="shared" si="28"/>
        <v>184.78537002718829</v>
      </c>
      <c r="X134" s="27"/>
      <c r="Y134" s="117">
        <f t="shared" ref="Y134:AC134" si="29">IF(Y128="-","-",SUM(Y123:Y133))</f>
        <v>188.76418325573499</v>
      </c>
      <c r="Z134" s="117" t="str">
        <f t="shared" si="29"/>
        <v>-</v>
      </c>
      <c r="AA134" s="117" t="str">
        <f t="shared" si="29"/>
        <v>-</v>
      </c>
      <c r="AB134" s="117" t="str">
        <f t="shared" si="29"/>
        <v>-</v>
      </c>
      <c r="AC134" s="117" t="str">
        <f t="shared" si="29"/>
        <v>-</v>
      </c>
      <c r="AD134" s="25"/>
    </row>
    <row r="135" spans="1:30" s="26" customFormat="1" ht="11.25" x14ac:dyDescent="0.15">
      <c r="A135" s="207"/>
      <c r="B135" s="123" t="s">
        <v>244</v>
      </c>
      <c r="C135" s="123" t="s">
        <v>180</v>
      </c>
      <c r="D135" s="121" t="s">
        <v>134</v>
      </c>
      <c r="E135" s="75"/>
      <c r="F135" s="27"/>
      <c r="G135" s="35" t="s">
        <v>249</v>
      </c>
      <c r="H135" s="35" t="s">
        <v>249</v>
      </c>
      <c r="I135" s="35" t="s">
        <v>249</v>
      </c>
      <c r="J135" s="35" t="s">
        <v>249</v>
      </c>
      <c r="K135" s="35" t="s">
        <v>249</v>
      </c>
      <c r="L135" s="35" t="s">
        <v>249</v>
      </c>
      <c r="M135" s="35" t="s">
        <v>249</v>
      </c>
      <c r="N135" s="35" t="s">
        <v>249</v>
      </c>
      <c r="O135" s="27"/>
      <c r="P135" s="35" t="s">
        <v>249</v>
      </c>
      <c r="Q135" s="35" t="s">
        <v>249</v>
      </c>
      <c r="R135" s="35" t="s">
        <v>249</v>
      </c>
      <c r="S135" s="35" t="s">
        <v>249</v>
      </c>
      <c r="T135" s="35" t="s">
        <v>249</v>
      </c>
      <c r="U135" s="35" t="s">
        <v>249</v>
      </c>
      <c r="V135" s="35" t="s">
        <v>249</v>
      </c>
      <c r="W135" s="35" t="s">
        <v>249</v>
      </c>
      <c r="X135" s="27"/>
      <c r="Y135" s="35" t="s">
        <v>249</v>
      </c>
      <c r="Z135" s="35" t="s">
        <v>249</v>
      </c>
      <c r="AA135" s="35" t="s">
        <v>249</v>
      </c>
      <c r="AB135" s="35" t="s">
        <v>249</v>
      </c>
      <c r="AC135" s="35" t="s">
        <v>249</v>
      </c>
      <c r="AD135" s="25"/>
    </row>
    <row r="136" spans="1:30" s="26" customFormat="1" ht="11.25" customHeight="1" x14ac:dyDescent="0.15">
      <c r="A136" s="207"/>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x14ac:dyDescent="0.15">
      <c r="A137" s="207"/>
      <c r="B137" s="123" t="s">
        <v>245</v>
      </c>
      <c r="C137" s="123" t="s">
        <v>182</v>
      </c>
      <c r="D137" s="121" t="s">
        <v>134</v>
      </c>
      <c r="E137" s="75"/>
      <c r="F137" s="27"/>
      <c r="G137" s="35" t="str">
        <f>IF('3c AA'!J163="-","-",'3c AA'!J163)</f>
        <v>-</v>
      </c>
      <c r="H137" s="35" t="str">
        <f>IF('3c AA'!K163="-","-",'3c AA'!K163)</f>
        <v>-</v>
      </c>
      <c r="I137" s="35" t="str">
        <f>IF('3c AA'!L163="-","-",'3c AA'!L163)</f>
        <v>-</v>
      </c>
      <c r="J137" s="35" t="str">
        <f>IF('3c AA'!M163="-","-",'3c AA'!M163)</f>
        <v>-</v>
      </c>
      <c r="K137" s="35" t="str">
        <f>IF('3c AA'!N163="-","-",'3c AA'!N163)</f>
        <v>-</v>
      </c>
      <c r="L137" s="35" t="str">
        <f>IF('3c AA'!O163="-","-",'3c AA'!O163)</f>
        <v>-</v>
      </c>
      <c r="M137" s="35" t="str">
        <f>IF('3c AA'!P163="-","-",'3c AA'!P163)</f>
        <v>-</v>
      </c>
      <c r="N137" s="35" t="str">
        <f>IF('3c AA'!Q163="-","-",'3c AA'!Q163)</f>
        <v>-</v>
      </c>
      <c r="O137" s="27"/>
      <c r="P137" s="35" t="str">
        <f>IF('3c AA'!S163="-","-",'3c AA'!S163)</f>
        <v>-</v>
      </c>
      <c r="Q137" s="35" t="str">
        <f>IF('3c AA'!T163="-","-",'3c AA'!T163)</f>
        <v>-</v>
      </c>
      <c r="R137" s="35" t="str">
        <f>IF('3c AA'!U163="-","-",'3c AA'!U163)</f>
        <v>-</v>
      </c>
      <c r="S137" s="35" t="str">
        <f>IF('3c AA'!V163="-","-",'3c AA'!V163)</f>
        <v>-</v>
      </c>
      <c r="T137" s="35">
        <f>IF('3c AA'!W163="-","-",'3c AA'!W163)</f>
        <v>0</v>
      </c>
      <c r="U137" s="35">
        <f>IF('3c AA'!X163="-","-",'3c AA'!X163)</f>
        <v>0</v>
      </c>
      <c r="V137" s="35">
        <f>IF('3c AA'!Y163="-","-",'3c AA'!Y163)</f>
        <v>0</v>
      </c>
      <c r="W137" s="35" t="str">
        <f>IF('3c AA'!Z163="-","-",'3c AA'!Z163)</f>
        <v>-</v>
      </c>
      <c r="X137" s="27"/>
      <c r="Y137" s="35">
        <f>IF('3c AA'!AB163="-","-",'3c AA'!AB163)</f>
        <v>0</v>
      </c>
      <c r="Z137" s="35" t="str">
        <f>IF('3c AA'!AC163="-","-",'3c AA'!AC163)</f>
        <v>-</v>
      </c>
      <c r="AA137" s="35" t="str">
        <f>IF('3c AA'!AD163="-","-",'3c AA'!AD163)</f>
        <v>-</v>
      </c>
      <c r="AB137" s="35" t="str">
        <f>IF('3c AA'!AE163="-","-",'3c AA'!AE163)</f>
        <v>-</v>
      </c>
      <c r="AC137" s="35" t="str">
        <f>IF('3c AA'!AF163="-","-",'3c AA'!AF163)</f>
        <v>-</v>
      </c>
      <c r="AD137" s="25"/>
    </row>
    <row r="138" spans="1:30" s="26" customFormat="1" ht="11.25" customHeight="1" x14ac:dyDescent="0.15">
      <c r="A138" s="207"/>
      <c r="B138" s="123" t="s">
        <v>246</v>
      </c>
      <c r="C138" s="123" t="s">
        <v>183</v>
      </c>
      <c r="D138" s="121" t="s">
        <v>134</v>
      </c>
      <c r="E138" s="75"/>
      <c r="F138" s="27"/>
      <c r="G138" s="35">
        <f>IF('3d PC'!G15="-","-",'3d PC'!G61)</f>
        <v>6.5567588596821027</v>
      </c>
      <c r="H138" s="35">
        <f>IF('3d PC'!H15="-","-",'3d PC'!H61)</f>
        <v>6.5567588596821027</v>
      </c>
      <c r="I138" s="35">
        <f>IF('3d PC'!I15="-","-",'3d PC'!I61)</f>
        <v>6.6197359495950758</v>
      </c>
      <c r="J138" s="35">
        <f>IF('3d PC'!J15="-","-",'3d PC'!J61)</f>
        <v>6.6197359495950758</v>
      </c>
      <c r="K138" s="35">
        <f>IF('3d PC'!K15="-","-",'3d PC'!K61)</f>
        <v>6.6995028867368616</v>
      </c>
      <c r="L138" s="35">
        <f>IF('3d PC'!L15="-","-",'3d PC'!L61)</f>
        <v>6.6995028867368616</v>
      </c>
      <c r="M138" s="35">
        <f>IF('3d PC'!M15="-","-",'3d PC'!M61)</f>
        <v>7.1131218301273513</v>
      </c>
      <c r="N138" s="35">
        <f>IF('3d PC'!N15="-","-",'3d PC'!N61)</f>
        <v>7.1131218301273513</v>
      </c>
      <c r="O138" s="27"/>
      <c r="P138" s="35">
        <f>'3d PC'!P61</f>
        <v>7.1131218301273513</v>
      </c>
      <c r="Q138" s="35">
        <f>'3d PC'!Q61</f>
        <v>7.2804579515147188</v>
      </c>
      <c r="R138" s="35">
        <f>'3d PC'!R61</f>
        <v>7.1935840895118579</v>
      </c>
      <c r="S138" s="35">
        <f>'3d PC'!S61</f>
        <v>7.3593999937099728</v>
      </c>
      <c r="T138" s="35">
        <f>'3d PC'!T61</f>
        <v>7.0492243060839304</v>
      </c>
      <c r="U138" s="35">
        <f>'3d PC'!U61</f>
        <v>7.1089669218364691</v>
      </c>
      <c r="V138" s="35">
        <f>'3d PC'!V61</f>
        <v>6.9829560851947949</v>
      </c>
      <c r="W138" s="35">
        <f>'3d PC'!W61</f>
        <v>9.6262235975887975</v>
      </c>
      <c r="X138" s="27"/>
      <c r="Y138" s="35">
        <f>'3d PC'!Y61</f>
        <v>9.9504863797742438</v>
      </c>
      <c r="Z138" s="35" t="str">
        <f>'3d PC'!Z61</f>
        <v>-</v>
      </c>
      <c r="AA138" s="35" t="str">
        <f>'3d PC'!AA61</f>
        <v>-</v>
      </c>
      <c r="AB138" s="35" t="str">
        <f>'3d PC'!AB61</f>
        <v>-</v>
      </c>
      <c r="AC138" s="35" t="str">
        <f>'3d PC'!AC61</f>
        <v>-</v>
      </c>
      <c r="AD138" s="25"/>
    </row>
    <row r="139" spans="1:30" s="26" customFormat="1" ht="11.25" customHeight="1" x14ac:dyDescent="0.15">
      <c r="A139" s="207"/>
      <c r="B139" s="123" t="s">
        <v>247</v>
      </c>
      <c r="C139" s="123" t="s">
        <v>184</v>
      </c>
      <c r="D139" s="121" t="s">
        <v>134</v>
      </c>
      <c r="E139" s="75"/>
      <c r="F139" s="27"/>
      <c r="G139" s="35">
        <f>IF('3e NC-Elec'!H53="-","-",'3e NC-Elec'!H53)</f>
        <v>16.643999999999998</v>
      </c>
      <c r="H139" s="35">
        <f>IF('3e NC-Elec'!I53="-","-",'3e NC-Elec'!I53)</f>
        <v>16.643999999999998</v>
      </c>
      <c r="I139" s="35">
        <f>IF('3e NC-Elec'!J53="-","-",'3e NC-Elec'!J53)</f>
        <v>22.191999999999997</v>
      </c>
      <c r="J139" s="35">
        <f>IF('3e NC-Elec'!K53="-","-",'3e NC-Elec'!K53)</f>
        <v>22.191999999999997</v>
      </c>
      <c r="K139" s="35">
        <f>IF('3e NC-Elec'!L53="-","-",'3e NC-Elec'!L53)</f>
        <v>17.009</v>
      </c>
      <c r="L139" s="35">
        <f>IF('3e NC-Elec'!M53="-","-",'3e NC-Elec'!M53)</f>
        <v>17.009</v>
      </c>
      <c r="M139" s="35">
        <f>IF('3e NC-Elec'!N53="-","-",'3e NC-Elec'!N53)</f>
        <v>19.162500000000001</v>
      </c>
      <c r="N139" s="35">
        <f>IF('3e NC-Elec'!O53="-","-",'3e NC-Elec'!O53)</f>
        <v>19.162500000000001</v>
      </c>
      <c r="O139" s="27"/>
      <c r="P139" s="35">
        <f>'3e NC-Elec'!Q53</f>
        <v>19.162500000000001</v>
      </c>
      <c r="Q139" s="35">
        <f>'3e NC-Elec'!R53</f>
        <v>18.614999999999998</v>
      </c>
      <c r="R139" s="35">
        <f>'3e NC-Elec'!S53</f>
        <v>18.614999999999998</v>
      </c>
      <c r="S139" s="35">
        <f>'3e NC-Elec'!T53</f>
        <v>17.957999999999998</v>
      </c>
      <c r="T139" s="35">
        <f>'3e NC-Elec'!U53</f>
        <v>17.957999999999998</v>
      </c>
      <c r="U139" s="35">
        <f>'3e NC-Elec'!V53</f>
        <v>20.074999999999999</v>
      </c>
      <c r="V139" s="35">
        <f>'3e NC-Elec'!W53</f>
        <v>20.074999999999999</v>
      </c>
      <c r="W139" s="35">
        <f>'3e NC-Elec'!X53</f>
        <v>105.7405</v>
      </c>
      <c r="X139" s="27"/>
      <c r="Y139" s="35">
        <f>'3e NC-Elec'!Z53</f>
        <v>105.7405</v>
      </c>
      <c r="Z139" s="35" t="str">
        <f>'3e NC-Elec'!AA53</f>
        <v>-</v>
      </c>
      <c r="AA139" s="35" t="str">
        <f>'3e NC-Elec'!AB53</f>
        <v>-</v>
      </c>
      <c r="AB139" s="35" t="str">
        <f>'3e NC-Elec'!AC53</f>
        <v>-</v>
      </c>
      <c r="AC139" s="35" t="str">
        <f>'3e NC-Elec'!AD53</f>
        <v>-</v>
      </c>
      <c r="AD139" s="25"/>
    </row>
    <row r="140" spans="1:30" s="26" customFormat="1" ht="11.25" customHeight="1" x14ac:dyDescent="0.15">
      <c r="A140" s="207"/>
      <c r="B140" s="123" t="s">
        <v>248</v>
      </c>
      <c r="C140" s="123" t="s">
        <v>185</v>
      </c>
      <c r="D140" s="121" t="s">
        <v>134</v>
      </c>
      <c r="E140" s="75"/>
      <c r="F140" s="27"/>
      <c r="G140" s="35">
        <f>IF('3g CPIH'!C$17="-","-",'3h OC '!$E$9*('3g CPIH'!C$17/'3g CPIH'!$G$17))</f>
        <v>39.034507632093934</v>
      </c>
      <c r="H140" s="35">
        <f>IF('3g CPIH'!D$17="-","-",'3h OC '!$E$9*('3g CPIH'!D$17/'3g CPIH'!$G$17))</f>
        <v>39.112654794520544</v>
      </c>
      <c r="I140" s="35">
        <f>IF('3g CPIH'!E$17="-","-",'3h OC '!$E$9*('3g CPIH'!E$17/'3g CPIH'!$G$17))</f>
        <v>39.229875538160471</v>
      </c>
      <c r="J140" s="35">
        <f>IF('3g CPIH'!F$17="-","-",'3h OC '!$E$9*('3g CPIH'!F$17/'3g CPIH'!$G$17))</f>
        <v>39.464317025440316</v>
      </c>
      <c r="K140" s="35">
        <f>IF('3g CPIH'!G$17="-","-",'3h OC '!$E$9*('3g CPIH'!G$17/'3g CPIH'!$G$17))</f>
        <v>39.933199999999999</v>
      </c>
      <c r="L140" s="35">
        <f>IF('3g CPIH'!H$17="-","-",'3h OC '!$E$9*('3g CPIH'!H$17/'3g CPIH'!$G$17))</f>
        <v>40.441156555772999</v>
      </c>
      <c r="M140" s="35">
        <f>IF('3g CPIH'!I$17="-","-",'3h OC '!$E$9*('3g CPIH'!I$17/'3g CPIH'!$G$17))</f>
        <v>41.027260273972601</v>
      </c>
      <c r="N140" s="35">
        <f>IF('3g CPIH'!J$17="-","-",'3h OC '!$E$9*('3g CPIH'!J$17/'3g CPIH'!$G$17))</f>
        <v>41.378922504892373</v>
      </c>
      <c r="O140" s="27"/>
      <c r="P140" s="35">
        <f>IF('3g CPIH'!L$17="-","-",'3h OC '!$E$9*('3g CPIH'!L$17/'3g CPIH'!$G$17))</f>
        <v>41.378922504892373</v>
      </c>
      <c r="Q140" s="35">
        <f>IF('3g CPIH'!M$17="-","-",'3h OC '!$E$9*('3g CPIH'!M$17/'3g CPIH'!$G$17))</f>
        <v>41.847805479452056</v>
      </c>
      <c r="R140" s="35">
        <f>IF('3g CPIH'!N$17="-","-",'3h OC '!$E$9*('3g CPIH'!N$17/'3g CPIH'!$G$17))</f>
        <v>42.160394129158512</v>
      </c>
      <c r="S140" s="35">
        <f>IF('3g CPIH'!O$17="-","-",'3h OC '!$E$9*('3g CPIH'!O$17/'3g CPIH'!$G$17))</f>
        <v>42.394835616438357</v>
      </c>
      <c r="T140" s="35">
        <f>IF('3g CPIH'!P$17="-","-",'3h OC '!$E$9*('3g CPIH'!P$17/'3g CPIH'!$G$17))</f>
        <v>42.512056360078276</v>
      </c>
      <c r="U140" s="35">
        <f>IF('3g CPIH'!Q$17="-","-",'3h OC '!$E$9*('3g CPIH'!Q$17/'3g CPIH'!$G$17))</f>
        <v>42.746497847358121</v>
      </c>
      <c r="V140" s="35">
        <f>IF('3g CPIH'!R$17="-","-",'3h OC '!$E$9*('3g CPIH'!R$17/'3g CPIH'!$G$17))</f>
        <v>43.527969471624267</v>
      </c>
      <c r="W140" s="35">
        <f>IF('3g CPIH'!S$17="-","-",'3h OC '!$E$9*('3g CPIH'!S$17/'3g CPIH'!$G$17))</f>
        <v>44.817397651663406</v>
      </c>
      <c r="X140" s="27"/>
      <c r="Y140" s="35">
        <f>IF('3g CPIH'!U$17="-","-",'3h OC '!$E$9*('3g CPIH'!U$17/'3g CPIH'!$G$17))</f>
        <v>47.083665362035227</v>
      </c>
      <c r="Z140" s="35" t="str">
        <f>IF('3g CPIH'!V$17="-","-",'3h OC '!$E$9*('3g CPIH'!V$17/'3g CPIH'!$G$17))</f>
        <v>-</v>
      </c>
      <c r="AA140" s="35" t="str">
        <f>IF('3g CPIH'!W$17="-","-",'3h OC '!$E$9*('3g CPIH'!W$17/'3g CPIH'!$G$17))</f>
        <v>-</v>
      </c>
      <c r="AB140" s="35" t="str">
        <f>IF('3g CPIH'!X$17="-","-",'3h OC '!$E$9*('3g CPIH'!X$17/'3g CPIH'!$G$17))</f>
        <v>-</v>
      </c>
      <c r="AC140" s="35" t="str">
        <f>IF('3g CPIH'!Y$17="-","-",'3h OC '!$E$9*('3g CPIH'!Y$17/'3g CPIH'!$G$17))</f>
        <v>-</v>
      </c>
      <c r="AD140" s="25"/>
    </row>
    <row r="141" spans="1:30" s="26" customFormat="1" ht="11.25" customHeight="1" x14ac:dyDescent="0.15">
      <c r="A141" s="207"/>
      <c r="B141" s="123" t="s">
        <v>248</v>
      </c>
      <c r="C141" s="123" t="s">
        <v>186</v>
      </c>
      <c r="D141" s="121" t="s">
        <v>134</v>
      </c>
      <c r="E141" s="75"/>
      <c r="F141" s="27"/>
      <c r="G141" s="35" t="s">
        <v>249</v>
      </c>
      <c r="H141" s="35" t="s">
        <v>249</v>
      </c>
      <c r="I141" s="35" t="s">
        <v>249</v>
      </c>
      <c r="J141" s="35" t="s">
        <v>249</v>
      </c>
      <c r="K141" s="35">
        <f>IF('3i SMNCC'!G$64="-","-",'3i SMNCC'!G$64)</f>
        <v>0</v>
      </c>
      <c r="L141" s="35">
        <f>IF('3i SMNCC'!H$64="-","-",'3i SMNCC'!H$64)</f>
        <v>-0.1310662676190151</v>
      </c>
      <c r="M141" s="35">
        <f>IF('3i SMNCC'!I$64="-","-",'3i SMNCC'!I$64)</f>
        <v>1.6490220555819262</v>
      </c>
      <c r="N141" s="35">
        <f>IF('3i SMNCC'!J$64="-","-",'3i SMNCC'!J$64)</f>
        <v>1.7011822078168848</v>
      </c>
      <c r="O141" s="27"/>
      <c r="P141" s="35">
        <f>IF('3i SMNCC'!L$64="-","-",'3i SMNCC'!L$64)</f>
        <v>1.7011822078168848</v>
      </c>
      <c r="Q141" s="35">
        <f>IF('3i SMNCC'!M$64="-","-",'3i SMNCC'!M$64)</f>
        <v>3.37071596157242</v>
      </c>
      <c r="R141" s="35">
        <f>IF('3i SMNCC'!N$64="-","-",'3i SMNCC'!N$64)</f>
        <v>3.2761312765157915</v>
      </c>
      <c r="S141" s="35">
        <f>IF('3i SMNCC'!O$64="-","-",'3i SMNCC'!O$64)</f>
        <v>4.8946129781636989</v>
      </c>
      <c r="T141" s="35">
        <f>IF('3i SMNCC'!P$64="-","-",'3i SMNCC'!P$64)</f>
        <v>4.2887571563853468</v>
      </c>
      <c r="U141" s="35">
        <f>IF('3i SMNCC'!Q$64="-","-",'3i SMNCC'!Q$64)</f>
        <v>4.0337120778428694</v>
      </c>
      <c r="V141" s="35">
        <f>IF('3i SMNCC'!R$64="-","-",'3i SMNCC'!R$64)</f>
        <v>4.3260832188341771</v>
      </c>
      <c r="W141" s="35">
        <f>IF('3i SMNCC'!S$64="-","-",'3i SMNCC'!S$64)</f>
        <v>4.2015880379606623</v>
      </c>
      <c r="X141" s="27"/>
      <c r="Y141" s="35">
        <f>IF('3i SMNCC'!U$64="-","-",'3i SMNCC'!U$64)</f>
        <v>4.0728065027047933</v>
      </c>
      <c r="Z141" s="35" t="str">
        <f>IF('3i SMNCC'!V$64="-","-",'3i SMNCC'!V$64)</f>
        <v>-</v>
      </c>
      <c r="AA141" s="35" t="str">
        <f>IF('3i SMNCC'!W$64="-","-",'3i SMNCC'!W$64)</f>
        <v>-</v>
      </c>
      <c r="AB141" s="35" t="str">
        <f>IF('3i SMNCC'!X$64="-","-",'3i SMNCC'!X$64)</f>
        <v>-</v>
      </c>
      <c r="AC141" s="35" t="str">
        <f>IF('3i SMNCC'!Y$64="-","-",'3i SMNCC'!Y$64)</f>
        <v>-</v>
      </c>
      <c r="AD141" s="25"/>
    </row>
    <row r="142" spans="1:30" s="26" customFormat="1" ht="12.6" customHeight="1" x14ac:dyDescent="0.15">
      <c r="A142" s="207"/>
      <c r="B142" s="123" t="s">
        <v>248</v>
      </c>
      <c r="C142" s="123" t="s">
        <v>187</v>
      </c>
      <c r="D142" s="121" t="s">
        <v>134</v>
      </c>
      <c r="E142" s="75"/>
      <c r="F142" s="27"/>
      <c r="G142" s="35">
        <f>IF('3g CPIH'!C$17="-","-",'3j PAAC PAP'!$G$17*('3g CPIH'!C$17/'3g CPIH'!$G$17))</f>
        <v>23.857918590998043</v>
      </c>
      <c r="H142" s="35">
        <f>IF('3g CPIH'!D$17="-","-",'3j PAAC PAP'!$G$17*('3g CPIH'!D$17/'3g CPIH'!$G$17))</f>
        <v>23.905682191780819</v>
      </c>
      <c r="I142" s="35">
        <f>IF('3g CPIH'!E$17="-","-",'3j PAAC PAP'!$G$17*('3g CPIH'!E$17/'3g CPIH'!$G$17))</f>
        <v>23.977327592954992</v>
      </c>
      <c r="J142" s="35">
        <f>IF('3g CPIH'!F$17="-","-",'3j PAAC PAP'!$G$17*('3g CPIH'!F$17/'3g CPIH'!$G$17))</f>
        <v>24.120618395303325</v>
      </c>
      <c r="K142" s="35">
        <f>IF('3g CPIH'!G$17="-","-",'3j PAAC PAP'!$G$17*('3g CPIH'!G$17/'3g CPIH'!$G$17))</f>
        <v>24.4072</v>
      </c>
      <c r="L142" s="35">
        <f>IF('3g CPIH'!H$17="-","-",'3j PAAC PAP'!$G$17*('3g CPIH'!H$17/'3g CPIH'!$G$17))</f>
        <v>24.717663405088064</v>
      </c>
      <c r="M142" s="35">
        <f>IF('3g CPIH'!I$17="-","-",'3j PAAC PAP'!$G$17*('3g CPIH'!I$17/'3g CPIH'!$G$17))</f>
        <v>25.075890410958902</v>
      </c>
      <c r="N142" s="35">
        <f>IF('3g CPIH'!J$17="-","-",'3j PAAC PAP'!$G$17*('3g CPIH'!J$17/'3g CPIH'!$G$17))</f>
        <v>25.290826614481411</v>
      </c>
      <c r="O142" s="27"/>
      <c r="P142" s="35">
        <f>IF('3g CPIH'!L$17="-","-",'3j PAAC PAP'!$G$17*('3g CPIH'!L$17/'3g CPIH'!$G$17))</f>
        <v>25.290826614481411</v>
      </c>
      <c r="Q142" s="35">
        <f>IF('3g CPIH'!M$17="-","-",'3j PAAC PAP'!$G$17*('3g CPIH'!M$17/'3g CPIH'!$G$17))</f>
        <v>25.577408219178082</v>
      </c>
      <c r="R142" s="35">
        <f>IF('3g CPIH'!N$17="-","-",'3j PAAC PAP'!$G$17*('3g CPIH'!N$17/'3g CPIH'!$G$17))</f>
        <v>25.768462622309197</v>
      </c>
      <c r="S142" s="35">
        <f>IF('3g CPIH'!O$17="-","-",'3j PAAC PAP'!$G$17*('3g CPIH'!O$17/'3g CPIH'!$G$17))</f>
        <v>25.911753424657533</v>
      </c>
      <c r="T142" s="35">
        <f>IF('3g CPIH'!P$17="-","-",'3j PAAC PAP'!$G$17*('3g CPIH'!P$17/'3g CPIH'!$G$17))</f>
        <v>25.983398825831699</v>
      </c>
      <c r="U142" s="35">
        <f>IF('3g CPIH'!Q$17="-","-",'3j PAAC PAP'!$G$17*('3g CPIH'!Q$17/'3g CPIH'!$G$17))</f>
        <v>26.126689628180038</v>
      </c>
      <c r="V142" s="35">
        <f>IF('3g CPIH'!R$17="-","-",'3j PAAC PAP'!$G$17*('3g CPIH'!R$17/'3g CPIH'!$G$17))</f>
        <v>26.604325636007829</v>
      </c>
      <c r="W142" s="35">
        <f>IF('3g CPIH'!S$17="-","-",'3j PAAC PAP'!$G$17*('3g CPIH'!S$17/'3g CPIH'!$G$17))</f>
        <v>27.39242504892368</v>
      </c>
      <c r="X142" s="27"/>
      <c r="Y142" s="35">
        <f>IF('3g CPIH'!U$17="-","-",'3j PAAC PAP'!$G$17*('3g CPIH'!U$17/'3g CPIH'!$G$17))</f>
        <v>28.777569471624265</v>
      </c>
      <c r="Z142" s="35" t="str">
        <f>IF('3g CPIH'!V$17="-","-",'3j PAAC PAP'!$G$17*('3g CPIH'!V$17/'3g CPIH'!$G$17))</f>
        <v>-</v>
      </c>
      <c r="AA142" s="35" t="str">
        <f>IF('3g CPIH'!W$17="-","-",'3j PAAC PAP'!$G$17*('3g CPIH'!W$17/'3g CPIH'!$G$17))</f>
        <v>-</v>
      </c>
      <c r="AB142" s="35" t="str">
        <f>IF('3g CPIH'!X$17="-","-",'3j PAAC PAP'!$G$17*('3g CPIH'!X$17/'3g CPIH'!$G$17))</f>
        <v>-</v>
      </c>
      <c r="AC142" s="35" t="str">
        <f>IF('3g CPIH'!Y$17="-","-",'3j PAAC PAP'!$G$17*('3g CPIH'!Y$17/'3g CPIH'!$G$17))</f>
        <v>-</v>
      </c>
      <c r="AD142" s="25"/>
    </row>
    <row r="143" spans="1:30" s="26" customFormat="1" ht="11.25" customHeight="1" x14ac:dyDescent="0.15">
      <c r="A143" s="207"/>
      <c r="B143" s="123" t="s">
        <v>248</v>
      </c>
      <c r="C143" s="123" t="s">
        <v>188</v>
      </c>
      <c r="D143" s="121" t="s">
        <v>134</v>
      </c>
      <c r="E143" s="75"/>
      <c r="F143" s="27"/>
      <c r="G143" s="35">
        <f>IF(G138="-","-",SUM(G135:G141)*'3j PAAC PAP'!$G$35)</f>
        <v>0</v>
      </c>
      <c r="H143" s="35">
        <f>IF(H138="-","-",SUM(H135:H141)*'3j PAAC PAP'!$G$35)</f>
        <v>0</v>
      </c>
      <c r="I143" s="35">
        <f>IF(I138="-","-",SUM(I135:I141)*'3j PAAC PAP'!$G$35)</f>
        <v>0</v>
      </c>
      <c r="J143" s="35">
        <f>IF(J138="-","-",SUM(J135:J141)*'3j PAAC PAP'!$G$35)</f>
        <v>0</v>
      </c>
      <c r="K143" s="35">
        <f>IF(K138="-","-",SUM(K135:K141)*'3j PAAC PAP'!$G$35)</f>
        <v>0</v>
      </c>
      <c r="L143" s="35">
        <f>IF(L138="-","-",SUM(L135:L141)*'3j PAAC PAP'!$G$35)</f>
        <v>0</v>
      </c>
      <c r="M143" s="35">
        <f>IF(M138="-","-",SUM(M135:M141)*'3j PAAC PAP'!$G$35)</f>
        <v>0</v>
      </c>
      <c r="N143" s="35">
        <f>IF(N138="-","-",SUM(N135:N141)*'3j PAAC PAP'!$G$35)</f>
        <v>0</v>
      </c>
      <c r="O143" s="27"/>
      <c r="P143" s="35">
        <f>IF(P138="-","-",SUM(P135:P141)*'3j PAAC PAP'!$G$35)</f>
        <v>0</v>
      </c>
      <c r="Q143" s="35">
        <f>IF(Q138="-","-",SUM(Q135:Q141)*'3j PAAC PAP'!$G$35)</f>
        <v>0</v>
      </c>
      <c r="R143" s="35">
        <f>IF(R138="-","-",SUM(R135:R141)*'3j PAAC PAP'!$G$35)</f>
        <v>0</v>
      </c>
      <c r="S143" s="35">
        <f>IF(S138="-","-",SUM(S135:S141)*'3j PAAC PAP'!$G$35)</f>
        <v>0</v>
      </c>
      <c r="T143" s="35">
        <f>IF(T138="-","-",SUM(T135:T141)*'3j PAAC PAP'!$G$35)</f>
        <v>0</v>
      </c>
      <c r="U143" s="35">
        <f>IF(U138="-","-",SUM(U135:U141)*'3j PAAC PAP'!$G$35)</f>
        <v>0</v>
      </c>
      <c r="V143" s="35">
        <f>IF(V138="-","-",SUM(V135:V141)*'3j PAAC PAP'!$G$35)</f>
        <v>0</v>
      </c>
      <c r="W143" s="35">
        <f>IF(W138="-","-",SUM(W135:W141)*'3j PAAC PAP'!$G$35)</f>
        <v>0</v>
      </c>
      <c r="X143" s="27"/>
      <c r="Y143" s="35">
        <f>IF(Y138="-","-",SUM(Y135:Y141)*'3j PAAC PAP'!$G$35)</f>
        <v>0</v>
      </c>
      <c r="Z143" s="35" t="str">
        <f>IF(Z138="-","-",SUM(Z135:Z141)*'3j PAAC PAP'!$G$35)</f>
        <v>-</v>
      </c>
      <c r="AA143" s="35" t="str">
        <f>IF(AA138="-","-",SUM(AA135:AA141)*'3j PAAC PAP'!$G$35)</f>
        <v>-</v>
      </c>
      <c r="AB143" s="35" t="str">
        <f>IF(AB138="-","-",SUM(AB135:AB141)*'3j PAAC PAP'!$G$35)</f>
        <v>-</v>
      </c>
      <c r="AC143" s="35" t="str">
        <f>IF(AC138="-","-",SUM(AC135:AC141)*'3j PAAC PAP'!$G$35)</f>
        <v>-</v>
      </c>
      <c r="AD143" s="25"/>
    </row>
    <row r="144" spans="1:30" s="26" customFormat="1" ht="11.25" x14ac:dyDescent="0.15">
      <c r="A144" s="207"/>
      <c r="B144" s="123" t="s">
        <v>189</v>
      </c>
      <c r="C144" s="123" t="s">
        <v>250</v>
      </c>
      <c r="D144" s="121" t="s">
        <v>134</v>
      </c>
      <c r="E144" s="75"/>
      <c r="F144" s="27"/>
      <c r="G144" s="35">
        <f>IF(G138="-","-",SUM(G135:G143)*'3k EBIT'!$E$9)</f>
        <v>1.6674528086831681</v>
      </c>
      <c r="H144" s="35">
        <f>IF(H138="-","-",SUM(H135:H143)*'3k EBIT'!$E$9)</f>
        <v>1.669891448345008</v>
      </c>
      <c r="I144" s="35">
        <f>IF(I138="-","-",SUM(I135:I143)*'3k EBIT'!$E$9)</f>
        <v>1.7822228121152017</v>
      </c>
      <c r="J144" s="35">
        <f>IF(J138="-","-",SUM(J135:J143)*'3k EBIT'!$E$9)</f>
        <v>1.78953873110072</v>
      </c>
      <c r="K144" s="35">
        <f>IF(K138="-","-",SUM(K135:K143)*'3k EBIT'!$E$9)</f>
        <v>1.7053311511103197</v>
      </c>
      <c r="L144" s="35">
        <f>IF(L138="-","-",SUM(L135:L143)*'3k EBIT'!$E$9)</f>
        <v>1.7186438174410312</v>
      </c>
      <c r="M144" s="35">
        <f>IF(M138="-","-",SUM(M135:M143)*'3k EBIT'!$E$9)</f>
        <v>1.8211303252441706</v>
      </c>
      <c r="N144" s="35">
        <f>IF(N138="-","-",SUM(N135:N143)*'3k EBIT'!$E$9)</f>
        <v>1.8331144415509353</v>
      </c>
      <c r="O144" s="27"/>
      <c r="P144" s="35">
        <f>IF(P138="-","-",SUM(P135:P143)*'3k EBIT'!$E$9)</f>
        <v>1.8331144415509353</v>
      </c>
      <c r="Q144" s="35">
        <f>IF(Q138="-","-",SUM(Q135:Q143)*'3k EBIT'!$E$9)</f>
        <v>1.8727187952637401</v>
      </c>
      <c r="R144" s="35">
        <f>IF(R138="-","-",SUM(R135:R143)*'3k EBIT'!$E$9)</f>
        <v>1.8789588647716504</v>
      </c>
      <c r="S144" s="35">
        <f>IF(S138="-","-",SUM(S135:S143)*'3k EBIT'!$E$9)</f>
        <v>1.9081082837871943</v>
      </c>
      <c r="T144" s="35">
        <f>IF(T138="-","-",SUM(T135:T143)*'3k EBIT'!$E$9)</f>
        <v>1.8940245450058093</v>
      </c>
      <c r="U144" s="35">
        <f>IF(U138="-","-",SUM(U135:U143)*'3k EBIT'!$E$9)</f>
        <v>1.9385599018920123</v>
      </c>
      <c r="V144" s="35">
        <f>IF(V138="-","-",SUM(V135:V143)*'3k EBIT'!$E$9)</f>
        <v>1.9661683648850514</v>
      </c>
      <c r="W144" s="35">
        <f>IF(W138="-","-",SUM(W135:W143)*'3k EBIT'!$E$9)</f>
        <v>3.714358905822293</v>
      </c>
      <c r="X144" s="27"/>
      <c r="Y144" s="35">
        <f>IF(Y138="-","-",SUM(Y135:Y143)*'3k EBIT'!$E$9)</f>
        <v>3.788865536806171</v>
      </c>
      <c r="Z144" s="35" t="str">
        <f>IF(Z138="-","-",SUM(Z135:Z143)*'3k EBIT'!$E$9)</f>
        <v>-</v>
      </c>
      <c r="AA144" s="35" t="str">
        <f>IF(AA138="-","-",SUM(AA135:AA143)*'3k EBIT'!$E$9)</f>
        <v>-</v>
      </c>
      <c r="AB144" s="35" t="str">
        <f>IF(AB138="-","-",SUM(AB135:AB143)*'3k EBIT'!$E$9)</f>
        <v>-</v>
      </c>
      <c r="AC144" s="35" t="str">
        <f>IF(AC138="-","-",SUM(AC135:AC143)*'3k EBIT'!$E$9)</f>
        <v>-</v>
      </c>
      <c r="AD144" s="25"/>
    </row>
    <row r="145" spans="1:30" s="26" customFormat="1" ht="11.25" x14ac:dyDescent="0.15">
      <c r="A145" s="207"/>
      <c r="B145" s="123" t="s">
        <v>251</v>
      </c>
      <c r="C145" s="158" t="s">
        <v>252</v>
      </c>
      <c r="D145" s="121" t="s">
        <v>134</v>
      </c>
      <c r="E145" s="116"/>
      <c r="F145" s="27"/>
      <c r="G145" s="35">
        <f>IF(G140="-","-",SUM(G135:G138,G140:G144)*'3l HAP'!$E$10)</f>
        <v>1.0412186953688254</v>
      </c>
      <c r="H145" s="35">
        <f>IF(H140="-","-",SUM(H135:H138,H140:H144)*'3l HAP'!$E$10)</f>
        <v>1.0430978589762632</v>
      </c>
      <c r="I145" s="35">
        <f>IF(I140="-","-",SUM(I135:I138,I140:I144)*'3l HAP'!$E$10)</f>
        <v>1.0484297392728616</v>
      </c>
      <c r="J145" s="35">
        <f>IF(J140="-","-",SUM(J135:J138,J140:J144)*'3l HAP'!$E$10)</f>
        <v>1.0540672300951748</v>
      </c>
      <c r="K145" s="35">
        <f>IF(K140="-","-",SUM(K135:K138,K140:K144)*'3l HAP'!$E$10)</f>
        <v>1.0650629715481204</v>
      </c>
      <c r="L145" s="35">
        <f>IF(L140="-","-",SUM(L135:L138,L140:L144)*'3l HAP'!$E$10)</f>
        <v>1.0753214277186254</v>
      </c>
      <c r="M145" s="35">
        <f>IF(M140="-","-",SUM(M135:M138,M140:M144)*'3l HAP'!$E$10)</f>
        <v>1.1227659469006517</v>
      </c>
      <c r="N145" s="35">
        <f>IF(N140="-","-",SUM(N135:N138,N140:N144)*'3l HAP'!$E$10)</f>
        <v>1.1320006508150402</v>
      </c>
      <c r="O145" s="27"/>
      <c r="P145" s="35">
        <f>IF(P140="-","-",SUM(P135:P138,P140:P144)*'3l HAP'!$E$10)</f>
        <v>1.1320006508150402</v>
      </c>
      <c r="Q145" s="35">
        <f>IF(Q140="-","-",SUM(Q135:Q138,Q140:Q144)*'3l HAP'!$E$10)</f>
        <v>1.170534866904609</v>
      </c>
      <c r="R145" s="35">
        <f>IF(R140="-","-",SUM(R135:R138,R140:R144)*'3l HAP'!$E$10)</f>
        <v>1.1753433311113712</v>
      </c>
      <c r="S145" s="35">
        <f>IF(S140="-","-",SUM(S135:S138,S140:S144)*'3l HAP'!$E$10)</f>
        <v>1.2074243874548156</v>
      </c>
      <c r="T145" s="35">
        <f>IF(T140="-","-",SUM(T135:T138,T140:T144)*'3l HAP'!$E$10)</f>
        <v>1.1965717593323506</v>
      </c>
      <c r="U145" s="35">
        <f>IF(U140="-","-",SUM(U135:U138,U140:U144)*'3l HAP'!$E$10)</f>
        <v>1.1998947565872604</v>
      </c>
      <c r="V145" s="35">
        <f>IF(V140="-","-",SUM(V135:V138,V140:V144)*'3l HAP'!$E$10)</f>
        <v>1.2211692481514118</v>
      </c>
      <c r="W145" s="35">
        <f>IF(W140="-","-",SUM(W135:W138,W140:W144)*'3l HAP'!$E$10)</f>
        <v>1.3140589330555195</v>
      </c>
      <c r="X145" s="27"/>
      <c r="Y145" s="35">
        <f>IF(Y140="-","-",SUM(Y135:Y138,Y140:Y144)*'3l HAP'!$E$10)</f>
        <v>1.3714721506163632</v>
      </c>
      <c r="Z145" s="35" t="str">
        <f>IF(Z140="-","-",SUM(Z135:Z138,Z140:Z144)*'3l HAP'!$E$10)</f>
        <v>-</v>
      </c>
      <c r="AA145" s="35" t="str">
        <f>IF(AA140="-","-",SUM(AA135:AA138,AA140:AA144)*'3l HAP'!$E$10)</f>
        <v>-</v>
      </c>
      <c r="AB145" s="35" t="str">
        <f>IF(AB140="-","-",SUM(AB135:AB138,AB140:AB144)*'3l HAP'!$E$10)</f>
        <v>-</v>
      </c>
      <c r="AC145" s="35" t="str">
        <f>IF(AC140="-","-",SUM(AC135:AC138,AC140:AC144)*'3l HAP'!$E$10)</f>
        <v>-</v>
      </c>
      <c r="AD145" s="25"/>
    </row>
    <row r="146" spans="1:30" s="26" customFormat="1" ht="11.25" x14ac:dyDescent="0.15">
      <c r="A146" s="207"/>
      <c r="B146" s="123" t="s">
        <v>253</v>
      </c>
      <c r="C146" s="123" t="str">
        <f>B146&amp;"_"&amp;D146</f>
        <v>Total_Southern Western</v>
      </c>
      <c r="D146" s="121" t="s">
        <v>134</v>
      </c>
      <c r="E146" s="75"/>
      <c r="F146" s="27"/>
      <c r="G146" s="35">
        <f t="shared" ref="G146:N146" si="30">IF(G140="-","-",SUM(G135:G145))</f>
        <v>88.801856586826062</v>
      </c>
      <c r="H146" s="35">
        <f t="shared" si="30"/>
        <v>88.932085153304754</v>
      </c>
      <c r="I146" s="35">
        <f t="shared" si="30"/>
        <v>94.849591632098608</v>
      </c>
      <c r="J146" s="35">
        <f t="shared" si="30"/>
        <v>95.2402773315346</v>
      </c>
      <c r="K146" s="35">
        <f t="shared" si="30"/>
        <v>90.819297009395299</v>
      </c>
      <c r="L146" s="35">
        <f t="shared" si="30"/>
        <v>91.530221825138554</v>
      </c>
      <c r="M146" s="35">
        <f t="shared" si="30"/>
        <v>96.971690842785605</v>
      </c>
      <c r="N146" s="35">
        <f t="shared" si="30"/>
        <v>97.611668249683987</v>
      </c>
      <c r="O146" s="27"/>
      <c r="P146" s="35">
        <f t="shared" ref="P146:W146" si="31">IF(P140="-","-",SUM(P135:P145))</f>
        <v>97.611668249683987</v>
      </c>
      <c r="Q146" s="35">
        <f t="shared" si="31"/>
        <v>99.734641273885615</v>
      </c>
      <c r="R146" s="35">
        <f t="shared" si="31"/>
        <v>100.0678743133784</v>
      </c>
      <c r="S146" s="35">
        <f t="shared" si="31"/>
        <v>101.63413468421157</v>
      </c>
      <c r="T146" s="35">
        <f t="shared" si="31"/>
        <v>100.88203295271741</v>
      </c>
      <c r="U146" s="35">
        <f t="shared" si="31"/>
        <v>103.22932113369676</v>
      </c>
      <c r="V146" s="35">
        <f t="shared" si="31"/>
        <v>104.70367202469752</v>
      </c>
      <c r="W146" s="35">
        <f t="shared" si="31"/>
        <v>196.80655217501436</v>
      </c>
      <c r="X146" s="27"/>
      <c r="Y146" s="35">
        <f t="shared" ref="Y146:AC146" si="32">IF(Y140="-","-",SUM(Y135:Y145))</f>
        <v>200.78536540356109</v>
      </c>
      <c r="Z146" s="35" t="str">
        <f t="shared" si="32"/>
        <v>-</v>
      </c>
      <c r="AA146" s="35" t="str">
        <f t="shared" si="32"/>
        <v>-</v>
      </c>
      <c r="AB146" s="35" t="str">
        <f t="shared" si="32"/>
        <v>-</v>
      </c>
      <c r="AC146" s="35" t="str">
        <f t="shared" si="32"/>
        <v>-</v>
      </c>
      <c r="AD146" s="25"/>
    </row>
    <row r="147" spans="1:30" s="26" customFormat="1" ht="11.25" customHeight="1" x14ac:dyDescent="0.15">
      <c r="A147" s="207"/>
      <c r="B147" s="120" t="s">
        <v>244</v>
      </c>
      <c r="C147" s="120" t="s">
        <v>180</v>
      </c>
      <c r="D147" s="122" t="s">
        <v>124</v>
      </c>
      <c r="E147" s="119"/>
      <c r="F147" s="27"/>
      <c r="G147" s="117" t="s">
        <v>249</v>
      </c>
      <c r="H147" s="117" t="s">
        <v>249</v>
      </c>
      <c r="I147" s="117" t="s">
        <v>249</v>
      </c>
      <c r="J147" s="117" t="s">
        <v>249</v>
      </c>
      <c r="K147" s="117" t="s">
        <v>249</v>
      </c>
      <c r="L147" s="117" t="s">
        <v>249</v>
      </c>
      <c r="M147" s="117" t="s">
        <v>249</v>
      </c>
      <c r="N147" s="117" t="s">
        <v>249</v>
      </c>
      <c r="O147" s="27"/>
      <c r="P147" s="117" t="s">
        <v>249</v>
      </c>
      <c r="Q147" s="117" t="s">
        <v>249</v>
      </c>
      <c r="R147" s="117" t="s">
        <v>249</v>
      </c>
      <c r="S147" s="117" t="s">
        <v>249</v>
      </c>
      <c r="T147" s="117" t="s">
        <v>249</v>
      </c>
      <c r="U147" s="117" t="s">
        <v>249</v>
      </c>
      <c r="V147" s="117" t="s">
        <v>249</v>
      </c>
      <c r="W147" s="117" t="s">
        <v>249</v>
      </c>
      <c r="X147" s="27"/>
      <c r="Y147" s="117" t="s">
        <v>249</v>
      </c>
      <c r="Z147" s="117" t="s">
        <v>249</v>
      </c>
      <c r="AA147" s="117" t="s">
        <v>249</v>
      </c>
      <c r="AB147" s="117" t="s">
        <v>249</v>
      </c>
      <c r="AC147" s="117" t="s">
        <v>249</v>
      </c>
      <c r="AD147" s="25"/>
    </row>
    <row r="148" spans="1:30" s="26" customFormat="1" ht="11.25" customHeight="1" x14ac:dyDescent="0.15">
      <c r="A148" s="207"/>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x14ac:dyDescent="0.15">
      <c r="A149" s="207"/>
      <c r="B149" s="120" t="s">
        <v>245</v>
      </c>
      <c r="C149" s="120" t="s">
        <v>182</v>
      </c>
      <c r="D149" s="122" t="s">
        <v>124</v>
      </c>
      <c r="E149" s="119"/>
      <c r="F149" s="27"/>
      <c r="G149" s="117" t="str">
        <f>IF('3c AA'!J164="-","-",'3c AA'!J164)</f>
        <v>-</v>
      </c>
      <c r="H149" s="117" t="str">
        <f>IF('3c AA'!K164="-","-",'3c AA'!K164)</f>
        <v>-</v>
      </c>
      <c r="I149" s="117" t="str">
        <f>IF('3c AA'!L164="-","-",'3c AA'!L164)</f>
        <v>-</v>
      </c>
      <c r="J149" s="117" t="str">
        <f>IF('3c AA'!M164="-","-",'3c AA'!M164)</f>
        <v>-</v>
      </c>
      <c r="K149" s="117" t="str">
        <f>IF('3c AA'!N164="-","-",'3c AA'!N164)</f>
        <v>-</v>
      </c>
      <c r="L149" s="117" t="str">
        <f>IF('3c AA'!O164="-","-",'3c AA'!O164)</f>
        <v>-</v>
      </c>
      <c r="M149" s="117" t="str">
        <f>IF('3c AA'!P164="-","-",'3c AA'!P164)</f>
        <v>-</v>
      </c>
      <c r="N149" s="117" t="str">
        <f>IF('3c AA'!Q164="-","-",'3c AA'!Q164)</f>
        <v>-</v>
      </c>
      <c r="O149" s="27"/>
      <c r="P149" s="117" t="str">
        <f>IF('3c AA'!S164="-","-",'3c AA'!S164)</f>
        <v>-</v>
      </c>
      <c r="Q149" s="117" t="str">
        <f>IF('3c AA'!T164="-","-",'3c AA'!T164)</f>
        <v>-</v>
      </c>
      <c r="R149" s="117" t="str">
        <f>IF('3c AA'!U164="-","-",'3c AA'!U164)</f>
        <v>-</v>
      </c>
      <c r="S149" s="117" t="str">
        <f>IF('3c AA'!V164="-","-",'3c AA'!V164)</f>
        <v>-</v>
      </c>
      <c r="T149" s="117">
        <f>IF('3c AA'!W164="-","-",'3c AA'!W164)</f>
        <v>0</v>
      </c>
      <c r="U149" s="117">
        <f>IF('3c AA'!X164="-","-",'3c AA'!X164)</f>
        <v>0</v>
      </c>
      <c r="V149" s="117">
        <f>IF('3c AA'!Y164="-","-",'3c AA'!Y164)</f>
        <v>0</v>
      </c>
      <c r="W149" s="117" t="str">
        <f>IF('3c AA'!Z164="-","-",'3c AA'!Z164)</f>
        <v>-</v>
      </c>
      <c r="X149" s="27"/>
      <c r="Y149" s="117">
        <f>IF('3c AA'!AB164="-","-",'3c AA'!AB164)</f>
        <v>0</v>
      </c>
      <c r="Z149" s="117" t="str">
        <f>IF('3c AA'!AC164="-","-",'3c AA'!AC164)</f>
        <v>-</v>
      </c>
      <c r="AA149" s="117" t="str">
        <f>IF('3c AA'!AD164="-","-",'3c AA'!AD164)</f>
        <v>-</v>
      </c>
      <c r="AB149" s="117" t="str">
        <f>IF('3c AA'!AE164="-","-",'3c AA'!AE164)</f>
        <v>-</v>
      </c>
      <c r="AC149" s="117" t="str">
        <f>IF('3c AA'!AF164="-","-",'3c AA'!AF164)</f>
        <v>-</v>
      </c>
      <c r="AD149" s="25"/>
    </row>
    <row r="150" spans="1:30" s="26" customFormat="1" ht="11.25" customHeight="1" x14ac:dyDescent="0.15">
      <c r="A150" s="207"/>
      <c r="B150" s="120" t="s">
        <v>246</v>
      </c>
      <c r="C150" s="120" t="s">
        <v>183</v>
      </c>
      <c r="D150" s="122" t="s">
        <v>124</v>
      </c>
      <c r="E150" s="119"/>
      <c r="F150" s="27"/>
      <c r="G150" s="117">
        <f>IF('3d PC'!G15="-","-",'3d PC'!G61)</f>
        <v>6.5567588596821027</v>
      </c>
      <c r="H150" s="117">
        <f>IF('3d PC'!H15="-","-",'3d PC'!H61)</f>
        <v>6.5567588596821027</v>
      </c>
      <c r="I150" s="117">
        <f>IF('3d PC'!I15="-","-",'3d PC'!I61)</f>
        <v>6.6197359495950758</v>
      </c>
      <c r="J150" s="117">
        <f>IF('3d PC'!J15="-","-",'3d PC'!J61)</f>
        <v>6.6197359495950758</v>
      </c>
      <c r="K150" s="117">
        <f>IF('3d PC'!K15="-","-",'3d PC'!K61)</f>
        <v>6.6995028867368616</v>
      </c>
      <c r="L150" s="117">
        <f>IF('3d PC'!L15="-","-",'3d PC'!L61)</f>
        <v>6.6995028867368616</v>
      </c>
      <c r="M150" s="117">
        <f>IF('3d PC'!M15="-","-",'3d PC'!M61)</f>
        <v>7.1131218301273513</v>
      </c>
      <c r="N150" s="117">
        <f>IF('3d PC'!N15="-","-",'3d PC'!N61)</f>
        <v>7.1131218301273513</v>
      </c>
      <c r="O150" s="27"/>
      <c r="P150" s="117">
        <f>'3d PC'!P61</f>
        <v>7.1131218301273513</v>
      </c>
      <c r="Q150" s="117">
        <f>'3d PC'!Q61</f>
        <v>7.2804579515147188</v>
      </c>
      <c r="R150" s="117">
        <f>'3d PC'!R61</f>
        <v>7.1935840895118579</v>
      </c>
      <c r="S150" s="117">
        <f>'3d PC'!S61</f>
        <v>7.3593999937099728</v>
      </c>
      <c r="T150" s="117">
        <f>'3d PC'!T61</f>
        <v>7.0492243060839304</v>
      </c>
      <c r="U150" s="117">
        <f>'3d PC'!U61</f>
        <v>7.1089669218364691</v>
      </c>
      <c r="V150" s="117">
        <f>'3d PC'!V61</f>
        <v>6.9829560851947949</v>
      </c>
      <c r="W150" s="117">
        <f>'3d PC'!W61</f>
        <v>9.6262235975887975</v>
      </c>
      <c r="X150" s="27"/>
      <c r="Y150" s="117">
        <f>'3d PC'!Y61</f>
        <v>9.9504863797742438</v>
      </c>
      <c r="Z150" s="117" t="str">
        <f>'3d PC'!Z61</f>
        <v>-</v>
      </c>
      <c r="AA150" s="117" t="str">
        <f>'3d PC'!AA61</f>
        <v>-</v>
      </c>
      <c r="AB150" s="117" t="str">
        <f>'3d PC'!AB61</f>
        <v>-</v>
      </c>
      <c r="AC150" s="117" t="str">
        <f>'3d PC'!AC61</f>
        <v>-</v>
      </c>
      <c r="AD150" s="25"/>
    </row>
    <row r="151" spans="1:30" s="26" customFormat="1" ht="11.25" customHeight="1" x14ac:dyDescent="0.15">
      <c r="A151" s="207"/>
      <c r="B151" s="120" t="s">
        <v>247</v>
      </c>
      <c r="C151" s="120" t="s">
        <v>184</v>
      </c>
      <c r="D151" s="122" t="s">
        <v>124</v>
      </c>
      <c r="E151" s="119"/>
      <c r="F151" s="27"/>
      <c r="G151" s="117">
        <f>IF('3e NC-Elec'!H54="-","-",'3e NC-Elec'!H54)</f>
        <v>28.031999999999996</v>
      </c>
      <c r="H151" s="117">
        <f>IF('3e NC-Elec'!I54="-","-",'3e NC-Elec'!I54)</f>
        <v>28.031999999999996</v>
      </c>
      <c r="I151" s="117">
        <f>IF('3e NC-Elec'!J54="-","-",'3e NC-Elec'!J54)</f>
        <v>19.381499999999999</v>
      </c>
      <c r="J151" s="117">
        <f>IF('3e NC-Elec'!K54="-","-",'3e NC-Elec'!K54)</f>
        <v>19.381499999999999</v>
      </c>
      <c r="K151" s="117">
        <f>IF('3e NC-Elec'!L54="-","-",'3e NC-Elec'!L54)</f>
        <v>18.651500000000002</v>
      </c>
      <c r="L151" s="117">
        <f>IF('3e NC-Elec'!M54="-","-",'3e NC-Elec'!M54)</f>
        <v>18.651500000000002</v>
      </c>
      <c r="M151" s="117">
        <f>IF('3e NC-Elec'!N54="-","-",'3e NC-Elec'!N54)</f>
        <v>18.906999999999996</v>
      </c>
      <c r="N151" s="117">
        <f>IF('3e NC-Elec'!O54="-","-",'3e NC-Elec'!O54)</f>
        <v>18.906999999999996</v>
      </c>
      <c r="O151" s="27"/>
      <c r="P151" s="117">
        <f>'3e NC-Elec'!Q54</f>
        <v>18.906999999999996</v>
      </c>
      <c r="Q151" s="117">
        <f>'3e NC-Elec'!R54</f>
        <v>21.097000000000001</v>
      </c>
      <c r="R151" s="117">
        <f>'3e NC-Elec'!S54</f>
        <v>21.097000000000001</v>
      </c>
      <c r="S151" s="117">
        <f>'3e NC-Elec'!T54</f>
        <v>24.856499999999997</v>
      </c>
      <c r="T151" s="117">
        <f>'3e NC-Elec'!U54</f>
        <v>24.856499999999997</v>
      </c>
      <c r="U151" s="117">
        <f>'3e NC-Elec'!V54</f>
        <v>24.016999999999999</v>
      </c>
      <c r="V151" s="117">
        <f>'3e NC-Elec'!W54</f>
        <v>24.016999999999999</v>
      </c>
      <c r="W151" s="117">
        <f>'3e NC-Elec'!X54</f>
        <v>95.228499999999997</v>
      </c>
      <c r="X151" s="27"/>
      <c r="Y151" s="117">
        <f>'3e NC-Elec'!Z54</f>
        <v>95.228499999999997</v>
      </c>
      <c r="Z151" s="117" t="str">
        <f>'3e NC-Elec'!AA54</f>
        <v>-</v>
      </c>
      <c r="AA151" s="117" t="str">
        <f>'3e NC-Elec'!AB54</f>
        <v>-</v>
      </c>
      <c r="AB151" s="117" t="str">
        <f>'3e NC-Elec'!AC54</f>
        <v>-</v>
      </c>
      <c r="AC151" s="117" t="str">
        <f>'3e NC-Elec'!AD54</f>
        <v>-</v>
      </c>
      <c r="AD151" s="25"/>
    </row>
    <row r="152" spans="1:30" s="26" customFormat="1" ht="11.25" customHeight="1" x14ac:dyDescent="0.15">
      <c r="A152" s="207"/>
      <c r="B152" s="120" t="s">
        <v>248</v>
      </c>
      <c r="C152" s="120" t="s">
        <v>185</v>
      </c>
      <c r="D152" s="122" t="s">
        <v>124</v>
      </c>
      <c r="E152" s="119"/>
      <c r="F152" s="27"/>
      <c r="G152" s="117">
        <f>IF('3g CPIH'!C$17="-","-",'3h OC '!$E$9*('3g CPIH'!C$17/'3g CPIH'!$G$17))</f>
        <v>39.034507632093934</v>
      </c>
      <c r="H152" s="117">
        <f>IF('3g CPIH'!D$17="-","-",'3h OC '!$E$9*('3g CPIH'!D$17/'3g CPIH'!$G$17))</f>
        <v>39.112654794520544</v>
      </c>
      <c r="I152" s="117">
        <f>IF('3g CPIH'!E$17="-","-",'3h OC '!$E$9*('3g CPIH'!E$17/'3g CPIH'!$G$17))</f>
        <v>39.229875538160471</v>
      </c>
      <c r="J152" s="117">
        <f>IF('3g CPIH'!F$17="-","-",'3h OC '!$E$9*('3g CPIH'!F$17/'3g CPIH'!$G$17))</f>
        <v>39.464317025440316</v>
      </c>
      <c r="K152" s="117">
        <f>IF('3g CPIH'!G$17="-","-",'3h OC '!$E$9*('3g CPIH'!G$17/'3g CPIH'!$G$17))</f>
        <v>39.933199999999999</v>
      </c>
      <c r="L152" s="117">
        <f>IF('3g CPIH'!H$17="-","-",'3h OC '!$E$9*('3g CPIH'!H$17/'3g CPIH'!$G$17))</f>
        <v>40.441156555772999</v>
      </c>
      <c r="M152" s="117">
        <f>IF('3g CPIH'!I$17="-","-",'3h OC '!$E$9*('3g CPIH'!I$17/'3g CPIH'!$G$17))</f>
        <v>41.027260273972601</v>
      </c>
      <c r="N152" s="117">
        <f>IF('3g CPIH'!J$17="-","-",'3h OC '!$E$9*('3g CPIH'!J$17/'3g CPIH'!$G$17))</f>
        <v>41.378922504892373</v>
      </c>
      <c r="O152" s="27"/>
      <c r="P152" s="117">
        <f>IF('3g CPIH'!L$17="-","-",'3h OC '!$E$9*('3g CPIH'!L$17/'3g CPIH'!$G$17))</f>
        <v>41.378922504892373</v>
      </c>
      <c r="Q152" s="117">
        <f>IF('3g CPIH'!M$17="-","-",'3h OC '!$E$9*('3g CPIH'!M$17/'3g CPIH'!$G$17))</f>
        <v>41.847805479452056</v>
      </c>
      <c r="R152" s="117">
        <f>IF('3g CPIH'!N$17="-","-",'3h OC '!$E$9*('3g CPIH'!N$17/'3g CPIH'!$G$17))</f>
        <v>42.160394129158512</v>
      </c>
      <c r="S152" s="117">
        <f>IF('3g CPIH'!O$17="-","-",'3h OC '!$E$9*('3g CPIH'!O$17/'3g CPIH'!$G$17))</f>
        <v>42.394835616438357</v>
      </c>
      <c r="T152" s="117">
        <f>IF('3g CPIH'!P$17="-","-",'3h OC '!$E$9*('3g CPIH'!P$17/'3g CPIH'!$G$17))</f>
        <v>42.512056360078276</v>
      </c>
      <c r="U152" s="117">
        <f>IF('3g CPIH'!Q$17="-","-",'3h OC '!$E$9*('3g CPIH'!Q$17/'3g CPIH'!$G$17))</f>
        <v>42.746497847358121</v>
      </c>
      <c r="V152" s="117">
        <f>IF('3g CPIH'!R$17="-","-",'3h OC '!$E$9*('3g CPIH'!R$17/'3g CPIH'!$G$17))</f>
        <v>43.527969471624267</v>
      </c>
      <c r="W152" s="117">
        <f>IF('3g CPIH'!S$17="-","-",'3h OC '!$E$9*('3g CPIH'!S$17/'3g CPIH'!$G$17))</f>
        <v>44.817397651663406</v>
      </c>
      <c r="X152" s="27"/>
      <c r="Y152" s="117">
        <f>IF('3g CPIH'!U$17="-","-",'3h OC '!$E$9*('3g CPIH'!U$17/'3g CPIH'!$G$17))</f>
        <v>47.083665362035227</v>
      </c>
      <c r="Z152" s="117" t="str">
        <f>IF('3g CPIH'!V$17="-","-",'3h OC '!$E$9*('3g CPIH'!V$17/'3g CPIH'!$G$17))</f>
        <v>-</v>
      </c>
      <c r="AA152" s="117" t="str">
        <f>IF('3g CPIH'!W$17="-","-",'3h OC '!$E$9*('3g CPIH'!W$17/'3g CPIH'!$G$17))</f>
        <v>-</v>
      </c>
      <c r="AB152" s="117" t="str">
        <f>IF('3g CPIH'!X$17="-","-",'3h OC '!$E$9*('3g CPIH'!X$17/'3g CPIH'!$G$17))</f>
        <v>-</v>
      </c>
      <c r="AC152" s="117" t="str">
        <f>IF('3g CPIH'!Y$17="-","-",'3h OC '!$E$9*('3g CPIH'!Y$17/'3g CPIH'!$G$17))</f>
        <v>-</v>
      </c>
      <c r="AD152" s="25"/>
    </row>
    <row r="153" spans="1:30" s="26" customFormat="1" ht="11.25" customHeight="1" x14ac:dyDescent="0.15">
      <c r="A153" s="207"/>
      <c r="B153" s="120" t="s">
        <v>248</v>
      </c>
      <c r="C153" s="120" t="s">
        <v>186</v>
      </c>
      <c r="D153" s="122" t="s">
        <v>124</v>
      </c>
      <c r="E153" s="119"/>
      <c r="F153" s="27"/>
      <c r="G153" s="117" t="s">
        <v>249</v>
      </c>
      <c r="H153" s="117" t="s">
        <v>249</v>
      </c>
      <c r="I153" s="117" t="s">
        <v>249</v>
      </c>
      <c r="J153" s="117" t="s">
        <v>249</v>
      </c>
      <c r="K153" s="117">
        <f>IF('3i SMNCC'!G$64="-","-",'3i SMNCC'!G$64)</f>
        <v>0</v>
      </c>
      <c r="L153" s="117">
        <f>IF('3i SMNCC'!H$64="-","-",'3i SMNCC'!H$64)</f>
        <v>-0.1310662676190151</v>
      </c>
      <c r="M153" s="117">
        <f>IF('3i SMNCC'!I$64="-","-",'3i SMNCC'!I$64)</f>
        <v>1.6490220555819262</v>
      </c>
      <c r="N153" s="117">
        <f>IF('3i SMNCC'!J$64="-","-",'3i SMNCC'!J$64)</f>
        <v>1.7011822078168848</v>
      </c>
      <c r="O153" s="27"/>
      <c r="P153" s="117">
        <f>IF('3i SMNCC'!L$64="-","-",'3i SMNCC'!L$64)</f>
        <v>1.7011822078168848</v>
      </c>
      <c r="Q153" s="117">
        <f>IF('3i SMNCC'!M$64="-","-",'3i SMNCC'!M$64)</f>
        <v>3.37071596157242</v>
      </c>
      <c r="R153" s="117">
        <f>IF('3i SMNCC'!N$64="-","-",'3i SMNCC'!N$64)</f>
        <v>3.2761312765157915</v>
      </c>
      <c r="S153" s="117">
        <f>IF('3i SMNCC'!O$64="-","-",'3i SMNCC'!O$64)</f>
        <v>4.8946129781636989</v>
      </c>
      <c r="T153" s="117">
        <f>IF('3i SMNCC'!P$64="-","-",'3i SMNCC'!P$64)</f>
        <v>4.2887571563853468</v>
      </c>
      <c r="U153" s="117">
        <f>IF('3i SMNCC'!Q$64="-","-",'3i SMNCC'!Q$64)</f>
        <v>4.0337120778428694</v>
      </c>
      <c r="V153" s="117">
        <f>IF('3i SMNCC'!R$64="-","-",'3i SMNCC'!R$64)</f>
        <v>4.3260832188341771</v>
      </c>
      <c r="W153" s="117">
        <f>IF('3i SMNCC'!S$64="-","-",'3i SMNCC'!S$64)</f>
        <v>4.2015880379606623</v>
      </c>
      <c r="X153" s="27"/>
      <c r="Y153" s="117">
        <f>IF('3i SMNCC'!U$64="-","-",'3i SMNCC'!U$64)</f>
        <v>4.0728065027047933</v>
      </c>
      <c r="Z153" s="117" t="str">
        <f>IF('3i SMNCC'!V$64="-","-",'3i SMNCC'!V$64)</f>
        <v>-</v>
      </c>
      <c r="AA153" s="117" t="str">
        <f>IF('3i SMNCC'!W$64="-","-",'3i SMNCC'!W$64)</f>
        <v>-</v>
      </c>
      <c r="AB153" s="117" t="str">
        <f>IF('3i SMNCC'!X$64="-","-",'3i SMNCC'!X$64)</f>
        <v>-</v>
      </c>
      <c r="AC153" s="117" t="str">
        <f>IF('3i SMNCC'!Y$64="-","-",'3i SMNCC'!Y$64)</f>
        <v>-</v>
      </c>
      <c r="AD153" s="25"/>
    </row>
    <row r="154" spans="1:30" s="26" customFormat="1" ht="11.25" customHeight="1" x14ac:dyDescent="0.15">
      <c r="A154" s="207"/>
      <c r="B154" s="120" t="s">
        <v>248</v>
      </c>
      <c r="C154" s="120" t="s">
        <v>187</v>
      </c>
      <c r="D154" s="122" t="s">
        <v>124</v>
      </c>
      <c r="E154" s="119"/>
      <c r="F154" s="27"/>
      <c r="G154" s="117">
        <f>IF('3g CPIH'!C$17="-","-",'3j PAAC PAP'!$G$17*('3g CPIH'!C$17/'3g CPIH'!$G$17))</f>
        <v>23.857918590998043</v>
      </c>
      <c r="H154" s="117">
        <f>IF('3g CPIH'!D$17="-","-",'3j PAAC PAP'!$G$17*('3g CPIH'!D$17/'3g CPIH'!$G$17))</f>
        <v>23.905682191780819</v>
      </c>
      <c r="I154" s="117">
        <f>IF('3g CPIH'!E$17="-","-",'3j PAAC PAP'!$G$17*('3g CPIH'!E$17/'3g CPIH'!$G$17))</f>
        <v>23.977327592954992</v>
      </c>
      <c r="J154" s="117">
        <f>IF('3g CPIH'!F$17="-","-",'3j PAAC PAP'!$G$17*('3g CPIH'!F$17/'3g CPIH'!$G$17))</f>
        <v>24.120618395303325</v>
      </c>
      <c r="K154" s="117">
        <f>IF('3g CPIH'!G$17="-","-",'3j PAAC PAP'!$G$17*('3g CPIH'!G$17/'3g CPIH'!$G$17))</f>
        <v>24.4072</v>
      </c>
      <c r="L154" s="117">
        <f>IF('3g CPIH'!H$17="-","-",'3j PAAC PAP'!$G$17*('3g CPIH'!H$17/'3g CPIH'!$G$17))</f>
        <v>24.717663405088064</v>
      </c>
      <c r="M154" s="117">
        <f>IF('3g CPIH'!I$17="-","-",'3j PAAC PAP'!$G$17*('3g CPIH'!I$17/'3g CPIH'!$G$17))</f>
        <v>25.075890410958902</v>
      </c>
      <c r="N154" s="117">
        <f>IF('3g CPIH'!J$17="-","-",'3j PAAC PAP'!$G$17*('3g CPIH'!J$17/'3g CPIH'!$G$17))</f>
        <v>25.290826614481411</v>
      </c>
      <c r="O154" s="27"/>
      <c r="P154" s="117">
        <f>IF('3g CPIH'!L$17="-","-",'3j PAAC PAP'!$G$17*('3g CPIH'!L$17/'3g CPIH'!$G$17))</f>
        <v>25.290826614481411</v>
      </c>
      <c r="Q154" s="117">
        <f>IF('3g CPIH'!M$17="-","-",'3j PAAC PAP'!$G$17*('3g CPIH'!M$17/'3g CPIH'!$G$17))</f>
        <v>25.577408219178082</v>
      </c>
      <c r="R154" s="117">
        <f>IF('3g CPIH'!N$17="-","-",'3j PAAC PAP'!$G$17*('3g CPIH'!N$17/'3g CPIH'!$G$17))</f>
        <v>25.768462622309197</v>
      </c>
      <c r="S154" s="117">
        <f>IF('3g CPIH'!O$17="-","-",'3j PAAC PAP'!$G$17*('3g CPIH'!O$17/'3g CPIH'!$G$17))</f>
        <v>25.911753424657533</v>
      </c>
      <c r="T154" s="117">
        <f>IF('3g CPIH'!P$17="-","-",'3j PAAC PAP'!$G$17*('3g CPIH'!P$17/'3g CPIH'!$G$17))</f>
        <v>25.983398825831699</v>
      </c>
      <c r="U154" s="117">
        <f>IF('3g CPIH'!Q$17="-","-",'3j PAAC PAP'!$G$17*('3g CPIH'!Q$17/'3g CPIH'!$G$17))</f>
        <v>26.126689628180038</v>
      </c>
      <c r="V154" s="117">
        <f>IF('3g CPIH'!R$17="-","-",'3j PAAC PAP'!$G$17*('3g CPIH'!R$17/'3g CPIH'!$G$17))</f>
        <v>26.604325636007829</v>
      </c>
      <c r="W154" s="117">
        <f>IF('3g CPIH'!S$17="-","-",'3j PAAC PAP'!$G$17*('3g CPIH'!S$17/'3g CPIH'!$G$17))</f>
        <v>27.39242504892368</v>
      </c>
      <c r="X154" s="27"/>
      <c r="Y154" s="117">
        <f>IF('3g CPIH'!U$17="-","-",'3j PAAC PAP'!$G$17*('3g CPIH'!U$17/'3g CPIH'!$G$17))</f>
        <v>28.777569471624265</v>
      </c>
      <c r="Z154" s="117" t="str">
        <f>IF('3g CPIH'!V$17="-","-",'3j PAAC PAP'!$G$17*('3g CPIH'!V$17/'3g CPIH'!$G$17))</f>
        <v>-</v>
      </c>
      <c r="AA154" s="117" t="str">
        <f>IF('3g CPIH'!W$17="-","-",'3j PAAC PAP'!$G$17*('3g CPIH'!W$17/'3g CPIH'!$G$17))</f>
        <v>-</v>
      </c>
      <c r="AB154" s="117" t="str">
        <f>IF('3g CPIH'!X$17="-","-",'3j PAAC PAP'!$G$17*('3g CPIH'!X$17/'3g CPIH'!$G$17))</f>
        <v>-</v>
      </c>
      <c r="AC154" s="117" t="str">
        <f>IF('3g CPIH'!Y$17="-","-",'3j PAAC PAP'!$G$17*('3g CPIH'!Y$17/'3g CPIH'!$G$17))</f>
        <v>-</v>
      </c>
      <c r="AD154" s="25"/>
    </row>
    <row r="155" spans="1:30" s="26" customFormat="1" ht="11.25" x14ac:dyDescent="0.15">
      <c r="A155" s="207"/>
      <c r="B155" s="120" t="s">
        <v>248</v>
      </c>
      <c r="C155" s="120" t="s">
        <v>188</v>
      </c>
      <c r="D155" s="122" t="s">
        <v>124</v>
      </c>
      <c r="E155" s="119"/>
      <c r="F155" s="27"/>
      <c r="G155" s="117">
        <f>IF(G150="-","-",SUM(G147:G153)*'3j PAAC PAP'!$G$35)</f>
        <v>0</v>
      </c>
      <c r="H155" s="117">
        <f>IF(H150="-","-",SUM(H147:H153)*'3j PAAC PAP'!$G$35)</f>
        <v>0</v>
      </c>
      <c r="I155" s="117">
        <f>IF(I150="-","-",SUM(I147:I153)*'3j PAAC PAP'!$G$35)</f>
        <v>0</v>
      </c>
      <c r="J155" s="117">
        <f>IF(J150="-","-",SUM(J147:J153)*'3j PAAC PAP'!$G$35)</f>
        <v>0</v>
      </c>
      <c r="K155" s="117">
        <f>IF(K150="-","-",SUM(K147:K153)*'3j PAAC PAP'!$G$35)</f>
        <v>0</v>
      </c>
      <c r="L155" s="117">
        <f>IF(L150="-","-",SUM(L147:L153)*'3j PAAC PAP'!$G$35)</f>
        <v>0</v>
      </c>
      <c r="M155" s="117">
        <f>IF(M150="-","-",SUM(M147:M153)*'3j PAAC PAP'!$G$35)</f>
        <v>0</v>
      </c>
      <c r="N155" s="117">
        <f>IF(N150="-","-",SUM(N147:N153)*'3j PAAC PAP'!$G$35)</f>
        <v>0</v>
      </c>
      <c r="O155" s="27"/>
      <c r="P155" s="117">
        <f>IF(P150="-","-",SUM(P147:P153)*'3j PAAC PAP'!$G$35)</f>
        <v>0</v>
      </c>
      <c r="Q155" s="117">
        <f>IF(Q150="-","-",SUM(Q147:Q153)*'3j PAAC PAP'!$G$35)</f>
        <v>0</v>
      </c>
      <c r="R155" s="117">
        <f>IF(R150="-","-",SUM(R147:R153)*'3j PAAC PAP'!$G$35)</f>
        <v>0</v>
      </c>
      <c r="S155" s="117">
        <f>IF(S150="-","-",SUM(S147:S153)*'3j PAAC PAP'!$G$35)</f>
        <v>0</v>
      </c>
      <c r="T155" s="117">
        <f>IF(T150="-","-",SUM(T147:T153)*'3j PAAC PAP'!$G$35)</f>
        <v>0</v>
      </c>
      <c r="U155" s="117">
        <f>IF(U150="-","-",SUM(U147:U153)*'3j PAAC PAP'!$G$35)</f>
        <v>0</v>
      </c>
      <c r="V155" s="117">
        <f>IF(V150="-","-",SUM(V147:V153)*'3j PAAC PAP'!$G$35)</f>
        <v>0</v>
      </c>
      <c r="W155" s="117">
        <f>IF(W150="-","-",SUM(W147:W153)*'3j PAAC PAP'!$G$35)</f>
        <v>0</v>
      </c>
      <c r="X155" s="27"/>
      <c r="Y155" s="117">
        <f>IF(Y150="-","-",SUM(Y147:Y153)*'3j PAAC PAP'!$G$35)</f>
        <v>0</v>
      </c>
      <c r="Z155" s="117" t="str">
        <f>IF(Z150="-","-",SUM(Z147:Z153)*'3j PAAC PAP'!$G$35)</f>
        <v>-</v>
      </c>
      <c r="AA155" s="117" t="str">
        <f>IF(AA150="-","-",SUM(AA147:AA153)*'3j PAAC PAP'!$G$35)</f>
        <v>-</v>
      </c>
      <c r="AB155" s="117" t="str">
        <f>IF(AB150="-","-",SUM(AB147:AB153)*'3j PAAC PAP'!$G$35)</f>
        <v>-</v>
      </c>
      <c r="AC155" s="117" t="str">
        <f>IF(AC150="-","-",SUM(AC147:AC153)*'3j PAAC PAP'!$G$35)</f>
        <v>-</v>
      </c>
      <c r="AD155" s="25"/>
    </row>
    <row r="156" spans="1:30" s="26" customFormat="1" ht="11.25" x14ac:dyDescent="0.15">
      <c r="A156" s="207"/>
      <c r="B156" s="120" t="s">
        <v>189</v>
      </c>
      <c r="C156" s="120" t="s">
        <v>250</v>
      </c>
      <c r="D156" s="122" t="s">
        <v>124</v>
      </c>
      <c r="E156" s="161"/>
      <c r="F156" s="27"/>
      <c r="G156" s="117">
        <f>IF(G150="-","-",SUM(G147:G155)*'3k EBIT'!$E$9)</f>
        <v>1.8880155926831683</v>
      </c>
      <c r="H156" s="117">
        <f>IF(H150="-","-",SUM(H147:H155)*'3k EBIT'!$E$9)</f>
        <v>1.8904542323450075</v>
      </c>
      <c r="I156" s="117">
        <f>IF(I150="-","-",SUM(I147:I155)*'3k EBIT'!$E$9)</f>
        <v>1.7277890481152016</v>
      </c>
      <c r="J156" s="117">
        <f>IF(J150="-","-",SUM(J147:J155)*'3k EBIT'!$E$9)</f>
        <v>1.7351049671007204</v>
      </c>
      <c r="K156" s="117">
        <f>IF(K150="-","-",SUM(K147:K155)*'3k EBIT'!$E$9)</f>
        <v>1.7371430911103196</v>
      </c>
      <c r="L156" s="117">
        <f>IF(L150="-","-",SUM(L147:L155)*'3k EBIT'!$E$9)</f>
        <v>1.7504557574410315</v>
      </c>
      <c r="M156" s="117">
        <f>IF(M150="-","-",SUM(M147:M155)*'3k EBIT'!$E$9)</f>
        <v>1.8161818012441706</v>
      </c>
      <c r="N156" s="117">
        <f>IF(N150="-","-",SUM(N147:N155)*'3k EBIT'!$E$9)</f>
        <v>1.8281659175509355</v>
      </c>
      <c r="O156" s="27"/>
      <c r="P156" s="117">
        <f>IF(P150="-","-",SUM(P147:P155)*'3k EBIT'!$E$9)</f>
        <v>1.8281659175509355</v>
      </c>
      <c r="Q156" s="117">
        <f>IF(Q150="-","-",SUM(Q147:Q155)*'3k EBIT'!$E$9)</f>
        <v>1.9207901712637401</v>
      </c>
      <c r="R156" s="117">
        <f>IF(R150="-","-",SUM(R147:R155)*'3k EBIT'!$E$9)</f>
        <v>1.9270302407716504</v>
      </c>
      <c r="S156" s="117">
        <f>IF(S150="-","-",SUM(S147:S155)*'3k EBIT'!$E$9)</f>
        <v>2.0417184317871944</v>
      </c>
      <c r="T156" s="117">
        <f>IF(T150="-","-",SUM(T147:T155)*'3k EBIT'!$E$9)</f>
        <v>2.0276346930058091</v>
      </c>
      <c r="U156" s="117">
        <f>IF(U150="-","-",SUM(U147:U155)*'3k EBIT'!$E$9)</f>
        <v>2.0149085578920127</v>
      </c>
      <c r="V156" s="117">
        <f>IF(V150="-","-",SUM(V147:V155)*'3k EBIT'!$E$9)</f>
        <v>2.0425170208850516</v>
      </c>
      <c r="W156" s="117">
        <f>IF(W150="-","-",SUM(W147:W155)*'3k EBIT'!$E$9)</f>
        <v>3.5107624898222927</v>
      </c>
      <c r="X156" s="27"/>
      <c r="Y156" s="117">
        <f>IF(Y150="-","-",SUM(Y147:Y155)*'3k EBIT'!$E$9)</f>
        <v>3.5852691208061711</v>
      </c>
      <c r="Z156" s="117" t="str">
        <f>IF(Z150="-","-",SUM(Z147:Z155)*'3k EBIT'!$E$9)</f>
        <v>-</v>
      </c>
      <c r="AA156" s="117" t="str">
        <f>IF(AA150="-","-",SUM(AA147:AA155)*'3k EBIT'!$E$9)</f>
        <v>-</v>
      </c>
      <c r="AB156" s="117" t="str">
        <f>IF(AB150="-","-",SUM(AB147:AB155)*'3k EBIT'!$E$9)</f>
        <v>-</v>
      </c>
      <c r="AC156" s="117" t="str">
        <f>IF(AC150="-","-",SUM(AC147:AC155)*'3k EBIT'!$E$9)</f>
        <v>-</v>
      </c>
      <c r="AD156" s="25"/>
    </row>
    <row r="157" spans="1:30" s="26" customFormat="1" ht="11.25" x14ac:dyDescent="0.15">
      <c r="A157" s="207"/>
      <c r="B157" s="120" t="s">
        <v>251</v>
      </c>
      <c r="C157" s="156" t="s">
        <v>252</v>
      </c>
      <c r="D157" s="122" t="s">
        <v>124</v>
      </c>
      <c r="E157" s="122"/>
      <c r="F157" s="27"/>
      <c r="G157" s="117">
        <f>IF(G152="-","-",SUM(G147:G150,G152:G156)*'3l HAP'!$E$10)</f>
        <v>1.0444479550893697</v>
      </c>
      <c r="H157" s="117">
        <f>IF(H152="-","-",SUM(H147:H150,H152:H156)*'3l HAP'!$E$10)</f>
        <v>1.0463271186968073</v>
      </c>
      <c r="I157" s="117">
        <f>IF(I152="-","-",SUM(I147:I150,I152:I156)*'3l HAP'!$E$10)</f>
        <v>1.0476327745341374</v>
      </c>
      <c r="J157" s="117">
        <f>IF(J152="-","-",SUM(J147:J150,J152:J156)*'3l HAP'!$E$10)</f>
        <v>1.0532702653564507</v>
      </c>
      <c r="K157" s="117">
        <f>IF(K152="-","-",SUM(K147:K150,K152:K156)*'3l HAP'!$E$10)</f>
        <v>1.0655287301616605</v>
      </c>
      <c r="L157" s="117">
        <f>IF(L152="-","-",SUM(L147:L150,L152:L156)*'3l HAP'!$E$10)</f>
        <v>1.0757871863321653</v>
      </c>
      <c r="M157" s="117">
        <f>IF(M152="-","-",SUM(M147:M150,M152:M156)*'3l HAP'!$E$10)</f>
        <v>1.1226934955607677</v>
      </c>
      <c r="N157" s="117">
        <f>IF(N152="-","-",SUM(N147:N150,N152:N156)*'3l HAP'!$E$10)</f>
        <v>1.1319281994751562</v>
      </c>
      <c r="O157" s="27"/>
      <c r="P157" s="117">
        <f>IF(P152="-","-",SUM(P147:P150,P152:P156)*'3l HAP'!$E$10)</f>
        <v>1.1319281994751562</v>
      </c>
      <c r="Q157" s="117">
        <f>IF(Q152="-","-",SUM(Q147:Q150,Q152:Q156)*'3l HAP'!$E$10)</f>
        <v>1.1712386799206251</v>
      </c>
      <c r="R157" s="117">
        <f>IF(R152="-","-",SUM(R147:R150,R152:R156)*'3l HAP'!$E$10)</f>
        <v>1.1760471441273874</v>
      </c>
      <c r="S157" s="117">
        <f>IF(S152="-","-",SUM(S147:S150,S152:S156)*'3l HAP'!$E$10)</f>
        <v>1.2093805736316834</v>
      </c>
      <c r="T157" s="117">
        <f>IF(T152="-","-",SUM(T147:T150,T152:T156)*'3l HAP'!$E$10)</f>
        <v>1.1985279455092186</v>
      </c>
      <c r="U157" s="117">
        <f>IF(U152="-","-",SUM(U147:U150,U152:U156)*'3l HAP'!$E$10)</f>
        <v>1.2010125772597564</v>
      </c>
      <c r="V157" s="117">
        <f>IF(V152="-","-",SUM(V147:V150,V152:V156)*'3l HAP'!$E$10)</f>
        <v>1.2222870688239078</v>
      </c>
      <c r="W157" s="117">
        <f>IF(W152="-","-",SUM(W147:W150,W152:W156)*'3l HAP'!$E$10)</f>
        <v>1.3110780779288633</v>
      </c>
      <c r="X157" s="27"/>
      <c r="Y157" s="117">
        <f>IF(Y152="-","-",SUM(Y147:Y150,Y152:Y156)*'3l HAP'!$E$10)</f>
        <v>1.3684912954897073</v>
      </c>
      <c r="Z157" s="117" t="str">
        <f>IF(Z152="-","-",SUM(Z147:Z150,Z152:Z156)*'3l HAP'!$E$10)</f>
        <v>-</v>
      </c>
      <c r="AA157" s="117" t="str">
        <f>IF(AA152="-","-",SUM(AA147:AA150,AA152:AA156)*'3l HAP'!$E$10)</f>
        <v>-</v>
      </c>
      <c r="AB157" s="117" t="str">
        <f>IF(AB152="-","-",SUM(AB147:AB150,AB152:AB156)*'3l HAP'!$E$10)</f>
        <v>-</v>
      </c>
      <c r="AC157" s="117" t="str">
        <f>IF(AC152="-","-",SUM(AC147:AC150,AC152:AC156)*'3l HAP'!$E$10)</f>
        <v>-</v>
      </c>
      <c r="AD157" s="25"/>
    </row>
    <row r="158" spans="1:30" s="26" customFormat="1" ht="11.25" customHeight="1" x14ac:dyDescent="0.15">
      <c r="A158" s="207"/>
      <c r="B158" s="120" t="s">
        <v>253</v>
      </c>
      <c r="C158" s="120" t="str">
        <f>B158&amp;"_"&amp;D158</f>
        <v>Total_Yorkshire</v>
      </c>
      <c r="D158" s="122" t="s">
        <v>124</v>
      </c>
      <c r="E158" s="161"/>
      <c r="F158" s="27"/>
      <c r="G158" s="117">
        <f t="shared" ref="G158:N158" si="33">IF(G152="-","-",SUM(G147:G157))</f>
        <v>100.41364863054662</v>
      </c>
      <c r="H158" s="117">
        <f t="shared" si="33"/>
        <v>100.54387719702527</v>
      </c>
      <c r="I158" s="117">
        <f t="shared" si="33"/>
        <v>91.983860903359869</v>
      </c>
      <c r="J158" s="117">
        <f t="shared" si="33"/>
        <v>92.374546602795888</v>
      </c>
      <c r="K158" s="117">
        <f t="shared" si="33"/>
        <v>92.494074708008853</v>
      </c>
      <c r="L158" s="117">
        <f t="shared" si="33"/>
        <v>93.204999523752107</v>
      </c>
      <c r="M158" s="117">
        <f t="shared" si="33"/>
        <v>96.711169867445719</v>
      </c>
      <c r="N158" s="117">
        <f t="shared" si="33"/>
        <v>97.351147274344115</v>
      </c>
      <c r="O158" s="27"/>
      <c r="P158" s="117">
        <f t="shared" ref="P158:W158" si="34">IF(P152="-","-",SUM(P147:P157))</f>
        <v>97.351147274344115</v>
      </c>
      <c r="Q158" s="117">
        <f t="shared" si="34"/>
        <v>102.26541646290164</v>
      </c>
      <c r="R158" s="117">
        <f t="shared" si="34"/>
        <v>102.59864950239441</v>
      </c>
      <c r="S158" s="117">
        <f t="shared" si="34"/>
        <v>108.66820101838842</v>
      </c>
      <c r="T158" s="117">
        <f t="shared" si="34"/>
        <v>107.91609928689427</v>
      </c>
      <c r="U158" s="117">
        <f t="shared" si="34"/>
        <v>107.24878761036928</v>
      </c>
      <c r="V158" s="117">
        <f t="shared" si="34"/>
        <v>108.72313850137003</v>
      </c>
      <c r="W158" s="117">
        <f t="shared" si="34"/>
        <v>186.08797490388773</v>
      </c>
      <c r="X158" s="27"/>
      <c r="Y158" s="117">
        <f t="shared" ref="Y158:AC158" si="35">IF(Y152="-","-",SUM(Y147:Y157))</f>
        <v>190.06678813243443</v>
      </c>
      <c r="Z158" s="117" t="str">
        <f t="shared" si="35"/>
        <v>-</v>
      </c>
      <c r="AA158" s="117" t="str">
        <f t="shared" si="35"/>
        <v>-</v>
      </c>
      <c r="AB158" s="117" t="str">
        <f t="shared" si="35"/>
        <v>-</v>
      </c>
      <c r="AC158" s="117" t="str">
        <f t="shared" si="35"/>
        <v>-</v>
      </c>
      <c r="AD158" s="25"/>
    </row>
    <row r="159" spans="1:30" s="26" customFormat="1" ht="11.25" customHeight="1" x14ac:dyDescent="0.15">
      <c r="A159" s="207"/>
      <c r="B159" s="123" t="s">
        <v>244</v>
      </c>
      <c r="C159" s="123" t="s">
        <v>180</v>
      </c>
      <c r="D159" s="121" t="s">
        <v>127</v>
      </c>
      <c r="E159" s="160"/>
      <c r="F159" s="27"/>
      <c r="G159" s="35" t="s">
        <v>249</v>
      </c>
      <c r="H159" s="35" t="s">
        <v>249</v>
      </c>
      <c r="I159" s="35" t="s">
        <v>249</v>
      </c>
      <c r="J159" s="35" t="s">
        <v>249</v>
      </c>
      <c r="K159" s="35" t="s">
        <v>249</v>
      </c>
      <c r="L159" s="35" t="s">
        <v>249</v>
      </c>
      <c r="M159" s="35" t="s">
        <v>249</v>
      </c>
      <c r="N159" s="35" t="s">
        <v>249</v>
      </c>
      <c r="O159" s="27"/>
      <c r="P159" s="35" t="s">
        <v>249</v>
      </c>
      <c r="Q159" s="35" t="s">
        <v>249</v>
      </c>
      <c r="R159" s="35" t="s">
        <v>249</v>
      </c>
      <c r="S159" s="35" t="s">
        <v>249</v>
      </c>
      <c r="T159" s="35" t="s">
        <v>249</v>
      </c>
      <c r="U159" s="35" t="s">
        <v>249</v>
      </c>
      <c r="V159" s="35" t="s">
        <v>249</v>
      </c>
      <c r="W159" s="35" t="s">
        <v>249</v>
      </c>
      <c r="X159" s="27"/>
      <c r="Y159" s="35" t="s">
        <v>249</v>
      </c>
      <c r="Z159" s="35" t="s">
        <v>249</v>
      </c>
      <c r="AA159" s="35" t="s">
        <v>249</v>
      </c>
      <c r="AB159" s="35" t="s">
        <v>249</v>
      </c>
      <c r="AC159" s="35" t="s">
        <v>249</v>
      </c>
      <c r="AD159" s="25"/>
    </row>
    <row r="160" spans="1:30" s="26" customFormat="1" ht="11.25" customHeight="1" x14ac:dyDescent="0.15">
      <c r="A160" s="207"/>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x14ac:dyDescent="0.15">
      <c r="A161" s="207"/>
      <c r="B161" s="123" t="s">
        <v>245</v>
      </c>
      <c r="C161" s="123" t="s">
        <v>182</v>
      </c>
      <c r="D161" s="121" t="s">
        <v>127</v>
      </c>
      <c r="E161" s="160"/>
      <c r="F161" s="27"/>
      <c r="G161" s="35" t="str">
        <f>IF('3c AA'!J165="-","-",'3c AA'!J165)</f>
        <v>-</v>
      </c>
      <c r="H161" s="35" t="str">
        <f>IF('3c AA'!K165="-","-",'3c AA'!K165)</f>
        <v>-</v>
      </c>
      <c r="I161" s="35" t="str">
        <f>IF('3c AA'!L165="-","-",'3c AA'!L165)</f>
        <v>-</v>
      </c>
      <c r="J161" s="35" t="str">
        <f>IF('3c AA'!M165="-","-",'3c AA'!M165)</f>
        <v>-</v>
      </c>
      <c r="K161" s="35" t="str">
        <f>IF('3c AA'!N165="-","-",'3c AA'!N165)</f>
        <v>-</v>
      </c>
      <c r="L161" s="35" t="str">
        <f>IF('3c AA'!O165="-","-",'3c AA'!O165)</f>
        <v>-</v>
      </c>
      <c r="M161" s="35" t="str">
        <f>IF('3c AA'!P165="-","-",'3c AA'!P165)</f>
        <v>-</v>
      </c>
      <c r="N161" s="35" t="str">
        <f>IF('3c AA'!Q165="-","-",'3c AA'!Q165)</f>
        <v>-</v>
      </c>
      <c r="O161" s="27"/>
      <c r="P161" s="35" t="str">
        <f>IF('3c AA'!S165="-","-",'3c AA'!S165)</f>
        <v>-</v>
      </c>
      <c r="Q161" s="35" t="str">
        <f>IF('3c AA'!T165="-","-",'3c AA'!T165)</f>
        <v>-</v>
      </c>
      <c r="R161" s="35" t="str">
        <f>IF('3c AA'!U165="-","-",'3c AA'!U165)</f>
        <v>-</v>
      </c>
      <c r="S161" s="35" t="str">
        <f>IF('3c AA'!V165="-","-",'3c AA'!V165)</f>
        <v>-</v>
      </c>
      <c r="T161" s="35">
        <f>IF('3c AA'!W165="-","-",'3c AA'!W165)</f>
        <v>0</v>
      </c>
      <c r="U161" s="35">
        <f>IF('3c AA'!X165="-","-",'3c AA'!X165)</f>
        <v>0</v>
      </c>
      <c r="V161" s="35">
        <f>IF('3c AA'!Y165="-","-",'3c AA'!Y165)</f>
        <v>0</v>
      </c>
      <c r="W161" s="35" t="str">
        <f>IF('3c AA'!Z165="-","-",'3c AA'!Z165)</f>
        <v>-</v>
      </c>
      <c r="X161" s="27"/>
      <c r="Y161" s="35">
        <f>IF('3c AA'!AB165="-","-",'3c AA'!AB165)</f>
        <v>0</v>
      </c>
      <c r="Z161" s="35" t="str">
        <f>IF('3c AA'!AC165="-","-",'3c AA'!AC165)</f>
        <v>-</v>
      </c>
      <c r="AA161" s="35" t="str">
        <f>IF('3c AA'!AD165="-","-",'3c AA'!AD165)</f>
        <v>-</v>
      </c>
      <c r="AB161" s="35" t="str">
        <f>IF('3c AA'!AE165="-","-",'3c AA'!AE165)</f>
        <v>-</v>
      </c>
      <c r="AC161" s="35" t="str">
        <f>IF('3c AA'!AF165="-","-",'3c AA'!AF165)</f>
        <v>-</v>
      </c>
      <c r="AD161" s="25"/>
    </row>
    <row r="162" spans="1:30" s="26" customFormat="1" ht="11.25" customHeight="1" x14ac:dyDescent="0.15">
      <c r="A162" s="207"/>
      <c r="B162" s="123" t="s">
        <v>246</v>
      </c>
      <c r="C162" s="123" t="s">
        <v>183</v>
      </c>
      <c r="D162" s="121" t="s">
        <v>127</v>
      </c>
      <c r="E162" s="160"/>
      <c r="F162" s="27"/>
      <c r="G162" s="35">
        <f>IF('3d PC'!G15="-","-",'3d PC'!G61)</f>
        <v>6.5567588596821027</v>
      </c>
      <c r="H162" s="35">
        <f>IF('3d PC'!H15="-","-",'3d PC'!H61)</f>
        <v>6.5567588596821027</v>
      </c>
      <c r="I162" s="35">
        <f>IF('3d PC'!I15="-","-",'3d PC'!I61)</f>
        <v>6.6197359495950758</v>
      </c>
      <c r="J162" s="35">
        <f>IF('3d PC'!J15="-","-",'3d PC'!J61)</f>
        <v>6.6197359495950758</v>
      </c>
      <c r="K162" s="35">
        <f>IF('3d PC'!K15="-","-",'3d PC'!K61)</f>
        <v>6.6995028867368616</v>
      </c>
      <c r="L162" s="35">
        <f>IF('3d PC'!L15="-","-",'3d PC'!L61)</f>
        <v>6.6995028867368616</v>
      </c>
      <c r="M162" s="35">
        <f>IF('3d PC'!M15="-","-",'3d PC'!M61)</f>
        <v>7.1131218301273513</v>
      </c>
      <c r="N162" s="35">
        <f>IF('3d PC'!N15="-","-",'3d PC'!N61)</f>
        <v>7.1131218301273513</v>
      </c>
      <c r="O162" s="27"/>
      <c r="P162" s="35">
        <f>'3d PC'!P61</f>
        <v>7.1131218301273513</v>
      </c>
      <c r="Q162" s="35">
        <f>'3d PC'!Q61</f>
        <v>7.2804579515147188</v>
      </c>
      <c r="R162" s="35">
        <f>'3d PC'!R61</f>
        <v>7.1935840895118579</v>
      </c>
      <c r="S162" s="35">
        <f>'3d PC'!S61</f>
        <v>7.3593999937099728</v>
      </c>
      <c r="T162" s="35">
        <f>'3d PC'!T61</f>
        <v>7.0492243060839304</v>
      </c>
      <c r="U162" s="35">
        <f>'3d PC'!U61</f>
        <v>7.1089669218364691</v>
      </c>
      <c r="V162" s="35">
        <f>'3d PC'!V61</f>
        <v>6.9829560851947949</v>
      </c>
      <c r="W162" s="35">
        <f>'3d PC'!W61</f>
        <v>9.6262235975887975</v>
      </c>
      <c r="X162" s="27"/>
      <c r="Y162" s="35">
        <f>'3d PC'!Y61</f>
        <v>9.9504863797742438</v>
      </c>
      <c r="Z162" s="35" t="str">
        <f>'3d PC'!Z61</f>
        <v>-</v>
      </c>
      <c r="AA162" s="35" t="str">
        <f>'3d PC'!AA61</f>
        <v>-</v>
      </c>
      <c r="AB162" s="35" t="str">
        <f>'3d PC'!AB61</f>
        <v>-</v>
      </c>
      <c r="AC162" s="35" t="str">
        <f>'3d PC'!AC61</f>
        <v>-</v>
      </c>
      <c r="AD162" s="25"/>
    </row>
    <row r="163" spans="1:30" s="26" customFormat="1" ht="11.25" customHeight="1" x14ac:dyDescent="0.15">
      <c r="A163" s="207"/>
      <c r="B163" s="123" t="s">
        <v>247</v>
      </c>
      <c r="C163" s="123" t="s">
        <v>184</v>
      </c>
      <c r="D163" s="121" t="s">
        <v>127</v>
      </c>
      <c r="E163" s="160"/>
      <c r="F163" s="27"/>
      <c r="G163" s="35">
        <f>IF('3e NC-Elec'!H55="-","-",'3e NC-Elec'!H55)</f>
        <v>18.2135</v>
      </c>
      <c r="H163" s="35">
        <f>IF('3e NC-Elec'!I55="-","-",'3e NC-Elec'!I55)</f>
        <v>18.2135</v>
      </c>
      <c r="I163" s="35">
        <f>IF('3e NC-Elec'!J55="-","-",'3e NC-Elec'!J55)</f>
        <v>18.140499999999999</v>
      </c>
      <c r="J163" s="35">
        <f>IF('3e NC-Elec'!K55="-","-",'3e NC-Elec'!K55)</f>
        <v>18.140499999999999</v>
      </c>
      <c r="K163" s="35">
        <f>IF('3e NC-Elec'!L55="-","-",'3e NC-Elec'!L55)</f>
        <v>18.797500000000003</v>
      </c>
      <c r="L163" s="35">
        <f>IF('3e NC-Elec'!M55="-","-",'3e NC-Elec'!M55)</f>
        <v>18.797500000000003</v>
      </c>
      <c r="M163" s="35">
        <f>IF('3e NC-Elec'!N55="-","-",'3e NC-Elec'!N55)</f>
        <v>18.614999999999998</v>
      </c>
      <c r="N163" s="35">
        <f>IF('3e NC-Elec'!O55="-","-",'3e NC-Elec'!O55)</f>
        <v>18.614999999999998</v>
      </c>
      <c r="O163" s="27"/>
      <c r="P163" s="35">
        <f>'3e NC-Elec'!Q55</f>
        <v>18.614999999999998</v>
      </c>
      <c r="Q163" s="35">
        <f>'3e NC-Elec'!R55</f>
        <v>16.8995</v>
      </c>
      <c r="R163" s="35">
        <f>'3e NC-Elec'!S55</f>
        <v>16.8995</v>
      </c>
      <c r="S163" s="35">
        <f>'3e NC-Elec'!T55</f>
        <v>15.768000000000002</v>
      </c>
      <c r="T163" s="35">
        <f>'3e NC-Elec'!U55</f>
        <v>15.768000000000002</v>
      </c>
      <c r="U163" s="35">
        <f>'3e NC-Elec'!V55</f>
        <v>17.373999999999999</v>
      </c>
      <c r="V163" s="35">
        <f>'3e NC-Elec'!W55</f>
        <v>17.373999999999999</v>
      </c>
      <c r="W163" s="35">
        <f>'3e NC-Elec'!X55</f>
        <v>99.024499999999989</v>
      </c>
      <c r="X163" s="27"/>
      <c r="Y163" s="35">
        <f>'3e NC-Elec'!Z55</f>
        <v>99.024499999999989</v>
      </c>
      <c r="Z163" s="35" t="str">
        <f>'3e NC-Elec'!AA55</f>
        <v>-</v>
      </c>
      <c r="AA163" s="35" t="str">
        <f>'3e NC-Elec'!AB55</f>
        <v>-</v>
      </c>
      <c r="AB163" s="35" t="str">
        <f>'3e NC-Elec'!AC55</f>
        <v>-</v>
      </c>
      <c r="AC163" s="35" t="str">
        <f>'3e NC-Elec'!AD55</f>
        <v>-</v>
      </c>
      <c r="AD163" s="25"/>
    </row>
    <row r="164" spans="1:30" s="26" customFormat="1" ht="11.25" customHeight="1" x14ac:dyDescent="0.15">
      <c r="A164" s="207"/>
      <c r="B164" s="123" t="s">
        <v>248</v>
      </c>
      <c r="C164" s="123" t="s">
        <v>185</v>
      </c>
      <c r="D164" s="121" t="s">
        <v>127</v>
      </c>
      <c r="E164" s="160"/>
      <c r="F164" s="27"/>
      <c r="G164" s="35">
        <f>IF('3g CPIH'!C$17="-","-",'3h OC '!$E$9*('3g CPIH'!C$17/'3g CPIH'!$G$17))</f>
        <v>39.034507632093934</v>
      </c>
      <c r="H164" s="35">
        <f>IF('3g CPIH'!D$17="-","-",'3h OC '!$E$9*('3g CPIH'!D$17/'3g CPIH'!$G$17))</f>
        <v>39.112654794520544</v>
      </c>
      <c r="I164" s="35">
        <f>IF('3g CPIH'!E$17="-","-",'3h OC '!$E$9*('3g CPIH'!E$17/'3g CPIH'!$G$17))</f>
        <v>39.229875538160471</v>
      </c>
      <c r="J164" s="35">
        <f>IF('3g CPIH'!F$17="-","-",'3h OC '!$E$9*('3g CPIH'!F$17/'3g CPIH'!$G$17))</f>
        <v>39.464317025440316</v>
      </c>
      <c r="K164" s="35">
        <f>IF('3g CPIH'!G$17="-","-",'3h OC '!$E$9*('3g CPIH'!G$17/'3g CPIH'!$G$17))</f>
        <v>39.933199999999999</v>
      </c>
      <c r="L164" s="35">
        <f>IF('3g CPIH'!H$17="-","-",'3h OC '!$E$9*('3g CPIH'!H$17/'3g CPIH'!$G$17))</f>
        <v>40.441156555772999</v>
      </c>
      <c r="M164" s="35">
        <f>IF('3g CPIH'!I$17="-","-",'3h OC '!$E$9*('3g CPIH'!I$17/'3g CPIH'!$G$17))</f>
        <v>41.027260273972601</v>
      </c>
      <c r="N164" s="35">
        <f>IF('3g CPIH'!J$17="-","-",'3h OC '!$E$9*('3g CPIH'!J$17/'3g CPIH'!$G$17))</f>
        <v>41.378922504892373</v>
      </c>
      <c r="O164" s="27"/>
      <c r="P164" s="35">
        <f>IF('3g CPIH'!L$17="-","-",'3h OC '!$E$9*('3g CPIH'!L$17/'3g CPIH'!$G$17))</f>
        <v>41.378922504892373</v>
      </c>
      <c r="Q164" s="35">
        <f>IF('3g CPIH'!M$17="-","-",'3h OC '!$E$9*('3g CPIH'!M$17/'3g CPIH'!$G$17))</f>
        <v>41.847805479452056</v>
      </c>
      <c r="R164" s="35">
        <f>IF('3g CPIH'!N$17="-","-",'3h OC '!$E$9*('3g CPIH'!N$17/'3g CPIH'!$G$17))</f>
        <v>42.160394129158512</v>
      </c>
      <c r="S164" s="35">
        <f>IF('3g CPIH'!O$17="-","-",'3h OC '!$E$9*('3g CPIH'!O$17/'3g CPIH'!$G$17))</f>
        <v>42.394835616438357</v>
      </c>
      <c r="T164" s="35">
        <f>IF('3g CPIH'!P$17="-","-",'3h OC '!$E$9*('3g CPIH'!P$17/'3g CPIH'!$G$17))</f>
        <v>42.512056360078276</v>
      </c>
      <c r="U164" s="35">
        <f>IF('3g CPIH'!Q$17="-","-",'3h OC '!$E$9*('3g CPIH'!Q$17/'3g CPIH'!$G$17))</f>
        <v>42.746497847358121</v>
      </c>
      <c r="V164" s="35">
        <f>IF('3g CPIH'!R$17="-","-",'3h OC '!$E$9*('3g CPIH'!R$17/'3g CPIH'!$G$17))</f>
        <v>43.527969471624267</v>
      </c>
      <c r="W164" s="35">
        <f>IF('3g CPIH'!S$17="-","-",'3h OC '!$E$9*('3g CPIH'!S$17/'3g CPIH'!$G$17))</f>
        <v>44.817397651663406</v>
      </c>
      <c r="X164" s="27"/>
      <c r="Y164" s="35">
        <f>IF('3g CPIH'!U$17="-","-",'3h OC '!$E$9*('3g CPIH'!U$17/'3g CPIH'!$G$17))</f>
        <v>47.083665362035227</v>
      </c>
      <c r="Z164" s="35" t="str">
        <f>IF('3g CPIH'!V$17="-","-",'3h OC '!$E$9*('3g CPIH'!V$17/'3g CPIH'!$G$17))</f>
        <v>-</v>
      </c>
      <c r="AA164" s="35" t="str">
        <f>IF('3g CPIH'!W$17="-","-",'3h OC '!$E$9*('3g CPIH'!W$17/'3g CPIH'!$G$17))</f>
        <v>-</v>
      </c>
      <c r="AB164" s="35" t="str">
        <f>IF('3g CPIH'!X$17="-","-",'3h OC '!$E$9*('3g CPIH'!X$17/'3g CPIH'!$G$17))</f>
        <v>-</v>
      </c>
      <c r="AC164" s="35" t="str">
        <f>IF('3g CPIH'!Y$17="-","-",'3h OC '!$E$9*('3g CPIH'!Y$17/'3g CPIH'!$G$17))</f>
        <v>-</v>
      </c>
      <c r="AD164" s="25"/>
    </row>
    <row r="165" spans="1:30" s="26" customFormat="1" ht="11.25" customHeight="1" x14ac:dyDescent="0.15">
      <c r="A165" s="207"/>
      <c r="B165" s="123" t="s">
        <v>248</v>
      </c>
      <c r="C165" s="123" t="s">
        <v>186</v>
      </c>
      <c r="D165" s="121" t="s">
        <v>127</v>
      </c>
      <c r="E165" s="160"/>
      <c r="F165" s="27"/>
      <c r="G165" s="35" t="s">
        <v>249</v>
      </c>
      <c r="H165" s="35" t="s">
        <v>249</v>
      </c>
      <c r="I165" s="35" t="s">
        <v>249</v>
      </c>
      <c r="J165" s="35" t="s">
        <v>249</v>
      </c>
      <c r="K165" s="35">
        <f>IF('3i SMNCC'!G$64="-","-",'3i SMNCC'!G$64)</f>
        <v>0</v>
      </c>
      <c r="L165" s="35">
        <f>IF('3i SMNCC'!H$64="-","-",'3i SMNCC'!H$64)</f>
        <v>-0.1310662676190151</v>
      </c>
      <c r="M165" s="35">
        <f>IF('3i SMNCC'!I$64="-","-",'3i SMNCC'!I$64)</f>
        <v>1.6490220555819262</v>
      </c>
      <c r="N165" s="35">
        <f>IF('3i SMNCC'!J$64="-","-",'3i SMNCC'!J$64)</f>
        <v>1.7011822078168848</v>
      </c>
      <c r="O165" s="27"/>
      <c r="P165" s="35">
        <f>IF('3i SMNCC'!L$64="-","-",'3i SMNCC'!L$64)</f>
        <v>1.7011822078168848</v>
      </c>
      <c r="Q165" s="35">
        <f>IF('3i SMNCC'!M$64="-","-",'3i SMNCC'!M$64)</f>
        <v>3.37071596157242</v>
      </c>
      <c r="R165" s="35">
        <f>IF('3i SMNCC'!N$64="-","-",'3i SMNCC'!N$64)</f>
        <v>3.2761312765157915</v>
      </c>
      <c r="S165" s="35">
        <f>IF('3i SMNCC'!O$64="-","-",'3i SMNCC'!O$64)</f>
        <v>4.8946129781636989</v>
      </c>
      <c r="T165" s="35">
        <f>IF('3i SMNCC'!P$64="-","-",'3i SMNCC'!P$64)</f>
        <v>4.2887571563853468</v>
      </c>
      <c r="U165" s="35">
        <f>IF('3i SMNCC'!Q$64="-","-",'3i SMNCC'!Q$64)</f>
        <v>4.0337120778428694</v>
      </c>
      <c r="V165" s="35">
        <f>IF('3i SMNCC'!R$64="-","-",'3i SMNCC'!R$64)</f>
        <v>4.3260832188341771</v>
      </c>
      <c r="W165" s="35">
        <f>IF('3i SMNCC'!S$64="-","-",'3i SMNCC'!S$64)</f>
        <v>4.2015880379606623</v>
      </c>
      <c r="X165" s="27"/>
      <c r="Y165" s="35">
        <f>IF('3i SMNCC'!U$64="-","-",'3i SMNCC'!U$64)</f>
        <v>4.0728065027047933</v>
      </c>
      <c r="Z165" s="35" t="str">
        <f>IF('3i SMNCC'!V$64="-","-",'3i SMNCC'!V$64)</f>
        <v>-</v>
      </c>
      <c r="AA165" s="35" t="str">
        <f>IF('3i SMNCC'!W$64="-","-",'3i SMNCC'!W$64)</f>
        <v>-</v>
      </c>
      <c r="AB165" s="35" t="str">
        <f>IF('3i SMNCC'!X$64="-","-",'3i SMNCC'!X$64)</f>
        <v>-</v>
      </c>
      <c r="AC165" s="35" t="str">
        <f>IF('3i SMNCC'!Y$64="-","-",'3i SMNCC'!Y$64)</f>
        <v>-</v>
      </c>
      <c r="AD165" s="25"/>
    </row>
    <row r="166" spans="1:30" s="26" customFormat="1" ht="11.25" x14ac:dyDescent="0.15">
      <c r="A166" s="207"/>
      <c r="B166" s="123" t="s">
        <v>248</v>
      </c>
      <c r="C166" s="123" t="s">
        <v>187</v>
      </c>
      <c r="D166" s="121" t="s">
        <v>127</v>
      </c>
      <c r="E166" s="160"/>
      <c r="F166" s="27"/>
      <c r="G166" s="35">
        <f>IF('3g CPIH'!C$17="-","-",'3j PAAC PAP'!$G$17*('3g CPIH'!C$17/'3g CPIH'!$G$17))</f>
        <v>23.857918590998043</v>
      </c>
      <c r="H166" s="35">
        <f>IF('3g CPIH'!D$17="-","-",'3j PAAC PAP'!$G$17*('3g CPIH'!D$17/'3g CPIH'!$G$17))</f>
        <v>23.905682191780819</v>
      </c>
      <c r="I166" s="35">
        <f>IF('3g CPIH'!E$17="-","-",'3j PAAC PAP'!$G$17*('3g CPIH'!E$17/'3g CPIH'!$G$17))</f>
        <v>23.977327592954992</v>
      </c>
      <c r="J166" s="35">
        <f>IF('3g CPIH'!F$17="-","-",'3j PAAC PAP'!$G$17*('3g CPIH'!F$17/'3g CPIH'!$G$17))</f>
        <v>24.120618395303325</v>
      </c>
      <c r="K166" s="35">
        <f>IF('3g CPIH'!G$17="-","-",'3j PAAC PAP'!$G$17*('3g CPIH'!G$17/'3g CPIH'!$G$17))</f>
        <v>24.4072</v>
      </c>
      <c r="L166" s="35">
        <f>IF('3g CPIH'!H$17="-","-",'3j PAAC PAP'!$G$17*('3g CPIH'!H$17/'3g CPIH'!$G$17))</f>
        <v>24.717663405088064</v>
      </c>
      <c r="M166" s="35">
        <f>IF('3g CPIH'!I$17="-","-",'3j PAAC PAP'!$G$17*('3g CPIH'!I$17/'3g CPIH'!$G$17))</f>
        <v>25.075890410958902</v>
      </c>
      <c r="N166" s="35">
        <f>IF('3g CPIH'!J$17="-","-",'3j PAAC PAP'!$G$17*('3g CPIH'!J$17/'3g CPIH'!$G$17))</f>
        <v>25.290826614481411</v>
      </c>
      <c r="O166" s="27"/>
      <c r="P166" s="35">
        <f>IF('3g CPIH'!L$17="-","-",'3j PAAC PAP'!$G$17*('3g CPIH'!L$17/'3g CPIH'!$G$17))</f>
        <v>25.290826614481411</v>
      </c>
      <c r="Q166" s="35">
        <f>IF('3g CPIH'!M$17="-","-",'3j PAAC PAP'!$G$17*('3g CPIH'!M$17/'3g CPIH'!$G$17))</f>
        <v>25.577408219178082</v>
      </c>
      <c r="R166" s="35">
        <f>IF('3g CPIH'!N$17="-","-",'3j PAAC PAP'!$G$17*('3g CPIH'!N$17/'3g CPIH'!$G$17))</f>
        <v>25.768462622309197</v>
      </c>
      <c r="S166" s="35">
        <f>IF('3g CPIH'!O$17="-","-",'3j PAAC PAP'!$G$17*('3g CPIH'!O$17/'3g CPIH'!$G$17))</f>
        <v>25.911753424657533</v>
      </c>
      <c r="T166" s="35">
        <f>IF('3g CPIH'!P$17="-","-",'3j PAAC PAP'!$G$17*('3g CPIH'!P$17/'3g CPIH'!$G$17))</f>
        <v>25.983398825831699</v>
      </c>
      <c r="U166" s="35">
        <f>IF('3g CPIH'!Q$17="-","-",'3j PAAC PAP'!$G$17*('3g CPIH'!Q$17/'3g CPIH'!$G$17))</f>
        <v>26.126689628180038</v>
      </c>
      <c r="V166" s="35">
        <f>IF('3g CPIH'!R$17="-","-",'3j PAAC PAP'!$G$17*('3g CPIH'!R$17/'3g CPIH'!$G$17))</f>
        <v>26.604325636007829</v>
      </c>
      <c r="W166" s="35">
        <f>IF('3g CPIH'!S$17="-","-",'3j PAAC PAP'!$G$17*('3g CPIH'!S$17/'3g CPIH'!$G$17))</f>
        <v>27.39242504892368</v>
      </c>
      <c r="X166" s="27"/>
      <c r="Y166" s="35">
        <f>IF('3g CPIH'!U$17="-","-",'3j PAAC PAP'!$G$17*('3g CPIH'!U$17/'3g CPIH'!$G$17))</f>
        <v>28.777569471624265</v>
      </c>
      <c r="Z166" s="35" t="str">
        <f>IF('3g CPIH'!V$17="-","-",'3j PAAC PAP'!$G$17*('3g CPIH'!V$17/'3g CPIH'!$G$17))</f>
        <v>-</v>
      </c>
      <c r="AA166" s="35" t="str">
        <f>IF('3g CPIH'!W$17="-","-",'3j PAAC PAP'!$G$17*('3g CPIH'!W$17/'3g CPIH'!$G$17))</f>
        <v>-</v>
      </c>
      <c r="AB166" s="35" t="str">
        <f>IF('3g CPIH'!X$17="-","-",'3j PAAC PAP'!$G$17*('3g CPIH'!X$17/'3g CPIH'!$G$17))</f>
        <v>-</v>
      </c>
      <c r="AC166" s="35" t="str">
        <f>IF('3g CPIH'!Y$17="-","-",'3j PAAC PAP'!$G$17*('3g CPIH'!Y$17/'3g CPIH'!$G$17))</f>
        <v>-</v>
      </c>
      <c r="AD166" s="25"/>
    </row>
    <row r="167" spans="1:30" s="26" customFormat="1" ht="11.25" x14ac:dyDescent="0.15">
      <c r="A167" s="207"/>
      <c r="B167" s="123" t="s">
        <v>248</v>
      </c>
      <c r="C167" s="123" t="s">
        <v>188</v>
      </c>
      <c r="D167" s="121" t="s">
        <v>127</v>
      </c>
      <c r="E167" s="160"/>
      <c r="F167" s="27"/>
      <c r="G167" s="35">
        <f>IF(G162="-","-",SUM(G159:G165)*'3j PAAC PAP'!$G$35)</f>
        <v>0</v>
      </c>
      <c r="H167" s="35">
        <f>IF(H162="-","-",SUM(H159:H165)*'3j PAAC PAP'!$G$35)</f>
        <v>0</v>
      </c>
      <c r="I167" s="35">
        <f>IF(I162="-","-",SUM(I159:I165)*'3j PAAC PAP'!$G$35)</f>
        <v>0</v>
      </c>
      <c r="J167" s="35">
        <f>IF(J162="-","-",SUM(J159:J165)*'3j PAAC PAP'!$G$35)</f>
        <v>0</v>
      </c>
      <c r="K167" s="35">
        <f>IF(K162="-","-",SUM(K159:K165)*'3j PAAC PAP'!$G$35)</f>
        <v>0</v>
      </c>
      <c r="L167" s="35">
        <f>IF(L162="-","-",SUM(L159:L165)*'3j PAAC PAP'!$G$35)</f>
        <v>0</v>
      </c>
      <c r="M167" s="35">
        <f>IF(M162="-","-",SUM(M159:M165)*'3j PAAC PAP'!$G$35)</f>
        <v>0</v>
      </c>
      <c r="N167" s="35">
        <f>IF(N162="-","-",SUM(N159:N165)*'3j PAAC PAP'!$G$35)</f>
        <v>0</v>
      </c>
      <c r="O167" s="27"/>
      <c r="P167" s="35">
        <f>IF(P162="-","-",SUM(P159:P165)*'3j PAAC PAP'!$G$35)</f>
        <v>0</v>
      </c>
      <c r="Q167" s="35">
        <f>IF(Q162="-","-",SUM(Q159:Q165)*'3j PAAC PAP'!$G$35)</f>
        <v>0</v>
      </c>
      <c r="R167" s="35">
        <f>IF(R162="-","-",SUM(R159:R165)*'3j PAAC PAP'!$G$35)</f>
        <v>0</v>
      </c>
      <c r="S167" s="35">
        <f>IF(S162="-","-",SUM(S159:S165)*'3j PAAC PAP'!$G$35)</f>
        <v>0</v>
      </c>
      <c r="T167" s="35">
        <f>IF(T162="-","-",SUM(T159:T165)*'3j PAAC PAP'!$G$35)</f>
        <v>0</v>
      </c>
      <c r="U167" s="35">
        <f>IF(U162="-","-",SUM(U159:U165)*'3j PAAC PAP'!$G$35)</f>
        <v>0</v>
      </c>
      <c r="V167" s="35">
        <f>IF(V162="-","-",SUM(V159:V165)*'3j PAAC PAP'!$G$35)</f>
        <v>0</v>
      </c>
      <c r="W167" s="35">
        <f>IF(W162="-","-",SUM(W159:W165)*'3j PAAC PAP'!$G$35)</f>
        <v>0</v>
      </c>
      <c r="X167" s="27"/>
      <c r="Y167" s="35">
        <f>IF(Y162="-","-",SUM(Y159:Y165)*'3j PAAC PAP'!$G$35)</f>
        <v>0</v>
      </c>
      <c r="Z167" s="35" t="str">
        <f>IF(Z162="-","-",SUM(Z159:Z165)*'3j PAAC PAP'!$G$35)</f>
        <v>-</v>
      </c>
      <c r="AA167" s="35" t="str">
        <f>IF(AA162="-","-",SUM(AA159:AA165)*'3j PAAC PAP'!$G$35)</f>
        <v>-</v>
      </c>
      <c r="AB167" s="35" t="str">
        <f>IF(AB162="-","-",SUM(AB159:AB165)*'3j PAAC PAP'!$G$35)</f>
        <v>-</v>
      </c>
      <c r="AC167" s="35" t="str">
        <f>IF(AC162="-","-",SUM(AC159:AC165)*'3j PAAC PAP'!$G$35)</f>
        <v>-</v>
      </c>
      <c r="AD167" s="25"/>
    </row>
    <row r="168" spans="1:30" s="26" customFormat="1" ht="11.25" x14ac:dyDescent="0.15">
      <c r="A168" s="207"/>
      <c r="B168" s="123" t="s">
        <v>189</v>
      </c>
      <c r="C168" s="123" t="s">
        <v>250</v>
      </c>
      <c r="D168" s="121" t="s">
        <v>127</v>
      </c>
      <c r="E168" s="160"/>
      <c r="F168" s="27"/>
      <c r="G168" s="35">
        <f>IF(G162="-","-",SUM(G159:G167)*'3k EBIT'!$E$9)</f>
        <v>1.6978508846831684</v>
      </c>
      <c r="H168" s="35">
        <f>IF(H162="-","-",SUM(H159:H167)*'3k EBIT'!$E$9)</f>
        <v>1.7002895243450078</v>
      </c>
      <c r="I168" s="35">
        <f>IF(I162="-","-",SUM(I159:I167)*'3k EBIT'!$E$9)</f>
        <v>1.7037533601152015</v>
      </c>
      <c r="J168" s="35">
        <f>IF(J162="-","-",SUM(J159:J167)*'3k EBIT'!$E$9)</f>
        <v>1.7110692791007203</v>
      </c>
      <c r="K168" s="35">
        <f>IF(K162="-","-",SUM(K159:K167)*'3k EBIT'!$E$9)</f>
        <v>1.7399708191103196</v>
      </c>
      <c r="L168" s="35">
        <f>IF(L162="-","-",SUM(L159:L167)*'3k EBIT'!$E$9)</f>
        <v>1.7532834854410313</v>
      </c>
      <c r="M168" s="35">
        <f>IF(M162="-","-",SUM(M159:M167)*'3k EBIT'!$E$9)</f>
        <v>1.8105263452441707</v>
      </c>
      <c r="N168" s="35">
        <f>IF(N162="-","-",SUM(N159:N167)*'3k EBIT'!$E$9)</f>
        <v>1.8225104615509355</v>
      </c>
      <c r="O168" s="27"/>
      <c r="P168" s="35">
        <f>IF(P162="-","-",SUM(P159:P167)*'3k EBIT'!$E$9)</f>
        <v>1.8225104615509355</v>
      </c>
      <c r="Q168" s="35">
        <f>IF(Q162="-","-",SUM(Q159:Q167)*'3k EBIT'!$E$9)</f>
        <v>1.8394929912637401</v>
      </c>
      <c r="R168" s="35">
        <f>IF(R162="-","-",SUM(R159:R167)*'3k EBIT'!$E$9)</f>
        <v>1.8457330607716502</v>
      </c>
      <c r="S168" s="35">
        <f>IF(S162="-","-",SUM(S159:S167)*'3k EBIT'!$E$9)</f>
        <v>1.8656923637871943</v>
      </c>
      <c r="T168" s="35">
        <f>IF(T162="-","-",SUM(T159:T167)*'3k EBIT'!$E$9)</f>
        <v>1.8516086250058092</v>
      </c>
      <c r="U168" s="35">
        <f>IF(U162="-","-",SUM(U159:U167)*'3k EBIT'!$E$9)</f>
        <v>1.8862469338920125</v>
      </c>
      <c r="V168" s="35">
        <f>IF(V162="-","-",SUM(V159:V167)*'3k EBIT'!$E$9)</f>
        <v>1.9138553968850516</v>
      </c>
      <c r="W168" s="35">
        <f>IF(W162="-","-",SUM(W159:W167)*'3k EBIT'!$E$9)</f>
        <v>3.5842834178222929</v>
      </c>
      <c r="X168" s="27"/>
      <c r="Y168" s="35">
        <f>IF(Y162="-","-",SUM(Y159:Y167)*'3k EBIT'!$E$9)</f>
        <v>3.6587900488061709</v>
      </c>
      <c r="Z168" s="35" t="str">
        <f>IF(Z162="-","-",SUM(Z159:Z167)*'3k EBIT'!$E$9)</f>
        <v>-</v>
      </c>
      <c r="AA168" s="35" t="str">
        <f>IF(AA162="-","-",SUM(AA159:AA167)*'3k EBIT'!$E$9)</f>
        <v>-</v>
      </c>
      <c r="AB168" s="35" t="str">
        <f>IF(AB162="-","-",SUM(AB159:AB167)*'3k EBIT'!$E$9)</f>
        <v>-</v>
      </c>
      <c r="AC168" s="35" t="str">
        <f>IF(AC162="-","-",SUM(AC159:AC167)*'3k EBIT'!$E$9)</f>
        <v>-</v>
      </c>
      <c r="AD168" s="25"/>
    </row>
    <row r="169" spans="1:30" s="26" customFormat="1" ht="11.25" customHeight="1" x14ac:dyDescent="0.15">
      <c r="A169" s="207"/>
      <c r="B169" s="123" t="s">
        <v>251</v>
      </c>
      <c r="C169" s="124" t="s">
        <v>252</v>
      </c>
      <c r="D169" s="121" t="s">
        <v>127</v>
      </c>
      <c r="E169" s="116"/>
      <c r="F169" s="27"/>
      <c r="G169" s="35">
        <f>IF(G164="-","-",SUM(G159:G162,G164:G168)*'3l HAP'!$E$10)</f>
        <v>1.0416637535995414</v>
      </c>
      <c r="H169" s="35">
        <f>IF(H164="-","-",SUM(H159:H162,H164:H168)*'3l HAP'!$E$10)</f>
        <v>1.0435429172069792</v>
      </c>
      <c r="I169" s="35">
        <f>IF(I164="-","-",SUM(I159:I162,I164:I168)*'3l HAP'!$E$10)</f>
        <v>1.0472808680261294</v>
      </c>
      <c r="J169" s="35">
        <f>IF(J164="-","-",SUM(J159:J162,J164:J168)*'3l HAP'!$E$10)</f>
        <v>1.0529183588484428</v>
      </c>
      <c r="K169" s="35">
        <f>IF(K164="-","-",SUM(K159:K162,K164:K168)*'3l HAP'!$E$10)</f>
        <v>1.0655701309273085</v>
      </c>
      <c r="L169" s="35">
        <f>IF(L164="-","-",SUM(L159:L162,L164:L168)*'3l HAP'!$E$10)</f>
        <v>1.0758285870978135</v>
      </c>
      <c r="M169" s="35">
        <f>IF(M164="-","-",SUM(M159:M162,M164:M168)*'3l HAP'!$E$10)</f>
        <v>1.1226106940294716</v>
      </c>
      <c r="N169" s="35">
        <f>IF(N164="-","-",SUM(N159:N162,N164:N168)*'3l HAP'!$E$10)</f>
        <v>1.1318453979438603</v>
      </c>
      <c r="O169" s="27"/>
      <c r="P169" s="35">
        <f>IF(P164="-","-",SUM(P159:P162,P164:P168)*'3l HAP'!$E$10)</f>
        <v>1.1318453979438603</v>
      </c>
      <c r="Q169" s="35">
        <f>IF(Q164="-","-",SUM(Q159:Q162,Q164:Q168)*'3l HAP'!$E$10)</f>
        <v>1.1700484079082452</v>
      </c>
      <c r="R169" s="35">
        <f>IF(R164="-","-",SUM(R159:R162,R164:R168)*'3l HAP'!$E$10)</f>
        <v>1.1748568721150072</v>
      </c>
      <c r="S169" s="35">
        <f>IF(S164="-","-",SUM(S159:S162,S164:S168)*'3l HAP'!$E$10)</f>
        <v>1.2068033759700953</v>
      </c>
      <c r="T169" s="35">
        <f>IF(T164="-","-",SUM(T159:T162,T164:T168)*'3l HAP'!$E$10)</f>
        <v>1.1959507478476306</v>
      </c>
      <c r="U169" s="35">
        <f>IF(U164="-","-",SUM(U159:U162,U164:U168)*'3l HAP'!$E$10)</f>
        <v>1.1991288424227724</v>
      </c>
      <c r="V169" s="35">
        <f>IF(V164="-","-",SUM(V159:V162,V164:V168)*'3l HAP'!$E$10)</f>
        <v>1.2204033339869238</v>
      </c>
      <c r="W169" s="35">
        <f>IF(W164="-","-",SUM(W159:W162,W164:W168)*'3l HAP'!$E$10)</f>
        <v>1.3121544978357114</v>
      </c>
      <c r="X169" s="27"/>
      <c r="Y169" s="35">
        <f>IF(Y164="-","-",SUM(Y159:Y162,Y164:Y168)*'3l HAP'!$E$10)</f>
        <v>1.3695677153965551</v>
      </c>
      <c r="Z169" s="35" t="str">
        <f>IF(Z164="-","-",SUM(Z159:Z162,Z164:Z168)*'3l HAP'!$E$10)</f>
        <v>-</v>
      </c>
      <c r="AA169" s="35" t="str">
        <f>IF(AA164="-","-",SUM(AA159:AA162,AA164:AA168)*'3l HAP'!$E$10)</f>
        <v>-</v>
      </c>
      <c r="AB169" s="35" t="str">
        <f>IF(AB164="-","-",SUM(AB159:AB162,AB164:AB168)*'3l HAP'!$E$10)</f>
        <v>-</v>
      </c>
      <c r="AC169" s="35" t="str">
        <f>IF(AC164="-","-",SUM(AC159:AC162,AC164:AC168)*'3l HAP'!$E$10)</f>
        <v>-</v>
      </c>
      <c r="AD169" s="25"/>
    </row>
    <row r="170" spans="1:30" s="26" customFormat="1" ht="11.25" customHeight="1" x14ac:dyDescent="0.15">
      <c r="A170" s="207"/>
      <c r="B170" s="123" t="s">
        <v>253</v>
      </c>
      <c r="C170" s="159" t="str">
        <f>B170&amp;"_"&amp;D170</f>
        <v>Total_Southern Scotland</v>
      </c>
      <c r="D170" s="121" t="s">
        <v>127</v>
      </c>
      <c r="E170" s="75"/>
      <c r="F170" s="27"/>
      <c r="G170" s="35">
        <f t="shared" ref="G170:N170" si="36">IF(G164="-","-",SUM(G159:G169))</f>
        <v>90.402199721056775</v>
      </c>
      <c r="H170" s="35">
        <f t="shared" si="36"/>
        <v>90.532428287535453</v>
      </c>
      <c r="I170" s="35">
        <f t="shared" si="36"/>
        <v>90.71847330885187</v>
      </c>
      <c r="J170" s="35">
        <f t="shared" si="36"/>
        <v>91.109159008287889</v>
      </c>
      <c r="K170" s="35">
        <f t="shared" si="36"/>
        <v>92.642943836774506</v>
      </c>
      <c r="L170" s="35">
        <f t="shared" si="36"/>
        <v>93.353868652517747</v>
      </c>
      <c r="M170" s="35">
        <f t="shared" si="36"/>
        <v>96.413431609914426</v>
      </c>
      <c r="N170" s="35">
        <f t="shared" si="36"/>
        <v>97.053409016812822</v>
      </c>
      <c r="O170" s="27"/>
      <c r="P170" s="35">
        <f t="shared" ref="P170:W170" si="37">IF(P164="-","-",SUM(P159:P169))</f>
        <v>97.053409016812822</v>
      </c>
      <c r="Q170" s="35">
        <f t="shared" si="37"/>
        <v>97.985429010889249</v>
      </c>
      <c r="R170" s="35">
        <f t="shared" si="37"/>
        <v>98.318662050382017</v>
      </c>
      <c r="S170" s="35">
        <f t="shared" si="37"/>
        <v>99.401097752726841</v>
      </c>
      <c r="T170" s="35">
        <f t="shared" si="37"/>
        <v>98.648996021232691</v>
      </c>
      <c r="U170" s="35">
        <f t="shared" si="37"/>
        <v>100.47524225153228</v>
      </c>
      <c r="V170" s="35">
        <f t="shared" si="37"/>
        <v>101.94959314253305</v>
      </c>
      <c r="W170" s="35">
        <f t="shared" si="37"/>
        <v>189.95857225179455</v>
      </c>
      <c r="X170" s="27"/>
      <c r="Y170" s="35">
        <f t="shared" ref="Y170:AC170" si="38">IF(Y164="-","-",SUM(Y159:Y169))</f>
        <v>193.93738548034125</v>
      </c>
      <c r="Z170" s="35" t="str">
        <f t="shared" si="38"/>
        <v>-</v>
      </c>
      <c r="AA170" s="35" t="str">
        <f t="shared" si="38"/>
        <v>-</v>
      </c>
      <c r="AB170" s="35" t="str">
        <f t="shared" si="38"/>
        <v>-</v>
      </c>
      <c r="AC170" s="35" t="str">
        <f t="shared" si="38"/>
        <v>-</v>
      </c>
      <c r="AD170" s="25"/>
    </row>
    <row r="171" spans="1:30" s="26" customFormat="1" ht="11.25" customHeight="1" x14ac:dyDescent="0.15">
      <c r="A171" s="207"/>
      <c r="B171" s="120" t="s">
        <v>244</v>
      </c>
      <c r="C171" s="157" t="s">
        <v>180</v>
      </c>
      <c r="D171" s="122" t="s">
        <v>125</v>
      </c>
      <c r="E171" s="119"/>
      <c r="F171" s="27"/>
      <c r="G171" s="117" t="s">
        <v>249</v>
      </c>
      <c r="H171" s="117" t="s">
        <v>249</v>
      </c>
      <c r="I171" s="117" t="s">
        <v>249</v>
      </c>
      <c r="J171" s="117" t="s">
        <v>249</v>
      </c>
      <c r="K171" s="117" t="s">
        <v>249</v>
      </c>
      <c r="L171" s="117" t="s">
        <v>249</v>
      </c>
      <c r="M171" s="117" t="s">
        <v>249</v>
      </c>
      <c r="N171" s="117" t="s">
        <v>249</v>
      </c>
      <c r="O171" s="27"/>
      <c r="P171" s="117" t="s">
        <v>249</v>
      </c>
      <c r="Q171" s="117" t="s">
        <v>249</v>
      </c>
      <c r="R171" s="117" t="s">
        <v>249</v>
      </c>
      <c r="S171" s="117" t="s">
        <v>249</v>
      </c>
      <c r="T171" s="117" t="s">
        <v>249</v>
      </c>
      <c r="U171" s="117" t="s">
        <v>249</v>
      </c>
      <c r="V171" s="117" t="s">
        <v>249</v>
      </c>
      <c r="W171" s="117" t="s">
        <v>249</v>
      </c>
      <c r="X171" s="27"/>
      <c r="Y171" s="117" t="s">
        <v>249</v>
      </c>
      <c r="Z171" s="117" t="s">
        <v>249</v>
      </c>
      <c r="AA171" s="117" t="s">
        <v>249</v>
      </c>
      <c r="AB171" s="117" t="s">
        <v>249</v>
      </c>
      <c r="AC171" s="117" t="s">
        <v>249</v>
      </c>
      <c r="AD171" s="25"/>
    </row>
    <row r="172" spans="1:30" s="26" customFormat="1" ht="11.25" customHeight="1" x14ac:dyDescent="0.15">
      <c r="A172" s="207"/>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x14ac:dyDescent="0.15">
      <c r="A173" s="207"/>
      <c r="B173" s="120" t="s">
        <v>245</v>
      </c>
      <c r="C173" s="157" t="s">
        <v>182</v>
      </c>
      <c r="D173" s="122" t="s">
        <v>125</v>
      </c>
      <c r="E173" s="119"/>
      <c r="F173" s="27"/>
      <c r="G173" s="117" t="str">
        <f>IF('3c AA'!J166="-","-",'3c AA'!J166)</f>
        <v>-</v>
      </c>
      <c r="H173" s="117" t="str">
        <f>IF('3c AA'!K166="-","-",'3c AA'!K166)</f>
        <v>-</v>
      </c>
      <c r="I173" s="117" t="str">
        <f>IF('3c AA'!L166="-","-",'3c AA'!L166)</f>
        <v>-</v>
      </c>
      <c r="J173" s="117" t="str">
        <f>IF('3c AA'!M166="-","-",'3c AA'!M166)</f>
        <v>-</v>
      </c>
      <c r="K173" s="117" t="str">
        <f>IF('3c AA'!N166="-","-",'3c AA'!N166)</f>
        <v>-</v>
      </c>
      <c r="L173" s="117" t="str">
        <f>IF('3c AA'!O166="-","-",'3c AA'!O166)</f>
        <v>-</v>
      </c>
      <c r="M173" s="117" t="str">
        <f>IF('3c AA'!P166="-","-",'3c AA'!P166)</f>
        <v>-</v>
      </c>
      <c r="N173" s="117" t="str">
        <f>IF('3c AA'!Q166="-","-",'3c AA'!Q166)</f>
        <v>-</v>
      </c>
      <c r="O173" s="27"/>
      <c r="P173" s="117" t="str">
        <f>IF('3c AA'!S166="-","-",'3c AA'!S166)</f>
        <v>-</v>
      </c>
      <c r="Q173" s="117" t="str">
        <f>IF('3c AA'!T166="-","-",'3c AA'!T166)</f>
        <v>-</v>
      </c>
      <c r="R173" s="117" t="str">
        <f>IF('3c AA'!U166="-","-",'3c AA'!U166)</f>
        <v>-</v>
      </c>
      <c r="S173" s="117" t="str">
        <f>IF('3c AA'!V166="-","-",'3c AA'!V166)</f>
        <v>-</v>
      </c>
      <c r="T173" s="117">
        <f>IF('3c AA'!W166="-","-",'3c AA'!W166)</f>
        <v>0</v>
      </c>
      <c r="U173" s="117">
        <f>IF('3c AA'!X166="-","-",'3c AA'!X166)</f>
        <v>0</v>
      </c>
      <c r="V173" s="117">
        <f>IF('3c AA'!Y166="-","-",'3c AA'!Y166)</f>
        <v>0</v>
      </c>
      <c r="W173" s="117" t="str">
        <f>IF('3c AA'!Z166="-","-",'3c AA'!Z166)</f>
        <v>-</v>
      </c>
      <c r="X173" s="27"/>
      <c r="Y173" s="117">
        <f>IF('3c AA'!AB166="-","-",'3c AA'!AB166)</f>
        <v>0</v>
      </c>
      <c r="Z173" s="117" t="str">
        <f>IF('3c AA'!AC166="-","-",'3c AA'!AC166)</f>
        <v>-</v>
      </c>
      <c r="AA173" s="117" t="str">
        <f>IF('3c AA'!AD166="-","-",'3c AA'!AD166)</f>
        <v>-</v>
      </c>
      <c r="AB173" s="117" t="str">
        <f>IF('3c AA'!AE166="-","-",'3c AA'!AE166)</f>
        <v>-</v>
      </c>
      <c r="AC173" s="117" t="str">
        <f>IF('3c AA'!AF166="-","-",'3c AA'!AF166)</f>
        <v>-</v>
      </c>
      <c r="AD173" s="25"/>
    </row>
    <row r="174" spans="1:30" s="26" customFormat="1" ht="11.25" customHeight="1" x14ac:dyDescent="0.15">
      <c r="A174" s="207"/>
      <c r="B174" s="120" t="s">
        <v>246</v>
      </c>
      <c r="C174" s="157" t="s">
        <v>183</v>
      </c>
      <c r="D174" s="122" t="s">
        <v>125</v>
      </c>
      <c r="E174" s="119"/>
      <c r="F174" s="27"/>
      <c r="G174" s="117">
        <f>IF('3d PC'!G15="-","-",'3d PC'!G61)</f>
        <v>6.5567588596821027</v>
      </c>
      <c r="H174" s="117">
        <f>IF('3d PC'!H15="-","-",'3d PC'!H61)</f>
        <v>6.5567588596821027</v>
      </c>
      <c r="I174" s="117">
        <f>IF('3d PC'!I15="-","-",'3d PC'!I61)</f>
        <v>6.6197359495950758</v>
      </c>
      <c r="J174" s="117">
        <f>IF('3d PC'!J15="-","-",'3d PC'!J61)</f>
        <v>6.6197359495950758</v>
      </c>
      <c r="K174" s="117">
        <f>IF('3d PC'!K15="-","-",'3d PC'!K61)</f>
        <v>6.6995028867368616</v>
      </c>
      <c r="L174" s="117">
        <f>IF('3d PC'!L15="-","-",'3d PC'!L61)</f>
        <v>6.6995028867368616</v>
      </c>
      <c r="M174" s="117">
        <f>IF('3d PC'!M15="-","-",'3d PC'!M61)</f>
        <v>7.1131218301273513</v>
      </c>
      <c r="N174" s="117">
        <f>IF('3d PC'!N15="-","-",'3d PC'!N61)</f>
        <v>7.1131218301273513</v>
      </c>
      <c r="O174" s="27"/>
      <c r="P174" s="117">
        <f>'3d PC'!P61</f>
        <v>7.1131218301273513</v>
      </c>
      <c r="Q174" s="117">
        <f>'3d PC'!Q61</f>
        <v>7.2804579515147188</v>
      </c>
      <c r="R174" s="117">
        <f>'3d PC'!R61</f>
        <v>7.1935840895118579</v>
      </c>
      <c r="S174" s="117">
        <f>'3d PC'!S61</f>
        <v>7.3593999937099728</v>
      </c>
      <c r="T174" s="117">
        <f>'3d PC'!T61</f>
        <v>7.0492243060839304</v>
      </c>
      <c r="U174" s="117">
        <f>'3d PC'!U61</f>
        <v>7.1089669218364691</v>
      </c>
      <c r="V174" s="117">
        <f>'3d PC'!V61</f>
        <v>6.9829560851947949</v>
      </c>
      <c r="W174" s="117">
        <f>'3d PC'!W61</f>
        <v>9.6262235975887975</v>
      </c>
      <c r="X174" s="27"/>
      <c r="Y174" s="117">
        <f>'3d PC'!Y61</f>
        <v>9.9504863797742438</v>
      </c>
      <c r="Z174" s="117" t="str">
        <f>'3d PC'!Z61</f>
        <v>-</v>
      </c>
      <c r="AA174" s="117" t="str">
        <f>'3d PC'!AA61</f>
        <v>-</v>
      </c>
      <c r="AB174" s="117" t="str">
        <f>'3d PC'!AB61</f>
        <v>-</v>
      </c>
      <c r="AC174" s="117" t="str">
        <f>'3d PC'!AC61</f>
        <v>-</v>
      </c>
      <c r="AD174" s="25"/>
    </row>
    <row r="175" spans="1:30" s="26" customFormat="1" ht="11.25" customHeight="1" x14ac:dyDescent="0.15">
      <c r="A175" s="207"/>
      <c r="B175" s="120" t="s">
        <v>247</v>
      </c>
      <c r="C175" s="157" t="s">
        <v>184</v>
      </c>
      <c r="D175" s="122" t="s">
        <v>125</v>
      </c>
      <c r="E175" s="119"/>
      <c r="F175" s="27"/>
      <c r="G175" s="117">
        <f>IF('3e NC-Elec'!H56="-","-",'3e NC-Elec'!H56)</f>
        <v>27.776500000000002</v>
      </c>
      <c r="H175" s="117">
        <f>IF('3e NC-Elec'!I56="-","-",'3e NC-Elec'!I56)</f>
        <v>27.776500000000002</v>
      </c>
      <c r="I175" s="117">
        <f>IF('3e NC-Elec'!J56="-","-",'3e NC-Elec'!J56)</f>
        <v>25.732500000000002</v>
      </c>
      <c r="J175" s="117">
        <f>IF('3e NC-Elec'!K56="-","-",'3e NC-Elec'!K56)</f>
        <v>25.732500000000002</v>
      </c>
      <c r="K175" s="117">
        <f>IF('3e NC-Elec'!L56="-","-",'3e NC-Elec'!L56)</f>
        <v>29.784000000000002</v>
      </c>
      <c r="L175" s="117">
        <f>IF('3e NC-Elec'!M56="-","-",'3e NC-Elec'!M56)</f>
        <v>29.784000000000002</v>
      </c>
      <c r="M175" s="117">
        <f>IF('3e NC-Elec'!N56="-","-",'3e NC-Elec'!N56)</f>
        <v>29.272999999999996</v>
      </c>
      <c r="N175" s="117">
        <f>IF('3e NC-Elec'!O56="-","-",'3e NC-Elec'!O56)</f>
        <v>29.272999999999996</v>
      </c>
      <c r="O175" s="27"/>
      <c r="P175" s="117">
        <f>'3e NC-Elec'!Q56</f>
        <v>29.272999999999996</v>
      </c>
      <c r="Q175" s="117">
        <f>'3e NC-Elec'!R56</f>
        <v>24.381999999999998</v>
      </c>
      <c r="R175" s="117">
        <f>'3e NC-Elec'!S56</f>
        <v>24.381999999999998</v>
      </c>
      <c r="S175" s="117">
        <f>'3e NC-Elec'!T56</f>
        <v>24.527999999999999</v>
      </c>
      <c r="T175" s="117">
        <f>'3e NC-Elec'!U56</f>
        <v>24.527999999999999</v>
      </c>
      <c r="U175" s="117">
        <f>'3e NC-Elec'!V56</f>
        <v>25.951499999999999</v>
      </c>
      <c r="V175" s="117">
        <f>'3e NC-Elec'!W56</f>
        <v>25.951499999999999</v>
      </c>
      <c r="W175" s="117">
        <f>'3e NC-Elec'!X56</f>
        <v>100.41150000000002</v>
      </c>
      <c r="X175" s="27"/>
      <c r="Y175" s="117">
        <f>'3e NC-Elec'!Z56</f>
        <v>100.41150000000002</v>
      </c>
      <c r="Z175" s="117" t="str">
        <f>'3e NC-Elec'!AA56</f>
        <v>-</v>
      </c>
      <c r="AA175" s="117" t="str">
        <f>'3e NC-Elec'!AB56</f>
        <v>-</v>
      </c>
      <c r="AB175" s="117" t="str">
        <f>'3e NC-Elec'!AC56</f>
        <v>-</v>
      </c>
      <c r="AC175" s="117" t="str">
        <f>'3e NC-Elec'!AD56</f>
        <v>-</v>
      </c>
      <c r="AD175" s="25"/>
    </row>
    <row r="176" spans="1:30" s="26" customFormat="1" ht="11.25" customHeight="1" x14ac:dyDescent="0.15">
      <c r="A176" s="207"/>
      <c r="B176" s="120" t="s">
        <v>248</v>
      </c>
      <c r="C176" s="157" t="s">
        <v>185</v>
      </c>
      <c r="D176" s="122" t="s">
        <v>125</v>
      </c>
      <c r="E176" s="119"/>
      <c r="F176" s="27"/>
      <c r="G176" s="117">
        <f>IF('3g CPIH'!C$17="-","-",'3h OC '!$E$9*('3g CPIH'!C$17/'3g CPIH'!$G$17))</f>
        <v>39.034507632093934</v>
      </c>
      <c r="H176" s="117">
        <f>IF('3g CPIH'!D$17="-","-",'3h OC '!$E$9*('3g CPIH'!D$17/'3g CPIH'!$G$17))</f>
        <v>39.112654794520544</v>
      </c>
      <c r="I176" s="117">
        <f>IF('3g CPIH'!E$17="-","-",'3h OC '!$E$9*('3g CPIH'!E$17/'3g CPIH'!$G$17))</f>
        <v>39.229875538160471</v>
      </c>
      <c r="J176" s="117">
        <f>IF('3g CPIH'!F$17="-","-",'3h OC '!$E$9*('3g CPIH'!F$17/'3g CPIH'!$G$17))</f>
        <v>39.464317025440316</v>
      </c>
      <c r="K176" s="117">
        <f>IF('3g CPIH'!G$17="-","-",'3h OC '!$E$9*('3g CPIH'!G$17/'3g CPIH'!$G$17))</f>
        <v>39.933199999999999</v>
      </c>
      <c r="L176" s="117">
        <f>IF('3g CPIH'!H$17="-","-",'3h OC '!$E$9*('3g CPIH'!H$17/'3g CPIH'!$G$17))</f>
        <v>40.441156555772999</v>
      </c>
      <c r="M176" s="117">
        <f>IF('3g CPIH'!I$17="-","-",'3h OC '!$E$9*('3g CPIH'!I$17/'3g CPIH'!$G$17))</f>
        <v>41.027260273972601</v>
      </c>
      <c r="N176" s="117">
        <f>IF('3g CPIH'!J$17="-","-",'3h OC '!$E$9*('3g CPIH'!J$17/'3g CPIH'!$G$17))</f>
        <v>41.378922504892373</v>
      </c>
      <c r="O176" s="27"/>
      <c r="P176" s="117">
        <f>IF('3g CPIH'!L$17="-","-",'3h OC '!$E$9*('3g CPIH'!L$17/'3g CPIH'!$G$17))</f>
        <v>41.378922504892373</v>
      </c>
      <c r="Q176" s="117">
        <f>IF('3g CPIH'!M$17="-","-",'3h OC '!$E$9*('3g CPIH'!M$17/'3g CPIH'!$G$17))</f>
        <v>41.847805479452056</v>
      </c>
      <c r="R176" s="117">
        <f>IF('3g CPIH'!N$17="-","-",'3h OC '!$E$9*('3g CPIH'!N$17/'3g CPIH'!$G$17))</f>
        <v>42.160394129158512</v>
      </c>
      <c r="S176" s="117">
        <f>IF('3g CPIH'!O$17="-","-",'3h OC '!$E$9*('3g CPIH'!O$17/'3g CPIH'!$G$17))</f>
        <v>42.394835616438357</v>
      </c>
      <c r="T176" s="117">
        <f>IF('3g CPIH'!P$17="-","-",'3h OC '!$E$9*('3g CPIH'!P$17/'3g CPIH'!$G$17))</f>
        <v>42.512056360078276</v>
      </c>
      <c r="U176" s="117">
        <f>IF('3g CPIH'!Q$17="-","-",'3h OC '!$E$9*('3g CPIH'!Q$17/'3g CPIH'!$G$17))</f>
        <v>42.746497847358121</v>
      </c>
      <c r="V176" s="117">
        <f>IF('3g CPIH'!R$17="-","-",'3h OC '!$E$9*('3g CPIH'!R$17/'3g CPIH'!$G$17))</f>
        <v>43.527969471624267</v>
      </c>
      <c r="W176" s="117">
        <f>IF('3g CPIH'!S$17="-","-",'3h OC '!$E$9*('3g CPIH'!S$17/'3g CPIH'!$G$17))</f>
        <v>44.817397651663406</v>
      </c>
      <c r="X176" s="27"/>
      <c r="Y176" s="117">
        <f>IF('3g CPIH'!U$17="-","-",'3h OC '!$E$9*('3g CPIH'!U$17/'3g CPIH'!$G$17))</f>
        <v>47.083665362035227</v>
      </c>
      <c r="Z176" s="117" t="str">
        <f>IF('3g CPIH'!V$17="-","-",'3h OC '!$E$9*('3g CPIH'!V$17/'3g CPIH'!$G$17))</f>
        <v>-</v>
      </c>
      <c r="AA176" s="117" t="str">
        <f>IF('3g CPIH'!W$17="-","-",'3h OC '!$E$9*('3g CPIH'!W$17/'3g CPIH'!$G$17))</f>
        <v>-</v>
      </c>
      <c r="AB176" s="117" t="str">
        <f>IF('3g CPIH'!X$17="-","-",'3h OC '!$E$9*('3g CPIH'!X$17/'3g CPIH'!$G$17))</f>
        <v>-</v>
      </c>
      <c r="AC176" s="117" t="str">
        <f>IF('3g CPIH'!Y$17="-","-",'3h OC '!$E$9*('3g CPIH'!Y$17/'3g CPIH'!$G$17))</f>
        <v>-</v>
      </c>
      <c r="AD176" s="25"/>
    </row>
    <row r="177" spans="1:30" s="26" customFormat="1" ht="11.25" customHeight="1" x14ac:dyDescent="0.15">
      <c r="A177" s="207"/>
      <c r="B177" s="120" t="s">
        <v>248</v>
      </c>
      <c r="C177" s="157" t="s">
        <v>186</v>
      </c>
      <c r="D177" s="122" t="s">
        <v>125</v>
      </c>
      <c r="E177" s="119"/>
      <c r="F177" s="27"/>
      <c r="G177" s="117" t="s">
        <v>249</v>
      </c>
      <c r="H177" s="117" t="s">
        <v>249</v>
      </c>
      <c r="I177" s="117" t="s">
        <v>249</v>
      </c>
      <c r="J177" s="117" t="s">
        <v>249</v>
      </c>
      <c r="K177" s="117">
        <f>IF('3i SMNCC'!G$64="-","-",'3i SMNCC'!G$64)</f>
        <v>0</v>
      </c>
      <c r="L177" s="117">
        <f>IF('3i SMNCC'!H$64="-","-",'3i SMNCC'!H$64)</f>
        <v>-0.1310662676190151</v>
      </c>
      <c r="M177" s="117">
        <f>IF('3i SMNCC'!I$64="-","-",'3i SMNCC'!I$64)</f>
        <v>1.6490220555819262</v>
      </c>
      <c r="N177" s="117">
        <f>IF('3i SMNCC'!J$64="-","-",'3i SMNCC'!J$64)</f>
        <v>1.7011822078168848</v>
      </c>
      <c r="O177" s="27"/>
      <c r="P177" s="117">
        <f>IF('3i SMNCC'!L$64="-","-",'3i SMNCC'!L$64)</f>
        <v>1.7011822078168848</v>
      </c>
      <c r="Q177" s="117">
        <f>IF('3i SMNCC'!M$64="-","-",'3i SMNCC'!M$64)</f>
        <v>3.37071596157242</v>
      </c>
      <c r="R177" s="117">
        <f>IF('3i SMNCC'!N$64="-","-",'3i SMNCC'!N$64)</f>
        <v>3.2761312765157915</v>
      </c>
      <c r="S177" s="117">
        <f>IF('3i SMNCC'!O$64="-","-",'3i SMNCC'!O$64)</f>
        <v>4.8946129781636989</v>
      </c>
      <c r="T177" s="117">
        <f>IF('3i SMNCC'!P$64="-","-",'3i SMNCC'!P$64)</f>
        <v>4.2887571563853468</v>
      </c>
      <c r="U177" s="117">
        <f>IF('3i SMNCC'!Q$64="-","-",'3i SMNCC'!Q$64)</f>
        <v>4.0337120778428694</v>
      </c>
      <c r="V177" s="117">
        <f>IF('3i SMNCC'!R$64="-","-",'3i SMNCC'!R$64)</f>
        <v>4.3260832188341771</v>
      </c>
      <c r="W177" s="117">
        <f>IF('3i SMNCC'!S$64="-","-",'3i SMNCC'!S$64)</f>
        <v>4.2015880379606623</v>
      </c>
      <c r="X177" s="27"/>
      <c r="Y177" s="117">
        <f>IF('3i SMNCC'!U$64="-","-",'3i SMNCC'!U$64)</f>
        <v>4.0728065027047933</v>
      </c>
      <c r="Z177" s="117" t="str">
        <f>IF('3i SMNCC'!V$64="-","-",'3i SMNCC'!V$64)</f>
        <v>-</v>
      </c>
      <c r="AA177" s="117" t="str">
        <f>IF('3i SMNCC'!W$64="-","-",'3i SMNCC'!W$64)</f>
        <v>-</v>
      </c>
      <c r="AB177" s="117" t="str">
        <f>IF('3i SMNCC'!X$64="-","-",'3i SMNCC'!X$64)</f>
        <v>-</v>
      </c>
      <c r="AC177" s="117" t="str">
        <f>IF('3i SMNCC'!Y$64="-","-",'3i SMNCC'!Y$64)</f>
        <v>-</v>
      </c>
      <c r="AD177" s="25"/>
    </row>
    <row r="178" spans="1:30" s="26" customFormat="1" ht="12.6" customHeight="1" x14ac:dyDescent="0.15">
      <c r="A178" s="207"/>
      <c r="B178" s="120" t="s">
        <v>248</v>
      </c>
      <c r="C178" s="157" t="s">
        <v>187</v>
      </c>
      <c r="D178" s="122" t="s">
        <v>125</v>
      </c>
      <c r="E178" s="119"/>
      <c r="F178" s="27"/>
      <c r="G178" s="117">
        <f>IF('3g CPIH'!C$17="-","-",'3j PAAC PAP'!$G$17*('3g CPIH'!C$17/'3g CPIH'!$G$17))</f>
        <v>23.857918590998043</v>
      </c>
      <c r="H178" s="117">
        <f>IF('3g CPIH'!D$17="-","-",'3j PAAC PAP'!$G$17*('3g CPIH'!D$17/'3g CPIH'!$G$17))</f>
        <v>23.905682191780819</v>
      </c>
      <c r="I178" s="117">
        <f>IF('3g CPIH'!E$17="-","-",'3j PAAC PAP'!$G$17*('3g CPIH'!E$17/'3g CPIH'!$G$17))</f>
        <v>23.977327592954992</v>
      </c>
      <c r="J178" s="117">
        <f>IF('3g CPIH'!F$17="-","-",'3j PAAC PAP'!$G$17*('3g CPIH'!F$17/'3g CPIH'!$G$17))</f>
        <v>24.120618395303325</v>
      </c>
      <c r="K178" s="117">
        <f>IF('3g CPIH'!G$17="-","-",'3j PAAC PAP'!$G$17*('3g CPIH'!G$17/'3g CPIH'!$G$17))</f>
        <v>24.4072</v>
      </c>
      <c r="L178" s="117">
        <f>IF('3g CPIH'!H$17="-","-",'3j PAAC PAP'!$G$17*('3g CPIH'!H$17/'3g CPIH'!$G$17))</f>
        <v>24.717663405088064</v>
      </c>
      <c r="M178" s="117">
        <f>IF('3g CPIH'!I$17="-","-",'3j PAAC PAP'!$G$17*('3g CPIH'!I$17/'3g CPIH'!$G$17))</f>
        <v>25.075890410958902</v>
      </c>
      <c r="N178" s="117">
        <f>IF('3g CPIH'!J$17="-","-",'3j PAAC PAP'!$G$17*('3g CPIH'!J$17/'3g CPIH'!$G$17))</f>
        <v>25.290826614481411</v>
      </c>
      <c r="O178" s="27"/>
      <c r="P178" s="117">
        <f>IF('3g CPIH'!L$17="-","-",'3j PAAC PAP'!$G$17*('3g CPIH'!L$17/'3g CPIH'!$G$17))</f>
        <v>25.290826614481411</v>
      </c>
      <c r="Q178" s="117">
        <f>IF('3g CPIH'!M$17="-","-",'3j PAAC PAP'!$G$17*('3g CPIH'!M$17/'3g CPIH'!$G$17))</f>
        <v>25.577408219178082</v>
      </c>
      <c r="R178" s="117">
        <f>IF('3g CPIH'!N$17="-","-",'3j PAAC PAP'!$G$17*('3g CPIH'!N$17/'3g CPIH'!$G$17))</f>
        <v>25.768462622309197</v>
      </c>
      <c r="S178" s="117">
        <f>IF('3g CPIH'!O$17="-","-",'3j PAAC PAP'!$G$17*('3g CPIH'!O$17/'3g CPIH'!$G$17))</f>
        <v>25.911753424657533</v>
      </c>
      <c r="T178" s="117">
        <f>IF('3g CPIH'!P$17="-","-",'3j PAAC PAP'!$G$17*('3g CPIH'!P$17/'3g CPIH'!$G$17))</f>
        <v>25.983398825831699</v>
      </c>
      <c r="U178" s="117">
        <f>IF('3g CPIH'!Q$17="-","-",'3j PAAC PAP'!$G$17*('3g CPIH'!Q$17/'3g CPIH'!$G$17))</f>
        <v>26.126689628180038</v>
      </c>
      <c r="V178" s="117">
        <f>IF('3g CPIH'!R$17="-","-",'3j PAAC PAP'!$G$17*('3g CPIH'!R$17/'3g CPIH'!$G$17))</f>
        <v>26.604325636007829</v>
      </c>
      <c r="W178" s="117">
        <f>IF('3g CPIH'!S$17="-","-",'3j PAAC PAP'!$G$17*('3g CPIH'!S$17/'3g CPIH'!$G$17))</f>
        <v>27.39242504892368</v>
      </c>
      <c r="X178" s="27"/>
      <c r="Y178" s="117">
        <f>IF('3g CPIH'!U$17="-","-",'3j PAAC PAP'!$G$17*('3g CPIH'!U$17/'3g CPIH'!$G$17))</f>
        <v>28.777569471624265</v>
      </c>
      <c r="Z178" s="117" t="str">
        <f>IF('3g CPIH'!V$17="-","-",'3j PAAC PAP'!$G$17*('3g CPIH'!V$17/'3g CPIH'!$G$17))</f>
        <v>-</v>
      </c>
      <c r="AA178" s="117" t="str">
        <f>IF('3g CPIH'!W$17="-","-",'3j PAAC PAP'!$G$17*('3g CPIH'!W$17/'3g CPIH'!$G$17))</f>
        <v>-</v>
      </c>
      <c r="AB178" s="117" t="str">
        <f>IF('3g CPIH'!X$17="-","-",'3j PAAC PAP'!$G$17*('3g CPIH'!X$17/'3g CPIH'!$G$17))</f>
        <v>-</v>
      </c>
      <c r="AC178" s="117" t="str">
        <f>IF('3g CPIH'!Y$17="-","-",'3j PAAC PAP'!$G$17*('3g CPIH'!Y$17/'3g CPIH'!$G$17))</f>
        <v>-</v>
      </c>
      <c r="AD178" s="25"/>
    </row>
    <row r="179" spans="1:30" s="26" customFormat="1" ht="11.25" customHeight="1" x14ac:dyDescent="0.15">
      <c r="A179" s="207"/>
      <c r="B179" s="120" t="s">
        <v>248</v>
      </c>
      <c r="C179" s="120" t="s">
        <v>188</v>
      </c>
      <c r="D179" s="122" t="s">
        <v>125</v>
      </c>
      <c r="E179" s="119"/>
      <c r="F179" s="27"/>
      <c r="G179" s="117">
        <f>IF(G174="-","-",SUM(G171:G177)*'3j PAAC PAP'!$G$35)</f>
        <v>0</v>
      </c>
      <c r="H179" s="117">
        <f>IF(H174="-","-",SUM(H171:H177)*'3j PAAC PAP'!$G$35)</f>
        <v>0</v>
      </c>
      <c r="I179" s="117">
        <f>IF(I174="-","-",SUM(I171:I177)*'3j PAAC PAP'!$G$35)</f>
        <v>0</v>
      </c>
      <c r="J179" s="117">
        <f>IF(J174="-","-",SUM(J171:J177)*'3j PAAC PAP'!$G$35)</f>
        <v>0</v>
      </c>
      <c r="K179" s="117">
        <f>IF(K174="-","-",SUM(K171:K177)*'3j PAAC PAP'!$G$35)</f>
        <v>0</v>
      </c>
      <c r="L179" s="117">
        <f>IF(L174="-","-",SUM(L171:L177)*'3j PAAC PAP'!$G$35)</f>
        <v>0</v>
      </c>
      <c r="M179" s="117">
        <f>IF(M174="-","-",SUM(M171:M177)*'3j PAAC PAP'!$G$35)</f>
        <v>0</v>
      </c>
      <c r="N179" s="117">
        <f>IF(N174="-","-",SUM(N171:N177)*'3j PAAC PAP'!$G$35)</f>
        <v>0</v>
      </c>
      <c r="O179" s="27"/>
      <c r="P179" s="117">
        <f>IF(P174="-","-",SUM(P171:P177)*'3j PAAC PAP'!$G$35)</f>
        <v>0</v>
      </c>
      <c r="Q179" s="117">
        <f>IF(Q174="-","-",SUM(Q171:Q177)*'3j PAAC PAP'!$G$35)</f>
        <v>0</v>
      </c>
      <c r="R179" s="117">
        <f>IF(R174="-","-",SUM(R171:R177)*'3j PAAC PAP'!$G$35)</f>
        <v>0</v>
      </c>
      <c r="S179" s="117">
        <f>IF(S174="-","-",SUM(S171:S177)*'3j PAAC PAP'!$G$35)</f>
        <v>0</v>
      </c>
      <c r="T179" s="117">
        <f>IF(T174="-","-",SUM(T171:T177)*'3j PAAC PAP'!$G$35)</f>
        <v>0</v>
      </c>
      <c r="U179" s="117">
        <f>IF(U174="-","-",SUM(U171:U177)*'3j PAAC PAP'!$G$35)</f>
        <v>0</v>
      </c>
      <c r="V179" s="117">
        <f>IF(V174="-","-",SUM(V171:V177)*'3j PAAC PAP'!$G$35)</f>
        <v>0</v>
      </c>
      <c r="W179" s="117">
        <f>IF(W174="-","-",SUM(W171:W177)*'3j PAAC PAP'!$G$35)</f>
        <v>0</v>
      </c>
      <c r="X179" s="27"/>
      <c r="Y179" s="117">
        <f>IF(Y174="-","-",SUM(Y171:Y177)*'3j PAAC PAP'!$G$35)</f>
        <v>0</v>
      </c>
      <c r="Z179" s="117" t="str">
        <f>IF(Z174="-","-",SUM(Z171:Z177)*'3j PAAC PAP'!$G$35)</f>
        <v>-</v>
      </c>
      <c r="AA179" s="117" t="str">
        <f>IF(AA174="-","-",SUM(AA171:AA177)*'3j PAAC PAP'!$G$35)</f>
        <v>-</v>
      </c>
      <c r="AB179" s="117" t="str">
        <f>IF(AB174="-","-",SUM(AB171:AB177)*'3j PAAC PAP'!$G$35)</f>
        <v>-</v>
      </c>
      <c r="AC179" s="117" t="str">
        <f>IF(AC174="-","-",SUM(AC171:AC177)*'3j PAAC PAP'!$G$35)</f>
        <v>-</v>
      </c>
      <c r="AD179" s="25"/>
    </row>
    <row r="180" spans="1:30" x14ac:dyDescent="0.2">
      <c r="A180" s="207"/>
      <c r="B180" s="120" t="s">
        <v>189</v>
      </c>
      <c r="C180" s="157" t="s">
        <v>250</v>
      </c>
      <c r="D180" s="122" t="s">
        <v>125</v>
      </c>
      <c r="E180" s="119"/>
      <c r="F180" s="27"/>
      <c r="G180" s="117">
        <f>IF(G174="-","-",SUM(G171:G179)*'3k EBIT'!$E$9)</f>
        <v>1.8830670686831683</v>
      </c>
      <c r="H180" s="117">
        <f>IF(H174="-","-",SUM(H171:H179)*'3k EBIT'!$E$9)</f>
        <v>1.8855057083450077</v>
      </c>
      <c r="I180" s="117">
        <f>IF(I174="-","-",SUM(I171:I179)*'3k EBIT'!$E$9)</f>
        <v>1.8507952161152019</v>
      </c>
      <c r="J180" s="117">
        <f>IF(J174="-","-",SUM(J171:J179)*'3k EBIT'!$E$9)</f>
        <v>1.8581111351007202</v>
      </c>
      <c r="K180" s="117">
        <f>IF(K174="-","-",SUM(K171:K179)*'3k EBIT'!$E$9)</f>
        <v>1.9527573511103196</v>
      </c>
      <c r="L180" s="117">
        <f>IF(L174="-","-",SUM(L171:L179)*'3k EBIT'!$E$9)</f>
        <v>1.9660700174410315</v>
      </c>
      <c r="M180" s="117">
        <f>IF(M174="-","-",SUM(M171:M179)*'3k EBIT'!$E$9)</f>
        <v>2.0169504892441705</v>
      </c>
      <c r="N180" s="117">
        <f>IF(N174="-","-",SUM(N171:N179)*'3k EBIT'!$E$9)</f>
        <v>2.0289346055509352</v>
      </c>
      <c r="O180" s="27"/>
      <c r="P180" s="117">
        <f>IF(P174="-","-",SUM(P171:P179)*'3k EBIT'!$E$9)</f>
        <v>2.0289346055509352</v>
      </c>
      <c r="Q180" s="117">
        <f>IF(Q174="-","-",SUM(Q171:Q179)*'3k EBIT'!$E$9)</f>
        <v>1.98441405126374</v>
      </c>
      <c r="R180" s="117">
        <f>IF(R174="-","-",SUM(R171:R179)*'3k EBIT'!$E$9)</f>
        <v>1.9906541207716502</v>
      </c>
      <c r="S180" s="117">
        <f>IF(S174="-","-",SUM(S171:S179)*'3k EBIT'!$E$9)</f>
        <v>2.035356043787194</v>
      </c>
      <c r="T180" s="117">
        <f>IF(T174="-","-",SUM(T171:T179)*'3k EBIT'!$E$9)</f>
        <v>2.0212723050058092</v>
      </c>
      <c r="U180" s="117">
        <f>IF(U174="-","-",SUM(U171:U179)*'3k EBIT'!$E$9)</f>
        <v>2.0523759538920121</v>
      </c>
      <c r="V180" s="117">
        <f>IF(V174="-","-",SUM(V171:V179)*'3k EBIT'!$E$9)</f>
        <v>2.0799844168850514</v>
      </c>
      <c r="W180" s="117">
        <f>IF(W174="-","-",SUM(W171:W179)*'3k EBIT'!$E$9)</f>
        <v>3.6111468338222932</v>
      </c>
      <c r="X180" s="27"/>
      <c r="Y180" s="117">
        <f>IF(Y174="-","-",SUM(Y171:Y179)*'3k EBIT'!$E$9)</f>
        <v>3.6856534648061716</v>
      </c>
      <c r="Z180" s="117" t="str">
        <f>IF(Z174="-","-",SUM(Z171:Z179)*'3k EBIT'!$E$9)</f>
        <v>-</v>
      </c>
      <c r="AA180" s="117" t="str">
        <f>IF(AA174="-","-",SUM(AA171:AA179)*'3k EBIT'!$E$9)</f>
        <v>-</v>
      </c>
      <c r="AB180" s="117" t="str">
        <f>IF(AB174="-","-",SUM(AB171:AB179)*'3k EBIT'!$E$9)</f>
        <v>-</v>
      </c>
      <c r="AC180" s="117" t="str">
        <f>IF(AC174="-","-",SUM(AC171:AC179)*'3k EBIT'!$E$9)</f>
        <v>-</v>
      </c>
    </row>
    <row r="181" spans="1:30" x14ac:dyDescent="0.2">
      <c r="A181" s="207"/>
      <c r="B181" s="120" t="s">
        <v>251</v>
      </c>
      <c r="C181" s="155" t="s">
        <v>252</v>
      </c>
      <c r="D181" s="122" t="s">
        <v>125</v>
      </c>
      <c r="E181" s="118"/>
      <c r="F181" s="27"/>
      <c r="G181" s="117">
        <f>IF(G176="-","-",SUM(G171:G174,G176:G180)*'3l HAP'!$E$10)</f>
        <v>1.0443755037494857</v>
      </c>
      <c r="H181" s="117">
        <f>IF(H176="-","-",SUM(H171:H174,H176:H180)*'3l HAP'!$E$10)</f>
        <v>1.0462546673569233</v>
      </c>
      <c r="I181" s="117">
        <f>IF(I176="-","-",SUM(I171:I174,I176:I180)*'3l HAP'!$E$10)</f>
        <v>1.0494337078398255</v>
      </c>
      <c r="J181" s="117">
        <f>IF(J176="-","-",SUM(J171:J174,J176:J180)*'3l HAP'!$E$10)</f>
        <v>1.0550711986621386</v>
      </c>
      <c r="K181" s="117">
        <f>IF(K176="-","-",SUM(K171:K174,K176:K180)*'3l HAP'!$E$10)</f>
        <v>1.0686855385423204</v>
      </c>
      <c r="L181" s="117">
        <f>IF(L176="-","-",SUM(L171:L174,L176:L180)*'3l HAP'!$E$10)</f>
        <v>1.0789439947128252</v>
      </c>
      <c r="M181" s="117">
        <f>IF(M176="-","-",SUM(M171:M174,M176:M180)*'3l HAP'!$E$10)</f>
        <v>1.1256329499217754</v>
      </c>
      <c r="N181" s="117">
        <f>IF(N176="-","-",SUM(N171:N174,N176:N180)*'3l HAP'!$E$10)</f>
        <v>1.1348676538361642</v>
      </c>
      <c r="O181" s="27"/>
      <c r="P181" s="117">
        <f>IF(P176="-","-",SUM(P171:P174,P176:P180)*'3l HAP'!$E$10)</f>
        <v>1.1348676538361642</v>
      </c>
      <c r="Q181" s="117">
        <f>IF(Q176="-","-",SUM(Q171:Q174,Q176:Q180)*'3l HAP'!$E$10)</f>
        <v>1.172170197147705</v>
      </c>
      <c r="R181" s="117">
        <f>IF(R176="-","-",SUM(R171:R174,R176:R180)*'3l HAP'!$E$10)</f>
        <v>1.1769786613544673</v>
      </c>
      <c r="S181" s="117">
        <f>IF(S176="-","-",SUM(S171:S174,S176:S180)*'3l HAP'!$E$10)</f>
        <v>1.2092874219089755</v>
      </c>
      <c r="T181" s="117">
        <f>IF(T176="-","-",SUM(T171:T174,T176:T180)*'3l HAP'!$E$10)</f>
        <v>1.1984347937865105</v>
      </c>
      <c r="U181" s="117">
        <f>IF(U176="-","-",SUM(U171:U174,U176:U180)*'3l HAP'!$E$10)</f>
        <v>1.2015611374045925</v>
      </c>
      <c r="V181" s="117">
        <f>IF(V176="-","-",SUM(V171:V174,V176:V180)*'3l HAP'!$E$10)</f>
        <v>1.2228356289687439</v>
      </c>
      <c r="W181" s="117">
        <f>IF(W176="-","-",SUM(W171:W174,W176:W180)*'3l HAP'!$E$10)</f>
        <v>1.3125478051093673</v>
      </c>
      <c r="X181" s="27"/>
      <c r="Y181" s="117">
        <f>IF(Y176="-","-",SUM(Y171:Y174,Y176:Y180)*'3l HAP'!$E$10)</f>
        <v>1.369961022670211</v>
      </c>
      <c r="Z181" s="117" t="str">
        <f>IF(Z176="-","-",SUM(Z171:Z174,Z176:Z180)*'3l HAP'!$E$10)</f>
        <v>-</v>
      </c>
      <c r="AA181" s="117" t="str">
        <f>IF(AA176="-","-",SUM(AA171:AA174,AA176:AA180)*'3l HAP'!$E$10)</f>
        <v>-</v>
      </c>
      <c r="AB181" s="117" t="str">
        <f>IF(AB176="-","-",SUM(AB171:AB174,AB176:AB180)*'3l HAP'!$E$10)</f>
        <v>-</v>
      </c>
      <c r="AC181" s="117" t="str">
        <f>IF(AC176="-","-",SUM(AC171:AC174,AC176:AC180)*'3l HAP'!$E$10)</f>
        <v>-</v>
      </c>
    </row>
    <row r="182" spans="1:30" x14ac:dyDescent="0.2">
      <c r="A182" s="207"/>
      <c r="B182" s="120" t="s">
        <v>253</v>
      </c>
      <c r="C182" s="157" t="str">
        <f>B182&amp;"_"&amp;D182</f>
        <v>Total_Northern Scotland</v>
      </c>
      <c r="D182" s="122" t="s">
        <v>125</v>
      </c>
      <c r="E182" s="119"/>
      <c r="F182" s="27"/>
      <c r="G182" s="117">
        <f t="shared" ref="G182:N182" si="39">IF(G176="-","-",SUM(G171:G181))</f>
        <v>100.15312765520675</v>
      </c>
      <c r="H182" s="117">
        <f t="shared" si="39"/>
        <v>100.28335622168539</v>
      </c>
      <c r="I182" s="117">
        <f t="shared" si="39"/>
        <v>98.459668004665573</v>
      </c>
      <c r="J182" s="117">
        <f t="shared" si="39"/>
        <v>98.850353704101565</v>
      </c>
      <c r="K182" s="117">
        <f t="shared" si="39"/>
        <v>103.84534577638951</v>
      </c>
      <c r="L182" s="117">
        <f t="shared" si="39"/>
        <v>104.55627059213276</v>
      </c>
      <c r="M182" s="117">
        <f t="shared" si="39"/>
        <v>107.28087800980673</v>
      </c>
      <c r="N182" s="117">
        <f t="shared" si="39"/>
        <v>107.92085541670511</v>
      </c>
      <c r="O182" s="27"/>
      <c r="P182" s="117">
        <f t="shared" ref="P182:W182" si="40">IF(P176="-","-",SUM(P171:P181))</f>
        <v>107.92085541670511</v>
      </c>
      <c r="Q182" s="117">
        <f t="shared" si="40"/>
        <v>105.61497186012872</v>
      </c>
      <c r="R182" s="117">
        <f t="shared" si="40"/>
        <v>105.94820489962149</v>
      </c>
      <c r="S182" s="117">
        <f t="shared" si="40"/>
        <v>108.33324547866572</v>
      </c>
      <c r="T182" s="117">
        <f t="shared" si="40"/>
        <v>107.58114374717157</v>
      </c>
      <c r="U182" s="117">
        <f t="shared" si="40"/>
        <v>109.22130356651409</v>
      </c>
      <c r="V182" s="117">
        <f t="shared" si="40"/>
        <v>110.69565445751485</v>
      </c>
      <c r="W182" s="117">
        <f t="shared" si="40"/>
        <v>191.37282897506824</v>
      </c>
      <c r="X182" s="27"/>
      <c r="Y182" s="117">
        <f t="shared" ref="Y182:AC182" si="41">IF(Y176="-","-",SUM(Y171:Y181))</f>
        <v>195.35164220361494</v>
      </c>
      <c r="Z182" s="117" t="str">
        <f t="shared" si="41"/>
        <v>-</v>
      </c>
      <c r="AA182" s="117" t="str">
        <f t="shared" si="41"/>
        <v>-</v>
      </c>
      <c r="AB182" s="117" t="str">
        <f t="shared" si="41"/>
        <v>-</v>
      </c>
      <c r="AC182" s="117" t="str">
        <f t="shared" si="41"/>
        <v>-</v>
      </c>
    </row>
    <row r="183" spans="1:30" s="26" customFormat="1" ht="11.25" x14ac:dyDescent="0.15">
      <c r="A183" s="207"/>
      <c r="B183" s="123" t="s">
        <v>244</v>
      </c>
      <c r="C183" s="123" t="s">
        <v>180</v>
      </c>
      <c r="D183" s="121" t="s">
        <v>136</v>
      </c>
      <c r="E183" s="75"/>
      <c r="F183" s="27"/>
      <c r="G183" s="35" t="str">
        <f t="shared" ref="G183:V185" si="42">IF(G15="-","-",AVERAGE(G15,G27,G39,G51,G63,G75,G87,G99,G111,G123,G135,G147,G159,G171))</f>
        <v>-</v>
      </c>
      <c r="H183" s="35" t="str">
        <f t="shared" si="42"/>
        <v>-</v>
      </c>
      <c r="I183" s="35" t="str">
        <f t="shared" si="42"/>
        <v>-</v>
      </c>
      <c r="J183" s="35" t="str">
        <f t="shared" si="42"/>
        <v>-</v>
      </c>
      <c r="K183" s="35" t="str">
        <f t="shared" si="42"/>
        <v>-</v>
      </c>
      <c r="L183" s="35" t="str">
        <f t="shared" si="42"/>
        <v>-</v>
      </c>
      <c r="M183" s="35" t="str">
        <f t="shared" si="42"/>
        <v>-</v>
      </c>
      <c r="N183" s="35" t="str">
        <f t="shared" si="42"/>
        <v>-</v>
      </c>
      <c r="O183" s="27"/>
      <c r="P183" s="35" t="str">
        <f t="shared" ref="P183:W185" si="43">IF(P15="-","-",AVERAGE(P15,P27,P39,P51,P63,P75,P87,P99,P111,P123,P135,P147,P159,P171))</f>
        <v>-</v>
      </c>
      <c r="Q183" s="35" t="str">
        <f t="shared" si="43"/>
        <v>-</v>
      </c>
      <c r="R183" s="35" t="str">
        <f t="shared" si="43"/>
        <v>-</v>
      </c>
      <c r="S183" s="35" t="str">
        <f t="shared" si="43"/>
        <v>-</v>
      </c>
      <c r="T183" s="35" t="str">
        <f t="shared" si="43"/>
        <v>-</v>
      </c>
      <c r="U183" s="35" t="str">
        <f t="shared" si="43"/>
        <v>-</v>
      </c>
      <c r="V183" s="35" t="str">
        <f t="shared" si="43"/>
        <v>-</v>
      </c>
      <c r="W183" s="35" t="str">
        <f t="shared" si="43"/>
        <v>-</v>
      </c>
      <c r="X183" s="27"/>
      <c r="Y183" s="35" t="str">
        <f t="shared" ref="Y183:AC183" si="44">IF(Y15="-","-",AVERAGE(Y15,Y27,Y39,Y51,Y63,Y75,Y87,Y99,Y111,Y123,Y135,Y147,Y159,Y171))</f>
        <v>-</v>
      </c>
      <c r="Z183" s="35" t="str">
        <f t="shared" si="44"/>
        <v>-</v>
      </c>
      <c r="AA183" s="35" t="str">
        <f t="shared" si="44"/>
        <v>-</v>
      </c>
      <c r="AB183" s="35" t="str">
        <f t="shared" si="44"/>
        <v>-</v>
      </c>
      <c r="AC183" s="35" t="str">
        <f t="shared" si="44"/>
        <v>-</v>
      </c>
      <c r="AD183" s="25"/>
    </row>
    <row r="184" spans="1:30" s="26" customFormat="1" ht="11.25" x14ac:dyDescent="0.15">
      <c r="A184" s="207"/>
      <c r="B184" s="123" t="s">
        <v>244</v>
      </c>
      <c r="C184" s="123" t="s">
        <v>181</v>
      </c>
      <c r="D184" s="121" t="s">
        <v>136</v>
      </c>
      <c r="E184" s="75"/>
      <c r="F184" s="27"/>
      <c r="G184" s="35" t="str">
        <f t="shared" si="42"/>
        <v>-</v>
      </c>
      <c r="H184" s="35" t="str">
        <f t="shared" si="42"/>
        <v>-</v>
      </c>
      <c r="I184" s="35" t="str">
        <f t="shared" si="42"/>
        <v>-</v>
      </c>
      <c r="J184" s="35" t="str">
        <f t="shared" si="42"/>
        <v>-</v>
      </c>
      <c r="K184" s="35" t="str">
        <f t="shared" si="42"/>
        <v>-</v>
      </c>
      <c r="L184" s="35" t="str">
        <f t="shared" si="42"/>
        <v>-</v>
      </c>
      <c r="M184" s="35" t="str">
        <f t="shared" si="42"/>
        <v>-</v>
      </c>
      <c r="N184" s="35" t="str">
        <f t="shared" si="42"/>
        <v>-</v>
      </c>
      <c r="O184" s="27"/>
      <c r="P184" s="35" t="str">
        <f t="shared" si="43"/>
        <v>-</v>
      </c>
      <c r="Q184" s="35" t="str">
        <f t="shared" si="43"/>
        <v>-</v>
      </c>
      <c r="R184" s="35" t="str">
        <f t="shared" si="43"/>
        <v>-</v>
      </c>
      <c r="S184" s="35" t="str">
        <f t="shared" si="43"/>
        <v>-</v>
      </c>
      <c r="T184" s="35" t="str">
        <f t="shared" si="43"/>
        <v>-</v>
      </c>
      <c r="U184" s="35" t="str">
        <f t="shared" si="43"/>
        <v>-</v>
      </c>
      <c r="V184" s="35" t="str">
        <f t="shared" si="43"/>
        <v>-</v>
      </c>
      <c r="W184" s="35" t="str">
        <f t="shared" si="43"/>
        <v>-</v>
      </c>
      <c r="X184" s="27"/>
      <c r="Y184" s="35" t="str">
        <f t="shared" ref="Y184:AC184" si="45">IF(Y16="-","-",AVERAGE(Y16,Y28,Y40,Y52,Y64,Y76,Y88,Y100,Y112,Y124,Y136,Y148,Y160,Y172))</f>
        <v>-</v>
      </c>
      <c r="Z184" s="35" t="str">
        <f t="shared" si="45"/>
        <v>-</v>
      </c>
      <c r="AA184" s="35" t="str">
        <f t="shared" si="45"/>
        <v>-</v>
      </c>
      <c r="AB184" s="35" t="str">
        <f t="shared" si="45"/>
        <v>-</v>
      </c>
      <c r="AC184" s="35" t="str">
        <f t="shared" si="45"/>
        <v>-</v>
      </c>
      <c r="AD184" s="25"/>
    </row>
    <row r="185" spans="1:30" s="26" customFormat="1" ht="11.25" x14ac:dyDescent="0.1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0</v>
      </c>
      <c r="U185" s="35">
        <f t="shared" si="42"/>
        <v>0</v>
      </c>
      <c r="V185" s="35">
        <f t="shared" si="42"/>
        <v>0</v>
      </c>
      <c r="W185" s="35" t="str">
        <f t="shared" si="43"/>
        <v>-</v>
      </c>
      <c r="X185" s="27"/>
      <c r="Y185" s="35">
        <f t="shared" ref="Y185:AC185" si="46">IF(Y17="-","-",AVERAGE(Y17,Y29,Y41,Y53,Y65,Y77,Y89,Y101,Y113,Y125,Y137,Y149,Y161,Y173))</f>
        <v>0</v>
      </c>
      <c r="Z185" s="35" t="str">
        <f t="shared" si="46"/>
        <v>-</v>
      </c>
      <c r="AA185" s="35" t="str">
        <f t="shared" si="46"/>
        <v>-</v>
      </c>
      <c r="AB185" s="35" t="str">
        <f t="shared" si="46"/>
        <v>-</v>
      </c>
      <c r="AC185" s="35" t="str">
        <f t="shared" si="46"/>
        <v>-</v>
      </c>
      <c r="AD185" s="25"/>
    </row>
    <row r="186" spans="1:30" s="26" customFormat="1" ht="11.25" x14ac:dyDescent="0.15">
      <c r="A186" s="207"/>
      <c r="B186" s="123" t="s">
        <v>246</v>
      </c>
      <c r="C186" s="123" t="s">
        <v>183</v>
      </c>
      <c r="D186" s="121" t="s">
        <v>136</v>
      </c>
      <c r="E186" s="75"/>
      <c r="F186" s="27"/>
      <c r="G186" s="35">
        <f t="shared" ref="G186:N194" si="47">IF(G18="-","-",AVERAGE(G18,G30,G42,G54,G66,G78,G90,G102,G114,G126,G138,G150,G162,G174))</f>
        <v>6.5567588596821045</v>
      </c>
      <c r="H186" s="35">
        <f t="shared" si="47"/>
        <v>6.5567588596821045</v>
      </c>
      <c r="I186" s="35">
        <f t="shared" si="47"/>
        <v>6.6197359495950776</v>
      </c>
      <c r="J186" s="35">
        <f t="shared" si="47"/>
        <v>6.6197359495950776</v>
      </c>
      <c r="K186" s="35">
        <f t="shared" si="47"/>
        <v>6.6995028867368616</v>
      </c>
      <c r="L186" s="35">
        <f t="shared" si="47"/>
        <v>6.6995028867368616</v>
      </c>
      <c r="M186" s="35">
        <f t="shared" si="47"/>
        <v>7.113121830127354</v>
      </c>
      <c r="N186" s="35">
        <f t="shared" si="47"/>
        <v>7.113121830127354</v>
      </c>
      <c r="O186" s="27"/>
      <c r="P186" s="35">
        <f t="shared" ref="P186:W194" si="48">IF(P18="-","-",AVERAGE(P18,P30,P42,P54,P66,P78,P90,P102,P114,P126,P138,P150,P162,P174))</f>
        <v>7.113121830127354</v>
      </c>
      <c r="Q186" s="35">
        <f t="shared" si="48"/>
        <v>7.2804579515147188</v>
      </c>
      <c r="R186" s="35">
        <f t="shared" si="48"/>
        <v>7.1935840895118579</v>
      </c>
      <c r="S186" s="35">
        <f t="shared" si="48"/>
        <v>7.3593999937099719</v>
      </c>
      <c r="T186" s="35">
        <f t="shared" si="48"/>
        <v>7.0492243060839295</v>
      </c>
      <c r="U186" s="35">
        <f t="shared" si="48"/>
        <v>7.1089669218364691</v>
      </c>
      <c r="V186" s="35">
        <f t="shared" si="48"/>
        <v>6.9829560851947958</v>
      </c>
      <c r="W186" s="35">
        <f t="shared" si="48"/>
        <v>9.626223597588794</v>
      </c>
      <c r="X186" s="27"/>
      <c r="Y186" s="35">
        <f t="shared" ref="Y186:AC186" si="49">IF(Y18="-","-",AVERAGE(Y18,Y30,Y42,Y54,Y66,Y78,Y90,Y102,Y114,Y126,Y138,Y150,Y162,Y174))</f>
        <v>9.9504863797742455</v>
      </c>
      <c r="Z186" s="35" t="str">
        <f t="shared" si="49"/>
        <v>-</v>
      </c>
      <c r="AA186" s="35" t="str">
        <f t="shared" si="49"/>
        <v>-</v>
      </c>
      <c r="AB186" s="35" t="str">
        <f t="shared" si="49"/>
        <v>-</v>
      </c>
      <c r="AC186" s="35" t="str">
        <f t="shared" si="49"/>
        <v>-</v>
      </c>
      <c r="AD186" s="25"/>
    </row>
    <row r="187" spans="1:30" s="26" customFormat="1" ht="11.25" x14ac:dyDescent="0.15">
      <c r="A187" s="207"/>
      <c r="B187" s="123" t="s">
        <v>247</v>
      </c>
      <c r="C187" s="123" t="s">
        <v>184</v>
      </c>
      <c r="D187" s="121" t="s">
        <v>136</v>
      </c>
      <c r="E187" s="75"/>
      <c r="F187" s="27"/>
      <c r="G187" s="35">
        <f t="shared" si="47"/>
        <v>18.601964285714285</v>
      </c>
      <c r="H187" s="35">
        <f t="shared" si="47"/>
        <v>18.601964285714285</v>
      </c>
      <c r="I187" s="35">
        <f t="shared" si="47"/>
        <v>18.844950000000004</v>
      </c>
      <c r="J187" s="35">
        <f t="shared" si="47"/>
        <v>18.844950000000004</v>
      </c>
      <c r="K187" s="35">
        <f t="shared" si="47"/>
        <v>16.43282142857143</v>
      </c>
      <c r="L187" s="35">
        <f t="shared" si="47"/>
        <v>16.43282142857143</v>
      </c>
      <c r="M187" s="35">
        <f t="shared" si="47"/>
        <v>16.727428571428572</v>
      </c>
      <c r="N187" s="35">
        <f t="shared" si="47"/>
        <v>16.727428571428572</v>
      </c>
      <c r="O187" s="27"/>
      <c r="P187" s="35">
        <f t="shared" si="48"/>
        <v>16.727428571428572</v>
      </c>
      <c r="Q187" s="35">
        <f t="shared" si="48"/>
        <v>16.54232142857143</v>
      </c>
      <c r="R187" s="35">
        <f t="shared" si="48"/>
        <v>16.54232142857143</v>
      </c>
      <c r="S187" s="35">
        <f t="shared" si="48"/>
        <v>17.267107142857146</v>
      </c>
      <c r="T187" s="35">
        <f t="shared" si="48"/>
        <v>17.267107142857146</v>
      </c>
      <c r="U187" s="35">
        <f t="shared" si="48"/>
        <v>17.41310714285714</v>
      </c>
      <c r="V187" s="35">
        <f t="shared" si="48"/>
        <v>17.41310714285714</v>
      </c>
      <c r="W187" s="35">
        <f t="shared" si="48"/>
        <v>84.411464285714274</v>
      </c>
      <c r="X187" s="27"/>
      <c r="Y187" s="35">
        <f t="shared" ref="Y187:AC187" si="50">IF(Y19="-","-",AVERAGE(Y19,Y31,Y43,Y55,Y67,Y79,Y91,Y103,Y115,Y127,Y139,Y151,Y163,Y175))</f>
        <v>84.411464285714274</v>
      </c>
      <c r="Z187" s="35" t="str">
        <f t="shared" si="50"/>
        <v>-</v>
      </c>
      <c r="AA187" s="35" t="str">
        <f t="shared" si="50"/>
        <v>-</v>
      </c>
      <c r="AB187" s="35" t="str">
        <f t="shared" si="50"/>
        <v>-</v>
      </c>
      <c r="AC187" s="35" t="str">
        <f t="shared" si="50"/>
        <v>-</v>
      </c>
      <c r="AD187" s="25"/>
    </row>
    <row r="188" spans="1:30" s="26" customFormat="1" ht="11.25" x14ac:dyDescent="0.15">
      <c r="A188" s="207"/>
      <c r="B188" s="123" t="s">
        <v>248</v>
      </c>
      <c r="C188" s="123" t="s">
        <v>185</v>
      </c>
      <c r="D188" s="121" t="s">
        <v>136</v>
      </c>
      <c r="E188" s="75"/>
      <c r="F188" s="27"/>
      <c r="G188" s="35">
        <f t="shared" si="47"/>
        <v>39.034507632093941</v>
      </c>
      <c r="H188" s="35">
        <f t="shared" si="47"/>
        <v>39.112654794520544</v>
      </c>
      <c r="I188" s="35">
        <f t="shared" si="47"/>
        <v>39.229875538160464</v>
      </c>
      <c r="J188" s="35">
        <f t="shared" si="47"/>
        <v>39.464317025440316</v>
      </c>
      <c r="K188" s="35">
        <f t="shared" si="47"/>
        <v>39.933199999999992</v>
      </c>
      <c r="L188" s="35">
        <f t="shared" si="47"/>
        <v>40.441156555772992</v>
      </c>
      <c r="M188" s="35">
        <f t="shared" si="47"/>
        <v>41.027260273972608</v>
      </c>
      <c r="N188" s="35">
        <f t="shared" si="47"/>
        <v>41.37892250489238</v>
      </c>
      <c r="O188" s="27"/>
      <c r="P188" s="35">
        <f t="shared" si="48"/>
        <v>41.37892250489238</v>
      </c>
      <c r="Q188" s="35">
        <f t="shared" si="48"/>
        <v>41.847805479452056</v>
      </c>
      <c r="R188" s="35">
        <f t="shared" si="48"/>
        <v>42.160394129158519</v>
      </c>
      <c r="S188" s="35">
        <f t="shared" si="48"/>
        <v>42.39483561643835</v>
      </c>
      <c r="T188" s="35">
        <f t="shared" si="48"/>
        <v>42.51205636007829</v>
      </c>
      <c r="U188" s="35">
        <f t="shared" si="48"/>
        <v>42.746497847358121</v>
      </c>
      <c r="V188" s="35">
        <f t="shared" si="48"/>
        <v>43.527969471624267</v>
      </c>
      <c r="W188" s="35">
        <f t="shared" si="48"/>
        <v>44.817397651663399</v>
      </c>
      <c r="X188" s="27"/>
      <c r="Y188" s="35">
        <f t="shared" ref="Y188:AC188" si="51">IF(Y20="-","-",AVERAGE(Y20,Y32,Y44,Y56,Y68,Y80,Y92,Y104,Y116,Y128,Y140,Y152,Y164,Y176))</f>
        <v>47.083665362035234</v>
      </c>
      <c r="Z188" s="35" t="str">
        <f t="shared" si="51"/>
        <v>-</v>
      </c>
      <c r="AA188" s="35" t="str">
        <f t="shared" si="51"/>
        <v>-</v>
      </c>
      <c r="AB188" s="35" t="str">
        <f t="shared" si="51"/>
        <v>-</v>
      </c>
      <c r="AC188" s="35" t="str">
        <f t="shared" si="51"/>
        <v>-</v>
      </c>
      <c r="AD188" s="25"/>
    </row>
    <row r="189" spans="1:30" s="26" customFormat="1" ht="11.25" x14ac:dyDescent="0.15">
      <c r="A189" s="207"/>
      <c r="B189" s="123" t="s">
        <v>248</v>
      </c>
      <c r="C189" s="123" t="s">
        <v>186</v>
      </c>
      <c r="D189" s="121" t="s">
        <v>136</v>
      </c>
      <c r="E189" s="75"/>
      <c r="F189" s="27"/>
      <c r="G189" s="35" t="str">
        <f t="shared" si="47"/>
        <v>-</v>
      </c>
      <c r="H189" s="35" t="str">
        <f t="shared" si="47"/>
        <v>-</v>
      </c>
      <c r="I189" s="35" t="str">
        <f t="shared" si="47"/>
        <v>-</v>
      </c>
      <c r="J189" s="35" t="str">
        <f t="shared" si="47"/>
        <v>-</v>
      </c>
      <c r="K189" s="35">
        <f t="shared" si="47"/>
        <v>0</v>
      </c>
      <c r="L189" s="35">
        <f t="shared" si="47"/>
        <v>-0.1310662676190151</v>
      </c>
      <c r="M189" s="35">
        <f t="shared" si="47"/>
        <v>1.6490220555819268</v>
      </c>
      <c r="N189" s="35">
        <f t="shared" si="47"/>
        <v>1.7011822078168848</v>
      </c>
      <c r="O189" s="27"/>
      <c r="P189" s="35">
        <f t="shared" si="48"/>
        <v>1.7011822078168848</v>
      </c>
      <c r="Q189" s="35">
        <f t="shared" si="48"/>
        <v>3.37071596157242</v>
      </c>
      <c r="R189" s="35">
        <f t="shared" si="48"/>
        <v>3.2761312765157915</v>
      </c>
      <c r="S189" s="35">
        <f t="shared" si="48"/>
        <v>4.8946129781636989</v>
      </c>
      <c r="T189" s="35">
        <f t="shared" si="48"/>
        <v>4.2887571563853459</v>
      </c>
      <c r="U189" s="35">
        <f t="shared" si="48"/>
        <v>4.0337120778428703</v>
      </c>
      <c r="V189" s="35">
        <f t="shared" si="48"/>
        <v>4.3260832188341771</v>
      </c>
      <c r="W189" s="35">
        <f t="shared" si="48"/>
        <v>4.2015880379606623</v>
      </c>
      <c r="X189" s="27"/>
      <c r="Y189" s="35">
        <f t="shared" ref="Y189:AC189" si="52">IF(Y21="-","-",AVERAGE(Y21,Y33,Y45,Y57,Y69,Y81,Y93,Y105,Y117,Y129,Y141,Y153,Y165,Y177))</f>
        <v>4.0728065027047933</v>
      </c>
      <c r="Z189" s="35" t="str">
        <f t="shared" si="52"/>
        <v>-</v>
      </c>
      <c r="AA189" s="35" t="str">
        <f t="shared" si="52"/>
        <v>-</v>
      </c>
      <c r="AB189" s="35" t="str">
        <f t="shared" si="52"/>
        <v>-</v>
      </c>
      <c r="AC189" s="35" t="str">
        <f t="shared" si="52"/>
        <v>-</v>
      </c>
      <c r="AD189" s="25"/>
    </row>
    <row r="190" spans="1:30" s="26" customFormat="1" ht="11.25" x14ac:dyDescent="0.15">
      <c r="A190" s="207"/>
      <c r="B190" s="123" t="s">
        <v>248</v>
      </c>
      <c r="C190" s="123" t="s">
        <v>187</v>
      </c>
      <c r="D190" s="121" t="s">
        <v>136</v>
      </c>
      <c r="E190" s="75"/>
      <c r="F190" s="27"/>
      <c r="G190" s="35">
        <f t="shared" si="47"/>
        <v>23.85791859099805</v>
      </c>
      <c r="H190" s="35">
        <f t="shared" si="47"/>
        <v>23.905682191780819</v>
      </c>
      <c r="I190" s="35">
        <f t="shared" si="47"/>
        <v>23.977327592954996</v>
      </c>
      <c r="J190" s="35">
        <f t="shared" si="47"/>
        <v>24.120618395303325</v>
      </c>
      <c r="K190" s="35">
        <f t="shared" si="47"/>
        <v>24.407199999999992</v>
      </c>
      <c r="L190" s="35">
        <f t="shared" si="47"/>
        <v>24.717663405088064</v>
      </c>
      <c r="M190" s="35">
        <f t="shared" si="47"/>
        <v>25.075890410958895</v>
      </c>
      <c r="N190" s="35">
        <f t="shared" si="47"/>
        <v>25.290826614481411</v>
      </c>
      <c r="O190" s="27"/>
      <c r="P190" s="35">
        <f t="shared" si="48"/>
        <v>25.290826614481411</v>
      </c>
      <c r="Q190" s="35">
        <f t="shared" si="48"/>
        <v>25.577408219178089</v>
      </c>
      <c r="R190" s="35">
        <f t="shared" si="48"/>
        <v>25.76846262230919</v>
      </c>
      <c r="S190" s="35">
        <f t="shared" si="48"/>
        <v>25.911753424657544</v>
      </c>
      <c r="T190" s="35">
        <f t="shared" si="48"/>
        <v>25.983398825831703</v>
      </c>
      <c r="U190" s="35">
        <f t="shared" si="48"/>
        <v>26.126689628180035</v>
      </c>
      <c r="V190" s="35">
        <f t="shared" si="48"/>
        <v>26.60432563600784</v>
      </c>
      <c r="W190" s="35">
        <f t="shared" si="48"/>
        <v>27.392425048923673</v>
      </c>
      <c r="X190" s="27"/>
      <c r="Y190" s="35">
        <f t="shared" ref="Y190:AC190" si="53">IF(Y22="-","-",AVERAGE(Y22,Y34,Y46,Y58,Y70,Y82,Y94,Y106,Y118,Y130,Y142,Y154,Y166,Y178))</f>
        <v>28.777569471624258</v>
      </c>
      <c r="Z190" s="35" t="str">
        <f t="shared" si="53"/>
        <v>-</v>
      </c>
      <c r="AA190" s="35" t="str">
        <f t="shared" si="53"/>
        <v>-</v>
      </c>
      <c r="AB190" s="35" t="str">
        <f t="shared" si="53"/>
        <v>-</v>
      </c>
      <c r="AC190" s="35" t="str">
        <f t="shared" si="53"/>
        <v>-</v>
      </c>
      <c r="AD190" s="25"/>
    </row>
    <row r="191" spans="1:30" s="26" customFormat="1" ht="11.25" x14ac:dyDescent="0.15">
      <c r="A191" s="207"/>
      <c r="B191" s="123" t="s">
        <v>248</v>
      </c>
      <c r="C191" s="123" t="s">
        <v>188</v>
      </c>
      <c r="D191" s="121" t="s">
        <v>136</v>
      </c>
      <c r="E191" s="75"/>
      <c r="F191" s="27"/>
      <c r="G191" s="35">
        <f t="shared" si="47"/>
        <v>0</v>
      </c>
      <c r="H191" s="35">
        <f t="shared" si="47"/>
        <v>0</v>
      </c>
      <c r="I191" s="35">
        <f t="shared" si="47"/>
        <v>0</v>
      </c>
      <c r="J191" s="35">
        <f t="shared" si="47"/>
        <v>0</v>
      </c>
      <c r="K191" s="35">
        <f t="shared" si="47"/>
        <v>0</v>
      </c>
      <c r="L191" s="35">
        <f t="shared" si="47"/>
        <v>0</v>
      </c>
      <c r="M191" s="35">
        <f t="shared" si="47"/>
        <v>0</v>
      </c>
      <c r="N191" s="35">
        <f t="shared" si="47"/>
        <v>0</v>
      </c>
      <c r="O191" s="27"/>
      <c r="P191" s="35">
        <f t="shared" si="48"/>
        <v>0</v>
      </c>
      <c r="Q191" s="35">
        <f t="shared" si="48"/>
        <v>0</v>
      </c>
      <c r="R191" s="35">
        <f t="shared" si="48"/>
        <v>0</v>
      </c>
      <c r="S191" s="35">
        <f t="shared" si="48"/>
        <v>0</v>
      </c>
      <c r="T191" s="35">
        <f t="shared" si="48"/>
        <v>0</v>
      </c>
      <c r="U191" s="35">
        <f t="shared" si="48"/>
        <v>0</v>
      </c>
      <c r="V191" s="35">
        <f t="shared" si="48"/>
        <v>0</v>
      </c>
      <c r="W191" s="35">
        <f t="shared" si="48"/>
        <v>0</v>
      </c>
      <c r="X191" s="27"/>
      <c r="Y191" s="35">
        <f t="shared" ref="Y191:AC191" si="54">IF(Y23="-","-",AVERAGE(Y23,Y35,Y47,Y59,Y71,Y83,Y95,Y107,Y119,Y131,Y143,Y155,Y167,Y179))</f>
        <v>0</v>
      </c>
      <c r="Z191" s="35" t="str">
        <f t="shared" si="54"/>
        <v>-</v>
      </c>
      <c r="AA191" s="35" t="str">
        <f t="shared" si="54"/>
        <v>-</v>
      </c>
      <c r="AB191" s="35" t="str">
        <f t="shared" si="54"/>
        <v>-</v>
      </c>
      <c r="AC191" s="35" t="str">
        <f t="shared" si="54"/>
        <v>-</v>
      </c>
      <c r="AD191" s="25"/>
    </row>
    <row r="192" spans="1:30" s="26" customFormat="1" ht="11.25" x14ac:dyDescent="0.15">
      <c r="A192" s="207"/>
      <c r="B192" s="123" t="s">
        <v>189</v>
      </c>
      <c r="C192" s="123" t="s">
        <v>250</v>
      </c>
      <c r="D192" s="121" t="s">
        <v>136</v>
      </c>
      <c r="E192" s="75"/>
      <c r="F192" s="27"/>
      <c r="G192" s="35">
        <f t="shared" si="47"/>
        <v>1.7053746609688827</v>
      </c>
      <c r="H192" s="35">
        <f t="shared" si="47"/>
        <v>1.7078133006307219</v>
      </c>
      <c r="I192" s="35">
        <f t="shared" si="47"/>
        <v>1.7173971477152015</v>
      </c>
      <c r="J192" s="35">
        <f t="shared" si="47"/>
        <v>1.7247130667007204</v>
      </c>
      <c r="K192" s="35">
        <f t="shared" si="47"/>
        <v>1.6941717245388905</v>
      </c>
      <c r="L192" s="35">
        <f t="shared" si="47"/>
        <v>1.7074843908696027</v>
      </c>
      <c r="M192" s="35">
        <f t="shared" si="47"/>
        <v>1.773967861815599</v>
      </c>
      <c r="N192" s="35">
        <f t="shared" si="47"/>
        <v>1.7859519781223645</v>
      </c>
      <c r="O192" s="27"/>
      <c r="P192" s="35">
        <f t="shared" si="48"/>
        <v>1.7859519781223645</v>
      </c>
      <c r="Q192" s="35">
        <f t="shared" si="48"/>
        <v>1.8325751566923116</v>
      </c>
      <c r="R192" s="35">
        <f t="shared" si="48"/>
        <v>1.838815226200222</v>
      </c>
      <c r="S192" s="35">
        <f t="shared" si="48"/>
        <v>1.8947270709300512</v>
      </c>
      <c r="T192" s="35">
        <f t="shared" si="48"/>
        <v>1.8806433321486664</v>
      </c>
      <c r="U192" s="35">
        <f t="shared" si="48"/>
        <v>1.8870043610348692</v>
      </c>
      <c r="V192" s="35">
        <f t="shared" si="48"/>
        <v>1.9146128240279083</v>
      </c>
      <c r="W192" s="35">
        <f t="shared" si="48"/>
        <v>3.3012581421080074</v>
      </c>
      <c r="X192" s="27"/>
      <c r="Y192" s="35">
        <f t="shared" ref="Y192:AC192" si="55">IF(Y24="-","-",AVERAGE(Y24,Y36,Y48,Y60,Y72,Y84,Y96,Y108,Y120,Y132,Y144,Y156,Y168,Y180))</f>
        <v>3.3757647730918854</v>
      </c>
      <c r="Z192" s="35" t="str">
        <f t="shared" si="55"/>
        <v>-</v>
      </c>
      <c r="AA192" s="35" t="str">
        <f t="shared" si="55"/>
        <v>-</v>
      </c>
      <c r="AB192" s="35" t="str">
        <f t="shared" si="55"/>
        <v>-</v>
      </c>
      <c r="AC192" s="35" t="str">
        <f t="shared" si="55"/>
        <v>-</v>
      </c>
      <c r="AD192" s="25"/>
    </row>
    <row r="193" spans="1:30" s="26" customFormat="1" ht="11.25" x14ac:dyDescent="0.15">
      <c r="A193" s="207"/>
      <c r="B193" s="123" t="s">
        <v>251</v>
      </c>
      <c r="C193" s="123" t="s">
        <v>252</v>
      </c>
      <c r="D193" s="121" t="s">
        <v>136</v>
      </c>
      <c r="E193" s="75"/>
      <c r="F193" s="27"/>
      <c r="G193" s="35">
        <f t="shared" si="47"/>
        <v>1.0417739092081406</v>
      </c>
      <c r="H193" s="35">
        <f t="shared" si="47"/>
        <v>1.0436530728155782</v>
      </c>
      <c r="I193" s="35">
        <f t="shared" si="47"/>
        <v>1.0474806267203811</v>
      </c>
      <c r="J193" s="35">
        <f t="shared" si="47"/>
        <v>1.0531181175426945</v>
      </c>
      <c r="K193" s="35">
        <f t="shared" si="47"/>
        <v>1.0648995863836881</v>
      </c>
      <c r="L193" s="35">
        <f t="shared" si="47"/>
        <v>1.0751580425541933</v>
      </c>
      <c r="M193" s="35">
        <f t="shared" si="47"/>
        <v>1.122075441273594</v>
      </c>
      <c r="N193" s="35">
        <f t="shared" si="47"/>
        <v>1.1313101451879828</v>
      </c>
      <c r="O193" s="27"/>
      <c r="P193" s="35">
        <f t="shared" si="48"/>
        <v>1.1313101451879828</v>
      </c>
      <c r="Q193" s="35">
        <f t="shared" si="48"/>
        <v>1.1699471238922847</v>
      </c>
      <c r="R193" s="35">
        <f t="shared" si="48"/>
        <v>1.1747555880990472</v>
      </c>
      <c r="S193" s="35">
        <f t="shared" si="48"/>
        <v>1.2072284731173739</v>
      </c>
      <c r="T193" s="35">
        <f t="shared" si="48"/>
        <v>1.1963758449949091</v>
      </c>
      <c r="U193" s="35">
        <f t="shared" si="48"/>
        <v>1.1991399319135709</v>
      </c>
      <c r="V193" s="35">
        <f t="shared" si="48"/>
        <v>1.2204144234777223</v>
      </c>
      <c r="W193" s="35">
        <f t="shared" si="48"/>
        <v>1.3080107247739787</v>
      </c>
      <c r="X193" s="27"/>
      <c r="Y193" s="35">
        <f t="shared" ref="Y193:AC193" si="56">IF(Y25="-","-",AVERAGE(Y25,Y37,Y49,Y61,Y73,Y85,Y97,Y109,Y121,Y133,Y145,Y157,Y169,Y181))</f>
        <v>1.3654239423348222</v>
      </c>
      <c r="Z193" s="35" t="str">
        <f t="shared" si="56"/>
        <v>-</v>
      </c>
      <c r="AA193" s="35" t="str">
        <f t="shared" si="56"/>
        <v>-</v>
      </c>
      <c r="AB193" s="35" t="str">
        <f t="shared" si="56"/>
        <v>-</v>
      </c>
      <c r="AC193" s="35" t="str">
        <f t="shared" si="56"/>
        <v>-</v>
      </c>
      <c r="AD193" s="25"/>
    </row>
    <row r="194" spans="1:30" s="26" customFormat="1" ht="11.25" x14ac:dyDescent="0.15">
      <c r="A194" s="207"/>
      <c r="B194" s="123" t="s">
        <v>253</v>
      </c>
      <c r="C194" s="123" t="str">
        <f>B194&amp;"_"&amp;D194</f>
        <v>Total_GB average</v>
      </c>
      <c r="D194" s="116" t="s">
        <v>136</v>
      </c>
      <c r="E194" s="75"/>
      <c r="F194" s="27"/>
      <c r="G194" s="35">
        <f t="shared" si="47"/>
        <v>90.798297938665385</v>
      </c>
      <c r="H194" s="35">
        <f t="shared" si="47"/>
        <v>90.928526505144049</v>
      </c>
      <c r="I194" s="35">
        <f t="shared" si="47"/>
        <v>91.436766855146132</v>
      </c>
      <c r="J194" s="35">
        <f t="shared" si="47"/>
        <v>91.827452554582123</v>
      </c>
      <c r="K194" s="35">
        <f t="shared" si="47"/>
        <v>90.231795626230877</v>
      </c>
      <c r="L194" s="35">
        <f t="shared" si="47"/>
        <v>90.942720441974146</v>
      </c>
      <c r="M194" s="35">
        <f t="shared" si="47"/>
        <v>94.488766445158518</v>
      </c>
      <c r="N194" s="35">
        <f t="shared" si="47"/>
        <v>95.128743852056928</v>
      </c>
      <c r="O194" s="27"/>
      <c r="P194" s="35">
        <f t="shared" si="48"/>
        <v>95.128743852056928</v>
      </c>
      <c r="Q194" s="35">
        <f t="shared" si="48"/>
        <v>97.621231320873292</v>
      </c>
      <c r="R194" s="35">
        <f t="shared" si="48"/>
        <v>97.95446436036606</v>
      </c>
      <c r="S194" s="35">
        <f t="shared" si="48"/>
        <v>100.92966469987412</v>
      </c>
      <c r="T194" s="35">
        <f t="shared" si="48"/>
        <v>100.17756296837999</v>
      </c>
      <c r="U194" s="35">
        <f t="shared" si="48"/>
        <v>100.51511791102307</v>
      </c>
      <c r="V194" s="35">
        <f t="shared" si="48"/>
        <v>101.98946880202382</v>
      </c>
      <c r="W194" s="35">
        <f t="shared" si="48"/>
        <v>175.05836748873284</v>
      </c>
      <c r="X194" s="27"/>
      <c r="Y194" s="35">
        <f t="shared" ref="Y194:AC194" si="57">IF(Y26="-","-",AVERAGE(Y26,Y38,Y50,Y62,Y74,Y86,Y98,Y110,Y122,Y134,Y146,Y158,Y170,Y182))</f>
        <v>179.03718071727954</v>
      </c>
      <c r="Z194" s="35" t="str">
        <f t="shared" si="57"/>
        <v>-</v>
      </c>
      <c r="AA194" s="35" t="str">
        <f t="shared" si="57"/>
        <v>-</v>
      </c>
      <c r="AB194" s="35" t="str">
        <f t="shared" si="57"/>
        <v>-</v>
      </c>
      <c r="AC194" s="35" t="str">
        <f t="shared" si="57"/>
        <v>-</v>
      </c>
      <c r="AD194" s="25"/>
    </row>
    <row r="195" spans="1:30" x14ac:dyDescent="0.2"/>
    <row r="196" spans="1:30" x14ac:dyDescent="0.2"/>
    <row r="197" spans="1:30" x14ac:dyDescent="0.2"/>
    <row r="198" spans="1:30" x14ac:dyDescent="0.2"/>
    <row r="199" spans="1:30" x14ac:dyDescent="0.2"/>
    <row r="200" spans="1:30" x14ac:dyDescent="0.2"/>
    <row r="201" spans="1:30" x14ac:dyDescent="0.2"/>
    <row r="202" spans="1:30" x14ac:dyDescent="0.2"/>
    <row r="203" spans="1:30" x14ac:dyDescent="0.2"/>
    <row r="204" spans="1:30" x14ac:dyDescent="0.2"/>
    <row r="205" spans="1:30" x14ac:dyDescent="0.2"/>
    <row r="206" spans="1:30" x14ac:dyDescent="0.2"/>
    <row r="207" spans="1:30" x14ac:dyDescent="0.2"/>
    <row r="208" spans="1:3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sheetData>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9">
    <tabColor theme="7" tint="-0.249977111117893"/>
    <pageSetUpPr autoPageBreaks="0"/>
  </sheetPr>
  <dimension ref="A1"/>
  <sheetViews>
    <sheetView workbookViewId="0"/>
  </sheetViews>
  <sheetFormatPr defaultRowHeight="12.75" x14ac:dyDescent="0.2"/>
  <sheetData/>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0">
    <tabColor theme="7" tint="0.79998168889431442"/>
    <pageSetUpPr autoPageBreaks="0"/>
  </sheetPr>
  <dimension ref="A1:BJ170"/>
  <sheetViews>
    <sheetView zoomScale="85" zoomScaleNormal="85" workbookViewId="0"/>
  </sheetViews>
  <sheetFormatPr defaultColWidth="0" defaultRowHeight="11.25" customHeight="1" zeroHeight="1" x14ac:dyDescent="0.15"/>
  <cols>
    <col min="1" max="1" width="6" style="76" customWidth="1"/>
    <col min="2" max="2" width="35" style="76" customWidth="1"/>
    <col min="3" max="3" width="15.125" style="76" customWidth="1"/>
    <col min="4" max="4" width="17.25" style="76" customWidth="1"/>
    <col min="5" max="5" width="13" style="76" customWidth="1"/>
    <col min="6" max="6" width="25.5" style="76" customWidth="1"/>
    <col min="7" max="7" width="1" style="76" customWidth="1"/>
    <col min="8" max="15" width="13.625" style="76" customWidth="1"/>
    <col min="16" max="16" width="0.875" style="76" customWidth="1"/>
    <col min="17" max="24" width="13.625" style="76" customWidth="1"/>
    <col min="25" max="25" width="0.875" style="76" customWidth="1"/>
    <col min="26" max="30" width="13.625" style="76" customWidth="1"/>
    <col min="31" max="31" width="7.875" style="78" customWidth="1"/>
    <col min="32" max="62" width="0" style="76" hidden="1" customWidth="1"/>
    <col min="63" max="16384" width="7.875" style="76" hidden="1"/>
  </cols>
  <sheetData>
    <row r="1" spans="1:43" s="102" customFormat="1" ht="12.6" customHeight="1" x14ac:dyDescent="0.15"/>
    <row r="2" spans="1:43" s="102" customFormat="1" ht="18.600000000000001" customHeight="1" x14ac:dyDescent="0.25">
      <c r="A2" s="3" t="s">
        <v>257</v>
      </c>
      <c r="B2" s="103"/>
      <c r="C2" s="103"/>
      <c r="D2" s="103"/>
      <c r="E2" s="103"/>
      <c r="F2" s="103"/>
      <c r="G2" s="103"/>
      <c r="H2" s="103"/>
      <c r="I2" s="103"/>
      <c r="J2" s="103"/>
      <c r="K2" s="103"/>
      <c r="O2" s="103"/>
      <c r="P2" s="103"/>
      <c r="Q2" s="103"/>
      <c r="R2" s="103"/>
      <c r="S2" s="103"/>
      <c r="U2" s="103"/>
      <c r="V2" s="103"/>
      <c r="W2" s="103"/>
      <c r="X2" s="103"/>
      <c r="Y2" s="103"/>
      <c r="Z2" s="103"/>
      <c r="AC2" s="103"/>
      <c r="AE2" s="103"/>
      <c r="AF2" s="103"/>
      <c r="AG2" s="103"/>
      <c r="AH2" s="103"/>
      <c r="AI2" s="103"/>
      <c r="AK2" s="103"/>
      <c r="AL2" s="103"/>
      <c r="AM2" s="103"/>
      <c r="AN2" s="103"/>
      <c r="AO2" s="103"/>
    </row>
    <row r="3" spans="1:43" s="102" customFormat="1" ht="50.1" customHeight="1" x14ac:dyDescent="0.15">
      <c r="A3" s="473" t="s">
        <v>258</v>
      </c>
      <c r="B3" s="473"/>
      <c r="C3" s="473"/>
      <c r="D3" s="473"/>
      <c r="E3" s="473"/>
      <c r="F3" s="473"/>
      <c r="G3" s="86"/>
      <c r="H3" s="86"/>
      <c r="I3" s="86"/>
      <c r="J3" s="86"/>
      <c r="K3" s="86"/>
      <c r="L3" s="86"/>
      <c r="N3" s="104"/>
      <c r="O3" s="86"/>
      <c r="P3" s="86"/>
      <c r="Q3" s="86"/>
      <c r="R3" s="86"/>
      <c r="S3" s="86"/>
      <c r="T3" s="86"/>
      <c r="U3" s="86"/>
      <c r="V3" s="86"/>
      <c r="W3" s="86"/>
      <c r="X3" s="86"/>
      <c r="Y3" s="86"/>
      <c r="Z3" s="86"/>
      <c r="AA3" s="86"/>
      <c r="AB3" s="104"/>
      <c r="AC3" s="86"/>
      <c r="AD3" s="86"/>
      <c r="AE3" s="86"/>
      <c r="AF3" s="86"/>
      <c r="AG3" s="86"/>
      <c r="AH3" s="86"/>
      <c r="AI3" s="86"/>
      <c r="AJ3" s="86"/>
      <c r="AK3" s="86"/>
      <c r="AL3" s="86"/>
      <c r="AM3" s="86"/>
      <c r="AN3" s="86"/>
      <c r="AO3" s="86"/>
      <c r="AP3" s="86"/>
      <c r="AQ3" s="104"/>
    </row>
    <row r="4" spans="1:43" s="78" customFormat="1" ht="12.6" customHeight="1" x14ac:dyDescent="0.15"/>
    <row r="5" spans="1:43" s="78" customFormat="1" ht="12.6" customHeight="1" x14ac:dyDescent="0.15">
      <c r="B5" s="463" t="s">
        <v>259</v>
      </c>
      <c r="C5" s="464" t="s">
        <v>260</v>
      </c>
      <c r="D5" s="466" t="s">
        <v>112</v>
      </c>
      <c r="E5" s="466" t="s">
        <v>261</v>
      </c>
      <c r="F5" s="448"/>
      <c r="G5" s="20"/>
      <c r="H5" s="451" t="s">
        <v>204</v>
      </c>
      <c r="I5" s="452"/>
      <c r="J5" s="452"/>
      <c r="K5" s="452"/>
      <c r="L5" s="452"/>
      <c r="M5" s="452"/>
      <c r="N5" s="452"/>
      <c r="O5" s="453"/>
      <c r="P5" s="20"/>
      <c r="Q5" s="348" t="s">
        <v>205</v>
      </c>
      <c r="R5" s="339"/>
      <c r="S5" s="339"/>
      <c r="T5" s="339"/>
      <c r="U5" s="339"/>
      <c r="V5" s="339"/>
      <c r="W5" s="339"/>
      <c r="X5" s="339"/>
      <c r="Y5" s="20"/>
      <c r="Z5" s="349" t="s">
        <v>206</v>
      </c>
      <c r="AA5" s="339"/>
      <c r="AB5" s="339"/>
      <c r="AC5" s="339"/>
      <c r="AD5" s="340"/>
    </row>
    <row r="6" spans="1:43" s="78" customFormat="1" ht="12.6" customHeight="1" x14ac:dyDescent="0.15">
      <c r="B6" s="463"/>
      <c r="C6" s="464"/>
      <c r="D6" s="467"/>
      <c r="E6" s="467"/>
      <c r="F6" s="448"/>
      <c r="G6" s="20"/>
      <c r="H6" s="474" t="s">
        <v>207</v>
      </c>
      <c r="I6" s="475"/>
      <c r="J6" s="475"/>
      <c r="K6" s="475"/>
      <c r="L6" s="475"/>
      <c r="M6" s="475"/>
      <c r="N6" s="475"/>
      <c r="O6" s="476"/>
      <c r="P6" s="20"/>
      <c r="Q6" s="372" t="s">
        <v>208</v>
      </c>
      <c r="R6" s="342"/>
      <c r="S6" s="342"/>
      <c r="T6" s="342"/>
      <c r="U6" s="342"/>
      <c r="V6" s="342"/>
      <c r="W6" s="342"/>
      <c r="X6" s="342"/>
      <c r="Y6" s="20"/>
      <c r="Z6" s="373" t="s">
        <v>209</v>
      </c>
      <c r="AA6" s="342"/>
      <c r="AB6" s="342"/>
      <c r="AC6" s="342"/>
      <c r="AD6" s="343"/>
    </row>
    <row r="7" spans="1:43" s="78" customFormat="1" ht="33.75" x14ac:dyDescent="0.15">
      <c r="B7" s="463"/>
      <c r="C7" s="464"/>
      <c r="D7" s="467"/>
      <c r="E7" s="467"/>
      <c r="F7" s="10" t="s">
        <v>109</v>
      </c>
      <c r="G7" s="20"/>
      <c r="H7" s="11" t="s">
        <v>143</v>
      </c>
      <c r="I7" s="11" t="s">
        <v>145</v>
      </c>
      <c r="J7" s="11" t="s">
        <v>146</v>
      </c>
      <c r="K7" s="11" t="s">
        <v>147</v>
      </c>
      <c r="L7" s="11" t="s">
        <v>148</v>
      </c>
      <c r="M7" s="12" t="s">
        <v>149</v>
      </c>
      <c r="N7" s="11" t="s">
        <v>150</v>
      </c>
      <c r="O7" s="11" t="s">
        <v>151</v>
      </c>
      <c r="P7" s="20"/>
      <c r="Q7" s="11" t="s">
        <v>152</v>
      </c>
      <c r="R7" s="13" t="s">
        <v>153</v>
      </c>
      <c r="S7" s="13" t="s">
        <v>154</v>
      </c>
      <c r="T7" s="14" t="s">
        <v>155</v>
      </c>
      <c r="U7" s="13" t="s">
        <v>156</v>
      </c>
      <c r="V7" s="13" t="s">
        <v>157</v>
      </c>
      <c r="W7" s="13" t="s">
        <v>158</v>
      </c>
      <c r="X7" s="13" t="s">
        <v>110</v>
      </c>
      <c r="Y7" s="20"/>
      <c r="Z7" s="13" t="s">
        <v>159</v>
      </c>
      <c r="AA7" s="13" t="s">
        <v>160</v>
      </c>
      <c r="AB7" s="13" t="s">
        <v>161</v>
      </c>
      <c r="AC7" s="13" t="s">
        <v>162</v>
      </c>
      <c r="AD7" s="13" t="s">
        <v>210</v>
      </c>
    </row>
    <row r="8" spans="1:43" s="78" customFormat="1" x14ac:dyDescent="0.15">
      <c r="B8" s="463"/>
      <c r="C8" s="464"/>
      <c r="D8" s="467"/>
      <c r="E8" s="467"/>
      <c r="F8" s="10" t="s">
        <v>262</v>
      </c>
      <c r="G8" s="20"/>
      <c r="H8" s="15" t="s">
        <v>212</v>
      </c>
      <c r="I8" s="15" t="s">
        <v>213</v>
      </c>
      <c r="J8" s="15" t="s">
        <v>214</v>
      </c>
      <c r="K8" s="15" t="s">
        <v>215</v>
      </c>
      <c r="L8" s="15" t="s">
        <v>216</v>
      </c>
      <c r="M8" s="16" t="s">
        <v>217</v>
      </c>
      <c r="N8" s="15" t="s">
        <v>218</v>
      </c>
      <c r="O8" s="15" t="s">
        <v>219</v>
      </c>
      <c r="P8" s="20"/>
      <c r="Q8" s="353" t="s">
        <v>220</v>
      </c>
      <c r="R8" s="15" t="s">
        <v>221</v>
      </c>
      <c r="S8" s="15" t="s">
        <v>222</v>
      </c>
      <c r="T8" s="17" t="s">
        <v>223</v>
      </c>
      <c r="U8" s="15" t="s">
        <v>224</v>
      </c>
      <c r="V8" s="15" t="s">
        <v>225</v>
      </c>
      <c r="W8" s="15" t="s">
        <v>226</v>
      </c>
      <c r="X8" s="15" t="s">
        <v>227</v>
      </c>
      <c r="Y8" s="20"/>
      <c r="Z8" s="15" t="s">
        <v>228</v>
      </c>
      <c r="AA8" s="15" t="s">
        <v>229</v>
      </c>
      <c r="AB8" s="15" t="s">
        <v>230</v>
      </c>
      <c r="AC8" s="15" t="s">
        <v>231</v>
      </c>
      <c r="AD8" s="15" t="s">
        <v>232</v>
      </c>
    </row>
    <row r="9" spans="1:43" s="78" customFormat="1" ht="19.5" customHeight="1" x14ac:dyDescent="0.15">
      <c r="B9" s="463"/>
      <c r="C9" s="464"/>
      <c r="D9" s="468"/>
      <c r="E9" s="468"/>
      <c r="F9" s="18" t="s">
        <v>263</v>
      </c>
      <c r="G9" s="20"/>
      <c r="H9" s="13" t="s">
        <v>264</v>
      </c>
      <c r="I9" s="13" t="s">
        <v>265</v>
      </c>
      <c r="J9" s="13" t="s">
        <v>266</v>
      </c>
      <c r="K9" s="13" t="s">
        <v>267</v>
      </c>
      <c r="L9" s="13" t="s">
        <v>268</v>
      </c>
      <c r="M9" s="13" t="s">
        <v>269</v>
      </c>
      <c r="N9" s="13" t="s">
        <v>270</v>
      </c>
      <c r="O9" s="13" t="s">
        <v>271</v>
      </c>
      <c r="P9" s="20"/>
      <c r="Q9" s="13" t="s">
        <v>271</v>
      </c>
      <c r="R9" s="13" t="s">
        <v>272</v>
      </c>
      <c r="S9" s="13" t="s">
        <v>273</v>
      </c>
      <c r="T9" s="14" t="s">
        <v>274</v>
      </c>
      <c r="U9" s="13" t="s">
        <v>275</v>
      </c>
      <c r="V9" s="13" t="s">
        <v>276</v>
      </c>
      <c r="W9" s="13" t="s">
        <v>277</v>
      </c>
      <c r="X9" s="13" t="s">
        <v>278</v>
      </c>
      <c r="Y9" s="20"/>
      <c r="Z9" s="13" t="s">
        <v>279</v>
      </c>
      <c r="AA9" s="13"/>
      <c r="AB9" s="13" t="s">
        <v>280</v>
      </c>
      <c r="AC9" s="13"/>
      <c r="AD9" s="13" t="s">
        <v>281</v>
      </c>
    </row>
    <row r="10" spans="1:43" ht="9" customHeight="1" x14ac:dyDescent="0.15">
      <c r="A10" s="78"/>
      <c r="B10" s="477" t="s">
        <v>282</v>
      </c>
      <c r="C10" s="478"/>
      <c r="D10" s="478"/>
      <c r="E10" s="478"/>
      <c r="F10" s="479"/>
      <c r="G10" s="20"/>
      <c r="H10" s="354"/>
      <c r="I10" s="354"/>
      <c r="J10" s="354"/>
      <c r="K10" s="354"/>
      <c r="L10" s="354"/>
      <c r="M10" s="354"/>
      <c r="N10" s="354"/>
      <c r="O10" s="354"/>
      <c r="P10" s="20"/>
      <c r="Q10" s="355"/>
      <c r="R10" s="355"/>
      <c r="S10" s="355"/>
      <c r="T10" s="355"/>
      <c r="U10" s="355"/>
      <c r="V10" s="355"/>
      <c r="W10" s="355"/>
      <c r="X10" s="355"/>
      <c r="Y10" s="20"/>
      <c r="Z10" s="355"/>
      <c r="AA10" s="355"/>
      <c r="AB10" s="355"/>
      <c r="AC10" s="355"/>
      <c r="AD10" s="355"/>
    </row>
    <row r="11" spans="1:43" x14ac:dyDescent="0.15">
      <c r="A11" s="78"/>
      <c r="B11" s="449" t="s">
        <v>283</v>
      </c>
      <c r="C11" s="450" t="s">
        <v>284</v>
      </c>
      <c r="D11" s="356" t="s">
        <v>131</v>
      </c>
      <c r="E11" s="480" t="s">
        <v>285</v>
      </c>
      <c r="F11" s="455"/>
      <c r="G11" s="20"/>
      <c r="H11" s="77">
        <v>191.97</v>
      </c>
      <c r="I11" s="77">
        <v>171.97</v>
      </c>
      <c r="J11" s="77">
        <v>154.91</v>
      </c>
      <c r="K11" s="77">
        <v>147.21</v>
      </c>
      <c r="L11" s="77">
        <v>172.21</v>
      </c>
      <c r="M11" s="77">
        <v>165.54</v>
      </c>
      <c r="N11" s="77">
        <v>174.32</v>
      </c>
      <c r="O11" s="77">
        <v>193.97</v>
      </c>
      <c r="P11" s="20"/>
      <c r="Q11" s="77">
        <v>193.97</v>
      </c>
      <c r="R11" s="77">
        <v>227.11</v>
      </c>
      <c r="S11" s="77">
        <v>202.7</v>
      </c>
      <c r="T11" s="77">
        <v>185.7</v>
      </c>
      <c r="U11" s="77">
        <v>155.44999999999999</v>
      </c>
      <c r="V11" s="77">
        <v>185.47</v>
      </c>
      <c r="W11" s="77">
        <v>255.97</v>
      </c>
      <c r="X11" s="77">
        <v>517.26</v>
      </c>
      <c r="Y11" s="20"/>
      <c r="Z11" s="77">
        <v>1068.8808800650174</v>
      </c>
      <c r="AA11" s="77" t="s">
        <v>249</v>
      </c>
      <c r="AB11" s="77" t="s">
        <v>249</v>
      </c>
      <c r="AC11" s="77" t="s">
        <v>249</v>
      </c>
      <c r="AD11" s="77" t="s">
        <v>249</v>
      </c>
    </row>
    <row r="12" spans="1:43" x14ac:dyDescent="0.15">
      <c r="A12" s="78"/>
      <c r="B12" s="449"/>
      <c r="C12" s="450"/>
      <c r="D12" s="356" t="s">
        <v>132</v>
      </c>
      <c r="E12" s="480"/>
      <c r="F12" s="455"/>
      <c r="G12" s="20"/>
      <c r="H12" s="77">
        <v>187.73</v>
      </c>
      <c r="I12" s="77">
        <v>168.17</v>
      </c>
      <c r="J12" s="77">
        <v>151.49</v>
      </c>
      <c r="K12" s="77">
        <v>143.96</v>
      </c>
      <c r="L12" s="77">
        <v>168.41</v>
      </c>
      <c r="M12" s="77">
        <v>161.88</v>
      </c>
      <c r="N12" s="77">
        <v>172.15</v>
      </c>
      <c r="O12" s="77">
        <v>191.55</v>
      </c>
      <c r="P12" s="20"/>
      <c r="Q12" s="77">
        <v>191.55</v>
      </c>
      <c r="R12" s="77">
        <v>222.71</v>
      </c>
      <c r="S12" s="77">
        <v>198.77</v>
      </c>
      <c r="T12" s="77">
        <v>182.62</v>
      </c>
      <c r="U12" s="77">
        <v>152.87</v>
      </c>
      <c r="V12" s="77">
        <v>182.31</v>
      </c>
      <c r="W12" s="77">
        <v>251.6</v>
      </c>
      <c r="X12" s="77">
        <v>507.9</v>
      </c>
      <c r="Y12" s="20"/>
      <c r="Z12" s="77">
        <v>1049.53909596417</v>
      </c>
      <c r="AA12" s="77" t="s">
        <v>249</v>
      </c>
      <c r="AB12" s="77" t="s">
        <v>249</v>
      </c>
      <c r="AC12" s="77" t="s">
        <v>249</v>
      </c>
      <c r="AD12" s="77" t="s">
        <v>249</v>
      </c>
    </row>
    <row r="13" spans="1:43" x14ac:dyDescent="0.15">
      <c r="A13" s="78"/>
      <c r="B13" s="449"/>
      <c r="C13" s="450"/>
      <c r="D13" s="356" t="s">
        <v>129</v>
      </c>
      <c r="E13" s="480"/>
      <c r="F13" s="455"/>
      <c r="G13" s="20"/>
      <c r="H13" s="77">
        <v>189.65</v>
      </c>
      <c r="I13" s="77">
        <v>169.89</v>
      </c>
      <c r="J13" s="77">
        <v>153.04</v>
      </c>
      <c r="K13" s="77">
        <v>145.43</v>
      </c>
      <c r="L13" s="77">
        <v>170.13</v>
      </c>
      <c r="M13" s="77">
        <v>163.54</v>
      </c>
      <c r="N13" s="77">
        <v>175.82</v>
      </c>
      <c r="O13" s="77">
        <v>195.63</v>
      </c>
      <c r="P13" s="20"/>
      <c r="Q13" s="77">
        <v>195.63</v>
      </c>
      <c r="R13" s="77">
        <v>228.27</v>
      </c>
      <c r="S13" s="77">
        <v>203.74</v>
      </c>
      <c r="T13" s="77">
        <v>187.24</v>
      </c>
      <c r="U13" s="77">
        <v>156.74</v>
      </c>
      <c r="V13" s="77">
        <v>187.36</v>
      </c>
      <c r="W13" s="77">
        <v>258.58</v>
      </c>
      <c r="X13" s="77">
        <v>523.87</v>
      </c>
      <c r="Y13" s="20"/>
      <c r="Z13" s="77">
        <v>1082.4927954346983</v>
      </c>
      <c r="AA13" s="77" t="s">
        <v>249</v>
      </c>
      <c r="AB13" s="77" t="s">
        <v>249</v>
      </c>
      <c r="AC13" s="77" t="s">
        <v>249</v>
      </c>
      <c r="AD13" s="77" t="s">
        <v>249</v>
      </c>
    </row>
    <row r="14" spans="1:43" x14ac:dyDescent="0.15">
      <c r="A14" s="78"/>
      <c r="B14" s="449"/>
      <c r="C14" s="450"/>
      <c r="D14" s="356" t="s">
        <v>128</v>
      </c>
      <c r="E14" s="480"/>
      <c r="F14" s="455"/>
      <c r="G14" s="20"/>
      <c r="H14" s="77">
        <v>191.96</v>
      </c>
      <c r="I14" s="77">
        <v>171.96</v>
      </c>
      <c r="J14" s="77">
        <v>154.9</v>
      </c>
      <c r="K14" s="77">
        <v>147.21</v>
      </c>
      <c r="L14" s="77">
        <v>172.21</v>
      </c>
      <c r="M14" s="77">
        <v>165.53</v>
      </c>
      <c r="N14" s="77">
        <v>177.09</v>
      </c>
      <c r="O14" s="77">
        <v>197.05</v>
      </c>
      <c r="P14" s="20"/>
      <c r="Q14" s="77">
        <v>197.05</v>
      </c>
      <c r="R14" s="77">
        <v>230</v>
      </c>
      <c r="S14" s="77">
        <v>205.29</v>
      </c>
      <c r="T14" s="77">
        <v>188.96</v>
      </c>
      <c r="U14" s="77">
        <v>158.16999999999999</v>
      </c>
      <c r="V14" s="77">
        <v>188.54</v>
      </c>
      <c r="W14" s="77">
        <v>260.2</v>
      </c>
      <c r="X14" s="77">
        <v>529.79999999999995</v>
      </c>
      <c r="Y14" s="20"/>
      <c r="Z14" s="77">
        <v>1094.8893918036754</v>
      </c>
      <c r="AA14" s="77" t="s">
        <v>249</v>
      </c>
      <c r="AB14" s="77" t="s">
        <v>249</v>
      </c>
      <c r="AC14" s="77" t="s">
        <v>249</v>
      </c>
      <c r="AD14" s="77" t="s">
        <v>249</v>
      </c>
    </row>
    <row r="15" spans="1:43" x14ac:dyDescent="0.15">
      <c r="A15" s="78"/>
      <c r="B15" s="449"/>
      <c r="C15" s="450"/>
      <c r="D15" s="356" t="s">
        <v>133</v>
      </c>
      <c r="E15" s="480"/>
      <c r="F15" s="455"/>
      <c r="G15" s="20"/>
      <c r="H15" s="77">
        <v>188.13</v>
      </c>
      <c r="I15" s="77">
        <v>168.52</v>
      </c>
      <c r="J15" s="77">
        <v>151.81</v>
      </c>
      <c r="K15" s="77">
        <v>144.26</v>
      </c>
      <c r="L15" s="77">
        <v>168.76</v>
      </c>
      <c r="M15" s="77">
        <v>162.22</v>
      </c>
      <c r="N15" s="77">
        <v>173.4</v>
      </c>
      <c r="O15" s="77">
        <v>192.95</v>
      </c>
      <c r="P15" s="20"/>
      <c r="Q15" s="77">
        <v>192.95</v>
      </c>
      <c r="R15" s="77">
        <v>225.2</v>
      </c>
      <c r="S15" s="77">
        <v>201</v>
      </c>
      <c r="T15" s="77">
        <v>185.57</v>
      </c>
      <c r="U15" s="77">
        <v>155.33000000000001</v>
      </c>
      <c r="V15" s="77">
        <v>185.61</v>
      </c>
      <c r="W15" s="77">
        <v>256.16000000000003</v>
      </c>
      <c r="X15" s="77">
        <v>518.1</v>
      </c>
      <c r="Y15" s="20"/>
      <c r="Z15" s="77">
        <v>1070.6268056513147</v>
      </c>
      <c r="AA15" s="77" t="s">
        <v>249</v>
      </c>
      <c r="AB15" s="77" t="s">
        <v>249</v>
      </c>
      <c r="AC15" s="77" t="s">
        <v>249</v>
      </c>
      <c r="AD15" s="77" t="s">
        <v>249</v>
      </c>
    </row>
    <row r="16" spans="1:43" x14ac:dyDescent="0.15">
      <c r="A16" s="78"/>
      <c r="B16" s="449"/>
      <c r="C16" s="450"/>
      <c r="D16" s="356" t="s">
        <v>123</v>
      </c>
      <c r="E16" s="480"/>
      <c r="F16" s="455"/>
      <c r="G16" s="20"/>
      <c r="H16" s="77">
        <v>189.65</v>
      </c>
      <c r="I16" s="77">
        <v>169.88</v>
      </c>
      <c r="J16" s="77">
        <v>153.03</v>
      </c>
      <c r="K16" s="77">
        <v>145.43</v>
      </c>
      <c r="L16" s="77">
        <v>170.13</v>
      </c>
      <c r="M16" s="77">
        <v>163.53</v>
      </c>
      <c r="N16" s="77">
        <v>171.31</v>
      </c>
      <c r="O16" s="77">
        <v>190.62</v>
      </c>
      <c r="P16" s="20"/>
      <c r="Q16" s="77">
        <v>190.62</v>
      </c>
      <c r="R16" s="77">
        <v>221.01</v>
      </c>
      <c r="S16" s="77">
        <v>197.26</v>
      </c>
      <c r="T16" s="77">
        <v>180.46</v>
      </c>
      <c r="U16" s="77">
        <v>151.06</v>
      </c>
      <c r="V16" s="77">
        <v>179.5</v>
      </c>
      <c r="W16" s="77">
        <v>247.73</v>
      </c>
      <c r="X16" s="77">
        <v>502.76</v>
      </c>
      <c r="Y16" s="20"/>
      <c r="Z16" s="77">
        <v>1038.9595315388203</v>
      </c>
      <c r="AA16" s="77" t="s">
        <v>249</v>
      </c>
      <c r="AB16" s="77" t="s">
        <v>249</v>
      </c>
      <c r="AC16" s="77" t="s">
        <v>249</v>
      </c>
      <c r="AD16" s="77" t="s">
        <v>249</v>
      </c>
    </row>
    <row r="17" spans="1:30" x14ac:dyDescent="0.15">
      <c r="A17" s="78"/>
      <c r="B17" s="449"/>
      <c r="C17" s="450"/>
      <c r="D17" s="356" t="s">
        <v>122</v>
      </c>
      <c r="E17" s="480"/>
      <c r="F17" s="455"/>
      <c r="G17" s="20"/>
      <c r="H17" s="77">
        <v>190.53</v>
      </c>
      <c r="I17" s="77">
        <v>170.68</v>
      </c>
      <c r="J17" s="77">
        <v>153.74</v>
      </c>
      <c r="K17" s="77">
        <v>146.11000000000001</v>
      </c>
      <c r="L17" s="77">
        <v>170.92</v>
      </c>
      <c r="M17" s="77">
        <v>164.29</v>
      </c>
      <c r="N17" s="77">
        <v>174.22</v>
      </c>
      <c r="O17" s="77">
        <v>193.85</v>
      </c>
      <c r="P17" s="20"/>
      <c r="Q17" s="77">
        <v>193.85</v>
      </c>
      <c r="R17" s="77">
        <v>226.01</v>
      </c>
      <c r="S17" s="77">
        <v>201.73</v>
      </c>
      <c r="T17" s="77">
        <v>184.19</v>
      </c>
      <c r="U17" s="77">
        <v>154.18</v>
      </c>
      <c r="V17" s="77">
        <v>182.68</v>
      </c>
      <c r="W17" s="77">
        <v>252.12</v>
      </c>
      <c r="X17" s="77">
        <v>510.85</v>
      </c>
      <c r="Y17" s="20"/>
      <c r="Z17" s="77">
        <v>1053.842695729559</v>
      </c>
      <c r="AA17" s="77" t="s">
        <v>249</v>
      </c>
      <c r="AB17" s="77" t="s">
        <v>249</v>
      </c>
      <c r="AC17" s="77" t="s">
        <v>249</v>
      </c>
      <c r="AD17" s="77" t="s">
        <v>249</v>
      </c>
    </row>
    <row r="18" spans="1:30" x14ac:dyDescent="0.15">
      <c r="A18" s="78"/>
      <c r="B18" s="449"/>
      <c r="C18" s="450"/>
      <c r="D18" s="356" t="s">
        <v>126</v>
      </c>
      <c r="E18" s="480"/>
      <c r="F18" s="455"/>
      <c r="G18" s="20"/>
      <c r="H18" s="77">
        <v>187.25</v>
      </c>
      <c r="I18" s="77">
        <v>167.73</v>
      </c>
      <c r="J18" s="77">
        <v>151.09</v>
      </c>
      <c r="K18" s="77">
        <v>143.59</v>
      </c>
      <c r="L18" s="77">
        <v>167.97</v>
      </c>
      <c r="M18" s="77">
        <v>161.46</v>
      </c>
      <c r="N18" s="77">
        <v>172.88</v>
      </c>
      <c r="O18" s="77">
        <v>192.37</v>
      </c>
      <c r="P18" s="20"/>
      <c r="Q18" s="77">
        <v>192.37</v>
      </c>
      <c r="R18" s="77">
        <v>224.82</v>
      </c>
      <c r="S18" s="77">
        <v>201.56</v>
      </c>
      <c r="T18" s="77">
        <v>185.41</v>
      </c>
      <c r="U18" s="77">
        <v>155.74</v>
      </c>
      <c r="V18" s="77">
        <v>186.74</v>
      </c>
      <c r="W18" s="77">
        <v>257.2</v>
      </c>
      <c r="X18" s="77">
        <v>516.63</v>
      </c>
      <c r="Y18" s="20"/>
      <c r="Z18" s="77">
        <v>1067.244618629104</v>
      </c>
      <c r="AA18" s="77" t="s">
        <v>249</v>
      </c>
      <c r="AB18" s="77" t="s">
        <v>249</v>
      </c>
      <c r="AC18" s="77" t="s">
        <v>249</v>
      </c>
      <c r="AD18" s="77" t="s">
        <v>249</v>
      </c>
    </row>
    <row r="19" spans="1:30" x14ac:dyDescent="0.15">
      <c r="A19" s="78"/>
      <c r="B19" s="449"/>
      <c r="C19" s="450"/>
      <c r="D19" s="356" t="s">
        <v>130</v>
      </c>
      <c r="E19" s="480"/>
      <c r="F19" s="455"/>
      <c r="G19" s="20"/>
      <c r="H19" s="77">
        <v>189.41</v>
      </c>
      <c r="I19" s="77">
        <v>169.67</v>
      </c>
      <c r="J19" s="77">
        <v>152.84</v>
      </c>
      <c r="K19" s="77">
        <v>145.24</v>
      </c>
      <c r="L19" s="77">
        <v>169.91</v>
      </c>
      <c r="M19" s="77">
        <v>163.33000000000001</v>
      </c>
      <c r="N19" s="77">
        <v>173.27</v>
      </c>
      <c r="O19" s="77">
        <v>192.8</v>
      </c>
      <c r="P19" s="20"/>
      <c r="Q19" s="77">
        <v>192.8</v>
      </c>
      <c r="R19" s="77">
        <v>225.28</v>
      </c>
      <c r="S19" s="77">
        <v>201.07</v>
      </c>
      <c r="T19" s="77">
        <v>185.5</v>
      </c>
      <c r="U19" s="77">
        <v>155.28</v>
      </c>
      <c r="V19" s="77">
        <v>185.7</v>
      </c>
      <c r="W19" s="77">
        <v>256.29000000000002</v>
      </c>
      <c r="X19" s="77">
        <v>517.57000000000005</v>
      </c>
      <c r="Y19" s="20"/>
      <c r="Z19" s="77">
        <v>1069.4743153651386</v>
      </c>
      <c r="AA19" s="77" t="s">
        <v>249</v>
      </c>
      <c r="AB19" s="77" t="s">
        <v>249</v>
      </c>
      <c r="AC19" s="77" t="s">
        <v>249</v>
      </c>
      <c r="AD19" s="77" t="s">
        <v>249</v>
      </c>
    </row>
    <row r="20" spans="1:30" x14ac:dyDescent="0.15">
      <c r="A20" s="78"/>
      <c r="B20" s="449"/>
      <c r="C20" s="450"/>
      <c r="D20" s="356" t="s">
        <v>135</v>
      </c>
      <c r="E20" s="480"/>
      <c r="F20" s="455"/>
      <c r="G20" s="20"/>
      <c r="H20" s="77">
        <v>188.34</v>
      </c>
      <c r="I20" s="77">
        <v>168.71</v>
      </c>
      <c r="J20" s="77">
        <v>151.97999999999999</v>
      </c>
      <c r="K20" s="77">
        <v>144.43</v>
      </c>
      <c r="L20" s="77">
        <v>168.96</v>
      </c>
      <c r="M20" s="77">
        <v>162.41</v>
      </c>
      <c r="N20" s="77">
        <v>170.89</v>
      </c>
      <c r="O20" s="77">
        <v>190.15</v>
      </c>
      <c r="P20" s="20"/>
      <c r="Q20" s="77">
        <v>190.15</v>
      </c>
      <c r="R20" s="77">
        <v>223.23</v>
      </c>
      <c r="S20" s="77">
        <v>199.23</v>
      </c>
      <c r="T20" s="77">
        <v>182.91</v>
      </c>
      <c r="U20" s="77">
        <v>153.1</v>
      </c>
      <c r="V20" s="77">
        <v>183.72</v>
      </c>
      <c r="W20" s="77">
        <v>253.56</v>
      </c>
      <c r="X20" s="77">
        <v>514.57000000000005</v>
      </c>
      <c r="Y20" s="20"/>
      <c r="Z20" s="77">
        <v>1063.2789899947688</v>
      </c>
      <c r="AA20" s="77" t="s">
        <v>249</v>
      </c>
      <c r="AB20" s="77" t="s">
        <v>249</v>
      </c>
      <c r="AC20" s="77" t="s">
        <v>249</v>
      </c>
      <c r="AD20" s="77" t="s">
        <v>249</v>
      </c>
    </row>
    <row r="21" spans="1:30" x14ac:dyDescent="0.15">
      <c r="A21" s="78"/>
      <c r="B21" s="449"/>
      <c r="C21" s="450"/>
      <c r="D21" s="356" t="s">
        <v>134</v>
      </c>
      <c r="E21" s="480"/>
      <c r="F21" s="455"/>
      <c r="G21" s="20"/>
      <c r="H21" s="77">
        <v>185.23</v>
      </c>
      <c r="I21" s="77">
        <v>165.93</v>
      </c>
      <c r="J21" s="77">
        <v>149.47</v>
      </c>
      <c r="K21" s="77">
        <v>142.04</v>
      </c>
      <c r="L21" s="77">
        <v>166.17</v>
      </c>
      <c r="M21" s="77">
        <v>159.72999999999999</v>
      </c>
      <c r="N21" s="77">
        <v>170.13</v>
      </c>
      <c r="O21" s="77">
        <v>189.3</v>
      </c>
      <c r="P21" s="20"/>
      <c r="Q21" s="77">
        <v>189.3</v>
      </c>
      <c r="R21" s="77">
        <v>222.92</v>
      </c>
      <c r="S21" s="77">
        <v>198.96</v>
      </c>
      <c r="T21" s="77">
        <v>183.21</v>
      </c>
      <c r="U21" s="77">
        <v>153.36000000000001</v>
      </c>
      <c r="V21" s="77">
        <v>183.63</v>
      </c>
      <c r="W21" s="77">
        <v>253.43</v>
      </c>
      <c r="X21" s="77">
        <v>509.55</v>
      </c>
      <c r="Y21" s="20"/>
      <c r="Z21" s="77">
        <v>1052.8544390310899</v>
      </c>
      <c r="AA21" s="77" t="s">
        <v>249</v>
      </c>
      <c r="AB21" s="77" t="s">
        <v>249</v>
      </c>
      <c r="AC21" s="77" t="s">
        <v>249</v>
      </c>
      <c r="AD21" s="77" t="s">
        <v>249</v>
      </c>
    </row>
    <row r="22" spans="1:30" x14ac:dyDescent="0.15">
      <c r="A22" s="78"/>
      <c r="B22" s="449"/>
      <c r="C22" s="450"/>
      <c r="D22" s="356" t="s">
        <v>124</v>
      </c>
      <c r="E22" s="480"/>
      <c r="F22" s="455"/>
      <c r="G22" s="20"/>
      <c r="H22" s="77">
        <v>192.1</v>
      </c>
      <c r="I22" s="77">
        <v>172.08</v>
      </c>
      <c r="J22" s="77">
        <v>155.01</v>
      </c>
      <c r="K22" s="77">
        <v>147.31</v>
      </c>
      <c r="L22" s="77">
        <v>172.32</v>
      </c>
      <c r="M22" s="77">
        <v>165.65</v>
      </c>
      <c r="N22" s="77">
        <v>173.5</v>
      </c>
      <c r="O22" s="77">
        <v>193.05</v>
      </c>
      <c r="P22" s="20"/>
      <c r="Q22" s="77">
        <v>193.05</v>
      </c>
      <c r="R22" s="77">
        <v>224.96</v>
      </c>
      <c r="S22" s="77">
        <v>200.79</v>
      </c>
      <c r="T22" s="77">
        <v>185.37</v>
      </c>
      <c r="U22" s="77">
        <v>155.16999999999999</v>
      </c>
      <c r="V22" s="77">
        <v>184.23</v>
      </c>
      <c r="W22" s="77">
        <v>254.24</v>
      </c>
      <c r="X22" s="77">
        <v>513.99</v>
      </c>
      <c r="Y22" s="20"/>
      <c r="Z22" s="77">
        <v>1062.1633023751654</v>
      </c>
      <c r="AA22" s="77" t="s">
        <v>249</v>
      </c>
      <c r="AB22" s="77" t="s">
        <v>249</v>
      </c>
      <c r="AC22" s="77" t="s">
        <v>249</v>
      </c>
      <c r="AD22" s="77" t="s">
        <v>249</v>
      </c>
    </row>
    <row r="23" spans="1:30" x14ac:dyDescent="0.15">
      <c r="A23" s="78"/>
      <c r="B23" s="449"/>
      <c r="C23" s="450"/>
      <c r="D23" s="356" t="s">
        <v>127</v>
      </c>
      <c r="E23" s="480"/>
      <c r="F23" s="455"/>
      <c r="G23" s="20"/>
      <c r="H23" s="77">
        <v>190.81</v>
      </c>
      <c r="I23" s="77">
        <v>170.93</v>
      </c>
      <c r="J23" s="77">
        <v>153.97</v>
      </c>
      <c r="K23" s="77">
        <v>146.32</v>
      </c>
      <c r="L23" s="77">
        <v>171.18</v>
      </c>
      <c r="M23" s="77">
        <v>164.54</v>
      </c>
      <c r="N23" s="77">
        <v>173.63</v>
      </c>
      <c r="O23" s="77">
        <v>193.2</v>
      </c>
      <c r="P23" s="20"/>
      <c r="Q23" s="77">
        <v>193.2</v>
      </c>
      <c r="R23" s="77">
        <v>225.18</v>
      </c>
      <c r="S23" s="77">
        <v>200.99</v>
      </c>
      <c r="T23" s="77">
        <v>183.79</v>
      </c>
      <c r="U23" s="77">
        <v>153.85</v>
      </c>
      <c r="V23" s="77">
        <v>184.19</v>
      </c>
      <c r="W23" s="77">
        <v>254.19</v>
      </c>
      <c r="X23" s="77">
        <v>519.6</v>
      </c>
      <c r="Y23" s="20"/>
      <c r="Z23" s="77">
        <v>1073.7808736018605</v>
      </c>
      <c r="AA23" s="77" t="s">
        <v>249</v>
      </c>
      <c r="AB23" s="77" t="s">
        <v>249</v>
      </c>
      <c r="AC23" s="77" t="s">
        <v>249</v>
      </c>
      <c r="AD23" s="77" t="s">
        <v>249</v>
      </c>
    </row>
    <row r="24" spans="1:30" x14ac:dyDescent="0.15">
      <c r="A24" s="78"/>
      <c r="B24" s="449"/>
      <c r="C24" s="450"/>
      <c r="D24" s="356" t="s">
        <v>125</v>
      </c>
      <c r="E24" s="480"/>
      <c r="F24" s="455"/>
      <c r="G24" s="20"/>
      <c r="H24" s="77">
        <v>190.88</v>
      </c>
      <c r="I24" s="77">
        <v>170.99</v>
      </c>
      <c r="J24" s="77">
        <v>154.03</v>
      </c>
      <c r="K24" s="77">
        <v>146.38</v>
      </c>
      <c r="L24" s="77">
        <v>171.24</v>
      </c>
      <c r="M24" s="77">
        <v>164.6</v>
      </c>
      <c r="N24" s="77">
        <v>171.6</v>
      </c>
      <c r="O24" s="77">
        <v>190.95</v>
      </c>
      <c r="P24" s="20"/>
      <c r="Q24" s="77">
        <v>190.95</v>
      </c>
      <c r="R24" s="77">
        <v>220.28</v>
      </c>
      <c r="S24" s="77">
        <v>195.7</v>
      </c>
      <c r="T24" s="77">
        <v>178</v>
      </c>
      <c r="U24" s="77">
        <v>150.25</v>
      </c>
      <c r="V24" s="77">
        <v>179.01</v>
      </c>
      <c r="W24" s="77">
        <v>248.59</v>
      </c>
      <c r="X24" s="77">
        <v>507.43</v>
      </c>
      <c r="Y24" s="20"/>
      <c r="Z24" s="77">
        <v>1043.4875808612376</v>
      </c>
      <c r="AA24" s="77" t="s">
        <v>249</v>
      </c>
      <c r="AB24" s="77" t="s">
        <v>249</v>
      </c>
      <c r="AC24" s="77" t="s">
        <v>249</v>
      </c>
      <c r="AD24" s="77" t="s">
        <v>249</v>
      </c>
    </row>
    <row r="25" spans="1:30" x14ac:dyDescent="0.15">
      <c r="A25" s="78"/>
      <c r="B25" s="449"/>
      <c r="C25" s="450" t="s">
        <v>286</v>
      </c>
      <c r="D25" s="356" t="s">
        <v>131</v>
      </c>
      <c r="E25" s="480"/>
      <c r="F25" s="455"/>
      <c r="G25" s="20"/>
      <c r="H25" s="77">
        <v>260.73</v>
      </c>
      <c r="I25" s="77">
        <v>233.4</v>
      </c>
      <c r="J25" s="77">
        <v>210.47</v>
      </c>
      <c r="K25" s="77">
        <v>200.48</v>
      </c>
      <c r="L25" s="77">
        <v>233.96</v>
      </c>
      <c r="M25" s="77">
        <v>225.3</v>
      </c>
      <c r="N25" s="77">
        <v>236.91</v>
      </c>
      <c r="O25" s="77">
        <v>264.41000000000003</v>
      </c>
      <c r="P25" s="20"/>
      <c r="Q25" s="77">
        <v>264.41000000000003</v>
      </c>
      <c r="R25" s="77">
        <v>308.14999999999998</v>
      </c>
      <c r="S25" s="77">
        <v>275.92</v>
      </c>
      <c r="T25" s="77">
        <v>252.84</v>
      </c>
      <c r="U25" s="77">
        <v>211.22</v>
      </c>
      <c r="V25" s="77">
        <v>252.29</v>
      </c>
      <c r="W25" s="77">
        <v>350.24</v>
      </c>
      <c r="X25" s="77">
        <v>689.01</v>
      </c>
      <c r="Y25" s="20"/>
      <c r="Z25" s="77">
        <v>1420.4422031497097</v>
      </c>
      <c r="AA25" s="77" t="s">
        <v>249</v>
      </c>
      <c r="AB25" s="77" t="s">
        <v>249</v>
      </c>
      <c r="AC25" s="77" t="s">
        <v>249</v>
      </c>
      <c r="AD25" s="77" t="s">
        <v>249</v>
      </c>
    </row>
    <row r="26" spans="1:30" x14ac:dyDescent="0.15">
      <c r="A26" s="78"/>
      <c r="B26" s="449"/>
      <c r="C26" s="450"/>
      <c r="D26" s="356" t="s">
        <v>132</v>
      </c>
      <c r="E26" s="480"/>
      <c r="F26" s="455"/>
      <c r="G26" s="20"/>
      <c r="H26" s="77">
        <v>255.31</v>
      </c>
      <c r="I26" s="77">
        <v>228.54</v>
      </c>
      <c r="J26" s="77">
        <v>206.09</v>
      </c>
      <c r="K26" s="77">
        <v>196.31</v>
      </c>
      <c r="L26" s="77">
        <v>229.09</v>
      </c>
      <c r="M26" s="77">
        <v>220.61</v>
      </c>
      <c r="N26" s="77">
        <v>234.22</v>
      </c>
      <c r="O26" s="77">
        <v>261.41000000000003</v>
      </c>
      <c r="P26" s="20"/>
      <c r="Q26" s="77">
        <v>261.41000000000003</v>
      </c>
      <c r="R26" s="77">
        <v>302.73</v>
      </c>
      <c r="S26" s="77">
        <v>271.08</v>
      </c>
      <c r="T26" s="77">
        <v>249.09</v>
      </c>
      <c r="U26" s="77">
        <v>208.1</v>
      </c>
      <c r="V26" s="77">
        <v>248.44</v>
      </c>
      <c r="W26" s="77">
        <v>344.9</v>
      </c>
      <c r="X26" s="77">
        <v>677.84</v>
      </c>
      <c r="Y26" s="20"/>
      <c r="Z26" s="77">
        <v>1397.0131204389502</v>
      </c>
      <c r="AA26" s="77" t="s">
        <v>249</v>
      </c>
      <c r="AB26" s="77" t="s">
        <v>249</v>
      </c>
      <c r="AC26" s="77" t="s">
        <v>249</v>
      </c>
      <c r="AD26" s="77" t="s">
        <v>249</v>
      </c>
    </row>
    <row r="27" spans="1:30" x14ac:dyDescent="0.15">
      <c r="A27" s="78"/>
      <c r="B27" s="449"/>
      <c r="C27" s="450"/>
      <c r="D27" s="356" t="s">
        <v>129</v>
      </c>
      <c r="E27" s="480"/>
      <c r="F27" s="455"/>
      <c r="G27" s="20"/>
      <c r="H27" s="77">
        <v>257.51</v>
      </c>
      <c r="I27" s="77">
        <v>230.52</v>
      </c>
      <c r="J27" s="77">
        <v>207.87</v>
      </c>
      <c r="K27" s="77">
        <v>198</v>
      </c>
      <c r="L27" s="77">
        <v>231.07</v>
      </c>
      <c r="M27" s="77">
        <v>222.52</v>
      </c>
      <c r="N27" s="77">
        <v>238.82</v>
      </c>
      <c r="O27" s="77">
        <v>266.55</v>
      </c>
      <c r="P27" s="20"/>
      <c r="Q27" s="77">
        <v>266.55</v>
      </c>
      <c r="R27" s="77">
        <v>309.56</v>
      </c>
      <c r="S27" s="77">
        <v>277.17</v>
      </c>
      <c r="T27" s="77">
        <v>254.75</v>
      </c>
      <c r="U27" s="77">
        <v>212.81</v>
      </c>
      <c r="V27" s="77">
        <v>254.72</v>
      </c>
      <c r="W27" s="77">
        <v>353.61</v>
      </c>
      <c r="X27" s="77">
        <v>697.22</v>
      </c>
      <c r="Y27" s="20"/>
      <c r="Z27" s="77">
        <v>1437.5183178764501</v>
      </c>
      <c r="AA27" s="77" t="s">
        <v>249</v>
      </c>
      <c r="AB27" s="77" t="s">
        <v>249</v>
      </c>
      <c r="AC27" s="77" t="s">
        <v>249</v>
      </c>
      <c r="AD27" s="77" t="s">
        <v>249</v>
      </c>
    </row>
    <row r="28" spans="1:30" x14ac:dyDescent="0.15">
      <c r="A28" s="78"/>
      <c r="B28" s="449"/>
      <c r="C28" s="450"/>
      <c r="D28" s="356" t="s">
        <v>128</v>
      </c>
      <c r="E28" s="480"/>
      <c r="F28" s="455"/>
      <c r="G28" s="20"/>
      <c r="H28" s="77">
        <v>260.47000000000003</v>
      </c>
      <c r="I28" s="77">
        <v>233.17</v>
      </c>
      <c r="J28" s="77">
        <v>210.26</v>
      </c>
      <c r="K28" s="77">
        <v>200.27</v>
      </c>
      <c r="L28" s="77">
        <v>233.72</v>
      </c>
      <c r="M28" s="77">
        <v>225.07</v>
      </c>
      <c r="N28" s="77">
        <v>240.32</v>
      </c>
      <c r="O28" s="77">
        <v>268.22000000000003</v>
      </c>
      <c r="P28" s="20"/>
      <c r="Q28" s="77">
        <v>268.22000000000003</v>
      </c>
      <c r="R28" s="77">
        <v>311.7</v>
      </c>
      <c r="S28" s="77">
        <v>279.08</v>
      </c>
      <c r="T28" s="77">
        <v>256.88</v>
      </c>
      <c r="U28" s="77">
        <v>214.59</v>
      </c>
      <c r="V28" s="77">
        <v>256.08999999999997</v>
      </c>
      <c r="W28" s="77">
        <v>355.51</v>
      </c>
      <c r="X28" s="77">
        <v>704.31</v>
      </c>
      <c r="Y28" s="20"/>
      <c r="Z28" s="77">
        <v>1452.4083465440792</v>
      </c>
      <c r="AA28" s="77" t="s">
        <v>249</v>
      </c>
      <c r="AB28" s="77" t="s">
        <v>249</v>
      </c>
      <c r="AC28" s="77" t="s">
        <v>249</v>
      </c>
      <c r="AD28" s="77" t="s">
        <v>249</v>
      </c>
    </row>
    <row r="29" spans="1:30" x14ac:dyDescent="0.15">
      <c r="A29" s="78"/>
      <c r="B29" s="449"/>
      <c r="C29" s="450"/>
      <c r="D29" s="356" t="s">
        <v>133</v>
      </c>
      <c r="E29" s="480"/>
      <c r="F29" s="455"/>
      <c r="G29" s="20"/>
      <c r="H29" s="77">
        <v>255.68</v>
      </c>
      <c r="I29" s="77">
        <v>228.88</v>
      </c>
      <c r="J29" s="77">
        <v>206.4</v>
      </c>
      <c r="K29" s="77">
        <v>196.6</v>
      </c>
      <c r="L29" s="77">
        <v>229.43</v>
      </c>
      <c r="M29" s="77">
        <v>220.94</v>
      </c>
      <c r="N29" s="77">
        <v>235.82</v>
      </c>
      <c r="O29" s="77">
        <v>263.19</v>
      </c>
      <c r="P29" s="20"/>
      <c r="Q29" s="77">
        <v>263.19</v>
      </c>
      <c r="R29" s="77">
        <v>305.98</v>
      </c>
      <c r="S29" s="77">
        <v>273.99</v>
      </c>
      <c r="T29" s="77">
        <v>252.96</v>
      </c>
      <c r="U29" s="77">
        <v>211.34</v>
      </c>
      <c r="V29" s="77">
        <v>252.8</v>
      </c>
      <c r="W29" s="77">
        <v>350.94</v>
      </c>
      <c r="X29" s="77">
        <v>691.04</v>
      </c>
      <c r="Y29" s="20"/>
      <c r="Z29" s="77">
        <v>1424.3879237109575</v>
      </c>
      <c r="AA29" s="77" t="s">
        <v>249</v>
      </c>
      <c r="AB29" s="77" t="s">
        <v>249</v>
      </c>
      <c r="AC29" s="77" t="s">
        <v>249</v>
      </c>
      <c r="AD29" s="77" t="s">
        <v>249</v>
      </c>
    </row>
    <row r="30" spans="1:30" x14ac:dyDescent="0.15">
      <c r="A30" s="78"/>
      <c r="B30" s="449"/>
      <c r="C30" s="450"/>
      <c r="D30" s="356" t="s">
        <v>123</v>
      </c>
      <c r="E30" s="480"/>
      <c r="F30" s="455"/>
      <c r="G30" s="20"/>
      <c r="H30" s="77">
        <v>257.52999999999997</v>
      </c>
      <c r="I30" s="77">
        <v>230.53</v>
      </c>
      <c r="J30" s="77">
        <v>207.88</v>
      </c>
      <c r="K30" s="77">
        <v>198.01</v>
      </c>
      <c r="L30" s="77">
        <v>231.08</v>
      </c>
      <c r="M30" s="77">
        <v>222.53</v>
      </c>
      <c r="N30" s="77">
        <v>232.85</v>
      </c>
      <c r="O30" s="77">
        <v>259.88</v>
      </c>
      <c r="P30" s="20"/>
      <c r="Q30" s="77">
        <v>259.88</v>
      </c>
      <c r="R30" s="77">
        <v>300.31</v>
      </c>
      <c r="S30" s="77">
        <v>268.91000000000003</v>
      </c>
      <c r="T30" s="77">
        <v>246.1</v>
      </c>
      <c r="U30" s="77">
        <v>205.6</v>
      </c>
      <c r="V30" s="77">
        <v>244.47</v>
      </c>
      <c r="W30" s="77">
        <v>339.39</v>
      </c>
      <c r="X30" s="77">
        <v>670.53</v>
      </c>
      <c r="Y30" s="20"/>
      <c r="Z30" s="77">
        <v>1382.1076939755592</v>
      </c>
      <c r="AA30" s="77" t="s">
        <v>249</v>
      </c>
      <c r="AB30" s="77" t="s">
        <v>249</v>
      </c>
      <c r="AC30" s="77" t="s">
        <v>249</v>
      </c>
      <c r="AD30" s="77" t="s">
        <v>249</v>
      </c>
    </row>
    <row r="31" spans="1:30" x14ac:dyDescent="0.15">
      <c r="A31" s="78"/>
      <c r="B31" s="449"/>
      <c r="C31" s="450"/>
      <c r="D31" s="356" t="s">
        <v>122</v>
      </c>
      <c r="E31" s="480"/>
      <c r="F31" s="455"/>
      <c r="G31" s="20"/>
      <c r="H31" s="77">
        <v>258.94</v>
      </c>
      <c r="I31" s="77">
        <v>231.8</v>
      </c>
      <c r="J31" s="77">
        <v>209.02</v>
      </c>
      <c r="K31" s="77">
        <v>199.1</v>
      </c>
      <c r="L31" s="77">
        <v>232.35</v>
      </c>
      <c r="M31" s="77">
        <v>223.75</v>
      </c>
      <c r="N31" s="77">
        <v>236.84</v>
      </c>
      <c r="O31" s="77">
        <v>264.33</v>
      </c>
      <c r="P31" s="20"/>
      <c r="Q31" s="77">
        <v>264.33</v>
      </c>
      <c r="R31" s="77">
        <v>306.92</v>
      </c>
      <c r="S31" s="77">
        <v>274.83</v>
      </c>
      <c r="T31" s="77">
        <v>250.86</v>
      </c>
      <c r="U31" s="77">
        <v>209.57</v>
      </c>
      <c r="V31" s="77">
        <v>248.67</v>
      </c>
      <c r="W31" s="77">
        <v>345.23</v>
      </c>
      <c r="X31" s="77">
        <v>680.96</v>
      </c>
      <c r="Y31" s="20"/>
      <c r="Z31" s="77">
        <v>1401.4296604128715</v>
      </c>
      <c r="AA31" s="77" t="s">
        <v>249</v>
      </c>
      <c r="AB31" s="77" t="s">
        <v>249</v>
      </c>
      <c r="AC31" s="77" t="s">
        <v>249</v>
      </c>
      <c r="AD31" s="77" t="s">
        <v>249</v>
      </c>
    </row>
    <row r="32" spans="1:30" x14ac:dyDescent="0.15">
      <c r="A32" s="78"/>
      <c r="B32" s="449"/>
      <c r="C32" s="450"/>
      <c r="D32" s="356" t="s">
        <v>126</v>
      </c>
      <c r="E32" s="480"/>
      <c r="F32" s="455"/>
      <c r="G32" s="20"/>
      <c r="H32" s="77">
        <v>254.63</v>
      </c>
      <c r="I32" s="77">
        <v>227.94</v>
      </c>
      <c r="J32" s="77">
        <v>205.55</v>
      </c>
      <c r="K32" s="77">
        <v>195.79</v>
      </c>
      <c r="L32" s="77">
        <v>228.48</v>
      </c>
      <c r="M32" s="77">
        <v>220.03</v>
      </c>
      <c r="N32" s="77">
        <v>235.27</v>
      </c>
      <c r="O32" s="77">
        <v>262.58</v>
      </c>
      <c r="P32" s="20"/>
      <c r="Q32" s="77">
        <v>262.58</v>
      </c>
      <c r="R32" s="77">
        <v>305.69</v>
      </c>
      <c r="S32" s="77">
        <v>274.86</v>
      </c>
      <c r="T32" s="77">
        <v>252.83</v>
      </c>
      <c r="U32" s="77">
        <v>211.93</v>
      </c>
      <c r="V32" s="77">
        <v>254.4</v>
      </c>
      <c r="W32" s="77">
        <v>352.52</v>
      </c>
      <c r="X32" s="77">
        <v>689.51</v>
      </c>
      <c r="Y32" s="20"/>
      <c r="Z32" s="77">
        <v>1420.5264920775685</v>
      </c>
      <c r="AA32" s="77" t="s">
        <v>249</v>
      </c>
      <c r="AB32" s="77" t="s">
        <v>249</v>
      </c>
      <c r="AC32" s="77" t="s">
        <v>249</v>
      </c>
      <c r="AD32" s="77" t="s">
        <v>249</v>
      </c>
    </row>
    <row r="33" spans="1:30" x14ac:dyDescent="0.15">
      <c r="A33" s="78"/>
      <c r="B33" s="449"/>
      <c r="C33" s="450"/>
      <c r="D33" s="356" t="s">
        <v>130</v>
      </c>
      <c r="E33" s="480"/>
      <c r="F33" s="455"/>
      <c r="G33" s="20"/>
      <c r="H33" s="77">
        <v>257.02999999999997</v>
      </c>
      <c r="I33" s="77">
        <v>230.09</v>
      </c>
      <c r="J33" s="77">
        <v>207.48</v>
      </c>
      <c r="K33" s="77">
        <v>197.63</v>
      </c>
      <c r="L33" s="77">
        <v>230.64</v>
      </c>
      <c r="M33" s="77">
        <v>222.11</v>
      </c>
      <c r="N33" s="77">
        <v>235.55</v>
      </c>
      <c r="O33" s="77">
        <v>262.89</v>
      </c>
      <c r="P33" s="20"/>
      <c r="Q33" s="77">
        <v>262.89</v>
      </c>
      <c r="R33" s="77">
        <v>305.77</v>
      </c>
      <c r="S33" s="77">
        <v>273.77999999999997</v>
      </c>
      <c r="T33" s="77">
        <v>252.57</v>
      </c>
      <c r="U33" s="77">
        <v>210.99</v>
      </c>
      <c r="V33" s="77">
        <v>252.64</v>
      </c>
      <c r="W33" s="77">
        <v>350.73</v>
      </c>
      <c r="X33" s="77">
        <v>689.44</v>
      </c>
      <c r="Y33" s="20"/>
      <c r="Z33" s="77">
        <v>1421.3050956868053</v>
      </c>
      <c r="AA33" s="77" t="s">
        <v>249</v>
      </c>
      <c r="AB33" s="77" t="s">
        <v>249</v>
      </c>
      <c r="AC33" s="77" t="s">
        <v>249</v>
      </c>
      <c r="AD33" s="77" t="s">
        <v>249</v>
      </c>
    </row>
    <row r="34" spans="1:30" x14ac:dyDescent="0.15">
      <c r="A34" s="78"/>
      <c r="B34" s="449"/>
      <c r="C34" s="450"/>
      <c r="D34" s="356" t="s">
        <v>135</v>
      </c>
      <c r="E34" s="480"/>
      <c r="F34" s="455"/>
      <c r="G34" s="20"/>
      <c r="H34" s="77">
        <v>256.06</v>
      </c>
      <c r="I34" s="77">
        <v>229.22</v>
      </c>
      <c r="J34" s="77">
        <v>206.7</v>
      </c>
      <c r="K34" s="77">
        <v>196.89</v>
      </c>
      <c r="L34" s="77">
        <v>229.77</v>
      </c>
      <c r="M34" s="77">
        <v>221.27</v>
      </c>
      <c r="N34" s="77">
        <v>232.51</v>
      </c>
      <c r="O34" s="77">
        <v>259.5</v>
      </c>
      <c r="P34" s="20"/>
      <c r="Q34" s="77">
        <v>259.5</v>
      </c>
      <c r="R34" s="77">
        <v>303.52</v>
      </c>
      <c r="S34" s="77">
        <v>271.79000000000002</v>
      </c>
      <c r="T34" s="77">
        <v>249.65</v>
      </c>
      <c r="U34" s="77">
        <v>208.58</v>
      </c>
      <c r="V34" s="77">
        <v>250.59</v>
      </c>
      <c r="W34" s="77">
        <v>347.88</v>
      </c>
      <c r="X34" s="77">
        <v>687.35</v>
      </c>
      <c r="Y34" s="20"/>
      <c r="Z34" s="77">
        <v>1416.450041444929</v>
      </c>
      <c r="AA34" s="77" t="s">
        <v>249</v>
      </c>
      <c r="AB34" s="77" t="s">
        <v>249</v>
      </c>
      <c r="AC34" s="77" t="s">
        <v>249</v>
      </c>
      <c r="AD34" s="77" t="s">
        <v>249</v>
      </c>
    </row>
    <row r="35" spans="1:30" x14ac:dyDescent="0.15">
      <c r="A35" s="78"/>
      <c r="B35" s="449"/>
      <c r="C35" s="450"/>
      <c r="D35" s="356" t="s">
        <v>134</v>
      </c>
      <c r="E35" s="480"/>
      <c r="F35" s="455"/>
      <c r="G35" s="20"/>
      <c r="H35" s="77">
        <v>252.02</v>
      </c>
      <c r="I35" s="77">
        <v>225.6</v>
      </c>
      <c r="J35" s="77">
        <v>203.43</v>
      </c>
      <c r="K35" s="77">
        <v>193.78</v>
      </c>
      <c r="L35" s="77">
        <v>226.14</v>
      </c>
      <c r="M35" s="77">
        <v>217.77</v>
      </c>
      <c r="N35" s="77">
        <v>231.62</v>
      </c>
      <c r="O35" s="77">
        <v>258.51</v>
      </c>
      <c r="P35" s="20"/>
      <c r="Q35" s="77">
        <v>258.51</v>
      </c>
      <c r="R35" s="77">
        <v>303.26</v>
      </c>
      <c r="S35" s="77">
        <v>271.56</v>
      </c>
      <c r="T35" s="77">
        <v>250.06</v>
      </c>
      <c r="U35" s="77">
        <v>208.92</v>
      </c>
      <c r="V35" s="77">
        <v>250.43</v>
      </c>
      <c r="W35" s="77">
        <v>347.66</v>
      </c>
      <c r="X35" s="77">
        <v>680.8</v>
      </c>
      <c r="Y35" s="20"/>
      <c r="Z35" s="77">
        <v>1402.8781736525546</v>
      </c>
      <c r="AA35" s="77" t="s">
        <v>249</v>
      </c>
      <c r="AB35" s="77" t="s">
        <v>249</v>
      </c>
      <c r="AC35" s="77" t="s">
        <v>249</v>
      </c>
      <c r="AD35" s="77" t="s">
        <v>249</v>
      </c>
    </row>
    <row r="36" spans="1:30" x14ac:dyDescent="0.15">
      <c r="A36" s="78"/>
      <c r="B36" s="449"/>
      <c r="C36" s="450"/>
      <c r="D36" s="356" t="s">
        <v>124</v>
      </c>
      <c r="E36" s="480"/>
      <c r="F36" s="455"/>
      <c r="G36" s="20"/>
      <c r="H36" s="77">
        <v>260.75</v>
      </c>
      <c r="I36" s="77">
        <v>233.42</v>
      </c>
      <c r="J36" s="77">
        <v>210.48</v>
      </c>
      <c r="K36" s="77">
        <v>200.49</v>
      </c>
      <c r="L36" s="77">
        <v>233.97</v>
      </c>
      <c r="M36" s="77">
        <v>225.32</v>
      </c>
      <c r="N36" s="77">
        <v>235.72</v>
      </c>
      <c r="O36" s="77">
        <v>263.08</v>
      </c>
      <c r="P36" s="20"/>
      <c r="Q36" s="77">
        <v>263.08</v>
      </c>
      <c r="R36" s="77">
        <v>305.39999999999998</v>
      </c>
      <c r="S36" s="77">
        <v>273.45999999999998</v>
      </c>
      <c r="T36" s="77">
        <v>252.41</v>
      </c>
      <c r="U36" s="77">
        <v>210.87</v>
      </c>
      <c r="V36" s="77">
        <v>250.62</v>
      </c>
      <c r="W36" s="77">
        <v>347.92</v>
      </c>
      <c r="X36" s="77">
        <v>684.48</v>
      </c>
      <c r="Y36" s="20"/>
      <c r="Z36" s="77">
        <v>1411.160342021315</v>
      </c>
      <c r="AA36" s="77" t="s">
        <v>249</v>
      </c>
      <c r="AB36" s="77" t="s">
        <v>249</v>
      </c>
      <c r="AC36" s="77" t="s">
        <v>249</v>
      </c>
      <c r="AD36" s="77" t="s">
        <v>249</v>
      </c>
    </row>
    <row r="37" spans="1:30" x14ac:dyDescent="0.15">
      <c r="A37" s="78"/>
      <c r="B37" s="449"/>
      <c r="C37" s="450"/>
      <c r="D37" s="356" t="s">
        <v>127</v>
      </c>
      <c r="E37" s="480"/>
      <c r="F37" s="455"/>
      <c r="G37" s="20"/>
      <c r="H37" s="77">
        <v>259.02999999999997</v>
      </c>
      <c r="I37" s="77">
        <v>231.88</v>
      </c>
      <c r="J37" s="77">
        <v>209.09</v>
      </c>
      <c r="K37" s="77">
        <v>199.17</v>
      </c>
      <c r="L37" s="77">
        <v>232.43</v>
      </c>
      <c r="M37" s="77">
        <v>223.83</v>
      </c>
      <c r="N37" s="77">
        <v>235.65</v>
      </c>
      <c r="O37" s="77">
        <v>263</v>
      </c>
      <c r="P37" s="20"/>
      <c r="Q37" s="77">
        <v>263</v>
      </c>
      <c r="R37" s="77">
        <v>305.44</v>
      </c>
      <c r="S37" s="77">
        <v>273.49</v>
      </c>
      <c r="T37" s="77">
        <v>250.09</v>
      </c>
      <c r="U37" s="77">
        <v>208.91</v>
      </c>
      <c r="V37" s="77">
        <v>250.24</v>
      </c>
      <c r="W37" s="77">
        <v>347.41</v>
      </c>
      <c r="X37" s="77">
        <v>691.28</v>
      </c>
      <c r="Y37" s="20"/>
      <c r="Z37" s="77">
        <v>1425.3312371517757</v>
      </c>
      <c r="AA37" s="77" t="s">
        <v>249</v>
      </c>
      <c r="AB37" s="77" t="s">
        <v>249</v>
      </c>
      <c r="AC37" s="77" t="s">
        <v>249</v>
      </c>
      <c r="AD37" s="77" t="s">
        <v>249</v>
      </c>
    </row>
    <row r="38" spans="1:30" x14ac:dyDescent="0.15">
      <c r="A38" s="78"/>
      <c r="B38" s="449"/>
      <c r="C38" s="450"/>
      <c r="D38" s="356" t="s">
        <v>125</v>
      </c>
      <c r="E38" s="480"/>
      <c r="F38" s="455"/>
      <c r="G38" s="20"/>
      <c r="H38" s="77">
        <v>259.79000000000002</v>
      </c>
      <c r="I38" s="77">
        <v>232.56</v>
      </c>
      <c r="J38" s="77">
        <v>209.71</v>
      </c>
      <c r="K38" s="77">
        <v>199.75</v>
      </c>
      <c r="L38" s="77">
        <v>233.11</v>
      </c>
      <c r="M38" s="77">
        <v>224.49</v>
      </c>
      <c r="N38" s="77">
        <v>233.66</v>
      </c>
      <c r="O38" s="77">
        <v>260.77999999999997</v>
      </c>
      <c r="P38" s="20"/>
      <c r="Q38" s="77">
        <v>260.77999999999997</v>
      </c>
      <c r="R38" s="77">
        <v>299.68</v>
      </c>
      <c r="S38" s="77">
        <v>267.16000000000003</v>
      </c>
      <c r="T38" s="77">
        <v>243.04</v>
      </c>
      <c r="U38" s="77">
        <v>204.82</v>
      </c>
      <c r="V38" s="77">
        <v>244.1</v>
      </c>
      <c r="W38" s="77">
        <v>341.05</v>
      </c>
      <c r="X38" s="77">
        <v>677.75</v>
      </c>
      <c r="Y38" s="20"/>
      <c r="Z38" s="77">
        <v>1389.3420369981168</v>
      </c>
      <c r="AA38" s="77" t="s">
        <v>249</v>
      </c>
      <c r="AB38" s="77" t="s">
        <v>249</v>
      </c>
      <c r="AC38" s="77" t="s">
        <v>249</v>
      </c>
      <c r="AD38" s="77" t="s">
        <v>249</v>
      </c>
    </row>
    <row r="39" spans="1:30" x14ac:dyDescent="0.15">
      <c r="A39" s="78"/>
      <c r="B39" s="332" t="s">
        <v>287</v>
      </c>
      <c r="C39" s="456" t="s">
        <v>49</v>
      </c>
      <c r="D39" s="457"/>
      <c r="E39" s="480"/>
      <c r="F39" s="455"/>
      <c r="G39" s="20"/>
      <c r="H39" s="77">
        <v>253.15</v>
      </c>
      <c r="I39" s="77">
        <v>213.57</v>
      </c>
      <c r="J39" s="77">
        <v>174.75</v>
      </c>
      <c r="K39" s="77">
        <v>160.27000000000001</v>
      </c>
      <c r="L39" s="77">
        <v>200.75</v>
      </c>
      <c r="M39" s="77">
        <v>199.06</v>
      </c>
      <c r="N39" s="77">
        <v>215.77</v>
      </c>
      <c r="O39" s="77">
        <v>243.36</v>
      </c>
      <c r="P39" s="20"/>
      <c r="Q39" s="77">
        <v>243.36</v>
      </c>
      <c r="R39" s="77">
        <v>281.18</v>
      </c>
      <c r="S39" s="77">
        <v>230.78</v>
      </c>
      <c r="T39" s="77">
        <v>206.32</v>
      </c>
      <c r="U39" s="77">
        <v>145.13</v>
      </c>
      <c r="V39" s="77">
        <v>187.07</v>
      </c>
      <c r="W39" s="77">
        <v>276.51</v>
      </c>
      <c r="X39" s="77">
        <v>586.80999999999995</v>
      </c>
      <c r="Y39" s="20"/>
      <c r="Z39" s="77">
        <v>1340.8984343575014</v>
      </c>
      <c r="AA39" s="77" t="s">
        <v>249</v>
      </c>
      <c r="AB39" s="77" t="s">
        <v>249</v>
      </c>
      <c r="AC39" s="77" t="s">
        <v>249</v>
      </c>
      <c r="AD39" s="77" t="s">
        <v>249</v>
      </c>
    </row>
    <row r="40" spans="1:30" x14ac:dyDescent="0.15">
      <c r="A40" s="78"/>
      <c r="B40" s="332" t="s">
        <v>288</v>
      </c>
      <c r="C40" s="458"/>
      <c r="D40" s="459"/>
      <c r="E40" s="480"/>
      <c r="F40" s="455"/>
      <c r="G40" s="20"/>
      <c r="H40" s="77"/>
      <c r="I40" s="77"/>
      <c r="J40" s="77"/>
      <c r="K40" s="77"/>
      <c r="L40" s="77"/>
      <c r="M40" s="77"/>
      <c r="N40" s="77"/>
      <c r="O40" s="77"/>
      <c r="P40" s="20"/>
      <c r="Q40" s="77"/>
      <c r="R40" s="77"/>
      <c r="S40" s="77"/>
      <c r="T40" s="77"/>
      <c r="U40" s="77"/>
      <c r="V40" s="77"/>
      <c r="W40" s="77"/>
      <c r="X40" s="77">
        <v>605.44000000000005</v>
      </c>
      <c r="Y40" s="20"/>
      <c r="Z40" s="77">
        <v>1412.1519869088315</v>
      </c>
      <c r="AA40" s="77" t="s">
        <v>249</v>
      </c>
      <c r="AB40" s="77" t="s">
        <v>249</v>
      </c>
      <c r="AC40" s="77" t="s">
        <v>249</v>
      </c>
      <c r="AD40" s="77" t="s">
        <v>249</v>
      </c>
    </row>
    <row r="41" spans="1:30" s="78" customFormat="1" x14ac:dyDescent="0.15">
      <c r="C41" s="358"/>
      <c r="D41" s="358"/>
      <c r="E41" s="359"/>
      <c r="F41" s="108"/>
      <c r="G41" s="360"/>
      <c r="H41" s="109"/>
      <c r="I41" s="109"/>
      <c r="J41" s="109"/>
      <c r="K41" s="109"/>
      <c r="L41" s="109"/>
      <c r="M41" s="109"/>
      <c r="N41" s="109"/>
      <c r="O41" s="109"/>
      <c r="P41" s="360"/>
      <c r="Q41" s="109"/>
      <c r="R41" s="109"/>
      <c r="S41" s="109"/>
      <c r="T41" s="109"/>
      <c r="U41" s="109"/>
      <c r="V41" s="109"/>
      <c r="W41" s="109"/>
      <c r="X41" s="109"/>
      <c r="Y41" s="360"/>
      <c r="Z41" s="109"/>
      <c r="AA41" s="109"/>
      <c r="AB41" s="109"/>
      <c r="AC41" s="109"/>
      <c r="AD41" s="109"/>
    </row>
    <row r="42" spans="1:30" s="78" customFormat="1" ht="12.6" customHeight="1" x14ac:dyDescent="0.15">
      <c r="B42" s="463" t="s">
        <v>259</v>
      </c>
      <c r="C42" s="464" t="s">
        <v>260</v>
      </c>
      <c r="D42" s="466" t="s">
        <v>112</v>
      </c>
      <c r="E42" s="466" t="s">
        <v>261</v>
      </c>
      <c r="F42" s="448"/>
      <c r="G42" s="20"/>
      <c r="H42" s="451" t="s">
        <v>204</v>
      </c>
      <c r="I42" s="452"/>
      <c r="J42" s="452"/>
      <c r="K42" s="452"/>
      <c r="L42" s="452"/>
      <c r="M42" s="452"/>
      <c r="N42" s="452"/>
      <c r="O42" s="453"/>
      <c r="P42" s="20"/>
      <c r="Q42" s="338" t="s">
        <v>289</v>
      </c>
      <c r="R42" s="339"/>
      <c r="S42" s="339"/>
      <c r="T42" s="339"/>
      <c r="U42" s="339"/>
      <c r="V42" s="339"/>
      <c r="W42" s="339"/>
      <c r="X42" s="339"/>
      <c r="Y42" s="20"/>
      <c r="Z42" s="339"/>
      <c r="AA42" s="339"/>
      <c r="AB42" s="339"/>
      <c r="AC42" s="339"/>
      <c r="AD42" s="340"/>
    </row>
    <row r="43" spans="1:30" s="78" customFormat="1" ht="12.6" customHeight="1" x14ac:dyDescent="0.15">
      <c r="B43" s="463"/>
      <c r="C43" s="464"/>
      <c r="D43" s="467"/>
      <c r="E43" s="467"/>
      <c r="F43" s="448"/>
      <c r="G43" s="20"/>
      <c r="H43" s="474" t="s">
        <v>207</v>
      </c>
      <c r="I43" s="475"/>
      <c r="J43" s="475"/>
      <c r="K43" s="475"/>
      <c r="L43" s="475"/>
      <c r="M43" s="475"/>
      <c r="N43" s="475"/>
      <c r="O43" s="476"/>
      <c r="P43" s="20"/>
      <c r="Q43" s="341" t="s">
        <v>290</v>
      </c>
      <c r="R43" s="342"/>
      <c r="S43" s="342"/>
      <c r="T43" s="342"/>
      <c r="U43" s="342"/>
      <c r="V43" s="342"/>
      <c r="W43" s="342"/>
      <c r="X43" s="342"/>
      <c r="Y43" s="20"/>
      <c r="Z43" s="342"/>
      <c r="AA43" s="342"/>
      <c r="AB43" s="342"/>
      <c r="AC43" s="342"/>
      <c r="AD43" s="343"/>
    </row>
    <row r="44" spans="1:30" s="78" customFormat="1" ht="33.75" x14ac:dyDescent="0.15">
      <c r="B44" s="463"/>
      <c r="C44" s="464"/>
      <c r="D44" s="467"/>
      <c r="E44" s="467"/>
      <c r="F44" s="10" t="s">
        <v>109</v>
      </c>
      <c r="G44" s="20"/>
      <c r="H44" s="11" t="s">
        <v>143</v>
      </c>
      <c r="I44" s="11" t="s">
        <v>145</v>
      </c>
      <c r="J44" s="11" t="s">
        <v>146</v>
      </c>
      <c r="K44" s="11" t="s">
        <v>147</v>
      </c>
      <c r="L44" s="11" t="s">
        <v>148</v>
      </c>
      <c r="M44" s="12" t="s">
        <v>149</v>
      </c>
      <c r="N44" s="11" t="s">
        <v>150</v>
      </c>
      <c r="O44" s="11" t="s">
        <v>151</v>
      </c>
      <c r="P44" s="20"/>
      <c r="Q44" s="11" t="s">
        <v>152</v>
      </c>
      <c r="R44" s="13" t="s">
        <v>153</v>
      </c>
      <c r="S44" s="13" t="s">
        <v>154</v>
      </c>
      <c r="T44" s="14" t="s">
        <v>155</v>
      </c>
      <c r="U44" s="13" t="s">
        <v>156</v>
      </c>
      <c r="V44" s="13" t="s">
        <v>157</v>
      </c>
      <c r="W44" s="13" t="s">
        <v>158</v>
      </c>
      <c r="X44" s="13" t="s">
        <v>110</v>
      </c>
      <c r="Y44" s="20"/>
      <c r="Z44" s="13" t="s">
        <v>159</v>
      </c>
      <c r="AA44" s="13" t="s">
        <v>160</v>
      </c>
      <c r="AB44" s="13" t="s">
        <v>161</v>
      </c>
      <c r="AC44" s="13" t="s">
        <v>162</v>
      </c>
      <c r="AD44" s="13" t="s">
        <v>210</v>
      </c>
    </row>
    <row r="45" spans="1:30" s="78" customFormat="1" x14ac:dyDescent="0.15">
      <c r="B45" s="463"/>
      <c r="C45" s="464"/>
      <c r="D45" s="467"/>
      <c r="E45" s="467"/>
      <c r="F45" s="10" t="s">
        <v>262</v>
      </c>
      <c r="G45" s="20"/>
      <c r="H45" s="15" t="s">
        <v>212</v>
      </c>
      <c r="I45" s="15" t="s">
        <v>213</v>
      </c>
      <c r="J45" s="15" t="s">
        <v>214</v>
      </c>
      <c r="K45" s="15" t="s">
        <v>215</v>
      </c>
      <c r="L45" s="15" t="s">
        <v>216</v>
      </c>
      <c r="M45" s="16" t="s">
        <v>217</v>
      </c>
      <c r="N45" s="15" t="s">
        <v>218</v>
      </c>
      <c r="O45" s="15" t="s">
        <v>219</v>
      </c>
      <c r="P45" s="20"/>
      <c r="Q45" s="353" t="s">
        <v>220</v>
      </c>
      <c r="R45" s="15" t="s">
        <v>221</v>
      </c>
      <c r="S45" s="15" t="s">
        <v>222</v>
      </c>
      <c r="T45" s="17" t="s">
        <v>223</v>
      </c>
      <c r="U45" s="15" t="s">
        <v>224</v>
      </c>
      <c r="V45" s="15" t="s">
        <v>225</v>
      </c>
      <c r="W45" s="15" t="s">
        <v>226</v>
      </c>
      <c r="X45" s="15" t="s">
        <v>227</v>
      </c>
      <c r="Y45" s="20"/>
      <c r="Z45" s="15" t="s">
        <v>228</v>
      </c>
      <c r="AA45" s="15" t="s">
        <v>229</v>
      </c>
      <c r="AB45" s="15" t="s">
        <v>230</v>
      </c>
      <c r="AC45" s="15" t="s">
        <v>231</v>
      </c>
      <c r="AD45" s="15" t="s">
        <v>232</v>
      </c>
    </row>
    <row r="46" spans="1:30" s="78" customFormat="1" ht="12.6" customHeight="1" x14ac:dyDescent="0.15">
      <c r="B46" s="463"/>
      <c r="C46" s="464"/>
      <c r="D46" s="468"/>
      <c r="E46" s="468"/>
      <c r="F46" s="18" t="s">
        <v>263</v>
      </c>
      <c r="G46" s="20"/>
      <c r="H46" s="13" t="s">
        <v>264</v>
      </c>
      <c r="I46" s="13" t="s">
        <v>265</v>
      </c>
      <c r="J46" s="13" t="s">
        <v>266</v>
      </c>
      <c r="K46" s="13" t="s">
        <v>267</v>
      </c>
      <c r="L46" s="13" t="s">
        <v>268</v>
      </c>
      <c r="M46" s="13" t="s">
        <v>269</v>
      </c>
      <c r="N46" s="13" t="s">
        <v>270</v>
      </c>
      <c r="O46" s="13" t="s">
        <v>271</v>
      </c>
      <c r="P46" s="20"/>
      <c r="Q46" s="13" t="s">
        <v>271</v>
      </c>
      <c r="R46" s="13" t="s">
        <v>272</v>
      </c>
      <c r="S46" s="13" t="s">
        <v>273</v>
      </c>
      <c r="T46" s="14" t="s">
        <v>274</v>
      </c>
      <c r="U46" s="13" t="s">
        <v>275</v>
      </c>
      <c r="V46" s="13" t="s">
        <v>276</v>
      </c>
      <c r="W46" s="13" t="s">
        <v>277</v>
      </c>
      <c r="X46" s="13" t="s">
        <v>278</v>
      </c>
      <c r="Y46" s="20"/>
      <c r="Z46" s="13" t="s">
        <v>279</v>
      </c>
      <c r="AA46" s="13"/>
      <c r="AB46" s="13" t="s">
        <v>280</v>
      </c>
      <c r="AC46" s="13"/>
      <c r="AD46" s="13" t="s">
        <v>281</v>
      </c>
    </row>
    <row r="47" spans="1:30" ht="9" customHeight="1" x14ac:dyDescent="0.15">
      <c r="A47" s="78"/>
      <c r="B47" s="477" t="s">
        <v>291</v>
      </c>
      <c r="C47" s="478"/>
      <c r="D47" s="478"/>
      <c r="E47" s="478"/>
      <c r="F47" s="479"/>
      <c r="G47" s="20"/>
      <c r="H47" s="354"/>
      <c r="I47" s="354"/>
      <c r="J47" s="354"/>
      <c r="K47" s="354"/>
      <c r="L47" s="354"/>
      <c r="M47" s="354"/>
      <c r="N47" s="354"/>
      <c r="O47" s="354"/>
      <c r="P47" s="20"/>
      <c r="Q47" s="355"/>
      <c r="R47" s="355"/>
      <c r="S47" s="355"/>
      <c r="T47" s="355"/>
      <c r="U47" s="355"/>
      <c r="V47" s="355"/>
      <c r="W47" s="355"/>
      <c r="X47" s="355"/>
      <c r="Y47" s="20"/>
      <c r="Z47" s="355"/>
      <c r="AA47" s="355"/>
      <c r="AB47" s="355"/>
      <c r="AC47" s="355"/>
      <c r="AD47" s="355"/>
    </row>
    <row r="48" spans="1:30" x14ac:dyDescent="0.15">
      <c r="A48" s="78"/>
      <c r="B48" s="449" t="s">
        <v>283</v>
      </c>
      <c r="C48" s="450" t="s">
        <v>284</v>
      </c>
      <c r="D48" s="356" t="s">
        <v>131</v>
      </c>
      <c r="E48" s="480" t="s">
        <v>285</v>
      </c>
      <c r="F48" s="455"/>
      <c r="G48" s="20"/>
      <c r="H48" s="77"/>
      <c r="I48" s="77"/>
      <c r="J48" s="77"/>
      <c r="K48" s="77"/>
      <c r="L48" s="77"/>
      <c r="M48" s="77"/>
      <c r="N48" s="77"/>
      <c r="O48" s="77"/>
      <c r="P48" s="20"/>
      <c r="Q48" s="77"/>
      <c r="R48" s="77"/>
      <c r="S48" s="77"/>
      <c r="T48" s="77"/>
      <c r="U48" s="77"/>
      <c r="V48" s="77"/>
      <c r="W48" s="77"/>
      <c r="X48" s="77"/>
      <c r="Y48" s="20"/>
      <c r="Z48" s="77">
        <v>115.64174154827565</v>
      </c>
      <c r="AA48" s="77" t="s">
        <v>249</v>
      </c>
      <c r="AB48" s="77" t="s">
        <v>249</v>
      </c>
      <c r="AC48" s="77" t="s">
        <v>249</v>
      </c>
      <c r="AD48" s="77" t="s">
        <v>249</v>
      </c>
    </row>
    <row r="49" spans="1:30" x14ac:dyDescent="0.15">
      <c r="A49" s="78"/>
      <c r="B49" s="449"/>
      <c r="C49" s="450"/>
      <c r="D49" s="356" t="s">
        <v>132</v>
      </c>
      <c r="E49" s="480"/>
      <c r="F49" s="455"/>
      <c r="G49" s="20"/>
      <c r="H49" s="77"/>
      <c r="I49" s="77"/>
      <c r="J49" s="77"/>
      <c r="K49" s="77"/>
      <c r="L49" s="77"/>
      <c r="M49" s="77"/>
      <c r="N49" s="77"/>
      <c r="O49" s="77"/>
      <c r="P49" s="20"/>
      <c r="Q49" s="77"/>
      <c r="R49" s="77"/>
      <c r="S49" s="77"/>
      <c r="T49" s="77"/>
      <c r="U49" s="77"/>
      <c r="V49" s="77"/>
      <c r="W49" s="77"/>
      <c r="X49" s="77"/>
      <c r="Y49" s="20"/>
      <c r="Z49" s="77">
        <v>113.42092996346099</v>
      </c>
      <c r="AA49" s="77" t="s">
        <v>249</v>
      </c>
      <c r="AB49" s="77" t="s">
        <v>249</v>
      </c>
      <c r="AC49" s="77" t="s">
        <v>249</v>
      </c>
      <c r="AD49" s="77" t="s">
        <v>249</v>
      </c>
    </row>
    <row r="50" spans="1:30" x14ac:dyDescent="0.15">
      <c r="A50" s="78"/>
      <c r="B50" s="449"/>
      <c r="C50" s="450"/>
      <c r="D50" s="356" t="s">
        <v>129</v>
      </c>
      <c r="E50" s="480"/>
      <c r="F50" s="455"/>
      <c r="G50" s="20"/>
      <c r="H50" s="77"/>
      <c r="I50" s="77"/>
      <c r="J50" s="77"/>
      <c r="K50" s="77"/>
      <c r="L50" s="77"/>
      <c r="M50" s="77"/>
      <c r="N50" s="77"/>
      <c r="O50" s="77"/>
      <c r="P50" s="20"/>
      <c r="Q50" s="77"/>
      <c r="R50" s="77"/>
      <c r="S50" s="77"/>
      <c r="T50" s="77"/>
      <c r="U50" s="77"/>
      <c r="V50" s="77"/>
      <c r="W50" s="77"/>
      <c r="X50" s="77"/>
      <c r="Y50" s="20"/>
      <c r="Z50" s="77">
        <v>117.20465317974102</v>
      </c>
      <c r="AA50" s="77" t="s">
        <v>249</v>
      </c>
      <c r="AB50" s="77" t="s">
        <v>249</v>
      </c>
      <c r="AC50" s="77" t="s">
        <v>249</v>
      </c>
      <c r="AD50" s="77" t="s">
        <v>249</v>
      </c>
    </row>
    <row r="51" spans="1:30" x14ac:dyDescent="0.15">
      <c r="A51" s="78"/>
      <c r="B51" s="449"/>
      <c r="C51" s="450"/>
      <c r="D51" s="356" t="s">
        <v>128</v>
      </c>
      <c r="E51" s="480"/>
      <c r="F51" s="455"/>
      <c r="G51" s="20"/>
      <c r="H51" s="77"/>
      <c r="I51" s="77"/>
      <c r="J51" s="77"/>
      <c r="K51" s="77"/>
      <c r="L51" s="77"/>
      <c r="M51" s="77"/>
      <c r="N51" s="77"/>
      <c r="O51" s="77"/>
      <c r="P51" s="20"/>
      <c r="Q51" s="77"/>
      <c r="R51" s="77"/>
      <c r="S51" s="77"/>
      <c r="T51" s="77"/>
      <c r="U51" s="77"/>
      <c r="V51" s="77"/>
      <c r="W51" s="77"/>
      <c r="X51" s="77"/>
      <c r="Y51" s="20"/>
      <c r="Z51" s="77">
        <v>118.62802264167661</v>
      </c>
      <c r="AA51" s="77" t="s">
        <v>249</v>
      </c>
      <c r="AB51" s="77" t="s">
        <v>249</v>
      </c>
      <c r="AC51" s="77" t="s">
        <v>249</v>
      </c>
      <c r="AD51" s="77" t="s">
        <v>249</v>
      </c>
    </row>
    <row r="52" spans="1:30" x14ac:dyDescent="0.15">
      <c r="A52" s="78"/>
      <c r="B52" s="449"/>
      <c r="C52" s="450"/>
      <c r="D52" s="356" t="s">
        <v>133</v>
      </c>
      <c r="E52" s="480"/>
      <c r="F52" s="455"/>
      <c r="G52" s="20"/>
      <c r="H52" s="77"/>
      <c r="I52" s="77"/>
      <c r="J52" s="77"/>
      <c r="K52" s="77"/>
      <c r="L52" s="77"/>
      <c r="M52" s="77"/>
      <c r="N52" s="77"/>
      <c r="O52" s="77"/>
      <c r="P52" s="20"/>
      <c r="Q52" s="77"/>
      <c r="R52" s="77"/>
      <c r="S52" s="77"/>
      <c r="T52" s="77"/>
      <c r="U52" s="77"/>
      <c r="V52" s="77"/>
      <c r="W52" s="77"/>
      <c r="X52" s="77"/>
      <c r="Y52" s="20"/>
      <c r="Z52" s="77">
        <v>115.84220763496435</v>
      </c>
      <c r="AA52" s="77" t="s">
        <v>249</v>
      </c>
      <c r="AB52" s="77" t="s">
        <v>249</v>
      </c>
      <c r="AC52" s="77" t="s">
        <v>249</v>
      </c>
      <c r="AD52" s="77" t="s">
        <v>249</v>
      </c>
    </row>
    <row r="53" spans="1:30" x14ac:dyDescent="0.15">
      <c r="A53" s="78"/>
      <c r="B53" s="449"/>
      <c r="C53" s="450"/>
      <c r="D53" s="356" t="s">
        <v>123</v>
      </c>
      <c r="E53" s="480"/>
      <c r="F53" s="455"/>
      <c r="G53" s="20"/>
      <c r="H53" s="77"/>
      <c r="I53" s="77"/>
      <c r="J53" s="77"/>
      <c r="K53" s="77"/>
      <c r="L53" s="77"/>
      <c r="M53" s="77"/>
      <c r="N53" s="77"/>
      <c r="O53" s="77"/>
      <c r="P53" s="20"/>
      <c r="Q53" s="77"/>
      <c r="R53" s="77"/>
      <c r="S53" s="77"/>
      <c r="T53" s="77"/>
      <c r="U53" s="77"/>
      <c r="V53" s="77"/>
      <c r="W53" s="77"/>
      <c r="X53" s="77"/>
      <c r="Y53" s="20"/>
      <c r="Z53" s="77">
        <v>112.20619097580567</v>
      </c>
      <c r="AA53" s="77" t="s">
        <v>249</v>
      </c>
      <c r="AB53" s="77" t="s">
        <v>249</v>
      </c>
      <c r="AC53" s="77" t="s">
        <v>249</v>
      </c>
      <c r="AD53" s="77" t="s">
        <v>249</v>
      </c>
    </row>
    <row r="54" spans="1:30" x14ac:dyDescent="0.15">
      <c r="A54" s="78"/>
      <c r="B54" s="449"/>
      <c r="C54" s="450"/>
      <c r="D54" s="356" t="s">
        <v>122</v>
      </c>
      <c r="E54" s="480"/>
      <c r="F54" s="455"/>
      <c r="G54" s="20"/>
      <c r="H54" s="77"/>
      <c r="I54" s="77"/>
      <c r="J54" s="77"/>
      <c r="K54" s="77"/>
      <c r="L54" s="77"/>
      <c r="M54" s="77"/>
      <c r="N54" s="77"/>
      <c r="O54" s="77"/>
      <c r="P54" s="20"/>
      <c r="Q54" s="77"/>
      <c r="R54" s="77"/>
      <c r="S54" s="77"/>
      <c r="T54" s="77"/>
      <c r="U54" s="77"/>
      <c r="V54" s="77"/>
      <c r="W54" s="77"/>
      <c r="X54" s="77"/>
      <c r="Y54" s="20"/>
      <c r="Z54" s="77">
        <v>113.91506660388404</v>
      </c>
      <c r="AA54" s="77" t="s">
        <v>249</v>
      </c>
      <c r="AB54" s="77" t="s">
        <v>249</v>
      </c>
      <c r="AC54" s="77" t="s">
        <v>249</v>
      </c>
      <c r="AD54" s="77" t="s">
        <v>249</v>
      </c>
    </row>
    <row r="55" spans="1:30" x14ac:dyDescent="0.15">
      <c r="A55" s="78"/>
      <c r="B55" s="449"/>
      <c r="C55" s="450"/>
      <c r="D55" s="356" t="s">
        <v>126</v>
      </c>
      <c r="E55" s="480"/>
      <c r="F55" s="455"/>
      <c r="G55" s="20"/>
      <c r="H55" s="77"/>
      <c r="I55" s="77"/>
      <c r="J55" s="77"/>
      <c r="K55" s="77"/>
      <c r="L55" s="77"/>
      <c r="M55" s="77"/>
      <c r="N55" s="77"/>
      <c r="O55" s="77"/>
      <c r="P55" s="20"/>
      <c r="Q55" s="77"/>
      <c r="R55" s="77"/>
      <c r="S55" s="77"/>
      <c r="T55" s="77"/>
      <c r="U55" s="77"/>
      <c r="V55" s="77"/>
      <c r="W55" s="77"/>
      <c r="X55" s="77"/>
      <c r="Y55" s="20"/>
      <c r="Z55" s="77">
        <v>115.45386703092433</v>
      </c>
      <c r="AA55" s="77" t="s">
        <v>249</v>
      </c>
      <c r="AB55" s="77" t="s">
        <v>249</v>
      </c>
      <c r="AC55" s="77" t="s">
        <v>249</v>
      </c>
      <c r="AD55" s="77" t="s">
        <v>249</v>
      </c>
    </row>
    <row r="56" spans="1:30" x14ac:dyDescent="0.15">
      <c r="A56" s="78"/>
      <c r="B56" s="449"/>
      <c r="C56" s="450"/>
      <c r="D56" s="356" t="s">
        <v>130</v>
      </c>
      <c r="E56" s="480"/>
      <c r="F56" s="455"/>
      <c r="G56" s="20"/>
      <c r="H56" s="77"/>
      <c r="I56" s="77"/>
      <c r="J56" s="77"/>
      <c r="K56" s="77"/>
      <c r="L56" s="77"/>
      <c r="M56" s="77"/>
      <c r="N56" s="77"/>
      <c r="O56" s="77"/>
      <c r="P56" s="20"/>
      <c r="Q56" s="77"/>
      <c r="R56" s="77"/>
      <c r="S56" s="77"/>
      <c r="T56" s="77"/>
      <c r="U56" s="77"/>
      <c r="V56" s="77"/>
      <c r="W56" s="77"/>
      <c r="X56" s="77"/>
      <c r="Y56" s="20"/>
      <c r="Z56" s="77">
        <v>115.70987941924344</v>
      </c>
      <c r="AA56" s="77" t="s">
        <v>249</v>
      </c>
      <c r="AB56" s="77" t="s">
        <v>249</v>
      </c>
      <c r="AC56" s="77" t="s">
        <v>249</v>
      </c>
      <c r="AD56" s="77" t="s">
        <v>249</v>
      </c>
    </row>
    <row r="57" spans="1:30" x14ac:dyDescent="0.15">
      <c r="A57" s="78"/>
      <c r="B57" s="449"/>
      <c r="C57" s="450"/>
      <c r="D57" s="356" t="s">
        <v>135</v>
      </c>
      <c r="E57" s="480"/>
      <c r="F57" s="455"/>
      <c r="G57" s="20"/>
      <c r="H57" s="77"/>
      <c r="I57" s="77"/>
      <c r="J57" s="77"/>
      <c r="K57" s="77"/>
      <c r="L57" s="77"/>
      <c r="M57" s="77"/>
      <c r="N57" s="77"/>
      <c r="O57" s="77"/>
      <c r="P57" s="20"/>
      <c r="Q57" s="77"/>
      <c r="R57" s="77"/>
      <c r="S57" s="77"/>
      <c r="T57" s="77"/>
      <c r="U57" s="77"/>
      <c r="V57" s="77"/>
      <c r="W57" s="77"/>
      <c r="X57" s="77"/>
      <c r="Y57" s="20"/>
      <c r="Z57" s="77">
        <v>114.99853602493809</v>
      </c>
      <c r="AA57" s="77" t="s">
        <v>249</v>
      </c>
      <c r="AB57" s="77" t="s">
        <v>249</v>
      </c>
      <c r="AC57" s="77" t="s">
        <v>249</v>
      </c>
      <c r="AD57" s="77" t="s">
        <v>249</v>
      </c>
    </row>
    <row r="58" spans="1:30" x14ac:dyDescent="0.15">
      <c r="A58" s="78"/>
      <c r="B58" s="449"/>
      <c r="C58" s="450"/>
      <c r="D58" s="356" t="s">
        <v>134</v>
      </c>
      <c r="E58" s="480"/>
      <c r="F58" s="455"/>
      <c r="G58" s="20"/>
      <c r="H58" s="77"/>
      <c r="I58" s="77"/>
      <c r="J58" s="77"/>
      <c r="K58" s="77"/>
      <c r="L58" s="77"/>
      <c r="M58" s="77"/>
      <c r="N58" s="77"/>
      <c r="O58" s="77"/>
      <c r="P58" s="20"/>
      <c r="Q58" s="77"/>
      <c r="R58" s="77"/>
      <c r="S58" s="77"/>
      <c r="T58" s="77"/>
      <c r="U58" s="77"/>
      <c r="V58" s="77"/>
      <c r="W58" s="77"/>
      <c r="X58" s="77"/>
      <c r="Y58" s="20"/>
      <c r="Z58" s="77">
        <v>113.80159558625266</v>
      </c>
      <c r="AA58" s="77" t="s">
        <v>249</v>
      </c>
      <c r="AB58" s="77" t="s">
        <v>249</v>
      </c>
      <c r="AC58" s="77" t="s">
        <v>249</v>
      </c>
      <c r="AD58" s="77" t="s">
        <v>249</v>
      </c>
    </row>
    <row r="59" spans="1:30" x14ac:dyDescent="0.15">
      <c r="A59" s="78"/>
      <c r="B59" s="449"/>
      <c r="C59" s="450"/>
      <c r="D59" s="356" t="s">
        <v>124</v>
      </c>
      <c r="E59" s="480"/>
      <c r="F59" s="455"/>
      <c r="G59" s="20"/>
      <c r="H59" s="77"/>
      <c r="I59" s="77"/>
      <c r="J59" s="77"/>
      <c r="K59" s="77"/>
      <c r="L59" s="77"/>
      <c r="M59" s="77"/>
      <c r="N59" s="77"/>
      <c r="O59" s="77"/>
      <c r="P59" s="20"/>
      <c r="Q59" s="77"/>
      <c r="R59" s="77"/>
      <c r="S59" s="77"/>
      <c r="T59" s="77"/>
      <c r="U59" s="77"/>
      <c r="V59" s="77"/>
      <c r="W59" s="77"/>
      <c r="X59" s="77"/>
      <c r="Y59" s="20"/>
      <c r="Z59" s="77">
        <v>114.87043346843511</v>
      </c>
      <c r="AA59" s="77" t="s">
        <v>249</v>
      </c>
      <c r="AB59" s="77" t="s">
        <v>249</v>
      </c>
      <c r="AC59" s="77" t="s">
        <v>249</v>
      </c>
      <c r="AD59" s="77" t="s">
        <v>249</v>
      </c>
    </row>
    <row r="60" spans="1:30" x14ac:dyDescent="0.15">
      <c r="A60" s="78"/>
      <c r="B60" s="449"/>
      <c r="C60" s="450"/>
      <c r="D60" s="356" t="s">
        <v>127</v>
      </c>
      <c r="E60" s="480"/>
      <c r="F60" s="455"/>
      <c r="G60" s="20"/>
      <c r="H60" s="77"/>
      <c r="I60" s="77"/>
      <c r="J60" s="77"/>
      <c r="K60" s="77"/>
      <c r="L60" s="77"/>
      <c r="M60" s="77"/>
      <c r="N60" s="77"/>
      <c r="O60" s="77"/>
      <c r="P60" s="20"/>
      <c r="Q60" s="77"/>
      <c r="R60" s="77"/>
      <c r="S60" s="77"/>
      <c r="T60" s="77"/>
      <c r="U60" s="77"/>
      <c r="V60" s="77"/>
      <c r="W60" s="77"/>
      <c r="X60" s="77"/>
      <c r="Y60" s="20"/>
      <c r="Z60" s="77">
        <v>116.20435574949937</v>
      </c>
      <c r="AA60" s="77" t="s">
        <v>249</v>
      </c>
      <c r="AB60" s="77" t="s">
        <v>249</v>
      </c>
      <c r="AC60" s="77" t="s">
        <v>249</v>
      </c>
      <c r="AD60" s="77" t="s">
        <v>249</v>
      </c>
    </row>
    <row r="61" spans="1:30" x14ac:dyDescent="0.15">
      <c r="A61" s="78"/>
      <c r="B61" s="449"/>
      <c r="C61" s="450"/>
      <c r="D61" s="356" t="s">
        <v>125</v>
      </c>
      <c r="E61" s="480"/>
      <c r="F61" s="455"/>
      <c r="G61" s="20"/>
      <c r="H61" s="77"/>
      <c r="I61" s="77"/>
      <c r="J61" s="77"/>
      <c r="K61" s="77"/>
      <c r="L61" s="77"/>
      <c r="M61" s="77"/>
      <c r="N61" s="77"/>
      <c r="O61" s="77"/>
      <c r="P61" s="20"/>
      <c r="Q61" s="77"/>
      <c r="R61" s="77"/>
      <c r="S61" s="77"/>
      <c r="T61" s="77"/>
      <c r="U61" s="77"/>
      <c r="V61" s="77"/>
      <c r="W61" s="77"/>
      <c r="X61" s="77"/>
      <c r="Y61" s="20"/>
      <c r="Z61" s="77">
        <v>112.72609877435235</v>
      </c>
      <c r="AA61" s="77" t="s">
        <v>249</v>
      </c>
      <c r="AB61" s="77" t="s">
        <v>249</v>
      </c>
      <c r="AC61" s="77" t="s">
        <v>249</v>
      </c>
      <c r="AD61" s="77" t="s">
        <v>249</v>
      </c>
    </row>
    <row r="62" spans="1:30" x14ac:dyDescent="0.15">
      <c r="A62" s="78"/>
      <c r="B62" s="449"/>
      <c r="C62" s="450" t="s">
        <v>286</v>
      </c>
      <c r="D62" s="356" t="s">
        <v>131</v>
      </c>
      <c r="E62" s="480"/>
      <c r="F62" s="455"/>
      <c r="G62" s="20"/>
      <c r="H62" s="77"/>
      <c r="I62" s="77"/>
      <c r="J62" s="77"/>
      <c r="K62" s="77"/>
      <c r="L62" s="77"/>
      <c r="M62" s="77"/>
      <c r="N62" s="77"/>
      <c r="O62" s="77"/>
      <c r="P62" s="20"/>
      <c r="Q62" s="77"/>
      <c r="R62" s="77"/>
      <c r="S62" s="77"/>
      <c r="T62" s="77"/>
      <c r="U62" s="77"/>
      <c r="V62" s="77"/>
      <c r="W62" s="77"/>
      <c r="X62" s="77"/>
      <c r="Y62" s="20"/>
      <c r="Z62" s="77">
        <v>133.29805313463677</v>
      </c>
      <c r="AA62" s="77" t="s">
        <v>249</v>
      </c>
      <c r="AB62" s="77" t="s">
        <v>249</v>
      </c>
      <c r="AC62" s="77" t="s">
        <v>249</v>
      </c>
      <c r="AD62" s="77" t="s">
        <v>249</v>
      </c>
    </row>
    <row r="63" spans="1:30" x14ac:dyDescent="0.15">
      <c r="A63" s="78"/>
      <c r="B63" s="449"/>
      <c r="C63" s="450"/>
      <c r="D63" s="356" t="s">
        <v>132</v>
      </c>
      <c r="E63" s="480"/>
      <c r="F63" s="455"/>
      <c r="G63" s="20"/>
      <c r="H63" s="77"/>
      <c r="I63" s="77"/>
      <c r="J63" s="77"/>
      <c r="K63" s="77"/>
      <c r="L63" s="77"/>
      <c r="M63" s="77"/>
      <c r="N63" s="77"/>
      <c r="O63" s="77"/>
      <c r="P63" s="20"/>
      <c r="Q63" s="77"/>
      <c r="R63" s="77"/>
      <c r="S63" s="77"/>
      <c r="T63" s="77"/>
      <c r="U63" s="77"/>
      <c r="V63" s="77"/>
      <c r="W63" s="77"/>
      <c r="X63" s="77"/>
      <c r="Y63" s="20"/>
      <c r="Z63" s="77">
        <v>130.99075870030109</v>
      </c>
      <c r="AA63" s="77" t="s">
        <v>249</v>
      </c>
      <c r="AB63" s="77" t="s">
        <v>249</v>
      </c>
      <c r="AC63" s="77" t="s">
        <v>249</v>
      </c>
      <c r="AD63" s="77" t="s">
        <v>249</v>
      </c>
    </row>
    <row r="64" spans="1:30" x14ac:dyDescent="0.15">
      <c r="A64" s="78"/>
      <c r="B64" s="449"/>
      <c r="C64" s="450"/>
      <c r="D64" s="356" t="s">
        <v>129</v>
      </c>
      <c r="E64" s="480"/>
      <c r="F64" s="455"/>
      <c r="G64" s="20"/>
      <c r="H64" s="77"/>
      <c r="I64" s="77"/>
      <c r="J64" s="77"/>
      <c r="K64" s="77"/>
      <c r="L64" s="77"/>
      <c r="M64" s="77"/>
      <c r="N64" s="77"/>
      <c r="O64" s="77"/>
      <c r="P64" s="20"/>
      <c r="Q64" s="77"/>
      <c r="R64" s="77"/>
      <c r="S64" s="77"/>
      <c r="T64" s="77"/>
      <c r="U64" s="77"/>
      <c r="V64" s="77"/>
      <c r="W64" s="77"/>
      <c r="X64" s="77"/>
      <c r="Y64" s="20"/>
      <c r="Z64" s="77">
        <v>134.9797077241694</v>
      </c>
      <c r="AA64" s="77" t="s">
        <v>249</v>
      </c>
      <c r="AB64" s="77" t="s">
        <v>249</v>
      </c>
      <c r="AC64" s="77" t="s">
        <v>249</v>
      </c>
      <c r="AD64" s="77" t="s">
        <v>249</v>
      </c>
    </row>
    <row r="65" spans="1:30" x14ac:dyDescent="0.15">
      <c r="A65" s="78"/>
      <c r="B65" s="449"/>
      <c r="C65" s="450"/>
      <c r="D65" s="356" t="s">
        <v>128</v>
      </c>
      <c r="E65" s="480"/>
      <c r="F65" s="455"/>
      <c r="G65" s="20"/>
      <c r="H65" s="77"/>
      <c r="I65" s="77"/>
      <c r="J65" s="77"/>
      <c r="K65" s="77"/>
      <c r="L65" s="77"/>
      <c r="M65" s="77"/>
      <c r="N65" s="77"/>
      <c r="O65" s="77"/>
      <c r="P65" s="20"/>
      <c r="Q65" s="77"/>
      <c r="R65" s="77"/>
      <c r="S65" s="77"/>
      <c r="T65" s="77"/>
      <c r="U65" s="77"/>
      <c r="V65" s="77"/>
      <c r="W65" s="77"/>
      <c r="X65" s="77"/>
      <c r="Y65" s="20"/>
      <c r="Z65" s="77">
        <v>136.44607671078543</v>
      </c>
      <c r="AA65" s="77" t="s">
        <v>249</v>
      </c>
      <c r="AB65" s="77" t="s">
        <v>249</v>
      </c>
      <c r="AC65" s="77" t="s">
        <v>249</v>
      </c>
      <c r="AD65" s="77" t="s">
        <v>249</v>
      </c>
    </row>
    <row r="66" spans="1:30" x14ac:dyDescent="0.15">
      <c r="A66" s="78"/>
      <c r="B66" s="449"/>
      <c r="C66" s="450"/>
      <c r="D66" s="356" t="s">
        <v>133</v>
      </c>
      <c r="E66" s="480"/>
      <c r="F66" s="455"/>
      <c r="G66" s="20"/>
      <c r="H66" s="77"/>
      <c r="I66" s="77"/>
      <c r="J66" s="77"/>
      <c r="K66" s="77"/>
      <c r="L66" s="77"/>
      <c r="M66" s="77"/>
      <c r="N66" s="77"/>
      <c r="O66" s="77"/>
      <c r="P66" s="20"/>
      <c r="Q66" s="77"/>
      <c r="R66" s="77"/>
      <c r="S66" s="77"/>
      <c r="T66" s="77"/>
      <c r="U66" s="77"/>
      <c r="V66" s="77"/>
      <c r="W66" s="77"/>
      <c r="X66" s="77"/>
      <c r="Y66" s="20"/>
      <c r="Z66" s="77">
        <v>133.6866274208264</v>
      </c>
      <c r="AA66" s="77" t="s">
        <v>249</v>
      </c>
      <c r="AB66" s="77" t="s">
        <v>249</v>
      </c>
      <c r="AC66" s="77" t="s">
        <v>249</v>
      </c>
      <c r="AD66" s="77" t="s">
        <v>249</v>
      </c>
    </row>
    <row r="67" spans="1:30" x14ac:dyDescent="0.15">
      <c r="A67" s="78"/>
      <c r="B67" s="449"/>
      <c r="C67" s="450"/>
      <c r="D67" s="356" t="s">
        <v>123</v>
      </c>
      <c r="E67" s="480"/>
      <c r="F67" s="455"/>
      <c r="G67" s="20"/>
      <c r="H67" s="77"/>
      <c r="I67" s="77"/>
      <c r="J67" s="77"/>
      <c r="K67" s="77"/>
      <c r="L67" s="77"/>
      <c r="M67" s="77"/>
      <c r="N67" s="77"/>
      <c r="O67" s="77"/>
      <c r="P67" s="20"/>
      <c r="Q67" s="77"/>
      <c r="R67" s="77"/>
      <c r="S67" s="77"/>
      <c r="T67" s="77"/>
      <c r="U67" s="77"/>
      <c r="V67" s="77"/>
      <c r="W67" s="77"/>
      <c r="X67" s="77"/>
      <c r="Y67" s="20"/>
      <c r="Z67" s="77">
        <v>129.52287333983028</v>
      </c>
      <c r="AA67" s="77" t="s">
        <v>249</v>
      </c>
      <c r="AB67" s="77" t="s">
        <v>249</v>
      </c>
      <c r="AC67" s="77" t="s">
        <v>249</v>
      </c>
      <c r="AD67" s="77" t="s">
        <v>249</v>
      </c>
    </row>
    <row r="68" spans="1:30" x14ac:dyDescent="0.15">
      <c r="A68" s="78"/>
      <c r="B68" s="449"/>
      <c r="C68" s="450"/>
      <c r="D68" s="356" t="s">
        <v>122</v>
      </c>
      <c r="E68" s="480"/>
      <c r="F68" s="455"/>
      <c r="G68" s="20"/>
      <c r="H68" s="77"/>
      <c r="I68" s="77"/>
      <c r="J68" s="77"/>
      <c r="K68" s="77"/>
      <c r="L68" s="77"/>
      <c r="M68" s="77"/>
      <c r="N68" s="77"/>
      <c r="O68" s="77"/>
      <c r="P68" s="20"/>
      <c r="Q68" s="77"/>
      <c r="R68" s="77"/>
      <c r="S68" s="77"/>
      <c r="T68" s="77"/>
      <c r="U68" s="77"/>
      <c r="V68" s="77"/>
      <c r="W68" s="77"/>
      <c r="X68" s="77"/>
      <c r="Y68" s="20"/>
      <c r="Z68" s="77">
        <v>131.42569924947463</v>
      </c>
      <c r="AA68" s="77" t="s">
        <v>249</v>
      </c>
      <c r="AB68" s="77" t="s">
        <v>249</v>
      </c>
      <c r="AC68" s="77" t="s">
        <v>249</v>
      </c>
      <c r="AD68" s="77" t="s">
        <v>249</v>
      </c>
    </row>
    <row r="69" spans="1:30" x14ac:dyDescent="0.15">
      <c r="A69" s="78"/>
      <c r="B69" s="449"/>
      <c r="C69" s="450"/>
      <c r="D69" s="356" t="s">
        <v>126</v>
      </c>
      <c r="E69" s="480"/>
      <c r="F69" s="455"/>
      <c r="G69" s="20"/>
      <c r="H69" s="77"/>
      <c r="I69" s="77"/>
      <c r="J69" s="77"/>
      <c r="K69" s="77"/>
      <c r="L69" s="77"/>
      <c r="M69" s="77"/>
      <c r="N69" s="77"/>
      <c r="O69" s="77"/>
      <c r="P69" s="20"/>
      <c r="Q69" s="77"/>
      <c r="R69" s="77"/>
      <c r="S69" s="77"/>
      <c r="T69" s="77"/>
      <c r="U69" s="77"/>
      <c r="V69" s="77"/>
      <c r="W69" s="77"/>
      <c r="X69" s="77"/>
      <c r="Y69" s="20"/>
      <c r="Z69" s="77">
        <v>133.30635390238459</v>
      </c>
      <c r="AA69" s="77" t="s">
        <v>249</v>
      </c>
      <c r="AB69" s="77" t="s">
        <v>249</v>
      </c>
      <c r="AC69" s="77" t="s">
        <v>249</v>
      </c>
      <c r="AD69" s="77" t="s">
        <v>249</v>
      </c>
    </row>
    <row r="70" spans="1:30" x14ac:dyDescent="0.15">
      <c r="A70" s="78"/>
      <c r="B70" s="449"/>
      <c r="C70" s="450"/>
      <c r="D70" s="356" t="s">
        <v>130</v>
      </c>
      <c r="E70" s="480"/>
      <c r="F70" s="455"/>
      <c r="G70" s="20"/>
      <c r="H70" s="77"/>
      <c r="I70" s="77"/>
      <c r="J70" s="77"/>
      <c r="K70" s="77"/>
      <c r="L70" s="77"/>
      <c r="M70" s="77"/>
      <c r="N70" s="77"/>
      <c r="O70" s="77"/>
      <c r="P70" s="20"/>
      <c r="Q70" s="77"/>
      <c r="R70" s="77"/>
      <c r="S70" s="77"/>
      <c r="T70" s="77"/>
      <c r="U70" s="77"/>
      <c r="V70" s="77"/>
      <c r="W70" s="77"/>
      <c r="X70" s="77"/>
      <c r="Y70" s="20"/>
      <c r="Z70" s="77">
        <v>133.3830307316197</v>
      </c>
      <c r="AA70" s="77" t="s">
        <v>249</v>
      </c>
      <c r="AB70" s="77" t="s">
        <v>249</v>
      </c>
      <c r="AC70" s="77" t="s">
        <v>249</v>
      </c>
      <c r="AD70" s="77" t="s">
        <v>249</v>
      </c>
    </row>
    <row r="71" spans="1:30" x14ac:dyDescent="0.15">
      <c r="A71" s="78"/>
      <c r="B71" s="449"/>
      <c r="C71" s="450"/>
      <c r="D71" s="356" t="s">
        <v>135</v>
      </c>
      <c r="E71" s="480"/>
      <c r="F71" s="455"/>
      <c r="G71" s="20"/>
      <c r="H71" s="77"/>
      <c r="I71" s="77"/>
      <c r="J71" s="77"/>
      <c r="K71" s="77"/>
      <c r="L71" s="77"/>
      <c r="M71" s="77"/>
      <c r="N71" s="77"/>
      <c r="O71" s="77"/>
      <c r="P71" s="20"/>
      <c r="Q71" s="77"/>
      <c r="R71" s="77"/>
      <c r="S71" s="77"/>
      <c r="T71" s="77"/>
      <c r="U71" s="77"/>
      <c r="V71" s="77"/>
      <c r="W71" s="77"/>
      <c r="X71" s="77"/>
      <c r="Y71" s="20"/>
      <c r="Z71" s="77">
        <v>132.90490532786507</v>
      </c>
      <c r="AA71" s="77" t="s">
        <v>249</v>
      </c>
      <c r="AB71" s="77" t="s">
        <v>249</v>
      </c>
      <c r="AC71" s="77" t="s">
        <v>249</v>
      </c>
      <c r="AD71" s="77" t="s">
        <v>249</v>
      </c>
    </row>
    <row r="72" spans="1:30" x14ac:dyDescent="0.15">
      <c r="A72" s="78"/>
      <c r="B72" s="449"/>
      <c r="C72" s="450"/>
      <c r="D72" s="356" t="s">
        <v>134</v>
      </c>
      <c r="E72" s="480"/>
      <c r="F72" s="455"/>
      <c r="G72" s="20"/>
      <c r="H72" s="77"/>
      <c r="I72" s="77"/>
      <c r="J72" s="77"/>
      <c r="K72" s="77"/>
      <c r="L72" s="77"/>
      <c r="M72" s="77"/>
      <c r="N72" s="77"/>
      <c r="O72" s="77"/>
      <c r="P72" s="20"/>
      <c r="Q72" s="77"/>
      <c r="R72" s="77"/>
      <c r="S72" s="77"/>
      <c r="T72" s="77"/>
      <c r="U72" s="77"/>
      <c r="V72" s="77"/>
      <c r="W72" s="77"/>
      <c r="X72" s="77"/>
      <c r="Y72" s="20"/>
      <c r="Z72" s="77">
        <v>131.5683487324801</v>
      </c>
      <c r="AA72" s="77" t="s">
        <v>249</v>
      </c>
      <c r="AB72" s="77" t="s">
        <v>249</v>
      </c>
      <c r="AC72" s="77" t="s">
        <v>249</v>
      </c>
      <c r="AD72" s="77" t="s">
        <v>249</v>
      </c>
    </row>
    <row r="73" spans="1:30" x14ac:dyDescent="0.15">
      <c r="A73" s="78"/>
      <c r="B73" s="449"/>
      <c r="C73" s="450"/>
      <c r="D73" s="356" t="s">
        <v>124</v>
      </c>
      <c r="E73" s="480"/>
      <c r="F73" s="455"/>
      <c r="G73" s="20"/>
      <c r="H73" s="77"/>
      <c r="I73" s="77"/>
      <c r="J73" s="77"/>
      <c r="K73" s="77"/>
      <c r="L73" s="77"/>
      <c r="M73" s="77"/>
      <c r="N73" s="77"/>
      <c r="O73" s="77"/>
      <c r="P73" s="20"/>
      <c r="Q73" s="77"/>
      <c r="R73" s="77"/>
      <c r="S73" s="77"/>
      <c r="T73" s="77"/>
      <c r="U73" s="77"/>
      <c r="V73" s="77"/>
      <c r="W73" s="77"/>
      <c r="X73" s="77"/>
      <c r="Y73" s="20"/>
      <c r="Z73" s="77">
        <v>132.38397609687101</v>
      </c>
      <c r="AA73" s="77" t="s">
        <v>249</v>
      </c>
      <c r="AB73" s="77" t="s">
        <v>249</v>
      </c>
      <c r="AC73" s="77" t="s">
        <v>249</v>
      </c>
      <c r="AD73" s="77" t="s">
        <v>249</v>
      </c>
    </row>
    <row r="74" spans="1:30" x14ac:dyDescent="0.15">
      <c r="A74" s="78"/>
      <c r="B74" s="449"/>
      <c r="C74" s="450"/>
      <c r="D74" s="356" t="s">
        <v>127</v>
      </c>
      <c r="E74" s="480"/>
      <c r="F74" s="455"/>
      <c r="G74" s="20"/>
      <c r="H74" s="77"/>
      <c r="I74" s="77"/>
      <c r="J74" s="77"/>
      <c r="K74" s="77"/>
      <c r="L74" s="77"/>
      <c r="M74" s="77"/>
      <c r="N74" s="77"/>
      <c r="O74" s="77"/>
      <c r="P74" s="20"/>
      <c r="Q74" s="77"/>
      <c r="R74" s="77"/>
      <c r="S74" s="77"/>
      <c r="T74" s="77"/>
      <c r="U74" s="77"/>
      <c r="V74" s="77"/>
      <c r="W74" s="77"/>
      <c r="X74" s="77"/>
      <c r="Y74" s="20"/>
      <c r="Z74" s="77">
        <v>133.7795248628091</v>
      </c>
      <c r="AA74" s="77" t="s">
        <v>249</v>
      </c>
      <c r="AB74" s="77" t="s">
        <v>249</v>
      </c>
      <c r="AC74" s="77" t="s">
        <v>249</v>
      </c>
      <c r="AD74" s="77" t="s">
        <v>249</v>
      </c>
    </row>
    <row r="75" spans="1:30" x14ac:dyDescent="0.15">
      <c r="A75" s="78"/>
      <c r="B75" s="449"/>
      <c r="C75" s="450"/>
      <c r="D75" s="356" t="s">
        <v>125</v>
      </c>
      <c r="E75" s="480"/>
      <c r="F75" s="455"/>
      <c r="G75" s="20"/>
      <c r="H75" s="77"/>
      <c r="I75" s="77"/>
      <c r="J75" s="77"/>
      <c r="K75" s="77"/>
      <c r="L75" s="77"/>
      <c r="M75" s="77"/>
      <c r="N75" s="77"/>
      <c r="O75" s="77"/>
      <c r="P75" s="20"/>
      <c r="Q75" s="77"/>
      <c r="R75" s="77"/>
      <c r="S75" s="77"/>
      <c r="T75" s="77"/>
      <c r="U75" s="77"/>
      <c r="V75" s="77"/>
      <c r="W75" s="77"/>
      <c r="X75" s="77"/>
      <c r="Y75" s="20"/>
      <c r="Z75" s="77">
        <v>130.23531093707163</v>
      </c>
      <c r="AA75" s="77" t="s">
        <v>249</v>
      </c>
      <c r="AB75" s="77" t="s">
        <v>249</v>
      </c>
      <c r="AC75" s="77" t="s">
        <v>249</v>
      </c>
      <c r="AD75" s="77" t="s">
        <v>249</v>
      </c>
    </row>
    <row r="76" spans="1:30" x14ac:dyDescent="0.15">
      <c r="A76" s="78"/>
      <c r="B76" s="332" t="s">
        <v>287</v>
      </c>
      <c r="C76" s="456" t="s">
        <v>49</v>
      </c>
      <c r="D76" s="457"/>
      <c r="E76" s="480"/>
      <c r="F76" s="455"/>
      <c r="G76" s="20"/>
      <c r="H76" s="77"/>
      <c r="I76" s="77"/>
      <c r="J76" s="77"/>
      <c r="K76" s="77"/>
      <c r="L76" s="77"/>
      <c r="M76" s="77"/>
      <c r="N76" s="77"/>
      <c r="O76" s="77"/>
      <c r="P76" s="20"/>
      <c r="Q76" s="77"/>
      <c r="R76" s="77"/>
      <c r="S76" s="77"/>
      <c r="T76" s="77"/>
      <c r="U76" s="77"/>
      <c r="V76" s="77"/>
      <c r="W76" s="77"/>
      <c r="X76" s="77"/>
      <c r="Y76" s="20"/>
      <c r="Z76" s="77">
        <v>35.902490173606353</v>
      </c>
      <c r="AA76" s="77" t="s">
        <v>249</v>
      </c>
      <c r="AB76" s="77" t="s">
        <v>249</v>
      </c>
      <c r="AC76" s="77" t="s">
        <v>249</v>
      </c>
      <c r="AD76" s="77" t="s">
        <v>249</v>
      </c>
    </row>
    <row r="77" spans="1:30" x14ac:dyDescent="0.15">
      <c r="A77" s="78"/>
      <c r="B77" s="332" t="s">
        <v>288</v>
      </c>
      <c r="C77" s="458"/>
      <c r="D77" s="459"/>
      <c r="E77" s="480"/>
      <c r="F77" s="455"/>
      <c r="G77" s="20"/>
      <c r="H77" s="77"/>
      <c r="I77" s="77"/>
      <c r="J77" s="77"/>
      <c r="K77" s="77"/>
      <c r="L77" s="77"/>
      <c r="M77" s="77"/>
      <c r="N77" s="77"/>
      <c r="O77" s="77"/>
      <c r="P77" s="20"/>
      <c r="Q77" s="77"/>
      <c r="R77" s="77"/>
      <c r="S77" s="77"/>
      <c r="T77" s="77"/>
      <c r="U77" s="77"/>
      <c r="V77" s="77"/>
      <c r="W77" s="77"/>
      <c r="X77" s="77"/>
      <c r="Y77" s="20"/>
      <c r="Z77" s="77">
        <v>43.805648827802166</v>
      </c>
      <c r="AA77" s="77" t="s">
        <v>249</v>
      </c>
      <c r="AB77" s="77" t="s">
        <v>249</v>
      </c>
      <c r="AC77" s="77" t="s">
        <v>249</v>
      </c>
      <c r="AD77" s="77" t="s">
        <v>249</v>
      </c>
    </row>
    <row r="78" spans="1:30" s="78" customFormat="1" x14ac:dyDescent="0.15">
      <c r="C78" s="358"/>
      <c r="D78" s="358"/>
      <c r="E78" s="359"/>
      <c r="F78" s="108"/>
      <c r="G78" s="360"/>
      <c r="H78" s="109"/>
      <c r="I78" s="109"/>
      <c r="J78" s="109"/>
      <c r="K78" s="109"/>
      <c r="L78" s="109"/>
      <c r="M78" s="109"/>
      <c r="N78" s="109"/>
      <c r="O78" s="109"/>
      <c r="P78" s="360"/>
      <c r="Q78" s="109"/>
      <c r="R78" s="109"/>
      <c r="S78" s="109"/>
      <c r="T78" s="109"/>
      <c r="U78" s="109"/>
      <c r="V78" s="109"/>
      <c r="W78" s="109"/>
      <c r="X78" s="109"/>
      <c r="Y78" s="360"/>
      <c r="Z78" s="109"/>
      <c r="AA78" s="109"/>
      <c r="AB78" s="109"/>
      <c r="AC78" s="109"/>
      <c r="AD78" s="109"/>
    </row>
    <row r="79" spans="1:30" s="78" customFormat="1" ht="12.6" customHeight="1" x14ac:dyDescent="0.15">
      <c r="B79" s="463" t="s">
        <v>259</v>
      </c>
      <c r="C79" s="464" t="s">
        <v>260</v>
      </c>
      <c r="D79" s="466" t="s">
        <v>112</v>
      </c>
      <c r="E79" s="466" t="s">
        <v>261</v>
      </c>
      <c r="F79" s="448"/>
      <c r="G79" s="20"/>
      <c r="H79" s="451" t="s">
        <v>204</v>
      </c>
      <c r="I79" s="452"/>
      <c r="J79" s="452"/>
      <c r="K79" s="452"/>
      <c r="L79" s="452"/>
      <c r="M79" s="452"/>
      <c r="N79" s="452"/>
      <c r="O79" s="453"/>
      <c r="P79" s="20"/>
      <c r="Q79" s="338" t="s">
        <v>289</v>
      </c>
      <c r="R79" s="339"/>
      <c r="S79" s="339"/>
      <c r="T79" s="339"/>
      <c r="U79" s="339"/>
      <c r="V79" s="339"/>
      <c r="W79" s="339"/>
      <c r="X79" s="339"/>
      <c r="Y79" s="20"/>
      <c r="Z79" s="339"/>
      <c r="AA79" s="339"/>
      <c r="AB79" s="339"/>
      <c r="AC79" s="339"/>
      <c r="AD79" s="340"/>
    </row>
    <row r="80" spans="1:30" s="78" customFormat="1" ht="12.6" customHeight="1" x14ac:dyDescent="0.15">
      <c r="B80" s="463"/>
      <c r="C80" s="464"/>
      <c r="D80" s="467"/>
      <c r="E80" s="467"/>
      <c r="F80" s="448"/>
      <c r="G80" s="20"/>
      <c r="H80" s="474" t="s">
        <v>207</v>
      </c>
      <c r="I80" s="475"/>
      <c r="J80" s="475"/>
      <c r="K80" s="475"/>
      <c r="L80" s="475"/>
      <c r="M80" s="475"/>
      <c r="N80" s="475"/>
      <c r="O80" s="476"/>
      <c r="P80" s="20"/>
      <c r="Q80" s="341" t="s">
        <v>290</v>
      </c>
      <c r="R80" s="342"/>
      <c r="S80" s="342"/>
      <c r="T80" s="342"/>
      <c r="U80" s="342"/>
      <c r="V80" s="342"/>
      <c r="W80" s="342"/>
      <c r="X80" s="342"/>
      <c r="Y80" s="20"/>
      <c r="Z80" s="342"/>
      <c r="AA80" s="342"/>
      <c r="AB80" s="342"/>
      <c r="AC80" s="342"/>
      <c r="AD80" s="343"/>
    </row>
    <row r="81" spans="1:30" s="78" customFormat="1" ht="33.75" x14ac:dyDescent="0.15">
      <c r="B81" s="463"/>
      <c r="C81" s="464"/>
      <c r="D81" s="467"/>
      <c r="E81" s="467"/>
      <c r="F81" s="10" t="s">
        <v>109</v>
      </c>
      <c r="G81" s="20"/>
      <c r="H81" s="11" t="s">
        <v>143</v>
      </c>
      <c r="I81" s="11" t="s">
        <v>145</v>
      </c>
      <c r="J81" s="11" t="s">
        <v>146</v>
      </c>
      <c r="K81" s="11" t="s">
        <v>147</v>
      </c>
      <c r="L81" s="11" t="s">
        <v>148</v>
      </c>
      <c r="M81" s="12" t="s">
        <v>149</v>
      </c>
      <c r="N81" s="11" t="s">
        <v>150</v>
      </c>
      <c r="O81" s="11" t="s">
        <v>151</v>
      </c>
      <c r="P81" s="20"/>
      <c r="Q81" s="11" t="s">
        <v>152</v>
      </c>
      <c r="R81" s="13" t="s">
        <v>153</v>
      </c>
      <c r="S81" s="13" t="s">
        <v>154</v>
      </c>
      <c r="T81" s="14" t="s">
        <v>155</v>
      </c>
      <c r="U81" s="13" t="s">
        <v>156</v>
      </c>
      <c r="V81" s="13" t="s">
        <v>157</v>
      </c>
      <c r="W81" s="13" t="s">
        <v>158</v>
      </c>
      <c r="X81" s="13" t="s">
        <v>110</v>
      </c>
      <c r="Y81" s="20"/>
      <c r="Z81" s="13" t="s">
        <v>159</v>
      </c>
      <c r="AA81" s="13" t="s">
        <v>160</v>
      </c>
      <c r="AB81" s="13" t="s">
        <v>161</v>
      </c>
      <c r="AC81" s="13" t="s">
        <v>162</v>
      </c>
      <c r="AD81" s="13" t="s">
        <v>210</v>
      </c>
    </row>
    <row r="82" spans="1:30" s="78" customFormat="1" x14ac:dyDescent="0.15">
      <c r="B82" s="463"/>
      <c r="C82" s="464"/>
      <c r="D82" s="467"/>
      <c r="E82" s="467"/>
      <c r="F82" s="10" t="s">
        <v>262</v>
      </c>
      <c r="G82" s="20"/>
      <c r="H82" s="15" t="s">
        <v>212</v>
      </c>
      <c r="I82" s="15" t="s">
        <v>213</v>
      </c>
      <c r="J82" s="15" t="s">
        <v>214</v>
      </c>
      <c r="K82" s="15" t="s">
        <v>215</v>
      </c>
      <c r="L82" s="15" t="s">
        <v>216</v>
      </c>
      <c r="M82" s="16" t="s">
        <v>217</v>
      </c>
      <c r="N82" s="15" t="s">
        <v>218</v>
      </c>
      <c r="O82" s="15" t="s">
        <v>219</v>
      </c>
      <c r="P82" s="20"/>
      <c r="Q82" s="353" t="s">
        <v>220</v>
      </c>
      <c r="R82" s="15" t="s">
        <v>221</v>
      </c>
      <c r="S82" s="15" t="s">
        <v>222</v>
      </c>
      <c r="T82" s="17" t="s">
        <v>223</v>
      </c>
      <c r="U82" s="15" t="s">
        <v>224</v>
      </c>
      <c r="V82" s="15" t="s">
        <v>225</v>
      </c>
      <c r="W82" s="15" t="s">
        <v>226</v>
      </c>
      <c r="X82" s="15" t="s">
        <v>227</v>
      </c>
      <c r="Y82" s="20"/>
      <c r="Z82" s="15" t="s">
        <v>228</v>
      </c>
      <c r="AA82" s="15" t="s">
        <v>229</v>
      </c>
      <c r="AB82" s="15" t="s">
        <v>230</v>
      </c>
      <c r="AC82" s="15" t="s">
        <v>231</v>
      </c>
      <c r="AD82" s="15" t="s">
        <v>232</v>
      </c>
    </row>
    <row r="83" spans="1:30" s="78" customFormat="1" ht="12.6" customHeight="1" x14ac:dyDescent="0.15">
      <c r="B83" s="463"/>
      <c r="C83" s="464"/>
      <c r="D83" s="468"/>
      <c r="E83" s="468"/>
      <c r="F83" s="18" t="s">
        <v>263</v>
      </c>
      <c r="G83" s="20"/>
      <c r="H83" s="13" t="s">
        <v>264</v>
      </c>
      <c r="I83" s="13" t="s">
        <v>265</v>
      </c>
      <c r="J83" s="13" t="s">
        <v>266</v>
      </c>
      <c r="K83" s="13" t="s">
        <v>267</v>
      </c>
      <c r="L83" s="13" t="s">
        <v>268</v>
      </c>
      <c r="M83" s="13" t="s">
        <v>269</v>
      </c>
      <c r="N83" s="13" t="s">
        <v>270</v>
      </c>
      <c r="O83" s="13" t="s">
        <v>271</v>
      </c>
      <c r="P83" s="20"/>
      <c r="Q83" s="13" t="s">
        <v>271</v>
      </c>
      <c r="R83" s="13" t="s">
        <v>272</v>
      </c>
      <c r="S83" s="13" t="s">
        <v>273</v>
      </c>
      <c r="T83" s="14" t="s">
        <v>274</v>
      </c>
      <c r="U83" s="13" t="s">
        <v>275</v>
      </c>
      <c r="V83" s="13" t="s">
        <v>276</v>
      </c>
      <c r="W83" s="13" t="s">
        <v>277</v>
      </c>
      <c r="X83" s="13" t="s">
        <v>278</v>
      </c>
      <c r="Y83" s="20"/>
      <c r="Z83" s="13" t="s">
        <v>279</v>
      </c>
      <c r="AA83" s="13"/>
      <c r="AB83" s="13" t="s">
        <v>280</v>
      </c>
      <c r="AC83" s="13"/>
      <c r="AD83" s="13" t="s">
        <v>281</v>
      </c>
    </row>
    <row r="84" spans="1:30" ht="9" customHeight="1" x14ac:dyDescent="0.15">
      <c r="A84" s="78"/>
      <c r="B84" s="477" t="s">
        <v>292</v>
      </c>
      <c r="C84" s="478"/>
      <c r="D84" s="478"/>
      <c r="E84" s="478"/>
      <c r="F84" s="479"/>
      <c r="G84" s="20"/>
      <c r="H84" s="354"/>
      <c r="I84" s="354"/>
      <c r="J84" s="354"/>
      <c r="K84" s="354"/>
      <c r="L84" s="354"/>
      <c r="M84" s="354"/>
      <c r="N84" s="354"/>
      <c r="O84" s="354"/>
      <c r="P84" s="20"/>
      <c r="Q84" s="355"/>
      <c r="R84" s="355"/>
      <c r="S84" s="355"/>
      <c r="T84" s="355"/>
      <c r="U84" s="355"/>
      <c r="V84" s="355"/>
      <c r="W84" s="355"/>
      <c r="X84" s="355"/>
      <c r="Y84" s="20"/>
      <c r="Z84" s="355"/>
      <c r="AA84" s="355"/>
      <c r="AB84" s="355"/>
      <c r="AC84" s="355"/>
      <c r="AD84" s="355"/>
    </row>
    <row r="85" spans="1:30" x14ac:dyDescent="0.15">
      <c r="A85" s="78"/>
      <c r="B85" s="449" t="s">
        <v>283</v>
      </c>
      <c r="C85" s="450" t="s">
        <v>284</v>
      </c>
      <c r="D85" s="356" t="s">
        <v>131</v>
      </c>
      <c r="E85" s="480" t="s">
        <v>285</v>
      </c>
      <c r="F85" s="455"/>
      <c r="G85" s="20"/>
      <c r="H85" s="77">
        <v>0.1363954259756332</v>
      </c>
      <c r="I85" s="77">
        <v>0.1363954259756332</v>
      </c>
      <c r="J85" s="77">
        <v>3.0448200011420834</v>
      </c>
      <c r="K85" s="77">
        <v>2.1112891428860374</v>
      </c>
      <c r="L85" s="77">
        <v>9.0789490128315435</v>
      </c>
      <c r="M85" s="77">
        <v>7.9383600687780831</v>
      </c>
      <c r="N85" s="77">
        <v>15.240554689567379</v>
      </c>
      <c r="O85" s="77">
        <v>13.060189821383197</v>
      </c>
      <c r="P85" s="20"/>
      <c r="Q85" s="77">
        <v>13.060189821383197</v>
      </c>
      <c r="R85" s="77">
        <v>19.769555961613786</v>
      </c>
      <c r="S85" s="77">
        <v>20.412873872430097</v>
      </c>
      <c r="T85" s="77">
        <v>29.208615795701132</v>
      </c>
      <c r="U85" s="77">
        <v>32.19392326595009</v>
      </c>
      <c r="V85" s="77">
        <v>37.473166310981512</v>
      </c>
      <c r="W85" s="77">
        <v>23.785915185887372</v>
      </c>
      <c r="X85" s="77">
        <v>0.295941752401226</v>
      </c>
      <c r="Y85" s="20"/>
      <c r="Z85" s="77">
        <v>-24.364177163733579</v>
      </c>
      <c r="AA85" s="77" t="s">
        <v>249</v>
      </c>
      <c r="AB85" s="77" t="s">
        <v>249</v>
      </c>
      <c r="AC85" s="77" t="s">
        <v>249</v>
      </c>
      <c r="AD85" s="77" t="s">
        <v>249</v>
      </c>
    </row>
    <row r="86" spans="1:30" x14ac:dyDescent="0.15">
      <c r="A86" s="78"/>
      <c r="B86" s="449"/>
      <c r="C86" s="450"/>
      <c r="D86" s="356" t="s">
        <v>132</v>
      </c>
      <c r="E86" s="480"/>
      <c r="F86" s="455"/>
      <c r="G86" s="20"/>
      <c r="H86" s="77">
        <v>0.13338312297945146</v>
      </c>
      <c r="I86" s="77">
        <v>0.13338312297945146</v>
      </c>
      <c r="J86" s="77">
        <v>2.9775749278805148</v>
      </c>
      <c r="K86" s="77">
        <v>2.064661167164493</v>
      </c>
      <c r="L86" s="77">
        <v>8.8784397573494775</v>
      </c>
      <c r="M86" s="77">
        <v>7.7630408038621068</v>
      </c>
      <c r="N86" s="77">
        <v>15.05035815375161</v>
      </c>
      <c r="O86" s="77">
        <v>12.897203439868838</v>
      </c>
      <c r="P86" s="20"/>
      <c r="Q86" s="77">
        <v>12.897203439868838</v>
      </c>
      <c r="R86" s="77">
        <v>19.386718101830265</v>
      </c>
      <c r="S86" s="77">
        <v>20.017656481937763</v>
      </c>
      <c r="T86" s="77">
        <v>28.724381310348235</v>
      </c>
      <c r="U86" s="77">
        <v>31.659100630532912</v>
      </c>
      <c r="V86" s="77">
        <v>36.834564653391595</v>
      </c>
      <c r="W86" s="77">
        <v>23.380388011730854</v>
      </c>
      <c r="X86" s="77">
        <v>0.29058210644333471</v>
      </c>
      <c r="Y86" s="20"/>
      <c r="Z86" s="77">
        <v>-23.923298611890583</v>
      </c>
      <c r="AA86" s="77" t="s">
        <v>249</v>
      </c>
      <c r="AB86" s="77" t="s">
        <v>249</v>
      </c>
      <c r="AC86" s="77" t="s">
        <v>249</v>
      </c>
      <c r="AD86" s="77" t="s">
        <v>249</v>
      </c>
    </row>
    <row r="87" spans="1:30" x14ac:dyDescent="0.15">
      <c r="A87" s="78"/>
      <c r="B87" s="449"/>
      <c r="C87" s="450"/>
      <c r="D87" s="356" t="s">
        <v>129</v>
      </c>
      <c r="E87" s="480"/>
      <c r="F87" s="455"/>
      <c r="G87" s="20"/>
      <c r="H87" s="77">
        <v>0.13474670064556979</v>
      </c>
      <c r="I87" s="77">
        <v>0.13474670064556979</v>
      </c>
      <c r="J87" s="77">
        <v>3.0080147210129433</v>
      </c>
      <c r="K87" s="77">
        <v>2.0857682292332154</v>
      </c>
      <c r="L87" s="77">
        <v>8.9692041801090472</v>
      </c>
      <c r="M87" s="77">
        <v>7.8424024863962778</v>
      </c>
      <c r="N87" s="77">
        <v>15.37138685562015</v>
      </c>
      <c r="O87" s="77">
        <v>13.172304698970997</v>
      </c>
      <c r="P87" s="20"/>
      <c r="Q87" s="77">
        <v>13.172304698970997</v>
      </c>
      <c r="R87" s="77">
        <v>19.871253241144576</v>
      </c>
      <c r="S87" s="77">
        <v>20.517853923791538</v>
      </c>
      <c r="T87" s="77">
        <v>29.450834463006842</v>
      </c>
      <c r="U87" s="77">
        <v>32.460904477541213</v>
      </c>
      <c r="V87" s="77">
        <v>37.855175884491857</v>
      </c>
      <c r="W87" s="77">
        <v>24.028725248567373</v>
      </c>
      <c r="X87" s="77">
        <v>0.29971881151897989</v>
      </c>
      <c r="Y87" s="20"/>
      <c r="Z87" s="77">
        <v>-24.674448517436232</v>
      </c>
      <c r="AA87" s="77" t="s">
        <v>249</v>
      </c>
      <c r="AB87" s="77" t="s">
        <v>249</v>
      </c>
      <c r="AC87" s="77" t="s">
        <v>249</v>
      </c>
      <c r="AD87" s="77" t="s">
        <v>249</v>
      </c>
    </row>
    <row r="88" spans="1:30" x14ac:dyDescent="0.15">
      <c r="A88" s="78"/>
      <c r="B88" s="449"/>
      <c r="C88" s="450"/>
      <c r="D88" s="356" t="s">
        <v>128</v>
      </c>
      <c r="E88" s="480"/>
      <c r="F88" s="455"/>
      <c r="G88" s="20"/>
      <c r="H88" s="77">
        <v>0.13639109899020474</v>
      </c>
      <c r="I88" s="77">
        <v>0.13639109899020474</v>
      </c>
      <c r="J88" s="77">
        <v>3.0447234077872634</v>
      </c>
      <c r="K88" s="77">
        <v>2.111222164706299</v>
      </c>
      <c r="L88" s="77">
        <v>9.0786609937883611</v>
      </c>
      <c r="M88" s="77">
        <v>7.9381082335856821</v>
      </c>
      <c r="N88" s="77">
        <v>15.482950149116936</v>
      </c>
      <c r="O88" s="77">
        <v>13.267907373535339</v>
      </c>
      <c r="P88" s="20"/>
      <c r="Q88" s="77">
        <v>13.267907373535339</v>
      </c>
      <c r="R88" s="77">
        <v>20.02132954424939</v>
      </c>
      <c r="S88" s="77">
        <v>20.673860412909526</v>
      </c>
      <c r="T88" s="77">
        <v>29.720626278596068</v>
      </c>
      <c r="U88" s="77">
        <v>32.758520832099748</v>
      </c>
      <c r="V88" s="77">
        <v>38.094823396405332</v>
      </c>
      <c r="W88" s="77">
        <v>24.179010317217703</v>
      </c>
      <c r="X88" s="77">
        <v>0.30311425756841076</v>
      </c>
      <c r="Y88" s="20"/>
      <c r="Z88" s="77">
        <v>-24.957017768878618</v>
      </c>
      <c r="AA88" s="77" t="s">
        <v>249</v>
      </c>
      <c r="AB88" s="77" t="s">
        <v>249</v>
      </c>
      <c r="AC88" s="77" t="s">
        <v>249</v>
      </c>
      <c r="AD88" s="77" t="s">
        <v>249</v>
      </c>
    </row>
    <row r="89" spans="1:30" x14ac:dyDescent="0.15">
      <c r="A89" s="78"/>
      <c r="B89" s="449"/>
      <c r="C89" s="450"/>
      <c r="D89" s="356" t="s">
        <v>133</v>
      </c>
      <c r="E89" s="480"/>
      <c r="F89" s="455"/>
      <c r="G89" s="20"/>
      <c r="H89" s="77">
        <v>0.13366360741799532</v>
      </c>
      <c r="I89" s="77">
        <v>0.13366360741799532</v>
      </c>
      <c r="J89" s="77">
        <v>2.9838363154774861</v>
      </c>
      <c r="K89" s="77">
        <v>2.069002835850303</v>
      </c>
      <c r="L89" s="77">
        <v>8.8971097669793267</v>
      </c>
      <c r="M89" s="77">
        <v>7.7793652989903226</v>
      </c>
      <c r="N89" s="77">
        <v>15.16015933969976</v>
      </c>
      <c r="O89" s="77">
        <v>12.991296099900261</v>
      </c>
      <c r="P89" s="20"/>
      <c r="Q89" s="77">
        <v>12.991296099900261</v>
      </c>
      <c r="R89" s="77">
        <v>19.603800511713359</v>
      </c>
      <c r="S89" s="77">
        <v>20.24183562439082</v>
      </c>
      <c r="T89" s="77">
        <v>29.187421130146486</v>
      </c>
      <c r="U89" s="77">
        <v>32.169643785238691</v>
      </c>
      <c r="V89" s="77">
        <v>37.502802866271004</v>
      </c>
      <c r="W89" s="77">
        <v>23.804176575691368</v>
      </c>
      <c r="X89" s="77">
        <v>0.29641826135807303</v>
      </c>
      <c r="Y89" s="20"/>
      <c r="Z89" s="77">
        <v>-24.403973965316048</v>
      </c>
      <c r="AA89" s="77" t="s">
        <v>249</v>
      </c>
      <c r="AB89" s="77" t="s">
        <v>249</v>
      </c>
      <c r="AC89" s="77" t="s">
        <v>249</v>
      </c>
      <c r="AD89" s="77" t="s">
        <v>249</v>
      </c>
    </row>
    <row r="90" spans="1:30" x14ac:dyDescent="0.15">
      <c r="A90" s="78"/>
      <c r="B90" s="449"/>
      <c r="C90" s="450"/>
      <c r="D90" s="356" t="s">
        <v>123</v>
      </c>
      <c r="E90" s="480"/>
      <c r="F90" s="455"/>
      <c r="G90" s="20"/>
      <c r="H90" s="77">
        <v>0.13474348385223744</v>
      </c>
      <c r="I90" s="77">
        <v>0.13474348385223744</v>
      </c>
      <c r="J90" s="77">
        <v>3.0079429110045957</v>
      </c>
      <c r="K90" s="77">
        <v>2.0857184359150822</v>
      </c>
      <c r="L90" s="77">
        <v>8.9689900592729561</v>
      </c>
      <c r="M90" s="77">
        <v>7.8422152655744926</v>
      </c>
      <c r="N90" s="77">
        <v>14.977300031075353</v>
      </c>
      <c r="O90" s="77">
        <v>12.834597257247482</v>
      </c>
      <c r="P90" s="20"/>
      <c r="Q90" s="77">
        <v>12.834597257247482</v>
      </c>
      <c r="R90" s="77">
        <v>19.238745915024364</v>
      </c>
      <c r="S90" s="77">
        <v>19.86511248195929</v>
      </c>
      <c r="T90" s="77">
        <v>28.384911940504058</v>
      </c>
      <c r="U90" s="77">
        <v>31.2848605709945</v>
      </c>
      <c r="V90" s="77">
        <v>36.268004595012769</v>
      </c>
      <c r="W90" s="77">
        <v>23.02035584291335</v>
      </c>
      <c r="X90" s="77">
        <v>0.28764179454031202</v>
      </c>
      <c r="Y90" s="20"/>
      <c r="Z90" s="77">
        <v>-23.68214696741672</v>
      </c>
      <c r="AA90" s="77" t="s">
        <v>249</v>
      </c>
      <c r="AB90" s="77" t="s">
        <v>249</v>
      </c>
      <c r="AC90" s="77" t="s">
        <v>249</v>
      </c>
      <c r="AD90" s="77" t="s">
        <v>249</v>
      </c>
    </row>
    <row r="91" spans="1:30" x14ac:dyDescent="0.15">
      <c r="A91" s="78"/>
      <c r="B91" s="449"/>
      <c r="C91" s="450"/>
      <c r="D91" s="356" t="s">
        <v>122</v>
      </c>
      <c r="E91" s="480"/>
      <c r="F91" s="455"/>
      <c r="G91" s="20"/>
      <c r="H91" s="77">
        <v>0.13537060181142077</v>
      </c>
      <c r="I91" s="77">
        <v>0.13537060181142077</v>
      </c>
      <c r="J91" s="77">
        <v>3.0219423636368119</v>
      </c>
      <c r="K91" s="77">
        <v>2.09542570673492</v>
      </c>
      <c r="L91" s="77">
        <v>9.0107331891156939</v>
      </c>
      <c r="M91" s="77">
        <v>7.8787142033503379</v>
      </c>
      <c r="N91" s="77">
        <v>15.231426614493348</v>
      </c>
      <c r="O91" s="77">
        <v>13.052367639343252</v>
      </c>
      <c r="P91" s="20"/>
      <c r="Q91" s="77">
        <v>13.052367639343252</v>
      </c>
      <c r="R91" s="77">
        <v>19.674516796915292</v>
      </c>
      <c r="S91" s="77">
        <v>20.315330770872464</v>
      </c>
      <c r="T91" s="77">
        <v>28.970078931535955</v>
      </c>
      <c r="U91" s="77">
        <v>31.930346930454625</v>
      </c>
      <c r="V91" s="77">
        <v>36.910446706224853</v>
      </c>
      <c r="W91" s="77">
        <v>23.428081929869634</v>
      </c>
      <c r="X91" s="77">
        <v>0.29227255085060172</v>
      </c>
      <c r="Y91" s="20"/>
      <c r="Z91" s="77">
        <v>-24.021395293271361</v>
      </c>
      <c r="AA91" s="77" t="s">
        <v>249</v>
      </c>
      <c r="AB91" s="77" t="s">
        <v>249</v>
      </c>
      <c r="AC91" s="77" t="s">
        <v>249</v>
      </c>
      <c r="AD91" s="77" t="s">
        <v>249</v>
      </c>
    </row>
    <row r="92" spans="1:30" x14ac:dyDescent="0.15">
      <c r="A92" s="78"/>
      <c r="B92" s="449"/>
      <c r="C92" s="450"/>
      <c r="D92" s="356" t="s">
        <v>126</v>
      </c>
      <c r="E92" s="480"/>
      <c r="F92" s="455"/>
      <c r="G92" s="20"/>
      <c r="H92" s="77">
        <v>0.13303778212174483</v>
      </c>
      <c r="I92" s="77">
        <v>0.13303778212174483</v>
      </c>
      <c r="J92" s="77">
        <v>2.9698657195750653</v>
      </c>
      <c r="K92" s="77">
        <v>2.0593155743907205</v>
      </c>
      <c r="L92" s="77">
        <v>8.85545268123062</v>
      </c>
      <c r="M92" s="77">
        <v>7.742941595583483</v>
      </c>
      <c r="N92" s="77">
        <v>15.114539585699022</v>
      </c>
      <c r="O92" s="77">
        <v>12.952202860907965</v>
      </c>
      <c r="P92" s="20"/>
      <c r="Q92" s="77">
        <v>12.952202860907965</v>
      </c>
      <c r="R92" s="77">
        <v>19.571014000349802</v>
      </c>
      <c r="S92" s="77">
        <v>20.297769165308718</v>
      </c>
      <c r="T92" s="77">
        <v>29.162472203464915</v>
      </c>
      <c r="U92" s="77">
        <v>32.255008965016842</v>
      </c>
      <c r="V92" s="77">
        <v>37.730406278189122</v>
      </c>
      <c r="W92" s="77">
        <v>23.90057272753009</v>
      </c>
      <c r="X92" s="77">
        <v>0.29557859255678043</v>
      </c>
      <c r="Y92" s="20"/>
      <c r="Z92" s="77">
        <v>-24.326880057709609</v>
      </c>
      <c r="AA92" s="77" t="s">
        <v>249</v>
      </c>
      <c r="AB92" s="77" t="s">
        <v>249</v>
      </c>
      <c r="AC92" s="77" t="s">
        <v>249</v>
      </c>
      <c r="AD92" s="77" t="s">
        <v>249</v>
      </c>
    </row>
    <row r="93" spans="1:30" x14ac:dyDescent="0.15">
      <c r="A93" s="78"/>
      <c r="B93" s="449"/>
      <c r="C93" s="450"/>
      <c r="D93" s="356" t="s">
        <v>130</v>
      </c>
      <c r="E93" s="480"/>
      <c r="F93" s="455"/>
      <c r="G93" s="20"/>
      <c r="H93" s="77">
        <v>0.13457253261365462</v>
      </c>
      <c r="I93" s="77">
        <v>0.13457253261365462</v>
      </c>
      <c r="J93" s="77">
        <v>3.004126685154398</v>
      </c>
      <c r="K93" s="77">
        <v>2.0830722511812385</v>
      </c>
      <c r="L93" s="77">
        <v>8.957610956435218</v>
      </c>
      <c r="M93" s="77">
        <v>7.832265720152666</v>
      </c>
      <c r="N93" s="77">
        <v>15.148712393358506</v>
      </c>
      <c r="O93" s="77">
        <v>12.981486792093749</v>
      </c>
      <c r="P93" s="20"/>
      <c r="Q93" s="77">
        <v>12.981486792093749</v>
      </c>
      <c r="R93" s="77">
        <v>19.610345241524076</v>
      </c>
      <c r="S93" s="77">
        <v>20.248421543114194</v>
      </c>
      <c r="T93" s="77">
        <v>29.177603108899156</v>
      </c>
      <c r="U93" s="77">
        <v>32.159868827543491</v>
      </c>
      <c r="V93" s="77">
        <v>37.51995270357434</v>
      </c>
      <c r="W93" s="77">
        <v>23.815645726298666</v>
      </c>
      <c r="X93" s="77">
        <v>0.2961162011753069</v>
      </c>
      <c r="Y93" s="20"/>
      <c r="Z93" s="77">
        <v>-24.377703987027942</v>
      </c>
      <c r="AA93" s="77" t="s">
        <v>249</v>
      </c>
      <c r="AB93" s="77" t="s">
        <v>249</v>
      </c>
      <c r="AC93" s="77" t="s">
        <v>249</v>
      </c>
      <c r="AD93" s="77" t="s">
        <v>249</v>
      </c>
    </row>
    <row r="94" spans="1:30" x14ac:dyDescent="0.15">
      <c r="A94" s="78"/>
      <c r="B94" s="449"/>
      <c r="C94" s="450"/>
      <c r="D94" s="356" t="s">
        <v>135</v>
      </c>
      <c r="E94" s="480"/>
      <c r="F94" s="455"/>
      <c r="G94" s="20"/>
      <c r="H94" s="77">
        <v>0.13381561619655638</v>
      </c>
      <c r="I94" s="77">
        <v>0.13381561619655638</v>
      </c>
      <c r="J94" s="77">
        <v>2.9872296797783866</v>
      </c>
      <c r="K94" s="77">
        <v>2.0713558068645703</v>
      </c>
      <c r="L94" s="77">
        <v>8.9072279944798947</v>
      </c>
      <c r="M94" s="77">
        <v>7.7882123729240798</v>
      </c>
      <c r="N94" s="77">
        <v>14.940302284155194</v>
      </c>
      <c r="O94" s="77">
        <v>12.802892532086032</v>
      </c>
      <c r="P94" s="20"/>
      <c r="Q94" s="77">
        <v>12.802892532086032</v>
      </c>
      <c r="R94" s="77">
        <v>19.431904416824011</v>
      </c>
      <c r="S94" s="77">
        <v>20.064101865992988</v>
      </c>
      <c r="T94" s="77">
        <v>28.769350157193536</v>
      </c>
      <c r="U94" s="77">
        <v>31.708531247163137</v>
      </c>
      <c r="V94" s="77">
        <v>37.120958407579742</v>
      </c>
      <c r="W94" s="77">
        <v>23.562732351027975</v>
      </c>
      <c r="X94" s="77">
        <v>0.29439974015947873</v>
      </c>
      <c r="Y94" s="20"/>
      <c r="Z94" s="77">
        <v>-24.236487123927652</v>
      </c>
      <c r="AA94" s="77" t="s">
        <v>249</v>
      </c>
      <c r="AB94" s="77" t="s">
        <v>249</v>
      </c>
      <c r="AC94" s="77" t="s">
        <v>249</v>
      </c>
      <c r="AD94" s="77" t="s">
        <v>249</v>
      </c>
    </row>
    <row r="95" spans="1:30" x14ac:dyDescent="0.15">
      <c r="A95" s="78"/>
      <c r="B95" s="449"/>
      <c r="C95" s="450"/>
      <c r="D95" s="356" t="s">
        <v>134</v>
      </c>
      <c r="E95" s="480"/>
      <c r="F95" s="455"/>
      <c r="G95" s="20"/>
      <c r="H95" s="77">
        <v>0.13160666391705969</v>
      </c>
      <c r="I95" s="77">
        <v>0.13160666391705969</v>
      </c>
      <c r="J95" s="77">
        <v>2.9379181868593975</v>
      </c>
      <c r="K95" s="77">
        <v>2.0371630402707117</v>
      </c>
      <c r="L95" s="77">
        <v>8.7601925277560238</v>
      </c>
      <c r="M95" s="77">
        <v>7.6596489812710074</v>
      </c>
      <c r="N95" s="77">
        <v>14.873730750408862</v>
      </c>
      <c r="O95" s="77">
        <v>12.74584494522734</v>
      </c>
      <c r="P95" s="20"/>
      <c r="Q95" s="77">
        <v>12.74584494522734</v>
      </c>
      <c r="R95" s="77">
        <v>19.404838968669097</v>
      </c>
      <c r="S95" s="77">
        <v>20.036108449135803</v>
      </c>
      <c r="T95" s="77">
        <v>28.81748210686423</v>
      </c>
      <c r="U95" s="77">
        <v>31.761734806032869</v>
      </c>
      <c r="V95" s="77">
        <v>37.100961269009986</v>
      </c>
      <c r="W95" s="77">
        <v>23.5501050274626</v>
      </c>
      <c r="X95" s="77">
        <v>0.29152571714050701</v>
      </c>
      <c r="Y95" s="20"/>
      <c r="Z95" s="77">
        <v>-23.998868871727282</v>
      </c>
      <c r="AA95" s="77" t="s">
        <v>249</v>
      </c>
      <c r="AB95" s="77" t="s">
        <v>249</v>
      </c>
      <c r="AC95" s="77" t="s">
        <v>249</v>
      </c>
      <c r="AD95" s="77" t="s">
        <v>249</v>
      </c>
    </row>
    <row r="96" spans="1:30" x14ac:dyDescent="0.15">
      <c r="A96" s="78"/>
      <c r="B96" s="449"/>
      <c r="C96" s="450"/>
      <c r="D96" s="356" t="s">
        <v>124</v>
      </c>
      <c r="E96" s="480"/>
      <c r="F96" s="455"/>
      <c r="G96" s="20"/>
      <c r="H96" s="77">
        <v>0.1364842824633796</v>
      </c>
      <c r="I96" s="77">
        <v>0.1364842824633796</v>
      </c>
      <c r="J96" s="77">
        <v>3.0468035868025725</v>
      </c>
      <c r="K96" s="77">
        <v>2.1126645683192002</v>
      </c>
      <c r="L96" s="77">
        <v>9.0848636064914015</v>
      </c>
      <c r="M96" s="77">
        <v>7.9435316116588846</v>
      </c>
      <c r="N96" s="77">
        <v>15.168358165998038</v>
      </c>
      <c r="O96" s="77">
        <v>12.998321974610803</v>
      </c>
      <c r="P96" s="20"/>
      <c r="Q96" s="77">
        <v>12.998321974610803</v>
      </c>
      <c r="R96" s="77">
        <v>19.582615229146633</v>
      </c>
      <c r="S96" s="77">
        <v>20.220316984345125</v>
      </c>
      <c r="T96" s="77">
        <v>29.156981769121831</v>
      </c>
      <c r="U96" s="77">
        <v>32.136620151854906</v>
      </c>
      <c r="V96" s="77">
        <v>37.222395237840146</v>
      </c>
      <c r="W96" s="77">
        <v>23.62567196417768</v>
      </c>
      <c r="X96" s="77">
        <v>0.29406705810316708</v>
      </c>
      <c r="Y96" s="20"/>
      <c r="Z96" s="77">
        <v>-24.211056029284304</v>
      </c>
      <c r="AA96" s="77" t="s">
        <v>249</v>
      </c>
      <c r="AB96" s="77" t="s">
        <v>249</v>
      </c>
      <c r="AC96" s="77" t="s">
        <v>249</v>
      </c>
      <c r="AD96" s="77" t="s">
        <v>249</v>
      </c>
    </row>
    <row r="97" spans="1:30" x14ac:dyDescent="0.15">
      <c r="A97" s="78"/>
      <c r="B97" s="449"/>
      <c r="C97" s="450"/>
      <c r="D97" s="356" t="s">
        <v>127</v>
      </c>
      <c r="E97" s="480"/>
      <c r="F97" s="455"/>
      <c r="G97" s="20"/>
      <c r="H97" s="77">
        <v>0.13557389943144538</v>
      </c>
      <c r="I97" s="77">
        <v>0.13557389943144538</v>
      </c>
      <c r="J97" s="77">
        <v>3.0264806731527489</v>
      </c>
      <c r="K97" s="77">
        <v>2.0985725868803673</v>
      </c>
      <c r="L97" s="77">
        <v>9.0242653784353202</v>
      </c>
      <c r="M97" s="77">
        <v>7.8905463428618878</v>
      </c>
      <c r="N97" s="77">
        <v>15.18027407111463</v>
      </c>
      <c r="O97" s="77">
        <v>13.008533150377447</v>
      </c>
      <c r="P97" s="20"/>
      <c r="Q97" s="77">
        <v>13.008533150377447</v>
      </c>
      <c r="R97" s="77">
        <v>19.602178132411421</v>
      </c>
      <c r="S97" s="77">
        <v>20.241032412222857</v>
      </c>
      <c r="T97" s="77">
        <v>28.90844261783198</v>
      </c>
      <c r="U97" s="77">
        <v>31.862868379458479</v>
      </c>
      <c r="V97" s="77">
        <v>37.215634080131849</v>
      </c>
      <c r="W97" s="77">
        <v>23.620784224669809</v>
      </c>
      <c r="X97" s="77">
        <v>0.29727907086274891</v>
      </c>
      <c r="Y97" s="20"/>
      <c r="Z97" s="77">
        <v>-24.475868104098733</v>
      </c>
      <c r="AA97" s="77" t="s">
        <v>249</v>
      </c>
      <c r="AB97" s="77" t="s">
        <v>249</v>
      </c>
      <c r="AC97" s="77" t="s">
        <v>249</v>
      </c>
      <c r="AD97" s="77" t="s">
        <v>249</v>
      </c>
    </row>
    <row r="98" spans="1:30" x14ac:dyDescent="0.15">
      <c r="A98" s="78"/>
      <c r="B98" s="449"/>
      <c r="C98" s="450"/>
      <c r="D98" s="356" t="s">
        <v>125</v>
      </c>
      <c r="E98" s="480"/>
      <c r="F98" s="455"/>
      <c r="G98" s="20"/>
      <c r="H98" s="77">
        <v>0.13562176589814195</v>
      </c>
      <c r="I98" s="77">
        <v>0.13562176589814195</v>
      </c>
      <c r="J98" s="77">
        <v>3.0275492190672408</v>
      </c>
      <c r="K98" s="77">
        <v>2.0993135204616942</v>
      </c>
      <c r="L98" s="77">
        <v>9.0274515352104032</v>
      </c>
      <c r="M98" s="77">
        <v>7.8933322225579223</v>
      </c>
      <c r="N98" s="77">
        <v>15.002942136546633</v>
      </c>
      <c r="O98" s="77">
        <v>12.856570917110666</v>
      </c>
      <c r="P98" s="20"/>
      <c r="Q98" s="77">
        <v>12.856570917110666</v>
      </c>
      <c r="R98" s="77">
        <v>19.175728364282776</v>
      </c>
      <c r="S98" s="77">
        <v>19.707691675738278</v>
      </c>
      <c r="T98" s="77">
        <v>27.997356261021054</v>
      </c>
      <c r="U98" s="77">
        <v>31.116926282707453</v>
      </c>
      <c r="V98" s="77">
        <v>36.168227167576823</v>
      </c>
      <c r="W98" s="77">
        <v>23.100645322139687</v>
      </c>
      <c r="X98" s="77">
        <v>0.29031310874913296</v>
      </c>
      <c r="Y98" s="20"/>
      <c r="Z98" s="77">
        <v>-23.785359774339398</v>
      </c>
      <c r="AA98" s="77" t="s">
        <v>249</v>
      </c>
      <c r="AB98" s="77" t="s">
        <v>249</v>
      </c>
      <c r="AC98" s="77" t="s">
        <v>249</v>
      </c>
      <c r="AD98" s="77" t="s">
        <v>249</v>
      </c>
    </row>
    <row r="99" spans="1:30" x14ac:dyDescent="0.15">
      <c r="A99" s="78"/>
      <c r="B99" s="449"/>
      <c r="C99" s="450" t="s">
        <v>286</v>
      </c>
      <c r="D99" s="356" t="s">
        <v>131</v>
      </c>
      <c r="E99" s="480"/>
      <c r="F99" s="455"/>
      <c r="G99" s="20"/>
      <c r="H99" s="77">
        <v>0.18446410247876588</v>
      </c>
      <c r="I99" s="77">
        <v>0.18446410247876588</v>
      </c>
      <c r="J99" s="77">
        <v>4.1738587655933292</v>
      </c>
      <c r="K99" s="77">
        <v>3.023908256919698</v>
      </c>
      <c r="L99" s="77">
        <v>12.630541304910786</v>
      </c>
      <c r="M99" s="77">
        <v>10.983410984674313</v>
      </c>
      <c r="N99" s="77">
        <v>20.684493202501919</v>
      </c>
      <c r="O99" s="77">
        <v>17.725866407873088</v>
      </c>
      <c r="P99" s="20"/>
      <c r="Q99" s="77">
        <v>17.725866407873088</v>
      </c>
      <c r="R99" s="77">
        <v>26.837190410665961</v>
      </c>
      <c r="S99" s="77">
        <v>27.746577668824308</v>
      </c>
      <c r="T99" s="77">
        <v>39.612753044264721</v>
      </c>
      <c r="U99" s="77">
        <v>43.749267948340602</v>
      </c>
      <c r="V99" s="77">
        <v>50.735287457698625</v>
      </c>
      <c r="W99" s="77">
        <v>32.10146438061512</v>
      </c>
      <c r="X99" s="77">
        <v>0.39996140550032255</v>
      </c>
      <c r="Y99" s="20"/>
      <c r="Z99" s="77">
        <v>-34.494024492877948</v>
      </c>
      <c r="AA99" s="77" t="s">
        <v>249</v>
      </c>
      <c r="AB99" s="77" t="s">
        <v>249</v>
      </c>
      <c r="AC99" s="77" t="s">
        <v>249</v>
      </c>
      <c r="AD99" s="77" t="s">
        <v>249</v>
      </c>
    </row>
    <row r="100" spans="1:30" x14ac:dyDescent="0.15">
      <c r="A100" s="78"/>
      <c r="B100" s="449"/>
      <c r="C100" s="450"/>
      <c r="D100" s="356" t="s">
        <v>132</v>
      </c>
      <c r="E100" s="480"/>
      <c r="F100" s="455"/>
      <c r="G100" s="20"/>
      <c r="H100" s="77">
        <v>0.18062366646853048</v>
      </c>
      <c r="I100" s="77">
        <v>0.18062366646853048</v>
      </c>
      <c r="J100" s="77">
        <v>4.0869614382021293</v>
      </c>
      <c r="K100" s="77">
        <v>2.9609522345529111</v>
      </c>
      <c r="L100" s="77">
        <v>12.367580734239709</v>
      </c>
      <c r="M100" s="77">
        <v>10.754742715379946</v>
      </c>
      <c r="N100" s="77">
        <v>20.449211842941516</v>
      </c>
      <c r="O100" s="77">
        <v>17.524238748592268</v>
      </c>
      <c r="P100" s="20"/>
      <c r="Q100" s="77">
        <v>17.524238748592268</v>
      </c>
      <c r="R100" s="77">
        <v>26.365151707641648</v>
      </c>
      <c r="S100" s="77">
        <v>27.260749294483603</v>
      </c>
      <c r="T100" s="77">
        <v>39.024826117003599</v>
      </c>
      <c r="U100" s="77">
        <v>43.102859075743524</v>
      </c>
      <c r="V100" s="77">
        <v>49.962352924563127</v>
      </c>
      <c r="W100" s="77">
        <v>31.612188041885091</v>
      </c>
      <c r="X100" s="77">
        <v>0.39347533330505569</v>
      </c>
      <c r="Y100" s="20"/>
      <c r="Z100" s="77">
        <v>-33.925072548843502</v>
      </c>
      <c r="AA100" s="77" t="s">
        <v>249</v>
      </c>
      <c r="AB100" s="77" t="s">
        <v>249</v>
      </c>
      <c r="AC100" s="77" t="s">
        <v>249</v>
      </c>
      <c r="AD100" s="77" t="s">
        <v>249</v>
      </c>
    </row>
    <row r="101" spans="1:30" x14ac:dyDescent="0.15">
      <c r="A101" s="78"/>
      <c r="B101" s="449"/>
      <c r="C101" s="450"/>
      <c r="D101" s="356" t="s">
        <v>129</v>
      </c>
      <c r="E101" s="480"/>
      <c r="F101" s="455"/>
      <c r="G101" s="20"/>
      <c r="H101" s="77">
        <v>0.18218378420247036</v>
      </c>
      <c r="I101" s="77">
        <v>0.18218378420247036</v>
      </c>
      <c r="J101" s="77">
        <v>4.1222621335225762</v>
      </c>
      <c r="K101" s="77">
        <v>2.9865271449773965</v>
      </c>
      <c r="L101" s="77">
        <v>12.474404399192728</v>
      </c>
      <c r="M101" s="77">
        <v>10.847635663254794</v>
      </c>
      <c r="N101" s="77">
        <v>20.851224987968806</v>
      </c>
      <c r="O101" s="77">
        <v>17.86874954869738</v>
      </c>
      <c r="P101" s="20"/>
      <c r="Q101" s="77">
        <v>17.86874954869738</v>
      </c>
      <c r="R101" s="77">
        <v>26.959593785623326</v>
      </c>
      <c r="S101" s="77">
        <v>27.872708871068664</v>
      </c>
      <c r="T101" s="77">
        <v>39.912769009468988</v>
      </c>
      <c r="U101" s="77">
        <v>44.0794574668952</v>
      </c>
      <c r="V101" s="77">
        <v>51.223626967710388</v>
      </c>
      <c r="W101" s="77">
        <v>32.410174070424553</v>
      </c>
      <c r="X101" s="77">
        <v>0.40472983218807912</v>
      </c>
      <c r="Y101" s="20"/>
      <c r="Z101" s="77">
        <v>-34.908700935412021</v>
      </c>
      <c r="AA101" s="77" t="s">
        <v>249</v>
      </c>
      <c r="AB101" s="77" t="s">
        <v>249</v>
      </c>
      <c r="AC101" s="77" t="s">
        <v>249</v>
      </c>
      <c r="AD101" s="77" t="s">
        <v>249</v>
      </c>
    </row>
    <row r="102" spans="1:30" x14ac:dyDescent="0.15">
      <c r="A102" s="78"/>
      <c r="B102" s="449"/>
      <c r="C102" s="450"/>
      <c r="D102" s="356" t="s">
        <v>128</v>
      </c>
      <c r="E102" s="480"/>
      <c r="F102" s="455"/>
      <c r="G102" s="20"/>
      <c r="H102" s="77">
        <v>0.18427565863088524</v>
      </c>
      <c r="I102" s="77">
        <v>0.18427565863088524</v>
      </c>
      <c r="J102" s="77">
        <v>4.1695948573546566</v>
      </c>
      <c r="K102" s="77">
        <v>3.0208191089504473</v>
      </c>
      <c r="L102" s="77">
        <v>12.617638264306523</v>
      </c>
      <c r="M102" s="77">
        <v>10.972190610623244</v>
      </c>
      <c r="N102" s="77">
        <v>20.981786552725136</v>
      </c>
      <c r="O102" s="77">
        <v>17.980636111844778</v>
      </c>
      <c r="P102" s="20"/>
      <c r="Q102" s="77">
        <v>17.980636111844778</v>
      </c>
      <c r="R102" s="77">
        <v>27.146500439456496</v>
      </c>
      <c r="S102" s="77">
        <v>28.065279529908114</v>
      </c>
      <c r="T102" s="77">
        <v>40.246176767980948</v>
      </c>
      <c r="U102" s="77">
        <v>44.446881536440024</v>
      </c>
      <c r="V102" s="77">
        <v>51.499544975588904</v>
      </c>
      <c r="W102" s="77">
        <v>32.584491572218582</v>
      </c>
      <c r="X102" s="77">
        <v>0.40884633144308552</v>
      </c>
      <c r="Y102" s="20"/>
      <c r="Z102" s="77">
        <v>-35.270290454803906</v>
      </c>
      <c r="AA102" s="77" t="s">
        <v>249</v>
      </c>
      <c r="AB102" s="77" t="s">
        <v>249</v>
      </c>
      <c r="AC102" s="77" t="s">
        <v>249</v>
      </c>
      <c r="AD102" s="77" t="s">
        <v>249</v>
      </c>
    </row>
    <row r="103" spans="1:30" x14ac:dyDescent="0.15">
      <c r="A103" s="78"/>
      <c r="B103" s="449"/>
      <c r="C103" s="450"/>
      <c r="D103" s="356" t="s">
        <v>133</v>
      </c>
      <c r="E103" s="480"/>
      <c r="F103" s="455"/>
      <c r="G103" s="20"/>
      <c r="H103" s="77">
        <v>0.1808915120684077</v>
      </c>
      <c r="I103" s="77">
        <v>0.1808915120684077</v>
      </c>
      <c r="J103" s="77">
        <v>4.093021965371646</v>
      </c>
      <c r="K103" s="77">
        <v>2.9653430103741387</v>
      </c>
      <c r="L103" s="77">
        <v>12.385920535139327</v>
      </c>
      <c r="M103" s="77">
        <v>10.770690849810203</v>
      </c>
      <c r="N103" s="77">
        <v>20.588918604196536</v>
      </c>
      <c r="O103" s="77">
        <v>17.643962416077802</v>
      </c>
      <c r="P103" s="20"/>
      <c r="Q103" s="77">
        <v>17.643962416077802</v>
      </c>
      <c r="R103" s="77">
        <v>26.648010037353714</v>
      </c>
      <c r="S103" s="77">
        <v>27.552851954857889</v>
      </c>
      <c r="T103" s="77">
        <v>39.632537525831019</v>
      </c>
      <c r="U103" s="77">
        <v>43.773496300083615</v>
      </c>
      <c r="V103" s="77">
        <v>50.838747454048104</v>
      </c>
      <c r="W103" s="77">
        <v>32.165921193232499</v>
      </c>
      <c r="X103" s="77">
        <v>0.40113988710059389</v>
      </c>
      <c r="Y103" s="20"/>
      <c r="Z103" s="77">
        <v>-34.589842387741918</v>
      </c>
      <c r="AA103" s="77" t="s">
        <v>249</v>
      </c>
      <c r="AB103" s="77" t="s">
        <v>249</v>
      </c>
      <c r="AC103" s="77" t="s">
        <v>249</v>
      </c>
      <c r="AD103" s="77" t="s">
        <v>249</v>
      </c>
    </row>
    <row r="104" spans="1:30" x14ac:dyDescent="0.15">
      <c r="A104" s="78"/>
      <c r="B104" s="449"/>
      <c r="C104" s="450"/>
      <c r="D104" s="356" t="s">
        <v>123</v>
      </c>
      <c r="E104" s="480"/>
      <c r="F104" s="455"/>
      <c r="G104" s="20"/>
      <c r="H104" s="77">
        <v>0.18219424878096599</v>
      </c>
      <c r="I104" s="77">
        <v>0.18219424878096599</v>
      </c>
      <c r="J104" s="77">
        <v>4.1224989149456022</v>
      </c>
      <c r="K104" s="77">
        <v>2.9866986901446833</v>
      </c>
      <c r="L104" s="77">
        <v>12.475120925005346</v>
      </c>
      <c r="M104" s="77">
        <v>10.848258747989732</v>
      </c>
      <c r="N104" s="77">
        <v>20.329803639221183</v>
      </c>
      <c r="O104" s="77">
        <v>17.42191021453398</v>
      </c>
      <c r="P104" s="20"/>
      <c r="Q104" s="77">
        <v>17.42191021453398</v>
      </c>
      <c r="R104" s="77">
        <v>26.154192841561869</v>
      </c>
      <c r="S104" s="77">
        <v>27.042409021941122</v>
      </c>
      <c r="T104" s="77">
        <v>38.5562661632231</v>
      </c>
      <c r="U104" s="77">
        <v>42.584411732638067</v>
      </c>
      <c r="V104" s="77">
        <v>49.162839932302859</v>
      </c>
      <c r="W104" s="77">
        <v>31.106988138196581</v>
      </c>
      <c r="X104" s="77">
        <v>0.38923730639359472</v>
      </c>
      <c r="Y104" s="20"/>
      <c r="Z104" s="77">
        <v>-33.563109109313956</v>
      </c>
      <c r="AA104" s="77" t="s">
        <v>249</v>
      </c>
      <c r="AB104" s="77" t="s">
        <v>249</v>
      </c>
      <c r="AC104" s="77" t="s">
        <v>249</v>
      </c>
      <c r="AD104" s="77" t="s">
        <v>249</v>
      </c>
    </row>
    <row r="105" spans="1:30" x14ac:dyDescent="0.15">
      <c r="A105" s="78"/>
      <c r="B105" s="449"/>
      <c r="C105" s="450"/>
      <c r="D105" s="356" t="s">
        <v>122</v>
      </c>
      <c r="E105" s="480"/>
      <c r="F105" s="455"/>
      <c r="G105" s="20"/>
      <c r="H105" s="77">
        <v>0.1831933815839166</v>
      </c>
      <c r="I105" s="77">
        <v>0.1831933815839166</v>
      </c>
      <c r="J105" s="77">
        <v>4.145106236107547</v>
      </c>
      <c r="K105" s="77">
        <v>3.0030774104051714</v>
      </c>
      <c r="L105" s="77">
        <v>12.543533087410829</v>
      </c>
      <c r="M105" s="77">
        <v>10.90774938088585</v>
      </c>
      <c r="N105" s="77">
        <v>20.677946679878353</v>
      </c>
      <c r="O105" s="77">
        <v>17.720256273540794</v>
      </c>
      <c r="P105" s="20"/>
      <c r="Q105" s="77">
        <v>17.720256273540794</v>
      </c>
      <c r="R105" s="77">
        <v>26.730115254911961</v>
      </c>
      <c r="S105" s="77">
        <v>27.637071290532219</v>
      </c>
      <c r="T105" s="77">
        <v>39.30263618966017</v>
      </c>
      <c r="U105" s="77">
        <v>43.40680750900345</v>
      </c>
      <c r="V105" s="77">
        <v>50.008036235909053</v>
      </c>
      <c r="W105" s="77">
        <v>31.642003128349298</v>
      </c>
      <c r="X105" s="77">
        <v>0.39528899546830165</v>
      </c>
      <c r="Y105" s="20"/>
      <c r="Z105" s="77">
        <v>-34.03232382432406</v>
      </c>
      <c r="AA105" s="77" t="s">
        <v>249</v>
      </c>
      <c r="AB105" s="77" t="s">
        <v>249</v>
      </c>
      <c r="AC105" s="77" t="s">
        <v>249</v>
      </c>
      <c r="AD105" s="77" t="s">
        <v>249</v>
      </c>
    </row>
    <row r="106" spans="1:30" x14ac:dyDescent="0.15">
      <c r="A106" s="78"/>
      <c r="B106" s="449"/>
      <c r="C106" s="450"/>
      <c r="D106" s="356" t="s">
        <v>126</v>
      </c>
      <c r="E106" s="480"/>
      <c r="F106" s="455"/>
      <c r="G106" s="20"/>
      <c r="H106" s="77">
        <v>0.18014770550412787</v>
      </c>
      <c r="I106" s="77">
        <v>0.18014770550412787</v>
      </c>
      <c r="J106" s="77">
        <v>4.0761918965045476</v>
      </c>
      <c r="K106" s="77">
        <v>2.9531498368457787</v>
      </c>
      <c r="L106" s="77">
        <v>12.334990953682784</v>
      </c>
      <c r="M106" s="77">
        <v>10.726402920187017</v>
      </c>
      <c r="N106" s="77">
        <v>20.540835511557034</v>
      </c>
      <c r="O106" s="77">
        <v>17.602756935805164</v>
      </c>
      <c r="P106" s="20"/>
      <c r="Q106" s="77">
        <v>17.602756935805164</v>
      </c>
      <c r="R106" s="77">
        <v>26.622638176448437</v>
      </c>
      <c r="S106" s="77">
        <v>27.640297559606154</v>
      </c>
      <c r="T106" s="77">
        <v>39.611009826881556</v>
      </c>
      <c r="U106" s="77">
        <v>43.896577641427193</v>
      </c>
      <c r="V106" s="77">
        <v>51.159505470999981</v>
      </c>
      <c r="W106" s="77">
        <v>32.310594734887239</v>
      </c>
      <c r="X106" s="77">
        <v>0.40025422344890499</v>
      </c>
      <c r="Y106" s="20"/>
      <c r="Z106" s="77">
        <v>-34.496071365559992</v>
      </c>
      <c r="AA106" s="77" t="s">
        <v>249</v>
      </c>
      <c r="AB106" s="77" t="s">
        <v>249</v>
      </c>
      <c r="AC106" s="77" t="s">
        <v>249</v>
      </c>
      <c r="AD106" s="77" t="s">
        <v>249</v>
      </c>
    </row>
    <row r="107" spans="1:30" x14ac:dyDescent="0.15">
      <c r="A107" s="78"/>
      <c r="B107" s="449"/>
      <c r="C107" s="450"/>
      <c r="D107" s="356" t="s">
        <v>130</v>
      </c>
      <c r="E107" s="480"/>
      <c r="F107" s="455"/>
      <c r="G107" s="20"/>
      <c r="H107" s="77">
        <v>0.18184532854499816</v>
      </c>
      <c r="I107" s="77">
        <v>0.18184532854499816</v>
      </c>
      <c r="J107" s="77">
        <v>4.1146039165918991</v>
      </c>
      <c r="K107" s="77">
        <v>2.980978862989311</v>
      </c>
      <c r="L107" s="77">
        <v>12.451229818859</v>
      </c>
      <c r="M107" s="77">
        <v>10.827483245867603</v>
      </c>
      <c r="N107" s="77">
        <v>20.565201837108976</v>
      </c>
      <c r="O107" s="77">
        <v>17.623638000057309</v>
      </c>
      <c r="P107" s="20"/>
      <c r="Q107" s="77">
        <v>17.623638000057309</v>
      </c>
      <c r="R107" s="77">
        <v>26.629307447910623</v>
      </c>
      <c r="S107" s="77">
        <v>27.532168152240754</v>
      </c>
      <c r="T107" s="77">
        <v>39.569980033490637</v>
      </c>
      <c r="U107" s="77">
        <v>43.702035551263876</v>
      </c>
      <c r="V107" s="77">
        <v>50.806719435465361</v>
      </c>
      <c r="W107" s="77">
        <v>32.145780663333156</v>
      </c>
      <c r="X107" s="77">
        <v>0.40020954200729275</v>
      </c>
      <c r="Y107" s="20"/>
      <c r="Z107" s="77">
        <v>-34.514978978912865</v>
      </c>
      <c r="AA107" s="77" t="s">
        <v>249</v>
      </c>
      <c r="AB107" s="77" t="s">
        <v>249</v>
      </c>
      <c r="AC107" s="77" t="s">
        <v>249</v>
      </c>
      <c r="AD107" s="77" t="s">
        <v>249</v>
      </c>
    </row>
    <row r="108" spans="1:30" x14ac:dyDescent="0.15">
      <c r="A108" s="78"/>
      <c r="B108" s="449"/>
      <c r="C108" s="450"/>
      <c r="D108" s="356" t="s">
        <v>135</v>
      </c>
      <c r="E108" s="480"/>
      <c r="F108" s="455"/>
      <c r="G108" s="20"/>
      <c r="H108" s="77">
        <v>0.18115909420851484</v>
      </c>
      <c r="I108" s="77">
        <v>0.18115909420851484</v>
      </c>
      <c r="J108" s="77">
        <v>4.0990765312519155</v>
      </c>
      <c r="K108" s="77">
        <v>2.9697294673161738</v>
      </c>
      <c r="L108" s="77">
        <v>12.404242296542572</v>
      </c>
      <c r="M108" s="77">
        <v>10.786623297248282</v>
      </c>
      <c r="N108" s="77">
        <v>20.300158061237298</v>
      </c>
      <c r="O108" s="77">
        <v>17.396505020905014</v>
      </c>
      <c r="P108" s="20"/>
      <c r="Q108" s="77">
        <v>17.396505020905014</v>
      </c>
      <c r="R108" s="77">
        <v>26.433827368366533</v>
      </c>
      <c r="S108" s="77">
        <v>27.33215592810943</v>
      </c>
      <c r="T108" s="77">
        <v>39.113463655188283</v>
      </c>
      <c r="U108" s="77">
        <v>43.201685963742044</v>
      </c>
      <c r="V108" s="77">
        <v>50.393771822345613</v>
      </c>
      <c r="W108" s="77">
        <v>31.885131279574356</v>
      </c>
      <c r="X108" s="77">
        <v>0.39899944815919453</v>
      </c>
      <c r="Y108" s="20"/>
      <c r="Z108" s="77">
        <v>-34.397078821087234</v>
      </c>
      <c r="AA108" s="77" t="s">
        <v>249</v>
      </c>
      <c r="AB108" s="77" t="s">
        <v>249</v>
      </c>
      <c r="AC108" s="77" t="s">
        <v>249</v>
      </c>
      <c r="AD108" s="77" t="s">
        <v>249</v>
      </c>
    </row>
    <row r="109" spans="1:30" x14ac:dyDescent="0.15">
      <c r="A109" s="78"/>
      <c r="B109" s="449"/>
      <c r="C109" s="450"/>
      <c r="D109" s="356" t="s">
        <v>134</v>
      </c>
      <c r="E109" s="480"/>
      <c r="F109" s="455"/>
      <c r="G109" s="20"/>
      <c r="H109" s="77">
        <v>0.17829713880575673</v>
      </c>
      <c r="I109" s="77">
        <v>0.17829713880575673</v>
      </c>
      <c r="J109" s="77">
        <v>4.0343192289691361</v>
      </c>
      <c r="K109" s="77">
        <v>2.9228136150877848</v>
      </c>
      <c r="L109" s="77">
        <v>12.208279800633592</v>
      </c>
      <c r="M109" s="77">
        <v>10.616215982297019</v>
      </c>
      <c r="N109" s="77">
        <v>20.222661898477131</v>
      </c>
      <c r="O109" s="77">
        <v>17.330093597876129</v>
      </c>
      <c r="P109" s="20"/>
      <c r="Q109" s="77">
        <v>17.330093597876129</v>
      </c>
      <c r="R109" s="77">
        <v>26.410838248597599</v>
      </c>
      <c r="S109" s="77">
        <v>27.308952644875465</v>
      </c>
      <c r="T109" s="77">
        <v>39.177800735165754</v>
      </c>
      <c r="U109" s="77">
        <v>43.272601541359158</v>
      </c>
      <c r="V109" s="77">
        <v>50.361966124872481</v>
      </c>
      <c r="W109" s="77">
        <v>31.864515171112746</v>
      </c>
      <c r="X109" s="77">
        <v>0.39519595659265505</v>
      </c>
      <c r="Y109" s="20"/>
      <c r="Z109" s="77">
        <v>-34.067499525987316</v>
      </c>
      <c r="AA109" s="77" t="s">
        <v>249</v>
      </c>
      <c r="AB109" s="77" t="s">
        <v>249</v>
      </c>
      <c r="AC109" s="77" t="s">
        <v>249</v>
      </c>
      <c r="AD109" s="77" t="s">
        <v>249</v>
      </c>
    </row>
    <row r="110" spans="1:30" x14ac:dyDescent="0.15">
      <c r="A110" s="78"/>
      <c r="B110" s="449"/>
      <c r="C110" s="450"/>
      <c r="D110" s="356" t="s">
        <v>124</v>
      </c>
      <c r="E110" s="480"/>
      <c r="F110" s="455"/>
      <c r="G110" s="20"/>
      <c r="H110" s="77">
        <v>0.18447510081368668</v>
      </c>
      <c r="I110" s="77">
        <v>0.18447510081368668</v>
      </c>
      <c r="J110" s="77">
        <v>4.1741076242926605</v>
      </c>
      <c r="K110" s="77">
        <v>3.0240885519219911</v>
      </c>
      <c r="L110" s="77">
        <v>12.631294377848207</v>
      </c>
      <c r="M110" s="77">
        <v>10.984065850477245</v>
      </c>
      <c r="N110" s="77">
        <v>20.580395940441516</v>
      </c>
      <c r="O110" s="77">
        <v>17.636658799901102</v>
      </c>
      <c r="P110" s="20"/>
      <c r="Q110" s="77">
        <v>17.636658799901102</v>
      </c>
      <c r="R110" s="77">
        <v>26.597129681887193</v>
      </c>
      <c r="S110" s="77">
        <v>27.49916804465261</v>
      </c>
      <c r="T110" s="77">
        <v>39.546129753508801</v>
      </c>
      <c r="U110" s="77">
        <v>43.676093936095654</v>
      </c>
      <c r="V110" s="77">
        <v>50.399160187078579</v>
      </c>
      <c r="W110" s="77">
        <v>31.888589121638667</v>
      </c>
      <c r="X110" s="77">
        <v>0.39733453179493383</v>
      </c>
      <c r="Y110" s="20"/>
      <c r="Z110" s="77">
        <v>-34.268623737822672</v>
      </c>
      <c r="AA110" s="77" t="s">
        <v>249</v>
      </c>
      <c r="AB110" s="77" t="s">
        <v>249</v>
      </c>
      <c r="AC110" s="77" t="s">
        <v>249</v>
      </c>
      <c r="AD110" s="77" t="s">
        <v>249</v>
      </c>
    </row>
    <row r="111" spans="1:30" x14ac:dyDescent="0.15">
      <c r="A111" s="78"/>
      <c r="B111" s="449"/>
      <c r="C111" s="450"/>
      <c r="D111" s="356" t="s">
        <v>127</v>
      </c>
      <c r="E111" s="480"/>
      <c r="F111" s="455"/>
      <c r="G111" s="20"/>
      <c r="H111" s="77">
        <v>0.18325744708915653</v>
      </c>
      <c r="I111" s="77">
        <v>0.18325744708915653</v>
      </c>
      <c r="J111" s="77">
        <v>4.1465558426544282</v>
      </c>
      <c r="K111" s="77">
        <v>3.0041276321430352</v>
      </c>
      <c r="L111" s="77">
        <v>12.547919751261841</v>
      </c>
      <c r="M111" s="77">
        <v>10.91156398635399</v>
      </c>
      <c r="N111" s="77">
        <v>20.573920961713231</v>
      </c>
      <c r="O111" s="77">
        <v>17.631109976112779</v>
      </c>
      <c r="P111" s="20"/>
      <c r="Q111" s="77">
        <v>17.631109976112779</v>
      </c>
      <c r="R111" s="77">
        <v>26.600974681832067</v>
      </c>
      <c r="S111" s="77">
        <v>27.502349612305455</v>
      </c>
      <c r="T111" s="77">
        <v>39.181809452759893</v>
      </c>
      <c r="U111" s="77">
        <v>43.270616736488506</v>
      </c>
      <c r="V111" s="77">
        <v>50.323455001409371</v>
      </c>
      <c r="W111" s="77">
        <v>31.841725654885327</v>
      </c>
      <c r="X111" s="77">
        <v>0.40128008235989698</v>
      </c>
      <c r="Y111" s="20"/>
      <c r="Z111" s="77">
        <v>-34.612749815344316</v>
      </c>
      <c r="AA111" s="77" t="s">
        <v>249</v>
      </c>
      <c r="AB111" s="77" t="s">
        <v>249</v>
      </c>
      <c r="AC111" s="77" t="s">
        <v>249</v>
      </c>
      <c r="AD111" s="77" t="s">
        <v>249</v>
      </c>
    </row>
    <row r="112" spans="1:30" x14ac:dyDescent="0.15">
      <c r="A112" s="78"/>
      <c r="B112" s="449"/>
      <c r="C112" s="450"/>
      <c r="D112" s="356" t="s">
        <v>125</v>
      </c>
      <c r="E112" s="480"/>
      <c r="F112" s="455"/>
      <c r="G112" s="20"/>
      <c r="H112" s="77">
        <v>0.18379480480359456</v>
      </c>
      <c r="I112" s="77">
        <v>0.18379480480359456</v>
      </c>
      <c r="J112" s="77">
        <v>4.1587146051265176</v>
      </c>
      <c r="K112" s="77">
        <v>3.0129365028543202</v>
      </c>
      <c r="L112" s="77">
        <v>12.584713461889107</v>
      </c>
      <c r="M112" s="77">
        <v>10.943559483278047</v>
      </c>
      <c r="N112" s="77">
        <v>20.400235891030839</v>
      </c>
      <c r="O112" s="77">
        <v>17.482268120050978</v>
      </c>
      <c r="P112" s="20"/>
      <c r="Q112" s="77">
        <v>17.482268120050978</v>
      </c>
      <c r="R112" s="77">
        <v>26.099394155926312</v>
      </c>
      <c r="S112" s="77">
        <v>26.865898484469586</v>
      </c>
      <c r="T112" s="77">
        <v>38.077200068130082</v>
      </c>
      <c r="U112" s="77">
        <v>42.42379080387169</v>
      </c>
      <c r="V112" s="77">
        <v>49.089142391736317</v>
      </c>
      <c r="W112" s="77">
        <v>31.258727491906861</v>
      </c>
      <c r="X112" s="77">
        <v>0.39342334894293002</v>
      </c>
      <c r="Y112" s="20"/>
      <c r="Z112" s="77">
        <v>-33.738787925992767</v>
      </c>
      <c r="AA112" s="77" t="s">
        <v>249</v>
      </c>
      <c r="AB112" s="77" t="s">
        <v>249</v>
      </c>
      <c r="AC112" s="77" t="s">
        <v>249</v>
      </c>
      <c r="AD112" s="77" t="s">
        <v>249</v>
      </c>
    </row>
    <row r="113" spans="1:30" s="78" customFormat="1" x14ac:dyDescent="0.15">
      <c r="C113" s="358"/>
      <c r="D113" s="358"/>
      <c r="E113" s="359"/>
      <c r="F113" s="108"/>
      <c r="G113" s="360"/>
      <c r="H113" s="109"/>
      <c r="I113" s="109"/>
      <c r="J113" s="109"/>
      <c r="K113" s="109"/>
      <c r="L113" s="109"/>
      <c r="M113" s="109"/>
      <c r="N113" s="109"/>
      <c r="O113" s="109"/>
      <c r="P113" s="360"/>
      <c r="Q113" s="109"/>
      <c r="R113" s="109"/>
      <c r="S113" s="109"/>
      <c r="T113" s="109"/>
      <c r="U113" s="109"/>
      <c r="V113" s="109"/>
      <c r="W113" s="109"/>
      <c r="X113" s="109"/>
      <c r="Y113" s="360"/>
      <c r="Z113" s="109"/>
      <c r="AA113" s="109"/>
      <c r="AB113" s="109"/>
      <c r="AC113" s="109"/>
      <c r="AD113" s="109"/>
    </row>
    <row r="114" spans="1:30" ht="14.25" customHeight="1" x14ac:dyDescent="0.15">
      <c r="A114" s="78"/>
      <c r="B114" s="463" t="s">
        <v>293</v>
      </c>
      <c r="C114" s="464" t="s">
        <v>260</v>
      </c>
      <c r="D114" s="465" t="s">
        <v>112</v>
      </c>
      <c r="E114" s="466" t="s">
        <v>261</v>
      </c>
      <c r="F114" s="448"/>
      <c r="G114" s="20"/>
      <c r="H114" s="451" t="s">
        <v>204</v>
      </c>
      <c r="I114" s="452"/>
      <c r="J114" s="452"/>
      <c r="K114" s="452"/>
      <c r="L114" s="452"/>
      <c r="M114" s="452"/>
      <c r="N114" s="452"/>
      <c r="O114" s="453"/>
      <c r="P114" s="20"/>
      <c r="Q114" s="338" t="s">
        <v>289</v>
      </c>
      <c r="R114" s="339"/>
      <c r="S114" s="339"/>
      <c r="T114" s="339"/>
      <c r="U114" s="339"/>
      <c r="V114" s="339"/>
      <c r="W114" s="339"/>
      <c r="X114" s="339"/>
      <c r="Y114" s="20"/>
      <c r="Z114" s="339"/>
      <c r="AA114" s="339"/>
      <c r="AB114" s="339"/>
      <c r="AC114" s="339"/>
      <c r="AD114" s="340"/>
    </row>
    <row r="115" spans="1:30" ht="11.25" customHeight="1" x14ac:dyDescent="0.15">
      <c r="A115" s="78"/>
      <c r="B115" s="463"/>
      <c r="C115" s="464"/>
      <c r="D115" s="465"/>
      <c r="E115" s="467"/>
      <c r="F115" s="448"/>
      <c r="G115" s="20"/>
      <c r="H115" s="442" t="s">
        <v>207</v>
      </c>
      <c r="I115" s="443"/>
      <c r="J115" s="443"/>
      <c r="K115" s="443"/>
      <c r="L115" s="443"/>
      <c r="M115" s="443"/>
      <c r="N115" s="443"/>
      <c r="O115" s="444"/>
      <c r="P115" s="20"/>
      <c r="Q115" s="341" t="s">
        <v>290</v>
      </c>
      <c r="R115" s="342"/>
      <c r="S115" s="342"/>
      <c r="T115" s="342"/>
      <c r="U115" s="342"/>
      <c r="V115" s="342"/>
      <c r="W115" s="342"/>
      <c r="X115" s="342"/>
      <c r="Y115" s="20"/>
      <c r="Z115" s="342"/>
      <c r="AA115" s="342"/>
      <c r="AB115" s="342"/>
      <c r="AC115" s="342"/>
      <c r="AD115" s="343"/>
    </row>
    <row r="116" spans="1:30" ht="25.5" customHeight="1" x14ac:dyDescent="0.15">
      <c r="A116" s="78"/>
      <c r="B116" s="463"/>
      <c r="C116" s="464"/>
      <c r="D116" s="465"/>
      <c r="E116" s="467"/>
      <c r="F116" s="10" t="s">
        <v>109</v>
      </c>
      <c r="G116" s="20"/>
      <c r="H116" s="11" t="s">
        <v>143</v>
      </c>
      <c r="I116" s="11" t="s">
        <v>145</v>
      </c>
      <c r="J116" s="11" t="s">
        <v>146</v>
      </c>
      <c r="K116" s="11" t="s">
        <v>147</v>
      </c>
      <c r="L116" s="11" t="s">
        <v>148</v>
      </c>
      <c r="M116" s="12" t="s">
        <v>149</v>
      </c>
      <c r="N116" s="11" t="s">
        <v>150</v>
      </c>
      <c r="O116" s="11" t="s">
        <v>151</v>
      </c>
      <c r="P116" s="20"/>
      <c r="Q116" s="97" t="s">
        <v>152</v>
      </c>
      <c r="R116" s="13" t="s">
        <v>153</v>
      </c>
      <c r="S116" s="13" t="s">
        <v>154</v>
      </c>
      <c r="T116" s="14" t="s">
        <v>155</v>
      </c>
      <c r="U116" s="13" t="s">
        <v>156</v>
      </c>
      <c r="V116" s="13" t="s">
        <v>157</v>
      </c>
      <c r="W116" s="13" t="s">
        <v>158</v>
      </c>
      <c r="X116" s="13" t="s">
        <v>110</v>
      </c>
      <c r="Y116" s="20"/>
      <c r="Z116" s="13" t="s">
        <v>159</v>
      </c>
      <c r="AA116" s="13" t="s">
        <v>160</v>
      </c>
      <c r="AB116" s="13" t="s">
        <v>161</v>
      </c>
      <c r="AC116" s="13" t="s">
        <v>162</v>
      </c>
      <c r="AD116" s="13" t="s">
        <v>210</v>
      </c>
    </row>
    <row r="117" spans="1:30" ht="16.5" customHeight="1" x14ac:dyDescent="0.15">
      <c r="A117" s="78"/>
      <c r="B117" s="463"/>
      <c r="C117" s="464"/>
      <c r="D117" s="465"/>
      <c r="E117" s="467"/>
      <c r="F117" s="10" t="s">
        <v>211</v>
      </c>
      <c r="G117" s="20"/>
      <c r="H117" s="15" t="s">
        <v>212</v>
      </c>
      <c r="I117" s="15" t="s">
        <v>213</v>
      </c>
      <c r="J117" s="15" t="s">
        <v>214</v>
      </c>
      <c r="K117" s="15" t="s">
        <v>215</v>
      </c>
      <c r="L117" s="15" t="s">
        <v>216</v>
      </c>
      <c r="M117" s="16" t="s">
        <v>217</v>
      </c>
      <c r="N117" s="15" t="s">
        <v>218</v>
      </c>
      <c r="O117" s="15" t="s">
        <v>219</v>
      </c>
      <c r="P117" s="20"/>
      <c r="Q117" s="31" t="s">
        <v>220</v>
      </c>
      <c r="R117" s="15" t="s">
        <v>221</v>
      </c>
      <c r="S117" s="15" t="s">
        <v>222</v>
      </c>
      <c r="T117" s="17" t="s">
        <v>223</v>
      </c>
      <c r="U117" s="15" t="s">
        <v>224</v>
      </c>
      <c r="V117" s="15" t="s">
        <v>225</v>
      </c>
      <c r="W117" s="15" t="s">
        <v>226</v>
      </c>
      <c r="X117" s="15" t="s">
        <v>227</v>
      </c>
      <c r="Y117" s="20"/>
      <c r="Z117" s="15" t="s">
        <v>228</v>
      </c>
      <c r="AA117" s="15" t="s">
        <v>229</v>
      </c>
      <c r="AB117" s="15" t="s">
        <v>230</v>
      </c>
      <c r="AC117" s="15" t="s">
        <v>231</v>
      </c>
      <c r="AD117" s="15" t="s">
        <v>232</v>
      </c>
    </row>
    <row r="118" spans="1:30" ht="15" customHeight="1" x14ac:dyDescent="0.15">
      <c r="A118" s="78"/>
      <c r="B118" s="463"/>
      <c r="C118" s="464"/>
      <c r="D118" s="465"/>
      <c r="E118" s="468"/>
      <c r="F118" s="197" t="s">
        <v>294</v>
      </c>
      <c r="G118" s="20"/>
      <c r="H118" s="198" t="s">
        <v>295</v>
      </c>
      <c r="I118" s="198" t="s">
        <v>295</v>
      </c>
      <c r="J118" s="199" t="s">
        <v>296</v>
      </c>
      <c r="K118" s="199" t="s">
        <v>296</v>
      </c>
      <c r="L118" s="199" t="s">
        <v>297</v>
      </c>
      <c r="M118" s="199" t="s">
        <v>297</v>
      </c>
      <c r="N118" s="199" t="s">
        <v>238</v>
      </c>
      <c r="O118" s="199" t="s">
        <v>238</v>
      </c>
      <c r="P118" s="20"/>
      <c r="Q118" s="199" t="s">
        <v>238</v>
      </c>
      <c r="R118" s="199" t="s">
        <v>239</v>
      </c>
      <c r="S118" s="199" t="s">
        <v>239</v>
      </c>
      <c r="T118" s="199" t="s">
        <v>240</v>
      </c>
      <c r="U118" s="199" t="s">
        <v>240</v>
      </c>
      <c r="V118" s="199" t="s">
        <v>241</v>
      </c>
      <c r="W118" s="199" t="s">
        <v>241</v>
      </c>
      <c r="X118" s="199" t="s">
        <v>242</v>
      </c>
      <c r="Y118" s="20"/>
      <c r="Z118" s="199" t="s">
        <v>242</v>
      </c>
      <c r="AA118" s="199"/>
      <c r="AB118" s="199" t="s">
        <v>243</v>
      </c>
      <c r="AC118" s="199"/>
      <c r="AD118" s="199" t="s">
        <v>243</v>
      </c>
    </row>
    <row r="119" spans="1:30" ht="11.45" customHeight="1" x14ac:dyDescent="0.15">
      <c r="A119" s="78"/>
      <c r="B119" s="449" t="s">
        <v>283</v>
      </c>
      <c r="C119" s="450" t="s">
        <v>284</v>
      </c>
      <c r="D119" s="333" t="s">
        <v>131</v>
      </c>
      <c r="E119" s="454" t="s">
        <v>285</v>
      </c>
      <c r="F119" s="455"/>
      <c r="G119" s="20"/>
      <c r="H119" s="357">
        <f>IF(H$11="-","-",H11+H48+H85)</f>
        <v>192.10639542597562</v>
      </c>
      <c r="I119" s="357">
        <f t="shared" ref="I119:AD131" si="0">IF(I$11="-","-",I11+I48+I85)</f>
        <v>172.10639542597562</v>
      </c>
      <c r="J119" s="357">
        <f t="shared" si="0"/>
        <v>157.95482000114208</v>
      </c>
      <c r="K119" s="357">
        <f t="shared" si="0"/>
        <v>149.32128914288606</v>
      </c>
      <c r="L119" s="357">
        <f t="shared" si="0"/>
        <v>181.28894901283155</v>
      </c>
      <c r="M119" s="357">
        <f t="shared" si="0"/>
        <v>173.47836006877807</v>
      </c>
      <c r="N119" s="357">
        <f t="shared" si="0"/>
        <v>189.56055468956737</v>
      </c>
      <c r="O119" s="357">
        <f t="shared" si="0"/>
        <v>207.0301898213832</v>
      </c>
      <c r="P119" s="20"/>
      <c r="Q119" s="357">
        <f t="shared" si="0"/>
        <v>207.0301898213832</v>
      </c>
      <c r="R119" s="357">
        <f t="shared" si="0"/>
        <v>246.87955596161379</v>
      </c>
      <c r="S119" s="357">
        <f t="shared" si="0"/>
        <v>223.1128738724301</v>
      </c>
      <c r="T119" s="357">
        <f t="shared" si="0"/>
        <v>214.90861579570111</v>
      </c>
      <c r="U119" s="357">
        <f t="shared" si="0"/>
        <v>187.64392326595009</v>
      </c>
      <c r="V119" s="357">
        <f t="shared" si="0"/>
        <v>222.9431663109815</v>
      </c>
      <c r="W119" s="357">
        <f t="shared" si="0"/>
        <v>279.75591518588737</v>
      </c>
      <c r="X119" s="357">
        <f t="shared" si="0"/>
        <v>517.55594175240117</v>
      </c>
      <c r="Y119" s="20"/>
      <c r="Z119" s="357">
        <v>1160.1584444495595</v>
      </c>
      <c r="AA119" s="357" t="str">
        <f t="shared" si="0"/>
        <v>-</v>
      </c>
      <c r="AB119" s="357" t="str">
        <f t="shared" si="0"/>
        <v>-</v>
      </c>
      <c r="AC119" s="357" t="str">
        <f t="shared" si="0"/>
        <v>-</v>
      </c>
      <c r="AD119" s="357" t="str">
        <f t="shared" si="0"/>
        <v>-</v>
      </c>
    </row>
    <row r="120" spans="1:30" x14ac:dyDescent="0.15">
      <c r="A120" s="78"/>
      <c r="B120" s="449"/>
      <c r="C120" s="450"/>
      <c r="D120" s="333" t="s">
        <v>132</v>
      </c>
      <c r="E120" s="454"/>
      <c r="F120" s="455"/>
      <c r="G120" s="20"/>
      <c r="H120" s="357">
        <f t="shared" ref="H120:W132" si="1">IF(H$11="-","-",H12+H49+H86)</f>
        <v>187.86338312297943</v>
      </c>
      <c r="I120" s="357">
        <f t="shared" si="1"/>
        <v>168.30338312297943</v>
      </c>
      <c r="J120" s="357">
        <f t="shared" si="1"/>
        <v>154.46757492788052</v>
      </c>
      <c r="K120" s="357">
        <f t="shared" si="1"/>
        <v>146.02466116716451</v>
      </c>
      <c r="L120" s="357">
        <f t="shared" si="1"/>
        <v>177.28843975734947</v>
      </c>
      <c r="M120" s="357">
        <f t="shared" si="1"/>
        <v>169.64304080386211</v>
      </c>
      <c r="N120" s="357">
        <f t="shared" si="1"/>
        <v>187.20035815375161</v>
      </c>
      <c r="O120" s="357">
        <f t="shared" si="1"/>
        <v>204.44720343986884</v>
      </c>
      <c r="P120" s="20"/>
      <c r="Q120" s="357">
        <f t="shared" si="1"/>
        <v>204.44720343986884</v>
      </c>
      <c r="R120" s="357">
        <f t="shared" si="1"/>
        <v>242.09671810183028</v>
      </c>
      <c r="S120" s="357">
        <f t="shared" si="1"/>
        <v>218.78765648193777</v>
      </c>
      <c r="T120" s="357">
        <f t="shared" si="1"/>
        <v>211.34438131034824</v>
      </c>
      <c r="U120" s="357">
        <f t="shared" si="1"/>
        <v>184.52910063053292</v>
      </c>
      <c r="V120" s="357">
        <f t="shared" si="1"/>
        <v>219.1445646533916</v>
      </c>
      <c r="W120" s="357">
        <f t="shared" si="1"/>
        <v>274.98038801173084</v>
      </c>
      <c r="X120" s="357">
        <f t="shared" si="0"/>
        <v>508.19058210644329</v>
      </c>
      <c r="Y120" s="20"/>
      <c r="Z120" s="357">
        <v>1139.0367273157403</v>
      </c>
      <c r="AA120" s="357" t="str">
        <f t="shared" si="0"/>
        <v>-</v>
      </c>
      <c r="AB120" s="357" t="str">
        <f t="shared" si="0"/>
        <v>-</v>
      </c>
      <c r="AC120" s="357" t="str">
        <f t="shared" si="0"/>
        <v>-</v>
      </c>
      <c r="AD120" s="357" t="str">
        <f t="shared" si="0"/>
        <v>-</v>
      </c>
    </row>
    <row r="121" spans="1:30" x14ac:dyDescent="0.15">
      <c r="A121" s="78"/>
      <c r="B121" s="449"/>
      <c r="C121" s="450"/>
      <c r="D121" s="333" t="s">
        <v>129</v>
      </c>
      <c r="E121" s="454"/>
      <c r="F121" s="455"/>
      <c r="G121" s="20"/>
      <c r="H121" s="357">
        <f t="shared" si="1"/>
        <v>189.78474670064557</v>
      </c>
      <c r="I121" s="357">
        <f t="shared" si="0"/>
        <v>170.02474670064555</v>
      </c>
      <c r="J121" s="357">
        <f t="shared" si="0"/>
        <v>156.04801472101295</v>
      </c>
      <c r="K121" s="357">
        <f t="shared" si="0"/>
        <v>147.51576822923323</v>
      </c>
      <c r="L121" s="357">
        <f t="shared" si="0"/>
        <v>179.09920418010904</v>
      </c>
      <c r="M121" s="357">
        <f t="shared" si="0"/>
        <v>171.38240248639627</v>
      </c>
      <c r="N121" s="357">
        <f t="shared" si="0"/>
        <v>191.19138685562015</v>
      </c>
      <c r="O121" s="357">
        <f t="shared" si="0"/>
        <v>208.802304698971</v>
      </c>
      <c r="P121" s="20"/>
      <c r="Q121" s="357">
        <f t="shared" si="0"/>
        <v>208.802304698971</v>
      </c>
      <c r="R121" s="357">
        <f t="shared" si="0"/>
        <v>248.1412532411446</v>
      </c>
      <c r="S121" s="357">
        <f t="shared" si="0"/>
        <v>224.25785392379154</v>
      </c>
      <c r="T121" s="357">
        <f t="shared" si="0"/>
        <v>216.69083446300687</v>
      </c>
      <c r="U121" s="357">
        <f t="shared" si="0"/>
        <v>189.20090447754123</v>
      </c>
      <c r="V121" s="357">
        <f t="shared" si="0"/>
        <v>225.21517588449188</v>
      </c>
      <c r="W121" s="357">
        <f t="shared" si="0"/>
        <v>282.60872524856734</v>
      </c>
      <c r="X121" s="357">
        <f t="shared" si="0"/>
        <v>524.16971881151903</v>
      </c>
      <c r="Y121" s="20"/>
      <c r="Z121" s="357">
        <v>1175.023000097003</v>
      </c>
      <c r="AA121" s="357" t="str">
        <f t="shared" si="0"/>
        <v>-</v>
      </c>
      <c r="AB121" s="357" t="str">
        <f t="shared" si="0"/>
        <v>-</v>
      </c>
      <c r="AC121" s="357" t="str">
        <f t="shared" si="0"/>
        <v>-</v>
      </c>
      <c r="AD121" s="357" t="str">
        <f t="shared" si="0"/>
        <v>-</v>
      </c>
    </row>
    <row r="122" spans="1:30" x14ac:dyDescent="0.15">
      <c r="A122" s="78"/>
      <c r="B122" s="449"/>
      <c r="C122" s="450"/>
      <c r="D122" s="333" t="s">
        <v>128</v>
      </c>
      <c r="E122" s="454"/>
      <c r="F122" s="455"/>
      <c r="G122" s="20"/>
      <c r="H122" s="357">
        <f t="shared" si="1"/>
        <v>192.09639109899021</v>
      </c>
      <c r="I122" s="357">
        <f t="shared" si="0"/>
        <v>172.09639109899021</v>
      </c>
      <c r="J122" s="357">
        <f t="shared" si="0"/>
        <v>157.94472340778728</v>
      </c>
      <c r="K122" s="357">
        <f t="shared" si="0"/>
        <v>149.32122216470631</v>
      </c>
      <c r="L122" s="357">
        <f t="shared" si="0"/>
        <v>181.28866099378837</v>
      </c>
      <c r="M122" s="357">
        <f t="shared" si="0"/>
        <v>173.4681082335857</v>
      </c>
      <c r="N122" s="357">
        <f t="shared" si="0"/>
        <v>192.57295014911693</v>
      </c>
      <c r="O122" s="357">
        <f t="shared" si="0"/>
        <v>210.31790737353535</v>
      </c>
      <c r="P122" s="20"/>
      <c r="Q122" s="357">
        <f t="shared" si="0"/>
        <v>210.31790737353535</v>
      </c>
      <c r="R122" s="357">
        <f t="shared" si="0"/>
        <v>250.0213295442494</v>
      </c>
      <c r="S122" s="357">
        <f t="shared" si="0"/>
        <v>225.96386041290953</v>
      </c>
      <c r="T122" s="357">
        <f t="shared" si="0"/>
        <v>218.68062627859607</v>
      </c>
      <c r="U122" s="357">
        <f t="shared" si="0"/>
        <v>190.92852083209974</v>
      </c>
      <c r="V122" s="357">
        <f t="shared" si="0"/>
        <v>226.63482339640532</v>
      </c>
      <c r="W122" s="357">
        <f t="shared" si="0"/>
        <v>284.37901031721771</v>
      </c>
      <c r="X122" s="357">
        <f t="shared" si="0"/>
        <v>530.10311425756834</v>
      </c>
      <c r="Y122" s="20"/>
      <c r="Z122" s="357">
        <v>1188.5603966764734</v>
      </c>
      <c r="AA122" s="357" t="str">
        <f t="shared" si="0"/>
        <v>-</v>
      </c>
      <c r="AB122" s="357" t="str">
        <f t="shared" si="0"/>
        <v>-</v>
      </c>
      <c r="AC122" s="357" t="str">
        <f t="shared" si="0"/>
        <v>-</v>
      </c>
      <c r="AD122" s="357" t="str">
        <f t="shared" si="0"/>
        <v>-</v>
      </c>
    </row>
    <row r="123" spans="1:30" x14ac:dyDescent="0.15">
      <c r="A123" s="78"/>
      <c r="B123" s="449"/>
      <c r="C123" s="450"/>
      <c r="D123" s="333" t="s">
        <v>133</v>
      </c>
      <c r="E123" s="454"/>
      <c r="F123" s="455"/>
      <c r="G123" s="20"/>
      <c r="H123" s="357">
        <f t="shared" si="1"/>
        <v>188.26366360741798</v>
      </c>
      <c r="I123" s="357">
        <f t="shared" si="0"/>
        <v>168.653663607418</v>
      </c>
      <c r="J123" s="357">
        <f t="shared" si="0"/>
        <v>154.79383631547748</v>
      </c>
      <c r="K123" s="357">
        <f t="shared" si="0"/>
        <v>146.3290028358503</v>
      </c>
      <c r="L123" s="357">
        <f t="shared" si="0"/>
        <v>177.65710976697932</v>
      </c>
      <c r="M123" s="357">
        <f t="shared" si="0"/>
        <v>169.99936529899031</v>
      </c>
      <c r="N123" s="357">
        <f t="shared" si="0"/>
        <v>188.56015933969977</v>
      </c>
      <c r="O123" s="357">
        <f t="shared" si="0"/>
        <v>205.94129609990026</v>
      </c>
      <c r="P123" s="20"/>
      <c r="Q123" s="357">
        <f t="shared" si="0"/>
        <v>205.94129609990026</v>
      </c>
      <c r="R123" s="357">
        <f t="shared" si="0"/>
        <v>244.80380051171335</v>
      </c>
      <c r="S123" s="357">
        <f t="shared" si="0"/>
        <v>221.24183562439083</v>
      </c>
      <c r="T123" s="357">
        <f t="shared" si="0"/>
        <v>214.75742113014647</v>
      </c>
      <c r="U123" s="357">
        <f t="shared" si="0"/>
        <v>187.4996437852387</v>
      </c>
      <c r="V123" s="357">
        <f t="shared" si="0"/>
        <v>223.11280286627101</v>
      </c>
      <c r="W123" s="357">
        <f t="shared" si="0"/>
        <v>279.9641765756914</v>
      </c>
      <c r="X123" s="357">
        <f t="shared" si="0"/>
        <v>518.39641826135812</v>
      </c>
      <c r="Y123" s="20"/>
      <c r="Z123" s="357">
        <v>1162.065039320963</v>
      </c>
      <c r="AA123" s="357" t="str">
        <f t="shared" si="0"/>
        <v>-</v>
      </c>
      <c r="AB123" s="357" t="str">
        <f t="shared" si="0"/>
        <v>-</v>
      </c>
      <c r="AC123" s="357" t="str">
        <f t="shared" si="0"/>
        <v>-</v>
      </c>
      <c r="AD123" s="357" t="str">
        <f t="shared" si="0"/>
        <v>-</v>
      </c>
    </row>
    <row r="124" spans="1:30" x14ac:dyDescent="0.15">
      <c r="A124" s="78"/>
      <c r="B124" s="449"/>
      <c r="C124" s="450"/>
      <c r="D124" s="333" t="s">
        <v>123</v>
      </c>
      <c r="E124" s="454"/>
      <c r="F124" s="455"/>
      <c r="G124" s="20"/>
      <c r="H124" s="357">
        <f t="shared" si="1"/>
        <v>189.78474348385225</v>
      </c>
      <c r="I124" s="357">
        <f t="shared" si="0"/>
        <v>170.01474348385224</v>
      </c>
      <c r="J124" s="357">
        <f t="shared" si="0"/>
        <v>156.03794291100459</v>
      </c>
      <c r="K124" s="357">
        <f t="shared" si="0"/>
        <v>147.51571843591509</v>
      </c>
      <c r="L124" s="357">
        <f t="shared" si="0"/>
        <v>179.09899005927295</v>
      </c>
      <c r="M124" s="357">
        <f t="shared" si="0"/>
        <v>171.37221526557448</v>
      </c>
      <c r="N124" s="357">
        <f t="shared" si="0"/>
        <v>186.28730003107535</v>
      </c>
      <c r="O124" s="357">
        <f t="shared" si="0"/>
        <v>203.45459725724749</v>
      </c>
      <c r="P124" s="20"/>
      <c r="Q124" s="357">
        <f t="shared" si="0"/>
        <v>203.45459725724749</v>
      </c>
      <c r="R124" s="357">
        <f t="shared" si="0"/>
        <v>240.24874591502436</v>
      </c>
      <c r="S124" s="357">
        <f t="shared" si="0"/>
        <v>217.12511248195929</v>
      </c>
      <c r="T124" s="357">
        <f t="shared" si="0"/>
        <v>208.84491194050406</v>
      </c>
      <c r="U124" s="357">
        <f t="shared" si="0"/>
        <v>182.34486057099451</v>
      </c>
      <c r="V124" s="357">
        <f t="shared" si="0"/>
        <v>215.76800459501277</v>
      </c>
      <c r="W124" s="357">
        <f t="shared" si="0"/>
        <v>270.75035584291334</v>
      </c>
      <c r="X124" s="357">
        <f t="shared" si="0"/>
        <v>503.04764179454031</v>
      </c>
      <c r="Y124" s="20"/>
      <c r="Z124" s="357">
        <v>1127.4835755472093</v>
      </c>
      <c r="AA124" s="357" t="str">
        <f t="shared" si="0"/>
        <v>-</v>
      </c>
      <c r="AB124" s="357" t="str">
        <f t="shared" si="0"/>
        <v>-</v>
      </c>
      <c r="AC124" s="357" t="str">
        <f t="shared" si="0"/>
        <v>-</v>
      </c>
      <c r="AD124" s="357" t="str">
        <f t="shared" si="0"/>
        <v>-</v>
      </c>
    </row>
    <row r="125" spans="1:30" x14ac:dyDescent="0.15">
      <c r="A125" s="78"/>
      <c r="B125" s="449"/>
      <c r="C125" s="450"/>
      <c r="D125" s="333" t="s">
        <v>122</v>
      </c>
      <c r="E125" s="454"/>
      <c r="F125" s="455"/>
      <c r="G125" s="20"/>
      <c r="H125" s="357">
        <f t="shared" si="1"/>
        <v>190.66537060181142</v>
      </c>
      <c r="I125" s="357">
        <f t="shared" si="0"/>
        <v>170.81537060181142</v>
      </c>
      <c r="J125" s="357">
        <f t="shared" si="0"/>
        <v>156.76194236363682</v>
      </c>
      <c r="K125" s="357">
        <f t="shared" si="0"/>
        <v>148.20542570673493</v>
      </c>
      <c r="L125" s="357">
        <f t="shared" si="0"/>
        <v>179.93073318911567</v>
      </c>
      <c r="M125" s="357">
        <f t="shared" si="0"/>
        <v>172.16871420335033</v>
      </c>
      <c r="N125" s="357">
        <f t="shared" si="0"/>
        <v>189.45142661449336</v>
      </c>
      <c r="O125" s="357">
        <f t="shared" si="0"/>
        <v>206.90236763934325</v>
      </c>
      <c r="P125" s="20"/>
      <c r="Q125" s="357">
        <f t="shared" si="0"/>
        <v>206.90236763934325</v>
      </c>
      <c r="R125" s="357">
        <f t="shared" si="0"/>
        <v>245.68451679691529</v>
      </c>
      <c r="S125" s="357">
        <f t="shared" si="0"/>
        <v>222.04533077087245</v>
      </c>
      <c r="T125" s="357">
        <f t="shared" si="0"/>
        <v>213.16007893153596</v>
      </c>
      <c r="U125" s="357">
        <f t="shared" si="0"/>
        <v>186.11034693045463</v>
      </c>
      <c r="V125" s="357">
        <f t="shared" si="0"/>
        <v>219.59044670622487</v>
      </c>
      <c r="W125" s="357">
        <f t="shared" si="0"/>
        <v>275.54808192986962</v>
      </c>
      <c r="X125" s="357">
        <f t="shared" si="0"/>
        <v>511.14227255085063</v>
      </c>
      <c r="Y125" s="20"/>
      <c r="Z125" s="357">
        <v>1143.7363670401717</v>
      </c>
      <c r="AA125" s="357" t="str">
        <f t="shared" si="0"/>
        <v>-</v>
      </c>
      <c r="AB125" s="357" t="str">
        <f t="shared" si="0"/>
        <v>-</v>
      </c>
      <c r="AC125" s="357" t="str">
        <f t="shared" si="0"/>
        <v>-</v>
      </c>
      <c r="AD125" s="357" t="str">
        <f t="shared" si="0"/>
        <v>-</v>
      </c>
    </row>
    <row r="126" spans="1:30" x14ac:dyDescent="0.15">
      <c r="A126" s="78"/>
      <c r="B126" s="449"/>
      <c r="C126" s="450"/>
      <c r="D126" s="333" t="s">
        <v>126</v>
      </c>
      <c r="E126" s="454"/>
      <c r="F126" s="455"/>
      <c r="G126" s="20"/>
      <c r="H126" s="357">
        <f t="shared" si="1"/>
        <v>187.38303778212173</v>
      </c>
      <c r="I126" s="357">
        <f t="shared" si="0"/>
        <v>167.86303778212172</v>
      </c>
      <c r="J126" s="357">
        <f t="shared" si="0"/>
        <v>154.05986571957507</v>
      </c>
      <c r="K126" s="357">
        <f t="shared" si="0"/>
        <v>145.64931557439073</v>
      </c>
      <c r="L126" s="357">
        <f t="shared" si="0"/>
        <v>176.82545268123062</v>
      </c>
      <c r="M126" s="357">
        <f t="shared" si="0"/>
        <v>169.2029415955835</v>
      </c>
      <c r="N126" s="357">
        <f t="shared" si="0"/>
        <v>187.99453958569902</v>
      </c>
      <c r="O126" s="357">
        <f t="shared" si="0"/>
        <v>205.32220286090796</v>
      </c>
      <c r="P126" s="20"/>
      <c r="Q126" s="357">
        <f t="shared" si="0"/>
        <v>205.32220286090796</v>
      </c>
      <c r="R126" s="357">
        <f t="shared" si="0"/>
        <v>244.3910140003498</v>
      </c>
      <c r="S126" s="357">
        <f t="shared" si="0"/>
        <v>221.85776916530872</v>
      </c>
      <c r="T126" s="357">
        <f t="shared" si="0"/>
        <v>214.57247220346491</v>
      </c>
      <c r="U126" s="357">
        <f t="shared" si="0"/>
        <v>187.99500896501684</v>
      </c>
      <c r="V126" s="357">
        <f t="shared" si="0"/>
        <v>224.47040627818913</v>
      </c>
      <c r="W126" s="357">
        <f t="shared" si="0"/>
        <v>281.10057272753011</v>
      </c>
      <c r="X126" s="357">
        <f t="shared" si="0"/>
        <v>516.9255785925568</v>
      </c>
      <c r="Y126" s="20"/>
      <c r="Z126" s="357">
        <v>1158.3716056023188</v>
      </c>
      <c r="AA126" s="357" t="str">
        <f t="shared" si="0"/>
        <v>-</v>
      </c>
      <c r="AB126" s="357" t="str">
        <f t="shared" si="0"/>
        <v>-</v>
      </c>
      <c r="AC126" s="357" t="str">
        <f t="shared" si="0"/>
        <v>-</v>
      </c>
      <c r="AD126" s="357" t="str">
        <f t="shared" si="0"/>
        <v>-</v>
      </c>
    </row>
    <row r="127" spans="1:30" x14ac:dyDescent="0.15">
      <c r="A127" s="78"/>
      <c r="B127" s="449"/>
      <c r="C127" s="450"/>
      <c r="D127" s="333" t="s">
        <v>130</v>
      </c>
      <c r="E127" s="454"/>
      <c r="F127" s="455"/>
      <c r="G127" s="20"/>
      <c r="H127" s="357">
        <f t="shared" si="1"/>
        <v>189.54457253261364</v>
      </c>
      <c r="I127" s="357">
        <f t="shared" si="0"/>
        <v>169.80457253261363</v>
      </c>
      <c r="J127" s="357">
        <f t="shared" si="0"/>
        <v>155.84412668515441</v>
      </c>
      <c r="K127" s="357">
        <f t="shared" si="0"/>
        <v>147.32307225118126</v>
      </c>
      <c r="L127" s="357">
        <f t="shared" si="0"/>
        <v>178.86761095643521</v>
      </c>
      <c r="M127" s="357">
        <f t="shared" si="0"/>
        <v>171.16226572015267</v>
      </c>
      <c r="N127" s="357">
        <f t="shared" si="0"/>
        <v>188.4187123933585</v>
      </c>
      <c r="O127" s="357">
        <f t="shared" si="0"/>
        <v>205.78148679209377</v>
      </c>
      <c r="P127" s="20"/>
      <c r="Q127" s="357">
        <f t="shared" si="0"/>
        <v>205.78148679209377</v>
      </c>
      <c r="R127" s="357">
        <f t="shared" si="0"/>
        <v>244.89034524152407</v>
      </c>
      <c r="S127" s="357">
        <f t="shared" si="0"/>
        <v>221.3184215431142</v>
      </c>
      <c r="T127" s="357">
        <f t="shared" si="0"/>
        <v>214.67760310889915</v>
      </c>
      <c r="U127" s="357">
        <f t="shared" si="0"/>
        <v>187.43986882754348</v>
      </c>
      <c r="V127" s="357">
        <f t="shared" si="0"/>
        <v>223.21995270357434</v>
      </c>
      <c r="W127" s="357">
        <f t="shared" si="0"/>
        <v>280.10564572629869</v>
      </c>
      <c r="X127" s="357">
        <f t="shared" si="0"/>
        <v>517.86611620117537</v>
      </c>
      <c r="Y127" s="20"/>
      <c r="Z127" s="357">
        <v>1160.8064907973542</v>
      </c>
      <c r="AA127" s="357" t="str">
        <f t="shared" si="0"/>
        <v>-</v>
      </c>
      <c r="AB127" s="357" t="str">
        <f t="shared" si="0"/>
        <v>-</v>
      </c>
      <c r="AC127" s="357" t="str">
        <f t="shared" si="0"/>
        <v>-</v>
      </c>
      <c r="AD127" s="357" t="str">
        <f t="shared" si="0"/>
        <v>-</v>
      </c>
    </row>
    <row r="128" spans="1:30" x14ac:dyDescent="0.15">
      <c r="A128" s="78"/>
      <c r="B128" s="449"/>
      <c r="C128" s="450"/>
      <c r="D128" s="333" t="s">
        <v>135</v>
      </c>
      <c r="E128" s="454"/>
      <c r="F128" s="455"/>
      <c r="G128" s="20"/>
      <c r="H128" s="357">
        <f t="shared" si="1"/>
        <v>188.47381561619656</v>
      </c>
      <c r="I128" s="357">
        <f t="shared" si="0"/>
        <v>168.84381561619657</v>
      </c>
      <c r="J128" s="357">
        <f t="shared" si="0"/>
        <v>154.96722967977837</v>
      </c>
      <c r="K128" s="357">
        <f t="shared" si="0"/>
        <v>146.50135580686458</v>
      </c>
      <c r="L128" s="357">
        <f t="shared" si="0"/>
        <v>177.86722799447989</v>
      </c>
      <c r="M128" s="357">
        <f t="shared" si="0"/>
        <v>170.19821237292408</v>
      </c>
      <c r="N128" s="357">
        <f t="shared" si="0"/>
        <v>185.83030228415518</v>
      </c>
      <c r="O128" s="357">
        <f t="shared" si="0"/>
        <v>202.95289253208603</v>
      </c>
      <c r="P128" s="20"/>
      <c r="Q128" s="357">
        <f t="shared" si="0"/>
        <v>202.95289253208603</v>
      </c>
      <c r="R128" s="357">
        <f t="shared" si="0"/>
        <v>242.661904416824</v>
      </c>
      <c r="S128" s="357">
        <f t="shared" si="0"/>
        <v>219.29410186599299</v>
      </c>
      <c r="T128" s="357">
        <f t="shared" si="0"/>
        <v>211.67935015719354</v>
      </c>
      <c r="U128" s="357">
        <f t="shared" si="0"/>
        <v>184.80853124716313</v>
      </c>
      <c r="V128" s="357">
        <f t="shared" si="0"/>
        <v>220.84095840757973</v>
      </c>
      <c r="W128" s="357">
        <f t="shared" si="0"/>
        <v>277.12273235102799</v>
      </c>
      <c r="X128" s="357">
        <f t="shared" si="0"/>
        <v>514.86439974015957</v>
      </c>
      <c r="Y128" s="20"/>
      <c r="Z128" s="357">
        <v>1154.0410388957794</v>
      </c>
      <c r="AA128" s="357" t="str">
        <f t="shared" si="0"/>
        <v>-</v>
      </c>
      <c r="AB128" s="357" t="str">
        <f t="shared" si="0"/>
        <v>-</v>
      </c>
      <c r="AC128" s="357" t="str">
        <f t="shared" si="0"/>
        <v>-</v>
      </c>
      <c r="AD128" s="357" t="str">
        <f t="shared" si="0"/>
        <v>-</v>
      </c>
    </row>
    <row r="129" spans="1:30" x14ac:dyDescent="0.15">
      <c r="A129" s="78"/>
      <c r="B129" s="449"/>
      <c r="C129" s="450"/>
      <c r="D129" s="333" t="s">
        <v>134</v>
      </c>
      <c r="E129" s="454"/>
      <c r="F129" s="455"/>
      <c r="G129" s="20"/>
      <c r="H129" s="357">
        <f t="shared" si="1"/>
        <v>185.36160666391706</v>
      </c>
      <c r="I129" s="357">
        <f t="shared" si="0"/>
        <v>166.06160666391708</v>
      </c>
      <c r="J129" s="357">
        <f t="shared" si="0"/>
        <v>152.4079181868594</v>
      </c>
      <c r="K129" s="357">
        <f t="shared" si="0"/>
        <v>144.0771630402707</v>
      </c>
      <c r="L129" s="357">
        <f t="shared" si="0"/>
        <v>174.93019252775602</v>
      </c>
      <c r="M129" s="357">
        <f t="shared" si="0"/>
        <v>167.38964898127099</v>
      </c>
      <c r="N129" s="357">
        <f t="shared" si="0"/>
        <v>185.00373075040886</v>
      </c>
      <c r="O129" s="357">
        <f t="shared" si="0"/>
        <v>202.04584494522734</v>
      </c>
      <c r="P129" s="20"/>
      <c r="Q129" s="357">
        <f t="shared" si="0"/>
        <v>202.04584494522734</v>
      </c>
      <c r="R129" s="357">
        <f t="shared" si="0"/>
        <v>242.3248389686691</v>
      </c>
      <c r="S129" s="357">
        <f t="shared" si="0"/>
        <v>218.99610844913582</v>
      </c>
      <c r="T129" s="357">
        <f t="shared" si="0"/>
        <v>212.02748210686423</v>
      </c>
      <c r="U129" s="357">
        <f t="shared" si="0"/>
        <v>185.12173480603289</v>
      </c>
      <c r="V129" s="357">
        <f t="shared" si="0"/>
        <v>220.73096126900998</v>
      </c>
      <c r="W129" s="357">
        <f t="shared" si="0"/>
        <v>276.98010502746263</v>
      </c>
      <c r="X129" s="357">
        <f t="shared" si="0"/>
        <v>509.84152571714054</v>
      </c>
      <c r="Y129" s="20"/>
      <c r="Z129" s="357">
        <v>1142.6571657456152</v>
      </c>
      <c r="AA129" s="357" t="str">
        <f t="shared" si="0"/>
        <v>-</v>
      </c>
      <c r="AB129" s="357" t="str">
        <f t="shared" si="0"/>
        <v>-</v>
      </c>
      <c r="AC129" s="357" t="str">
        <f t="shared" si="0"/>
        <v>-</v>
      </c>
      <c r="AD129" s="357" t="str">
        <f t="shared" si="0"/>
        <v>-</v>
      </c>
    </row>
    <row r="130" spans="1:30" x14ac:dyDescent="0.15">
      <c r="A130" s="78"/>
      <c r="B130" s="449"/>
      <c r="C130" s="450"/>
      <c r="D130" s="333" t="s">
        <v>124</v>
      </c>
      <c r="E130" s="454"/>
      <c r="F130" s="455"/>
      <c r="G130" s="20"/>
      <c r="H130" s="357">
        <f t="shared" si="1"/>
        <v>192.23648428246338</v>
      </c>
      <c r="I130" s="357">
        <f t="shared" si="0"/>
        <v>172.2164842824634</v>
      </c>
      <c r="J130" s="357">
        <f t="shared" si="0"/>
        <v>158.05680358680257</v>
      </c>
      <c r="K130" s="357">
        <f t="shared" si="0"/>
        <v>149.42266456831919</v>
      </c>
      <c r="L130" s="357">
        <f t="shared" si="0"/>
        <v>181.4048636064914</v>
      </c>
      <c r="M130" s="357">
        <f t="shared" si="0"/>
        <v>173.5935316116589</v>
      </c>
      <c r="N130" s="357">
        <f t="shared" si="0"/>
        <v>188.66835816599803</v>
      </c>
      <c r="O130" s="357">
        <f t="shared" si="0"/>
        <v>206.04832197461081</v>
      </c>
      <c r="P130" s="20"/>
      <c r="Q130" s="357">
        <f t="shared" si="0"/>
        <v>206.04832197461081</v>
      </c>
      <c r="R130" s="357">
        <f t="shared" si="0"/>
        <v>244.54261522914663</v>
      </c>
      <c r="S130" s="357">
        <f t="shared" si="0"/>
        <v>221.01031698434511</v>
      </c>
      <c r="T130" s="357">
        <f t="shared" si="0"/>
        <v>214.52698176912185</v>
      </c>
      <c r="U130" s="357">
        <f t="shared" si="0"/>
        <v>187.3066201518549</v>
      </c>
      <c r="V130" s="357">
        <f t="shared" si="0"/>
        <v>221.45239523784014</v>
      </c>
      <c r="W130" s="357">
        <f t="shared" si="0"/>
        <v>277.86567196417769</v>
      </c>
      <c r="X130" s="357">
        <f t="shared" si="0"/>
        <v>514.28406705810323</v>
      </c>
      <c r="Y130" s="20"/>
      <c r="Z130" s="357">
        <v>1152.8226798143162</v>
      </c>
      <c r="AA130" s="357" t="str">
        <f t="shared" si="0"/>
        <v>-</v>
      </c>
      <c r="AB130" s="357" t="str">
        <f t="shared" si="0"/>
        <v>-</v>
      </c>
      <c r="AC130" s="357" t="str">
        <f t="shared" si="0"/>
        <v>-</v>
      </c>
      <c r="AD130" s="357" t="str">
        <f t="shared" si="0"/>
        <v>-</v>
      </c>
    </row>
    <row r="131" spans="1:30" x14ac:dyDescent="0.15">
      <c r="A131" s="78"/>
      <c r="B131" s="449"/>
      <c r="C131" s="450"/>
      <c r="D131" s="333" t="s">
        <v>127</v>
      </c>
      <c r="E131" s="454"/>
      <c r="F131" s="455"/>
      <c r="G131" s="20"/>
      <c r="H131" s="357">
        <f t="shared" si="1"/>
        <v>190.94557389943145</v>
      </c>
      <c r="I131" s="357">
        <f t="shared" si="0"/>
        <v>171.06557389943146</v>
      </c>
      <c r="J131" s="357">
        <f t="shared" si="0"/>
        <v>156.99648067315275</v>
      </c>
      <c r="K131" s="357">
        <f t="shared" si="0"/>
        <v>148.41857258688037</v>
      </c>
      <c r="L131" s="357">
        <f t="shared" si="0"/>
        <v>180.20426537843534</v>
      </c>
      <c r="M131" s="357">
        <f t="shared" si="0"/>
        <v>172.43054634286187</v>
      </c>
      <c r="N131" s="357">
        <f t="shared" si="0"/>
        <v>188.81027407111463</v>
      </c>
      <c r="O131" s="357">
        <f t="shared" ref="I131:AD132" si="2">IF(O$11="-","-",O23+O60+O97)</f>
        <v>206.20853315037743</v>
      </c>
      <c r="P131" s="20"/>
      <c r="Q131" s="357">
        <f t="shared" si="2"/>
        <v>206.20853315037743</v>
      </c>
      <c r="R131" s="357">
        <f t="shared" si="2"/>
        <v>244.78217813241142</v>
      </c>
      <c r="S131" s="357">
        <f t="shared" si="2"/>
        <v>221.23103241222287</v>
      </c>
      <c r="T131" s="357">
        <f t="shared" si="2"/>
        <v>212.69844261783197</v>
      </c>
      <c r="U131" s="357">
        <f t="shared" si="2"/>
        <v>185.71286837945848</v>
      </c>
      <c r="V131" s="357">
        <f t="shared" si="2"/>
        <v>221.40563408013185</v>
      </c>
      <c r="W131" s="357">
        <f t="shared" si="2"/>
        <v>277.81078422466982</v>
      </c>
      <c r="X131" s="357">
        <f t="shared" si="2"/>
        <v>519.89727907086274</v>
      </c>
      <c r="Y131" s="20"/>
      <c r="Z131" s="357">
        <v>1165.5093612472613</v>
      </c>
      <c r="AA131" s="357" t="str">
        <f t="shared" si="2"/>
        <v>-</v>
      </c>
      <c r="AB131" s="357" t="str">
        <f t="shared" si="2"/>
        <v>-</v>
      </c>
      <c r="AC131" s="357" t="str">
        <f t="shared" si="2"/>
        <v>-</v>
      </c>
      <c r="AD131" s="357" t="str">
        <f t="shared" si="2"/>
        <v>-</v>
      </c>
    </row>
    <row r="132" spans="1:30" x14ac:dyDescent="0.15">
      <c r="A132" s="78"/>
      <c r="B132" s="449"/>
      <c r="C132" s="450"/>
      <c r="D132" s="333" t="s">
        <v>125</v>
      </c>
      <c r="E132" s="454"/>
      <c r="F132" s="455"/>
      <c r="G132" s="20"/>
      <c r="H132" s="357">
        <f t="shared" si="1"/>
        <v>191.01562176589815</v>
      </c>
      <c r="I132" s="357">
        <f t="shared" si="2"/>
        <v>171.12562176589816</v>
      </c>
      <c r="J132" s="357">
        <f t="shared" si="2"/>
        <v>157.05754921906725</v>
      </c>
      <c r="K132" s="357">
        <f t="shared" si="2"/>
        <v>148.47931352046169</v>
      </c>
      <c r="L132" s="357">
        <f t="shared" si="2"/>
        <v>180.2674515352104</v>
      </c>
      <c r="M132" s="357">
        <f t="shared" si="2"/>
        <v>172.49333222255791</v>
      </c>
      <c r="N132" s="357">
        <f t="shared" si="2"/>
        <v>186.60294213654663</v>
      </c>
      <c r="O132" s="357">
        <f t="shared" si="2"/>
        <v>203.80657091711066</v>
      </c>
      <c r="P132" s="20"/>
      <c r="Q132" s="357">
        <f t="shared" si="2"/>
        <v>203.80657091711066</v>
      </c>
      <c r="R132" s="357">
        <f t="shared" si="2"/>
        <v>239.45572836428278</v>
      </c>
      <c r="S132" s="357">
        <f t="shared" si="2"/>
        <v>215.40769167573828</v>
      </c>
      <c r="T132" s="357">
        <f t="shared" si="2"/>
        <v>205.99735626102105</v>
      </c>
      <c r="U132" s="357">
        <f t="shared" si="2"/>
        <v>181.36692628270745</v>
      </c>
      <c r="V132" s="357">
        <f t="shared" si="2"/>
        <v>215.17822716757681</v>
      </c>
      <c r="W132" s="357">
        <f t="shared" si="2"/>
        <v>271.69064532213969</v>
      </c>
      <c r="X132" s="357">
        <f t="shared" si="2"/>
        <v>507.72031310874917</v>
      </c>
      <c r="Y132" s="20"/>
      <c r="Z132" s="357">
        <v>1132.4283198612504</v>
      </c>
      <c r="AA132" s="357" t="str">
        <f t="shared" si="2"/>
        <v>-</v>
      </c>
      <c r="AB132" s="357" t="str">
        <f t="shared" si="2"/>
        <v>-</v>
      </c>
      <c r="AC132" s="357" t="str">
        <f t="shared" si="2"/>
        <v>-</v>
      </c>
      <c r="AD132" s="357" t="str">
        <f t="shared" si="2"/>
        <v>-</v>
      </c>
    </row>
    <row r="133" spans="1:30" x14ac:dyDescent="0.15">
      <c r="A133" s="78"/>
      <c r="B133" s="449"/>
      <c r="C133" s="450" t="s">
        <v>286</v>
      </c>
      <c r="D133" s="333" t="s">
        <v>131</v>
      </c>
      <c r="E133" s="454"/>
      <c r="F133" s="455"/>
      <c r="G133" s="20"/>
      <c r="H133" s="357">
        <f>IF(H$25="-","-",H25+H62+H99)</f>
        <v>260.9144641024788</v>
      </c>
      <c r="I133" s="357">
        <f t="shared" ref="I133:AD145" si="3">IF(I$25="-","-",I25+I62+I99)</f>
        <v>233.58446410247876</v>
      </c>
      <c r="J133" s="357">
        <f t="shared" si="3"/>
        <v>214.64385876559334</v>
      </c>
      <c r="K133" s="357">
        <f t="shared" si="3"/>
        <v>203.50390825691969</v>
      </c>
      <c r="L133" s="357">
        <f t="shared" si="3"/>
        <v>246.5905413049108</v>
      </c>
      <c r="M133" s="357">
        <f t="shared" si="3"/>
        <v>236.28341098467433</v>
      </c>
      <c r="N133" s="357">
        <f t="shared" si="3"/>
        <v>257.59449320250189</v>
      </c>
      <c r="O133" s="357">
        <f t="shared" si="3"/>
        <v>282.1358664078731</v>
      </c>
      <c r="P133" s="20"/>
      <c r="Q133" s="357">
        <f t="shared" si="3"/>
        <v>282.1358664078731</v>
      </c>
      <c r="R133" s="357">
        <f t="shared" si="3"/>
        <v>334.98719041066596</v>
      </c>
      <c r="S133" s="357">
        <f t="shared" si="3"/>
        <v>303.66657766882435</v>
      </c>
      <c r="T133" s="357">
        <f t="shared" si="3"/>
        <v>292.45275304426474</v>
      </c>
      <c r="U133" s="357">
        <f t="shared" si="3"/>
        <v>254.96926794834059</v>
      </c>
      <c r="V133" s="357">
        <f t="shared" si="3"/>
        <v>303.0252874576986</v>
      </c>
      <c r="W133" s="357">
        <f t="shared" si="3"/>
        <v>382.34146438061515</v>
      </c>
      <c r="X133" s="357">
        <f t="shared" si="3"/>
        <v>689.40996140550033</v>
      </c>
      <c r="Y133" s="20"/>
      <c r="Z133" s="357">
        <v>1519.2462317914685</v>
      </c>
      <c r="AA133" s="357" t="str">
        <f t="shared" si="3"/>
        <v>-</v>
      </c>
      <c r="AB133" s="357" t="str">
        <f t="shared" si="3"/>
        <v>-</v>
      </c>
      <c r="AC133" s="357" t="str">
        <f t="shared" si="3"/>
        <v>-</v>
      </c>
      <c r="AD133" s="357" t="str">
        <f t="shared" si="3"/>
        <v>-</v>
      </c>
    </row>
    <row r="134" spans="1:30" x14ac:dyDescent="0.15">
      <c r="A134" s="78"/>
      <c r="B134" s="449"/>
      <c r="C134" s="450"/>
      <c r="D134" s="333" t="s">
        <v>132</v>
      </c>
      <c r="E134" s="454"/>
      <c r="F134" s="455"/>
      <c r="G134" s="20"/>
      <c r="H134" s="357">
        <f t="shared" ref="H134:W145" si="4">IF(H$25="-","-",H26+H63+H100)</f>
        <v>255.49062366646854</v>
      </c>
      <c r="I134" s="357">
        <f t="shared" si="4"/>
        <v>228.72062366646853</v>
      </c>
      <c r="J134" s="357">
        <f t="shared" si="4"/>
        <v>210.17696143820214</v>
      </c>
      <c r="K134" s="357">
        <f t="shared" si="4"/>
        <v>199.27095223455291</v>
      </c>
      <c r="L134" s="357">
        <f t="shared" si="4"/>
        <v>241.45758073423971</v>
      </c>
      <c r="M134" s="357">
        <f t="shared" si="4"/>
        <v>231.36474271537995</v>
      </c>
      <c r="N134" s="357">
        <f t="shared" si="4"/>
        <v>254.66921184294151</v>
      </c>
      <c r="O134" s="357">
        <f t="shared" si="4"/>
        <v>278.93423874859229</v>
      </c>
      <c r="P134" s="20"/>
      <c r="Q134" s="357">
        <f t="shared" si="4"/>
        <v>278.93423874859229</v>
      </c>
      <c r="R134" s="357">
        <f t="shared" si="4"/>
        <v>329.09515170764166</v>
      </c>
      <c r="S134" s="357">
        <f t="shared" si="4"/>
        <v>298.3407492944836</v>
      </c>
      <c r="T134" s="357">
        <f t="shared" si="4"/>
        <v>288.11482611700359</v>
      </c>
      <c r="U134" s="357">
        <f t="shared" si="4"/>
        <v>251.2028590757435</v>
      </c>
      <c r="V134" s="357">
        <f t="shared" si="4"/>
        <v>298.4023529245631</v>
      </c>
      <c r="W134" s="357">
        <f t="shared" si="4"/>
        <v>376.51218804188505</v>
      </c>
      <c r="X134" s="357">
        <f t="shared" si="3"/>
        <v>678.23347533330514</v>
      </c>
      <c r="Y134" s="20"/>
      <c r="Z134" s="357">
        <v>1494.0788065904078</v>
      </c>
      <c r="AA134" s="357" t="str">
        <f t="shared" si="3"/>
        <v>-</v>
      </c>
      <c r="AB134" s="357" t="str">
        <f t="shared" si="3"/>
        <v>-</v>
      </c>
      <c r="AC134" s="357" t="str">
        <f t="shared" si="3"/>
        <v>-</v>
      </c>
      <c r="AD134" s="357" t="str">
        <f t="shared" si="3"/>
        <v>-</v>
      </c>
    </row>
    <row r="135" spans="1:30" x14ac:dyDescent="0.15">
      <c r="A135" s="78"/>
      <c r="B135" s="449"/>
      <c r="C135" s="450"/>
      <c r="D135" s="333" t="s">
        <v>129</v>
      </c>
      <c r="E135" s="454"/>
      <c r="F135" s="455"/>
      <c r="G135" s="20"/>
      <c r="H135" s="357">
        <f t="shared" si="4"/>
        <v>257.69218378420248</v>
      </c>
      <c r="I135" s="357">
        <f t="shared" si="3"/>
        <v>230.70218378420248</v>
      </c>
      <c r="J135" s="357">
        <f t="shared" si="3"/>
        <v>211.99226213352259</v>
      </c>
      <c r="K135" s="357">
        <f t="shared" si="3"/>
        <v>200.9865271449774</v>
      </c>
      <c r="L135" s="357">
        <f t="shared" si="3"/>
        <v>243.54440439919273</v>
      </c>
      <c r="M135" s="357">
        <f t="shared" si="3"/>
        <v>233.36763566325482</v>
      </c>
      <c r="N135" s="357">
        <f t="shared" si="3"/>
        <v>259.6712249879688</v>
      </c>
      <c r="O135" s="357">
        <f t="shared" si="3"/>
        <v>284.41874954869741</v>
      </c>
      <c r="P135" s="20"/>
      <c r="Q135" s="357">
        <f t="shared" si="3"/>
        <v>284.41874954869741</v>
      </c>
      <c r="R135" s="357">
        <f t="shared" si="3"/>
        <v>336.51959378562333</v>
      </c>
      <c r="S135" s="357">
        <f t="shared" si="3"/>
        <v>305.04270887106867</v>
      </c>
      <c r="T135" s="357">
        <f t="shared" si="3"/>
        <v>294.662769009469</v>
      </c>
      <c r="U135" s="357">
        <f t="shared" si="3"/>
        <v>256.88945746689518</v>
      </c>
      <c r="V135" s="357">
        <f t="shared" si="3"/>
        <v>305.94362696771037</v>
      </c>
      <c r="W135" s="357">
        <f t="shared" si="3"/>
        <v>386.02017407042456</v>
      </c>
      <c r="X135" s="357">
        <f t="shared" si="3"/>
        <v>697.62472983218811</v>
      </c>
      <c r="Y135" s="20"/>
      <c r="Z135" s="357">
        <v>1537.5893246652074</v>
      </c>
      <c r="AA135" s="357" t="str">
        <f t="shared" si="3"/>
        <v>-</v>
      </c>
      <c r="AB135" s="357" t="str">
        <f t="shared" si="3"/>
        <v>-</v>
      </c>
      <c r="AC135" s="357" t="str">
        <f t="shared" si="3"/>
        <v>-</v>
      </c>
      <c r="AD135" s="357" t="str">
        <f t="shared" si="3"/>
        <v>-</v>
      </c>
    </row>
    <row r="136" spans="1:30" x14ac:dyDescent="0.15">
      <c r="A136" s="78"/>
      <c r="B136" s="449"/>
      <c r="C136" s="450"/>
      <c r="D136" s="333" t="s">
        <v>128</v>
      </c>
      <c r="E136" s="454"/>
      <c r="F136" s="455"/>
      <c r="G136" s="20"/>
      <c r="H136" s="357">
        <f t="shared" si="4"/>
        <v>260.65427565863092</v>
      </c>
      <c r="I136" s="357">
        <f t="shared" si="3"/>
        <v>233.35427565863088</v>
      </c>
      <c r="J136" s="357">
        <f t="shared" si="3"/>
        <v>214.42959485735466</v>
      </c>
      <c r="K136" s="357">
        <f t="shared" si="3"/>
        <v>203.29081910895044</v>
      </c>
      <c r="L136" s="357">
        <f t="shared" si="3"/>
        <v>246.33763826430652</v>
      </c>
      <c r="M136" s="357">
        <f t="shared" si="3"/>
        <v>236.04219061062324</v>
      </c>
      <c r="N136" s="357">
        <f t="shared" si="3"/>
        <v>261.3017865527251</v>
      </c>
      <c r="O136" s="357">
        <f t="shared" si="3"/>
        <v>286.2006361118448</v>
      </c>
      <c r="P136" s="20"/>
      <c r="Q136" s="357">
        <f t="shared" si="3"/>
        <v>286.2006361118448</v>
      </c>
      <c r="R136" s="357">
        <f t="shared" si="3"/>
        <v>338.84650043945646</v>
      </c>
      <c r="S136" s="357">
        <f t="shared" si="3"/>
        <v>307.14527952990812</v>
      </c>
      <c r="T136" s="357">
        <f t="shared" si="3"/>
        <v>297.12617676798095</v>
      </c>
      <c r="U136" s="357">
        <f t="shared" si="3"/>
        <v>259.03688153644003</v>
      </c>
      <c r="V136" s="357">
        <f t="shared" si="3"/>
        <v>307.58954497558886</v>
      </c>
      <c r="W136" s="357">
        <f t="shared" si="3"/>
        <v>388.09449157221854</v>
      </c>
      <c r="X136" s="357">
        <f t="shared" si="3"/>
        <v>704.71884633144305</v>
      </c>
      <c r="Y136" s="20"/>
      <c r="Z136" s="357">
        <v>1553.5841328000608</v>
      </c>
      <c r="AA136" s="357" t="str">
        <f t="shared" si="3"/>
        <v>-</v>
      </c>
      <c r="AB136" s="357" t="str">
        <f t="shared" si="3"/>
        <v>-</v>
      </c>
      <c r="AC136" s="357" t="str">
        <f t="shared" si="3"/>
        <v>-</v>
      </c>
      <c r="AD136" s="357" t="str">
        <f t="shared" si="3"/>
        <v>-</v>
      </c>
    </row>
    <row r="137" spans="1:30" x14ac:dyDescent="0.15">
      <c r="A137" s="78"/>
      <c r="B137" s="449"/>
      <c r="C137" s="450"/>
      <c r="D137" s="333" t="s">
        <v>133</v>
      </c>
      <c r="E137" s="454"/>
      <c r="F137" s="455"/>
      <c r="G137" s="20"/>
      <c r="H137" s="357">
        <f t="shared" si="4"/>
        <v>255.86089151206841</v>
      </c>
      <c r="I137" s="357">
        <f t="shared" si="3"/>
        <v>229.06089151206839</v>
      </c>
      <c r="J137" s="357">
        <f t="shared" si="3"/>
        <v>210.49302196537164</v>
      </c>
      <c r="K137" s="357">
        <f t="shared" si="3"/>
        <v>199.56534301037414</v>
      </c>
      <c r="L137" s="357">
        <f t="shared" si="3"/>
        <v>241.81592053513933</v>
      </c>
      <c r="M137" s="357">
        <f t="shared" si="3"/>
        <v>231.71069084981019</v>
      </c>
      <c r="N137" s="357">
        <f t="shared" si="3"/>
        <v>256.40891860419651</v>
      </c>
      <c r="O137" s="357">
        <f t="shared" si="3"/>
        <v>280.83396241607778</v>
      </c>
      <c r="P137" s="20"/>
      <c r="Q137" s="357">
        <f t="shared" si="3"/>
        <v>280.83396241607778</v>
      </c>
      <c r="R137" s="357">
        <f t="shared" si="3"/>
        <v>332.62801003735376</v>
      </c>
      <c r="S137" s="357">
        <f t="shared" si="3"/>
        <v>301.54285195485789</v>
      </c>
      <c r="T137" s="357">
        <f t="shared" si="3"/>
        <v>292.59253752583101</v>
      </c>
      <c r="U137" s="357">
        <f t="shared" si="3"/>
        <v>255.11349630008363</v>
      </c>
      <c r="V137" s="357">
        <f t="shared" si="3"/>
        <v>303.63874745404814</v>
      </c>
      <c r="W137" s="357">
        <f t="shared" si="3"/>
        <v>383.10592119323252</v>
      </c>
      <c r="X137" s="357">
        <f t="shared" si="3"/>
        <v>691.44113988710058</v>
      </c>
      <c r="Y137" s="20"/>
      <c r="Z137" s="357">
        <v>1523.4847087440419</v>
      </c>
      <c r="AA137" s="357" t="str">
        <f t="shared" si="3"/>
        <v>-</v>
      </c>
      <c r="AB137" s="357" t="str">
        <f t="shared" si="3"/>
        <v>-</v>
      </c>
      <c r="AC137" s="357" t="str">
        <f t="shared" si="3"/>
        <v>-</v>
      </c>
      <c r="AD137" s="357" t="str">
        <f t="shared" si="3"/>
        <v>-</v>
      </c>
    </row>
    <row r="138" spans="1:30" x14ac:dyDescent="0.15">
      <c r="A138" s="78"/>
      <c r="B138" s="449"/>
      <c r="C138" s="450"/>
      <c r="D138" s="333" t="s">
        <v>123</v>
      </c>
      <c r="E138" s="454"/>
      <c r="F138" s="455"/>
      <c r="G138" s="20"/>
      <c r="H138" s="357">
        <f t="shared" si="4"/>
        <v>257.71219424878092</v>
      </c>
      <c r="I138" s="357">
        <f t="shared" si="3"/>
        <v>230.71219424878097</v>
      </c>
      <c r="J138" s="357">
        <f t="shared" si="3"/>
        <v>212.00249891494559</v>
      </c>
      <c r="K138" s="357">
        <f t="shared" si="3"/>
        <v>200.99669869014468</v>
      </c>
      <c r="L138" s="357">
        <f t="shared" si="3"/>
        <v>243.55512092500535</v>
      </c>
      <c r="M138" s="357">
        <f t="shared" si="3"/>
        <v>233.37825874798972</v>
      </c>
      <c r="N138" s="357">
        <f t="shared" si="3"/>
        <v>253.17980363922118</v>
      </c>
      <c r="O138" s="357">
        <f t="shared" si="3"/>
        <v>277.30191021453396</v>
      </c>
      <c r="P138" s="20"/>
      <c r="Q138" s="357">
        <f t="shared" si="3"/>
        <v>277.30191021453396</v>
      </c>
      <c r="R138" s="357">
        <f t="shared" si="3"/>
        <v>326.4641928415619</v>
      </c>
      <c r="S138" s="357">
        <f t="shared" si="3"/>
        <v>295.95240902194115</v>
      </c>
      <c r="T138" s="357">
        <f t="shared" si="3"/>
        <v>284.65626616322311</v>
      </c>
      <c r="U138" s="357">
        <f t="shared" si="3"/>
        <v>248.18441173263807</v>
      </c>
      <c r="V138" s="357">
        <f t="shared" si="3"/>
        <v>293.63283993230289</v>
      </c>
      <c r="W138" s="357">
        <f t="shared" si="3"/>
        <v>370.49698813819657</v>
      </c>
      <c r="X138" s="357">
        <f t="shared" si="3"/>
        <v>670.9192373063936</v>
      </c>
      <c r="Y138" s="20"/>
      <c r="Z138" s="357">
        <v>1478.0674582060756</v>
      </c>
      <c r="AA138" s="357" t="str">
        <f t="shared" si="3"/>
        <v>-</v>
      </c>
      <c r="AB138" s="357" t="str">
        <f t="shared" si="3"/>
        <v>-</v>
      </c>
      <c r="AC138" s="357" t="str">
        <f t="shared" si="3"/>
        <v>-</v>
      </c>
      <c r="AD138" s="357" t="str">
        <f t="shared" si="3"/>
        <v>-</v>
      </c>
    </row>
    <row r="139" spans="1:30" x14ac:dyDescent="0.15">
      <c r="A139" s="78"/>
      <c r="B139" s="449"/>
      <c r="C139" s="450"/>
      <c r="D139" s="333" t="s">
        <v>122</v>
      </c>
      <c r="E139" s="454"/>
      <c r="F139" s="455"/>
      <c r="G139" s="20"/>
      <c r="H139" s="357">
        <f t="shared" si="4"/>
        <v>259.12319338158392</v>
      </c>
      <c r="I139" s="357">
        <f t="shared" si="3"/>
        <v>231.98319338158393</v>
      </c>
      <c r="J139" s="357">
        <f t="shared" si="3"/>
        <v>213.16510623610756</v>
      </c>
      <c r="K139" s="357">
        <f t="shared" si="3"/>
        <v>202.10307741040518</v>
      </c>
      <c r="L139" s="357">
        <f t="shared" si="3"/>
        <v>244.89353308741082</v>
      </c>
      <c r="M139" s="357">
        <f t="shared" si="3"/>
        <v>234.65774938088586</v>
      </c>
      <c r="N139" s="357">
        <f t="shared" si="3"/>
        <v>257.51794667987838</v>
      </c>
      <c r="O139" s="357">
        <f t="shared" si="3"/>
        <v>282.05025627354075</v>
      </c>
      <c r="P139" s="20"/>
      <c r="Q139" s="357">
        <f t="shared" si="3"/>
        <v>282.05025627354075</v>
      </c>
      <c r="R139" s="357">
        <f t="shared" si="3"/>
        <v>333.65011525491195</v>
      </c>
      <c r="S139" s="357">
        <f t="shared" si="3"/>
        <v>302.4670712905322</v>
      </c>
      <c r="T139" s="357">
        <f t="shared" si="3"/>
        <v>290.16263618966019</v>
      </c>
      <c r="U139" s="357">
        <f t="shared" si="3"/>
        <v>252.97680750900344</v>
      </c>
      <c r="V139" s="357">
        <f t="shared" si="3"/>
        <v>298.67803623590902</v>
      </c>
      <c r="W139" s="357">
        <f t="shared" si="3"/>
        <v>376.87200312834932</v>
      </c>
      <c r="X139" s="357">
        <f t="shared" si="3"/>
        <v>681.3552889954683</v>
      </c>
      <c r="Y139" s="20"/>
      <c r="Z139" s="357">
        <v>1498.823035838022</v>
      </c>
      <c r="AA139" s="357" t="str">
        <f t="shared" si="3"/>
        <v>-</v>
      </c>
      <c r="AB139" s="357" t="str">
        <f t="shared" si="3"/>
        <v>-</v>
      </c>
      <c r="AC139" s="357" t="str">
        <f t="shared" si="3"/>
        <v>-</v>
      </c>
      <c r="AD139" s="357" t="str">
        <f t="shared" si="3"/>
        <v>-</v>
      </c>
    </row>
    <row r="140" spans="1:30" x14ac:dyDescent="0.15">
      <c r="A140" s="78"/>
      <c r="B140" s="449"/>
      <c r="C140" s="450"/>
      <c r="D140" s="333" t="s">
        <v>126</v>
      </c>
      <c r="E140" s="454"/>
      <c r="F140" s="455"/>
      <c r="G140" s="20"/>
      <c r="H140" s="357">
        <f t="shared" si="4"/>
        <v>254.81014770550414</v>
      </c>
      <c r="I140" s="357">
        <f t="shared" si="3"/>
        <v>228.12014770550414</v>
      </c>
      <c r="J140" s="357">
        <f t="shared" si="3"/>
        <v>209.62619189650457</v>
      </c>
      <c r="K140" s="357">
        <f t="shared" si="3"/>
        <v>198.74314983684576</v>
      </c>
      <c r="L140" s="357">
        <f t="shared" si="3"/>
        <v>240.81499095368278</v>
      </c>
      <c r="M140" s="357">
        <f t="shared" si="3"/>
        <v>230.75640292018701</v>
      </c>
      <c r="N140" s="357">
        <f t="shared" si="3"/>
        <v>255.81083551155706</v>
      </c>
      <c r="O140" s="357">
        <f t="shared" si="3"/>
        <v>280.18275693580517</v>
      </c>
      <c r="P140" s="20"/>
      <c r="Q140" s="357">
        <f t="shared" si="3"/>
        <v>280.18275693580517</v>
      </c>
      <c r="R140" s="357">
        <f t="shared" si="3"/>
        <v>332.31263817644844</v>
      </c>
      <c r="S140" s="357">
        <f t="shared" si="3"/>
        <v>302.50029755960617</v>
      </c>
      <c r="T140" s="357">
        <f t="shared" si="3"/>
        <v>292.44100982688155</v>
      </c>
      <c r="U140" s="357">
        <f t="shared" si="3"/>
        <v>255.82657764142721</v>
      </c>
      <c r="V140" s="357">
        <f t="shared" si="3"/>
        <v>305.55950547099997</v>
      </c>
      <c r="W140" s="357">
        <f t="shared" si="3"/>
        <v>384.8305947348872</v>
      </c>
      <c r="X140" s="357">
        <f t="shared" si="3"/>
        <v>689.91025422344887</v>
      </c>
      <c r="Y140" s="20"/>
      <c r="Z140" s="357">
        <v>1519.3367746143931</v>
      </c>
      <c r="AA140" s="357" t="str">
        <f t="shared" si="3"/>
        <v>-</v>
      </c>
      <c r="AB140" s="357" t="str">
        <f t="shared" si="3"/>
        <v>-</v>
      </c>
      <c r="AC140" s="357" t="str">
        <f t="shared" si="3"/>
        <v>-</v>
      </c>
      <c r="AD140" s="357" t="str">
        <f t="shared" si="3"/>
        <v>-</v>
      </c>
    </row>
    <row r="141" spans="1:30" x14ac:dyDescent="0.15">
      <c r="A141" s="78"/>
      <c r="B141" s="449"/>
      <c r="C141" s="450"/>
      <c r="D141" s="333" t="s">
        <v>130</v>
      </c>
      <c r="E141" s="454"/>
      <c r="F141" s="455"/>
      <c r="G141" s="20"/>
      <c r="H141" s="357">
        <f t="shared" si="4"/>
        <v>257.211845328545</v>
      </c>
      <c r="I141" s="357">
        <f t="shared" si="3"/>
        <v>230.271845328545</v>
      </c>
      <c r="J141" s="357">
        <f t="shared" si="3"/>
        <v>211.59460391659189</v>
      </c>
      <c r="K141" s="357">
        <f t="shared" si="3"/>
        <v>200.6109788629893</v>
      </c>
      <c r="L141" s="357">
        <f t="shared" si="3"/>
        <v>243.09122981885898</v>
      </c>
      <c r="M141" s="357">
        <f t="shared" si="3"/>
        <v>232.93748324586761</v>
      </c>
      <c r="N141" s="357">
        <f t="shared" si="3"/>
        <v>256.115201837109</v>
      </c>
      <c r="O141" s="357">
        <f t="shared" si="3"/>
        <v>280.51363800005731</v>
      </c>
      <c r="P141" s="20"/>
      <c r="Q141" s="357">
        <f t="shared" si="3"/>
        <v>280.51363800005731</v>
      </c>
      <c r="R141" s="357">
        <f t="shared" si="3"/>
        <v>332.39930744791059</v>
      </c>
      <c r="S141" s="357">
        <f t="shared" si="3"/>
        <v>301.3121681522407</v>
      </c>
      <c r="T141" s="357">
        <f t="shared" si="3"/>
        <v>292.13998003349064</v>
      </c>
      <c r="U141" s="357">
        <f t="shared" si="3"/>
        <v>254.69203555126387</v>
      </c>
      <c r="V141" s="357">
        <f t="shared" si="3"/>
        <v>303.44671943546535</v>
      </c>
      <c r="W141" s="357">
        <f t="shared" si="3"/>
        <v>382.87578066333316</v>
      </c>
      <c r="X141" s="357">
        <f t="shared" si="3"/>
        <v>689.8402095420073</v>
      </c>
      <c r="Y141" s="20"/>
      <c r="Z141" s="357">
        <v>1520.1731474395121</v>
      </c>
      <c r="AA141" s="357" t="str">
        <f t="shared" si="3"/>
        <v>-</v>
      </c>
      <c r="AB141" s="357" t="str">
        <f t="shared" si="3"/>
        <v>-</v>
      </c>
      <c r="AC141" s="357" t="str">
        <f t="shared" si="3"/>
        <v>-</v>
      </c>
      <c r="AD141" s="357" t="str">
        <f t="shared" si="3"/>
        <v>-</v>
      </c>
    </row>
    <row r="142" spans="1:30" x14ac:dyDescent="0.15">
      <c r="A142" s="78"/>
      <c r="B142" s="449"/>
      <c r="C142" s="450"/>
      <c r="D142" s="333" t="s">
        <v>135</v>
      </c>
      <c r="E142" s="454"/>
      <c r="F142" s="455"/>
      <c r="G142" s="20"/>
      <c r="H142" s="357">
        <f t="shared" si="4"/>
        <v>256.24115909420851</v>
      </c>
      <c r="I142" s="357">
        <f t="shared" si="3"/>
        <v>229.40115909420851</v>
      </c>
      <c r="J142" s="357">
        <f t="shared" si="3"/>
        <v>210.7990765312519</v>
      </c>
      <c r="K142" s="357">
        <f t="shared" si="3"/>
        <v>199.85972946731616</v>
      </c>
      <c r="L142" s="357">
        <f t="shared" si="3"/>
        <v>242.17424229654259</v>
      </c>
      <c r="M142" s="357">
        <f t="shared" si="3"/>
        <v>232.05662329724828</v>
      </c>
      <c r="N142" s="357">
        <f t="shared" si="3"/>
        <v>252.8101580612373</v>
      </c>
      <c r="O142" s="357">
        <f t="shared" si="3"/>
        <v>276.89650502090501</v>
      </c>
      <c r="P142" s="20"/>
      <c r="Q142" s="357">
        <f t="shared" si="3"/>
        <v>276.89650502090501</v>
      </c>
      <c r="R142" s="357">
        <f t="shared" si="3"/>
        <v>329.95382736836649</v>
      </c>
      <c r="S142" s="357">
        <f t="shared" si="3"/>
        <v>299.12215592810946</v>
      </c>
      <c r="T142" s="357">
        <f t="shared" si="3"/>
        <v>288.76346365518827</v>
      </c>
      <c r="U142" s="357">
        <f t="shared" si="3"/>
        <v>251.78168596374206</v>
      </c>
      <c r="V142" s="357">
        <f t="shared" si="3"/>
        <v>300.9837718223456</v>
      </c>
      <c r="W142" s="357">
        <f t="shared" si="3"/>
        <v>379.76513127957435</v>
      </c>
      <c r="X142" s="357">
        <f t="shared" si="3"/>
        <v>687.74899944815922</v>
      </c>
      <c r="Y142" s="20"/>
      <c r="Z142" s="357">
        <v>1514.9578679517067</v>
      </c>
      <c r="AA142" s="357" t="str">
        <f t="shared" si="3"/>
        <v>-</v>
      </c>
      <c r="AB142" s="357" t="str">
        <f t="shared" si="3"/>
        <v>-</v>
      </c>
      <c r="AC142" s="357" t="str">
        <f t="shared" si="3"/>
        <v>-</v>
      </c>
      <c r="AD142" s="357" t="str">
        <f t="shared" si="3"/>
        <v>-</v>
      </c>
    </row>
    <row r="143" spans="1:30" x14ac:dyDescent="0.15">
      <c r="A143" s="78"/>
      <c r="B143" s="449"/>
      <c r="C143" s="450"/>
      <c r="D143" s="333" t="s">
        <v>134</v>
      </c>
      <c r="E143" s="454"/>
      <c r="F143" s="455"/>
      <c r="G143" s="20"/>
      <c r="H143" s="357">
        <f t="shared" si="4"/>
        <v>252.19829713880577</v>
      </c>
      <c r="I143" s="357">
        <f t="shared" si="3"/>
        <v>225.77829713880575</v>
      </c>
      <c r="J143" s="357">
        <f t="shared" si="3"/>
        <v>207.46431922896915</v>
      </c>
      <c r="K143" s="357">
        <f t="shared" si="3"/>
        <v>196.70281361508779</v>
      </c>
      <c r="L143" s="357">
        <f t="shared" si="3"/>
        <v>238.34827980063358</v>
      </c>
      <c r="M143" s="357">
        <f t="shared" si="3"/>
        <v>228.38621598229702</v>
      </c>
      <c r="N143" s="357">
        <f t="shared" si="3"/>
        <v>251.84266189847713</v>
      </c>
      <c r="O143" s="357">
        <f t="shared" si="3"/>
        <v>275.84009359787615</v>
      </c>
      <c r="P143" s="20"/>
      <c r="Q143" s="357">
        <f t="shared" si="3"/>
        <v>275.84009359787615</v>
      </c>
      <c r="R143" s="357">
        <f t="shared" si="3"/>
        <v>329.67083824859759</v>
      </c>
      <c r="S143" s="357">
        <f t="shared" si="3"/>
        <v>298.86895264487549</v>
      </c>
      <c r="T143" s="357">
        <f t="shared" si="3"/>
        <v>289.23780073516576</v>
      </c>
      <c r="U143" s="357">
        <f t="shared" si="3"/>
        <v>252.19260154135915</v>
      </c>
      <c r="V143" s="357">
        <f t="shared" si="3"/>
        <v>300.79196612487249</v>
      </c>
      <c r="W143" s="357">
        <f t="shared" si="3"/>
        <v>379.5245151711128</v>
      </c>
      <c r="X143" s="357">
        <f t="shared" si="3"/>
        <v>681.19519595659256</v>
      </c>
      <c r="Y143" s="20"/>
      <c r="Z143" s="357">
        <v>1500.3790228590474</v>
      </c>
      <c r="AA143" s="357" t="str">
        <f t="shared" si="3"/>
        <v>-</v>
      </c>
      <c r="AB143" s="357" t="str">
        <f t="shared" si="3"/>
        <v>-</v>
      </c>
      <c r="AC143" s="357" t="str">
        <f t="shared" si="3"/>
        <v>-</v>
      </c>
      <c r="AD143" s="357" t="str">
        <f t="shared" si="3"/>
        <v>-</v>
      </c>
    </row>
    <row r="144" spans="1:30" x14ac:dyDescent="0.15">
      <c r="A144" s="78"/>
      <c r="B144" s="449"/>
      <c r="C144" s="450"/>
      <c r="D144" s="333" t="s">
        <v>124</v>
      </c>
      <c r="E144" s="454"/>
      <c r="F144" s="455"/>
      <c r="G144" s="20"/>
      <c r="H144" s="357">
        <f t="shared" si="4"/>
        <v>260.9344751008137</v>
      </c>
      <c r="I144" s="357">
        <f t="shared" si="3"/>
        <v>233.60447510081369</v>
      </c>
      <c r="J144" s="357">
        <f t="shared" si="3"/>
        <v>214.65410762429266</v>
      </c>
      <c r="K144" s="357">
        <f t="shared" si="3"/>
        <v>203.51408855192199</v>
      </c>
      <c r="L144" s="357">
        <f t="shared" si="3"/>
        <v>246.60129437784821</v>
      </c>
      <c r="M144" s="357">
        <f t="shared" si="3"/>
        <v>236.30406585047723</v>
      </c>
      <c r="N144" s="357">
        <f t="shared" si="3"/>
        <v>256.30039594044149</v>
      </c>
      <c r="O144" s="357">
        <f t="shared" si="3"/>
        <v>280.7166587999011</v>
      </c>
      <c r="P144" s="20"/>
      <c r="Q144" s="357">
        <f t="shared" si="3"/>
        <v>280.7166587999011</v>
      </c>
      <c r="R144" s="357">
        <f t="shared" si="3"/>
        <v>331.99712968188715</v>
      </c>
      <c r="S144" s="357">
        <f t="shared" si="3"/>
        <v>300.95916804465259</v>
      </c>
      <c r="T144" s="357">
        <f t="shared" si="3"/>
        <v>291.95612975350878</v>
      </c>
      <c r="U144" s="357">
        <f t="shared" si="3"/>
        <v>254.54609393609564</v>
      </c>
      <c r="V144" s="357">
        <f t="shared" si="3"/>
        <v>301.01916018707857</v>
      </c>
      <c r="W144" s="357">
        <f t="shared" si="3"/>
        <v>379.8085891216387</v>
      </c>
      <c r="X144" s="357">
        <f t="shared" si="3"/>
        <v>684.87733453179499</v>
      </c>
      <c r="Y144" s="20"/>
      <c r="Z144" s="357">
        <v>1509.2756943803633</v>
      </c>
      <c r="AA144" s="357" t="str">
        <f t="shared" si="3"/>
        <v>-</v>
      </c>
      <c r="AB144" s="357" t="str">
        <f t="shared" si="3"/>
        <v>-</v>
      </c>
      <c r="AC144" s="357" t="str">
        <f t="shared" si="3"/>
        <v>-</v>
      </c>
      <c r="AD144" s="357" t="str">
        <f t="shared" si="3"/>
        <v>-</v>
      </c>
    </row>
    <row r="145" spans="1:31" x14ac:dyDescent="0.15">
      <c r="A145" s="78"/>
      <c r="B145" s="449"/>
      <c r="C145" s="450"/>
      <c r="D145" s="333" t="s">
        <v>127</v>
      </c>
      <c r="E145" s="454"/>
      <c r="F145" s="455"/>
      <c r="G145" s="20"/>
      <c r="H145" s="357">
        <f t="shared" si="4"/>
        <v>259.21325744708912</v>
      </c>
      <c r="I145" s="357">
        <f t="shared" si="3"/>
        <v>232.06325744708914</v>
      </c>
      <c r="J145" s="357">
        <f t="shared" si="3"/>
        <v>213.23655584265444</v>
      </c>
      <c r="K145" s="357">
        <f t="shared" si="3"/>
        <v>202.17412763214301</v>
      </c>
      <c r="L145" s="357">
        <f t="shared" si="3"/>
        <v>244.97791975126185</v>
      </c>
      <c r="M145" s="357">
        <f t="shared" si="3"/>
        <v>234.74156398635401</v>
      </c>
      <c r="N145" s="357">
        <f t="shared" si="3"/>
        <v>256.22392096171325</v>
      </c>
      <c r="O145" s="357">
        <f t="shared" ref="O145:AD145" si="5">IF(O$25="-","-",O37+O74+O111)</f>
        <v>280.63110997611278</v>
      </c>
      <c r="P145" s="20"/>
      <c r="Q145" s="357">
        <f t="shared" si="5"/>
        <v>280.63110997611278</v>
      </c>
      <c r="R145" s="357">
        <f t="shared" si="5"/>
        <v>332.04097468183204</v>
      </c>
      <c r="S145" s="357">
        <f t="shared" si="5"/>
        <v>300.99234961230547</v>
      </c>
      <c r="T145" s="357">
        <f t="shared" si="5"/>
        <v>289.2718094527599</v>
      </c>
      <c r="U145" s="357">
        <f t="shared" si="5"/>
        <v>252.1806167364885</v>
      </c>
      <c r="V145" s="357">
        <f t="shared" si="5"/>
        <v>300.56345500140935</v>
      </c>
      <c r="W145" s="357">
        <f t="shared" si="5"/>
        <v>379.25172565488538</v>
      </c>
      <c r="X145" s="357">
        <f t="shared" si="5"/>
        <v>691.68128008235988</v>
      </c>
      <c r="Y145" s="20"/>
      <c r="Z145" s="357">
        <v>1524.4980121992403</v>
      </c>
      <c r="AA145" s="357" t="str">
        <f t="shared" si="5"/>
        <v>-</v>
      </c>
      <c r="AB145" s="357" t="str">
        <f t="shared" si="5"/>
        <v>-</v>
      </c>
      <c r="AC145" s="357" t="str">
        <f t="shared" si="5"/>
        <v>-</v>
      </c>
      <c r="AD145" s="357" t="str">
        <f t="shared" si="5"/>
        <v>-</v>
      </c>
    </row>
    <row r="146" spans="1:31" x14ac:dyDescent="0.15">
      <c r="A146" s="78"/>
      <c r="B146" s="449"/>
      <c r="C146" s="450"/>
      <c r="D146" s="333" t="s">
        <v>125</v>
      </c>
      <c r="E146" s="454"/>
      <c r="F146" s="455"/>
      <c r="G146" s="20"/>
      <c r="H146" s="357">
        <f>IF(H$25="-","-",H38+H75+H112)</f>
        <v>259.97379480480362</v>
      </c>
      <c r="I146" s="357">
        <f t="shared" ref="I146:AD146" si="6">IF(I$25="-","-",I38+I75+I112)</f>
        <v>232.7437948048036</v>
      </c>
      <c r="J146" s="357">
        <f t="shared" si="6"/>
        <v>213.86871460512651</v>
      </c>
      <c r="K146" s="357">
        <f t="shared" si="6"/>
        <v>202.76293650285433</v>
      </c>
      <c r="L146" s="357">
        <f t="shared" si="6"/>
        <v>245.69471346188911</v>
      </c>
      <c r="M146" s="357">
        <f t="shared" si="6"/>
        <v>235.43355948327806</v>
      </c>
      <c r="N146" s="357">
        <f t="shared" si="6"/>
        <v>254.06023589103083</v>
      </c>
      <c r="O146" s="357">
        <f t="shared" si="6"/>
        <v>278.26226812005098</v>
      </c>
      <c r="P146" s="20"/>
      <c r="Q146" s="357">
        <f t="shared" si="6"/>
        <v>278.26226812005098</v>
      </c>
      <c r="R146" s="357">
        <f t="shared" si="6"/>
        <v>325.7793941559263</v>
      </c>
      <c r="S146" s="357">
        <f t="shared" si="6"/>
        <v>294.02589848446962</v>
      </c>
      <c r="T146" s="357">
        <f t="shared" si="6"/>
        <v>281.11720006813005</v>
      </c>
      <c r="U146" s="357">
        <f t="shared" si="6"/>
        <v>247.24379080387169</v>
      </c>
      <c r="V146" s="357">
        <f t="shared" si="6"/>
        <v>293.18914239173631</v>
      </c>
      <c r="W146" s="357">
        <f t="shared" si="6"/>
        <v>372.30872749190689</v>
      </c>
      <c r="X146" s="357">
        <f t="shared" si="6"/>
        <v>678.14342334894297</v>
      </c>
      <c r="Y146" s="20"/>
      <c r="Z146" s="357">
        <v>1485.8385600091956</v>
      </c>
      <c r="AA146" s="357" t="str">
        <f t="shared" si="6"/>
        <v>-</v>
      </c>
      <c r="AB146" s="357" t="str">
        <f t="shared" si="6"/>
        <v>-</v>
      </c>
      <c r="AC146" s="357" t="str">
        <f t="shared" si="6"/>
        <v>-</v>
      </c>
      <c r="AD146" s="357" t="str">
        <f t="shared" si="6"/>
        <v>-</v>
      </c>
    </row>
    <row r="147" spans="1:31" x14ac:dyDescent="0.15">
      <c r="A147" s="78"/>
      <c r="B147" s="332" t="s">
        <v>287</v>
      </c>
      <c r="C147" s="456" t="s">
        <v>298</v>
      </c>
      <c r="D147" s="457"/>
      <c r="E147" s="454"/>
      <c r="F147" s="455"/>
      <c r="G147" s="20"/>
      <c r="H147" s="357">
        <f>IF(H39="-","-",H39+H76)</f>
        <v>253.15</v>
      </c>
      <c r="I147" s="357">
        <f t="shared" ref="I147:AD147" si="7">IF(I39="-","-",I39+I76)</f>
        <v>213.57</v>
      </c>
      <c r="J147" s="357">
        <f t="shared" si="7"/>
        <v>174.75</v>
      </c>
      <c r="K147" s="357">
        <f t="shared" si="7"/>
        <v>160.27000000000001</v>
      </c>
      <c r="L147" s="357">
        <f t="shared" si="7"/>
        <v>200.75</v>
      </c>
      <c r="M147" s="357">
        <f t="shared" si="7"/>
        <v>199.06</v>
      </c>
      <c r="N147" s="357">
        <f t="shared" si="7"/>
        <v>215.77</v>
      </c>
      <c r="O147" s="357">
        <f t="shared" si="7"/>
        <v>243.36</v>
      </c>
      <c r="P147" s="20"/>
      <c r="Q147" s="357">
        <f t="shared" si="7"/>
        <v>243.36</v>
      </c>
      <c r="R147" s="357">
        <f t="shared" si="7"/>
        <v>281.18</v>
      </c>
      <c r="S147" s="357">
        <f t="shared" si="7"/>
        <v>230.78</v>
      </c>
      <c r="T147" s="357">
        <f t="shared" si="7"/>
        <v>206.32</v>
      </c>
      <c r="U147" s="357">
        <f t="shared" si="7"/>
        <v>145.13</v>
      </c>
      <c r="V147" s="357">
        <f t="shared" si="7"/>
        <v>187.07</v>
      </c>
      <c r="W147" s="357">
        <f t="shared" si="7"/>
        <v>276.51</v>
      </c>
      <c r="X147" s="357">
        <f t="shared" si="7"/>
        <v>586.80999999999995</v>
      </c>
      <c r="Y147" s="20"/>
      <c r="Z147" s="357">
        <v>1376.8009245311077</v>
      </c>
      <c r="AA147" s="357" t="str">
        <f t="shared" si="7"/>
        <v>-</v>
      </c>
      <c r="AB147" s="357" t="str">
        <f t="shared" si="7"/>
        <v>-</v>
      </c>
      <c r="AC147" s="357" t="str">
        <f t="shared" si="7"/>
        <v>-</v>
      </c>
      <c r="AD147" s="357" t="str">
        <f t="shared" si="7"/>
        <v>-</v>
      </c>
    </row>
    <row r="148" spans="1:31" x14ac:dyDescent="0.15">
      <c r="A148" s="78"/>
      <c r="B148" s="332" t="s">
        <v>288</v>
      </c>
      <c r="C148" s="458"/>
      <c r="D148" s="459"/>
      <c r="E148" s="454"/>
      <c r="F148" s="455"/>
      <c r="G148" s="20"/>
      <c r="H148" s="357">
        <f>IF(H$40="-","-",H40+H77)</f>
        <v>0</v>
      </c>
      <c r="I148" s="357">
        <f t="shared" ref="I148:AD148" si="8">IF(I$40="-","-",I40+I77)</f>
        <v>0</v>
      </c>
      <c r="J148" s="357">
        <f t="shared" si="8"/>
        <v>0</v>
      </c>
      <c r="K148" s="357">
        <f t="shared" si="8"/>
        <v>0</v>
      </c>
      <c r="L148" s="357">
        <f t="shared" si="8"/>
        <v>0</v>
      </c>
      <c r="M148" s="357">
        <f t="shared" si="8"/>
        <v>0</v>
      </c>
      <c r="N148" s="357">
        <f t="shared" si="8"/>
        <v>0</v>
      </c>
      <c r="O148" s="357">
        <f t="shared" si="8"/>
        <v>0</v>
      </c>
      <c r="P148" s="20"/>
      <c r="Q148" s="357">
        <f t="shared" si="8"/>
        <v>0</v>
      </c>
      <c r="R148" s="357">
        <f t="shared" si="8"/>
        <v>0</v>
      </c>
      <c r="S148" s="357">
        <f t="shared" si="8"/>
        <v>0</v>
      </c>
      <c r="T148" s="357">
        <f t="shared" si="8"/>
        <v>0</v>
      </c>
      <c r="U148" s="357">
        <f t="shared" si="8"/>
        <v>0</v>
      </c>
      <c r="V148" s="357">
        <f t="shared" si="8"/>
        <v>0</v>
      </c>
      <c r="W148" s="357">
        <f t="shared" si="8"/>
        <v>0</v>
      </c>
      <c r="X148" s="357">
        <f t="shared" si="8"/>
        <v>605.44000000000005</v>
      </c>
      <c r="Y148" s="20"/>
      <c r="Z148" s="357">
        <v>1455.9576357366336</v>
      </c>
      <c r="AA148" s="357" t="str">
        <f t="shared" si="8"/>
        <v>-</v>
      </c>
      <c r="AB148" s="357" t="str">
        <f t="shared" si="8"/>
        <v>-</v>
      </c>
      <c r="AC148" s="357" t="str">
        <f t="shared" si="8"/>
        <v>-</v>
      </c>
      <c r="AD148" s="357" t="str">
        <f t="shared" si="8"/>
        <v>-</v>
      </c>
    </row>
    <row r="149" spans="1:31" s="78" customFormat="1" x14ac:dyDescent="0.15">
      <c r="B149" s="107"/>
      <c r="C149" s="107"/>
      <c r="D149" s="108"/>
      <c r="E149" s="36"/>
      <c r="F149" s="108"/>
      <c r="G149" s="108"/>
      <c r="H149" s="109"/>
      <c r="I149" s="109"/>
      <c r="J149" s="109"/>
      <c r="K149" s="109"/>
      <c r="L149" s="109"/>
      <c r="M149" s="109"/>
      <c r="N149" s="109"/>
      <c r="O149" s="109"/>
      <c r="P149" s="109"/>
      <c r="Q149" s="109"/>
      <c r="R149" s="109"/>
      <c r="S149" s="109"/>
      <c r="T149" s="109"/>
      <c r="U149" s="109"/>
      <c r="V149" s="109"/>
      <c r="W149" s="109"/>
      <c r="X149" s="109"/>
      <c r="Y149" s="109"/>
      <c r="Z149" s="109"/>
      <c r="AA149" s="109"/>
      <c r="AB149" s="109"/>
      <c r="AC149" s="109"/>
      <c r="AD149" s="109"/>
    </row>
    <row r="150" spans="1:31" s="110" customFormat="1" ht="14.25" x14ac:dyDescent="0.2">
      <c r="A150" s="89"/>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row>
    <row r="151" spans="1:31" s="111" customFormat="1" x14ac:dyDescent="0.15">
      <c r="B151" s="112" t="s">
        <v>299</v>
      </c>
    </row>
    <row r="152" spans="1:31" s="78" customFormat="1" x14ac:dyDescent="0.15"/>
    <row r="153" spans="1:31" x14ac:dyDescent="0.15">
      <c r="A153" s="78"/>
      <c r="B153" s="460" t="s">
        <v>300</v>
      </c>
      <c r="C153" s="461"/>
      <c r="D153" s="462"/>
      <c r="E153" s="101" t="s">
        <v>261</v>
      </c>
      <c r="F153" s="113" t="s">
        <v>301</v>
      </c>
      <c r="G153" s="20"/>
      <c r="H153" s="80" t="s">
        <v>234</v>
      </c>
      <c r="I153" s="80" t="s">
        <v>235</v>
      </c>
      <c r="J153" s="80" t="s">
        <v>236</v>
      </c>
      <c r="K153" s="78"/>
      <c r="L153" s="78"/>
      <c r="M153" s="78"/>
      <c r="N153" s="78"/>
      <c r="O153" s="78"/>
      <c r="P153" s="78"/>
      <c r="Q153" s="78"/>
      <c r="R153" s="78"/>
      <c r="S153" s="78"/>
      <c r="T153" s="78"/>
      <c r="U153" s="78"/>
      <c r="V153" s="78"/>
      <c r="W153" s="78"/>
      <c r="X153" s="78"/>
      <c r="Y153" s="78"/>
      <c r="Z153" s="78"/>
      <c r="AA153" s="78"/>
      <c r="AB153" s="78"/>
      <c r="AC153" s="78"/>
      <c r="AD153" s="78"/>
      <c r="AE153" s="76"/>
    </row>
    <row r="154" spans="1:31" x14ac:dyDescent="0.15">
      <c r="A154" s="78"/>
      <c r="B154" s="450" t="s">
        <v>197</v>
      </c>
      <c r="C154" s="450"/>
      <c r="D154" s="450"/>
      <c r="E154" s="469" t="s">
        <v>285</v>
      </c>
      <c r="F154" s="472"/>
      <c r="G154" s="20"/>
      <c r="H154" s="185">
        <v>178.33448071236876</v>
      </c>
      <c r="I154" s="185">
        <v>148.6368276293889</v>
      </c>
      <c r="J154" s="185">
        <v>166.29564018045022</v>
      </c>
      <c r="K154" s="78"/>
      <c r="L154" s="78"/>
      <c r="M154" s="78"/>
      <c r="N154" s="78"/>
      <c r="O154" s="78"/>
      <c r="P154" s="78"/>
      <c r="Q154" s="78"/>
      <c r="R154" s="78"/>
      <c r="S154" s="78"/>
      <c r="T154" s="78"/>
      <c r="U154" s="78"/>
      <c r="V154" s="78"/>
      <c r="W154" s="78"/>
      <c r="X154" s="78"/>
      <c r="Y154" s="78"/>
      <c r="Z154" s="78"/>
      <c r="AA154" s="78"/>
      <c r="AB154" s="78"/>
      <c r="AC154" s="78"/>
      <c r="AD154" s="78"/>
      <c r="AE154" s="76"/>
    </row>
    <row r="155" spans="1:31" x14ac:dyDescent="0.15">
      <c r="A155" s="78"/>
      <c r="B155" s="450" t="s">
        <v>255</v>
      </c>
      <c r="C155" s="450"/>
      <c r="D155" s="450"/>
      <c r="E155" s="470"/>
      <c r="F155" s="472"/>
      <c r="G155" s="20"/>
      <c r="H155" s="185">
        <v>241.19862672970493</v>
      </c>
      <c r="I155" s="185">
        <v>201.91575625447265</v>
      </c>
      <c r="J155" s="185">
        <v>225.91439154720877</v>
      </c>
      <c r="K155" s="78"/>
      <c r="L155" s="78"/>
      <c r="M155" s="78"/>
      <c r="N155" s="78"/>
      <c r="O155" s="78"/>
      <c r="P155" s="78"/>
      <c r="Q155" s="78"/>
      <c r="R155" s="78"/>
      <c r="S155" s="78"/>
      <c r="T155" s="78"/>
      <c r="U155" s="78"/>
      <c r="V155" s="78"/>
      <c r="W155" s="78"/>
      <c r="X155" s="78"/>
      <c r="Y155" s="78"/>
      <c r="Z155" s="78"/>
      <c r="AA155" s="78"/>
      <c r="AB155" s="78"/>
      <c r="AC155" s="78"/>
      <c r="AD155" s="78"/>
      <c r="AE155" s="76"/>
    </row>
    <row r="156" spans="1:31" x14ac:dyDescent="0.15">
      <c r="A156" s="78"/>
      <c r="B156" s="450" t="s">
        <v>115</v>
      </c>
      <c r="C156" s="450"/>
      <c r="D156" s="450"/>
      <c r="E156" s="471"/>
      <c r="F156" s="472"/>
      <c r="G156" s="20"/>
      <c r="H156" s="185">
        <v>223.35420693464852</v>
      </c>
      <c r="I156" s="185">
        <v>163.84598756890321</v>
      </c>
      <c r="J156" s="185">
        <v>199.47504466602001</v>
      </c>
      <c r="K156" s="78"/>
      <c r="L156" s="78"/>
      <c r="M156" s="78"/>
      <c r="N156" s="78"/>
      <c r="O156" s="78"/>
      <c r="P156" s="78"/>
      <c r="Q156" s="78"/>
      <c r="R156" s="78"/>
      <c r="S156" s="78"/>
      <c r="T156" s="78"/>
      <c r="U156" s="78"/>
      <c r="V156" s="78"/>
      <c r="W156" s="78"/>
      <c r="X156" s="78"/>
      <c r="Y156" s="78"/>
      <c r="Z156" s="78"/>
      <c r="AA156" s="78"/>
      <c r="AB156" s="78"/>
      <c r="AC156" s="78"/>
      <c r="AD156" s="78"/>
      <c r="AE156" s="76"/>
    </row>
    <row r="157" spans="1:31" s="78" customFormat="1" x14ac:dyDescent="0.15"/>
    <row r="158" spans="1:31" s="89" customFormat="1" ht="14.25" hidden="1" x14ac:dyDescent="0.2"/>
    <row r="159" spans="1:31" s="78" customFormat="1" hidden="1" x14ac:dyDescent="0.15">
      <c r="D159" s="38"/>
      <c r="E159" s="38"/>
    </row>
    <row r="160" spans="1:31" hidden="1" x14ac:dyDescent="0.15">
      <c r="D160" s="39"/>
      <c r="E160" s="39"/>
    </row>
    <row r="161" spans="4:5" hidden="1" x14ac:dyDescent="0.15">
      <c r="D161" s="39"/>
      <c r="E161" s="39"/>
    </row>
    <row r="162" spans="4:5" hidden="1" x14ac:dyDescent="0.15">
      <c r="D162" s="39"/>
      <c r="E162" s="39"/>
    </row>
    <row r="163" spans="4:5" hidden="1" x14ac:dyDescent="0.15">
      <c r="D163" s="39"/>
      <c r="E163" s="39"/>
    </row>
    <row r="164" spans="4:5" ht="11.25" customHeight="1" x14ac:dyDescent="0.15"/>
    <row r="165" spans="4:5" ht="11.25" customHeight="1" x14ac:dyDescent="0.15"/>
    <row r="166" spans="4:5" ht="11.25" customHeight="1" x14ac:dyDescent="0.15"/>
    <row r="167" spans="4:5" ht="11.25" customHeight="1" x14ac:dyDescent="0.15"/>
    <row r="168" spans="4:5" ht="11.25" customHeight="1" x14ac:dyDescent="0.15"/>
    <row r="169" spans="4:5" ht="11.25" customHeight="1" x14ac:dyDescent="0.15"/>
    <row r="170" spans="4:5" ht="11.25" customHeight="1" x14ac:dyDescent="0.15"/>
  </sheetData>
  <mergeCells count="61">
    <mergeCell ref="H79:O79"/>
    <mergeCell ref="H80:O80"/>
    <mergeCell ref="B84:F84"/>
    <mergeCell ref="B85:B112"/>
    <mergeCell ref="C85:C98"/>
    <mergeCell ref="E85:E112"/>
    <mergeCell ref="F85:F112"/>
    <mergeCell ref="C99:C112"/>
    <mergeCell ref="B79:B83"/>
    <mergeCell ref="C79:C83"/>
    <mergeCell ref="D79:D83"/>
    <mergeCell ref="E79:E83"/>
    <mergeCell ref="F79:F80"/>
    <mergeCell ref="H42:O42"/>
    <mergeCell ref="H43:O43"/>
    <mergeCell ref="B47:F47"/>
    <mergeCell ref="B48:B75"/>
    <mergeCell ref="C48:C61"/>
    <mergeCell ref="E48:E77"/>
    <mergeCell ref="F48:F77"/>
    <mergeCell ref="C62:C75"/>
    <mergeCell ref="C76:D77"/>
    <mergeCell ref="B42:B46"/>
    <mergeCell ref="C42:C46"/>
    <mergeCell ref="D42:D46"/>
    <mergeCell ref="E42:E46"/>
    <mergeCell ref="F42:F43"/>
    <mergeCell ref="H5:O5"/>
    <mergeCell ref="H6:O6"/>
    <mergeCell ref="B10:F10"/>
    <mergeCell ref="B11:B38"/>
    <mergeCell ref="C11:C24"/>
    <mergeCell ref="E11:E40"/>
    <mergeCell ref="F11:F40"/>
    <mergeCell ref="C25:C38"/>
    <mergeCell ref="C39:D40"/>
    <mergeCell ref="A3:F3"/>
    <mergeCell ref="B5:B9"/>
    <mergeCell ref="C5:C9"/>
    <mergeCell ref="D5:D9"/>
    <mergeCell ref="E5:E9"/>
    <mergeCell ref="F5:F6"/>
    <mergeCell ref="B154:D154"/>
    <mergeCell ref="E154:E156"/>
    <mergeCell ref="F154:F156"/>
    <mergeCell ref="B155:D155"/>
    <mergeCell ref="B156:D156"/>
    <mergeCell ref="B153:D153"/>
    <mergeCell ref="B114:B118"/>
    <mergeCell ref="C114:C118"/>
    <mergeCell ref="D114:D118"/>
    <mergeCell ref="E114:E118"/>
    <mergeCell ref="F114:F115"/>
    <mergeCell ref="B119:B146"/>
    <mergeCell ref="C119:C132"/>
    <mergeCell ref="C133:C146"/>
    <mergeCell ref="H114:O114"/>
    <mergeCell ref="H115:O115"/>
    <mergeCell ref="E119:E148"/>
    <mergeCell ref="F119:F148"/>
    <mergeCell ref="C147:D148"/>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1">
    <tabColor theme="7" tint="0.79998168889431442"/>
    <pageSetUpPr autoPageBreaks="0"/>
  </sheetPr>
  <dimension ref="A1:AD52"/>
  <sheetViews>
    <sheetView zoomScaleNormal="100" workbookViewId="0"/>
  </sheetViews>
  <sheetFormatPr defaultColWidth="0" defaultRowHeight="12.75" zeroHeight="1" x14ac:dyDescent="0.2"/>
  <cols>
    <col min="1" max="1" width="6.5" style="48" customWidth="1"/>
    <col min="2" max="2" width="17.75" style="48" customWidth="1"/>
    <col min="3" max="3" width="20.25" style="48" customWidth="1"/>
    <col min="4" max="4" width="20.375" style="48" customWidth="1"/>
    <col min="5" max="5" width="25.25" style="48" customWidth="1"/>
    <col min="6" max="6" width="1.5" style="48" customWidth="1"/>
    <col min="7" max="14" width="15.75" style="48" customWidth="1"/>
    <col min="15" max="15" width="1.125" style="48" customWidth="1"/>
    <col min="16" max="23" width="15.75" style="48" customWidth="1"/>
    <col min="24" max="24" width="1.125" style="48" customWidth="1"/>
    <col min="25" max="29" width="15.75" style="48" customWidth="1"/>
    <col min="30" max="30" width="6.5" style="48" customWidth="1"/>
    <col min="31" max="16384" width="6.5" style="48" hidden="1"/>
  </cols>
  <sheetData>
    <row r="1" spans="1:30" s="40" customFormat="1" ht="12.6" customHeight="1" x14ac:dyDescent="0.2"/>
    <row r="2" spans="1:30" s="40" customFormat="1" ht="18.600000000000001" customHeight="1" x14ac:dyDescent="0.25">
      <c r="B2" s="282" t="s">
        <v>302</v>
      </c>
      <c r="C2" s="282"/>
      <c r="D2" s="282"/>
      <c r="E2" s="282"/>
      <c r="F2" s="282"/>
      <c r="G2" s="282"/>
      <c r="H2" s="282"/>
      <c r="I2" s="282"/>
      <c r="J2" s="282"/>
      <c r="K2" s="282"/>
      <c r="L2" s="282"/>
      <c r="O2" s="41"/>
      <c r="X2" s="41"/>
    </row>
    <row r="3" spans="1:30" s="40" customFormat="1" ht="51" customHeight="1" x14ac:dyDescent="0.2">
      <c r="B3" s="481" t="s">
        <v>303</v>
      </c>
      <c r="C3" s="481"/>
      <c r="D3" s="481"/>
      <c r="E3" s="481"/>
      <c r="F3" s="481"/>
      <c r="G3" s="481"/>
      <c r="H3" s="481"/>
      <c r="I3" s="481"/>
      <c r="J3" s="481"/>
      <c r="K3" s="481"/>
      <c r="L3" s="481"/>
      <c r="M3" s="481"/>
      <c r="N3" s="481"/>
      <c r="O3" s="42"/>
      <c r="P3" s="42"/>
      <c r="Q3" s="42"/>
      <c r="R3" s="42"/>
      <c r="S3" s="42"/>
      <c r="T3" s="42"/>
      <c r="U3" s="42"/>
      <c r="V3" s="42"/>
      <c r="W3" s="42"/>
      <c r="X3" s="42"/>
      <c r="Y3" s="42"/>
      <c r="Z3" s="42"/>
      <c r="AA3" s="42"/>
      <c r="AB3" s="42"/>
      <c r="AC3" s="42"/>
    </row>
    <row r="4" spans="1:30" s="40" customFormat="1" ht="12.6" customHeight="1" x14ac:dyDescent="0.2"/>
    <row r="5" spans="1:30" s="43" customFormat="1" x14ac:dyDescent="0.2"/>
    <row r="6" spans="1:30" s="45" customFormat="1" x14ac:dyDescent="0.2">
      <c r="B6" s="46" t="s">
        <v>304</v>
      </c>
    </row>
    <row r="7" spans="1:30" s="43" customFormat="1" x14ac:dyDescent="0.2">
      <c r="B7" s="44"/>
      <c r="Y7" s="362"/>
      <c r="Z7" s="362"/>
    </row>
    <row r="8" spans="1:30" ht="12.6" customHeight="1" x14ac:dyDescent="0.2">
      <c r="A8" s="43"/>
      <c r="B8" s="482" t="s">
        <v>260</v>
      </c>
      <c r="C8" s="483" t="s">
        <v>112</v>
      </c>
      <c r="D8" s="484" t="s">
        <v>261</v>
      </c>
      <c r="E8" s="485"/>
      <c r="F8" s="47"/>
      <c r="G8" s="486" t="s">
        <v>204</v>
      </c>
      <c r="H8" s="487"/>
      <c r="I8" s="487"/>
      <c r="J8" s="487"/>
      <c r="K8" s="487"/>
      <c r="L8" s="487"/>
      <c r="M8" s="487"/>
      <c r="N8" s="488"/>
      <c r="O8" s="47"/>
      <c r="P8" s="348" t="s">
        <v>205</v>
      </c>
      <c r="Q8" s="339"/>
      <c r="R8" s="339"/>
      <c r="S8" s="339"/>
      <c r="T8" s="339"/>
      <c r="U8" s="339"/>
      <c r="V8" s="339"/>
      <c r="W8" s="339"/>
      <c r="X8" s="47"/>
      <c r="Y8" s="349" t="s">
        <v>206</v>
      </c>
      <c r="Z8" s="339"/>
      <c r="AA8" s="339"/>
      <c r="AB8" s="339"/>
      <c r="AC8" s="340"/>
      <c r="AD8" s="43"/>
    </row>
    <row r="9" spans="1:30" ht="12.6" customHeight="1" x14ac:dyDescent="0.2">
      <c r="A9" s="43"/>
      <c r="B9" s="482"/>
      <c r="C9" s="483"/>
      <c r="D9" s="484"/>
      <c r="E9" s="485"/>
      <c r="F9" s="47"/>
      <c r="G9" s="442" t="s">
        <v>207</v>
      </c>
      <c r="H9" s="443"/>
      <c r="I9" s="443"/>
      <c r="J9" s="443"/>
      <c r="K9" s="443"/>
      <c r="L9" s="443"/>
      <c r="M9" s="443"/>
      <c r="N9" s="444"/>
      <c r="O9" s="47"/>
      <c r="P9" s="372" t="s">
        <v>208</v>
      </c>
      <c r="Q9" s="342"/>
      <c r="R9" s="342"/>
      <c r="S9" s="342"/>
      <c r="T9" s="342"/>
      <c r="U9" s="342"/>
      <c r="V9" s="342"/>
      <c r="W9" s="342"/>
      <c r="X9" s="47"/>
      <c r="Y9" s="373" t="s">
        <v>209</v>
      </c>
      <c r="Z9" s="342"/>
      <c r="AA9" s="342"/>
      <c r="AB9" s="342"/>
      <c r="AC9" s="343"/>
      <c r="AD9" s="43"/>
    </row>
    <row r="10" spans="1:30" ht="22.5" x14ac:dyDescent="0.2">
      <c r="A10" s="43"/>
      <c r="B10" s="482"/>
      <c r="C10" s="483"/>
      <c r="D10" s="484"/>
      <c r="E10" s="49" t="s">
        <v>305</v>
      </c>
      <c r="F10" s="47"/>
      <c r="G10" s="50" t="s">
        <v>143</v>
      </c>
      <c r="H10" s="50" t="s">
        <v>145</v>
      </c>
      <c r="I10" s="50" t="s">
        <v>146</v>
      </c>
      <c r="J10" s="50" t="s">
        <v>147</v>
      </c>
      <c r="K10" s="50" t="s">
        <v>148</v>
      </c>
      <c r="L10" s="51" t="s">
        <v>149</v>
      </c>
      <c r="M10" s="50" t="s">
        <v>150</v>
      </c>
      <c r="N10" s="50" t="s">
        <v>151</v>
      </c>
      <c r="O10" s="47"/>
      <c r="P10" s="97" t="s">
        <v>152</v>
      </c>
      <c r="Q10" s="52" t="s">
        <v>153</v>
      </c>
      <c r="R10" s="52" t="s">
        <v>154</v>
      </c>
      <c r="S10" s="53" t="s">
        <v>155</v>
      </c>
      <c r="T10" s="52" t="s">
        <v>156</v>
      </c>
      <c r="U10" s="52" t="s">
        <v>157</v>
      </c>
      <c r="V10" s="52" t="s">
        <v>158</v>
      </c>
      <c r="W10" s="52" t="s">
        <v>110</v>
      </c>
      <c r="X10" s="47"/>
      <c r="Y10" s="52" t="s">
        <v>306</v>
      </c>
      <c r="Z10" s="52" t="s">
        <v>306</v>
      </c>
      <c r="AA10" s="52" t="s">
        <v>307</v>
      </c>
      <c r="AB10" s="52" t="s">
        <v>307</v>
      </c>
      <c r="AC10" s="52" t="s">
        <v>210</v>
      </c>
      <c r="AD10" s="43"/>
    </row>
    <row r="11" spans="1:30" ht="22.5" x14ac:dyDescent="0.2">
      <c r="A11" s="43"/>
      <c r="B11" s="482"/>
      <c r="C11" s="483"/>
      <c r="D11" s="484"/>
      <c r="E11" s="10" t="s">
        <v>109</v>
      </c>
      <c r="F11" s="9"/>
      <c r="G11" s="11" t="s">
        <v>143</v>
      </c>
      <c r="H11" s="11" t="s">
        <v>145</v>
      </c>
      <c r="I11" s="11" t="s">
        <v>146</v>
      </c>
      <c r="J11" s="11" t="s">
        <v>147</v>
      </c>
      <c r="K11" s="11" t="s">
        <v>148</v>
      </c>
      <c r="L11" s="12" t="s">
        <v>149</v>
      </c>
      <c r="M11" s="11" t="s">
        <v>150</v>
      </c>
      <c r="N11" s="11" t="s">
        <v>151</v>
      </c>
      <c r="O11" s="9"/>
      <c r="P11" s="13" t="s">
        <v>152</v>
      </c>
      <c r="Q11" s="13" t="s">
        <v>153</v>
      </c>
      <c r="R11" s="13" t="s">
        <v>154</v>
      </c>
      <c r="S11" s="14" t="s">
        <v>155</v>
      </c>
      <c r="T11" s="13" t="s">
        <v>156</v>
      </c>
      <c r="U11" s="13" t="s">
        <v>157</v>
      </c>
      <c r="V11" s="13" t="s">
        <v>158</v>
      </c>
      <c r="W11" s="13" t="s">
        <v>110</v>
      </c>
      <c r="X11" s="9"/>
      <c r="Y11" s="13" t="s">
        <v>159</v>
      </c>
      <c r="Z11" s="13" t="s">
        <v>160</v>
      </c>
      <c r="AA11" s="13" t="s">
        <v>161</v>
      </c>
      <c r="AB11" s="13" t="s">
        <v>162</v>
      </c>
      <c r="AC11" s="13" t="s">
        <v>210</v>
      </c>
      <c r="AD11" s="43"/>
    </row>
    <row r="12" spans="1:30" ht="12.6" customHeight="1" x14ac:dyDescent="0.2">
      <c r="A12" s="43"/>
      <c r="B12" s="482"/>
      <c r="C12" s="483"/>
      <c r="D12" s="484"/>
      <c r="E12" s="49" t="s">
        <v>211</v>
      </c>
      <c r="F12" s="47"/>
      <c r="G12" s="54" t="s">
        <v>212</v>
      </c>
      <c r="H12" s="54" t="s">
        <v>213</v>
      </c>
      <c r="I12" s="54" t="s">
        <v>214</v>
      </c>
      <c r="J12" s="54" t="s">
        <v>215</v>
      </c>
      <c r="K12" s="54" t="s">
        <v>216</v>
      </c>
      <c r="L12" s="55" t="s">
        <v>217</v>
      </c>
      <c r="M12" s="54" t="s">
        <v>218</v>
      </c>
      <c r="N12" s="54" t="s">
        <v>219</v>
      </c>
      <c r="O12" s="47"/>
      <c r="P12" s="31" t="s">
        <v>220</v>
      </c>
      <c r="Q12" s="54" t="s">
        <v>221</v>
      </c>
      <c r="R12" s="54" t="s">
        <v>222</v>
      </c>
      <c r="S12" s="56" t="s">
        <v>223</v>
      </c>
      <c r="T12" s="54" t="s">
        <v>224</v>
      </c>
      <c r="U12" s="54" t="s">
        <v>225</v>
      </c>
      <c r="V12" s="54" t="s">
        <v>226</v>
      </c>
      <c r="W12" s="54" t="s">
        <v>227</v>
      </c>
      <c r="X12" s="47"/>
      <c r="Y12" s="15" t="s">
        <v>228</v>
      </c>
      <c r="Z12" s="15" t="s">
        <v>229</v>
      </c>
      <c r="AA12" s="15" t="s">
        <v>230</v>
      </c>
      <c r="AB12" s="15" t="s">
        <v>231</v>
      </c>
      <c r="AC12" s="15" t="s">
        <v>232</v>
      </c>
      <c r="AD12" s="43"/>
    </row>
    <row r="13" spans="1:30" ht="12.6" customHeight="1" x14ac:dyDescent="0.2">
      <c r="A13" s="43"/>
      <c r="B13" s="482"/>
      <c r="C13" s="483"/>
      <c r="D13" s="484"/>
      <c r="E13" s="114" t="s">
        <v>294</v>
      </c>
      <c r="F13" s="58"/>
      <c r="G13" s="52" t="s">
        <v>234</v>
      </c>
      <c r="H13" s="52" t="s">
        <v>234</v>
      </c>
      <c r="I13" s="52" t="s">
        <v>235</v>
      </c>
      <c r="J13" s="52" t="s">
        <v>235</v>
      </c>
      <c r="K13" s="52" t="s">
        <v>236</v>
      </c>
      <c r="L13" s="52" t="s">
        <v>236</v>
      </c>
      <c r="M13" s="52" t="s">
        <v>237</v>
      </c>
      <c r="N13" s="52" t="s">
        <v>237</v>
      </c>
      <c r="O13" s="58"/>
      <c r="P13" s="52" t="s">
        <v>238</v>
      </c>
      <c r="Q13" s="52" t="s">
        <v>239</v>
      </c>
      <c r="R13" s="52" t="s">
        <v>239</v>
      </c>
      <c r="S13" s="52" t="s">
        <v>240</v>
      </c>
      <c r="T13" s="52" t="s">
        <v>240</v>
      </c>
      <c r="U13" s="52" t="s">
        <v>241</v>
      </c>
      <c r="V13" s="52" t="s">
        <v>241</v>
      </c>
      <c r="W13" s="52" t="s">
        <v>242</v>
      </c>
      <c r="X13" s="58"/>
      <c r="Y13" s="52" t="s">
        <v>242</v>
      </c>
      <c r="Z13" s="52"/>
      <c r="AA13" s="52" t="s">
        <v>243</v>
      </c>
      <c r="AB13" s="52"/>
      <c r="AC13" s="52" t="s">
        <v>243</v>
      </c>
      <c r="AD13" s="43"/>
    </row>
    <row r="14" spans="1:30" ht="12.6" customHeight="1" x14ac:dyDescent="0.2">
      <c r="A14" s="43"/>
      <c r="B14" s="493" t="s">
        <v>284</v>
      </c>
      <c r="C14" s="57" t="s">
        <v>131</v>
      </c>
      <c r="D14" s="491" t="s">
        <v>285</v>
      </c>
      <c r="E14" s="496"/>
      <c r="F14" s="47"/>
      <c r="G14" s="186">
        <v>5.7199162492486987E-2</v>
      </c>
      <c r="H14" s="186">
        <v>8.5798743738730476E-2</v>
      </c>
      <c r="I14" s="186">
        <v>0.27017091694487855</v>
      </c>
      <c r="J14" s="186">
        <v>0.2747503666693672</v>
      </c>
      <c r="K14" s="186">
        <v>3.5288369919445137</v>
      </c>
      <c r="L14" s="186">
        <v>3.4233284643042605</v>
      </c>
      <c r="M14" s="186">
        <v>11.820075926151441</v>
      </c>
      <c r="N14" s="186">
        <v>11.23650039616815</v>
      </c>
      <c r="O14" s="47"/>
      <c r="P14" s="186">
        <v>11.23650039616815</v>
      </c>
      <c r="Q14" s="186">
        <v>15.217885194859468</v>
      </c>
      <c r="R14" s="186">
        <v>15.148042252053873</v>
      </c>
      <c r="S14" s="186">
        <v>17.904770251104306</v>
      </c>
      <c r="T14" s="186">
        <v>18.9798419743104</v>
      </c>
      <c r="U14" s="186">
        <v>14.504523269083327</v>
      </c>
      <c r="V14" s="186">
        <v>14.876163475786743</v>
      </c>
      <c r="W14" s="186">
        <v>9.3244004374110183</v>
      </c>
      <c r="X14" s="47"/>
      <c r="Y14" s="186">
        <v>11.813205533667807</v>
      </c>
      <c r="Z14" s="186" t="s">
        <v>249</v>
      </c>
      <c r="AA14" s="186" t="s">
        <v>249</v>
      </c>
      <c r="AB14" s="186" t="s">
        <v>249</v>
      </c>
      <c r="AC14" s="186" t="s">
        <v>249</v>
      </c>
      <c r="AD14" s="43"/>
    </row>
    <row r="15" spans="1:30" ht="12.6" customHeight="1" x14ac:dyDescent="0.2">
      <c r="A15" s="43"/>
      <c r="B15" s="494"/>
      <c r="C15" s="57" t="s">
        <v>132</v>
      </c>
      <c r="D15" s="491"/>
      <c r="E15" s="496"/>
      <c r="F15" s="47"/>
      <c r="G15" s="186">
        <v>5.5304472239826249E-2</v>
      </c>
      <c r="H15" s="186">
        <v>8.2956708359739381E-2</v>
      </c>
      <c r="I15" s="186">
        <v>0.26122165649101947</v>
      </c>
      <c r="J15" s="186">
        <v>0.26564941450574442</v>
      </c>
      <c r="K15" s="186">
        <v>3.4119462410922781</v>
      </c>
      <c r="L15" s="186">
        <v>3.3099326243944498</v>
      </c>
      <c r="M15" s="186">
        <v>11.513796865231745</v>
      </c>
      <c r="N15" s="186">
        <v>10.945342808783455</v>
      </c>
      <c r="O15" s="47"/>
      <c r="P15" s="186">
        <v>10.945342808783455</v>
      </c>
      <c r="Q15" s="186">
        <v>14.665239004197298</v>
      </c>
      <c r="R15" s="186">
        <v>14.597846166128626</v>
      </c>
      <c r="S15" s="186">
        <v>17.390021956752758</v>
      </c>
      <c r="T15" s="186">
        <v>18.433863840816127</v>
      </c>
      <c r="U15" s="186">
        <v>14.100647761151276</v>
      </c>
      <c r="V15" s="186">
        <v>14.461983176944335</v>
      </c>
      <c r="W15" s="186">
        <v>9.0328404312509996</v>
      </c>
      <c r="X15" s="47"/>
      <c r="Y15" s="186">
        <v>11.444009925971333</v>
      </c>
      <c r="Z15" s="186" t="s">
        <v>249</v>
      </c>
      <c r="AA15" s="186" t="s">
        <v>249</v>
      </c>
      <c r="AB15" s="186" t="s">
        <v>249</v>
      </c>
      <c r="AC15" s="186" t="s">
        <v>249</v>
      </c>
      <c r="AD15" s="43"/>
    </row>
    <row r="16" spans="1:30" ht="12.6" customHeight="1" x14ac:dyDescent="0.2">
      <c r="A16" s="43"/>
      <c r="B16" s="494"/>
      <c r="C16" s="57" t="s">
        <v>129</v>
      </c>
      <c r="D16" s="491"/>
      <c r="E16" s="496"/>
      <c r="F16" s="47"/>
      <c r="G16" s="186">
        <v>5.6226213443823357E-2</v>
      </c>
      <c r="H16" s="186">
        <v>8.4339320165735032E-2</v>
      </c>
      <c r="I16" s="186">
        <v>0.2655753507658698</v>
      </c>
      <c r="J16" s="186">
        <v>0.27007690474750684</v>
      </c>
      <c r="K16" s="186">
        <v>3.4688120117771488</v>
      </c>
      <c r="L16" s="186">
        <v>3.3650981681343572</v>
      </c>
      <c r="M16" s="186">
        <v>11.907204039153976</v>
      </c>
      <c r="N16" s="186">
        <v>11.319326858738016</v>
      </c>
      <c r="O16" s="47"/>
      <c r="P16" s="186">
        <v>11.319326858738016</v>
      </c>
      <c r="Q16" s="186">
        <v>15.232508313769655</v>
      </c>
      <c r="R16" s="186">
        <v>15.162636096084153</v>
      </c>
      <c r="S16" s="186">
        <v>18.010418613276087</v>
      </c>
      <c r="T16" s="186">
        <v>19.09184860369589</v>
      </c>
      <c r="U16" s="186">
        <v>14.668754236620025</v>
      </c>
      <c r="V16" s="186">
        <v>15.044426820005809</v>
      </c>
      <c r="W16" s="186">
        <v>9.4480122753179767</v>
      </c>
      <c r="X16" s="47"/>
      <c r="Y16" s="186">
        <v>11.969789434840063</v>
      </c>
      <c r="Z16" s="186" t="s">
        <v>249</v>
      </c>
      <c r="AA16" s="186" t="s">
        <v>249</v>
      </c>
      <c r="AB16" s="186" t="s">
        <v>249</v>
      </c>
      <c r="AC16" s="186" t="s">
        <v>249</v>
      </c>
      <c r="AD16" s="43"/>
    </row>
    <row r="17" spans="1:30" ht="12.6" customHeight="1" x14ac:dyDescent="0.2">
      <c r="A17" s="43"/>
      <c r="B17" s="494"/>
      <c r="C17" s="57" t="s">
        <v>128</v>
      </c>
      <c r="D17" s="491"/>
      <c r="E17" s="496"/>
      <c r="F17" s="47"/>
      <c r="G17" s="186">
        <v>5.7506409560486027E-2</v>
      </c>
      <c r="H17" s="186">
        <v>8.6259614340729041E-2</v>
      </c>
      <c r="I17" s="186">
        <v>0.27162214836982868</v>
      </c>
      <c r="J17" s="186">
        <v>0.27622619674995474</v>
      </c>
      <c r="K17" s="186">
        <v>3.547792248839472</v>
      </c>
      <c r="L17" s="186">
        <v>3.4417169788842301</v>
      </c>
      <c r="M17" s="186">
        <v>12.060640597709659</v>
      </c>
      <c r="N17" s="186">
        <v>11.465188015787197</v>
      </c>
      <c r="O17" s="47"/>
      <c r="P17" s="186">
        <v>11.465188015787197</v>
      </c>
      <c r="Q17" s="186">
        <v>15.382265186051335</v>
      </c>
      <c r="R17" s="186">
        <v>15.311437840011674</v>
      </c>
      <c r="S17" s="186">
        <v>18.362914083511907</v>
      </c>
      <c r="T17" s="186">
        <v>19.465037159322346</v>
      </c>
      <c r="U17" s="186">
        <v>14.847761612022696</v>
      </c>
      <c r="V17" s="186">
        <v>15.228461879286145</v>
      </c>
      <c r="W17" s="186">
        <v>9.6491559997748109</v>
      </c>
      <c r="X17" s="47"/>
      <c r="Y17" s="186">
        <v>12.224677338142028</v>
      </c>
      <c r="Z17" s="186" t="s">
        <v>249</v>
      </c>
      <c r="AA17" s="186" t="s">
        <v>249</v>
      </c>
      <c r="AB17" s="186" t="s">
        <v>249</v>
      </c>
      <c r="AC17" s="186" t="s">
        <v>249</v>
      </c>
      <c r="AD17" s="43"/>
    </row>
    <row r="18" spans="1:30" ht="12.6" customHeight="1" x14ac:dyDescent="0.2">
      <c r="A18" s="43"/>
      <c r="B18" s="494"/>
      <c r="C18" s="57" t="s">
        <v>133</v>
      </c>
      <c r="D18" s="491"/>
      <c r="E18" s="496"/>
      <c r="F18" s="47"/>
      <c r="G18" s="186">
        <v>5.5662927152491819E-2</v>
      </c>
      <c r="H18" s="186">
        <v>8.3494390728737725E-2</v>
      </c>
      <c r="I18" s="186">
        <v>0.26291475982012807</v>
      </c>
      <c r="J18" s="186">
        <v>0.2673712162664299</v>
      </c>
      <c r="K18" s="186">
        <v>3.4340607074697291</v>
      </c>
      <c r="L18" s="186">
        <v>3.3313858914044152</v>
      </c>
      <c r="M18" s="186">
        <v>11.64388002361488</v>
      </c>
      <c r="N18" s="186">
        <v>11.069003559343694</v>
      </c>
      <c r="O18" s="47"/>
      <c r="P18" s="186">
        <v>11.069003559343694</v>
      </c>
      <c r="Q18" s="186">
        <v>14.865594162418741</v>
      </c>
      <c r="R18" s="186">
        <v>14.797332801348015</v>
      </c>
      <c r="S18" s="186">
        <v>17.741474539120862</v>
      </c>
      <c r="T18" s="186">
        <v>18.806674713475257</v>
      </c>
      <c r="U18" s="186">
        <v>14.448829132318501</v>
      </c>
      <c r="V18" s="186">
        <v>14.819034712264759</v>
      </c>
      <c r="W18" s="186">
        <v>9.2696737533300819</v>
      </c>
      <c r="X18" s="47"/>
      <c r="Y18" s="186">
        <v>11.743884694102263</v>
      </c>
      <c r="Z18" s="186" t="s">
        <v>249</v>
      </c>
      <c r="AA18" s="186" t="s">
        <v>249</v>
      </c>
      <c r="AB18" s="186" t="s">
        <v>249</v>
      </c>
      <c r="AC18" s="186" t="s">
        <v>249</v>
      </c>
      <c r="AD18" s="43"/>
    </row>
    <row r="19" spans="1:30" ht="12.6" customHeight="1" x14ac:dyDescent="0.2">
      <c r="A19" s="43"/>
      <c r="B19" s="494"/>
      <c r="C19" s="57" t="s">
        <v>123</v>
      </c>
      <c r="D19" s="491"/>
      <c r="E19" s="496"/>
      <c r="F19" s="47"/>
      <c r="G19" s="186">
        <v>5.6256662357449895E-2</v>
      </c>
      <c r="H19" s="186">
        <v>8.4384993536174846E-2</v>
      </c>
      <c r="I19" s="186">
        <v>0.26571917124428224</v>
      </c>
      <c r="J19" s="186">
        <v>0.2702231630110728</v>
      </c>
      <c r="K19" s="186">
        <v>3.4706905227218496</v>
      </c>
      <c r="L19" s="186">
        <v>3.3669205135705971</v>
      </c>
      <c r="M19" s="186">
        <v>11.48998299740572</v>
      </c>
      <c r="N19" s="186">
        <v>10.922704668645167</v>
      </c>
      <c r="O19" s="47"/>
      <c r="P19" s="186">
        <v>10.922704668645167</v>
      </c>
      <c r="Q19" s="186">
        <v>14.558987946385416</v>
      </c>
      <c r="R19" s="186">
        <v>14.492465736914953</v>
      </c>
      <c r="S19" s="186">
        <v>17.181194828314531</v>
      </c>
      <c r="T19" s="186">
        <v>18.214025568489518</v>
      </c>
      <c r="U19" s="186">
        <v>13.849815370689248</v>
      </c>
      <c r="V19" s="186">
        <v>14.205043940538802</v>
      </c>
      <c r="W19" s="186">
        <v>8.9335569638307746</v>
      </c>
      <c r="X19" s="47"/>
      <c r="Y19" s="186">
        <v>11.318349458764127</v>
      </c>
      <c r="Z19" s="186" t="s">
        <v>249</v>
      </c>
      <c r="AA19" s="186" t="s">
        <v>249</v>
      </c>
      <c r="AB19" s="186" t="s">
        <v>249</v>
      </c>
      <c r="AC19" s="186" t="s">
        <v>249</v>
      </c>
      <c r="AD19" s="43"/>
    </row>
    <row r="20" spans="1:30" ht="12.6" customHeight="1" x14ac:dyDescent="0.2">
      <c r="A20" s="43"/>
      <c r="B20" s="494"/>
      <c r="C20" s="57" t="s">
        <v>122</v>
      </c>
      <c r="D20" s="491"/>
      <c r="E20" s="496"/>
      <c r="F20" s="47"/>
      <c r="G20" s="186">
        <v>5.643104482248941E-2</v>
      </c>
      <c r="H20" s="186">
        <v>8.4646567233734107E-2</v>
      </c>
      <c r="I20" s="186">
        <v>0.26654283838250331</v>
      </c>
      <c r="J20" s="186">
        <v>0.27106079146789858</v>
      </c>
      <c r="K20" s="186">
        <v>3.4814488497071223</v>
      </c>
      <c r="L20" s="186">
        <v>3.3773571778543388</v>
      </c>
      <c r="M20" s="186">
        <v>11.713543315665916</v>
      </c>
      <c r="N20" s="186">
        <v>11.135227466332141</v>
      </c>
      <c r="O20" s="47"/>
      <c r="P20" s="186">
        <v>11.135227466332141</v>
      </c>
      <c r="Q20" s="186">
        <v>14.908847907513994</v>
      </c>
      <c r="R20" s="186">
        <v>14.840341561805861</v>
      </c>
      <c r="S20" s="186">
        <v>17.65520814469221</v>
      </c>
      <c r="T20" s="186">
        <v>18.715390910050182</v>
      </c>
      <c r="U20" s="186">
        <v>14.157233676645898</v>
      </c>
      <c r="V20" s="186">
        <v>14.520299552346499</v>
      </c>
      <c r="W20" s="186">
        <v>9.098174179149856</v>
      </c>
      <c r="X20" s="47"/>
      <c r="Y20" s="186">
        <v>11.495203193316435</v>
      </c>
      <c r="Z20" s="186" t="s">
        <v>249</v>
      </c>
      <c r="AA20" s="186" t="s">
        <v>249</v>
      </c>
      <c r="AB20" s="186" t="s">
        <v>249</v>
      </c>
      <c r="AC20" s="186" t="s">
        <v>249</v>
      </c>
      <c r="AD20" s="43"/>
    </row>
    <row r="21" spans="1:30" ht="12.6" customHeight="1" x14ac:dyDescent="0.2">
      <c r="A21" s="43"/>
      <c r="B21" s="494"/>
      <c r="C21" s="57" t="s">
        <v>126</v>
      </c>
      <c r="D21" s="491"/>
      <c r="E21" s="496"/>
      <c r="F21" s="58"/>
      <c r="G21" s="186">
        <v>5.5253264395159783E-2</v>
      </c>
      <c r="H21" s="186">
        <v>8.2879896592739671E-2</v>
      </c>
      <c r="I21" s="186">
        <v>0.26097978458686133</v>
      </c>
      <c r="J21" s="186">
        <v>0.26540344282564671</v>
      </c>
      <c r="K21" s="186">
        <v>3.4087870316097875</v>
      </c>
      <c r="L21" s="186">
        <v>3.3068678719644566</v>
      </c>
      <c r="M21" s="186">
        <v>11.616376346884401</v>
      </c>
      <c r="N21" s="186">
        <v>11.042857781904621</v>
      </c>
      <c r="O21" s="58"/>
      <c r="P21" s="186">
        <v>11.042857781904621</v>
      </c>
      <c r="Q21" s="186">
        <v>14.854031497940696</v>
      </c>
      <c r="R21" s="186">
        <v>14.922944451951974</v>
      </c>
      <c r="S21" s="186">
        <v>17.771247126179681</v>
      </c>
      <c r="T21" s="186">
        <v>18.924922297892913</v>
      </c>
      <c r="U21" s="186">
        <v>14.605282700767461</v>
      </c>
      <c r="V21" s="186">
        <v>14.897124543379949</v>
      </c>
      <c r="W21" s="186">
        <v>9.2710140799288698</v>
      </c>
      <c r="X21" s="58"/>
      <c r="Y21" s="186">
        <v>11.745525641986619</v>
      </c>
      <c r="Z21" s="186" t="s">
        <v>249</v>
      </c>
      <c r="AA21" s="186" t="s">
        <v>249</v>
      </c>
      <c r="AB21" s="186" t="s">
        <v>249</v>
      </c>
      <c r="AC21" s="186" t="s">
        <v>249</v>
      </c>
      <c r="AD21" s="43"/>
    </row>
    <row r="22" spans="1:30" ht="12.6" customHeight="1" x14ac:dyDescent="0.2">
      <c r="A22" s="43"/>
      <c r="B22" s="494"/>
      <c r="C22" s="57" t="s">
        <v>130</v>
      </c>
      <c r="D22" s="491"/>
      <c r="E22" s="496"/>
      <c r="F22" s="58"/>
      <c r="G22" s="186">
        <v>5.6123797754490334E-2</v>
      </c>
      <c r="H22" s="186">
        <v>8.4185696631735515E-2</v>
      </c>
      <c r="I22" s="186">
        <v>0.26509160695755307</v>
      </c>
      <c r="J22" s="186">
        <v>0.26958496138731097</v>
      </c>
      <c r="K22" s="186">
        <v>3.4624935928121627</v>
      </c>
      <c r="L22" s="186">
        <v>3.3589686632743669</v>
      </c>
      <c r="M22" s="186">
        <v>11.735460395993773</v>
      </c>
      <c r="N22" s="186">
        <v>11.156062466320758</v>
      </c>
      <c r="O22" s="58"/>
      <c r="P22" s="186">
        <v>11.156062466320758</v>
      </c>
      <c r="Q22" s="186">
        <v>15.031064537267056</v>
      </c>
      <c r="R22" s="186">
        <v>14.962039383766744</v>
      </c>
      <c r="S22" s="186">
        <v>17.868079612309856</v>
      </c>
      <c r="T22" s="186">
        <v>18.940999076748088</v>
      </c>
      <c r="U22" s="186">
        <v>14.547213097256693</v>
      </c>
      <c r="V22" s="186">
        <v>14.919835332417646</v>
      </c>
      <c r="W22" s="186">
        <v>9.3494857189779026</v>
      </c>
      <c r="X22" s="58"/>
      <c r="Y22" s="186">
        <v>11.844972313771336</v>
      </c>
      <c r="Z22" s="186" t="s">
        <v>249</v>
      </c>
      <c r="AA22" s="186" t="s">
        <v>249</v>
      </c>
      <c r="AB22" s="186" t="s">
        <v>249</v>
      </c>
      <c r="AC22" s="186" t="s">
        <v>249</v>
      </c>
      <c r="AD22" s="43"/>
    </row>
    <row r="23" spans="1:30" ht="12.6" customHeight="1" x14ac:dyDescent="0.2">
      <c r="A23" s="43"/>
      <c r="B23" s="494"/>
      <c r="C23" s="57" t="s">
        <v>135</v>
      </c>
      <c r="D23" s="491"/>
      <c r="E23" s="496"/>
      <c r="F23" s="58"/>
      <c r="G23" s="186">
        <v>5.5509303618492253E-2</v>
      </c>
      <c r="H23" s="186">
        <v>8.3263955427738387E-2</v>
      </c>
      <c r="I23" s="186">
        <v>0.26218914410765282</v>
      </c>
      <c r="J23" s="186">
        <v>0.26663330122613599</v>
      </c>
      <c r="K23" s="186">
        <v>3.4245830790222476</v>
      </c>
      <c r="L23" s="186">
        <v>3.3221916341144282</v>
      </c>
      <c r="M23" s="186">
        <v>11.406239831446058</v>
      </c>
      <c r="N23" s="186">
        <v>10.843096033018703</v>
      </c>
      <c r="O23" s="58"/>
      <c r="P23" s="186">
        <v>10.843096033018703</v>
      </c>
      <c r="Q23" s="186">
        <v>14.698769655470986</v>
      </c>
      <c r="R23" s="186">
        <v>14.631288012720409</v>
      </c>
      <c r="S23" s="186">
        <v>17.304138631284552</v>
      </c>
      <c r="T23" s="186">
        <v>18.342620772054598</v>
      </c>
      <c r="U23" s="186">
        <v>14.162511060001705</v>
      </c>
      <c r="V23" s="186">
        <v>14.525225694644554</v>
      </c>
      <c r="W23" s="186">
        <v>9.1618440751822217</v>
      </c>
      <c r="X23" s="58"/>
      <c r="Y23" s="186">
        <v>11.607298384632639</v>
      </c>
      <c r="Z23" s="186" t="s">
        <v>249</v>
      </c>
      <c r="AA23" s="186" t="s">
        <v>249</v>
      </c>
      <c r="AB23" s="186" t="s">
        <v>249</v>
      </c>
      <c r="AC23" s="186" t="s">
        <v>249</v>
      </c>
      <c r="AD23" s="43"/>
    </row>
    <row r="24" spans="1:30" ht="12.6" customHeight="1" x14ac:dyDescent="0.2">
      <c r="A24" s="43"/>
      <c r="B24" s="494"/>
      <c r="C24" s="57" t="s">
        <v>134</v>
      </c>
      <c r="D24" s="491"/>
      <c r="E24" s="496"/>
      <c r="F24" s="58"/>
      <c r="G24" s="186">
        <v>5.438273103582917E-2</v>
      </c>
      <c r="H24" s="186">
        <v>8.1574096553743758E-2</v>
      </c>
      <c r="I24" s="186">
        <v>0.25686796221616925</v>
      </c>
      <c r="J24" s="186">
        <v>0.26122192426398211</v>
      </c>
      <c r="K24" s="186">
        <v>3.3550804704074078</v>
      </c>
      <c r="L24" s="186">
        <v>3.2547670806545437</v>
      </c>
      <c r="M24" s="186">
        <v>11.3739039895618</v>
      </c>
      <c r="N24" s="186">
        <v>10.812356661934036</v>
      </c>
      <c r="O24" s="58"/>
      <c r="P24" s="186">
        <v>10.812356661934036</v>
      </c>
      <c r="Q24" s="186">
        <v>14.653510570211337</v>
      </c>
      <c r="R24" s="186">
        <v>14.586379343382038</v>
      </c>
      <c r="S24" s="186">
        <v>17.393529431054528</v>
      </c>
      <c r="T24" s="186">
        <v>18.438069360462734</v>
      </c>
      <c r="U24" s="186">
        <v>14.162946170779563</v>
      </c>
      <c r="V24" s="186">
        <v>14.52557607956934</v>
      </c>
      <c r="W24" s="186">
        <v>9.0791707791294396</v>
      </c>
      <c r="X24" s="58"/>
      <c r="Y24" s="186">
        <v>11.502334245188777</v>
      </c>
      <c r="Z24" s="186" t="s">
        <v>249</v>
      </c>
      <c r="AA24" s="186" t="s">
        <v>249</v>
      </c>
      <c r="AB24" s="186" t="s">
        <v>249</v>
      </c>
      <c r="AC24" s="186" t="s">
        <v>249</v>
      </c>
      <c r="AD24" s="43"/>
    </row>
    <row r="25" spans="1:30" ht="12.6" customHeight="1" x14ac:dyDescent="0.2">
      <c r="A25" s="43"/>
      <c r="B25" s="494"/>
      <c r="C25" s="57" t="s">
        <v>124</v>
      </c>
      <c r="D25" s="491"/>
      <c r="E25" s="496"/>
      <c r="F25" s="58"/>
      <c r="G25" s="186">
        <v>5.7352786026486517E-2</v>
      </c>
      <c r="H25" s="186">
        <v>8.6029179039729772E-2</v>
      </c>
      <c r="I25" s="186">
        <v>0.27089653265735369</v>
      </c>
      <c r="J25" s="186">
        <v>0.27548828170966105</v>
      </c>
      <c r="K25" s="186">
        <v>3.5383146203919931</v>
      </c>
      <c r="L25" s="186">
        <v>3.4325227215942462</v>
      </c>
      <c r="M25" s="186">
        <v>11.674347723612401</v>
      </c>
      <c r="N25" s="186">
        <v>11.097967021611735</v>
      </c>
      <c r="O25" s="58"/>
      <c r="P25" s="186">
        <v>11.097967021611735</v>
      </c>
      <c r="Q25" s="186">
        <v>14.924114124512787</v>
      </c>
      <c r="R25" s="186">
        <v>14.855519100112103</v>
      </c>
      <c r="S25" s="186">
        <v>17.828049148755994</v>
      </c>
      <c r="T25" s="186">
        <v>18.898269679832435</v>
      </c>
      <c r="U25" s="186">
        <v>14.390054921947449</v>
      </c>
      <c r="V25" s="186">
        <v>14.759098709543119</v>
      </c>
      <c r="W25" s="186">
        <v>9.2418921665464318</v>
      </c>
      <c r="X25" s="58"/>
      <c r="Y25" s="186">
        <v>11.708850853506386</v>
      </c>
      <c r="Z25" s="186" t="s">
        <v>249</v>
      </c>
      <c r="AA25" s="186" t="s">
        <v>249</v>
      </c>
      <c r="AB25" s="186" t="s">
        <v>249</v>
      </c>
      <c r="AC25" s="186" t="s">
        <v>249</v>
      </c>
      <c r="AD25" s="43"/>
    </row>
    <row r="26" spans="1:30" ht="12.6" customHeight="1" x14ac:dyDescent="0.2">
      <c r="A26" s="43"/>
      <c r="B26" s="494"/>
      <c r="C26" s="57" t="s">
        <v>127</v>
      </c>
      <c r="D26" s="491"/>
      <c r="E26" s="496"/>
      <c r="F26" s="58"/>
      <c r="G26" s="186">
        <v>5.699433111382092E-2</v>
      </c>
      <c r="H26" s="186">
        <v>8.5491496670731373E-2</v>
      </c>
      <c r="I26" s="186">
        <v>0.26920342932824498</v>
      </c>
      <c r="J26" s="186">
        <v>0.27376647994897541</v>
      </c>
      <c r="K26" s="186">
        <v>3.5162001540145398</v>
      </c>
      <c r="L26" s="186">
        <v>3.411069454584279</v>
      </c>
      <c r="M26" s="186">
        <v>11.796224299080484</v>
      </c>
      <c r="N26" s="186">
        <v>11.213826361017571</v>
      </c>
      <c r="O26" s="58"/>
      <c r="P26" s="186">
        <v>11.213826361017571</v>
      </c>
      <c r="Q26" s="186">
        <v>15.043725244660884</v>
      </c>
      <c r="R26" s="186">
        <v>14.975042557017401</v>
      </c>
      <c r="S26" s="186">
        <v>17.81652010215473</v>
      </c>
      <c r="T26" s="186">
        <v>18.886863590805135</v>
      </c>
      <c r="U26" s="186">
        <v>14.373497403545668</v>
      </c>
      <c r="V26" s="186">
        <v>14.742481122034583</v>
      </c>
      <c r="W26" s="186">
        <v>9.3626918682737088</v>
      </c>
      <c r="X26" s="58"/>
      <c r="Y26" s="186">
        <v>11.862715507282715</v>
      </c>
      <c r="Z26" s="186" t="s">
        <v>249</v>
      </c>
      <c r="AA26" s="186" t="s">
        <v>249</v>
      </c>
      <c r="AB26" s="186" t="s">
        <v>249</v>
      </c>
      <c r="AC26" s="186" t="s">
        <v>249</v>
      </c>
      <c r="AD26" s="43"/>
    </row>
    <row r="27" spans="1:30" ht="12.6" customHeight="1" x14ac:dyDescent="0.2">
      <c r="A27" s="43"/>
      <c r="B27" s="495"/>
      <c r="C27" s="57" t="s">
        <v>125</v>
      </c>
      <c r="D27" s="491"/>
      <c r="E27" s="496"/>
      <c r="F27" s="58"/>
      <c r="G27" s="186">
        <v>5.6072589909823813E-2</v>
      </c>
      <c r="H27" s="186">
        <v>8.4108884864735722E-2</v>
      </c>
      <c r="I27" s="186">
        <v>0.26484973505339465</v>
      </c>
      <c r="J27" s="186">
        <v>0.26933898970721293</v>
      </c>
      <c r="K27" s="186">
        <v>3.459334383329669</v>
      </c>
      <c r="L27" s="186">
        <v>3.3559039108443711</v>
      </c>
      <c r="M27" s="186">
        <v>11.38196650616657</v>
      </c>
      <c r="N27" s="186">
        <v>10.820021119555937</v>
      </c>
      <c r="O27" s="58"/>
      <c r="P27" s="186">
        <v>10.820021119555937</v>
      </c>
      <c r="Q27" s="186">
        <v>14.328685699058877</v>
      </c>
      <c r="R27" s="186">
        <v>14.185156414919366</v>
      </c>
      <c r="S27" s="186">
        <v>16.817862047615261</v>
      </c>
      <c r="T27" s="186">
        <v>17.877519256298584</v>
      </c>
      <c r="U27" s="186">
        <v>13.501244945734562</v>
      </c>
      <c r="V27" s="186">
        <v>13.924125614936395</v>
      </c>
      <c r="W27" s="186">
        <v>8.8200398641774385</v>
      </c>
      <c r="X27" s="58"/>
      <c r="Y27" s="186">
        <v>11.114868673639029</v>
      </c>
      <c r="Z27" s="186" t="s">
        <v>249</v>
      </c>
      <c r="AA27" s="186" t="s">
        <v>249</v>
      </c>
      <c r="AB27" s="186" t="s">
        <v>249</v>
      </c>
      <c r="AC27" s="186" t="s">
        <v>249</v>
      </c>
      <c r="AD27" s="43"/>
    </row>
    <row r="28" spans="1:30" ht="12.6" customHeight="1" x14ac:dyDescent="0.2">
      <c r="A28" s="43"/>
      <c r="B28" s="493" t="s">
        <v>286</v>
      </c>
      <c r="C28" s="57" t="s">
        <v>131</v>
      </c>
      <c r="D28" s="491"/>
      <c r="E28" s="496"/>
      <c r="F28" s="58"/>
      <c r="G28" s="186">
        <v>6.1011775675744784E-2</v>
      </c>
      <c r="H28" s="186">
        <v>9.1517663513617176E-2</v>
      </c>
      <c r="I28" s="186">
        <v>0.28817917361843015</v>
      </c>
      <c r="J28" s="186">
        <v>0.29306386680507518</v>
      </c>
      <c r="K28" s="186">
        <v>3.764051807175814</v>
      </c>
      <c r="L28" s="186">
        <v>3.6515106030784503</v>
      </c>
      <c r="M28" s="186">
        <v>12.607940425782811</v>
      </c>
      <c r="N28" s="186">
        <v>11.985466800237363</v>
      </c>
      <c r="O28" s="58"/>
      <c r="P28" s="186">
        <v>11.985466800237363</v>
      </c>
      <c r="Q28" s="186">
        <v>16.232234302150637</v>
      </c>
      <c r="R28" s="186">
        <v>15.590984993531084</v>
      </c>
      <c r="S28" s="186">
        <v>18.428315219925938</v>
      </c>
      <c r="T28" s="186">
        <v>18.777418188378089</v>
      </c>
      <c r="U28" s="186">
        <v>14.349836437258105</v>
      </c>
      <c r="V28" s="186">
        <v>14.505573419733921</v>
      </c>
      <c r="W28" s="186">
        <v>9.0921078398250241</v>
      </c>
      <c r="X28" s="58"/>
      <c r="Y28" s="186">
        <v>12.15547442383323</v>
      </c>
      <c r="Z28" s="186" t="s">
        <v>249</v>
      </c>
      <c r="AA28" s="186" t="s">
        <v>249</v>
      </c>
      <c r="AB28" s="186" t="s">
        <v>249</v>
      </c>
      <c r="AC28" s="186" t="s">
        <v>249</v>
      </c>
      <c r="AD28" s="43"/>
    </row>
    <row r="29" spans="1:30" ht="12.6" customHeight="1" x14ac:dyDescent="0.2">
      <c r="A29" s="43"/>
      <c r="B29" s="494"/>
      <c r="C29" s="57" t="s">
        <v>132</v>
      </c>
      <c r="D29" s="491"/>
      <c r="E29" s="496"/>
      <c r="F29" s="58"/>
      <c r="G29" s="186">
        <v>5.8990794744677166E-2</v>
      </c>
      <c r="H29" s="186">
        <v>8.8486192117015749E-2</v>
      </c>
      <c r="I29" s="186">
        <v>0.27863339973850021</v>
      </c>
      <c r="J29" s="186">
        <v>0.28335629019649178</v>
      </c>
      <c r="K29" s="186">
        <v>3.6393696971798395</v>
      </c>
      <c r="L29" s="186">
        <v>3.5305563574975185</v>
      </c>
      <c r="M29" s="186">
        <v>12.281250309832373</v>
      </c>
      <c r="N29" s="186">
        <v>11.674905883350215</v>
      </c>
      <c r="O29" s="58"/>
      <c r="P29" s="186">
        <v>11.674905883350215</v>
      </c>
      <c r="Q29" s="186">
        <v>15.642753831643274</v>
      </c>
      <c r="R29" s="186">
        <v>15.024679064961514</v>
      </c>
      <c r="S29" s="186">
        <v>17.898495738038093</v>
      </c>
      <c r="T29" s="186">
        <v>18.237258369771993</v>
      </c>
      <c r="U29" s="186">
        <v>13.950265991922514</v>
      </c>
      <c r="V29" s="186">
        <v>14.101705309051653</v>
      </c>
      <c r="W29" s="186">
        <v>8.8078033750554727</v>
      </c>
      <c r="X29" s="58"/>
      <c r="Y29" s="186">
        <v>11.775492952972469</v>
      </c>
      <c r="Z29" s="186" t="s">
        <v>249</v>
      </c>
      <c r="AA29" s="186" t="s">
        <v>249</v>
      </c>
      <c r="AB29" s="186" t="s">
        <v>249</v>
      </c>
      <c r="AC29" s="186" t="s">
        <v>249</v>
      </c>
      <c r="AD29" s="43"/>
    </row>
    <row r="30" spans="1:30" ht="12.6" customHeight="1" x14ac:dyDescent="0.2">
      <c r="A30" s="43"/>
      <c r="B30" s="494"/>
      <c r="C30" s="57" t="s">
        <v>129</v>
      </c>
      <c r="D30" s="491"/>
      <c r="E30" s="496"/>
      <c r="F30" s="58"/>
      <c r="G30" s="186">
        <v>5.9973974657088445E-2</v>
      </c>
      <c r="H30" s="186">
        <v>8.9960961985632665E-2</v>
      </c>
      <c r="I30" s="186">
        <v>0.28327728973414185</v>
      </c>
      <c r="J30" s="186">
        <v>0.28807889503309997</v>
      </c>
      <c r="K30" s="186">
        <v>3.7000258587995032</v>
      </c>
      <c r="L30" s="186">
        <v>3.5893989634558103</v>
      </c>
      <c r="M30" s="186">
        <v>12.700873646217769</v>
      </c>
      <c r="N30" s="186">
        <v>12.073811763058139</v>
      </c>
      <c r="O30" s="58"/>
      <c r="P30" s="186">
        <v>12.073811763058139</v>
      </c>
      <c r="Q30" s="186">
        <v>16.247831079086424</v>
      </c>
      <c r="R30" s="186">
        <v>15.60601504808902</v>
      </c>
      <c r="S30" s="186">
        <v>18.53705369524036</v>
      </c>
      <c r="T30" s="186">
        <v>18.888230457310328</v>
      </c>
      <c r="U30" s="186">
        <v>14.512324658129021</v>
      </c>
      <c r="V30" s="186">
        <v>14.669668216155127</v>
      </c>
      <c r="W30" s="186">
        <v>9.2126411357996503</v>
      </c>
      <c r="X30" s="58"/>
      <c r="Y30" s="186">
        <v>12.316605435398193</v>
      </c>
      <c r="Z30" s="186" t="s">
        <v>249</v>
      </c>
      <c r="AA30" s="186" t="s">
        <v>249</v>
      </c>
      <c r="AB30" s="186" t="s">
        <v>249</v>
      </c>
      <c r="AC30" s="186" t="s">
        <v>249</v>
      </c>
      <c r="AD30" s="43"/>
    </row>
    <row r="31" spans="1:30" ht="12.6" customHeight="1" x14ac:dyDescent="0.2">
      <c r="A31" s="43"/>
      <c r="B31" s="494"/>
      <c r="C31" s="57" t="s">
        <v>128</v>
      </c>
      <c r="D31" s="491"/>
      <c r="E31" s="496"/>
      <c r="F31" s="58"/>
      <c r="G31" s="186">
        <v>6.1339502313215229E-2</v>
      </c>
      <c r="H31" s="186">
        <v>9.2009253469822833E-2</v>
      </c>
      <c r="I31" s="186">
        <v>0.28972713695031077</v>
      </c>
      <c r="J31" s="186">
        <v>0.29463806841727797</v>
      </c>
      <c r="K31" s="186">
        <v>3.7842705277157025</v>
      </c>
      <c r="L31" s="186">
        <v>3.6711248050645486</v>
      </c>
      <c r="M31" s="186">
        <v>12.864546782952862</v>
      </c>
      <c r="N31" s="186">
        <v>12.229404102503015</v>
      </c>
      <c r="O31" s="58"/>
      <c r="P31" s="186">
        <v>12.229404102503015</v>
      </c>
      <c r="Q31" s="186">
        <v>16.407577415023749</v>
      </c>
      <c r="R31" s="186">
        <v>15.759100843440974</v>
      </c>
      <c r="S31" s="186">
        <v>18.899827505440921</v>
      </c>
      <c r="T31" s="186">
        <v>19.257432072154582</v>
      </c>
      <c r="U31" s="186">
        <v>14.689401034415951</v>
      </c>
      <c r="V31" s="186">
        <v>14.849060449891649</v>
      </c>
      <c r="W31" s="186">
        <v>9.4087715050564196</v>
      </c>
      <c r="X31" s="58"/>
      <c r="Y31" s="186">
        <v>12.578851324560679</v>
      </c>
      <c r="Z31" s="186" t="s">
        <v>249</v>
      </c>
      <c r="AA31" s="186" t="s">
        <v>249</v>
      </c>
      <c r="AB31" s="186" t="s">
        <v>249</v>
      </c>
      <c r="AC31" s="186" t="s">
        <v>249</v>
      </c>
      <c r="AD31" s="43"/>
    </row>
    <row r="32" spans="1:30" ht="12.6" customHeight="1" x14ac:dyDescent="0.2">
      <c r="A32" s="43"/>
      <c r="B32" s="494"/>
      <c r="C32" s="57" t="s">
        <v>133</v>
      </c>
      <c r="D32" s="491"/>
      <c r="E32" s="496"/>
      <c r="F32" s="58"/>
      <c r="G32" s="186">
        <v>5.9373142488392754E-2</v>
      </c>
      <c r="H32" s="186">
        <v>8.9059713732589127E-2</v>
      </c>
      <c r="I32" s="186">
        <v>0.28043935695902794</v>
      </c>
      <c r="J32" s="186">
        <v>0.28519285874406208</v>
      </c>
      <c r="K32" s="186">
        <v>3.6629582044763804</v>
      </c>
      <c r="L32" s="186">
        <v>3.5534395931479712</v>
      </c>
      <c r="M32" s="186">
        <v>12.42000229066795</v>
      </c>
      <c r="N32" s="186">
        <v>11.806807463117455</v>
      </c>
      <c r="O32" s="58"/>
      <c r="P32" s="186">
        <v>11.806807463117455</v>
      </c>
      <c r="Q32" s="186">
        <v>15.856462264293087</v>
      </c>
      <c r="R32" s="186">
        <v>15.230011644987618</v>
      </c>
      <c r="S32" s="186">
        <v>18.26024058740331</v>
      </c>
      <c r="T32" s="186">
        <v>18.606096829399728</v>
      </c>
      <c r="U32" s="186">
        <v>14.294736641926631</v>
      </c>
      <c r="V32" s="186">
        <v>14.449868833392371</v>
      </c>
      <c r="W32" s="186">
        <v>9.0387439670376803</v>
      </c>
      <c r="X32" s="58"/>
      <c r="Y32" s="186">
        <v>12.084138832873665</v>
      </c>
      <c r="Z32" s="186" t="s">
        <v>249</v>
      </c>
      <c r="AA32" s="186" t="s">
        <v>249</v>
      </c>
      <c r="AB32" s="186" t="s">
        <v>249</v>
      </c>
      <c r="AC32" s="186" t="s">
        <v>249</v>
      </c>
      <c r="AD32" s="43"/>
    </row>
    <row r="33" spans="1:30" ht="12.6" customHeight="1" x14ac:dyDescent="0.2">
      <c r="A33" s="43"/>
      <c r="B33" s="494"/>
      <c r="C33" s="57" t="s">
        <v>123</v>
      </c>
      <c r="D33" s="491"/>
      <c r="E33" s="496"/>
      <c r="F33" s="58"/>
      <c r="G33" s="186">
        <v>6.0006922858012957E-2</v>
      </c>
      <c r="H33" s="186">
        <v>9.0010384287019435E-2</v>
      </c>
      <c r="I33" s="186">
        <v>0.28343291518856395</v>
      </c>
      <c r="J33" s="186">
        <v>0.2882371583693209</v>
      </c>
      <c r="K33" s="186">
        <v>3.7020585604191414</v>
      </c>
      <c r="L33" s="186">
        <v>3.5913708894274063</v>
      </c>
      <c r="M33" s="186">
        <v>12.255924401571948</v>
      </c>
      <c r="N33" s="186">
        <v>11.650830354565159</v>
      </c>
      <c r="O33" s="58"/>
      <c r="P33" s="186">
        <v>11.650830354565159</v>
      </c>
      <c r="Q33" s="186">
        <v>15.529494556748226</v>
      </c>
      <c r="R33" s="186">
        <v>14.916374061202896</v>
      </c>
      <c r="S33" s="186">
        <v>17.68372351586488</v>
      </c>
      <c r="T33" s="186">
        <v>18.019604553879944</v>
      </c>
      <c r="U33" s="186">
        <v>13.701961932538957</v>
      </c>
      <c r="V33" s="186">
        <v>13.85078071770749</v>
      </c>
      <c r="W33" s="186">
        <v>8.7107985210243157</v>
      </c>
      <c r="X33" s="58"/>
      <c r="Y33" s="186">
        <v>11.645730795775677</v>
      </c>
      <c r="Z33" s="186" t="s">
        <v>249</v>
      </c>
      <c r="AA33" s="186" t="s">
        <v>249</v>
      </c>
      <c r="AB33" s="186" t="s">
        <v>249</v>
      </c>
      <c r="AC33" s="186" t="s">
        <v>249</v>
      </c>
      <c r="AD33" s="43"/>
    </row>
    <row r="34" spans="1:30" ht="12.6" customHeight="1" x14ac:dyDescent="0.2">
      <c r="A34" s="43"/>
      <c r="B34" s="494"/>
      <c r="C34" s="57" t="s">
        <v>122</v>
      </c>
      <c r="D34" s="491"/>
      <c r="E34" s="496"/>
      <c r="F34" s="58"/>
      <c r="G34" s="186">
        <v>6.0192459082068814E-2</v>
      </c>
      <c r="H34" s="186">
        <v>9.0288688623103228E-2</v>
      </c>
      <c r="I34" s="186">
        <v>0.28430926528872924</v>
      </c>
      <c r="J34" s="186">
        <v>0.28912836277456888</v>
      </c>
      <c r="K34" s="186">
        <v>3.7135050058261001</v>
      </c>
      <c r="L34" s="186">
        <v>3.6024750981132136</v>
      </c>
      <c r="M34" s="186">
        <v>12.494315032774898</v>
      </c>
      <c r="N34" s="186">
        <v>11.877451269582151</v>
      </c>
      <c r="O34" s="58"/>
      <c r="P34" s="186">
        <v>11.877451269582151</v>
      </c>
      <c r="Q34" s="186">
        <v>15.902600376244944</v>
      </c>
      <c r="R34" s="186">
        <v>15.274266387209391</v>
      </c>
      <c r="S34" s="186">
        <v>18.171461627247051</v>
      </c>
      <c r="T34" s="186">
        <v>18.515788928093528</v>
      </c>
      <c r="U34" s="186">
        <v>14.006234481024579</v>
      </c>
      <c r="V34" s="186">
        <v>14.158531899757607</v>
      </c>
      <c r="W34" s="186">
        <v>8.871510680604576</v>
      </c>
      <c r="X34" s="58"/>
      <c r="Y34" s="186">
        <v>11.828182898597044</v>
      </c>
      <c r="Z34" s="186" t="s">
        <v>249</v>
      </c>
      <c r="AA34" s="186" t="s">
        <v>249</v>
      </c>
      <c r="AB34" s="186" t="s">
        <v>249</v>
      </c>
      <c r="AC34" s="186" t="s">
        <v>249</v>
      </c>
      <c r="AD34" s="43"/>
    </row>
    <row r="35" spans="1:30" ht="12.6" customHeight="1" x14ac:dyDescent="0.2">
      <c r="A35" s="43"/>
      <c r="B35" s="494"/>
      <c r="C35" s="57" t="s">
        <v>126</v>
      </c>
      <c r="D35" s="491"/>
      <c r="E35" s="496"/>
      <c r="F35" s="58"/>
      <c r="G35" s="186">
        <v>5.8936173638432211E-2</v>
      </c>
      <c r="H35" s="186">
        <v>8.8404260457648334E-2</v>
      </c>
      <c r="I35" s="186">
        <v>0.27837540584985404</v>
      </c>
      <c r="J35" s="186">
        <v>0.28309392326112526</v>
      </c>
      <c r="K35" s="186">
        <v>3.635999910423199</v>
      </c>
      <c r="L35" s="186">
        <v>3.5272873238331761</v>
      </c>
      <c r="M35" s="186">
        <v>12.390661095788976</v>
      </c>
      <c r="N35" s="186">
        <v>11.778914888658418</v>
      </c>
      <c r="O35" s="58"/>
      <c r="P35" s="186">
        <v>11.778914888658418</v>
      </c>
      <c r="Q35" s="186">
        <v>15.844126460963835</v>
      </c>
      <c r="R35" s="186">
        <v>15.35931839476833</v>
      </c>
      <c r="S35" s="186">
        <v>18.290895530858808</v>
      </c>
      <c r="T35" s="186">
        <v>18.72308607499177</v>
      </c>
      <c r="U35" s="186">
        <v>14.449532574548579</v>
      </c>
      <c r="V35" s="186">
        <v>14.5260420757206</v>
      </c>
      <c r="W35" s="186">
        <v>9.0400533345291603</v>
      </c>
      <c r="X35" s="58"/>
      <c r="Y35" s="186">
        <v>12.08585472183945</v>
      </c>
      <c r="Z35" s="186" t="s">
        <v>249</v>
      </c>
      <c r="AA35" s="186" t="s">
        <v>249</v>
      </c>
      <c r="AB35" s="186" t="s">
        <v>249</v>
      </c>
      <c r="AC35" s="186" t="s">
        <v>249</v>
      </c>
      <c r="AD35" s="43"/>
    </row>
    <row r="36" spans="1:30" ht="12.6" customHeight="1" x14ac:dyDescent="0.2">
      <c r="A36" s="43"/>
      <c r="B36" s="494"/>
      <c r="C36" s="57" t="s">
        <v>130</v>
      </c>
      <c r="D36" s="491"/>
      <c r="E36" s="496"/>
      <c r="F36" s="58"/>
      <c r="G36" s="186">
        <v>5.9864732444598376E-2</v>
      </c>
      <c r="H36" s="186">
        <v>8.9797098666897557E-2</v>
      </c>
      <c r="I36" s="186">
        <v>0.28276130195684862</v>
      </c>
      <c r="J36" s="186">
        <v>0.28755416116236604</v>
      </c>
      <c r="K36" s="186">
        <v>3.6932862852862112</v>
      </c>
      <c r="L36" s="186">
        <v>3.5828608961271158</v>
      </c>
      <c r="M36" s="186">
        <v>12.517681425449977</v>
      </c>
      <c r="N36" s="186">
        <v>11.899664027113566</v>
      </c>
      <c r="O36" s="58"/>
      <c r="P36" s="186">
        <v>11.899664027113566</v>
      </c>
      <c r="Q36" s="186">
        <v>16.032962198182869</v>
      </c>
      <c r="R36" s="186">
        <v>15.399533308107312</v>
      </c>
      <c r="S36" s="186">
        <v>18.390554827256402</v>
      </c>
      <c r="T36" s="186">
        <v>18.738990290728669</v>
      </c>
      <c r="U36" s="186">
        <v>14.392076548584091</v>
      </c>
      <c r="V36" s="186">
        <v>14.5481720884864</v>
      </c>
      <c r="W36" s="186">
        <v>9.116568788255778</v>
      </c>
      <c r="X36" s="58"/>
      <c r="Y36" s="186">
        <v>12.188168354480215</v>
      </c>
      <c r="Z36" s="186" t="s">
        <v>249</v>
      </c>
      <c r="AA36" s="186" t="s">
        <v>249</v>
      </c>
      <c r="AB36" s="186" t="s">
        <v>249</v>
      </c>
      <c r="AC36" s="186" t="s">
        <v>249</v>
      </c>
      <c r="AD36" s="43"/>
    </row>
    <row r="37" spans="1:30" ht="12.6" customHeight="1" x14ac:dyDescent="0.2">
      <c r="A37" s="43"/>
      <c r="B37" s="494"/>
      <c r="C37" s="57" t="s">
        <v>135</v>
      </c>
      <c r="D37" s="491"/>
      <c r="E37" s="496"/>
      <c r="F37" s="58"/>
      <c r="G37" s="186">
        <v>5.9209279169657465E-2</v>
      </c>
      <c r="H37" s="186">
        <v>8.8813918754486187E-2</v>
      </c>
      <c r="I37" s="186">
        <v>0.27966537529308733</v>
      </c>
      <c r="J37" s="186">
        <v>0.28440575793796036</v>
      </c>
      <c r="K37" s="186">
        <v>3.6528488442064324</v>
      </c>
      <c r="L37" s="186">
        <v>3.5436324921549178</v>
      </c>
      <c r="M37" s="186">
        <v>12.166521478151626</v>
      </c>
      <c r="N37" s="186">
        <v>11.56584139250541</v>
      </c>
      <c r="O37" s="58"/>
      <c r="P37" s="186">
        <v>11.56584139250541</v>
      </c>
      <c r="Q37" s="186">
        <v>15.678517669860684</v>
      </c>
      <c r="R37" s="186">
        <v>15.059115076494207</v>
      </c>
      <c r="S37" s="186">
        <v>17.81008875030097</v>
      </c>
      <c r="T37" s="186">
        <v>18.146985498310233</v>
      </c>
      <c r="U37" s="186">
        <v>14.011479772212601</v>
      </c>
      <c r="V37" s="186">
        <v>14.163399515475627</v>
      </c>
      <c r="W37" s="186">
        <v>8.9335995341159595</v>
      </c>
      <c r="X37" s="58"/>
      <c r="Y37" s="186">
        <v>11.943583389140418</v>
      </c>
      <c r="Z37" s="186" t="s">
        <v>249</v>
      </c>
      <c r="AA37" s="186" t="s">
        <v>249</v>
      </c>
      <c r="AB37" s="186" t="s">
        <v>249</v>
      </c>
      <c r="AC37" s="186" t="s">
        <v>249</v>
      </c>
      <c r="AD37" s="43"/>
    </row>
    <row r="38" spans="1:30" ht="12.6" customHeight="1" x14ac:dyDescent="0.2">
      <c r="A38" s="43"/>
      <c r="B38" s="494"/>
      <c r="C38" s="57" t="s">
        <v>134</v>
      </c>
      <c r="D38" s="491"/>
      <c r="E38" s="496"/>
      <c r="F38" s="58"/>
      <c r="G38" s="186">
        <v>5.8007614832265873E-2</v>
      </c>
      <c r="H38" s="186">
        <v>8.7011422248398793E-2</v>
      </c>
      <c r="I38" s="186">
        <v>0.27398950974285841</v>
      </c>
      <c r="J38" s="186">
        <v>0.27863368535988353</v>
      </c>
      <c r="K38" s="186">
        <v>3.5787135355601745</v>
      </c>
      <c r="L38" s="186">
        <v>3.4717137515392262</v>
      </c>
      <c r="M38" s="186">
        <v>12.132027166930358</v>
      </c>
      <c r="N38" s="186">
        <v>11.533050119071559</v>
      </c>
      <c r="O38" s="58"/>
      <c r="P38" s="186">
        <v>11.533050119071559</v>
      </c>
      <c r="Q38" s="186">
        <v>15.630237889277227</v>
      </c>
      <c r="R38" s="186">
        <v>15.012928961467846</v>
      </c>
      <c r="S38" s="186">
        <v>17.902135523089459</v>
      </c>
      <c r="T38" s="186">
        <v>18.241426068635057</v>
      </c>
      <c r="U38" s="186">
        <v>14.011915010100404</v>
      </c>
      <c r="V38" s="186">
        <v>14.163753823033856</v>
      </c>
      <c r="W38" s="186">
        <v>8.8529953677293616</v>
      </c>
      <c r="X38" s="58"/>
      <c r="Y38" s="186">
        <v>11.835685624025492</v>
      </c>
      <c r="Z38" s="186" t="s">
        <v>249</v>
      </c>
      <c r="AA38" s="186" t="s">
        <v>249</v>
      </c>
      <c r="AB38" s="186" t="s">
        <v>249</v>
      </c>
      <c r="AC38" s="186" t="s">
        <v>249</v>
      </c>
      <c r="AD38" s="43"/>
    </row>
    <row r="39" spans="1:30" ht="12.6" customHeight="1" x14ac:dyDescent="0.2">
      <c r="A39" s="43"/>
      <c r="B39" s="494"/>
      <c r="C39" s="57" t="s">
        <v>124</v>
      </c>
      <c r="D39" s="491"/>
      <c r="E39" s="496"/>
      <c r="F39" s="58"/>
      <c r="G39" s="186">
        <v>6.1175638994480051E-2</v>
      </c>
      <c r="H39" s="186">
        <v>9.176345849172006E-2</v>
      </c>
      <c r="I39" s="186">
        <v>0.28895315528437066</v>
      </c>
      <c r="J39" s="186">
        <v>0.29385096761117679</v>
      </c>
      <c r="K39" s="186">
        <v>3.7741611674457607</v>
      </c>
      <c r="L39" s="186">
        <v>3.6613177040715024</v>
      </c>
      <c r="M39" s="186">
        <v>12.452506250272078</v>
      </c>
      <c r="N39" s="186">
        <v>11.837706651688718</v>
      </c>
      <c r="O39" s="58"/>
      <c r="P39" s="186">
        <v>11.837706651688718</v>
      </c>
      <c r="Q39" s="186">
        <v>15.9188846789134</v>
      </c>
      <c r="R39" s="186">
        <v>15.289883070643905</v>
      </c>
      <c r="S39" s="186">
        <v>18.3493358255399</v>
      </c>
      <c r="T39" s="186">
        <v>18.696712350571481</v>
      </c>
      <c r="U39" s="186">
        <v>14.236572129873764</v>
      </c>
      <c r="V39" s="186">
        <v>14.391380524548923</v>
      </c>
      <c r="W39" s="186">
        <v>9.0116475461123571</v>
      </c>
      <c r="X39" s="58"/>
      <c r="Y39" s="186">
        <v>12.048011765323993</v>
      </c>
      <c r="Z39" s="186" t="s">
        <v>249</v>
      </c>
      <c r="AA39" s="186" t="s">
        <v>249</v>
      </c>
      <c r="AB39" s="186" t="s">
        <v>249</v>
      </c>
      <c r="AC39" s="186" t="s">
        <v>249</v>
      </c>
      <c r="AD39" s="43"/>
    </row>
    <row r="40" spans="1:30" ht="12.6" customHeight="1" x14ac:dyDescent="0.2">
      <c r="A40" s="43"/>
      <c r="B40" s="494"/>
      <c r="C40" s="57" t="s">
        <v>127</v>
      </c>
      <c r="D40" s="491"/>
      <c r="E40" s="496"/>
      <c r="F40" s="58"/>
      <c r="G40" s="186">
        <v>6.0793291250764596E-2</v>
      </c>
      <c r="H40" s="186">
        <v>9.118993687614689E-2</v>
      </c>
      <c r="I40" s="186">
        <v>0.28714719806384359</v>
      </c>
      <c r="J40" s="186">
        <v>0.29201439906360716</v>
      </c>
      <c r="K40" s="186">
        <v>3.7505726601492277</v>
      </c>
      <c r="L40" s="186">
        <v>3.6384344684210581</v>
      </c>
      <c r="M40" s="186">
        <v>12.582511626457007</v>
      </c>
      <c r="N40" s="186">
        <v>11.961293460278837</v>
      </c>
      <c r="O40" s="58"/>
      <c r="P40" s="186">
        <v>11.961293460278837</v>
      </c>
      <c r="Q40" s="186">
        <v>16.046455722949823</v>
      </c>
      <c r="R40" s="186">
        <v>15.413016991808922</v>
      </c>
      <c r="S40" s="186">
        <v>18.337519418375734</v>
      </c>
      <c r="T40" s="186">
        <v>18.685439670025019</v>
      </c>
      <c r="U40" s="186">
        <v>14.2201730840514</v>
      </c>
      <c r="V40" s="186">
        <v>14.375128853585602</v>
      </c>
      <c r="W40" s="186">
        <v>9.129402862189238</v>
      </c>
      <c r="X40" s="58"/>
      <c r="Y40" s="186">
        <v>12.20594023915382</v>
      </c>
      <c r="Z40" s="186" t="s">
        <v>249</v>
      </c>
      <c r="AA40" s="186" t="s">
        <v>249</v>
      </c>
      <c r="AB40" s="186" t="s">
        <v>249</v>
      </c>
      <c r="AC40" s="186" t="s">
        <v>249</v>
      </c>
      <c r="AD40" s="43"/>
    </row>
    <row r="41" spans="1:30" ht="12.6" customHeight="1" x14ac:dyDescent="0.2">
      <c r="A41" s="43"/>
      <c r="B41" s="495"/>
      <c r="C41" s="57" t="s">
        <v>125</v>
      </c>
      <c r="D41" s="491"/>
      <c r="E41" s="496"/>
      <c r="F41" s="58"/>
      <c r="G41" s="186">
        <v>5.9810111338353213E-2</v>
      </c>
      <c r="H41" s="186">
        <v>8.9715167007529809E-2</v>
      </c>
      <c r="I41" s="186">
        <v>0.2825033080682014</v>
      </c>
      <c r="J41" s="186">
        <v>0.28729179422699846</v>
      </c>
      <c r="K41" s="186">
        <v>3.6899164985295574</v>
      </c>
      <c r="L41" s="186">
        <v>3.5795918624627601</v>
      </c>
      <c r="M41" s="186">
        <v>12.14064704031469</v>
      </c>
      <c r="N41" s="186">
        <v>11.54124441590206</v>
      </c>
      <c r="O41" s="58"/>
      <c r="P41" s="186">
        <v>11.54124441590206</v>
      </c>
      <c r="Q41" s="186">
        <v>15.283756412106852</v>
      </c>
      <c r="R41" s="186">
        <v>14.600022184893897</v>
      </c>
      <c r="S41" s="186">
        <v>17.309672761263766</v>
      </c>
      <c r="T41" s="186">
        <v>17.686863223320724</v>
      </c>
      <c r="U41" s="186">
        <v>13.357211663985179</v>
      </c>
      <c r="V41" s="186">
        <v>13.577129289864155</v>
      </c>
      <c r="W41" s="186">
        <v>8.6002414553104138</v>
      </c>
      <c r="X41" s="58"/>
      <c r="Y41" s="186">
        <v>11.436113101732106</v>
      </c>
      <c r="Z41" s="186" t="s">
        <v>249</v>
      </c>
      <c r="AA41" s="186" t="s">
        <v>249</v>
      </c>
      <c r="AB41" s="186" t="s">
        <v>249</v>
      </c>
      <c r="AC41" s="186" t="s">
        <v>249</v>
      </c>
      <c r="AD41" s="43"/>
    </row>
    <row r="42" spans="1:30" x14ac:dyDescent="0.2">
      <c r="A42" s="43"/>
      <c r="B42" s="43"/>
      <c r="C42" s="43"/>
      <c r="D42" s="59"/>
      <c r="E42" s="59"/>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x14ac:dyDescent="0.2">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x14ac:dyDescent="0.2">
      <c r="B44" s="8" t="s">
        <v>299</v>
      </c>
    </row>
    <row r="45" spans="1:30" s="43" customFormat="1" x14ac:dyDescent="0.2">
      <c r="B45" s="44"/>
    </row>
    <row r="46" spans="1:30" s="43" customFormat="1" x14ac:dyDescent="0.2"/>
    <row r="47" spans="1:30" x14ac:dyDescent="0.2">
      <c r="A47" s="43"/>
      <c r="B47" s="497" t="s">
        <v>300</v>
      </c>
      <c r="C47" s="498"/>
      <c r="D47" s="99" t="s">
        <v>261</v>
      </c>
      <c r="E47" s="61" t="s">
        <v>301</v>
      </c>
      <c r="F47" s="58"/>
      <c r="G47" s="60" t="s">
        <v>234</v>
      </c>
      <c r="H47" s="60" t="s">
        <v>235</v>
      </c>
      <c r="I47" s="60" t="s">
        <v>236</v>
      </c>
      <c r="J47" s="43"/>
      <c r="K47" s="43"/>
      <c r="L47" s="43"/>
      <c r="M47" s="43"/>
      <c r="N47" s="43"/>
      <c r="O47" s="43"/>
      <c r="P47" s="43"/>
      <c r="Q47" s="43"/>
      <c r="R47" s="43"/>
      <c r="S47" s="43"/>
      <c r="T47" s="43"/>
      <c r="U47" s="43"/>
      <c r="V47" s="43"/>
      <c r="W47" s="43"/>
      <c r="X47" s="43"/>
      <c r="Y47" s="43"/>
      <c r="Z47" s="43"/>
      <c r="AA47" s="43"/>
      <c r="AB47" s="43"/>
      <c r="AC47" s="43"/>
      <c r="AD47" s="43"/>
    </row>
    <row r="48" spans="1:30" x14ac:dyDescent="0.2">
      <c r="A48" s="43"/>
      <c r="B48" s="489" t="s">
        <v>197</v>
      </c>
      <c r="C48" s="490"/>
      <c r="D48" s="491" t="s">
        <v>285</v>
      </c>
      <c r="E48" s="492"/>
      <c r="F48" s="58"/>
      <c r="G48" s="186">
        <v>7.2101529750016338E-2</v>
      </c>
      <c r="H48" s="186">
        <v>0.26782684222547759</v>
      </c>
      <c r="I48" s="186">
        <v>3.4060828489830097</v>
      </c>
      <c r="J48" s="43"/>
      <c r="K48" s="43"/>
      <c r="L48" s="43"/>
      <c r="M48" s="43"/>
      <c r="N48" s="43"/>
      <c r="O48" s="43"/>
      <c r="P48" s="43"/>
      <c r="Q48" s="43"/>
      <c r="R48" s="43"/>
      <c r="S48" s="43"/>
      <c r="T48" s="43"/>
      <c r="U48" s="43"/>
      <c r="V48" s="43"/>
      <c r="W48" s="43"/>
      <c r="X48" s="43"/>
      <c r="Y48" s="43"/>
      <c r="Z48" s="43"/>
      <c r="AA48" s="43"/>
      <c r="AB48" s="43"/>
      <c r="AC48" s="43"/>
      <c r="AD48" s="43"/>
    </row>
    <row r="49" spans="1:30" x14ac:dyDescent="0.2">
      <c r="A49" s="43"/>
      <c r="B49" s="489" t="s">
        <v>255</v>
      </c>
      <c r="C49" s="490"/>
      <c r="D49" s="491"/>
      <c r="E49" s="492"/>
      <c r="F49" s="58"/>
      <c r="G49" s="186">
        <v>7.8031552018613143E-2</v>
      </c>
      <c r="H49" s="186">
        <v>0.28585900036048262</v>
      </c>
      <c r="I49" s="186">
        <v>3.6289707186326705</v>
      </c>
      <c r="J49" s="43"/>
      <c r="K49" s="43"/>
      <c r="L49" s="43"/>
      <c r="M49" s="43"/>
      <c r="N49" s="43"/>
      <c r="O49" s="43"/>
      <c r="P49" s="43"/>
      <c r="Q49" s="43"/>
      <c r="R49" s="43"/>
      <c r="S49" s="43"/>
      <c r="T49" s="43"/>
      <c r="U49" s="43"/>
      <c r="V49" s="43"/>
      <c r="W49" s="43"/>
      <c r="X49" s="43"/>
      <c r="Y49" s="43"/>
      <c r="Z49" s="43"/>
      <c r="AA49" s="43"/>
      <c r="AB49" s="43"/>
      <c r="AC49" s="43"/>
      <c r="AD49" s="43"/>
    </row>
    <row r="50" spans="1:30" s="43" customFormat="1" x14ac:dyDescent="0.2"/>
    <row r="51" spans="1:30" s="43" customFormat="1" x14ac:dyDescent="0.2"/>
    <row r="52" spans="1:30" s="43" customFormat="1" x14ac:dyDescent="0.2"/>
  </sheetData>
  <mergeCells count="16">
    <mergeCell ref="B48:C48"/>
    <mergeCell ref="D48:D49"/>
    <mergeCell ref="E48:E49"/>
    <mergeCell ref="B49:C49"/>
    <mergeCell ref="B14:B27"/>
    <mergeCell ref="D14:D41"/>
    <mergeCell ref="E14:E41"/>
    <mergeCell ref="B28:B41"/>
    <mergeCell ref="B47:C47"/>
    <mergeCell ref="B3:N3"/>
    <mergeCell ref="B8:B13"/>
    <mergeCell ref="C8:C13"/>
    <mergeCell ref="D8:D13"/>
    <mergeCell ref="E8:E9"/>
    <mergeCell ref="G8:N8"/>
    <mergeCell ref="G9:N9"/>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1">
    <tabColor theme="7" tint="0.79998168889431442"/>
    <pageSetUpPr autoPageBreaks="0"/>
  </sheetPr>
  <dimension ref="A1:AS267"/>
  <sheetViews>
    <sheetView zoomScaleNormal="100" workbookViewId="0"/>
  </sheetViews>
  <sheetFormatPr defaultColWidth="0" defaultRowHeight="12.75" zeroHeight="1" x14ac:dyDescent="0.2"/>
  <cols>
    <col min="1" max="2" width="9" customWidth="1"/>
    <col min="3" max="3" width="26.75" bestFit="1" customWidth="1"/>
    <col min="4" max="5" width="26.75" customWidth="1"/>
    <col min="6" max="6" width="19" bestFit="1" customWidth="1"/>
    <col min="7" max="7" width="9" customWidth="1"/>
    <col min="8" max="8" width="20.25" bestFit="1" customWidth="1"/>
    <col min="9" max="9" width="9" customWidth="1"/>
    <col min="10" max="10" width="12.25" bestFit="1" customWidth="1"/>
    <col min="11" max="11" width="10.25" bestFit="1" customWidth="1"/>
    <col min="12" max="12" width="12.25" bestFit="1" customWidth="1"/>
    <col min="13" max="13" width="10.25" bestFit="1" customWidth="1"/>
    <col min="14" max="14" width="12.25" bestFit="1" customWidth="1"/>
    <col min="15" max="15" width="10.25" bestFit="1" customWidth="1"/>
    <col min="16" max="16" width="12.25" bestFit="1" customWidth="1"/>
    <col min="17" max="17" width="10.25" bestFit="1" customWidth="1"/>
    <col min="18" max="18" width="3.25" customWidth="1"/>
    <col min="19" max="19" width="11.875" bestFit="1" customWidth="1"/>
    <col min="20" max="20" width="12.25" bestFit="1" customWidth="1"/>
    <col min="21" max="21" width="10.25" bestFit="1" customWidth="1"/>
    <col min="22" max="22" width="12.25" bestFit="1" customWidth="1"/>
    <col min="23" max="23" width="10.25" bestFit="1" customWidth="1"/>
    <col min="24" max="24" width="12.25" bestFit="1" customWidth="1"/>
    <col min="25" max="25" width="10.25" bestFit="1" customWidth="1"/>
    <col min="26" max="26" width="12.25" bestFit="1" customWidth="1"/>
    <col min="27" max="27" width="1.375" customWidth="1"/>
    <col min="28" max="28" width="13.875" customWidth="1"/>
    <col min="29" max="29" width="12.875" customWidth="1"/>
    <col min="30" max="30" width="14.625" customWidth="1"/>
    <col min="31" max="31" width="14.875" customWidth="1"/>
    <col min="32" max="32" width="14.5" customWidth="1"/>
    <col min="33" max="33" width="9" customWidth="1"/>
    <col min="34" max="45" width="0" hidden="1" customWidth="1"/>
    <col min="46" max="16384" width="9" hidden="1"/>
  </cols>
  <sheetData>
    <row r="1" spans="1:45" s="102" customFormat="1" ht="12.6" customHeight="1" x14ac:dyDescent="0.15"/>
    <row r="2" spans="1:45" s="102" customFormat="1" ht="18.600000000000001" customHeight="1" x14ac:dyDescent="0.25">
      <c r="A2" s="3"/>
      <c r="B2" s="514" t="s">
        <v>308</v>
      </c>
      <c r="C2" s="514"/>
      <c r="D2" s="514"/>
      <c r="E2" s="514"/>
      <c r="F2" s="514"/>
      <c r="G2" s="514"/>
      <c r="H2" s="514"/>
      <c r="I2" s="514"/>
      <c r="J2" s="514"/>
      <c r="K2" s="514"/>
      <c r="L2" s="514"/>
      <c r="M2" s="514"/>
      <c r="N2" s="514"/>
      <c r="O2" s="514"/>
      <c r="P2" s="514"/>
      <c r="Q2" s="103"/>
      <c r="R2" s="103"/>
      <c r="S2" s="103"/>
      <c r="T2" s="103"/>
      <c r="U2" s="103"/>
      <c r="W2" s="103"/>
      <c r="X2" s="103"/>
      <c r="Y2" s="103"/>
      <c r="Z2" s="103"/>
      <c r="AA2" s="103"/>
      <c r="AB2" s="103"/>
      <c r="AC2" s="103"/>
      <c r="AG2" s="103"/>
      <c r="AH2" s="103"/>
      <c r="AI2" s="103"/>
      <c r="AJ2" s="103"/>
      <c r="AK2" s="103"/>
      <c r="AM2" s="103"/>
      <c r="AN2" s="103"/>
      <c r="AO2" s="103"/>
      <c r="AP2" s="103"/>
      <c r="AQ2" s="103"/>
    </row>
    <row r="3" spans="1:45" s="102" customFormat="1" ht="46.35" customHeight="1" x14ac:dyDescent="0.15">
      <c r="A3" s="281"/>
      <c r="B3" s="473" t="s">
        <v>309</v>
      </c>
      <c r="C3" s="473"/>
      <c r="D3" s="473"/>
      <c r="E3" s="473"/>
      <c r="F3" s="473"/>
      <c r="G3" s="473"/>
      <c r="H3" s="473"/>
      <c r="I3" s="473"/>
      <c r="J3" s="473"/>
      <c r="K3" s="473"/>
      <c r="L3" s="473"/>
      <c r="M3" s="473"/>
      <c r="N3" s="473"/>
      <c r="O3" s="473"/>
      <c r="P3" s="473"/>
      <c r="Q3" s="86"/>
      <c r="R3" s="86"/>
      <c r="S3" s="86"/>
      <c r="T3" s="86"/>
      <c r="U3" s="86"/>
      <c r="V3" s="86"/>
      <c r="W3" s="86"/>
      <c r="X3" s="86"/>
      <c r="Y3" s="86"/>
      <c r="Z3" s="86"/>
      <c r="AA3" s="86"/>
      <c r="AB3" s="86"/>
      <c r="AC3" s="86"/>
      <c r="AD3" s="86"/>
      <c r="AE3" s="86"/>
      <c r="AF3" s="104"/>
      <c r="AG3" s="86"/>
      <c r="AH3" s="86"/>
      <c r="AI3" s="86"/>
      <c r="AJ3" s="86"/>
      <c r="AK3" s="86"/>
      <c r="AL3" s="86"/>
      <c r="AM3" s="86"/>
      <c r="AN3" s="86"/>
      <c r="AO3" s="86"/>
      <c r="AP3" s="86"/>
      <c r="AQ3" s="86"/>
      <c r="AR3" s="86"/>
      <c r="AS3" s="104"/>
    </row>
    <row r="4" spans="1:45" s="78" customFormat="1" ht="17.45" customHeight="1" x14ac:dyDescent="0.15">
      <c r="A4" s="187"/>
      <c r="B4" s="187"/>
      <c r="C4" s="187"/>
      <c r="D4" s="187"/>
      <c r="E4" s="187"/>
      <c r="F4" s="187"/>
      <c r="G4" s="187"/>
      <c r="H4" s="187"/>
      <c r="I4" s="188"/>
      <c r="J4" s="188"/>
      <c r="K4" s="188"/>
      <c r="L4" s="188"/>
      <c r="M4" s="188"/>
      <c r="N4" s="188"/>
      <c r="P4" s="189"/>
      <c r="Q4" s="188"/>
      <c r="R4" s="188"/>
      <c r="S4" s="188"/>
      <c r="T4" s="188"/>
      <c r="U4" s="188"/>
      <c r="V4" s="188"/>
      <c r="W4" s="188"/>
      <c r="X4" s="188"/>
      <c r="Y4" s="188"/>
      <c r="Z4" s="188"/>
      <c r="AA4" s="188"/>
      <c r="AB4" s="188"/>
      <c r="AC4" s="188"/>
      <c r="AD4" s="188"/>
      <c r="AE4" s="188"/>
      <c r="AF4" s="189"/>
      <c r="AG4" s="188"/>
      <c r="AH4" s="188"/>
      <c r="AI4" s="188"/>
      <c r="AJ4" s="188"/>
      <c r="AK4" s="188"/>
      <c r="AL4" s="188"/>
      <c r="AM4" s="188"/>
      <c r="AN4" s="188"/>
      <c r="AO4" s="188"/>
      <c r="AP4" s="188"/>
      <c r="AQ4" s="188"/>
      <c r="AR4" s="188"/>
      <c r="AS4" s="189"/>
    </row>
    <row r="5" spans="1:45" s="45" customFormat="1" x14ac:dyDescent="0.2">
      <c r="A5" s="46"/>
      <c r="B5" s="46"/>
    </row>
    <row r="6" spans="1:45" s="78" customFormat="1" ht="12.6" customHeight="1" x14ac:dyDescent="0.15"/>
    <row r="7" spans="1:45" s="76" customFormat="1" ht="12" thickBot="1" x14ac:dyDescent="0.2">
      <c r="A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row>
    <row r="8" spans="1:45" s="76" customFormat="1" ht="14.25" customHeight="1" x14ac:dyDescent="0.15">
      <c r="A8" s="78"/>
      <c r="B8" s="515" t="s">
        <v>293</v>
      </c>
      <c r="C8" s="512" t="s">
        <v>260</v>
      </c>
      <c r="D8" s="512" t="s">
        <v>310</v>
      </c>
      <c r="E8" s="512" t="s">
        <v>198</v>
      </c>
      <c r="F8" s="518" t="s">
        <v>112</v>
      </c>
      <c r="G8" s="520" t="s">
        <v>261</v>
      </c>
      <c r="H8" s="521"/>
      <c r="I8" s="297"/>
      <c r="J8" s="522" t="s">
        <v>204</v>
      </c>
      <c r="K8" s="523"/>
      <c r="L8" s="523"/>
      <c r="M8" s="523"/>
      <c r="N8" s="523"/>
      <c r="O8" s="523"/>
      <c r="P8" s="523"/>
      <c r="Q8" s="523"/>
      <c r="R8" s="297"/>
      <c r="S8" s="348" t="s">
        <v>205</v>
      </c>
      <c r="T8" s="364"/>
      <c r="U8" s="364"/>
      <c r="V8" s="364"/>
      <c r="W8" s="364"/>
      <c r="X8" s="364"/>
      <c r="Y8" s="364"/>
      <c r="Z8" s="364"/>
      <c r="AA8" s="297"/>
      <c r="AB8" s="349" t="s">
        <v>206</v>
      </c>
      <c r="AC8" s="364"/>
      <c r="AD8" s="364"/>
      <c r="AE8" s="365"/>
      <c r="AF8" s="366"/>
      <c r="AG8" s="78"/>
    </row>
    <row r="9" spans="1:45" s="76" customFormat="1" ht="11.25" customHeight="1" x14ac:dyDescent="0.15">
      <c r="A9" s="78"/>
      <c r="B9" s="516"/>
      <c r="C9" s="464"/>
      <c r="D9" s="464"/>
      <c r="E9" s="464"/>
      <c r="F9" s="465"/>
      <c r="G9" s="463"/>
      <c r="H9" s="448"/>
      <c r="I9" s="296"/>
      <c r="J9" s="524" t="s">
        <v>207</v>
      </c>
      <c r="K9" s="524"/>
      <c r="L9" s="524"/>
      <c r="M9" s="524"/>
      <c r="N9" s="524"/>
      <c r="O9" s="524"/>
      <c r="P9" s="524"/>
      <c r="Q9" s="524"/>
      <c r="R9" s="296"/>
      <c r="S9" s="372" t="s">
        <v>208</v>
      </c>
      <c r="T9" s="367"/>
      <c r="U9" s="367"/>
      <c r="V9" s="367"/>
      <c r="W9" s="367"/>
      <c r="X9" s="367"/>
      <c r="Y9" s="367"/>
      <c r="Z9" s="367"/>
      <c r="AA9" s="296"/>
      <c r="AB9" s="373" t="s">
        <v>209</v>
      </c>
      <c r="AC9" s="367"/>
      <c r="AD9" s="367"/>
      <c r="AE9" s="368"/>
      <c r="AF9" s="369"/>
      <c r="AG9" s="78"/>
    </row>
    <row r="10" spans="1:45" s="76" customFormat="1" ht="33.75" x14ac:dyDescent="0.15">
      <c r="A10" s="78"/>
      <c r="B10" s="516"/>
      <c r="C10" s="464"/>
      <c r="D10" s="464"/>
      <c r="E10" s="464"/>
      <c r="F10" s="465"/>
      <c r="G10" s="463"/>
      <c r="H10" s="10" t="s">
        <v>109</v>
      </c>
      <c r="I10" s="296"/>
      <c r="J10" s="13" t="s">
        <v>143</v>
      </c>
      <c r="K10" s="13" t="s">
        <v>145</v>
      </c>
      <c r="L10" s="13" t="s">
        <v>146</v>
      </c>
      <c r="M10" s="13" t="s">
        <v>147</v>
      </c>
      <c r="N10" s="13" t="s">
        <v>148</v>
      </c>
      <c r="O10" s="13" t="s">
        <v>149</v>
      </c>
      <c r="P10" s="13" t="s">
        <v>150</v>
      </c>
      <c r="Q10" s="13" t="s">
        <v>151</v>
      </c>
      <c r="R10" s="296"/>
      <c r="S10" s="97" t="s">
        <v>152</v>
      </c>
      <c r="T10" s="13" t="s">
        <v>153</v>
      </c>
      <c r="U10" s="13" t="s">
        <v>154</v>
      </c>
      <c r="V10" s="13" t="s">
        <v>155</v>
      </c>
      <c r="W10" s="13" t="s">
        <v>156</v>
      </c>
      <c r="X10" s="13" t="s">
        <v>157</v>
      </c>
      <c r="Y10" s="13" t="s">
        <v>158</v>
      </c>
      <c r="Z10" s="13" t="s">
        <v>110</v>
      </c>
      <c r="AA10" s="296"/>
      <c r="AB10" s="13" t="s">
        <v>159</v>
      </c>
      <c r="AC10" s="13" t="s">
        <v>160</v>
      </c>
      <c r="AD10" s="13" t="s">
        <v>161</v>
      </c>
      <c r="AE10" s="13" t="s">
        <v>162</v>
      </c>
      <c r="AF10" s="13" t="s">
        <v>210</v>
      </c>
      <c r="AG10" s="78"/>
    </row>
    <row r="11" spans="1:45" s="76" customFormat="1" ht="16.350000000000001" customHeight="1" x14ac:dyDescent="0.15">
      <c r="A11" s="78"/>
      <c r="B11" s="516"/>
      <c r="C11" s="464"/>
      <c r="D11" s="464"/>
      <c r="E11" s="464"/>
      <c r="F11" s="465"/>
      <c r="G11" s="463"/>
      <c r="H11" s="10" t="s">
        <v>211</v>
      </c>
      <c r="I11" s="296"/>
      <c r="J11" s="15" t="s">
        <v>212</v>
      </c>
      <c r="K11" s="15" t="s">
        <v>213</v>
      </c>
      <c r="L11" s="15" t="s">
        <v>214</v>
      </c>
      <c r="M11" s="15" t="s">
        <v>215</v>
      </c>
      <c r="N11" s="15" t="s">
        <v>216</v>
      </c>
      <c r="O11" s="15" t="s">
        <v>217</v>
      </c>
      <c r="P11" s="15" t="s">
        <v>218</v>
      </c>
      <c r="Q11" s="15" t="s">
        <v>219</v>
      </c>
      <c r="R11" s="296"/>
      <c r="S11" s="31" t="s">
        <v>220</v>
      </c>
      <c r="T11" s="15" t="s">
        <v>221</v>
      </c>
      <c r="U11" s="15" t="s">
        <v>222</v>
      </c>
      <c r="V11" s="15" t="s">
        <v>223</v>
      </c>
      <c r="W11" s="15" t="s">
        <v>224</v>
      </c>
      <c r="X11" s="15" t="s">
        <v>225</v>
      </c>
      <c r="Y11" s="15" t="s">
        <v>226</v>
      </c>
      <c r="Z11" s="15" t="s">
        <v>227</v>
      </c>
      <c r="AA11" s="296"/>
      <c r="AB11" s="15" t="s">
        <v>228</v>
      </c>
      <c r="AC11" s="15" t="s">
        <v>229</v>
      </c>
      <c r="AD11" s="15" t="s">
        <v>230</v>
      </c>
      <c r="AE11" s="15" t="s">
        <v>231</v>
      </c>
      <c r="AF11" s="15" t="s">
        <v>232</v>
      </c>
      <c r="AG11" s="78"/>
    </row>
    <row r="12" spans="1:45" s="76" customFormat="1" ht="15" customHeight="1" thickBot="1" x14ac:dyDescent="0.2">
      <c r="A12" s="78"/>
      <c r="B12" s="517"/>
      <c r="C12" s="513"/>
      <c r="D12" s="513"/>
      <c r="E12" s="513"/>
      <c r="F12" s="519"/>
      <c r="G12" s="463"/>
      <c r="H12" s="197" t="s">
        <v>294</v>
      </c>
      <c r="I12" s="296"/>
      <c r="J12" s="198" t="s">
        <v>295</v>
      </c>
      <c r="K12" s="198" t="s">
        <v>295</v>
      </c>
      <c r="L12" s="302" t="s">
        <v>296</v>
      </c>
      <c r="M12" s="302" t="s">
        <v>296</v>
      </c>
      <c r="N12" s="302" t="s">
        <v>297</v>
      </c>
      <c r="O12" s="302" t="s">
        <v>297</v>
      </c>
      <c r="P12" s="302" t="s">
        <v>238</v>
      </c>
      <c r="Q12" s="302" t="s">
        <v>238</v>
      </c>
      <c r="R12" s="296"/>
      <c r="S12" s="302" t="s">
        <v>238</v>
      </c>
      <c r="T12" s="302" t="s">
        <v>239</v>
      </c>
      <c r="U12" s="302" t="s">
        <v>239</v>
      </c>
      <c r="V12" s="302" t="s">
        <v>240</v>
      </c>
      <c r="W12" s="302" t="s">
        <v>240</v>
      </c>
      <c r="X12" s="302" t="s">
        <v>241</v>
      </c>
      <c r="Y12" s="302" t="s">
        <v>241</v>
      </c>
      <c r="Z12" s="302" t="s">
        <v>242</v>
      </c>
      <c r="AA12" s="296"/>
      <c r="AB12" s="13" t="s">
        <v>279</v>
      </c>
      <c r="AC12" s="13"/>
      <c r="AD12" s="13" t="s">
        <v>280</v>
      </c>
      <c r="AE12" s="13"/>
      <c r="AF12" s="13" t="s">
        <v>281</v>
      </c>
      <c r="AG12" s="78"/>
    </row>
    <row r="13" spans="1:45" s="76" customFormat="1" ht="11.25" customHeight="1" x14ac:dyDescent="0.15">
      <c r="A13" s="78"/>
      <c r="B13" s="504" t="s">
        <v>283</v>
      </c>
      <c r="C13" s="508" t="s">
        <v>284</v>
      </c>
      <c r="D13" s="501" t="s">
        <v>311</v>
      </c>
      <c r="E13" s="503" t="s">
        <v>312</v>
      </c>
      <c r="F13" s="303" t="s">
        <v>131</v>
      </c>
      <c r="G13" s="528" t="s">
        <v>285</v>
      </c>
      <c r="H13" s="455"/>
      <c r="I13" s="296"/>
      <c r="J13" s="77" t="s">
        <v>249</v>
      </c>
      <c r="K13" s="77" t="s">
        <v>249</v>
      </c>
      <c r="L13" s="77" t="s">
        <v>249</v>
      </c>
      <c r="M13" s="77" t="s">
        <v>249</v>
      </c>
      <c r="N13" s="77" t="s">
        <v>249</v>
      </c>
      <c r="O13" s="77" t="s">
        <v>249</v>
      </c>
      <c r="P13" s="77" t="s">
        <v>249</v>
      </c>
      <c r="Q13" s="77" t="s">
        <v>249</v>
      </c>
      <c r="R13" s="296"/>
      <c r="S13" s="77" t="s">
        <v>249</v>
      </c>
      <c r="T13" s="77" t="s">
        <v>249</v>
      </c>
      <c r="U13" s="77" t="s">
        <v>249</v>
      </c>
      <c r="V13" s="77" t="s">
        <v>249</v>
      </c>
      <c r="W13" s="77">
        <v>0</v>
      </c>
      <c r="X13" s="77">
        <v>1.4870742269298105</v>
      </c>
      <c r="Y13" s="77">
        <v>0.70457099735818829</v>
      </c>
      <c r="Z13" s="77" t="s">
        <v>249</v>
      </c>
      <c r="AA13" s="296"/>
      <c r="AB13" s="77">
        <v>0</v>
      </c>
      <c r="AC13" s="77" t="s">
        <v>249</v>
      </c>
      <c r="AD13" s="77" t="s">
        <v>249</v>
      </c>
      <c r="AE13" s="77" t="s">
        <v>249</v>
      </c>
      <c r="AF13" s="77" t="s">
        <v>249</v>
      </c>
      <c r="AG13" s="78"/>
    </row>
    <row r="14" spans="1:45" s="76" customFormat="1" ht="12.6" customHeight="1" x14ac:dyDescent="0.15">
      <c r="A14" s="78"/>
      <c r="B14" s="505"/>
      <c r="C14" s="507"/>
      <c r="D14" s="502"/>
      <c r="E14" s="499"/>
      <c r="F14" s="304" t="s">
        <v>132</v>
      </c>
      <c r="G14" s="528"/>
      <c r="H14" s="455"/>
      <c r="I14" s="296"/>
      <c r="J14" s="77" t="s">
        <v>249</v>
      </c>
      <c r="K14" s="77" t="s">
        <v>249</v>
      </c>
      <c r="L14" s="77" t="s">
        <v>249</v>
      </c>
      <c r="M14" s="77" t="s">
        <v>249</v>
      </c>
      <c r="N14" s="77" t="s">
        <v>249</v>
      </c>
      <c r="O14" s="77" t="s">
        <v>249</v>
      </c>
      <c r="P14" s="77" t="s">
        <v>249</v>
      </c>
      <c r="Q14" s="77" t="s">
        <v>249</v>
      </c>
      <c r="R14" s="296"/>
      <c r="S14" s="77" t="s">
        <v>249</v>
      </c>
      <c r="T14" s="77" t="s">
        <v>249</v>
      </c>
      <c r="U14" s="77" t="s">
        <v>249</v>
      </c>
      <c r="V14" s="77" t="s">
        <v>249</v>
      </c>
      <c r="W14" s="77">
        <v>0</v>
      </c>
      <c r="X14" s="77">
        <v>1.4870742269298105</v>
      </c>
      <c r="Y14" s="77">
        <v>0.70457099735818829</v>
      </c>
      <c r="Z14" s="77" t="s">
        <v>249</v>
      </c>
      <c r="AA14" s="296"/>
      <c r="AB14" s="77">
        <v>0</v>
      </c>
      <c r="AC14" s="77" t="s">
        <v>249</v>
      </c>
      <c r="AD14" s="77" t="s">
        <v>249</v>
      </c>
      <c r="AE14" s="77" t="s">
        <v>249</v>
      </c>
      <c r="AF14" s="77" t="s">
        <v>249</v>
      </c>
      <c r="AG14" s="78"/>
    </row>
    <row r="15" spans="1:45" s="76" customFormat="1" ht="12.6" customHeight="1" x14ac:dyDescent="0.15">
      <c r="A15" s="78"/>
      <c r="B15" s="505"/>
      <c r="C15" s="507"/>
      <c r="D15" s="502"/>
      <c r="E15" s="499"/>
      <c r="F15" s="304" t="s">
        <v>129</v>
      </c>
      <c r="G15" s="528"/>
      <c r="H15" s="455"/>
      <c r="I15" s="296"/>
      <c r="J15" s="77" t="s">
        <v>249</v>
      </c>
      <c r="K15" s="77" t="s">
        <v>249</v>
      </c>
      <c r="L15" s="77" t="s">
        <v>249</v>
      </c>
      <c r="M15" s="77" t="s">
        <v>249</v>
      </c>
      <c r="N15" s="77" t="s">
        <v>249</v>
      </c>
      <c r="O15" s="77" t="s">
        <v>249</v>
      </c>
      <c r="P15" s="77" t="s">
        <v>249</v>
      </c>
      <c r="Q15" s="77" t="s">
        <v>249</v>
      </c>
      <c r="R15" s="296"/>
      <c r="S15" s="77" t="s">
        <v>249</v>
      </c>
      <c r="T15" s="77" t="s">
        <v>249</v>
      </c>
      <c r="U15" s="77" t="s">
        <v>249</v>
      </c>
      <c r="V15" s="77" t="s">
        <v>249</v>
      </c>
      <c r="W15" s="77">
        <v>0</v>
      </c>
      <c r="X15" s="77">
        <v>1.4870742269298105</v>
      </c>
      <c r="Y15" s="77">
        <v>0.70457099735818829</v>
      </c>
      <c r="Z15" s="77" t="s">
        <v>249</v>
      </c>
      <c r="AA15" s="296"/>
      <c r="AB15" s="77">
        <v>0</v>
      </c>
      <c r="AC15" s="77" t="s">
        <v>249</v>
      </c>
      <c r="AD15" s="77" t="s">
        <v>249</v>
      </c>
      <c r="AE15" s="77" t="s">
        <v>249</v>
      </c>
      <c r="AF15" s="77" t="s">
        <v>249</v>
      </c>
      <c r="AG15" s="78"/>
    </row>
    <row r="16" spans="1:45" s="76" customFormat="1" ht="12.6" customHeight="1" x14ac:dyDescent="0.15">
      <c r="A16" s="78"/>
      <c r="B16" s="505"/>
      <c r="C16" s="507"/>
      <c r="D16" s="502"/>
      <c r="E16" s="499"/>
      <c r="F16" s="304" t="s">
        <v>128</v>
      </c>
      <c r="G16" s="528"/>
      <c r="H16" s="455"/>
      <c r="I16" s="296"/>
      <c r="J16" s="77" t="s">
        <v>249</v>
      </c>
      <c r="K16" s="77" t="s">
        <v>249</v>
      </c>
      <c r="L16" s="77" t="s">
        <v>249</v>
      </c>
      <c r="M16" s="77" t="s">
        <v>249</v>
      </c>
      <c r="N16" s="77" t="s">
        <v>249</v>
      </c>
      <c r="O16" s="77" t="s">
        <v>249</v>
      </c>
      <c r="P16" s="77" t="s">
        <v>249</v>
      </c>
      <c r="Q16" s="77" t="s">
        <v>249</v>
      </c>
      <c r="R16" s="296"/>
      <c r="S16" s="77" t="s">
        <v>249</v>
      </c>
      <c r="T16" s="77" t="s">
        <v>249</v>
      </c>
      <c r="U16" s="77" t="s">
        <v>249</v>
      </c>
      <c r="V16" s="77" t="s">
        <v>249</v>
      </c>
      <c r="W16" s="77">
        <v>0</v>
      </c>
      <c r="X16" s="77">
        <v>1.4870742269298105</v>
      </c>
      <c r="Y16" s="77">
        <v>0.70457099735818829</v>
      </c>
      <c r="Z16" s="77" t="s">
        <v>249</v>
      </c>
      <c r="AA16" s="296"/>
      <c r="AB16" s="77">
        <v>0</v>
      </c>
      <c r="AC16" s="77" t="s">
        <v>249</v>
      </c>
      <c r="AD16" s="77" t="s">
        <v>249</v>
      </c>
      <c r="AE16" s="77" t="s">
        <v>249</v>
      </c>
      <c r="AF16" s="77" t="s">
        <v>249</v>
      </c>
      <c r="AG16" s="78"/>
    </row>
    <row r="17" spans="1:33" s="76" customFormat="1" ht="12.6" customHeight="1" x14ac:dyDescent="0.15">
      <c r="A17" s="78"/>
      <c r="B17" s="505"/>
      <c r="C17" s="507"/>
      <c r="D17" s="502"/>
      <c r="E17" s="499"/>
      <c r="F17" s="304" t="s">
        <v>133</v>
      </c>
      <c r="G17" s="528"/>
      <c r="H17" s="455"/>
      <c r="I17" s="296"/>
      <c r="J17" s="77" t="s">
        <v>249</v>
      </c>
      <c r="K17" s="77" t="s">
        <v>249</v>
      </c>
      <c r="L17" s="77" t="s">
        <v>249</v>
      </c>
      <c r="M17" s="77" t="s">
        <v>249</v>
      </c>
      <c r="N17" s="77" t="s">
        <v>249</v>
      </c>
      <c r="O17" s="77" t="s">
        <v>249</v>
      </c>
      <c r="P17" s="77" t="s">
        <v>249</v>
      </c>
      <c r="Q17" s="77" t="s">
        <v>249</v>
      </c>
      <c r="R17" s="296"/>
      <c r="S17" s="77" t="s">
        <v>249</v>
      </c>
      <c r="T17" s="77" t="s">
        <v>249</v>
      </c>
      <c r="U17" s="77" t="s">
        <v>249</v>
      </c>
      <c r="V17" s="77" t="s">
        <v>249</v>
      </c>
      <c r="W17" s="77">
        <v>0</v>
      </c>
      <c r="X17" s="77">
        <v>1.4870742269298105</v>
      </c>
      <c r="Y17" s="77">
        <v>0.70457099735818829</v>
      </c>
      <c r="Z17" s="77" t="s">
        <v>249</v>
      </c>
      <c r="AA17" s="296"/>
      <c r="AB17" s="77">
        <v>0</v>
      </c>
      <c r="AC17" s="77" t="s">
        <v>249</v>
      </c>
      <c r="AD17" s="77" t="s">
        <v>249</v>
      </c>
      <c r="AE17" s="77" t="s">
        <v>249</v>
      </c>
      <c r="AF17" s="77" t="s">
        <v>249</v>
      </c>
      <c r="AG17" s="78"/>
    </row>
    <row r="18" spans="1:33" s="76" customFormat="1" ht="12.6" customHeight="1" x14ac:dyDescent="0.15">
      <c r="A18" s="78"/>
      <c r="B18" s="505"/>
      <c r="C18" s="507"/>
      <c r="D18" s="502"/>
      <c r="E18" s="499"/>
      <c r="F18" s="304" t="s">
        <v>123</v>
      </c>
      <c r="G18" s="528"/>
      <c r="H18" s="455"/>
      <c r="I18" s="296"/>
      <c r="J18" s="77" t="s">
        <v>249</v>
      </c>
      <c r="K18" s="77" t="s">
        <v>249</v>
      </c>
      <c r="L18" s="77" t="s">
        <v>249</v>
      </c>
      <c r="M18" s="77" t="s">
        <v>249</v>
      </c>
      <c r="N18" s="77" t="s">
        <v>249</v>
      </c>
      <c r="O18" s="77" t="s">
        <v>249</v>
      </c>
      <c r="P18" s="77" t="s">
        <v>249</v>
      </c>
      <c r="Q18" s="77" t="s">
        <v>249</v>
      </c>
      <c r="R18" s="296"/>
      <c r="S18" s="77" t="s">
        <v>249</v>
      </c>
      <c r="T18" s="77" t="s">
        <v>249</v>
      </c>
      <c r="U18" s="77" t="s">
        <v>249</v>
      </c>
      <c r="V18" s="77" t="s">
        <v>249</v>
      </c>
      <c r="W18" s="77">
        <v>0</v>
      </c>
      <c r="X18" s="77">
        <v>1.4870742269298105</v>
      </c>
      <c r="Y18" s="77">
        <v>0.70457099735818829</v>
      </c>
      <c r="Z18" s="77" t="s">
        <v>249</v>
      </c>
      <c r="AA18" s="296"/>
      <c r="AB18" s="77">
        <v>0</v>
      </c>
      <c r="AC18" s="77" t="s">
        <v>249</v>
      </c>
      <c r="AD18" s="77" t="s">
        <v>249</v>
      </c>
      <c r="AE18" s="77" t="s">
        <v>249</v>
      </c>
      <c r="AF18" s="77" t="s">
        <v>249</v>
      </c>
      <c r="AG18" s="78"/>
    </row>
    <row r="19" spans="1:33" s="76" customFormat="1" ht="12.6" customHeight="1" x14ac:dyDescent="0.15">
      <c r="A19" s="78"/>
      <c r="B19" s="505"/>
      <c r="C19" s="507"/>
      <c r="D19" s="502"/>
      <c r="E19" s="499"/>
      <c r="F19" s="304" t="s">
        <v>122</v>
      </c>
      <c r="G19" s="528"/>
      <c r="H19" s="455"/>
      <c r="I19" s="296"/>
      <c r="J19" s="77" t="s">
        <v>249</v>
      </c>
      <c r="K19" s="77" t="s">
        <v>249</v>
      </c>
      <c r="L19" s="77" t="s">
        <v>249</v>
      </c>
      <c r="M19" s="77" t="s">
        <v>249</v>
      </c>
      <c r="N19" s="77" t="s">
        <v>249</v>
      </c>
      <c r="O19" s="77" t="s">
        <v>249</v>
      </c>
      <c r="P19" s="77" t="s">
        <v>249</v>
      </c>
      <c r="Q19" s="77" t="s">
        <v>249</v>
      </c>
      <c r="R19" s="296"/>
      <c r="S19" s="77" t="s">
        <v>249</v>
      </c>
      <c r="T19" s="77" t="s">
        <v>249</v>
      </c>
      <c r="U19" s="77" t="s">
        <v>249</v>
      </c>
      <c r="V19" s="77" t="s">
        <v>249</v>
      </c>
      <c r="W19" s="77">
        <v>0</v>
      </c>
      <c r="X19" s="77">
        <v>1.4870742269298105</v>
      </c>
      <c r="Y19" s="77">
        <v>0.70457099735818829</v>
      </c>
      <c r="Z19" s="77" t="s">
        <v>249</v>
      </c>
      <c r="AA19" s="296"/>
      <c r="AB19" s="77">
        <v>0</v>
      </c>
      <c r="AC19" s="77" t="s">
        <v>249</v>
      </c>
      <c r="AD19" s="77" t="s">
        <v>249</v>
      </c>
      <c r="AE19" s="77" t="s">
        <v>249</v>
      </c>
      <c r="AF19" s="77" t="s">
        <v>249</v>
      </c>
      <c r="AG19" s="78"/>
    </row>
    <row r="20" spans="1:33" s="76" customFormat="1" ht="12.6" customHeight="1" x14ac:dyDescent="0.15">
      <c r="A20" s="78"/>
      <c r="B20" s="505"/>
      <c r="C20" s="507"/>
      <c r="D20" s="502"/>
      <c r="E20" s="499"/>
      <c r="F20" s="304" t="s">
        <v>126</v>
      </c>
      <c r="G20" s="528"/>
      <c r="H20" s="455"/>
      <c r="I20" s="296"/>
      <c r="J20" s="77" t="s">
        <v>249</v>
      </c>
      <c r="K20" s="77" t="s">
        <v>249</v>
      </c>
      <c r="L20" s="77" t="s">
        <v>249</v>
      </c>
      <c r="M20" s="77" t="s">
        <v>249</v>
      </c>
      <c r="N20" s="77" t="s">
        <v>249</v>
      </c>
      <c r="O20" s="77" t="s">
        <v>249</v>
      </c>
      <c r="P20" s="77" t="s">
        <v>249</v>
      </c>
      <c r="Q20" s="77" t="s">
        <v>249</v>
      </c>
      <c r="R20" s="296"/>
      <c r="S20" s="77" t="s">
        <v>249</v>
      </c>
      <c r="T20" s="77" t="s">
        <v>249</v>
      </c>
      <c r="U20" s="77" t="s">
        <v>249</v>
      </c>
      <c r="V20" s="77" t="s">
        <v>249</v>
      </c>
      <c r="W20" s="77">
        <v>0</v>
      </c>
      <c r="X20" s="77">
        <v>1.4870742269298105</v>
      </c>
      <c r="Y20" s="77">
        <v>0.70457099735818829</v>
      </c>
      <c r="Z20" s="77" t="s">
        <v>249</v>
      </c>
      <c r="AA20" s="296"/>
      <c r="AB20" s="77">
        <v>0</v>
      </c>
      <c r="AC20" s="77" t="s">
        <v>249</v>
      </c>
      <c r="AD20" s="77" t="s">
        <v>249</v>
      </c>
      <c r="AE20" s="77" t="s">
        <v>249</v>
      </c>
      <c r="AF20" s="77" t="s">
        <v>249</v>
      </c>
      <c r="AG20" s="78"/>
    </row>
    <row r="21" spans="1:33" s="76" customFormat="1" ht="12.6" customHeight="1" x14ac:dyDescent="0.15">
      <c r="A21" s="78"/>
      <c r="B21" s="505"/>
      <c r="C21" s="507"/>
      <c r="D21" s="502"/>
      <c r="E21" s="499"/>
      <c r="F21" s="304" t="s">
        <v>130</v>
      </c>
      <c r="G21" s="528"/>
      <c r="H21" s="455"/>
      <c r="I21" s="296"/>
      <c r="J21" s="77" t="s">
        <v>249</v>
      </c>
      <c r="K21" s="77" t="s">
        <v>249</v>
      </c>
      <c r="L21" s="77" t="s">
        <v>249</v>
      </c>
      <c r="M21" s="77" t="s">
        <v>249</v>
      </c>
      <c r="N21" s="77" t="s">
        <v>249</v>
      </c>
      <c r="O21" s="77" t="s">
        <v>249</v>
      </c>
      <c r="P21" s="77" t="s">
        <v>249</v>
      </c>
      <c r="Q21" s="77" t="s">
        <v>249</v>
      </c>
      <c r="R21" s="296"/>
      <c r="S21" s="77" t="s">
        <v>249</v>
      </c>
      <c r="T21" s="77" t="s">
        <v>249</v>
      </c>
      <c r="U21" s="77" t="s">
        <v>249</v>
      </c>
      <c r="V21" s="77" t="s">
        <v>249</v>
      </c>
      <c r="W21" s="77">
        <v>0</v>
      </c>
      <c r="X21" s="77">
        <v>1.4870742269298105</v>
      </c>
      <c r="Y21" s="77">
        <v>0.70457099735818829</v>
      </c>
      <c r="Z21" s="77" t="s">
        <v>249</v>
      </c>
      <c r="AA21" s="296"/>
      <c r="AB21" s="77">
        <v>0</v>
      </c>
      <c r="AC21" s="77" t="s">
        <v>249</v>
      </c>
      <c r="AD21" s="77" t="s">
        <v>249</v>
      </c>
      <c r="AE21" s="77" t="s">
        <v>249</v>
      </c>
      <c r="AF21" s="77" t="s">
        <v>249</v>
      </c>
      <c r="AG21" s="78"/>
    </row>
    <row r="22" spans="1:33" s="76" customFormat="1" ht="12.6" customHeight="1" x14ac:dyDescent="0.15">
      <c r="A22" s="78"/>
      <c r="B22" s="505"/>
      <c r="C22" s="507"/>
      <c r="D22" s="502"/>
      <c r="E22" s="499"/>
      <c r="F22" s="304" t="s">
        <v>135</v>
      </c>
      <c r="G22" s="528"/>
      <c r="H22" s="455"/>
      <c r="I22" s="296"/>
      <c r="J22" s="77" t="s">
        <v>249</v>
      </c>
      <c r="K22" s="77" t="s">
        <v>249</v>
      </c>
      <c r="L22" s="77" t="s">
        <v>249</v>
      </c>
      <c r="M22" s="77" t="s">
        <v>249</v>
      </c>
      <c r="N22" s="77" t="s">
        <v>249</v>
      </c>
      <c r="O22" s="77" t="s">
        <v>249</v>
      </c>
      <c r="P22" s="77" t="s">
        <v>249</v>
      </c>
      <c r="Q22" s="77" t="s">
        <v>249</v>
      </c>
      <c r="R22" s="296"/>
      <c r="S22" s="77" t="s">
        <v>249</v>
      </c>
      <c r="T22" s="77" t="s">
        <v>249</v>
      </c>
      <c r="U22" s="77" t="s">
        <v>249</v>
      </c>
      <c r="V22" s="77" t="s">
        <v>249</v>
      </c>
      <c r="W22" s="77">
        <v>0</v>
      </c>
      <c r="X22" s="77">
        <v>1.4870742269298105</v>
      </c>
      <c r="Y22" s="77">
        <v>0.70457099735818829</v>
      </c>
      <c r="Z22" s="77" t="s">
        <v>249</v>
      </c>
      <c r="AA22" s="296"/>
      <c r="AB22" s="77">
        <v>0</v>
      </c>
      <c r="AC22" s="77" t="s">
        <v>249</v>
      </c>
      <c r="AD22" s="77" t="s">
        <v>249</v>
      </c>
      <c r="AE22" s="77" t="s">
        <v>249</v>
      </c>
      <c r="AF22" s="77" t="s">
        <v>249</v>
      </c>
      <c r="AG22" s="78"/>
    </row>
    <row r="23" spans="1:33" s="76" customFormat="1" ht="12.6" customHeight="1" x14ac:dyDescent="0.15">
      <c r="A23" s="78"/>
      <c r="B23" s="505"/>
      <c r="C23" s="507"/>
      <c r="D23" s="502"/>
      <c r="E23" s="499"/>
      <c r="F23" s="304" t="s">
        <v>134</v>
      </c>
      <c r="G23" s="528"/>
      <c r="H23" s="455"/>
      <c r="I23" s="296"/>
      <c r="J23" s="77" t="s">
        <v>249</v>
      </c>
      <c r="K23" s="77" t="s">
        <v>249</v>
      </c>
      <c r="L23" s="77" t="s">
        <v>249</v>
      </c>
      <c r="M23" s="77" t="s">
        <v>249</v>
      </c>
      <c r="N23" s="77" t="s">
        <v>249</v>
      </c>
      <c r="O23" s="77" t="s">
        <v>249</v>
      </c>
      <c r="P23" s="77" t="s">
        <v>249</v>
      </c>
      <c r="Q23" s="77" t="s">
        <v>249</v>
      </c>
      <c r="R23" s="296"/>
      <c r="S23" s="77" t="s">
        <v>249</v>
      </c>
      <c r="T23" s="77" t="s">
        <v>249</v>
      </c>
      <c r="U23" s="77" t="s">
        <v>249</v>
      </c>
      <c r="V23" s="77" t="s">
        <v>249</v>
      </c>
      <c r="W23" s="77">
        <v>0</v>
      </c>
      <c r="X23" s="77">
        <v>1.4870742269298105</v>
      </c>
      <c r="Y23" s="77">
        <v>0.70457099735818829</v>
      </c>
      <c r="Z23" s="77" t="s">
        <v>249</v>
      </c>
      <c r="AA23" s="296"/>
      <c r="AB23" s="77">
        <v>0</v>
      </c>
      <c r="AC23" s="77" t="s">
        <v>249</v>
      </c>
      <c r="AD23" s="77" t="s">
        <v>249</v>
      </c>
      <c r="AE23" s="77" t="s">
        <v>249</v>
      </c>
      <c r="AF23" s="77" t="s">
        <v>249</v>
      </c>
      <c r="AG23" s="78"/>
    </row>
    <row r="24" spans="1:33" s="76" customFormat="1" ht="12.6" customHeight="1" x14ac:dyDescent="0.15">
      <c r="A24" s="78"/>
      <c r="B24" s="505"/>
      <c r="C24" s="507"/>
      <c r="D24" s="502"/>
      <c r="E24" s="499"/>
      <c r="F24" s="304" t="s">
        <v>124</v>
      </c>
      <c r="G24" s="528"/>
      <c r="H24" s="455"/>
      <c r="I24" s="296"/>
      <c r="J24" s="77" t="s">
        <v>249</v>
      </c>
      <c r="K24" s="77" t="s">
        <v>249</v>
      </c>
      <c r="L24" s="77" t="s">
        <v>249</v>
      </c>
      <c r="M24" s="77" t="s">
        <v>249</v>
      </c>
      <c r="N24" s="77" t="s">
        <v>249</v>
      </c>
      <c r="O24" s="77" t="s">
        <v>249</v>
      </c>
      <c r="P24" s="77" t="s">
        <v>249</v>
      </c>
      <c r="Q24" s="77" t="s">
        <v>249</v>
      </c>
      <c r="R24" s="296"/>
      <c r="S24" s="77" t="s">
        <v>249</v>
      </c>
      <c r="T24" s="77" t="s">
        <v>249</v>
      </c>
      <c r="U24" s="77" t="s">
        <v>249</v>
      </c>
      <c r="V24" s="77" t="s">
        <v>249</v>
      </c>
      <c r="W24" s="77">
        <v>0</v>
      </c>
      <c r="X24" s="77">
        <v>1.4870742269298105</v>
      </c>
      <c r="Y24" s="77">
        <v>0.70457099735818829</v>
      </c>
      <c r="Z24" s="77" t="s">
        <v>249</v>
      </c>
      <c r="AA24" s="296"/>
      <c r="AB24" s="77">
        <v>0</v>
      </c>
      <c r="AC24" s="77" t="s">
        <v>249</v>
      </c>
      <c r="AD24" s="77" t="s">
        <v>249</v>
      </c>
      <c r="AE24" s="77" t="s">
        <v>249</v>
      </c>
      <c r="AF24" s="77" t="s">
        <v>249</v>
      </c>
      <c r="AG24" s="78"/>
    </row>
    <row r="25" spans="1:33" s="76" customFormat="1" ht="12.6" customHeight="1" x14ac:dyDescent="0.15">
      <c r="A25" s="78"/>
      <c r="B25" s="505"/>
      <c r="C25" s="507"/>
      <c r="D25" s="502"/>
      <c r="E25" s="499"/>
      <c r="F25" s="304" t="s">
        <v>127</v>
      </c>
      <c r="G25" s="528"/>
      <c r="H25" s="455"/>
      <c r="I25" s="296"/>
      <c r="J25" s="77" t="s">
        <v>249</v>
      </c>
      <c r="K25" s="77" t="s">
        <v>249</v>
      </c>
      <c r="L25" s="77" t="s">
        <v>249</v>
      </c>
      <c r="M25" s="77" t="s">
        <v>249</v>
      </c>
      <c r="N25" s="77" t="s">
        <v>249</v>
      </c>
      <c r="O25" s="77" t="s">
        <v>249</v>
      </c>
      <c r="P25" s="77" t="s">
        <v>249</v>
      </c>
      <c r="Q25" s="77" t="s">
        <v>249</v>
      </c>
      <c r="R25" s="296"/>
      <c r="S25" s="77" t="s">
        <v>249</v>
      </c>
      <c r="T25" s="77" t="s">
        <v>249</v>
      </c>
      <c r="U25" s="77" t="s">
        <v>249</v>
      </c>
      <c r="V25" s="77" t="s">
        <v>249</v>
      </c>
      <c r="W25" s="77">
        <v>0</v>
      </c>
      <c r="X25" s="77">
        <v>1.4870742269298105</v>
      </c>
      <c r="Y25" s="77">
        <v>0.70457099735818829</v>
      </c>
      <c r="Z25" s="77" t="s">
        <v>249</v>
      </c>
      <c r="AA25" s="296"/>
      <c r="AB25" s="77">
        <v>0</v>
      </c>
      <c r="AC25" s="77" t="s">
        <v>249</v>
      </c>
      <c r="AD25" s="77" t="s">
        <v>249</v>
      </c>
      <c r="AE25" s="77" t="s">
        <v>249</v>
      </c>
      <c r="AF25" s="77" t="s">
        <v>249</v>
      </c>
      <c r="AG25" s="78"/>
    </row>
    <row r="26" spans="1:33" s="76" customFormat="1" ht="12.6" customHeight="1" x14ac:dyDescent="0.15">
      <c r="A26" s="78"/>
      <c r="B26" s="505"/>
      <c r="C26" s="507"/>
      <c r="D26" s="502"/>
      <c r="E26" s="499"/>
      <c r="F26" s="304" t="s">
        <v>125</v>
      </c>
      <c r="G26" s="528"/>
      <c r="H26" s="455"/>
      <c r="I26" s="296"/>
      <c r="J26" s="77" t="s">
        <v>249</v>
      </c>
      <c r="K26" s="77" t="s">
        <v>249</v>
      </c>
      <c r="L26" s="77" t="s">
        <v>249</v>
      </c>
      <c r="M26" s="77" t="s">
        <v>249</v>
      </c>
      <c r="N26" s="77" t="s">
        <v>249</v>
      </c>
      <c r="O26" s="77" t="s">
        <v>249</v>
      </c>
      <c r="P26" s="77" t="s">
        <v>249</v>
      </c>
      <c r="Q26" s="77" t="s">
        <v>249</v>
      </c>
      <c r="R26" s="296"/>
      <c r="S26" s="77" t="s">
        <v>249</v>
      </c>
      <c r="T26" s="77" t="s">
        <v>249</v>
      </c>
      <c r="U26" s="77" t="s">
        <v>249</v>
      </c>
      <c r="V26" s="77" t="s">
        <v>249</v>
      </c>
      <c r="W26" s="77">
        <v>0</v>
      </c>
      <c r="X26" s="77">
        <v>1.4870742269298105</v>
      </c>
      <c r="Y26" s="77">
        <v>0.70457099735818829</v>
      </c>
      <c r="Z26" s="77" t="s">
        <v>249</v>
      </c>
      <c r="AA26" s="296"/>
      <c r="AB26" s="77">
        <v>0</v>
      </c>
      <c r="AC26" s="77" t="s">
        <v>249</v>
      </c>
      <c r="AD26" s="77" t="s">
        <v>249</v>
      </c>
      <c r="AE26" s="77" t="s">
        <v>249</v>
      </c>
      <c r="AF26" s="77" t="s">
        <v>249</v>
      </c>
      <c r="AG26" s="78"/>
    </row>
    <row r="27" spans="1:33" s="76" customFormat="1" ht="12.6" customHeight="1" x14ac:dyDescent="0.15">
      <c r="A27" s="78"/>
      <c r="B27" s="505"/>
      <c r="C27" s="507" t="s">
        <v>284</v>
      </c>
      <c r="D27" s="502" t="s">
        <v>311</v>
      </c>
      <c r="E27" s="499" t="s">
        <v>313</v>
      </c>
      <c r="F27" s="304" t="s">
        <v>131</v>
      </c>
      <c r="G27" s="528"/>
      <c r="H27" s="455"/>
      <c r="I27" s="296"/>
      <c r="J27" s="77" t="s">
        <v>249</v>
      </c>
      <c r="K27" s="77" t="s">
        <v>249</v>
      </c>
      <c r="L27" s="77" t="s">
        <v>249</v>
      </c>
      <c r="M27" s="77" t="s">
        <v>249</v>
      </c>
      <c r="N27" s="77" t="s">
        <v>249</v>
      </c>
      <c r="O27" s="77" t="s">
        <v>249</v>
      </c>
      <c r="P27" s="77" t="s">
        <v>249</v>
      </c>
      <c r="Q27" s="77" t="s">
        <v>249</v>
      </c>
      <c r="R27" s="296"/>
      <c r="S27" s="77" t="s">
        <v>249</v>
      </c>
      <c r="T27" s="77" t="s">
        <v>249</v>
      </c>
      <c r="U27" s="77" t="s">
        <v>249</v>
      </c>
      <c r="V27" s="77" t="s">
        <v>249</v>
      </c>
      <c r="W27" s="77">
        <v>4.5858898534688404</v>
      </c>
      <c r="X27" s="77">
        <v>9.9756950960531068</v>
      </c>
      <c r="Y27" s="77">
        <v>4.43</v>
      </c>
      <c r="Z27" s="77" t="s">
        <v>249</v>
      </c>
      <c r="AA27" s="296"/>
      <c r="AB27" s="77">
        <v>20.827976873198978</v>
      </c>
      <c r="AC27" s="77" t="s">
        <v>249</v>
      </c>
      <c r="AD27" s="77" t="s">
        <v>249</v>
      </c>
      <c r="AE27" s="77" t="s">
        <v>249</v>
      </c>
      <c r="AF27" s="77" t="s">
        <v>249</v>
      </c>
      <c r="AG27" s="78"/>
    </row>
    <row r="28" spans="1:33" s="76" customFormat="1" ht="12.6" customHeight="1" x14ac:dyDescent="0.15">
      <c r="A28" s="78"/>
      <c r="B28" s="505"/>
      <c r="C28" s="507"/>
      <c r="D28" s="502"/>
      <c r="E28" s="499"/>
      <c r="F28" s="304" t="s">
        <v>132</v>
      </c>
      <c r="G28" s="528"/>
      <c r="H28" s="455"/>
      <c r="I28" s="296"/>
      <c r="J28" s="77" t="s">
        <v>249</v>
      </c>
      <c r="K28" s="77" t="s">
        <v>249</v>
      </c>
      <c r="L28" s="77" t="s">
        <v>249</v>
      </c>
      <c r="M28" s="77" t="s">
        <v>249</v>
      </c>
      <c r="N28" s="77" t="s">
        <v>249</v>
      </c>
      <c r="O28" s="77" t="s">
        <v>249</v>
      </c>
      <c r="P28" s="77" t="s">
        <v>249</v>
      </c>
      <c r="Q28" s="77" t="s">
        <v>249</v>
      </c>
      <c r="R28" s="296"/>
      <c r="S28" s="77" t="s">
        <v>249</v>
      </c>
      <c r="T28" s="77" t="s">
        <v>249</v>
      </c>
      <c r="U28" s="77" t="s">
        <v>249</v>
      </c>
      <c r="V28" s="77" t="s">
        <v>249</v>
      </c>
      <c r="W28" s="77">
        <v>4.5286596291411447</v>
      </c>
      <c r="X28" s="77">
        <v>9.9756950960531068</v>
      </c>
      <c r="Y28" s="77">
        <v>4.43</v>
      </c>
      <c r="Z28" s="77" t="s">
        <v>249</v>
      </c>
      <c r="AA28" s="296"/>
      <c r="AB28" s="77">
        <v>20.450772301171746</v>
      </c>
      <c r="AC28" s="77" t="s">
        <v>249</v>
      </c>
      <c r="AD28" s="77" t="s">
        <v>249</v>
      </c>
      <c r="AE28" s="77" t="s">
        <v>249</v>
      </c>
      <c r="AF28" s="77" t="s">
        <v>249</v>
      </c>
      <c r="AG28" s="78"/>
    </row>
    <row r="29" spans="1:33" s="76" customFormat="1" ht="12.6" customHeight="1" x14ac:dyDescent="0.15">
      <c r="A29" s="78"/>
      <c r="B29" s="505"/>
      <c r="C29" s="507"/>
      <c r="D29" s="502"/>
      <c r="E29" s="499"/>
      <c r="F29" s="304" t="s">
        <v>129</v>
      </c>
      <c r="G29" s="528"/>
      <c r="H29" s="455"/>
      <c r="I29" s="296"/>
      <c r="J29" s="77" t="s">
        <v>249</v>
      </c>
      <c r="K29" s="77" t="s">
        <v>249</v>
      </c>
      <c r="L29" s="77" t="s">
        <v>249</v>
      </c>
      <c r="M29" s="77" t="s">
        <v>249</v>
      </c>
      <c r="N29" s="77" t="s">
        <v>249</v>
      </c>
      <c r="O29" s="77" t="s">
        <v>249</v>
      </c>
      <c r="P29" s="77" t="s">
        <v>249</v>
      </c>
      <c r="Q29" s="77" t="s">
        <v>249</v>
      </c>
      <c r="R29" s="296"/>
      <c r="S29" s="77" t="s">
        <v>249</v>
      </c>
      <c r="T29" s="77" t="s">
        <v>249</v>
      </c>
      <c r="U29" s="77" t="s">
        <v>249</v>
      </c>
      <c r="V29" s="77" t="s">
        <v>249</v>
      </c>
      <c r="W29" s="77">
        <v>4.6252573118737148</v>
      </c>
      <c r="X29" s="77">
        <v>9.9756950960531068</v>
      </c>
      <c r="Y29" s="77">
        <v>4.43</v>
      </c>
      <c r="Z29" s="77" t="s">
        <v>249</v>
      </c>
      <c r="AA29" s="296"/>
      <c r="AB29" s="77">
        <v>21.093801142045734</v>
      </c>
      <c r="AC29" s="77" t="s">
        <v>249</v>
      </c>
      <c r="AD29" s="77" t="s">
        <v>249</v>
      </c>
      <c r="AE29" s="77" t="s">
        <v>249</v>
      </c>
      <c r="AF29" s="77" t="s">
        <v>249</v>
      </c>
      <c r="AG29" s="78"/>
    </row>
    <row r="30" spans="1:33" s="76" customFormat="1" ht="12.6" customHeight="1" x14ac:dyDescent="0.15">
      <c r="A30" s="78"/>
      <c r="B30" s="505"/>
      <c r="C30" s="507"/>
      <c r="D30" s="502"/>
      <c r="E30" s="499"/>
      <c r="F30" s="304" t="s">
        <v>128</v>
      </c>
      <c r="G30" s="528"/>
      <c r="H30" s="455"/>
      <c r="I30" s="296"/>
      <c r="J30" s="77" t="s">
        <v>249</v>
      </c>
      <c r="K30" s="77" t="s">
        <v>249</v>
      </c>
      <c r="L30" s="77" t="s">
        <v>249</v>
      </c>
      <c r="M30" s="77" t="s">
        <v>249</v>
      </c>
      <c r="N30" s="77" t="s">
        <v>249</v>
      </c>
      <c r="O30" s="77" t="s">
        <v>249</v>
      </c>
      <c r="P30" s="77" t="s">
        <v>249</v>
      </c>
      <c r="Q30" s="77" t="s">
        <v>249</v>
      </c>
      <c r="R30" s="296"/>
      <c r="S30" s="77" t="s">
        <v>249</v>
      </c>
      <c r="T30" s="77" t="s">
        <v>249</v>
      </c>
      <c r="U30" s="77" t="s">
        <v>249</v>
      </c>
      <c r="V30" s="77" t="s">
        <v>249</v>
      </c>
      <c r="W30" s="77">
        <v>4.6588267577428137</v>
      </c>
      <c r="X30" s="77">
        <v>9.9756950960531068</v>
      </c>
      <c r="Y30" s="77">
        <v>4.43</v>
      </c>
      <c r="Z30" s="77" t="s">
        <v>249</v>
      </c>
      <c r="AA30" s="296"/>
      <c r="AB30" s="77">
        <v>21.332768003659304</v>
      </c>
      <c r="AC30" s="77" t="s">
        <v>249</v>
      </c>
      <c r="AD30" s="77" t="s">
        <v>249</v>
      </c>
      <c r="AE30" s="77" t="s">
        <v>249</v>
      </c>
      <c r="AF30" s="77" t="s">
        <v>249</v>
      </c>
      <c r="AG30" s="78"/>
    </row>
    <row r="31" spans="1:33" s="76" customFormat="1" ht="12.6" customHeight="1" x14ac:dyDescent="0.15">
      <c r="A31" s="78"/>
      <c r="B31" s="505"/>
      <c r="C31" s="507"/>
      <c r="D31" s="502"/>
      <c r="E31" s="499"/>
      <c r="F31" s="304" t="s">
        <v>133</v>
      </c>
      <c r="G31" s="528"/>
      <c r="H31" s="455"/>
      <c r="I31" s="296"/>
      <c r="J31" s="77" t="s">
        <v>249</v>
      </c>
      <c r="K31" s="77" t="s">
        <v>249</v>
      </c>
      <c r="L31" s="77" t="s">
        <v>249</v>
      </c>
      <c r="M31" s="77" t="s">
        <v>249</v>
      </c>
      <c r="N31" s="77" t="s">
        <v>249</v>
      </c>
      <c r="O31" s="77" t="s">
        <v>249</v>
      </c>
      <c r="P31" s="77" t="s">
        <v>249</v>
      </c>
      <c r="Q31" s="77" t="s">
        <v>249</v>
      </c>
      <c r="R31" s="296"/>
      <c r="S31" s="77" t="s">
        <v>249</v>
      </c>
      <c r="T31" s="77" t="s">
        <v>249</v>
      </c>
      <c r="U31" s="77" t="s">
        <v>249</v>
      </c>
      <c r="V31" s="77" t="s">
        <v>249</v>
      </c>
      <c r="W31" s="77">
        <v>4.5616988560456058</v>
      </c>
      <c r="X31" s="77">
        <v>9.9756950960531068</v>
      </c>
      <c r="Y31" s="77">
        <v>4.43</v>
      </c>
      <c r="Z31" s="77" t="s">
        <v>249</v>
      </c>
      <c r="AA31" s="296"/>
      <c r="AB31" s="77">
        <v>20.8615129236297</v>
      </c>
      <c r="AC31" s="77" t="s">
        <v>249</v>
      </c>
      <c r="AD31" s="77" t="s">
        <v>249</v>
      </c>
      <c r="AE31" s="77" t="s">
        <v>249</v>
      </c>
      <c r="AF31" s="77" t="s">
        <v>249</v>
      </c>
      <c r="AG31" s="78"/>
    </row>
    <row r="32" spans="1:33" s="76" customFormat="1" ht="12.6" customHeight="1" x14ac:dyDescent="0.15">
      <c r="A32" s="78"/>
      <c r="B32" s="505"/>
      <c r="C32" s="507"/>
      <c r="D32" s="502"/>
      <c r="E32" s="499"/>
      <c r="F32" s="304" t="s">
        <v>123</v>
      </c>
      <c r="G32" s="528"/>
      <c r="H32" s="455"/>
      <c r="I32" s="296"/>
      <c r="J32" s="77" t="s">
        <v>249</v>
      </c>
      <c r="K32" s="77" t="s">
        <v>249</v>
      </c>
      <c r="L32" s="77" t="s">
        <v>249</v>
      </c>
      <c r="M32" s="77" t="s">
        <v>249</v>
      </c>
      <c r="N32" s="77" t="s">
        <v>249</v>
      </c>
      <c r="O32" s="77" t="s">
        <v>249</v>
      </c>
      <c r="P32" s="77" t="s">
        <v>249</v>
      </c>
      <c r="Q32" s="77" t="s">
        <v>249</v>
      </c>
      <c r="R32" s="296"/>
      <c r="S32" s="77" t="s">
        <v>249</v>
      </c>
      <c r="T32" s="77" t="s">
        <v>249</v>
      </c>
      <c r="U32" s="77" t="s">
        <v>249</v>
      </c>
      <c r="V32" s="77" t="s">
        <v>249</v>
      </c>
      <c r="W32" s="77">
        <v>4.5066764067244529</v>
      </c>
      <c r="X32" s="77">
        <v>9.9756950960531068</v>
      </c>
      <c r="Y32" s="77">
        <v>4.43</v>
      </c>
      <c r="Z32" s="77" t="s">
        <v>249</v>
      </c>
      <c r="AA32" s="296"/>
      <c r="AB32" s="77">
        <v>20.243837159985176</v>
      </c>
      <c r="AC32" s="77" t="s">
        <v>249</v>
      </c>
      <c r="AD32" s="77" t="s">
        <v>249</v>
      </c>
      <c r="AE32" s="77" t="s">
        <v>249</v>
      </c>
      <c r="AF32" s="77" t="s">
        <v>249</v>
      </c>
      <c r="AG32" s="78"/>
    </row>
    <row r="33" spans="1:33" s="76" customFormat="1" ht="12.6" customHeight="1" x14ac:dyDescent="0.15">
      <c r="A33" s="78"/>
      <c r="B33" s="505"/>
      <c r="C33" s="507"/>
      <c r="D33" s="502"/>
      <c r="E33" s="499"/>
      <c r="F33" s="304" t="s">
        <v>122</v>
      </c>
      <c r="G33" s="528"/>
      <c r="H33" s="455"/>
      <c r="I33" s="296"/>
      <c r="J33" s="77" t="s">
        <v>249</v>
      </c>
      <c r="K33" s="77" t="s">
        <v>249</v>
      </c>
      <c r="L33" s="77" t="s">
        <v>249</v>
      </c>
      <c r="M33" s="77" t="s">
        <v>249</v>
      </c>
      <c r="N33" s="77" t="s">
        <v>249</v>
      </c>
      <c r="O33" s="77" t="s">
        <v>249</v>
      </c>
      <c r="P33" s="77" t="s">
        <v>249</v>
      </c>
      <c r="Q33" s="77" t="s">
        <v>249</v>
      </c>
      <c r="R33" s="296"/>
      <c r="S33" s="77" t="s">
        <v>249</v>
      </c>
      <c r="T33" s="77" t="s">
        <v>249</v>
      </c>
      <c r="U33" s="77" t="s">
        <v>249</v>
      </c>
      <c r="V33" s="77" t="s">
        <v>249</v>
      </c>
      <c r="W33" s="77">
        <v>4.583143211518049</v>
      </c>
      <c r="X33" s="77">
        <v>9.9756950960531068</v>
      </c>
      <c r="Y33" s="77">
        <v>4.43</v>
      </c>
      <c r="Z33" s="77" t="s">
        <v>249</v>
      </c>
      <c r="AA33" s="296"/>
      <c r="AB33" s="77">
        <v>20.569743472810451</v>
      </c>
      <c r="AC33" s="77" t="s">
        <v>249</v>
      </c>
      <c r="AD33" s="77" t="s">
        <v>249</v>
      </c>
      <c r="AE33" s="77" t="s">
        <v>249</v>
      </c>
      <c r="AF33" s="77" t="s">
        <v>249</v>
      </c>
      <c r="AG33" s="78"/>
    </row>
    <row r="34" spans="1:33" s="76" customFormat="1" ht="12.6" customHeight="1" x14ac:dyDescent="0.15">
      <c r="A34" s="78"/>
      <c r="B34" s="505"/>
      <c r="C34" s="507"/>
      <c r="D34" s="502"/>
      <c r="E34" s="499"/>
      <c r="F34" s="304" t="s">
        <v>126</v>
      </c>
      <c r="G34" s="528"/>
      <c r="H34" s="455"/>
      <c r="I34" s="296"/>
      <c r="J34" s="77" t="s">
        <v>249</v>
      </c>
      <c r="K34" s="77" t="s">
        <v>249</v>
      </c>
      <c r="L34" s="77" t="s">
        <v>249</v>
      </c>
      <c r="M34" s="77" t="s">
        <v>249</v>
      </c>
      <c r="N34" s="77" t="s">
        <v>249</v>
      </c>
      <c r="O34" s="77" t="s">
        <v>249</v>
      </c>
      <c r="P34" s="77" t="s">
        <v>249</v>
      </c>
      <c r="Q34" s="77" t="s">
        <v>249</v>
      </c>
      <c r="R34" s="296"/>
      <c r="S34" s="77" t="s">
        <v>249</v>
      </c>
      <c r="T34" s="77" t="s">
        <v>249</v>
      </c>
      <c r="U34" s="77" t="s">
        <v>249</v>
      </c>
      <c r="V34" s="77" t="s">
        <v>249</v>
      </c>
      <c r="W34" s="77">
        <v>4.5479718512711056</v>
      </c>
      <c r="X34" s="77">
        <v>9.9756950960531068</v>
      </c>
      <c r="Y34" s="77">
        <v>4.43</v>
      </c>
      <c r="Z34" s="77" t="s">
        <v>249</v>
      </c>
      <c r="AA34" s="296"/>
      <c r="AB34" s="77">
        <v>20.802418178692324</v>
      </c>
      <c r="AC34" s="77" t="s">
        <v>249</v>
      </c>
      <c r="AD34" s="77" t="s">
        <v>249</v>
      </c>
      <c r="AE34" s="77" t="s">
        <v>249</v>
      </c>
      <c r="AF34" s="77" t="s">
        <v>249</v>
      </c>
      <c r="AG34" s="78"/>
    </row>
    <row r="35" spans="1:33" s="76" customFormat="1" ht="12.6" customHeight="1" x14ac:dyDescent="0.15">
      <c r="A35" s="78"/>
      <c r="B35" s="505"/>
      <c r="C35" s="507"/>
      <c r="D35" s="502"/>
      <c r="E35" s="499"/>
      <c r="F35" s="304" t="s">
        <v>130</v>
      </c>
      <c r="G35" s="528"/>
      <c r="H35" s="455"/>
      <c r="I35" s="296"/>
      <c r="J35" s="77" t="s">
        <v>249</v>
      </c>
      <c r="K35" s="77" t="s">
        <v>249</v>
      </c>
      <c r="L35" s="77" t="s">
        <v>249</v>
      </c>
      <c r="M35" s="77" t="s">
        <v>249</v>
      </c>
      <c r="N35" s="77" t="s">
        <v>249</v>
      </c>
      <c r="O35" s="77" t="s">
        <v>249</v>
      </c>
      <c r="P35" s="77" t="s">
        <v>249</v>
      </c>
      <c r="Q35" s="77" t="s">
        <v>249</v>
      </c>
      <c r="R35" s="296"/>
      <c r="S35" s="77" t="s">
        <v>249</v>
      </c>
      <c r="T35" s="77" t="s">
        <v>249</v>
      </c>
      <c r="U35" s="77" t="s">
        <v>249</v>
      </c>
      <c r="V35" s="77" t="s">
        <v>249</v>
      </c>
      <c r="W35" s="77">
        <v>4.5582544646734542</v>
      </c>
      <c r="X35" s="77">
        <v>9.9756950960531068</v>
      </c>
      <c r="Y35" s="77">
        <v>4.43</v>
      </c>
      <c r="Z35" s="77" t="s">
        <v>249</v>
      </c>
      <c r="AA35" s="296"/>
      <c r="AB35" s="77">
        <v>20.840254339972876</v>
      </c>
      <c r="AC35" s="77" t="s">
        <v>249</v>
      </c>
      <c r="AD35" s="77" t="s">
        <v>249</v>
      </c>
      <c r="AE35" s="77" t="s">
        <v>249</v>
      </c>
      <c r="AF35" s="77" t="s">
        <v>249</v>
      </c>
      <c r="AG35" s="78"/>
    </row>
    <row r="36" spans="1:33" s="76" customFormat="1" ht="12.6" customHeight="1" x14ac:dyDescent="0.15">
      <c r="A36" s="78"/>
      <c r="B36" s="505"/>
      <c r="C36" s="507"/>
      <c r="D36" s="502"/>
      <c r="E36" s="499"/>
      <c r="F36" s="304" t="s">
        <v>135</v>
      </c>
      <c r="G36" s="528"/>
      <c r="H36" s="455"/>
      <c r="I36" s="296"/>
      <c r="J36" s="77" t="s">
        <v>249</v>
      </c>
      <c r="K36" s="77" t="s">
        <v>249</v>
      </c>
      <c r="L36" s="77" t="s">
        <v>249</v>
      </c>
      <c r="M36" s="77" t="s">
        <v>249</v>
      </c>
      <c r="N36" s="77" t="s">
        <v>249</v>
      </c>
      <c r="O36" s="77" t="s">
        <v>249</v>
      </c>
      <c r="P36" s="77" t="s">
        <v>249</v>
      </c>
      <c r="Q36" s="77" t="s">
        <v>249</v>
      </c>
      <c r="R36" s="296"/>
      <c r="S36" s="77" t="s">
        <v>249</v>
      </c>
      <c r="T36" s="77" t="s">
        <v>249</v>
      </c>
      <c r="U36" s="77" t="s">
        <v>249</v>
      </c>
      <c r="V36" s="77" t="s">
        <v>249</v>
      </c>
      <c r="W36" s="77">
        <v>4.4955437678108234</v>
      </c>
      <c r="X36" s="77">
        <v>9.9756950960531068</v>
      </c>
      <c r="Y36" s="77">
        <v>4.43</v>
      </c>
      <c r="Z36" s="77" t="s">
        <v>249</v>
      </c>
      <c r="AA36" s="296"/>
      <c r="AB36" s="77">
        <v>20.719452154909956</v>
      </c>
      <c r="AC36" s="77" t="s">
        <v>249</v>
      </c>
      <c r="AD36" s="77" t="s">
        <v>249</v>
      </c>
      <c r="AE36" s="77" t="s">
        <v>249</v>
      </c>
      <c r="AF36" s="77" t="s">
        <v>249</v>
      </c>
      <c r="AG36" s="78"/>
    </row>
    <row r="37" spans="1:33" s="76" customFormat="1" ht="12.6" customHeight="1" x14ac:dyDescent="0.15">
      <c r="A37" s="78"/>
      <c r="B37" s="505"/>
      <c r="C37" s="507"/>
      <c r="D37" s="502"/>
      <c r="E37" s="499"/>
      <c r="F37" s="304" t="s">
        <v>134</v>
      </c>
      <c r="G37" s="528"/>
      <c r="H37" s="455"/>
      <c r="I37" s="296"/>
      <c r="J37" s="77" t="s">
        <v>249</v>
      </c>
      <c r="K37" s="77" t="s">
        <v>249</v>
      </c>
      <c r="L37" s="77" t="s">
        <v>249</v>
      </c>
      <c r="M37" s="77" t="s">
        <v>249</v>
      </c>
      <c r="N37" s="77" t="s">
        <v>249</v>
      </c>
      <c r="O37" s="77" t="s">
        <v>249</v>
      </c>
      <c r="P37" s="77" t="s">
        <v>249</v>
      </c>
      <c r="Q37" s="77" t="s">
        <v>249</v>
      </c>
      <c r="R37" s="296"/>
      <c r="S37" s="77" t="s">
        <v>249</v>
      </c>
      <c r="T37" s="77" t="s">
        <v>249</v>
      </c>
      <c r="U37" s="77" t="s">
        <v>249</v>
      </c>
      <c r="V37" s="77" t="s">
        <v>249</v>
      </c>
      <c r="W37" s="77">
        <v>4.4755123629600444</v>
      </c>
      <c r="X37" s="77">
        <v>9.9756950960531068</v>
      </c>
      <c r="Y37" s="77">
        <v>4.43</v>
      </c>
      <c r="Z37" s="77" t="s">
        <v>249</v>
      </c>
      <c r="AA37" s="296"/>
      <c r="AB37" s="77">
        <v>20.517182334965703</v>
      </c>
      <c r="AC37" s="77" t="s">
        <v>249</v>
      </c>
      <c r="AD37" s="77" t="s">
        <v>249</v>
      </c>
      <c r="AE37" s="77" t="s">
        <v>249</v>
      </c>
      <c r="AF37" s="77" t="s">
        <v>249</v>
      </c>
      <c r="AG37" s="78"/>
    </row>
    <row r="38" spans="1:33" s="76" customFormat="1" ht="12.6" customHeight="1" x14ac:dyDescent="0.15">
      <c r="A38" s="78"/>
      <c r="B38" s="505"/>
      <c r="C38" s="507"/>
      <c r="D38" s="502"/>
      <c r="E38" s="499"/>
      <c r="F38" s="304" t="s">
        <v>124</v>
      </c>
      <c r="G38" s="528"/>
      <c r="H38" s="455"/>
      <c r="I38" s="296"/>
      <c r="J38" s="77" t="s">
        <v>249</v>
      </c>
      <c r="K38" s="77" t="s">
        <v>249</v>
      </c>
      <c r="L38" s="77" t="s">
        <v>249</v>
      </c>
      <c r="M38" s="77" t="s">
        <v>249</v>
      </c>
      <c r="N38" s="77" t="s">
        <v>249</v>
      </c>
      <c r="O38" s="77" t="s">
        <v>249</v>
      </c>
      <c r="P38" s="77" t="s">
        <v>249</v>
      </c>
      <c r="Q38" s="77" t="s">
        <v>249</v>
      </c>
      <c r="R38" s="296"/>
      <c r="S38" s="77" t="s">
        <v>249</v>
      </c>
      <c r="T38" s="77" t="s">
        <v>249</v>
      </c>
      <c r="U38" s="77" t="s">
        <v>249</v>
      </c>
      <c r="V38" s="77" t="s">
        <v>249</v>
      </c>
      <c r="W38" s="77">
        <v>4.5641658866161769</v>
      </c>
      <c r="X38" s="77">
        <v>9.9756950960531068</v>
      </c>
      <c r="Y38" s="77">
        <v>4.43</v>
      </c>
      <c r="Z38" s="77" t="s">
        <v>249</v>
      </c>
      <c r="AA38" s="296"/>
      <c r="AB38" s="77">
        <v>20.696038445560852</v>
      </c>
      <c r="AC38" s="77" t="s">
        <v>249</v>
      </c>
      <c r="AD38" s="77" t="s">
        <v>249</v>
      </c>
      <c r="AE38" s="77" t="s">
        <v>249</v>
      </c>
      <c r="AF38" s="77" t="s">
        <v>249</v>
      </c>
      <c r="AG38" s="78"/>
    </row>
    <row r="39" spans="1:33" s="76" customFormat="1" ht="12.6" customHeight="1" x14ac:dyDescent="0.15">
      <c r="A39" s="78"/>
      <c r="B39" s="505"/>
      <c r="C39" s="507"/>
      <c r="D39" s="502"/>
      <c r="E39" s="499"/>
      <c r="F39" s="304" t="s">
        <v>127</v>
      </c>
      <c r="G39" s="528"/>
      <c r="H39" s="455"/>
      <c r="I39" s="296"/>
      <c r="J39" s="77" t="s">
        <v>249</v>
      </c>
      <c r="K39" s="77" t="s">
        <v>249</v>
      </c>
      <c r="L39" s="77" t="s">
        <v>249</v>
      </c>
      <c r="M39" s="77" t="s">
        <v>249</v>
      </c>
      <c r="N39" s="77" t="s">
        <v>249</v>
      </c>
      <c r="O39" s="77" t="s">
        <v>249</v>
      </c>
      <c r="P39" s="77" t="s">
        <v>249</v>
      </c>
      <c r="Q39" s="77" t="s">
        <v>249</v>
      </c>
      <c r="R39" s="296"/>
      <c r="S39" s="77" t="s">
        <v>249</v>
      </c>
      <c r="T39" s="77" t="s">
        <v>249</v>
      </c>
      <c r="U39" s="77" t="s">
        <v>249</v>
      </c>
      <c r="V39" s="77" t="s">
        <v>249</v>
      </c>
      <c r="W39" s="77">
        <v>4.5677513878976033</v>
      </c>
      <c r="X39" s="77">
        <v>9.9756950960531068</v>
      </c>
      <c r="Y39" s="77">
        <v>4.43</v>
      </c>
      <c r="Z39" s="77" t="s">
        <v>249</v>
      </c>
      <c r="AA39" s="296"/>
      <c r="AB39" s="77">
        <v>20.92209552243553</v>
      </c>
      <c r="AC39" s="77" t="s">
        <v>249</v>
      </c>
      <c r="AD39" s="77" t="s">
        <v>249</v>
      </c>
      <c r="AE39" s="77" t="s">
        <v>249</v>
      </c>
      <c r="AF39" s="77" t="s">
        <v>249</v>
      </c>
      <c r="AG39" s="78"/>
    </row>
    <row r="40" spans="1:33" s="76" customFormat="1" ht="12.6" customHeight="1" x14ac:dyDescent="0.15">
      <c r="A40" s="78"/>
      <c r="B40" s="505"/>
      <c r="C40" s="507"/>
      <c r="D40" s="502"/>
      <c r="E40" s="499"/>
      <c r="F40" s="304" t="s">
        <v>125</v>
      </c>
      <c r="G40" s="528"/>
      <c r="H40" s="455"/>
      <c r="I40" s="296"/>
      <c r="J40" s="77" t="s">
        <v>249</v>
      </c>
      <c r="K40" s="77" t="s">
        <v>249</v>
      </c>
      <c r="L40" s="77" t="s">
        <v>249</v>
      </c>
      <c r="M40" s="77" t="s">
        <v>249</v>
      </c>
      <c r="N40" s="77" t="s">
        <v>249</v>
      </c>
      <c r="O40" s="77" t="s">
        <v>249</v>
      </c>
      <c r="P40" s="77" t="s">
        <v>249</v>
      </c>
      <c r="Q40" s="77" t="s">
        <v>249</v>
      </c>
      <c r="R40" s="296"/>
      <c r="S40" s="77" t="s">
        <v>249</v>
      </c>
      <c r="T40" s="77" t="s">
        <v>249</v>
      </c>
      <c r="U40" s="77" t="s">
        <v>249</v>
      </c>
      <c r="V40" s="77" t="s">
        <v>249</v>
      </c>
      <c r="W40" s="77">
        <v>4.514392127949665</v>
      </c>
      <c r="X40" s="77">
        <v>9.9756950960531068</v>
      </c>
      <c r="Y40" s="77">
        <v>4.43</v>
      </c>
      <c r="Z40" s="77" t="s">
        <v>249</v>
      </c>
      <c r="AA40" s="296"/>
      <c r="AB40" s="77">
        <v>20.431840610363274</v>
      </c>
      <c r="AC40" s="77" t="s">
        <v>249</v>
      </c>
      <c r="AD40" s="77" t="s">
        <v>249</v>
      </c>
      <c r="AE40" s="77" t="s">
        <v>249</v>
      </c>
      <c r="AF40" s="77" t="s">
        <v>249</v>
      </c>
      <c r="AG40" s="78"/>
    </row>
    <row r="41" spans="1:33" s="76" customFormat="1" ht="12.6" customHeight="1" x14ac:dyDescent="0.15">
      <c r="A41" s="78"/>
      <c r="B41" s="505"/>
      <c r="C41" s="507" t="s">
        <v>284</v>
      </c>
      <c r="D41" s="502" t="s">
        <v>111</v>
      </c>
      <c r="E41" s="499" t="s">
        <v>312</v>
      </c>
      <c r="F41" s="304" t="s">
        <v>131</v>
      </c>
      <c r="G41" s="528"/>
      <c r="H41" s="455"/>
      <c r="I41" s="296"/>
      <c r="J41" s="77" t="s">
        <v>249</v>
      </c>
      <c r="K41" s="77" t="s">
        <v>249</v>
      </c>
      <c r="L41" s="77" t="s">
        <v>249</v>
      </c>
      <c r="M41" s="77" t="s">
        <v>249</v>
      </c>
      <c r="N41" s="77" t="s">
        <v>249</v>
      </c>
      <c r="O41" s="77" t="s">
        <v>249</v>
      </c>
      <c r="P41" s="77" t="s">
        <v>249</v>
      </c>
      <c r="Q41" s="77" t="s">
        <v>249</v>
      </c>
      <c r="R41" s="296"/>
      <c r="S41" s="77" t="s">
        <v>249</v>
      </c>
      <c r="T41" s="77" t="s">
        <v>249</v>
      </c>
      <c r="U41" s="77" t="s">
        <v>249</v>
      </c>
      <c r="V41" s="77" t="s">
        <v>249</v>
      </c>
      <c r="W41" s="77">
        <v>0</v>
      </c>
      <c r="X41" s="77">
        <v>1.4870742269298105</v>
      </c>
      <c r="Y41" s="77">
        <v>0.70457099735818829</v>
      </c>
      <c r="Z41" s="77" t="s">
        <v>249</v>
      </c>
      <c r="AA41" s="296"/>
      <c r="AB41" s="77">
        <v>0</v>
      </c>
      <c r="AC41" s="77" t="s">
        <v>249</v>
      </c>
      <c r="AD41" s="77" t="s">
        <v>249</v>
      </c>
      <c r="AE41" s="77" t="s">
        <v>249</v>
      </c>
      <c r="AF41" s="77" t="s">
        <v>249</v>
      </c>
      <c r="AG41" s="78"/>
    </row>
    <row r="42" spans="1:33" s="76" customFormat="1" ht="12.6" customHeight="1" x14ac:dyDescent="0.15">
      <c r="A42" s="78"/>
      <c r="B42" s="505"/>
      <c r="C42" s="507"/>
      <c r="D42" s="502"/>
      <c r="E42" s="499"/>
      <c r="F42" s="304" t="s">
        <v>132</v>
      </c>
      <c r="G42" s="528"/>
      <c r="H42" s="455"/>
      <c r="I42" s="296"/>
      <c r="J42" s="77" t="s">
        <v>249</v>
      </c>
      <c r="K42" s="77" t="s">
        <v>249</v>
      </c>
      <c r="L42" s="77" t="s">
        <v>249</v>
      </c>
      <c r="M42" s="77" t="s">
        <v>249</v>
      </c>
      <c r="N42" s="77" t="s">
        <v>249</v>
      </c>
      <c r="O42" s="77" t="s">
        <v>249</v>
      </c>
      <c r="P42" s="77" t="s">
        <v>249</v>
      </c>
      <c r="Q42" s="77" t="s">
        <v>249</v>
      </c>
      <c r="R42" s="296"/>
      <c r="S42" s="77" t="s">
        <v>249</v>
      </c>
      <c r="T42" s="77" t="s">
        <v>249</v>
      </c>
      <c r="U42" s="77" t="s">
        <v>249</v>
      </c>
      <c r="V42" s="77" t="s">
        <v>249</v>
      </c>
      <c r="W42" s="77">
        <v>0</v>
      </c>
      <c r="X42" s="77">
        <v>1.4870742269298105</v>
      </c>
      <c r="Y42" s="77">
        <v>0.70457099735818829</v>
      </c>
      <c r="Z42" s="77" t="s">
        <v>249</v>
      </c>
      <c r="AA42" s="296"/>
      <c r="AB42" s="77">
        <v>0</v>
      </c>
      <c r="AC42" s="77" t="s">
        <v>249</v>
      </c>
      <c r="AD42" s="77" t="s">
        <v>249</v>
      </c>
      <c r="AE42" s="77" t="s">
        <v>249</v>
      </c>
      <c r="AF42" s="77" t="s">
        <v>249</v>
      </c>
      <c r="AG42" s="78"/>
    </row>
    <row r="43" spans="1:33" s="76" customFormat="1" ht="12.6" customHeight="1" x14ac:dyDescent="0.15">
      <c r="A43" s="78"/>
      <c r="B43" s="505"/>
      <c r="C43" s="507"/>
      <c r="D43" s="502"/>
      <c r="E43" s="499"/>
      <c r="F43" s="304" t="s">
        <v>129</v>
      </c>
      <c r="G43" s="528"/>
      <c r="H43" s="455"/>
      <c r="I43" s="296"/>
      <c r="J43" s="77" t="s">
        <v>249</v>
      </c>
      <c r="K43" s="77" t="s">
        <v>249</v>
      </c>
      <c r="L43" s="77" t="s">
        <v>249</v>
      </c>
      <c r="M43" s="77" t="s">
        <v>249</v>
      </c>
      <c r="N43" s="77" t="s">
        <v>249</v>
      </c>
      <c r="O43" s="77" t="s">
        <v>249</v>
      </c>
      <c r="P43" s="77" t="s">
        <v>249</v>
      </c>
      <c r="Q43" s="77" t="s">
        <v>249</v>
      </c>
      <c r="R43" s="296"/>
      <c r="S43" s="77" t="s">
        <v>249</v>
      </c>
      <c r="T43" s="77" t="s">
        <v>249</v>
      </c>
      <c r="U43" s="77" t="s">
        <v>249</v>
      </c>
      <c r="V43" s="77" t="s">
        <v>249</v>
      </c>
      <c r="W43" s="77">
        <v>0</v>
      </c>
      <c r="X43" s="77">
        <v>1.4870742269298105</v>
      </c>
      <c r="Y43" s="77">
        <v>0.70457099735818829</v>
      </c>
      <c r="Z43" s="77" t="s">
        <v>249</v>
      </c>
      <c r="AA43" s="296"/>
      <c r="AB43" s="77">
        <v>0</v>
      </c>
      <c r="AC43" s="77" t="s">
        <v>249</v>
      </c>
      <c r="AD43" s="77" t="s">
        <v>249</v>
      </c>
      <c r="AE43" s="77" t="s">
        <v>249</v>
      </c>
      <c r="AF43" s="77" t="s">
        <v>249</v>
      </c>
      <c r="AG43" s="78"/>
    </row>
    <row r="44" spans="1:33" s="76" customFormat="1" ht="12.6" customHeight="1" x14ac:dyDescent="0.15">
      <c r="A44" s="78"/>
      <c r="B44" s="505"/>
      <c r="C44" s="507"/>
      <c r="D44" s="502"/>
      <c r="E44" s="499"/>
      <c r="F44" s="304" t="s">
        <v>128</v>
      </c>
      <c r="G44" s="528"/>
      <c r="H44" s="455"/>
      <c r="I44" s="296"/>
      <c r="J44" s="77" t="s">
        <v>249</v>
      </c>
      <c r="K44" s="77" t="s">
        <v>249</v>
      </c>
      <c r="L44" s="77" t="s">
        <v>249</v>
      </c>
      <c r="M44" s="77" t="s">
        <v>249</v>
      </c>
      <c r="N44" s="77" t="s">
        <v>249</v>
      </c>
      <c r="O44" s="77" t="s">
        <v>249</v>
      </c>
      <c r="P44" s="77" t="s">
        <v>249</v>
      </c>
      <c r="Q44" s="77" t="s">
        <v>249</v>
      </c>
      <c r="R44" s="296"/>
      <c r="S44" s="77" t="s">
        <v>249</v>
      </c>
      <c r="T44" s="77" t="s">
        <v>249</v>
      </c>
      <c r="U44" s="77" t="s">
        <v>249</v>
      </c>
      <c r="V44" s="77" t="s">
        <v>249</v>
      </c>
      <c r="W44" s="77">
        <v>0</v>
      </c>
      <c r="X44" s="77">
        <v>1.4870742269298105</v>
      </c>
      <c r="Y44" s="77">
        <v>0.70457099735818829</v>
      </c>
      <c r="Z44" s="77" t="s">
        <v>249</v>
      </c>
      <c r="AA44" s="296"/>
      <c r="AB44" s="77">
        <v>0</v>
      </c>
      <c r="AC44" s="77" t="s">
        <v>249</v>
      </c>
      <c r="AD44" s="77" t="s">
        <v>249</v>
      </c>
      <c r="AE44" s="77" t="s">
        <v>249</v>
      </c>
      <c r="AF44" s="77" t="s">
        <v>249</v>
      </c>
      <c r="AG44" s="78"/>
    </row>
    <row r="45" spans="1:33" s="76" customFormat="1" ht="12.6" customHeight="1" x14ac:dyDescent="0.15">
      <c r="A45" s="78"/>
      <c r="B45" s="505"/>
      <c r="C45" s="507"/>
      <c r="D45" s="502"/>
      <c r="E45" s="499"/>
      <c r="F45" s="304" t="s">
        <v>133</v>
      </c>
      <c r="G45" s="528"/>
      <c r="H45" s="455"/>
      <c r="I45" s="296"/>
      <c r="J45" s="77" t="s">
        <v>249</v>
      </c>
      <c r="K45" s="77" t="s">
        <v>249</v>
      </c>
      <c r="L45" s="77" t="s">
        <v>249</v>
      </c>
      <c r="M45" s="77" t="s">
        <v>249</v>
      </c>
      <c r="N45" s="77" t="s">
        <v>249</v>
      </c>
      <c r="O45" s="77" t="s">
        <v>249</v>
      </c>
      <c r="P45" s="77" t="s">
        <v>249</v>
      </c>
      <c r="Q45" s="77" t="s">
        <v>249</v>
      </c>
      <c r="R45" s="296"/>
      <c r="S45" s="77" t="s">
        <v>249</v>
      </c>
      <c r="T45" s="77" t="s">
        <v>249</v>
      </c>
      <c r="U45" s="77" t="s">
        <v>249</v>
      </c>
      <c r="V45" s="77" t="s">
        <v>249</v>
      </c>
      <c r="W45" s="77">
        <v>0</v>
      </c>
      <c r="X45" s="77">
        <v>1.4870742269298105</v>
      </c>
      <c r="Y45" s="77">
        <v>0.70457099735818829</v>
      </c>
      <c r="Z45" s="77" t="s">
        <v>249</v>
      </c>
      <c r="AA45" s="296"/>
      <c r="AB45" s="77">
        <v>0</v>
      </c>
      <c r="AC45" s="77" t="s">
        <v>249</v>
      </c>
      <c r="AD45" s="77" t="s">
        <v>249</v>
      </c>
      <c r="AE45" s="77" t="s">
        <v>249</v>
      </c>
      <c r="AF45" s="77" t="s">
        <v>249</v>
      </c>
      <c r="AG45" s="78"/>
    </row>
    <row r="46" spans="1:33" s="76" customFormat="1" ht="12.6" customHeight="1" x14ac:dyDescent="0.15">
      <c r="A46" s="78"/>
      <c r="B46" s="505"/>
      <c r="C46" s="507"/>
      <c r="D46" s="502"/>
      <c r="E46" s="499"/>
      <c r="F46" s="304" t="s">
        <v>123</v>
      </c>
      <c r="G46" s="528"/>
      <c r="H46" s="455"/>
      <c r="I46" s="296"/>
      <c r="J46" s="77" t="s">
        <v>249</v>
      </c>
      <c r="K46" s="77" t="s">
        <v>249</v>
      </c>
      <c r="L46" s="77" t="s">
        <v>249</v>
      </c>
      <c r="M46" s="77" t="s">
        <v>249</v>
      </c>
      <c r="N46" s="77" t="s">
        <v>249</v>
      </c>
      <c r="O46" s="77" t="s">
        <v>249</v>
      </c>
      <c r="P46" s="77" t="s">
        <v>249</v>
      </c>
      <c r="Q46" s="77" t="s">
        <v>249</v>
      </c>
      <c r="R46" s="296"/>
      <c r="S46" s="77" t="s">
        <v>249</v>
      </c>
      <c r="T46" s="77" t="s">
        <v>249</v>
      </c>
      <c r="U46" s="77" t="s">
        <v>249</v>
      </c>
      <c r="V46" s="77" t="s">
        <v>249</v>
      </c>
      <c r="W46" s="77">
        <v>0</v>
      </c>
      <c r="X46" s="77">
        <v>1.4870742269298105</v>
      </c>
      <c r="Y46" s="77">
        <v>0.70457099735818829</v>
      </c>
      <c r="Z46" s="77" t="s">
        <v>249</v>
      </c>
      <c r="AA46" s="296"/>
      <c r="AB46" s="77">
        <v>0</v>
      </c>
      <c r="AC46" s="77" t="s">
        <v>249</v>
      </c>
      <c r="AD46" s="77" t="s">
        <v>249</v>
      </c>
      <c r="AE46" s="77" t="s">
        <v>249</v>
      </c>
      <c r="AF46" s="77" t="s">
        <v>249</v>
      </c>
      <c r="AG46" s="78"/>
    </row>
    <row r="47" spans="1:33" s="76" customFormat="1" ht="12.6" customHeight="1" x14ac:dyDescent="0.15">
      <c r="A47" s="78"/>
      <c r="B47" s="505"/>
      <c r="C47" s="507"/>
      <c r="D47" s="502"/>
      <c r="E47" s="499"/>
      <c r="F47" s="304" t="s">
        <v>122</v>
      </c>
      <c r="G47" s="528"/>
      <c r="H47" s="455"/>
      <c r="I47" s="296"/>
      <c r="J47" s="77" t="s">
        <v>249</v>
      </c>
      <c r="K47" s="77" t="s">
        <v>249</v>
      </c>
      <c r="L47" s="77" t="s">
        <v>249</v>
      </c>
      <c r="M47" s="77" t="s">
        <v>249</v>
      </c>
      <c r="N47" s="77" t="s">
        <v>249</v>
      </c>
      <c r="O47" s="77" t="s">
        <v>249</v>
      </c>
      <c r="P47" s="77" t="s">
        <v>249</v>
      </c>
      <c r="Q47" s="77" t="s">
        <v>249</v>
      </c>
      <c r="R47" s="296"/>
      <c r="S47" s="77" t="s">
        <v>249</v>
      </c>
      <c r="T47" s="77" t="s">
        <v>249</v>
      </c>
      <c r="U47" s="77" t="s">
        <v>249</v>
      </c>
      <c r="V47" s="77" t="s">
        <v>249</v>
      </c>
      <c r="W47" s="77">
        <v>0</v>
      </c>
      <c r="X47" s="77">
        <v>1.4870742269298105</v>
      </c>
      <c r="Y47" s="77">
        <v>0.70457099735818829</v>
      </c>
      <c r="Z47" s="77" t="s">
        <v>249</v>
      </c>
      <c r="AA47" s="296"/>
      <c r="AB47" s="77">
        <v>0</v>
      </c>
      <c r="AC47" s="77" t="s">
        <v>249</v>
      </c>
      <c r="AD47" s="77" t="s">
        <v>249</v>
      </c>
      <c r="AE47" s="77" t="s">
        <v>249</v>
      </c>
      <c r="AF47" s="77" t="s">
        <v>249</v>
      </c>
      <c r="AG47" s="78"/>
    </row>
    <row r="48" spans="1:33" s="76" customFormat="1" ht="12.6" customHeight="1" x14ac:dyDescent="0.15">
      <c r="A48" s="78"/>
      <c r="B48" s="505"/>
      <c r="C48" s="507"/>
      <c r="D48" s="502"/>
      <c r="E48" s="499"/>
      <c r="F48" s="304" t="s">
        <v>126</v>
      </c>
      <c r="G48" s="528"/>
      <c r="H48" s="455"/>
      <c r="I48" s="296"/>
      <c r="J48" s="77" t="s">
        <v>249</v>
      </c>
      <c r="K48" s="77" t="s">
        <v>249</v>
      </c>
      <c r="L48" s="77" t="s">
        <v>249</v>
      </c>
      <c r="M48" s="77" t="s">
        <v>249</v>
      </c>
      <c r="N48" s="77" t="s">
        <v>249</v>
      </c>
      <c r="O48" s="77" t="s">
        <v>249</v>
      </c>
      <c r="P48" s="77" t="s">
        <v>249</v>
      </c>
      <c r="Q48" s="77" t="s">
        <v>249</v>
      </c>
      <c r="R48" s="296"/>
      <c r="S48" s="77" t="s">
        <v>249</v>
      </c>
      <c r="T48" s="77" t="s">
        <v>249</v>
      </c>
      <c r="U48" s="77" t="s">
        <v>249</v>
      </c>
      <c r="V48" s="77" t="s">
        <v>249</v>
      </c>
      <c r="W48" s="77">
        <v>0</v>
      </c>
      <c r="X48" s="77">
        <v>1.4870742269298105</v>
      </c>
      <c r="Y48" s="77">
        <v>0.70457099735818829</v>
      </c>
      <c r="Z48" s="77" t="s">
        <v>249</v>
      </c>
      <c r="AA48" s="296"/>
      <c r="AB48" s="77">
        <v>0</v>
      </c>
      <c r="AC48" s="77" t="s">
        <v>249</v>
      </c>
      <c r="AD48" s="77" t="s">
        <v>249</v>
      </c>
      <c r="AE48" s="77" t="s">
        <v>249</v>
      </c>
      <c r="AF48" s="77" t="s">
        <v>249</v>
      </c>
      <c r="AG48" s="78"/>
    </row>
    <row r="49" spans="1:33" s="76" customFormat="1" ht="12.6" customHeight="1" x14ac:dyDescent="0.15">
      <c r="A49" s="78"/>
      <c r="B49" s="505"/>
      <c r="C49" s="507"/>
      <c r="D49" s="502"/>
      <c r="E49" s="499"/>
      <c r="F49" s="304" t="s">
        <v>130</v>
      </c>
      <c r="G49" s="528"/>
      <c r="H49" s="455"/>
      <c r="I49" s="296"/>
      <c r="J49" s="77" t="s">
        <v>249</v>
      </c>
      <c r="K49" s="77" t="s">
        <v>249</v>
      </c>
      <c r="L49" s="77" t="s">
        <v>249</v>
      </c>
      <c r="M49" s="77" t="s">
        <v>249</v>
      </c>
      <c r="N49" s="77" t="s">
        <v>249</v>
      </c>
      <c r="O49" s="77" t="s">
        <v>249</v>
      </c>
      <c r="P49" s="77" t="s">
        <v>249</v>
      </c>
      <c r="Q49" s="77" t="s">
        <v>249</v>
      </c>
      <c r="R49" s="296"/>
      <c r="S49" s="77" t="s">
        <v>249</v>
      </c>
      <c r="T49" s="77" t="s">
        <v>249</v>
      </c>
      <c r="U49" s="77" t="s">
        <v>249</v>
      </c>
      <c r="V49" s="77" t="s">
        <v>249</v>
      </c>
      <c r="W49" s="77">
        <v>0</v>
      </c>
      <c r="X49" s="77">
        <v>1.4870742269298105</v>
      </c>
      <c r="Y49" s="77">
        <v>0.70457099735818829</v>
      </c>
      <c r="Z49" s="77" t="s">
        <v>249</v>
      </c>
      <c r="AA49" s="296"/>
      <c r="AB49" s="77">
        <v>0</v>
      </c>
      <c r="AC49" s="77" t="s">
        <v>249</v>
      </c>
      <c r="AD49" s="77" t="s">
        <v>249</v>
      </c>
      <c r="AE49" s="77" t="s">
        <v>249</v>
      </c>
      <c r="AF49" s="77" t="s">
        <v>249</v>
      </c>
      <c r="AG49" s="78"/>
    </row>
    <row r="50" spans="1:33" s="76" customFormat="1" ht="12.6" customHeight="1" x14ac:dyDescent="0.15">
      <c r="A50" s="78"/>
      <c r="B50" s="505"/>
      <c r="C50" s="507"/>
      <c r="D50" s="502"/>
      <c r="E50" s="499"/>
      <c r="F50" s="304" t="s">
        <v>135</v>
      </c>
      <c r="G50" s="528"/>
      <c r="H50" s="455"/>
      <c r="I50" s="296"/>
      <c r="J50" s="77" t="s">
        <v>249</v>
      </c>
      <c r="K50" s="77" t="s">
        <v>249</v>
      </c>
      <c r="L50" s="77" t="s">
        <v>249</v>
      </c>
      <c r="M50" s="77" t="s">
        <v>249</v>
      </c>
      <c r="N50" s="77" t="s">
        <v>249</v>
      </c>
      <c r="O50" s="77" t="s">
        <v>249</v>
      </c>
      <c r="P50" s="77" t="s">
        <v>249</v>
      </c>
      <c r="Q50" s="77" t="s">
        <v>249</v>
      </c>
      <c r="R50" s="296"/>
      <c r="S50" s="77" t="s">
        <v>249</v>
      </c>
      <c r="T50" s="77" t="s">
        <v>249</v>
      </c>
      <c r="U50" s="77" t="s">
        <v>249</v>
      </c>
      <c r="V50" s="77" t="s">
        <v>249</v>
      </c>
      <c r="W50" s="77">
        <v>0</v>
      </c>
      <c r="X50" s="77">
        <v>1.4870742269298105</v>
      </c>
      <c r="Y50" s="77">
        <v>0.70457099735818829</v>
      </c>
      <c r="Z50" s="77" t="s">
        <v>249</v>
      </c>
      <c r="AA50" s="296"/>
      <c r="AB50" s="77">
        <v>0</v>
      </c>
      <c r="AC50" s="77" t="s">
        <v>249</v>
      </c>
      <c r="AD50" s="77" t="s">
        <v>249</v>
      </c>
      <c r="AE50" s="77" t="s">
        <v>249</v>
      </c>
      <c r="AF50" s="77" t="s">
        <v>249</v>
      </c>
      <c r="AG50" s="78"/>
    </row>
    <row r="51" spans="1:33" s="76" customFormat="1" ht="12.6" customHeight="1" x14ac:dyDescent="0.15">
      <c r="A51" s="78"/>
      <c r="B51" s="505"/>
      <c r="C51" s="507"/>
      <c r="D51" s="502"/>
      <c r="E51" s="499"/>
      <c r="F51" s="304" t="s">
        <v>134</v>
      </c>
      <c r="G51" s="528"/>
      <c r="H51" s="455"/>
      <c r="I51" s="296"/>
      <c r="J51" s="77" t="s">
        <v>249</v>
      </c>
      <c r="K51" s="77" t="s">
        <v>249</v>
      </c>
      <c r="L51" s="77" t="s">
        <v>249</v>
      </c>
      <c r="M51" s="77" t="s">
        <v>249</v>
      </c>
      <c r="N51" s="77" t="s">
        <v>249</v>
      </c>
      <c r="O51" s="77" t="s">
        <v>249</v>
      </c>
      <c r="P51" s="77" t="s">
        <v>249</v>
      </c>
      <c r="Q51" s="77" t="s">
        <v>249</v>
      </c>
      <c r="R51" s="296"/>
      <c r="S51" s="77" t="s">
        <v>249</v>
      </c>
      <c r="T51" s="77" t="s">
        <v>249</v>
      </c>
      <c r="U51" s="77" t="s">
        <v>249</v>
      </c>
      <c r="V51" s="77" t="s">
        <v>249</v>
      </c>
      <c r="W51" s="77">
        <v>0</v>
      </c>
      <c r="X51" s="77">
        <v>1.4870742269298105</v>
      </c>
      <c r="Y51" s="77">
        <v>0.70457099735818829</v>
      </c>
      <c r="Z51" s="77" t="s">
        <v>249</v>
      </c>
      <c r="AA51" s="296"/>
      <c r="AB51" s="77">
        <v>0</v>
      </c>
      <c r="AC51" s="77" t="s">
        <v>249</v>
      </c>
      <c r="AD51" s="77" t="s">
        <v>249</v>
      </c>
      <c r="AE51" s="77" t="s">
        <v>249</v>
      </c>
      <c r="AF51" s="77" t="s">
        <v>249</v>
      </c>
      <c r="AG51" s="78"/>
    </row>
    <row r="52" spans="1:33" s="76" customFormat="1" ht="12.6" customHeight="1" x14ac:dyDescent="0.15">
      <c r="A52" s="78"/>
      <c r="B52" s="505"/>
      <c r="C52" s="507"/>
      <c r="D52" s="502"/>
      <c r="E52" s="499"/>
      <c r="F52" s="304" t="s">
        <v>124</v>
      </c>
      <c r="G52" s="528"/>
      <c r="H52" s="455"/>
      <c r="I52" s="296"/>
      <c r="J52" s="77" t="s">
        <v>249</v>
      </c>
      <c r="K52" s="77" t="s">
        <v>249</v>
      </c>
      <c r="L52" s="77" t="s">
        <v>249</v>
      </c>
      <c r="M52" s="77" t="s">
        <v>249</v>
      </c>
      <c r="N52" s="77" t="s">
        <v>249</v>
      </c>
      <c r="O52" s="77" t="s">
        <v>249</v>
      </c>
      <c r="P52" s="77" t="s">
        <v>249</v>
      </c>
      <c r="Q52" s="77" t="s">
        <v>249</v>
      </c>
      <c r="R52" s="296"/>
      <c r="S52" s="77" t="s">
        <v>249</v>
      </c>
      <c r="T52" s="77" t="s">
        <v>249</v>
      </c>
      <c r="U52" s="77" t="s">
        <v>249</v>
      </c>
      <c r="V52" s="77" t="s">
        <v>249</v>
      </c>
      <c r="W52" s="77">
        <v>0</v>
      </c>
      <c r="X52" s="77">
        <v>1.4870742269298105</v>
      </c>
      <c r="Y52" s="77">
        <v>0.70457099735818829</v>
      </c>
      <c r="Z52" s="77" t="s">
        <v>249</v>
      </c>
      <c r="AA52" s="296"/>
      <c r="AB52" s="77">
        <v>0</v>
      </c>
      <c r="AC52" s="77" t="s">
        <v>249</v>
      </c>
      <c r="AD52" s="77" t="s">
        <v>249</v>
      </c>
      <c r="AE52" s="77" t="s">
        <v>249</v>
      </c>
      <c r="AF52" s="77" t="s">
        <v>249</v>
      </c>
      <c r="AG52" s="78"/>
    </row>
    <row r="53" spans="1:33" s="76" customFormat="1" ht="12.6" customHeight="1" x14ac:dyDescent="0.15">
      <c r="A53" s="78"/>
      <c r="B53" s="505"/>
      <c r="C53" s="507"/>
      <c r="D53" s="502"/>
      <c r="E53" s="499"/>
      <c r="F53" s="304" t="s">
        <v>127</v>
      </c>
      <c r="G53" s="528"/>
      <c r="H53" s="455"/>
      <c r="I53" s="296"/>
      <c r="J53" s="77" t="s">
        <v>249</v>
      </c>
      <c r="K53" s="77" t="s">
        <v>249</v>
      </c>
      <c r="L53" s="77" t="s">
        <v>249</v>
      </c>
      <c r="M53" s="77" t="s">
        <v>249</v>
      </c>
      <c r="N53" s="77" t="s">
        <v>249</v>
      </c>
      <c r="O53" s="77" t="s">
        <v>249</v>
      </c>
      <c r="P53" s="77" t="s">
        <v>249</v>
      </c>
      <c r="Q53" s="77" t="s">
        <v>249</v>
      </c>
      <c r="R53" s="296"/>
      <c r="S53" s="77" t="s">
        <v>249</v>
      </c>
      <c r="T53" s="77" t="s">
        <v>249</v>
      </c>
      <c r="U53" s="77" t="s">
        <v>249</v>
      </c>
      <c r="V53" s="77" t="s">
        <v>249</v>
      </c>
      <c r="W53" s="77">
        <v>0</v>
      </c>
      <c r="X53" s="77">
        <v>1.4870742269298105</v>
      </c>
      <c r="Y53" s="77">
        <v>0.70457099735818829</v>
      </c>
      <c r="Z53" s="77" t="s">
        <v>249</v>
      </c>
      <c r="AA53" s="296"/>
      <c r="AB53" s="77">
        <v>0</v>
      </c>
      <c r="AC53" s="77" t="s">
        <v>249</v>
      </c>
      <c r="AD53" s="77" t="s">
        <v>249</v>
      </c>
      <c r="AE53" s="77" t="s">
        <v>249</v>
      </c>
      <c r="AF53" s="77" t="s">
        <v>249</v>
      </c>
      <c r="AG53" s="78"/>
    </row>
    <row r="54" spans="1:33" s="76" customFormat="1" ht="12.6" customHeight="1" x14ac:dyDescent="0.15">
      <c r="A54" s="78"/>
      <c r="B54" s="505"/>
      <c r="C54" s="507"/>
      <c r="D54" s="502"/>
      <c r="E54" s="499"/>
      <c r="F54" s="304" t="s">
        <v>125</v>
      </c>
      <c r="G54" s="528"/>
      <c r="H54" s="455"/>
      <c r="I54" s="296"/>
      <c r="J54" s="77" t="s">
        <v>249</v>
      </c>
      <c r="K54" s="77" t="s">
        <v>249</v>
      </c>
      <c r="L54" s="77" t="s">
        <v>249</v>
      </c>
      <c r="M54" s="77" t="s">
        <v>249</v>
      </c>
      <c r="N54" s="77" t="s">
        <v>249</v>
      </c>
      <c r="O54" s="77" t="s">
        <v>249</v>
      </c>
      <c r="P54" s="77" t="s">
        <v>249</v>
      </c>
      <c r="Q54" s="77" t="s">
        <v>249</v>
      </c>
      <c r="R54" s="296"/>
      <c r="S54" s="77" t="s">
        <v>249</v>
      </c>
      <c r="T54" s="77" t="s">
        <v>249</v>
      </c>
      <c r="U54" s="77" t="s">
        <v>249</v>
      </c>
      <c r="V54" s="77" t="s">
        <v>249</v>
      </c>
      <c r="W54" s="77">
        <v>0</v>
      </c>
      <c r="X54" s="77">
        <v>1.4870742269298105</v>
      </c>
      <c r="Y54" s="77">
        <v>0.70457099735818829</v>
      </c>
      <c r="Z54" s="77" t="s">
        <v>249</v>
      </c>
      <c r="AA54" s="296"/>
      <c r="AB54" s="77">
        <v>0</v>
      </c>
      <c r="AC54" s="77" t="s">
        <v>249</v>
      </c>
      <c r="AD54" s="77" t="s">
        <v>249</v>
      </c>
      <c r="AE54" s="77" t="s">
        <v>249</v>
      </c>
      <c r="AF54" s="77" t="s">
        <v>249</v>
      </c>
      <c r="AG54" s="78"/>
    </row>
    <row r="55" spans="1:33" s="76" customFormat="1" ht="12.6" customHeight="1" x14ac:dyDescent="0.15">
      <c r="A55" s="78"/>
      <c r="B55" s="505"/>
      <c r="C55" s="507" t="s">
        <v>284</v>
      </c>
      <c r="D55" s="502" t="s">
        <v>111</v>
      </c>
      <c r="E55" s="499" t="s">
        <v>313</v>
      </c>
      <c r="F55" s="304" t="s">
        <v>131</v>
      </c>
      <c r="G55" s="528"/>
      <c r="H55" s="455"/>
      <c r="I55" s="296"/>
      <c r="J55" s="77" t="s">
        <v>249</v>
      </c>
      <c r="K55" s="77" t="s">
        <v>249</v>
      </c>
      <c r="L55" s="77" t="s">
        <v>249</v>
      </c>
      <c r="M55" s="77" t="s">
        <v>249</v>
      </c>
      <c r="N55" s="77" t="s">
        <v>249</v>
      </c>
      <c r="O55" s="77" t="s">
        <v>249</v>
      </c>
      <c r="P55" s="77" t="s">
        <v>249</v>
      </c>
      <c r="Q55" s="77" t="s">
        <v>249</v>
      </c>
      <c r="R55" s="296"/>
      <c r="S55" s="77" t="s">
        <v>249</v>
      </c>
      <c r="T55" s="77" t="s">
        <v>249</v>
      </c>
      <c r="U55" s="77" t="s">
        <v>249</v>
      </c>
      <c r="V55" s="77" t="s">
        <v>249</v>
      </c>
      <c r="W55" s="77">
        <v>4.5858898534688404</v>
      </c>
      <c r="X55" s="77">
        <v>9.9756950960531068</v>
      </c>
      <c r="Y55" s="77">
        <v>4.43</v>
      </c>
      <c r="Z55" s="77" t="s">
        <v>249</v>
      </c>
      <c r="AA55" s="296"/>
      <c r="AB55" s="77">
        <v>20.827976873198978</v>
      </c>
      <c r="AC55" s="77" t="s">
        <v>249</v>
      </c>
      <c r="AD55" s="77" t="s">
        <v>249</v>
      </c>
      <c r="AE55" s="77" t="s">
        <v>249</v>
      </c>
      <c r="AF55" s="77" t="s">
        <v>249</v>
      </c>
      <c r="AG55" s="78"/>
    </row>
    <row r="56" spans="1:33" s="76" customFormat="1" ht="11.25" customHeight="1" x14ac:dyDescent="0.15">
      <c r="A56" s="78"/>
      <c r="B56" s="505"/>
      <c r="C56" s="507"/>
      <c r="D56" s="502"/>
      <c r="E56" s="499"/>
      <c r="F56" s="304" t="s">
        <v>132</v>
      </c>
      <c r="G56" s="528"/>
      <c r="H56" s="455"/>
      <c r="I56" s="296"/>
      <c r="J56" s="77" t="s">
        <v>249</v>
      </c>
      <c r="K56" s="77" t="s">
        <v>249</v>
      </c>
      <c r="L56" s="77" t="s">
        <v>249</v>
      </c>
      <c r="M56" s="77" t="s">
        <v>249</v>
      </c>
      <c r="N56" s="77" t="s">
        <v>249</v>
      </c>
      <c r="O56" s="77" t="s">
        <v>249</v>
      </c>
      <c r="P56" s="77" t="s">
        <v>249</v>
      </c>
      <c r="Q56" s="77" t="s">
        <v>249</v>
      </c>
      <c r="R56" s="296"/>
      <c r="S56" s="77" t="s">
        <v>249</v>
      </c>
      <c r="T56" s="77" t="s">
        <v>249</v>
      </c>
      <c r="U56" s="77" t="s">
        <v>249</v>
      </c>
      <c r="V56" s="77" t="s">
        <v>249</v>
      </c>
      <c r="W56" s="77">
        <v>4.5286596291411447</v>
      </c>
      <c r="X56" s="77">
        <v>9.9756950960531068</v>
      </c>
      <c r="Y56" s="77">
        <v>4.43</v>
      </c>
      <c r="Z56" s="77" t="s">
        <v>249</v>
      </c>
      <c r="AA56" s="296"/>
      <c r="AB56" s="77">
        <v>20.450772301171746</v>
      </c>
      <c r="AC56" s="77" t="s">
        <v>249</v>
      </c>
      <c r="AD56" s="77" t="s">
        <v>249</v>
      </c>
      <c r="AE56" s="77" t="s">
        <v>249</v>
      </c>
      <c r="AF56" s="77" t="s">
        <v>249</v>
      </c>
      <c r="AG56" s="78"/>
    </row>
    <row r="57" spans="1:33" s="76" customFormat="1" ht="11.25" customHeight="1" x14ac:dyDescent="0.15">
      <c r="A57" s="78"/>
      <c r="B57" s="505"/>
      <c r="C57" s="507"/>
      <c r="D57" s="502"/>
      <c r="E57" s="499"/>
      <c r="F57" s="304" t="s">
        <v>129</v>
      </c>
      <c r="G57" s="528"/>
      <c r="H57" s="455"/>
      <c r="I57" s="296"/>
      <c r="J57" s="77" t="s">
        <v>249</v>
      </c>
      <c r="K57" s="77" t="s">
        <v>249</v>
      </c>
      <c r="L57" s="77" t="s">
        <v>249</v>
      </c>
      <c r="M57" s="77" t="s">
        <v>249</v>
      </c>
      <c r="N57" s="77" t="s">
        <v>249</v>
      </c>
      <c r="O57" s="77" t="s">
        <v>249</v>
      </c>
      <c r="P57" s="77" t="s">
        <v>249</v>
      </c>
      <c r="Q57" s="77" t="s">
        <v>249</v>
      </c>
      <c r="R57" s="296"/>
      <c r="S57" s="77" t="s">
        <v>249</v>
      </c>
      <c r="T57" s="77" t="s">
        <v>249</v>
      </c>
      <c r="U57" s="77" t="s">
        <v>249</v>
      </c>
      <c r="V57" s="77" t="s">
        <v>249</v>
      </c>
      <c r="W57" s="77">
        <v>4.6252573118737148</v>
      </c>
      <c r="X57" s="77">
        <v>9.9756950960531068</v>
      </c>
      <c r="Y57" s="77">
        <v>4.43</v>
      </c>
      <c r="Z57" s="77" t="s">
        <v>249</v>
      </c>
      <c r="AA57" s="296"/>
      <c r="AB57" s="77">
        <v>21.093801142045734</v>
      </c>
      <c r="AC57" s="77" t="s">
        <v>249</v>
      </c>
      <c r="AD57" s="77" t="s">
        <v>249</v>
      </c>
      <c r="AE57" s="77" t="s">
        <v>249</v>
      </c>
      <c r="AF57" s="77" t="s">
        <v>249</v>
      </c>
      <c r="AG57" s="78"/>
    </row>
    <row r="58" spans="1:33" s="76" customFormat="1" ht="11.25" customHeight="1" x14ac:dyDescent="0.15">
      <c r="A58" s="78"/>
      <c r="B58" s="505"/>
      <c r="C58" s="507"/>
      <c r="D58" s="502"/>
      <c r="E58" s="499"/>
      <c r="F58" s="304" t="s">
        <v>128</v>
      </c>
      <c r="G58" s="528"/>
      <c r="H58" s="455"/>
      <c r="I58" s="296"/>
      <c r="J58" s="77" t="s">
        <v>249</v>
      </c>
      <c r="K58" s="77" t="s">
        <v>249</v>
      </c>
      <c r="L58" s="77" t="s">
        <v>249</v>
      </c>
      <c r="M58" s="77" t="s">
        <v>249</v>
      </c>
      <c r="N58" s="77" t="s">
        <v>249</v>
      </c>
      <c r="O58" s="77" t="s">
        <v>249</v>
      </c>
      <c r="P58" s="77" t="s">
        <v>249</v>
      </c>
      <c r="Q58" s="77" t="s">
        <v>249</v>
      </c>
      <c r="R58" s="296"/>
      <c r="S58" s="77" t="s">
        <v>249</v>
      </c>
      <c r="T58" s="77" t="s">
        <v>249</v>
      </c>
      <c r="U58" s="77" t="s">
        <v>249</v>
      </c>
      <c r="V58" s="77" t="s">
        <v>249</v>
      </c>
      <c r="W58" s="77">
        <v>4.6588267577428137</v>
      </c>
      <c r="X58" s="77">
        <v>9.9756950960531068</v>
      </c>
      <c r="Y58" s="77">
        <v>4.43</v>
      </c>
      <c r="Z58" s="77" t="s">
        <v>249</v>
      </c>
      <c r="AA58" s="296"/>
      <c r="AB58" s="77">
        <v>21.332768003659304</v>
      </c>
      <c r="AC58" s="77" t="s">
        <v>249</v>
      </c>
      <c r="AD58" s="77" t="s">
        <v>249</v>
      </c>
      <c r="AE58" s="77" t="s">
        <v>249</v>
      </c>
      <c r="AF58" s="77" t="s">
        <v>249</v>
      </c>
      <c r="AG58" s="78"/>
    </row>
    <row r="59" spans="1:33" s="76" customFormat="1" ht="11.25" customHeight="1" x14ac:dyDescent="0.15">
      <c r="A59" s="78"/>
      <c r="B59" s="505"/>
      <c r="C59" s="507"/>
      <c r="D59" s="502"/>
      <c r="E59" s="499"/>
      <c r="F59" s="304" t="s">
        <v>133</v>
      </c>
      <c r="G59" s="528"/>
      <c r="H59" s="455"/>
      <c r="I59" s="296"/>
      <c r="J59" s="77" t="s">
        <v>249</v>
      </c>
      <c r="K59" s="77" t="s">
        <v>249</v>
      </c>
      <c r="L59" s="77" t="s">
        <v>249</v>
      </c>
      <c r="M59" s="77" t="s">
        <v>249</v>
      </c>
      <c r="N59" s="77" t="s">
        <v>249</v>
      </c>
      <c r="O59" s="77" t="s">
        <v>249</v>
      </c>
      <c r="P59" s="77" t="s">
        <v>249</v>
      </c>
      <c r="Q59" s="77" t="s">
        <v>249</v>
      </c>
      <c r="R59" s="296"/>
      <c r="S59" s="77" t="s">
        <v>249</v>
      </c>
      <c r="T59" s="77" t="s">
        <v>249</v>
      </c>
      <c r="U59" s="77" t="s">
        <v>249</v>
      </c>
      <c r="V59" s="77" t="s">
        <v>249</v>
      </c>
      <c r="W59" s="77">
        <v>4.5616988560456058</v>
      </c>
      <c r="X59" s="77">
        <v>9.9756950960531068</v>
      </c>
      <c r="Y59" s="77">
        <v>4.43</v>
      </c>
      <c r="Z59" s="77" t="s">
        <v>249</v>
      </c>
      <c r="AA59" s="296"/>
      <c r="AB59" s="77">
        <v>20.8615129236297</v>
      </c>
      <c r="AC59" s="77" t="s">
        <v>249</v>
      </c>
      <c r="AD59" s="77" t="s">
        <v>249</v>
      </c>
      <c r="AE59" s="77" t="s">
        <v>249</v>
      </c>
      <c r="AF59" s="77" t="s">
        <v>249</v>
      </c>
      <c r="AG59" s="78"/>
    </row>
    <row r="60" spans="1:33" s="76" customFormat="1" ht="11.25" customHeight="1" x14ac:dyDescent="0.15">
      <c r="A60" s="78"/>
      <c r="B60" s="505"/>
      <c r="C60" s="507"/>
      <c r="D60" s="502"/>
      <c r="E60" s="499"/>
      <c r="F60" s="304" t="s">
        <v>123</v>
      </c>
      <c r="G60" s="528"/>
      <c r="H60" s="455"/>
      <c r="I60" s="296"/>
      <c r="J60" s="77" t="s">
        <v>249</v>
      </c>
      <c r="K60" s="77" t="s">
        <v>249</v>
      </c>
      <c r="L60" s="77" t="s">
        <v>249</v>
      </c>
      <c r="M60" s="77" t="s">
        <v>249</v>
      </c>
      <c r="N60" s="77" t="s">
        <v>249</v>
      </c>
      <c r="O60" s="77" t="s">
        <v>249</v>
      </c>
      <c r="P60" s="77" t="s">
        <v>249</v>
      </c>
      <c r="Q60" s="77" t="s">
        <v>249</v>
      </c>
      <c r="R60" s="296"/>
      <c r="S60" s="77" t="s">
        <v>249</v>
      </c>
      <c r="T60" s="77" t="s">
        <v>249</v>
      </c>
      <c r="U60" s="77" t="s">
        <v>249</v>
      </c>
      <c r="V60" s="77" t="s">
        <v>249</v>
      </c>
      <c r="W60" s="77">
        <v>4.5066764067244529</v>
      </c>
      <c r="X60" s="77">
        <v>9.9756950960531068</v>
      </c>
      <c r="Y60" s="77">
        <v>4.43</v>
      </c>
      <c r="Z60" s="77" t="s">
        <v>249</v>
      </c>
      <c r="AA60" s="296"/>
      <c r="AB60" s="77">
        <v>20.243837159985176</v>
      </c>
      <c r="AC60" s="77" t="s">
        <v>249</v>
      </c>
      <c r="AD60" s="77" t="s">
        <v>249</v>
      </c>
      <c r="AE60" s="77" t="s">
        <v>249</v>
      </c>
      <c r="AF60" s="77" t="s">
        <v>249</v>
      </c>
      <c r="AG60" s="78"/>
    </row>
    <row r="61" spans="1:33" s="76" customFormat="1" ht="11.25" customHeight="1" x14ac:dyDescent="0.15">
      <c r="A61" s="78"/>
      <c r="B61" s="505"/>
      <c r="C61" s="507"/>
      <c r="D61" s="502"/>
      <c r="E61" s="499"/>
      <c r="F61" s="304" t="s">
        <v>122</v>
      </c>
      <c r="G61" s="528"/>
      <c r="H61" s="455"/>
      <c r="I61" s="296"/>
      <c r="J61" s="77" t="s">
        <v>249</v>
      </c>
      <c r="K61" s="77" t="s">
        <v>249</v>
      </c>
      <c r="L61" s="77" t="s">
        <v>249</v>
      </c>
      <c r="M61" s="77" t="s">
        <v>249</v>
      </c>
      <c r="N61" s="77" t="s">
        <v>249</v>
      </c>
      <c r="O61" s="77" t="s">
        <v>249</v>
      </c>
      <c r="P61" s="77" t="s">
        <v>249</v>
      </c>
      <c r="Q61" s="77" t="s">
        <v>249</v>
      </c>
      <c r="R61" s="296"/>
      <c r="S61" s="77" t="s">
        <v>249</v>
      </c>
      <c r="T61" s="77" t="s">
        <v>249</v>
      </c>
      <c r="U61" s="77" t="s">
        <v>249</v>
      </c>
      <c r="V61" s="77" t="s">
        <v>249</v>
      </c>
      <c r="W61" s="77">
        <v>4.583143211518049</v>
      </c>
      <c r="X61" s="77">
        <v>9.9756950960531068</v>
      </c>
      <c r="Y61" s="77">
        <v>4.43</v>
      </c>
      <c r="Z61" s="77" t="s">
        <v>249</v>
      </c>
      <c r="AA61" s="296"/>
      <c r="AB61" s="77">
        <v>20.569743472810451</v>
      </c>
      <c r="AC61" s="77" t="s">
        <v>249</v>
      </c>
      <c r="AD61" s="77" t="s">
        <v>249</v>
      </c>
      <c r="AE61" s="77" t="s">
        <v>249</v>
      </c>
      <c r="AF61" s="77" t="s">
        <v>249</v>
      </c>
      <c r="AG61" s="78"/>
    </row>
    <row r="62" spans="1:33" s="76" customFormat="1" ht="11.25" customHeight="1" x14ac:dyDescent="0.15">
      <c r="A62" s="78"/>
      <c r="B62" s="505"/>
      <c r="C62" s="507"/>
      <c r="D62" s="502"/>
      <c r="E62" s="499"/>
      <c r="F62" s="304" t="s">
        <v>126</v>
      </c>
      <c r="G62" s="528"/>
      <c r="H62" s="455"/>
      <c r="I62" s="296"/>
      <c r="J62" s="77" t="s">
        <v>249</v>
      </c>
      <c r="K62" s="77" t="s">
        <v>249</v>
      </c>
      <c r="L62" s="77" t="s">
        <v>249</v>
      </c>
      <c r="M62" s="77" t="s">
        <v>249</v>
      </c>
      <c r="N62" s="77" t="s">
        <v>249</v>
      </c>
      <c r="O62" s="77" t="s">
        <v>249</v>
      </c>
      <c r="P62" s="77" t="s">
        <v>249</v>
      </c>
      <c r="Q62" s="77" t="s">
        <v>249</v>
      </c>
      <c r="R62" s="296"/>
      <c r="S62" s="77" t="s">
        <v>249</v>
      </c>
      <c r="T62" s="77" t="s">
        <v>249</v>
      </c>
      <c r="U62" s="77" t="s">
        <v>249</v>
      </c>
      <c r="V62" s="77" t="s">
        <v>249</v>
      </c>
      <c r="W62" s="77">
        <v>4.5479718512711056</v>
      </c>
      <c r="X62" s="77">
        <v>9.9756950960531068</v>
      </c>
      <c r="Y62" s="77">
        <v>4.43</v>
      </c>
      <c r="Z62" s="77" t="s">
        <v>249</v>
      </c>
      <c r="AA62" s="296"/>
      <c r="AB62" s="77">
        <v>20.802418178692324</v>
      </c>
      <c r="AC62" s="77" t="s">
        <v>249</v>
      </c>
      <c r="AD62" s="77" t="s">
        <v>249</v>
      </c>
      <c r="AE62" s="77" t="s">
        <v>249</v>
      </c>
      <c r="AF62" s="77" t="s">
        <v>249</v>
      </c>
      <c r="AG62" s="78"/>
    </row>
    <row r="63" spans="1:33" s="76" customFormat="1" ht="11.25" customHeight="1" x14ac:dyDescent="0.15">
      <c r="A63" s="78"/>
      <c r="B63" s="505"/>
      <c r="C63" s="507"/>
      <c r="D63" s="502"/>
      <c r="E63" s="499"/>
      <c r="F63" s="304" t="s">
        <v>130</v>
      </c>
      <c r="G63" s="528"/>
      <c r="H63" s="455"/>
      <c r="I63" s="296"/>
      <c r="J63" s="77" t="s">
        <v>249</v>
      </c>
      <c r="K63" s="77" t="s">
        <v>249</v>
      </c>
      <c r="L63" s="77" t="s">
        <v>249</v>
      </c>
      <c r="M63" s="77" t="s">
        <v>249</v>
      </c>
      <c r="N63" s="77" t="s">
        <v>249</v>
      </c>
      <c r="O63" s="77" t="s">
        <v>249</v>
      </c>
      <c r="P63" s="77" t="s">
        <v>249</v>
      </c>
      <c r="Q63" s="77" t="s">
        <v>249</v>
      </c>
      <c r="R63" s="296"/>
      <c r="S63" s="77" t="s">
        <v>249</v>
      </c>
      <c r="T63" s="77" t="s">
        <v>249</v>
      </c>
      <c r="U63" s="77" t="s">
        <v>249</v>
      </c>
      <c r="V63" s="77" t="s">
        <v>249</v>
      </c>
      <c r="W63" s="77">
        <v>4.5582544646734542</v>
      </c>
      <c r="X63" s="77">
        <v>9.9756950960531068</v>
      </c>
      <c r="Y63" s="77">
        <v>4.43</v>
      </c>
      <c r="Z63" s="77" t="s">
        <v>249</v>
      </c>
      <c r="AA63" s="296"/>
      <c r="AB63" s="77">
        <v>20.840254339972876</v>
      </c>
      <c r="AC63" s="77" t="s">
        <v>249</v>
      </c>
      <c r="AD63" s="77" t="s">
        <v>249</v>
      </c>
      <c r="AE63" s="77" t="s">
        <v>249</v>
      </c>
      <c r="AF63" s="77" t="s">
        <v>249</v>
      </c>
      <c r="AG63" s="78"/>
    </row>
    <row r="64" spans="1:33" s="76" customFormat="1" ht="11.25" customHeight="1" x14ac:dyDescent="0.15">
      <c r="A64" s="78"/>
      <c r="B64" s="505"/>
      <c r="C64" s="507"/>
      <c r="D64" s="502"/>
      <c r="E64" s="499"/>
      <c r="F64" s="304" t="s">
        <v>135</v>
      </c>
      <c r="G64" s="528"/>
      <c r="H64" s="455"/>
      <c r="I64" s="296"/>
      <c r="J64" s="77" t="s">
        <v>249</v>
      </c>
      <c r="K64" s="77" t="s">
        <v>249</v>
      </c>
      <c r="L64" s="77" t="s">
        <v>249</v>
      </c>
      <c r="M64" s="77" t="s">
        <v>249</v>
      </c>
      <c r="N64" s="77" t="s">
        <v>249</v>
      </c>
      <c r="O64" s="77" t="s">
        <v>249</v>
      </c>
      <c r="P64" s="77" t="s">
        <v>249</v>
      </c>
      <c r="Q64" s="77" t="s">
        <v>249</v>
      </c>
      <c r="R64" s="296"/>
      <c r="S64" s="77" t="s">
        <v>249</v>
      </c>
      <c r="T64" s="77" t="s">
        <v>249</v>
      </c>
      <c r="U64" s="77" t="s">
        <v>249</v>
      </c>
      <c r="V64" s="77" t="s">
        <v>249</v>
      </c>
      <c r="W64" s="77">
        <v>4.4955437678108234</v>
      </c>
      <c r="X64" s="77">
        <v>9.9756950960531068</v>
      </c>
      <c r="Y64" s="77">
        <v>4.43</v>
      </c>
      <c r="Z64" s="77" t="s">
        <v>249</v>
      </c>
      <c r="AA64" s="296"/>
      <c r="AB64" s="77">
        <v>20.719452154909956</v>
      </c>
      <c r="AC64" s="77" t="s">
        <v>249</v>
      </c>
      <c r="AD64" s="77" t="s">
        <v>249</v>
      </c>
      <c r="AE64" s="77" t="s">
        <v>249</v>
      </c>
      <c r="AF64" s="77" t="s">
        <v>249</v>
      </c>
      <c r="AG64" s="78"/>
    </row>
    <row r="65" spans="1:33" s="76" customFormat="1" ht="11.25" customHeight="1" x14ac:dyDescent="0.15">
      <c r="A65" s="78"/>
      <c r="B65" s="505"/>
      <c r="C65" s="507"/>
      <c r="D65" s="502"/>
      <c r="E65" s="499"/>
      <c r="F65" s="304" t="s">
        <v>134</v>
      </c>
      <c r="G65" s="528"/>
      <c r="H65" s="455"/>
      <c r="I65" s="296"/>
      <c r="J65" s="77" t="s">
        <v>249</v>
      </c>
      <c r="K65" s="77" t="s">
        <v>249</v>
      </c>
      <c r="L65" s="77" t="s">
        <v>249</v>
      </c>
      <c r="M65" s="77" t="s">
        <v>249</v>
      </c>
      <c r="N65" s="77" t="s">
        <v>249</v>
      </c>
      <c r="O65" s="77" t="s">
        <v>249</v>
      </c>
      <c r="P65" s="77" t="s">
        <v>249</v>
      </c>
      <c r="Q65" s="77" t="s">
        <v>249</v>
      </c>
      <c r="R65" s="296"/>
      <c r="S65" s="77" t="s">
        <v>249</v>
      </c>
      <c r="T65" s="77" t="s">
        <v>249</v>
      </c>
      <c r="U65" s="77" t="s">
        <v>249</v>
      </c>
      <c r="V65" s="77" t="s">
        <v>249</v>
      </c>
      <c r="W65" s="77">
        <v>4.4755123629600444</v>
      </c>
      <c r="X65" s="77">
        <v>9.9756950960531068</v>
      </c>
      <c r="Y65" s="77">
        <v>4.43</v>
      </c>
      <c r="Z65" s="77" t="s">
        <v>249</v>
      </c>
      <c r="AA65" s="296"/>
      <c r="AB65" s="77">
        <v>20.517182334965703</v>
      </c>
      <c r="AC65" s="77" t="s">
        <v>249</v>
      </c>
      <c r="AD65" s="77" t="s">
        <v>249</v>
      </c>
      <c r="AE65" s="77" t="s">
        <v>249</v>
      </c>
      <c r="AF65" s="77" t="s">
        <v>249</v>
      </c>
      <c r="AG65" s="78"/>
    </row>
    <row r="66" spans="1:33" s="76" customFormat="1" ht="11.25" customHeight="1" x14ac:dyDescent="0.15">
      <c r="A66" s="78"/>
      <c r="B66" s="505"/>
      <c r="C66" s="507"/>
      <c r="D66" s="502"/>
      <c r="E66" s="499"/>
      <c r="F66" s="304" t="s">
        <v>124</v>
      </c>
      <c r="G66" s="528"/>
      <c r="H66" s="455"/>
      <c r="I66" s="296"/>
      <c r="J66" s="77" t="s">
        <v>249</v>
      </c>
      <c r="K66" s="77" t="s">
        <v>249</v>
      </c>
      <c r="L66" s="77" t="s">
        <v>249</v>
      </c>
      <c r="M66" s="77" t="s">
        <v>249</v>
      </c>
      <c r="N66" s="77" t="s">
        <v>249</v>
      </c>
      <c r="O66" s="77" t="s">
        <v>249</v>
      </c>
      <c r="P66" s="77" t="s">
        <v>249</v>
      </c>
      <c r="Q66" s="77" t="s">
        <v>249</v>
      </c>
      <c r="R66" s="296"/>
      <c r="S66" s="77" t="s">
        <v>249</v>
      </c>
      <c r="T66" s="77" t="s">
        <v>249</v>
      </c>
      <c r="U66" s="77" t="s">
        <v>249</v>
      </c>
      <c r="V66" s="77" t="s">
        <v>249</v>
      </c>
      <c r="W66" s="77">
        <v>4.5641658866161769</v>
      </c>
      <c r="X66" s="77">
        <v>9.9756950960531068</v>
      </c>
      <c r="Y66" s="77">
        <v>4.43</v>
      </c>
      <c r="Z66" s="77" t="s">
        <v>249</v>
      </c>
      <c r="AA66" s="296"/>
      <c r="AB66" s="77">
        <v>20.696038445560852</v>
      </c>
      <c r="AC66" s="77" t="s">
        <v>249</v>
      </c>
      <c r="AD66" s="77" t="s">
        <v>249</v>
      </c>
      <c r="AE66" s="77" t="s">
        <v>249</v>
      </c>
      <c r="AF66" s="77" t="s">
        <v>249</v>
      </c>
      <c r="AG66" s="78"/>
    </row>
    <row r="67" spans="1:33" s="76" customFormat="1" ht="11.25" customHeight="1" x14ac:dyDescent="0.15">
      <c r="A67" s="78"/>
      <c r="B67" s="505"/>
      <c r="C67" s="507"/>
      <c r="D67" s="502"/>
      <c r="E67" s="499"/>
      <c r="F67" s="304" t="s">
        <v>127</v>
      </c>
      <c r="G67" s="528"/>
      <c r="H67" s="455"/>
      <c r="I67" s="296"/>
      <c r="J67" s="77" t="s">
        <v>249</v>
      </c>
      <c r="K67" s="77" t="s">
        <v>249</v>
      </c>
      <c r="L67" s="77" t="s">
        <v>249</v>
      </c>
      <c r="M67" s="77" t="s">
        <v>249</v>
      </c>
      <c r="N67" s="77" t="s">
        <v>249</v>
      </c>
      <c r="O67" s="77" t="s">
        <v>249</v>
      </c>
      <c r="P67" s="77" t="s">
        <v>249</v>
      </c>
      <c r="Q67" s="77" t="s">
        <v>249</v>
      </c>
      <c r="R67" s="296"/>
      <c r="S67" s="77" t="s">
        <v>249</v>
      </c>
      <c r="T67" s="77" t="s">
        <v>249</v>
      </c>
      <c r="U67" s="77" t="s">
        <v>249</v>
      </c>
      <c r="V67" s="77" t="s">
        <v>249</v>
      </c>
      <c r="W67" s="77">
        <v>4.5677513878976033</v>
      </c>
      <c r="X67" s="77">
        <v>9.9756950960531068</v>
      </c>
      <c r="Y67" s="77">
        <v>4.43</v>
      </c>
      <c r="Z67" s="77" t="s">
        <v>249</v>
      </c>
      <c r="AA67" s="296"/>
      <c r="AB67" s="77">
        <v>20.92209552243553</v>
      </c>
      <c r="AC67" s="77" t="s">
        <v>249</v>
      </c>
      <c r="AD67" s="77" t="s">
        <v>249</v>
      </c>
      <c r="AE67" s="77" t="s">
        <v>249</v>
      </c>
      <c r="AF67" s="77" t="s">
        <v>249</v>
      </c>
      <c r="AG67" s="78"/>
    </row>
    <row r="68" spans="1:33" s="76" customFormat="1" ht="11.25" customHeight="1" x14ac:dyDescent="0.15">
      <c r="A68" s="78"/>
      <c r="B68" s="505"/>
      <c r="C68" s="507"/>
      <c r="D68" s="502"/>
      <c r="E68" s="499"/>
      <c r="F68" s="304" t="s">
        <v>125</v>
      </c>
      <c r="G68" s="528"/>
      <c r="H68" s="455"/>
      <c r="I68" s="296"/>
      <c r="J68" s="77" t="s">
        <v>249</v>
      </c>
      <c r="K68" s="77" t="s">
        <v>249</v>
      </c>
      <c r="L68" s="77" t="s">
        <v>249</v>
      </c>
      <c r="M68" s="77" t="s">
        <v>249</v>
      </c>
      <c r="N68" s="77" t="s">
        <v>249</v>
      </c>
      <c r="O68" s="77" t="s">
        <v>249</v>
      </c>
      <c r="P68" s="77" t="s">
        <v>249</v>
      </c>
      <c r="Q68" s="77" t="s">
        <v>249</v>
      </c>
      <c r="R68" s="296"/>
      <c r="S68" s="77" t="s">
        <v>249</v>
      </c>
      <c r="T68" s="77" t="s">
        <v>249</v>
      </c>
      <c r="U68" s="77" t="s">
        <v>249</v>
      </c>
      <c r="V68" s="77" t="s">
        <v>249</v>
      </c>
      <c r="W68" s="77">
        <v>4.514392127949665</v>
      </c>
      <c r="X68" s="77">
        <v>9.9756950960531068</v>
      </c>
      <c r="Y68" s="77">
        <v>4.43</v>
      </c>
      <c r="Z68" s="77" t="s">
        <v>249</v>
      </c>
      <c r="AA68" s="296"/>
      <c r="AB68" s="77">
        <v>20.431840610363274</v>
      </c>
      <c r="AC68" s="77" t="s">
        <v>249</v>
      </c>
      <c r="AD68" s="77" t="s">
        <v>249</v>
      </c>
      <c r="AE68" s="77" t="s">
        <v>249</v>
      </c>
      <c r="AF68" s="77" t="s">
        <v>249</v>
      </c>
      <c r="AG68" s="78"/>
    </row>
    <row r="69" spans="1:33" s="76" customFormat="1" ht="12.6" customHeight="1" x14ac:dyDescent="0.15">
      <c r="A69" s="78"/>
      <c r="B69" s="505"/>
      <c r="C69" s="507" t="s">
        <v>284</v>
      </c>
      <c r="D69" s="502" t="s">
        <v>139</v>
      </c>
      <c r="E69" s="499" t="s">
        <v>312</v>
      </c>
      <c r="F69" s="304" t="s">
        <v>131</v>
      </c>
      <c r="G69" s="528"/>
      <c r="H69" s="455"/>
      <c r="I69" s="296"/>
      <c r="J69" s="77" t="s">
        <v>249</v>
      </c>
      <c r="K69" s="77" t="s">
        <v>249</v>
      </c>
      <c r="L69" s="77" t="s">
        <v>249</v>
      </c>
      <c r="M69" s="77" t="s">
        <v>249</v>
      </c>
      <c r="N69" s="77" t="s">
        <v>249</v>
      </c>
      <c r="O69" s="77" t="s">
        <v>249</v>
      </c>
      <c r="P69" s="77" t="s">
        <v>249</v>
      </c>
      <c r="Q69" s="77" t="s">
        <v>249</v>
      </c>
      <c r="R69" s="296"/>
      <c r="S69" s="77" t="s">
        <v>249</v>
      </c>
      <c r="T69" s="77" t="s">
        <v>249</v>
      </c>
      <c r="U69" s="77" t="s">
        <v>249</v>
      </c>
      <c r="V69" s="77" t="s">
        <v>249</v>
      </c>
      <c r="W69" s="77">
        <v>0</v>
      </c>
      <c r="X69" s="77">
        <v>0</v>
      </c>
      <c r="Y69" s="77">
        <v>0</v>
      </c>
      <c r="Z69" s="77" t="s">
        <v>249</v>
      </c>
      <c r="AA69" s="296"/>
      <c r="AB69" s="77">
        <v>0</v>
      </c>
      <c r="AC69" s="77" t="s">
        <v>249</v>
      </c>
      <c r="AD69" s="77" t="s">
        <v>249</v>
      </c>
      <c r="AE69" s="77" t="s">
        <v>249</v>
      </c>
      <c r="AF69" s="77" t="s">
        <v>249</v>
      </c>
      <c r="AG69" s="78"/>
    </row>
    <row r="70" spans="1:33" s="76" customFormat="1" ht="11.25" customHeight="1" x14ac:dyDescent="0.15">
      <c r="A70" s="78"/>
      <c r="B70" s="505"/>
      <c r="C70" s="507"/>
      <c r="D70" s="502"/>
      <c r="E70" s="499"/>
      <c r="F70" s="304" t="s">
        <v>132</v>
      </c>
      <c r="G70" s="528"/>
      <c r="H70" s="455"/>
      <c r="I70" s="296"/>
      <c r="J70" s="77" t="s">
        <v>249</v>
      </c>
      <c r="K70" s="77" t="s">
        <v>249</v>
      </c>
      <c r="L70" s="77" t="s">
        <v>249</v>
      </c>
      <c r="M70" s="77" t="s">
        <v>249</v>
      </c>
      <c r="N70" s="77" t="s">
        <v>249</v>
      </c>
      <c r="O70" s="77" t="s">
        <v>249</v>
      </c>
      <c r="P70" s="77" t="s">
        <v>249</v>
      </c>
      <c r="Q70" s="77" t="s">
        <v>249</v>
      </c>
      <c r="R70" s="296"/>
      <c r="S70" s="77" t="s">
        <v>249</v>
      </c>
      <c r="T70" s="77" t="s">
        <v>249</v>
      </c>
      <c r="U70" s="77" t="s">
        <v>249</v>
      </c>
      <c r="V70" s="77" t="s">
        <v>249</v>
      </c>
      <c r="W70" s="77">
        <v>0</v>
      </c>
      <c r="X70" s="77">
        <v>0</v>
      </c>
      <c r="Y70" s="77">
        <v>0</v>
      </c>
      <c r="Z70" s="77" t="s">
        <v>249</v>
      </c>
      <c r="AA70" s="296"/>
      <c r="AB70" s="77">
        <v>0</v>
      </c>
      <c r="AC70" s="77" t="s">
        <v>249</v>
      </c>
      <c r="AD70" s="77" t="s">
        <v>249</v>
      </c>
      <c r="AE70" s="77" t="s">
        <v>249</v>
      </c>
      <c r="AF70" s="77" t="s">
        <v>249</v>
      </c>
      <c r="AG70" s="78"/>
    </row>
    <row r="71" spans="1:33" s="76" customFormat="1" ht="11.25" customHeight="1" x14ac:dyDescent="0.15">
      <c r="A71" s="78"/>
      <c r="B71" s="505"/>
      <c r="C71" s="507"/>
      <c r="D71" s="502"/>
      <c r="E71" s="499"/>
      <c r="F71" s="304" t="s">
        <v>129</v>
      </c>
      <c r="G71" s="528"/>
      <c r="H71" s="455"/>
      <c r="I71" s="296"/>
      <c r="J71" s="77" t="s">
        <v>249</v>
      </c>
      <c r="K71" s="77" t="s">
        <v>249</v>
      </c>
      <c r="L71" s="77" t="s">
        <v>249</v>
      </c>
      <c r="M71" s="77" t="s">
        <v>249</v>
      </c>
      <c r="N71" s="77" t="s">
        <v>249</v>
      </c>
      <c r="O71" s="77" t="s">
        <v>249</v>
      </c>
      <c r="P71" s="77" t="s">
        <v>249</v>
      </c>
      <c r="Q71" s="77" t="s">
        <v>249</v>
      </c>
      <c r="R71" s="296"/>
      <c r="S71" s="77" t="s">
        <v>249</v>
      </c>
      <c r="T71" s="77" t="s">
        <v>249</v>
      </c>
      <c r="U71" s="77" t="s">
        <v>249</v>
      </c>
      <c r="V71" s="77" t="s">
        <v>249</v>
      </c>
      <c r="W71" s="77">
        <v>0</v>
      </c>
      <c r="X71" s="77">
        <v>0</v>
      </c>
      <c r="Y71" s="77">
        <v>0</v>
      </c>
      <c r="Z71" s="77" t="s">
        <v>249</v>
      </c>
      <c r="AA71" s="296"/>
      <c r="AB71" s="77">
        <v>0</v>
      </c>
      <c r="AC71" s="77" t="s">
        <v>249</v>
      </c>
      <c r="AD71" s="77" t="s">
        <v>249</v>
      </c>
      <c r="AE71" s="77" t="s">
        <v>249</v>
      </c>
      <c r="AF71" s="77" t="s">
        <v>249</v>
      </c>
      <c r="AG71" s="78"/>
    </row>
    <row r="72" spans="1:33" s="76" customFormat="1" ht="11.25" customHeight="1" x14ac:dyDescent="0.15">
      <c r="A72" s="78"/>
      <c r="B72" s="505"/>
      <c r="C72" s="507"/>
      <c r="D72" s="502"/>
      <c r="E72" s="499"/>
      <c r="F72" s="304" t="s">
        <v>128</v>
      </c>
      <c r="G72" s="528"/>
      <c r="H72" s="455"/>
      <c r="I72" s="296"/>
      <c r="J72" s="77" t="s">
        <v>249</v>
      </c>
      <c r="K72" s="77" t="s">
        <v>249</v>
      </c>
      <c r="L72" s="77" t="s">
        <v>249</v>
      </c>
      <c r="M72" s="77" t="s">
        <v>249</v>
      </c>
      <c r="N72" s="77" t="s">
        <v>249</v>
      </c>
      <c r="O72" s="77" t="s">
        <v>249</v>
      </c>
      <c r="P72" s="77" t="s">
        <v>249</v>
      </c>
      <c r="Q72" s="77" t="s">
        <v>249</v>
      </c>
      <c r="R72" s="296"/>
      <c r="S72" s="77" t="s">
        <v>249</v>
      </c>
      <c r="T72" s="77" t="s">
        <v>249</v>
      </c>
      <c r="U72" s="77" t="s">
        <v>249</v>
      </c>
      <c r="V72" s="77" t="s">
        <v>249</v>
      </c>
      <c r="W72" s="77">
        <v>0</v>
      </c>
      <c r="X72" s="77">
        <v>0</v>
      </c>
      <c r="Y72" s="77">
        <v>0</v>
      </c>
      <c r="Z72" s="77" t="s">
        <v>249</v>
      </c>
      <c r="AA72" s="296"/>
      <c r="AB72" s="77">
        <v>0</v>
      </c>
      <c r="AC72" s="77" t="s">
        <v>249</v>
      </c>
      <c r="AD72" s="77" t="s">
        <v>249</v>
      </c>
      <c r="AE72" s="77" t="s">
        <v>249</v>
      </c>
      <c r="AF72" s="77" t="s">
        <v>249</v>
      </c>
      <c r="AG72" s="78"/>
    </row>
    <row r="73" spans="1:33" s="76" customFormat="1" ht="11.25" customHeight="1" x14ac:dyDescent="0.15">
      <c r="A73" s="78"/>
      <c r="B73" s="505"/>
      <c r="C73" s="507"/>
      <c r="D73" s="502"/>
      <c r="E73" s="499"/>
      <c r="F73" s="304" t="s">
        <v>133</v>
      </c>
      <c r="G73" s="528"/>
      <c r="H73" s="455"/>
      <c r="I73" s="296"/>
      <c r="J73" s="77" t="s">
        <v>249</v>
      </c>
      <c r="K73" s="77" t="s">
        <v>249</v>
      </c>
      <c r="L73" s="77" t="s">
        <v>249</v>
      </c>
      <c r="M73" s="77" t="s">
        <v>249</v>
      </c>
      <c r="N73" s="77" t="s">
        <v>249</v>
      </c>
      <c r="O73" s="77" t="s">
        <v>249</v>
      </c>
      <c r="P73" s="77" t="s">
        <v>249</v>
      </c>
      <c r="Q73" s="77" t="s">
        <v>249</v>
      </c>
      <c r="R73" s="296"/>
      <c r="S73" s="77" t="s">
        <v>249</v>
      </c>
      <c r="T73" s="77" t="s">
        <v>249</v>
      </c>
      <c r="U73" s="77" t="s">
        <v>249</v>
      </c>
      <c r="V73" s="77" t="s">
        <v>249</v>
      </c>
      <c r="W73" s="77">
        <v>0</v>
      </c>
      <c r="X73" s="77">
        <v>0</v>
      </c>
      <c r="Y73" s="77">
        <v>0</v>
      </c>
      <c r="Z73" s="77" t="s">
        <v>249</v>
      </c>
      <c r="AA73" s="296"/>
      <c r="AB73" s="77">
        <v>0</v>
      </c>
      <c r="AC73" s="77" t="s">
        <v>249</v>
      </c>
      <c r="AD73" s="77" t="s">
        <v>249</v>
      </c>
      <c r="AE73" s="77" t="s">
        <v>249</v>
      </c>
      <c r="AF73" s="77" t="s">
        <v>249</v>
      </c>
      <c r="AG73" s="78"/>
    </row>
    <row r="74" spans="1:33" s="76" customFormat="1" ht="11.25" customHeight="1" x14ac:dyDescent="0.15">
      <c r="A74" s="78"/>
      <c r="B74" s="505"/>
      <c r="C74" s="507"/>
      <c r="D74" s="502"/>
      <c r="E74" s="499"/>
      <c r="F74" s="304" t="s">
        <v>123</v>
      </c>
      <c r="G74" s="528"/>
      <c r="H74" s="455"/>
      <c r="I74" s="296"/>
      <c r="J74" s="77" t="s">
        <v>249</v>
      </c>
      <c r="K74" s="77" t="s">
        <v>249</v>
      </c>
      <c r="L74" s="77" t="s">
        <v>249</v>
      </c>
      <c r="M74" s="77" t="s">
        <v>249</v>
      </c>
      <c r="N74" s="77" t="s">
        <v>249</v>
      </c>
      <c r="O74" s="77" t="s">
        <v>249</v>
      </c>
      <c r="P74" s="77" t="s">
        <v>249</v>
      </c>
      <c r="Q74" s="77" t="s">
        <v>249</v>
      </c>
      <c r="R74" s="296"/>
      <c r="S74" s="77" t="s">
        <v>249</v>
      </c>
      <c r="T74" s="77" t="s">
        <v>249</v>
      </c>
      <c r="U74" s="77" t="s">
        <v>249</v>
      </c>
      <c r="V74" s="77" t="s">
        <v>249</v>
      </c>
      <c r="W74" s="77">
        <v>0</v>
      </c>
      <c r="X74" s="77">
        <v>0</v>
      </c>
      <c r="Y74" s="77">
        <v>0</v>
      </c>
      <c r="Z74" s="77" t="s">
        <v>249</v>
      </c>
      <c r="AA74" s="296"/>
      <c r="AB74" s="77">
        <v>0</v>
      </c>
      <c r="AC74" s="77" t="s">
        <v>249</v>
      </c>
      <c r="AD74" s="77" t="s">
        <v>249</v>
      </c>
      <c r="AE74" s="77" t="s">
        <v>249</v>
      </c>
      <c r="AF74" s="77" t="s">
        <v>249</v>
      </c>
      <c r="AG74" s="78"/>
    </row>
    <row r="75" spans="1:33" s="76" customFormat="1" ht="11.25" customHeight="1" x14ac:dyDescent="0.15">
      <c r="A75" s="78"/>
      <c r="B75" s="505"/>
      <c r="C75" s="507"/>
      <c r="D75" s="502"/>
      <c r="E75" s="499"/>
      <c r="F75" s="304" t="s">
        <v>122</v>
      </c>
      <c r="G75" s="528"/>
      <c r="H75" s="455"/>
      <c r="I75" s="296"/>
      <c r="J75" s="77" t="s">
        <v>249</v>
      </c>
      <c r="K75" s="77" t="s">
        <v>249</v>
      </c>
      <c r="L75" s="77" t="s">
        <v>249</v>
      </c>
      <c r="M75" s="77" t="s">
        <v>249</v>
      </c>
      <c r="N75" s="77" t="s">
        <v>249</v>
      </c>
      <c r="O75" s="77" t="s">
        <v>249</v>
      </c>
      <c r="P75" s="77" t="s">
        <v>249</v>
      </c>
      <c r="Q75" s="77" t="s">
        <v>249</v>
      </c>
      <c r="R75" s="296"/>
      <c r="S75" s="77" t="s">
        <v>249</v>
      </c>
      <c r="T75" s="77" t="s">
        <v>249</v>
      </c>
      <c r="U75" s="77" t="s">
        <v>249</v>
      </c>
      <c r="V75" s="77" t="s">
        <v>249</v>
      </c>
      <c r="W75" s="77">
        <v>0</v>
      </c>
      <c r="X75" s="77">
        <v>0</v>
      </c>
      <c r="Y75" s="77">
        <v>0</v>
      </c>
      <c r="Z75" s="77" t="s">
        <v>249</v>
      </c>
      <c r="AA75" s="296"/>
      <c r="AB75" s="77">
        <v>0</v>
      </c>
      <c r="AC75" s="77" t="s">
        <v>249</v>
      </c>
      <c r="AD75" s="77" t="s">
        <v>249</v>
      </c>
      <c r="AE75" s="77" t="s">
        <v>249</v>
      </c>
      <c r="AF75" s="77" t="s">
        <v>249</v>
      </c>
      <c r="AG75" s="78"/>
    </row>
    <row r="76" spans="1:33" s="76" customFormat="1" ht="11.25" customHeight="1" x14ac:dyDescent="0.15">
      <c r="A76" s="78"/>
      <c r="B76" s="505"/>
      <c r="C76" s="507"/>
      <c r="D76" s="502"/>
      <c r="E76" s="499"/>
      <c r="F76" s="304" t="s">
        <v>126</v>
      </c>
      <c r="G76" s="528"/>
      <c r="H76" s="455"/>
      <c r="I76" s="296"/>
      <c r="J76" s="77" t="s">
        <v>249</v>
      </c>
      <c r="K76" s="77" t="s">
        <v>249</v>
      </c>
      <c r="L76" s="77" t="s">
        <v>249</v>
      </c>
      <c r="M76" s="77" t="s">
        <v>249</v>
      </c>
      <c r="N76" s="77" t="s">
        <v>249</v>
      </c>
      <c r="O76" s="77" t="s">
        <v>249</v>
      </c>
      <c r="P76" s="77" t="s">
        <v>249</v>
      </c>
      <c r="Q76" s="77" t="s">
        <v>249</v>
      </c>
      <c r="R76" s="296"/>
      <c r="S76" s="77" t="s">
        <v>249</v>
      </c>
      <c r="T76" s="77" t="s">
        <v>249</v>
      </c>
      <c r="U76" s="77" t="s">
        <v>249</v>
      </c>
      <c r="V76" s="77" t="s">
        <v>249</v>
      </c>
      <c r="W76" s="77">
        <v>0</v>
      </c>
      <c r="X76" s="77">
        <v>0</v>
      </c>
      <c r="Y76" s="77">
        <v>0</v>
      </c>
      <c r="Z76" s="77" t="s">
        <v>249</v>
      </c>
      <c r="AA76" s="296"/>
      <c r="AB76" s="77">
        <v>0</v>
      </c>
      <c r="AC76" s="77" t="s">
        <v>249</v>
      </c>
      <c r="AD76" s="77" t="s">
        <v>249</v>
      </c>
      <c r="AE76" s="77" t="s">
        <v>249</v>
      </c>
      <c r="AF76" s="77" t="s">
        <v>249</v>
      </c>
      <c r="AG76" s="78"/>
    </row>
    <row r="77" spans="1:33" s="76" customFormat="1" ht="11.25" customHeight="1" x14ac:dyDescent="0.15">
      <c r="A77" s="78"/>
      <c r="B77" s="505"/>
      <c r="C77" s="507"/>
      <c r="D77" s="502"/>
      <c r="E77" s="499"/>
      <c r="F77" s="304" t="s">
        <v>130</v>
      </c>
      <c r="G77" s="528"/>
      <c r="H77" s="455"/>
      <c r="I77" s="296"/>
      <c r="J77" s="77" t="s">
        <v>249</v>
      </c>
      <c r="K77" s="77" t="s">
        <v>249</v>
      </c>
      <c r="L77" s="77" t="s">
        <v>249</v>
      </c>
      <c r="M77" s="77" t="s">
        <v>249</v>
      </c>
      <c r="N77" s="77" t="s">
        <v>249</v>
      </c>
      <c r="O77" s="77" t="s">
        <v>249</v>
      </c>
      <c r="P77" s="77" t="s">
        <v>249</v>
      </c>
      <c r="Q77" s="77" t="s">
        <v>249</v>
      </c>
      <c r="R77" s="296"/>
      <c r="S77" s="77" t="s">
        <v>249</v>
      </c>
      <c r="T77" s="77" t="s">
        <v>249</v>
      </c>
      <c r="U77" s="77" t="s">
        <v>249</v>
      </c>
      <c r="V77" s="77" t="s">
        <v>249</v>
      </c>
      <c r="W77" s="77">
        <v>0</v>
      </c>
      <c r="X77" s="77">
        <v>0</v>
      </c>
      <c r="Y77" s="77">
        <v>0</v>
      </c>
      <c r="Z77" s="77" t="s">
        <v>249</v>
      </c>
      <c r="AA77" s="296"/>
      <c r="AB77" s="77">
        <v>0</v>
      </c>
      <c r="AC77" s="77" t="s">
        <v>249</v>
      </c>
      <c r="AD77" s="77" t="s">
        <v>249</v>
      </c>
      <c r="AE77" s="77" t="s">
        <v>249</v>
      </c>
      <c r="AF77" s="77" t="s">
        <v>249</v>
      </c>
      <c r="AG77" s="78"/>
    </row>
    <row r="78" spans="1:33" s="76" customFormat="1" ht="11.25" customHeight="1" x14ac:dyDescent="0.15">
      <c r="A78" s="78"/>
      <c r="B78" s="505"/>
      <c r="C78" s="507"/>
      <c r="D78" s="502"/>
      <c r="E78" s="499"/>
      <c r="F78" s="304" t="s">
        <v>135</v>
      </c>
      <c r="G78" s="528"/>
      <c r="H78" s="455"/>
      <c r="I78" s="296"/>
      <c r="J78" s="77" t="s">
        <v>249</v>
      </c>
      <c r="K78" s="77" t="s">
        <v>249</v>
      </c>
      <c r="L78" s="77" t="s">
        <v>249</v>
      </c>
      <c r="M78" s="77" t="s">
        <v>249</v>
      </c>
      <c r="N78" s="77" t="s">
        <v>249</v>
      </c>
      <c r="O78" s="77" t="s">
        <v>249</v>
      </c>
      <c r="P78" s="77" t="s">
        <v>249</v>
      </c>
      <c r="Q78" s="77" t="s">
        <v>249</v>
      </c>
      <c r="R78" s="296"/>
      <c r="S78" s="77" t="s">
        <v>249</v>
      </c>
      <c r="T78" s="77" t="s">
        <v>249</v>
      </c>
      <c r="U78" s="77" t="s">
        <v>249</v>
      </c>
      <c r="V78" s="77" t="s">
        <v>249</v>
      </c>
      <c r="W78" s="77">
        <v>0</v>
      </c>
      <c r="X78" s="77">
        <v>0</v>
      </c>
      <c r="Y78" s="77">
        <v>0</v>
      </c>
      <c r="Z78" s="77" t="s">
        <v>249</v>
      </c>
      <c r="AA78" s="296"/>
      <c r="AB78" s="77">
        <v>0</v>
      </c>
      <c r="AC78" s="77" t="s">
        <v>249</v>
      </c>
      <c r="AD78" s="77" t="s">
        <v>249</v>
      </c>
      <c r="AE78" s="77" t="s">
        <v>249</v>
      </c>
      <c r="AF78" s="77" t="s">
        <v>249</v>
      </c>
      <c r="AG78" s="78"/>
    </row>
    <row r="79" spans="1:33" s="76" customFormat="1" ht="11.25" customHeight="1" x14ac:dyDescent="0.15">
      <c r="A79" s="78"/>
      <c r="B79" s="505"/>
      <c r="C79" s="507"/>
      <c r="D79" s="502"/>
      <c r="E79" s="499"/>
      <c r="F79" s="304" t="s">
        <v>134</v>
      </c>
      <c r="G79" s="528"/>
      <c r="H79" s="455"/>
      <c r="I79" s="296"/>
      <c r="J79" s="77" t="s">
        <v>249</v>
      </c>
      <c r="K79" s="77" t="s">
        <v>249</v>
      </c>
      <c r="L79" s="77" t="s">
        <v>249</v>
      </c>
      <c r="M79" s="77" t="s">
        <v>249</v>
      </c>
      <c r="N79" s="77" t="s">
        <v>249</v>
      </c>
      <c r="O79" s="77" t="s">
        <v>249</v>
      </c>
      <c r="P79" s="77" t="s">
        <v>249</v>
      </c>
      <c r="Q79" s="77" t="s">
        <v>249</v>
      </c>
      <c r="R79" s="296"/>
      <c r="S79" s="77" t="s">
        <v>249</v>
      </c>
      <c r="T79" s="77" t="s">
        <v>249</v>
      </c>
      <c r="U79" s="77" t="s">
        <v>249</v>
      </c>
      <c r="V79" s="77" t="s">
        <v>249</v>
      </c>
      <c r="W79" s="77">
        <v>0</v>
      </c>
      <c r="X79" s="77">
        <v>0</v>
      </c>
      <c r="Y79" s="77">
        <v>0</v>
      </c>
      <c r="Z79" s="77" t="s">
        <v>249</v>
      </c>
      <c r="AA79" s="296"/>
      <c r="AB79" s="77">
        <v>0</v>
      </c>
      <c r="AC79" s="77" t="s">
        <v>249</v>
      </c>
      <c r="AD79" s="77" t="s">
        <v>249</v>
      </c>
      <c r="AE79" s="77" t="s">
        <v>249</v>
      </c>
      <c r="AF79" s="77" t="s">
        <v>249</v>
      </c>
      <c r="AG79" s="78"/>
    </row>
    <row r="80" spans="1:33" s="76" customFormat="1" ht="11.25" customHeight="1" x14ac:dyDescent="0.15">
      <c r="A80" s="78"/>
      <c r="B80" s="505"/>
      <c r="C80" s="507"/>
      <c r="D80" s="502"/>
      <c r="E80" s="499"/>
      <c r="F80" s="304" t="s">
        <v>124</v>
      </c>
      <c r="G80" s="528"/>
      <c r="H80" s="455"/>
      <c r="I80" s="296"/>
      <c r="J80" s="77" t="s">
        <v>249</v>
      </c>
      <c r="K80" s="77" t="s">
        <v>249</v>
      </c>
      <c r="L80" s="77" t="s">
        <v>249</v>
      </c>
      <c r="M80" s="77" t="s">
        <v>249</v>
      </c>
      <c r="N80" s="77" t="s">
        <v>249</v>
      </c>
      <c r="O80" s="77" t="s">
        <v>249</v>
      </c>
      <c r="P80" s="77" t="s">
        <v>249</v>
      </c>
      <c r="Q80" s="77" t="s">
        <v>249</v>
      </c>
      <c r="R80" s="296"/>
      <c r="S80" s="77" t="s">
        <v>249</v>
      </c>
      <c r="T80" s="77" t="s">
        <v>249</v>
      </c>
      <c r="U80" s="77" t="s">
        <v>249</v>
      </c>
      <c r="V80" s="77" t="s">
        <v>249</v>
      </c>
      <c r="W80" s="77">
        <v>0</v>
      </c>
      <c r="X80" s="77">
        <v>0</v>
      </c>
      <c r="Y80" s="77">
        <v>0</v>
      </c>
      <c r="Z80" s="77" t="s">
        <v>249</v>
      </c>
      <c r="AA80" s="296"/>
      <c r="AB80" s="77">
        <v>0</v>
      </c>
      <c r="AC80" s="77" t="s">
        <v>249</v>
      </c>
      <c r="AD80" s="77" t="s">
        <v>249</v>
      </c>
      <c r="AE80" s="77" t="s">
        <v>249</v>
      </c>
      <c r="AF80" s="77" t="s">
        <v>249</v>
      </c>
      <c r="AG80" s="78"/>
    </row>
    <row r="81" spans="1:33" s="76" customFormat="1" ht="11.25" customHeight="1" x14ac:dyDescent="0.15">
      <c r="A81" s="78"/>
      <c r="B81" s="505"/>
      <c r="C81" s="507"/>
      <c r="D81" s="502"/>
      <c r="E81" s="499"/>
      <c r="F81" s="304" t="s">
        <v>127</v>
      </c>
      <c r="G81" s="528"/>
      <c r="H81" s="455"/>
      <c r="I81" s="296"/>
      <c r="J81" s="77" t="s">
        <v>249</v>
      </c>
      <c r="K81" s="77" t="s">
        <v>249</v>
      </c>
      <c r="L81" s="77" t="s">
        <v>249</v>
      </c>
      <c r="M81" s="77" t="s">
        <v>249</v>
      </c>
      <c r="N81" s="77" t="s">
        <v>249</v>
      </c>
      <c r="O81" s="77" t="s">
        <v>249</v>
      </c>
      <c r="P81" s="77" t="s">
        <v>249</v>
      </c>
      <c r="Q81" s="77" t="s">
        <v>249</v>
      </c>
      <c r="R81" s="296"/>
      <c r="S81" s="77" t="s">
        <v>249</v>
      </c>
      <c r="T81" s="77" t="s">
        <v>249</v>
      </c>
      <c r="U81" s="77" t="s">
        <v>249</v>
      </c>
      <c r="V81" s="77" t="s">
        <v>249</v>
      </c>
      <c r="W81" s="77">
        <v>0</v>
      </c>
      <c r="X81" s="77">
        <v>0</v>
      </c>
      <c r="Y81" s="77">
        <v>0</v>
      </c>
      <c r="Z81" s="77" t="s">
        <v>249</v>
      </c>
      <c r="AA81" s="296"/>
      <c r="AB81" s="77">
        <v>0</v>
      </c>
      <c r="AC81" s="77" t="s">
        <v>249</v>
      </c>
      <c r="AD81" s="77" t="s">
        <v>249</v>
      </c>
      <c r="AE81" s="77" t="s">
        <v>249</v>
      </c>
      <c r="AF81" s="77" t="s">
        <v>249</v>
      </c>
      <c r="AG81" s="78"/>
    </row>
    <row r="82" spans="1:33" s="76" customFormat="1" ht="11.25" customHeight="1" x14ac:dyDescent="0.15">
      <c r="A82" s="78"/>
      <c r="B82" s="505"/>
      <c r="C82" s="507"/>
      <c r="D82" s="502"/>
      <c r="E82" s="499"/>
      <c r="F82" s="304" t="s">
        <v>125</v>
      </c>
      <c r="G82" s="528"/>
      <c r="H82" s="455"/>
      <c r="I82" s="296"/>
      <c r="J82" s="77" t="s">
        <v>249</v>
      </c>
      <c r="K82" s="77" t="s">
        <v>249</v>
      </c>
      <c r="L82" s="77" t="s">
        <v>249</v>
      </c>
      <c r="M82" s="77" t="s">
        <v>249</v>
      </c>
      <c r="N82" s="77" t="s">
        <v>249</v>
      </c>
      <c r="O82" s="77" t="s">
        <v>249</v>
      </c>
      <c r="P82" s="77" t="s">
        <v>249</v>
      </c>
      <c r="Q82" s="77" t="s">
        <v>249</v>
      </c>
      <c r="R82" s="296"/>
      <c r="S82" s="77" t="s">
        <v>249</v>
      </c>
      <c r="T82" s="77" t="s">
        <v>249</v>
      </c>
      <c r="U82" s="77" t="s">
        <v>249</v>
      </c>
      <c r="V82" s="77" t="s">
        <v>249</v>
      </c>
      <c r="W82" s="77">
        <v>0</v>
      </c>
      <c r="X82" s="77">
        <v>0</v>
      </c>
      <c r="Y82" s="77">
        <v>0</v>
      </c>
      <c r="Z82" s="77" t="s">
        <v>249</v>
      </c>
      <c r="AA82" s="296"/>
      <c r="AB82" s="77">
        <v>0</v>
      </c>
      <c r="AC82" s="77" t="s">
        <v>249</v>
      </c>
      <c r="AD82" s="77" t="s">
        <v>249</v>
      </c>
      <c r="AE82" s="77" t="s">
        <v>249</v>
      </c>
      <c r="AF82" s="77" t="s">
        <v>249</v>
      </c>
      <c r="AG82" s="78"/>
    </row>
    <row r="83" spans="1:33" s="76" customFormat="1" ht="12.6" customHeight="1" x14ac:dyDescent="0.15">
      <c r="A83" s="78"/>
      <c r="B83" s="505"/>
      <c r="C83" s="507" t="s">
        <v>284</v>
      </c>
      <c r="D83" s="502" t="s">
        <v>139</v>
      </c>
      <c r="E83" s="499" t="s">
        <v>313</v>
      </c>
      <c r="F83" s="304" t="s">
        <v>131</v>
      </c>
      <c r="G83" s="528"/>
      <c r="H83" s="455"/>
      <c r="I83" s="296"/>
      <c r="J83" s="77" t="s">
        <v>249</v>
      </c>
      <c r="K83" s="77" t="s">
        <v>249</v>
      </c>
      <c r="L83" s="77" t="s">
        <v>249</v>
      </c>
      <c r="M83" s="77" t="s">
        <v>249</v>
      </c>
      <c r="N83" s="77" t="s">
        <v>249</v>
      </c>
      <c r="O83" s="77" t="s">
        <v>249</v>
      </c>
      <c r="P83" s="77" t="s">
        <v>249</v>
      </c>
      <c r="Q83" s="77" t="s">
        <v>249</v>
      </c>
      <c r="R83" s="296"/>
      <c r="S83" s="77" t="s">
        <v>249</v>
      </c>
      <c r="T83" s="77" t="s">
        <v>249</v>
      </c>
      <c r="U83" s="77" t="s">
        <v>249</v>
      </c>
      <c r="V83" s="77" t="s">
        <v>249</v>
      </c>
      <c r="W83" s="77">
        <v>0</v>
      </c>
      <c r="X83" s="77">
        <v>0</v>
      </c>
      <c r="Y83" s="77">
        <v>0</v>
      </c>
      <c r="Z83" s="77" t="s">
        <v>249</v>
      </c>
      <c r="AA83" s="296"/>
      <c r="AB83" s="77">
        <v>3.6441792373193169</v>
      </c>
      <c r="AC83" s="77" t="s">
        <v>249</v>
      </c>
      <c r="AD83" s="77" t="s">
        <v>249</v>
      </c>
      <c r="AE83" s="77" t="s">
        <v>249</v>
      </c>
      <c r="AF83" s="77" t="s">
        <v>249</v>
      </c>
      <c r="AG83" s="78"/>
    </row>
    <row r="84" spans="1:33" s="76" customFormat="1" ht="11.25" customHeight="1" x14ac:dyDescent="0.15">
      <c r="A84" s="78"/>
      <c r="B84" s="505"/>
      <c r="C84" s="507"/>
      <c r="D84" s="502"/>
      <c r="E84" s="499"/>
      <c r="F84" s="304" t="s">
        <v>132</v>
      </c>
      <c r="G84" s="528"/>
      <c r="H84" s="455"/>
      <c r="I84" s="296"/>
      <c r="J84" s="77" t="s">
        <v>249</v>
      </c>
      <c r="K84" s="77" t="s">
        <v>249</v>
      </c>
      <c r="L84" s="77" t="s">
        <v>249</v>
      </c>
      <c r="M84" s="77" t="s">
        <v>249</v>
      </c>
      <c r="N84" s="77" t="s">
        <v>249</v>
      </c>
      <c r="O84" s="77" t="s">
        <v>249</v>
      </c>
      <c r="P84" s="77" t="s">
        <v>249</v>
      </c>
      <c r="Q84" s="77" t="s">
        <v>249</v>
      </c>
      <c r="R84" s="296"/>
      <c r="S84" s="77" t="s">
        <v>249</v>
      </c>
      <c r="T84" s="77" t="s">
        <v>249</v>
      </c>
      <c r="U84" s="77" t="s">
        <v>249</v>
      </c>
      <c r="V84" s="77" t="s">
        <v>249</v>
      </c>
      <c r="W84" s="77">
        <v>0</v>
      </c>
      <c r="X84" s="77">
        <v>0</v>
      </c>
      <c r="Y84" s="77">
        <v>0</v>
      </c>
      <c r="Z84" s="77" t="s">
        <v>249</v>
      </c>
      <c r="AA84" s="296"/>
      <c r="AB84" s="77">
        <v>3.5781814172731288</v>
      </c>
      <c r="AC84" s="77" t="s">
        <v>249</v>
      </c>
      <c r="AD84" s="77" t="s">
        <v>249</v>
      </c>
      <c r="AE84" s="77" t="s">
        <v>249</v>
      </c>
      <c r="AF84" s="77" t="s">
        <v>249</v>
      </c>
      <c r="AG84" s="78"/>
    </row>
    <row r="85" spans="1:33" s="76" customFormat="1" ht="11.25" customHeight="1" x14ac:dyDescent="0.15">
      <c r="A85" s="78"/>
      <c r="B85" s="505"/>
      <c r="C85" s="507"/>
      <c r="D85" s="502"/>
      <c r="E85" s="499"/>
      <c r="F85" s="304" t="s">
        <v>129</v>
      </c>
      <c r="G85" s="528"/>
      <c r="H85" s="455"/>
      <c r="I85" s="296"/>
      <c r="J85" s="77" t="s">
        <v>249</v>
      </c>
      <c r="K85" s="77" t="s">
        <v>249</v>
      </c>
      <c r="L85" s="77" t="s">
        <v>249</v>
      </c>
      <c r="M85" s="77" t="s">
        <v>249</v>
      </c>
      <c r="N85" s="77" t="s">
        <v>249</v>
      </c>
      <c r="O85" s="77" t="s">
        <v>249</v>
      </c>
      <c r="P85" s="77" t="s">
        <v>249</v>
      </c>
      <c r="Q85" s="77" t="s">
        <v>249</v>
      </c>
      <c r="R85" s="296"/>
      <c r="S85" s="77" t="s">
        <v>249</v>
      </c>
      <c r="T85" s="77" t="s">
        <v>249</v>
      </c>
      <c r="U85" s="77" t="s">
        <v>249</v>
      </c>
      <c r="V85" s="77" t="s">
        <v>249</v>
      </c>
      <c r="W85" s="77">
        <v>0</v>
      </c>
      <c r="X85" s="77">
        <v>0</v>
      </c>
      <c r="Y85" s="77">
        <v>0</v>
      </c>
      <c r="Z85" s="77" t="s">
        <v>249</v>
      </c>
      <c r="AA85" s="296"/>
      <c r="AB85" s="77">
        <v>3.6906893370378095</v>
      </c>
      <c r="AC85" s="77" t="s">
        <v>249</v>
      </c>
      <c r="AD85" s="77" t="s">
        <v>249</v>
      </c>
      <c r="AE85" s="77" t="s">
        <v>249</v>
      </c>
      <c r="AF85" s="77" t="s">
        <v>249</v>
      </c>
      <c r="AG85" s="78"/>
    </row>
    <row r="86" spans="1:33" s="76" customFormat="1" ht="11.25" customHeight="1" x14ac:dyDescent="0.15">
      <c r="A86" s="78"/>
      <c r="B86" s="505"/>
      <c r="C86" s="507"/>
      <c r="D86" s="502"/>
      <c r="E86" s="499"/>
      <c r="F86" s="304" t="s">
        <v>128</v>
      </c>
      <c r="G86" s="528"/>
      <c r="H86" s="455"/>
      <c r="I86" s="296"/>
      <c r="J86" s="77" t="s">
        <v>249</v>
      </c>
      <c r="K86" s="77" t="s">
        <v>249</v>
      </c>
      <c r="L86" s="77" t="s">
        <v>249</v>
      </c>
      <c r="M86" s="77" t="s">
        <v>249</v>
      </c>
      <c r="N86" s="77" t="s">
        <v>249</v>
      </c>
      <c r="O86" s="77" t="s">
        <v>249</v>
      </c>
      <c r="P86" s="77" t="s">
        <v>249</v>
      </c>
      <c r="Q86" s="77" t="s">
        <v>249</v>
      </c>
      <c r="R86" s="296"/>
      <c r="S86" s="77" t="s">
        <v>249</v>
      </c>
      <c r="T86" s="77" t="s">
        <v>249</v>
      </c>
      <c r="U86" s="77" t="s">
        <v>249</v>
      </c>
      <c r="V86" s="77" t="s">
        <v>249</v>
      </c>
      <c r="W86" s="77">
        <v>0</v>
      </c>
      <c r="X86" s="77">
        <v>0</v>
      </c>
      <c r="Y86" s="77">
        <v>0</v>
      </c>
      <c r="Z86" s="77" t="s">
        <v>249</v>
      </c>
      <c r="AA86" s="296"/>
      <c r="AB86" s="77">
        <v>3.7325003146858649</v>
      </c>
      <c r="AC86" s="77" t="s">
        <v>249</v>
      </c>
      <c r="AD86" s="77" t="s">
        <v>249</v>
      </c>
      <c r="AE86" s="77" t="s">
        <v>249</v>
      </c>
      <c r="AF86" s="77" t="s">
        <v>249</v>
      </c>
      <c r="AG86" s="78"/>
    </row>
    <row r="87" spans="1:33" s="76" customFormat="1" ht="11.25" customHeight="1" x14ac:dyDescent="0.15">
      <c r="A87" s="78"/>
      <c r="B87" s="505"/>
      <c r="C87" s="507"/>
      <c r="D87" s="502"/>
      <c r="E87" s="499"/>
      <c r="F87" s="304" t="s">
        <v>133</v>
      </c>
      <c r="G87" s="528"/>
      <c r="H87" s="455"/>
      <c r="I87" s="296"/>
      <c r="J87" s="77" t="s">
        <v>249</v>
      </c>
      <c r="K87" s="77" t="s">
        <v>249</v>
      </c>
      <c r="L87" s="77" t="s">
        <v>249</v>
      </c>
      <c r="M87" s="77" t="s">
        <v>249</v>
      </c>
      <c r="N87" s="77" t="s">
        <v>249</v>
      </c>
      <c r="O87" s="77" t="s">
        <v>249</v>
      </c>
      <c r="P87" s="77" t="s">
        <v>249</v>
      </c>
      <c r="Q87" s="77" t="s">
        <v>249</v>
      </c>
      <c r="R87" s="296"/>
      <c r="S87" s="77" t="s">
        <v>249</v>
      </c>
      <c r="T87" s="77" t="s">
        <v>249</v>
      </c>
      <c r="U87" s="77" t="s">
        <v>249</v>
      </c>
      <c r="V87" s="77" t="s">
        <v>249</v>
      </c>
      <c r="W87" s="77">
        <v>0</v>
      </c>
      <c r="X87" s="77">
        <v>0</v>
      </c>
      <c r="Y87" s="77">
        <v>0</v>
      </c>
      <c r="Z87" s="77" t="s">
        <v>249</v>
      </c>
      <c r="AA87" s="296"/>
      <c r="AB87" s="77">
        <v>3.6500468921292559</v>
      </c>
      <c r="AC87" s="77" t="s">
        <v>249</v>
      </c>
      <c r="AD87" s="77" t="s">
        <v>249</v>
      </c>
      <c r="AE87" s="77" t="s">
        <v>249</v>
      </c>
      <c r="AF87" s="77" t="s">
        <v>249</v>
      </c>
      <c r="AG87" s="78"/>
    </row>
    <row r="88" spans="1:33" s="76" customFormat="1" ht="11.25" customHeight="1" x14ac:dyDescent="0.15">
      <c r="A88" s="78"/>
      <c r="B88" s="505"/>
      <c r="C88" s="507"/>
      <c r="D88" s="502"/>
      <c r="E88" s="499"/>
      <c r="F88" s="304" t="s">
        <v>123</v>
      </c>
      <c r="G88" s="528"/>
      <c r="H88" s="455"/>
      <c r="I88" s="296"/>
      <c r="J88" s="77" t="s">
        <v>249</v>
      </c>
      <c r="K88" s="77" t="s">
        <v>249</v>
      </c>
      <c r="L88" s="77" t="s">
        <v>249</v>
      </c>
      <c r="M88" s="77" t="s">
        <v>249</v>
      </c>
      <c r="N88" s="77" t="s">
        <v>249</v>
      </c>
      <c r="O88" s="77" t="s">
        <v>249</v>
      </c>
      <c r="P88" s="77" t="s">
        <v>249</v>
      </c>
      <c r="Q88" s="77" t="s">
        <v>249</v>
      </c>
      <c r="R88" s="296"/>
      <c r="S88" s="77" t="s">
        <v>249</v>
      </c>
      <c r="T88" s="77" t="s">
        <v>249</v>
      </c>
      <c r="U88" s="77" t="s">
        <v>249</v>
      </c>
      <c r="V88" s="77" t="s">
        <v>249</v>
      </c>
      <c r="W88" s="77">
        <v>0</v>
      </c>
      <c r="X88" s="77">
        <v>0</v>
      </c>
      <c r="Y88" s="77">
        <v>0</v>
      </c>
      <c r="Z88" s="77" t="s">
        <v>249</v>
      </c>
      <c r="AA88" s="296"/>
      <c r="AB88" s="77">
        <v>3.5419748884501487</v>
      </c>
      <c r="AC88" s="77" t="s">
        <v>249</v>
      </c>
      <c r="AD88" s="77" t="s">
        <v>249</v>
      </c>
      <c r="AE88" s="77" t="s">
        <v>249</v>
      </c>
      <c r="AF88" s="77" t="s">
        <v>249</v>
      </c>
      <c r="AG88" s="78"/>
    </row>
    <row r="89" spans="1:33" s="76" customFormat="1" ht="11.25" customHeight="1" x14ac:dyDescent="0.15">
      <c r="A89" s="78"/>
      <c r="B89" s="505"/>
      <c r="C89" s="507"/>
      <c r="D89" s="502"/>
      <c r="E89" s="499"/>
      <c r="F89" s="304" t="s">
        <v>122</v>
      </c>
      <c r="G89" s="528"/>
      <c r="H89" s="455"/>
      <c r="I89" s="296"/>
      <c r="J89" s="77" t="s">
        <v>249</v>
      </c>
      <c r="K89" s="77" t="s">
        <v>249</v>
      </c>
      <c r="L89" s="77" t="s">
        <v>249</v>
      </c>
      <c r="M89" s="77" t="s">
        <v>249</v>
      </c>
      <c r="N89" s="77" t="s">
        <v>249</v>
      </c>
      <c r="O89" s="77" t="s">
        <v>249</v>
      </c>
      <c r="P89" s="77" t="s">
        <v>249</v>
      </c>
      <c r="Q89" s="77" t="s">
        <v>249</v>
      </c>
      <c r="R89" s="296"/>
      <c r="S89" s="77" t="s">
        <v>249</v>
      </c>
      <c r="T89" s="77" t="s">
        <v>249</v>
      </c>
      <c r="U89" s="77" t="s">
        <v>249</v>
      </c>
      <c r="V89" s="77" t="s">
        <v>249</v>
      </c>
      <c r="W89" s="77">
        <v>0</v>
      </c>
      <c r="X89" s="77">
        <v>0</v>
      </c>
      <c r="Y89" s="77">
        <v>0</v>
      </c>
      <c r="Z89" s="77" t="s">
        <v>249</v>
      </c>
      <c r="AA89" s="296"/>
      <c r="AB89" s="77">
        <v>3.5989972783701902</v>
      </c>
      <c r="AC89" s="77" t="s">
        <v>249</v>
      </c>
      <c r="AD89" s="77" t="s">
        <v>249</v>
      </c>
      <c r="AE89" s="77" t="s">
        <v>249</v>
      </c>
      <c r="AF89" s="77" t="s">
        <v>249</v>
      </c>
      <c r="AG89" s="78"/>
    </row>
    <row r="90" spans="1:33" s="76" customFormat="1" ht="11.25" customHeight="1" x14ac:dyDescent="0.15">
      <c r="A90" s="78"/>
      <c r="B90" s="505"/>
      <c r="C90" s="507"/>
      <c r="D90" s="502"/>
      <c r="E90" s="499"/>
      <c r="F90" s="304" t="s">
        <v>126</v>
      </c>
      <c r="G90" s="528"/>
      <c r="H90" s="455"/>
      <c r="I90" s="296"/>
      <c r="J90" s="77" t="s">
        <v>249</v>
      </c>
      <c r="K90" s="77" t="s">
        <v>249</v>
      </c>
      <c r="L90" s="77" t="s">
        <v>249</v>
      </c>
      <c r="M90" s="77" t="s">
        <v>249</v>
      </c>
      <c r="N90" s="77" t="s">
        <v>249</v>
      </c>
      <c r="O90" s="77" t="s">
        <v>249</v>
      </c>
      <c r="P90" s="77" t="s">
        <v>249</v>
      </c>
      <c r="Q90" s="77" t="s">
        <v>249</v>
      </c>
      <c r="R90" s="296"/>
      <c r="S90" s="77" t="s">
        <v>249</v>
      </c>
      <c r="T90" s="77" t="s">
        <v>249</v>
      </c>
      <c r="U90" s="77" t="s">
        <v>249</v>
      </c>
      <c r="V90" s="77" t="s">
        <v>249</v>
      </c>
      <c r="W90" s="77">
        <v>0</v>
      </c>
      <c r="X90" s="77">
        <v>0</v>
      </c>
      <c r="Y90" s="77">
        <v>0</v>
      </c>
      <c r="Z90" s="77" t="s">
        <v>249</v>
      </c>
      <c r="AA90" s="296"/>
      <c r="AB90" s="77">
        <v>3.6397073452857711</v>
      </c>
      <c r="AC90" s="77" t="s">
        <v>249</v>
      </c>
      <c r="AD90" s="77" t="s">
        <v>249</v>
      </c>
      <c r="AE90" s="77" t="s">
        <v>249</v>
      </c>
      <c r="AF90" s="77" t="s">
        <v>249</v>
      </c>
      <c r="AG90" s="78"/>
    </row>
    <row r="91" spans="1:33" s="76" customFormat="1" ht="11.25" customHeight="1" x14ac:dyDescent="0.15">
      <c r="A91" s="78"/>
      <c r="B91" s="505"/>
      <c r="C91" s="507"/>
      <c r="D91" s="502"/>
      <c r="E91" s="499"/>
      <c r="F91" s="304" t="s">
        <v>130</v>
      </c>
      <c r="G91" s="528"/>
      <c r="H91" s="455"/>
      <c r="I91" s="296"/>
      <c r="J91" s="77" t="s">
        <v>249</v>
      </c>
      <c r="K91" s="77" t="s">
        <v>249</v>
      </c>
      <c r="L91" s="77" t="s">
        <v>249</v>
      </c>
      <c r="M91" s="77" t="s">
        <v>249</v>
      </c>
      <c r="N91" s="77" t="s">
        <v>249</v>
      </c>
      <c r="O91" s="77" t="s">
        <v>249</v>
      </c>
      <c r="P91" s="77" t="s">
        <v>249</v>
      </c>
      <c r="Q91" s="77" t="s">
        <v>249</v>
      </c>
      <c r="R91" s="296"/>
      <c r="S91" s="77" t="s">
        <v>249</v>
      </c>
      <c r="T91" s="77" t="s">
        <v>249</v>
      </c>
      <c r="U91" s="77" t="s">
        <v>249</v>
      </c>
      <c r="V91" s="77" t="s">
        <v>249</v>
      </c>
      <c r="W91" s="77">
        <v>0</v>
      </c>
      <c r="X91" s="77">
        <v>0</v>
      </c>
      <c r="Y91" s="77">
        <v>0</v>
      </c>
      <c r="Z91" s="77" t="s">
        <v>249</v>
      </c>
      <c r="AA91" s="296"/>
      <c r="AB91" s="77">
        <v>3.6463273715224953</v>
      </c>
      <c r="AC91" s="77" t="s">
        <v>249</v>
      </c>
      <c r="AD91" s="77" t="s">
        <v>249</v>
      </c>
      <c r="AE91" s="77" t="s">
        <v>249</v>
      </c>
      <c r="AF91" s="77" t="s">
        <v>249</v>
      </c>
      <c r="AG91" s="78"/>
    </row>
    <row r="92" spans="1:33" s="76" customFormat="1" ht="11.25" customHeight="1" x14ac:dyDescent="0.15">
      <c r="A92" s="78"/>
      <c r="B92" s="505"/>
      <c r="C92" s="507"/>
      <c r="D92" s="502"/>
      <c r="E92" s="499"/>
      <c r="F92" s="304" t="s">
        <v>135</v>
      </c>
      <c r="G92" s="528"/>
      <c r="H92" s="455"/>
      <c r="I92" s="296"/>
      <c r="J92" s="77" t="s">
        <v>249</v>
      </c>
      <c r="K92" s="77" t="s">
        <v>249</v>
      </c>
      <c r="L92" s="77" t="s">
        <v>249</v>
      </c>
      <c r="M92" s="77" t="s">
        <v>249</v>
      </c>
      <c r="N92" s="77" t="s">
        <v>249</v>
      </c>
      <c r="O92" s="77" t="s">
        <v>249</v>
      </c>
      <c r="P92" s="77" t="s">
        <v>249</v>
      </c>
      <c r="Q92" s="77" t="s">
        <v>249</v>
      </c>
      <c r="R92" s="296"/>
      <c r="S92" s="77" t="s">
        <v>249</v>
      </c>
      <c r="T92" s="77" t="s">
        <v>249</v>
      </c>
      <c r="U92" s="77" t="s">
        <v>249</v>
      </c>
      <c r="V92" s="77" t="s">
        <v>249</v>
      </c>
      <c r="W92" s="77">
        <v>0</v>
      </c>
      <c r="X92" s="77">
        <v>0</v>
      </c>
      <c r="Y92" s="77">
        <v>0</v>
      </c>
      <c r="Z92" s="77" t="s">
        <v>249</v>
      </c>
      <c r="AA92" s="296"/>
      <c r="AB92" s="77">
        <v>3.6251911460835489</v>
      </c>
      <c r="AC92" s="77" t="s">
        <v>249</v>
      </c>
      <c r="AD92" s="77" t="s">
        <v>249</v>
      </c>
      <c r="AE92" s="77" t="s">
        <v>249</v>
      </c>
      <c r="AF92" s="77" t="s">
        <v>249</v>
      </c>
      <c r="AG92" s="78"/>
    </row>
    <row r="93" spans="1:33" s="76" customFormat="1" ht="11.25" customHeight="1" x14ac:dyDescent="0.15">
      <c r="A93" s="78"/>
      <c r="B93" s="505"/>
      <c r="C93" s="507"/>
      <c r="D93" s="502"/>
      <c r="E93" s="499"/>
      <c r="F93" s="304" t="s">
        <v>134</v>
      </c>
      <c r="G93" s="528"/>
      <c r="H93" s="455"/>
      <c r="I93" s="296"/>
      <c r="J93" s="77" t="s">
        <v>249</v>
      </c>
      <c r="K93" s="77" t="s">
        <v>249</v>
      </c>
      <c r="L93" s="77" t="s">
        <v>249</v>
      </c>
      <c r="M93" s="77" t="s">
        <v>249</v>
      </c>
      <c r="N93" s="77" t="s">
        <v>249</v>
      </c>
      <c r="O93" s="77" t="s">
        <v>249</v>
      </c>
      <c r="P93" s="77" t="s">
        <v>249</v>
      </c>
      <c r="Q93" s="77" t="s">
        <v>249</v>
      </c>
      <c r="R93" s="296"/>
      <c r="S93" s="77" t="s">
        <v>249</v>
      </c>
      <c r="T93" s="77" t="s">
        <v>249</v>
      </c>
      <c r="U93" s="77" t="s">
        <v>249</v>
      </c>
      <c r="V93" s="77" t="s">
        <v>249</v>
      </c>
      <c r="W93" s="77">
        <v>0</v>
      </c>
      <c r="X93" s="77">
        <v>0</v>
      </c>
      <c r="Y93" s="77">
        <v>0</v>
      </c>
      <c r="Z93" s="77" t="s">
        <v>249</v>
      </c>
      <c r="AA93" s="296"/>
      <c r="AB93" s="77">
        <v>3.5898008879387131</v>
      </c>
      <c r="AC93" s="77" t="s">
        <v>249</v>
      </c>
      <c r="AD93" s="77" t="s">
        <v>249</v>
      </c>
      <c r="AE93" s="77" t="s">
        <v>249</v>
      </c>
      <c r="AF93" s="77" t="s">
        <v>249</v>
      </c>
      <c r="AG93" s="78"/>
    </row>
    <row r="94" spans="1:33" s="76" customFormat="1" ht="11.25" customHeight="1" x14ac:dyDescent="0.15">
      <c r="A94" s="78"/>
      <c r="B94" s="505"/>
      <c r="C94" s="507"/>
      <c r="D94" s="502"/>
      <c r="E94" s="499"/>
      <c r="F94" s="304" t="s">
        <v>124</v>
      </c>
      <c r="G94" s="528"/>
      <c r="H94" s="455"/>
      <c r="I94" s="296"/>
      <c r="J94" s="77" t="s">
        <v>249</v>
      </c>
      <c r="K94" s="77" t="s">
        <v>249</v>
      </c>
      <c r="L94" s="77" t="s">
        <v>249</v>
      </c>
      <c r="M94" s="77" t="s">
        <v>249</v>
      </c>
      <c r="N94" s="77" t="s">
        <v>249</v>
      </c>
      <c r="O94" s="77" t="s">
        <v>249</v>
      </c>
      <c r="P94" s="77" t="s">
        <v>249</v>
      </c>
      <c r="Q94" s="77" t="s">
        <v>249</v>
      </c>
      <c r="R94" s="296"/>
      <c r="S94" s="77" t="s">
        <v>249</v>
      </c>
      <c r="T94" s="77" t="s">
        <v>249</v>
      </c>
      <c r="U94" s="77" t="s">
        <v>249</v>
      </c>
      <c r="V94" s="77" t="s">
        <v>249</v>
      </c>
      <c r="W94" s="77">
        <v>0</v>
      </c>
      <c r="X94" s="77">
        <v>0</v>
      </c>
      <c r="Y94" s="77">
        <v>0</v>
      </c>
      <c r="Z94" s="77" t="s">
        <v>249</v>
      </c>
      <c r="AA94" s="296"/>
      <c r="AB94" s="77">
        <v>3.6210945526410803</v>
      </c>
      <c r="AC94" s="77" t="s">
        <v>249</v>
      </c>
      <c r="AD94" s="77" t="s">
        <v>249</v>
      </c>
      <c r="AE94" s="77" t="s">
        <v>249</v>
      </c>
      <c r="AF94" s="77" t="s">
        <v>249</v>
      </c>
      <c r="AG94" s="78"/>
    </row>
    <row r="95" spans="1:33" s="76" customFormat="1" ht="11.25" customHeight="1" x14ac:dyDescent="0.15">
      <c r="A95" s="78"/>
      <c r="B95" s="505"/>
      <c r="C95" s="507"/>
      <c r="D95" s="502"/>
      <c r="E95" s="499"/>
      <c r="F95" s="304" t="s">
        <v>127</v>
      </c>
      <c r="G95" s="528"/>
      <c r="H95" s="455"/>
      <c r="I95" s="296"/>
      <c r="J95" s="77" t="s">
        <v>249</v>
      </c>
      <c r="K95" s="77" t="s">
        <v>249</v>
      </c>
      <c r="L95" s="77" t="s">
        <v>249</v>
      </c>
      <c r="M95" s="77" t="s">
        <v>249</v>
      </c>
      <c r="N95" s="77" t="s">
        <v>249</v>
      </c>
      <c r="O95" s="77" t="s">
        <v>249</v>
      </c>
      <c r="P95" s="77" t="s">
        <v>249</v>
      </c>
      <c r="Q95" s="77" t="s">
        <v>249</v>
      </c>
      <c r="R95" s="296"/>
      <c r="S95" s="77" t="s">
        <v>249</v>
      </c>
      <c r="T95" s="77" t="s">
        <v>249</v>
      </c>
      <c r="U95" s="77" t="s">
        <v>249</v>
      </c>
      <c r="V95" s="77" t="s">
        <v>249</v>
      </c>
      <c r="W95" s="77">
        <v>0</v>
      </c>
      <c r="X95" s="77">
        <v>0</v>
      </c>
      <c r="Y95" s="77">
        <v>0</v>
      </c>
      <c r="Z95" s="77" t="s">
        <v>249</v>
      </c>
      <c r="AA95" s="296"/>
      <c r="AB95" s="77">
        <v>3.6606467622008974</v>
      </c>
      <c r="AC95" s="77" t="s">
        <v>249</v>
      </c>
      <c r="AD95" s="77" t="s">
        <v>249</v>
      </c>
      <c r="AE95" s="77" t="s">
        <v>249</v>
      </c>
      <c r="AF95" s="77" t="s">
        <v>249</v>
      </c>
      <c r="AG95" s="78"/>
    </row>
    <row r="96" spans="1:33" s="76" customFormat="1" ht="11.25" customHeight="1" thickBot="1" x14ac:dyDescent="0.2">
      <c r="A96" s="78"/>
      <c r="B96" s="505"/>
      <c r="C96" s="509"/>
      <c r="D96" s="510"/>
      <c r="E96" s="511"/>
      <c r="F96" s="305" t="s">
        <v>125</v>
      </c>
      <c r="G96" s="528"/>
      <c r="H96" s="455"/>
      <c r="I96" s="296"/>
      <c r="J96" s="77" t="s">
        <v>249</v>
      </c>
      <c r="K96" s="77" t="s">
        <v>249</v>
      </c>
      <c r="L96" s="77" t="s">
        <v>249</v>
      </c>
      <c r="M96" s="77" t="s">
        <v>249</v>
      </c>
      <c r="N96" s="77" t="s">
        <v>249</v>
      </c>
      <c r="O96" s="77" t="s">
        <v>249</v>
      </c>
      <c r="P96" s="77" t="s">
        <v>249</v>
      </c>
      <c r="Q96" s="77" t="s">
        <v>249</v>
      </c>
      <c r="R96" s="296"/>
      <c r="S96" s="77" t="s">
        <v>249</v>
      </c>
      <c r="T96" s="77" t="s">
        <v>249</v>
      </c>
      <c r="U96" s="77" t="s">
        <v>249</v>
      </c>
      <c r="V96" s="77" t="s">
        <v>249</v>
      </c>
      <c r="W96" s="77">
        <v>0</v>
      </c>
      <c r="X96" s="77">
        <v>0</v>
      </c>
      <c r="Y96" s="77">
        <v>0</v>
      </c>
      <c r="Z96" s="77" t="s">
        <v>249</v>
      </c>
      <c r="AA96" s="296"/>
      <c r="AB96" s="77">
        <v>3.5748690228436746</v>
      </c>
      <c r="AC96" s="77" t="s">
        <v>249</v>
      </c>
      <c r="AD96" s="77" t="s">
        <v>249</v>
      </c>
      <c r="AE96" s="77" t="s">
        <v>249</v>
      </c>
      <c r="AF96" s="77" t="s">
        <v>249</v>
      </c>
      <c r="AG96" s="78"/>
    </row>
    <row r="97" spans="1:33" s="76" customFormat="1" ht="11.25" customHeight="1" x14ac:dyDescent="0.15">
      <c r="A97" s="78"/>
      <c r="B97" s="505"/>
      <c r="C97" s="508" t="s">
        <v>314</v>
      </c>
      <c r="D97" s="501" t="s">
        <v>311</v>
      </c>
      <c r="E97" s="503" t="s">
        <v>312</v>
      </c>
      <c r="F97" s="303" t="s">
        <v>131</v>
      </c>
      <c r="G97" s="528"/>
      <c r="H97" s="455"/>
      <c r="I97" s="296"/>
      <c r="J97" s="77" t="s">
        <v>249</v>
      </c>
      <c r="K97" s="77" t="s">
        <v>249</v>
      </c>
      <c r="L97" s="77" t="s">
        <v>249</v>
      </c>
      <c r="M97" s="77" t="s">
        <v>249</v>
      </c>
      <c r="N97" s="77" t="s">
        <v>249</v>
      </c>
      <c r="O97" s="77" t="s">
        <v>249</v>
      </c>
      <c r="P97" s="77" t="s">
        <v>249</v>
      </c>
      <c r="Q97" s="77" t="s">
        <v>249</v>
      </c>
      <c r="R97" s="296"/>
      <c r="S97" s="77" t="s">
        <v>249</v>
      </c>
      <c r="T97" s="77" t="s">
        <v>249</v>
      </c>
      <c r="U97" s="77" t="s">
        <v>249</v>
      </c>
      <c r="V97" s="77" t="s">
        <v>249</v>
      </c>
      <c r="W97" s="77">
        <v>0</v>
      </c>
      <c r="X97" s="77">
        <v>1.4870742269298105</v>
      </c>
      <c r="Y97" s="77">
        <v>0.70457099735818829</v>
      </c>
      <c r="Z97" s="77" t="s">
        <v>249</v>
      </c>
      <c r="AA97" s="296"/>
      <c r="AB97" s="77">
        <v>0</v>
      </c>
      <c r="AC97" s="77" t="s">
        <v>249</v>
      </c>
      <c r="AD97" s="77" t="s">
        <v>249</v>
      </c>
      <c r="AE97" s="77" t="s">
        <v>249</v>
      </c>
      <c r="AF97" s="77" t="s">
        <v>249</v>
      </c>
      <c r="AG97" s="78"/>
    </row>
    <row r="98" spans="1:33" s="76" customFormat="1" ht="12.6" customHeight="1" x14ac:dyDescent="0.15">
      <c r="A98" s="78"/>
      <c r="B98" s="505"/>
      <c r="C98" s="507"/>
      <c r="D98" s="502"/>
      <c r="E98" s="499"/>
      <c r="F98" s="304" t="s">
        <v>132</v>
      </c>
      <c r="G98" s="528"/>
      <c r="H98" s="455"/>
      <c r="I98" s="296"/>
      <c r="J98" s="77" t="s">
        <v>249</v>
      </c>
      <c r="K98" s="77" t="s">
        <v>249</v>
      </c>
      <c r="L98" s="77" t="s">
        <v>249</v>
      </c>
      <c r="M98" s="77" t="s">
        <v>249</v>
      </c>
      <c r="N98" s="77" t="s">
        <v>249</v>
      </c>
      <c r="O98" s="77" t="s">
        <v>249</v>
      </c>
      <c r="P98" s="77" t="s">
        <v>249</v>
      </c>
      <c r="Q98" s="77" t="s">
        <v>249</v>
      </c>
      <c r="R98" s="296"/>
      <c r="S98" s="77" t="s">
        <v>249</v>
      </c>
      <c r="T98" s="77" t="s">
        <v>249</v>
      </c>
      <c r="U98" s="77" t="s">
        <v>249</v>
      </c>
      <c r="V98" s="77" t="s">
        <v>249</v>
      </c>
      <c r="W98" s="77">
        <v>0</v>
      </c>
      <c r="X98" s="77">
        <v>1.4870742269298105</v>
      </c>
      <c r="Y98" s="77">
        <v>0.70457099735818829</v>
      </c>
      <c r="Z98" s="77" t="s">
        <v>249</v>
      </c>
      <c r="AA98" s="296"/>
      <c r="AB98" s="77">
        <v>0</v>
      </c>
      <c r="AC98" s="77" t="s">
        <v>249</v>
      </c>
      <c r="AD98" s="77" t="s">
        <v>249</v>
      </c>
      <c r="AE98" s="77" t="s">
        <v>249</v>
      </c>
      <c r="AF98" s="77" t="s">
        <v>249</v>
      </c>
      <c r="AG98" s="78"/>
    </row>
    <row r="99" spans="1:33" s="76" customFormat="1" ht="12.6" customHeight="1" x14ac:dyDescent="0.15">
      <c r="A99" s="78"/>
      <c r="B99" s="505"/>
      <c r="C99" s="507"/>
      <c r="D99" s="502"/>
      <c r="E99" s="499"/>
      <c r="F99" s="304" t="s">
        <v>129</v>
      </c>
      <c r="G99" s="528"/>
      <c r="H99" s="455"/>
      <c r="I99" s="296"/>
      <c r="J99" s="77" t="s">
        <v>249</v>
      </c>
      <c r="K99" s="77" t="s">
        <v>249</v>
      </c>
      <c r="L99" s="77" t="s">
        <v>249</v>
      </c>
      <c r="M99" s="77" t="s">
        <v>249</v>
      </c>
      <c r="N99" s="77" t="s">
        <v>249</v>
      </c>
      <c r="O99" s="77" t="s">
        <v>249</v>
      </c>
      <c r="P99" s="77" t="s">
        <v>249</v>
      </c>
      <c r="Q99" s="77" t="s">
        <v>249</v>
      </c>
      <c r="R99" s="296"/>
      <c r="S99" s="77" t="s">
        <v>249</v>
      </c>
      <c r="T99" s="77" t="s">
        <v>249</v>
      </c>
      <c r="U99" s="77" t="s">
        <v>249</v>
      </c>
      <c r="V99" s="77" t="s">
        <v>249</v>
      </c>
      <c r="W99" s="77">
        <v>0</v>
      </c>
      <c r="X99" s="77">
        <v>1.4870742269298105</v>
      </c>
      <c r="Y99" s="77">
        <v>0.70457099735818829</v>
      </c>
      <c r="Z99" s="77" t="s">
        <v>249</v>
      </c>
      <c r="AA99" s="296"/>
      <c r="AB99" s="77">
        <v>0</v>
      </c>
      <c r="AC99" s="77" t="s">
        <v>249</v>
      </c>
      <c r="AD99" s="77" t="s">
        <v>249</v>
      </c>
      <c r="AE99" s="77" t="s">
        <v>249</v>
      </c>
      <c r="AF99" s="77" t="s">
        <v>249</v>
      </c>
      <c r="AG99" s="78"/>
    </row>
    <row r="100" spans="1:33" s="76" customFormat="1" ht="12.6" customHeight="1" x14ac:dyDescent="0.15">
      <c r="A100" s="78"/>
      <c r="B100" s="505"/>
      <c r="C100" s="507"/>
      <c r="D100" s="502"/>
      <c r="E100" s="499"/>
      <c r="F100" s="304" t="s">
        <v>128</v>
      </c>
      <c r="G100" s="528"/>
      <c r="H100" s="455"/>
      <c r="I100" s="296"/>
      <c r="J100" s="77" t="s">
        <v>249</v>
      </c>
      <c r="K100" s="77" t="s">
        <v>249</v>
      </c>
      <c r="L100" s="77" t="s">
        <v>249</v>
      </c>
      <c r="M100" s="77" t="s">
        <v>249</v>
      </c>
      <c r="N100" s="77" t="s">
        <v>249</v>
      </c>
      <c r="O100" s="77" t="s">
        <v>249</v>
      </c>
      <c r="P100" s="77" t="s">
        <v>249</v>
      </c>
      <c r="Q100" s="77" t="s">
        <v>249</v>
      </c>
      <c r="R100" s="296"/>
      <c r="S100" s="77" t="s">
        <v>249</v>
      </c>
      <c r="T100" s="77" t="s">
        <v>249</v>
      </c>
      <c r="U100" s="77" t="s">
        <v>249</v>
      </c>
      <c r="V100" s="77" t="s">
        <v>249</v>
      </c>
      <c r="W100" s="77">
        <v>0</v>
      </c>
      <c r="X100" s="77">
        <v>1.4870742269298105</v>
      </c>
      <c r="Y100" s="77">
        <v>0.70457099735818829</v>
      </c>
      <c r="Z100" s="77" t="s">
        <v>249</v>
      </c>
      <c r="AA100" s="296"/>
      <c r="AB100" s="77">
        <v>0</v>
      </c>
      <c r="AC100" s="77" t="s">
        <v>249</v>
      </c>
      <c r="AD100" s="77" t="s">
        <v>249</v>
      </c>
      <c r="AE100" s="77" t="s">
        <v>249</v>
      </c>
      <c r="AF100" s="77" t="s">
        <v>249</v>
      </c>
      <c r="AG100" s="78"/>
    </row>
    <row r="101" spans="1:33" s="76" customFormat="1" ht="12.6" customHeight="1" x14ac:dyDescent="0.15">
      <c r="A101" s="78"/>
      <c r="B101" s="505"/>
      <c r="C101" s="507"/>
      <c r="D101" s="502"/>
      <c r="E101" s="499"/>
      <c r="F101" s="304" t="s">
        <v>133</v>
      </c>
      <c r="G101" s="528"/>
      <c r="H101" s="455"/>
      <c r="I101" s="296"/>
      <c r="J101" s="77" t="s">
        <v>249</v>
      </c>
      <c r="K101" s="77" t="s">
        <v>249</v>
      </c>
      <c r="L101" s="77" t="s">
        <v>249</v>
      </c>
      <c r="M101" s="77" t="s">
        <v>249</v>
      </c>
      <c r="N101" s="77" t="s">
        <v>249</v>
      </c>
      <c r="O101" s="77" t="s">
        <v>249</v>
      </c>
      <c r="P101" s="77" t="s">
        <v>249</v>
      </c>
      <c r="Q101" s="77" t="s">
        <v>249</v>
      </c>
      <c r="R101" s="296"/>
      <c r="S101" s="77" t="s">
        <v>249</v>
      </c>
      <c r="T101" s="77" t="s">
        <v>249</v>
      </c>
      <c r="U101" s="77" t="s">
        <v>249</v>
      </c>
      <c r="V101" s="77" t="s">
        <v>249</v>
      </c>
      <c r="W101" s="77">
        <v>0</v>
      </c>
      <c r="X101" s="77">
        <v>1.4870742269298105</v>
      </c>
      <c r="Y101" s="77">
        <v>0.70457099735818829</v>
      </c>
      <c r="Z101" s="77" t="s">
        <v>249</v>
      </c>
      <c r="AA101" s="296"/>
      <c r="AB101" s="77">
        <v>0</v>
      </c>
      <c r="AC101" s="77" t="s">
        <v>249</v>
      </c>
      <c r="AD101" s="77" t="s">
        <v>249</v>
      </c>
      <c r="AE101" s="77" t="s">
        <v>249</v>
      </c>
      <c r="AF101" s="77" t="s">
        <v>249</v>
      </c>
      <c r="AG101" s="78"/>
    </row>
    <row r="102" spans="1:33" s="76" customFormat="1" ht="12.6" customHeight="1" x14ac:dyDescent="0.15">
      <c r="A102" s="78"/>
      <c r="B102" s="505"/>
      <c r="C102" s="507"/>
      <c r="D102" s="502"/>
      <c r="E102" s="499"/>
      <c r="F102" s="304" t="s">
        <v>123</v>
      </c>
      <c r="G102" s="528"/>
      <c r="H102" s="455"/>
      <c r="I102" s="296"/>
      <c r="J102" s="77" t="s">
        <v>249</v>
      </c>
      <c r="K102" s="77" t="s">
        <v>249</v>
      </c>
      <c r="L102" s="77" t="s">
        <v>249</v>
      </c>
      <c r="M102" s="77" t="s">
        <v>249</v>
      </c>
      <c r="N102" s="77" t="s">
        <v>249</v>
      </c>
      <c r="O102" s="77" t="s">
        <v>249</v>
      </c>
      <c r="P102" s="77" t="s">
        <v>249</v>
      </c>
      <c r="Q102" s="77" t="s">
        <v>249</v>
      </c>
      <c r="R102" s="296"/>
      <c r="S102" s="77" t="s">
        <v>249</v>
      </c>
      <c r="T102" s="77" t="s">
        <v>249</v>
      </c>
      <c r="U102" s="77" t="s">
        <v>249</v>
      </c>
      <c r="V102" s="77" t="s">
        <v>249</v>
      </c>
      <c r="W102" s="77">
        <v>0</v>
      </c>
      <c r="X102" s="77">
        <v>1.4870742269298105</v>
      </c>
      <c r="Y102" s="77">
        <v>0.70457099735818829</v>
      </c>
      <c r="Z102" s="77" t="s">
        <v>249</v>
      </c>
      <c r="AA102" s="296"/>
      <c r="AB102" s="77">
        <v>0</v>
      </c>
      <c r="AC102" s="77" t="s">
        <v>249</v>
      </c>
      <c r="AD102" s="77" t="s">
        <v>249</v>
      </c>
      <c r="AE102" s="77" t="s">
        <v>249</v>
      </c>
      <c r="AF102" s="77" t="s">
        <v>249</v>
      </c>
      <c r="AG102" s="78"/>
    </row>
    <row r="103" spans="1:33" s="76" customFormat="1" ht="12.6" customHeight="1" x14ac:dyDescent="0.15">
      <c r="A103" s="78"/>
      <c r="B103" s="505"/>
      <c r="C103" s="507"/>
      <c r="D103" s="502"/>
      <c r="E103" s="499"/>
      <c r="F103" s="304" t="s">
        <v>122</v>
      </c>
      <c r="G103" s="528"/>
      <c r="H103" s="455"/>
      <c r="I103" s="296"/>
      <c r="J103" s="77" t="s">
        <v>249</v>
      </c>
      <c r="K103" s="77" t="s">
        <v>249</v>
      </c>
      <c r="L103" s="77" t="s">
        <v>249</v>
      </c>
      <c r="M103" s="77" t="s">
        <v>249</v>
      </c>
      <c r="N103" s="77" t="s">
        <v>249</v>
      </c>
      <c r="O103" s="77" t="s">
        <v>249</v>
      </c>
      <c r="P103" s="77" t="s">
        <v>249</v>
      </c>
      <c r="Q103" s="77" t="s">
        <v>249</v>
      </c>
      <c r="R103" s="296"/>
      <c r="S103" s="77" t="s">
        <v>249</v>
      </c>
      <c r="T103" s="77" t="s">
        <v>249</v>
      </c>
      <c r="U103" s="77" t="s">
        <v>249</v>
      </c>
      <c r="V103" s="77" t="s">
        <v>249</v>
      </c>
      <c r="W103" s="77">
        <v>0</v>
      </c>
      <c r="X103" s="77">
        <v>1.4870742269298105</v>
      </c>
      <c r="Y103" s="77">
        <v>0.70457099735818829</v>
      </c>
      <c r="Z103" s="77" t="s">
        <v>249</v>
      </c>
      <c r="AA103" s="296"/>
      <c r="AB103" s="77">
        <v>0</v>
      </c>
      <c r="AC103" s="77" t="s">
        <v>249</v>
      </c>
      <c r="AD103" s="77" t="s">
        <v>249</v>
      </c>
      <c r="AE103" s="77" t="s">
        <v>249</v>
      </c>
      <c r="AF103" s="77" t="s">
        <v>249</v>
      </c>
      <c r="AG103" s="78"/>
    </row>
    <row r="104" spans="1:33" s="76" customFormat="1" ht="12.6" customHeight="1" x14ac:dyDescent="0.15">
      <c r="A104" s="78"/>
      <c r="B104" s="505"/>
      <c r="C104" s="507"/>
      <c r="D104" s="502"/>
      <c r="E104" s="499"/>
      <c r="F104" s="304" t="s">
        <v>126</v>
      </c>
      <c r="G104" s="528"/>
      <c r="H104" s="455"/>
      <c r="I104" s="296"/>
      <c r="J104" s="77" t="s">
        <v>249</v>
      </c>
      <c r="K104" s="77" t="s">
        <v>249</v>
      </c>
      <c r="L104" s="77" t="s">
        <v>249</v>
      </c>
      <c r="M104" s="77" t="s">
        <v>249</v>
      </c>
      <c r="N104" s="77" t="s">
        <v>249</v>
      </c>
      <c r="O104" s="77" t="s">
        <v>249</v>
      </c>
      <c r="P104" s="77" t="s">
        <v>249</v>
      </c>
      <c r="Q104" s="77" t="s">
        <v>249</v>
      </c>
      <c r="R104" s="296"/>
      <c r="S104" s="77" t="s">
        <v>249</v>
      </c>
      <c r="T104" s="77" t="s">
        <v>249</v>
      </c>
      <c r="U104" s="77" t="s">
        <v>249</v>
      </c>
      <c r="V104" s="77" t="s">
        <v>249</v>
      </c>
      <c r="W104" s="77">
        <v>0</v>
      </c>
      <c r="X104" s="77">
        <v>1.4870742269298105</v>
      </c>
      <c r="Y104" s="77">
        <v>0.70457099735818829</v>
      </c>
      <c r="Z104" s="77" t="s">
        <v>249</v>
      </c>
      <c r="AA104" s="296"/>
      <c r="AB104" s="77">
        <v>0</v>
      </c>
      <c r="AC104" s="77" t="s">
        <v>249</v>
      </c>
      <c r="AD104" s="77" t="s">
        <v>249</v>
      </c>
      <c r="AE104" s="77" t="s">
        <v>249</v>
      </c>
      <c r="AF104" s="77" t="s">
        <v>249</v>
      </c>
      <c r="AG104" s="78"/>
    </row>
    <row r="105" spans="1:33" s="76" customFormat="1" ht="12.6" customHeight="1" x14ac:dyDescent="0.15">
      <c r="A105" s="78"/>
      <c r="B105" s="505"/>
      <c r="C105" s="507"/>
      <c r="D105" s="502"/>
      <c r="E105" s="499"/>
      <c r="F105" s="304" t="s">
        <v>130</v>
      </c>
      <c r="G105" s="528"/>
      <c r="H105" s="455"/>
      <c r="I105" s="296"/>
      <c r="J105" s="77" t="s">
        <v>249</v>
      </c>
      <c r="K105" s="77" t="s">
        <v>249</v>
      </c>
      <c r="L105" s="77" t="s">
        <v>249</v>
      </c>
      <c r="M105" s="77" t="s">
        <v>249</v>
      </c>
      <c r="N105" s="77" t="s">
        <v>249</v>
      </c>
      <c r="O105" s="77" t="s">
        <v>249</v>
      </c>
      <c r="P105" s="77" t="s">
        <v>249</v>
      </c>
      <c r="Q105" s="77" t="s">
        <v>249</v>
      </c>
      <c r="R105" s="296"/>
      <c r="S105" s="77" t="s">
        <v>249</v>
      </c>
      <c r="T105" s="77" t="s">
        <v>249</v>
      </c>
      <c r="U105" s="77" t="s">
        <v>249</v>
      </c>
      <c r="V105" s="77" t="s">
        <v>249</v>
      </c>
      <c r="W105" s="77">
        <v>0</v>
      </c>
      <c r="X105" s="77">
        <v>1.4870742269298105</v>
      </c>
      <c r="Y105" s="77">
        <v>0.70457099735818829</v>
      </c>
      <c r="Z105" s="77" t="s">
        <v>249</v>
      </c>
      <c r="AA105" s="296"/>
      <c r="AB105" s="77">
        <v>0</v>
      </c>
      <c r="AC105" s="77" t="s">
        <v>249</v>
      </c>
      <c r="AD105" s="77" t="s">
        <v>249</v>
      </c>
      <c r="AE105" s="77" t="s">
        <v>249</v>
      </c>
      <c r="AF105" s="77" t="s">
        <v>249</v>
      </c>
      <c r="AG105" s="78"/>
    </row>
    <row r="106" spans="1:33" s="76" customFormat="1" ht="12.6" customHeight="1" x14ac:dyDescent="0.15">
      <c r="A106" s="78"/>
      <c r="B106" s="505"/>
      <c r="C106" s="507"/>
      <c r="D106" s="502"/>
      <c r="E106" s="499"/>
      <c r="F106" s="304" t="s">
        <v>135</v>
      </c>
      <c r="G106" s="528"/>
      <c r="H106" s="455"/>
      <c r="I106" s="296"/>
      <c r="J106" s="77" t="s">
        <v>249</v>
      </c>
      <c r="K106" s="77" t="s">
        <v>249</v>
      </c>
      <c r="L106" s="77" t="s">
        <v>249</v>
      </c>
      <c r="M106" s="77" t="s">
        <v>249</v>
      </c>
      <c r="N106" s="77" t="s">
        <v>249</v>
      </c>
      <c r="O106" s="77" t="s">
        <v>249</v>
      </c>
      <c r="P106" s="77" t="s">
        <v>249</v>
      </c>
      <c r="Q106" s="77" t="s">
        <v>249</v>
      </c>
      <c r="R106" s="296"/>
      <c r="S106" s="77" t="s">
        <v>249</v>
      </c>
      <c r="T106" s="77" t="s">
        <v>249</v>
      </c>
      <c r="U106" s="77" t="s">
        <v>249</v>
      </c>
      <c r="V106" s="77" t="s">
        <v>249</v>
      </c>
      <c r="W106" s="77">
        <v>0</v>
      </c>
      <c r="X106" s="77">
        <v>1.4870742269298105</v>
      </c>
      <c r="Y106" s="77">
        <v>0.70457099735818829</v>
      </c>
      <c r="Z106" s="77" t="s">
        <v>249</v>
      </c>
      <c r="AA106" s="296"/>
      <c r="AB106" s="77">
        <v>0</v>
      </c>
      <c r="AC106" s="77" t="s">
        <v>249</v>
      </c>
      <c r="AD106" s="77" t="s">
        <v>249</v>
      </c>
      <c r="AE106" s="77" t="s">
        <v>249</v>
      </c>
      <c r="AF106" s="77" t="s">
        <v>249</v>
      </c>
      <c r="AG106" s="78"/>
    </row>
    <row r="107" spans="1:33" s="76" customFormat="1" ht="12.6" customHeight="1" x14ac:dyDescent="0.15">
      <c r="A107" s="78"/>
      <c r="B107" s="505"/>
      <c r="C107" s="507"/>
      <c r="D107" s="502"/>
      <c r="E107" s="499"/>
      <c r="F107" s="304" t="s">
        <v>134</v>
      </c>
      <c r="G107" s="528"/>
      <c r="H107" s="455"/>
      <c r="I107" s="296"/>
      <c r="J107" s="77" t="s">
        <v>249</v>
      </c>
      <c r="K107" s="77" t="s">
        <v>249</v>
      </c>
      <c r="L107" s="77" t="s">
        <v>249</v>
      </c>
      <c r="M107" s="77" t="s">
        <v>249</v>
      </c>
      <c r="N107" s="77" t="s">
        <v>249</v>
      </c>
      <c r="O107" s="77" t="s">
        <v>249</v>
      </c>
      <c r="P107" s="77" t="s">
        <v>249</v>
      </c>
      <c r="Q107" s="77" t="s">
        <v>249</v>
      </c>
      <c r="R107" s="296"/>
      <c r="S107" s="77" t="s">
        <v>249</v>
      </c>
      <c r="T107" s="77" t="s">
        <v>249</v>
      </c>
      <c r="U107" s="77" t="s">
        <v>249</v>
      </c>
      <c r="V107" s="77" t="s">
        <v>249</v>
      </c>
      <c r="W107" s="77">
        <v>0</v>
      </c>
      <c r="X107" s="77">
        <v>1.4870742269298105</v>
      </c>
      <c r="Y107" s="77">
        <v>0.70457099735818829</v>
      </c>
      <c r="Z107" s="77" t="s">
        <v>249</v>
      </c>
      <c r="AA107" s="296"/>
      <c r="AB107" s="77">
        <v>0</v>
      </c>
      <c r="AC107" s="77" t="s">
        <v>249</v>
      </c>
      <c r="AD107" s="77" t="s">
        <v>249</v>
      </c>
      <c r="AE107" s="77" t="s">
        <v>249</v>
      </c>
      <c r="AF107" s="77" t="s">
        <v>249</v>
      </c>
      <c r="AG107" s="78"/>
    </row>
    <row r="108" spans="1:33" s="76" customFormat="1" ht="12.6" customHeight="1" x14ac:dyDescent="0.15">
      <c r="A108" s="78"/>
      <c r="B108" s="505"/>
      <c r="C108" s="507"/>
      <c r="D108" s="502"/>
      <c r="E108" s="499"/>
      <c r="F108" s="304" t="s">
        <v>124</v>
      </c>
      <c r="G108" s="528"/>
      <c r="H108" s="455"/>
      <c r="I108" s="296"/>
      <c r="J108" s="77" t="s">
        <v>249</v>
      </c>
      <c r="K108" s="77" t="s">
        <v>249</v>
      </c>
      <c r="L108" s="77" t="s">
        <v>249</v>
      </c>
      <c r="M108" s="77" t="s">
        <v>249</v>
      </c>
      <c r="N108" s="77" t="s">
        <v>249</v>
      </c>
      <c r="O108" s="77" t="s">
        <v>249</v>
      </c>
      <c r="P108" s="77" t="s">
        <v>249</v>
      </c>
      <c r="Q108" s="77" t="s">
        <v>249</v>
      </c>
      <c r="R108" s="296"/>
      <c r="S108" s="77" t="s">
        <v>249</v>
      </c>
      <c r="T108" s="77" t="s">
        <v>249</v>
      </c>
      <c r="U108" s="77" t="s">
        <v>249</v>
      </c>
      <c r="V108" s="77" t="s">
        <v>249</v>
      </c>
      <c r="W108" s="77">
        <v>0</v>
      </c>
      <c r="X108" s="77">
        <v>1.4870742269298105</v>
      </c>
      <c r="Y108" s="77">
        <v>0.70457099735818829</v>
      </c>
      <c r="Z108" s="77" t="s">
        <v>249</v>
      </c>
      <c r="AA108" s="296"/>
      <c r="AB108" s="77">
        <v>0</v>
      </c>
      <c r="AC108" s="77" t="s">
        <v>249</v>
      </c>
      <c r="AD108" s="77" t="s">
        <v>249</v>
      </c>
      <c r="AE108" s="77" t="s">
        <v>249</v>
      </c>
      <c r="AF108" s="77" t="s">
        <v>249</v>
      </c>
      <c r="AG108" s="78"/>
    </row>
    <row r="109" spans="1:33" s="76" customFormat="1" ht="12.6" customHeight="1" x14ac:dyDescent="0.15">
      <c r="A109" s="78"/>
      <c r="B109" s="505"/>
      <c r="C109" s="507"/>
      <c r="D109" s="502"/>
      <c r="E109" s="499"/>
      <c r="F109" s="304" t="s">
        <v>127</v>
      </c>
      <c r="G109" s="528"/>
      <c r="H109" s="455"/>
      <c r="I109" s="296"/>
      <c r="J109" s="77" t="s">
        <v>249</v>
      </c>
      <c r="K109" s="77" t="s">
        <v>249</v>
      </c>
      <c r="L109" s="77" t="s">
        <v>249</v>
      </c>
      <c r="M109" s="77" t="s">
        <v>249</v>
      </c>
      <c r="N109" s="77" t="s">
        <v>249</v>
      </c>
      <c r="O109" s="77" t="s">
        <v>249</v>
      </c>
      <c r="P109" s="77" t="s">
        <v>249</v>
      </c>
      <c r="Q109" s="77" t="s">
        <v>249</v>
      </c>
      <c r="R109" s="296"/>
      <c r="S109" s="77" t="s">
        <v>249</v>
      </c>
      <c r="T109" s="77" t="s">
        <v>249</v>
      </c>
      <c r="U109" s="77" t="s">
        <v>249</v>
      </c>
      <c r="V109" s="77" t="s">
        <v>249</v>
      </c>
      <c r="W109" s="77">
        <v>0</v>
      </c>
      <c r="X109" s="77">
        <v>1.4870742269298105</v>
      </c>
      <c r="Y109" s="77">
        <v>0.70457099735818829</v>
      </c>
      <c r="Z109" s="77" t="s">
        <v>249</v>
      </c>
      <c r="AA109" s="296"/>
      <c r="AB109" s="77">
        <v>0</v>
      </c>
      <c r="AC109" s="77" t="s">
        <v>249</v>
      </c>
      <c r="AD109" s="77" t="s">
        <v>249</v>
      </c>
      <c r="AE109" s="77" t="s">
        <v>249</v>
      </c>
      <c r="AF109" s="77" t="s">
        <v>249</v>
      </c>
      <c r="AG109" s="78"/>
    </row>
    <row r="110" spans="1:33" s="76" customFormat="1" ht="12.6" customHeight="1" x14ac:dyDescent="0.15">
      <c r="A110" s="78"/>
      <c r="B110" s="505"/>
      <c r="C110" s="507"/>
      <c r="D110" s="502"/>
      <c r="E110" s="499"/>
      <c r="F110" s="304" t="s">
        <v>125</v>
      </c>
      <c r="G110" s="528"/>
      <c r="H110" s="455"/>
      <c r="I110" s="296"/>
      <c r="J110" s="77" t="s">
        <v>249</v>
      </c>
      <c r="K110" s="77" t="s">
        <v>249</v>
      </c>
      <c r="L110" s="77" t="s">
        <v>249</v>
      </c>
      <c r="M110" s="77" t="s">
        <v>249</v>
      </c>
      <c r="N110" s="77" t="s">
        <v>249</v>
      </c>
      <c r="O110" s="77" t="s">
        <v>249</v>
      </c>
      <c r="P110" s="77" t="s">
        <v>249</v>
      </c>
      <c r="Q110" s="77" t="s">
        <v>249</v>
      </c>
      <c r="R110" s="296"/>
      <c r="S110" s="77" t="s">
        <v>249</v>
      </c>
      <c r="T110" s="77" t="s">
        <v>249</v>
      </c>
      <c r="U110" s="77" t="s">
        <v>249</v>
      </c>
      <c r="V110" s="77" t="s">
        <v>249</v>
      </c>
      <c r="W110" s="77">
        <v>0</v>
      </c>
      <c r="X110" s="77">
        <v>1.4870742269298105</v>
      </c>
      <c r="Y110" s="77">
        <v>0.70457099735818829</v>
      </c>
      <c r="Z110" s="77" t="s">
        <v>249</v>
      </c>
      <c r="AA110" s="296"/>
      <c r="AB110" s="77">
        <v>0</v>
      </c>
      <c r="AC110" s="77" t="s">
        <v>249</v>
      </c>
      <c r="AD110" s="77" t="s">
        <v>249</v>
      </c>
      <c r="AE110" s="77" t="s">
        <v>249</v>
      </c>
      <c r="AF110" s="77" t="s">
        <v>249</v>
      </c>
      <c r="AG110" s="78"/>
    </row>
    <row r="111" spans="1:33" s="76" customFormat="1" ht="12.6" customHeight="1" x14ac:dyDescent="0.15">
      <c r="A111" s="78"/>
      <c r="B111" s="505"/>
      <c r="C111" s="507" t="s">
        <v>314</v>
      </c>
      <c r="D111" s="502" t="s">
        <v>311</v>
      </c>
      <c r="E111" s="499" t="s">
        <v>313</v>
      </c>
      <c r="F111" s="304" t="s">
        <v>131</v>
      </c>
      <c r="G111" s="528"/>
      <c r="H111" s="455"/>
      <c r="I111" s="296"/>
      <c r="J111" s="77" t="s">
        <v>249</v>
      </c>
      <c r="K111" s="77" t="s">
        <v>249</v>
      </c>
      <c r="L111" s="77" t="s">
        <v>249</v>
      </c>
      <c r="M111" s="77" t="s">
        <v>249</v>
      </c>
      <c r="N111" s="77" t="s">
        <v>249</v>
      </c>
      <c r="O111" s="77" t="s">
        <v>249</v>
      </c>
      <c r="P111" s="77" t="s">
        <v>249</v>
      </c>
      <c r="Q111" s="77" t="s">
        <v>249</v>
      </c>
      <c r="R111" s="296"/>
      <c r="S111" s="77" t="s">
        <v>249</v>
      </c>
      <c r="T111" s="77" t="s">
        <v>249</v>
      </c>
      <c r="U111" s="77" t="s">
        <v>249</v>
      </c>
      <c r="V111" s="77" t="s">
        <v>249</v>
      </c>
      <c r="W111" s="77">
        <v>6.589438471117524</v>
      </c>
      <c r="X111" s="77">
        <v>9.9756950960531068</v>
      </c>
      <c r="Y111" s="77">
        <v>4.43</v>
      </c>
      <c r="Z111" s="77" t="s">
        <v>249</v>
      </c>
      <c r="AA111" s="296"/>
      <c r="AB111" s="77">
        <v>20.776449606704151</v>
      </c>
      <c r="AC111" s="77" t="s">
        <v>249</v>
      </c>
      <c r="AD111" s="77" t="s">
        <v>249</v>
      </c>
      <c r="AE111" s="77" t="s">
        <v>249</v>
      </c>
      <c r="AF111" s="77" t="s">
        <v>249</v>
      </c>
      <c r="AG111" s="78"/>
    </row>
    <row r="112" spans="1:33" s="76" customFormat="1" ht="12.6" customHeight="1" x14ac:dyDescent="0.15">
      <c r="A112" s="78"/>
      <c r="B112" s="505"/>
      <c r="C112" s="507"/>
      <c r="D112" s="502"/>
      <c r="E112" s="499"/>
      <c r="F112" s="304" t="s">
        <v>132</v>
      </c>
      <c r="G112" s="528"/>
      <c r="H112" s="455"/>
      <c r="I112" s="296"/>
      <c r="J112" s="77" t="s">
        <v>249</v>
      </c>
      <c r="K112" s="77" t="s">
        <v>249</v>
      </c>
      <c r="L112" s="77" t="s">
        <v>249</v>
      </c>
      <c r="M112" s="77" t="s">
        <v>249</v>
      </c>
      <c r="N112" s="77" t="s">
        <v>249</v>
      </c>
      <c r="O112" s="77" t="s">
        <v>249</v>
      </c>
      <c r="P112" s="77" t="s">
        <v>249</v>
      </c>
      <c r="Q112" s="77" t="s">
        <v>249</v>
      </c>
      <c r="R112" s="296"/>
      <c r="S112" s="77" t="s">
        <v>249</v>
      </c>
      <c r="T112" s="77" t="s">
        <v>249</v>
      </c>
      <c r="U112" s="77" t="s">
        <v>249</v>
      </c>
      <c r="V112" s="77" t="s">
        <v>249</v>
      </c>
      <c r="W112" s="77">
        <v>6.5144851219082414</v>
      </c>
      <c r="X112" s="77">
        <v>9.9756950960531068</v>
      </c>
      <c r="Y112" s="77">
        <v>4.43</v>
      </c>
      <c r="Z112" s="77" t="s">
        <v>249</v>
      </c>
      <c r="AA112" s="296"/>
      <c r="AB112" s="77">
        <v>20.439523217664604</v>
      </c>
      <c r="AC112" s="77" t="s">
        <v>249</v>
      </c>
      <c r="AD112" s="77" t="s">
        <v>249</v>
      </c>
      <c r="AE112" s="77" t="s">
        <v>249</v>
      </c>
      <c r="AF112" s="77" t="s">
        <v>249</v>
      </c>
      <c r="AG112" s="78"/>
    </row>
    <row r="113" spans="1:33" s="76" customFormat="1" ht="12.6" customHeight="1" x14ac:dyDescent="0.15">
      <c r="A113" s="78"/>
      <c r="B113" s="505"/>
      <c r="C113" s="507"/>
      <c r="D113" s="502"/>
      <c r="E113" s="499"/>
      <c r="F113" s="304" t="s">
        <v>129</v>
      </c>
      <c r="G113" s="528"/>
      <c r="H113" s="455"/>
      <c r="I113" s="296"/>
      <c r="J113" s="77" t="s">
        <v>249</v>
      </c>
      <c r="K113" s="77" t="s">
        <v>249</v>
      </c>
      <c r="L113" s="77" t="s">
        <v>249</v>
      </c>
      <c r="M113" s="77" t="s">
        <v>249</v>
      </c>
      <c r="N113" s="77" t="s">
        <v>249</v>
      </c>
      <c r="O113" s="77" t="s">
        <v>249</v>
      </c>
      <c r="P113" s="77" t="s">
        <v>249</v>
      </c>
      <c r="Q113" s="77" t="s">
        <v>249</v>
      </c>
      <c r="R113" s="296"/>
      <c r="S113" s="77" t="s">
        <v>249</v>
      </c>
      <c r="T113" s="77" t="s">
        <v>249</v>
      </c>
      <c r="U113" s="77" t="s">
        <v>249</v>
      </c>
      <c r="V113" s="77" t="s">
        <v>249</v>
      </c>
      <c r="W113" s="77">
        <v>6.6425540505401202</v>
      </c>
      <c r="X113" s="77">
        <v>9.9756950960531068</v>
      </c>
      <c r="Y113" s="77">
        <v>4.43</v>
      </c>
      <c r="Z113" s="77" t="s">
        <v>249</v>
      </c>
      <c r="AA113" s="296"/>
      <c r="AB113" s="77">
        <v>21.024150948431132</v>
      </c>
      <c r="AC113" s="77" t="s">
        <v>249</v>
      </c>
      <c r="AD113" s="77" t="s">
        <v>249</v>
      </c>
      <c r="AE113" s="77" t="s">
        <v>249</v>
      </c>
      <c r="AF113" s="77" t="s">
        <v>249</v>
      </c>
      <c r="AG113" s="78"/>
    </row>
    <row r="114" spans="1:33" s="76" customFormat="1" ht="12.6" customHeight="1" x14ac:dyDescent="0.15">
      <c r="A114" s="78"/>
      <c r="B114" s="505"/>
      <c r="C114" s="507"/>
      <c r="D114" s="502"/>
      <c r="E114" s="499"/>
      <c r="F114" s="304" t="s">
        <v>128</v>
      </c>
      <c r="G114" s="528"/>
      <c r="H114" s="455"/>
      <c r="I114" s="296"/>
      <c r="J114" s="77" t="s">
        <v>249</v>
      </c>
      <c r="K114" s="77" t="s">
        <v>249</v>
      </c>
      <c r="L114" s="77" t="s">
        <v>249</v>
      </c>
      <c r="M114" s="77" t="s">
        <v>249</v>
      </c>
      <c r="N114" s="77" t="s">
        <v>249</v>
      </c>
      <c r="O114" s="77" t="s">
        <v>249</v>
      </c>
      <c r="P114" s="77" t="s">
        <v>249</v>
      </c>
      <c r="Q114" s="77" t="s">
        <v>249</v>
      </c>
      <c r="R114" s="296"/>
      <c r="S114" s="77" t="s">
        <v>249</v>
      </c>
      <c r="T114" s="77" t="s">
        <v>249</v>
      </c>
      <c r="U114" s="77" t="s">
        <v>249</v>
      </c>
      <c r="V114" s="77" t="s">
        <v>249</v>
      </c>
      <c r="W114" s="77">
        <v>6.6841469186482252</v>
      </c>
      <c r="X114" s="77">
        <v>9.9756950960531068</v>
      </c>
      <c r="Y114" s="77">
        <v>4.43</v>
      </c>
      <c r="Z114" s="77" t="s">
        <v>249</v>
      </c>
      <c r="AA114" s="296"/>
      <c r="AB114" s="77">
        <v>21.237987179006147</v>
      </c>
      <c r="AC114" s="77" t="s">
        <v>249</v>
      </c>
      <c r="AD114" s="77" t="s">
        <v>249</v>
      </c>
      <c r="AE114" s="77" t="s">
        <v>249</v>
      </c>
      <c r="AF114" s="77" t="s">
        <v>249</v>
      </c>
      <c r="AG114" s="78"/>
    </row>
    <row r="115" spans="1:33" s="76" customFormat="1" ht="12.6" customHeight="1" x14ac:dyDescent="0.15">
      <c r="A115" s="78"/>
      <c r="B115" s="505"/>
      <c r="C115" s="507"/>
      <c r="D115" s="502"/>
      <c r="E115" s="499"/>
      <c r="F115" s="304" t="s">
        <v>133</v>
      </c>
      <c r="G115" s="528"/>
      <c r="H115" s="455"/>
      <c r="I115" s="296"/>
      <c r="J115" s="77" t="s">
        <v>249</v>
      </c>
      <c r="K115" s="77" t="s">
        <v>249</v>
      </c>
      <c r="L115" s="77" t="s">
        <v>249</v>
      </c>
      <c r="M115" s="77" t="s">
        <v>249</v>
      </c>
      <c r="N115" s="77" t="s">
        <v>249</v>
      </c>
      <c r="O115" s="77" t="s">
        <v>249</v>
      </c>
      <c r="P115" s="77" t="s">
        <v>249</v>
      </c>
      <c r="Q115" s="77" t="s">
        <v>249</v>
      </c>
      <c r="R115" s="296"/>
      <c r="S115" s="77" t="s">
        <v>249</v>
      </c>
      <c r="T115" s="77" t="s">
        <v>249</v>
      </c>
      <c r="U115" s="77" t="s">
        <v>249</v>
      </c>
      <c r="V115" s="77" t="s">
        <v>249</v>
      </c>
      <c r="W115" s="77">
        <v>6.5589913661887502</v>
      </c>
      <c r="X115" s="77">
        <v>9.9756950960531068</v>
      </c>
      <c r="Y115" s="77">
        <v>4.43</v>
      </c>
      <c r="Z115" s="77" t="s">
        <v>249</v>
      </c>
      <c r="AA115" s="296"/>
      <c r="AB115" s="77">
        <v>20.83766717230861</v>
      </c>
      <c r="AC115" s="77" t="s">
        <v>249</v>
      </c>
      <c r="AD115" s="77" t="s">
        <v>249</v>
      </c>
      <c r="AE115" s="77" t="s">
        <v>249</v>
      </c>
      <c r="AF115" s="77" t="s">
        <v>249</v>
      </c>
      <c r="AG115" s="78"/>
    </row>
    <row r="116" spans="1:33" s="76" customFormat="1" ht="12.6" customHeight="1" x14ac:dyDescent="0.15">
      <c r="A116" s="78"/>
      <c r="B116" s="505"/>
      <c r="C116" s="507"/>
      <c r="D116" s="502"/>
      <c r="E116" s="499"/>
      <c r="F116" s="304" t="s">
        <v>123</v>
      </c>
      <c r="G116" s="528"/>
      <c r="H116" s="455"/>
      <c r="I116" s="296"/>
      <c r="J116" s="77" t="s">
        <v>249</v>
      </c>
      <c r="K116" s="77" t="s">
        <v>249</v>
      </c>
      <c r="L116" s="77" t="s">
        <v>249</v>
      </c>
      <c r="M116" s="77" t="s">
        <v>249</v>
      </c>
      <c r="N116" s="77" t="s">
        <v>249</v>
      </c>
      <c r="O116" s="77" t="s">
        <v>249</v>
      </c>
      <c r="P116" s="77" t="s">
        <v>249</v>
      </c>
      <c r="Q116" s="77" t="s">
        <v>249</v>
      </c>
      <c r="R116" s="296"/>
      <c r="S116" s="77" t="s">
        <v>249</v>
      </c>
      <c r="T116" s="77" t="s">
        <v>249</v>
      </c>
      <c r="U116" s="77" t="s">
        <v>249</v>
      </c>
      <c r="V116" s="77" t="s">
        <v>249</v>
      </c>
      <c r="W116" s="77">
        <v>6.4764453689561785</v>
      </c>
      <c r="X116" s="77">
        <v>9.9756950960531068</v>
      </c>
      <c r="Y116" s="77">
        <v>4.43</v>
      </c>
      <c r="Z116" s="77" t="s">
        <v>249</v>
      </c>
      <c r="AA116" s="296"/>
      <c r="AB116" s="77">
        <v>20.219374094906922</v>
      </c>
      <c r="AC116" s="77" t="s">
        <v>249</v>
      </c>
      <c r="AD116" s="77" t="s">
        <v>249</v>
      </c>
      <c r="AE116" s="77" t="s">
        <v>249</v>
      </c>
      <c r="AF116" s="77" t="s">
        <v>249</v>
      </c>
      <c r="AG116" s="78"/>
    </row>
    <row r="117" spans="1:33" s="76" customFormat="1" ht="12.6" customHeight="1" x14ac:dyDescent="0.15">
      <c r="A117" s="78"/>
      <c r="B117" s="505"/>
      <c r="C117" s="507"/>
      <c r="D117" s="502"/>
      <c r="E117" s="499"/>
      <c r="F117" s="304" t="s">
        <v>122</v>
      </c>
      <c r="G117" s="528"/>
      <c r="H117" s="455"/>
      <c r="I117" s="296"/>
      <c r="J117" s="77" t="s">
        <v>249</v>
      </c>
      <c r="K117" s="77" t="s">
        <v>249</v>
      </c>
      <c r="L117" s="77" t="s">
        <v>249</v>
      </c>
      <c r="M117" s="77" t="s">
        <v>249</v>
      </c>
      <c r="N117" s="77" t="s">
        <v>249</v>
      </c>
      <c r="O117" s="77" t="s">
        <v>249</v>
      </c>
      <c r="P117" s="77" t="s">
        <v>249</v>
      </c>
      <c r="Q117" s="77" t="s">
        <v>249</v>
      </c>
      <c r="R117" s="296"/>
      <c r="S117" s="77" t="s">
        <v>249</v>
      </c>
      <c r="T117" s="77" t="s">
        <v>249</v>
      </c>
      <c r="U117" s="77" t="s">
        <v>249</v>
      </c>
      <c r="V117" s="77" t="s">
        <v>249</v>
      </c>
      <c r="W117" s="77">
        <v>6.5873529519024565</v>
      </c>
      <c r="X117" s="77">
        <v>9.9756950960531068</v>
      </c>
      <c r="Y117" s="77">
        <v>4.43</v>
      </c>
      <c r="Z117" s="77" t="s">
        <v>249</v>
      </c>
      <c r="AA117" s="296"/>
      <c r="AB117" s="77">
        <v>20.533735959244328</v>
      </c>
      <c r="AC117" s="77" t="s">
        <v>249</v>
      </c>
      <c r="AD117" s="77" t="s">
        <v>249</v>
      </c>
      <c r="AE117" s="77" t="s">
        <v>249</v>
      </c>
      <c r="AF117" s="77" t="s">
        <v>249</v>
      </c>
      <c r="AG117" s="78"/>
    </row>
    <row r="118" spans="1:33" s="76" customFormat="1" ht="12.6" customHeight="1" x14ac:dyDescent="0.15">
      <c r="A118" s="78"/>
      <c r="B118" s="505"/>
      <c r="C118" s="507"/>
      <c r="D118" s="502"/>
      <c r="E118" s="499"/>
      <c r="F118" s="304" t="s">
        <v>126</v>
      </c>
      <c r="G118" s="528"/>
      <c r="H118" s="455"/>
      <c r="I118" s="296"/>
      <c r="J118" s="77" t="s">
        <v>249</v>
      </c>
      <c r="K118" s="77" t="s">
        <v>249</v>
      </c>
      <c r="L118" s="77" t="s">
        <v>249</v>
      </c>
      <c r="M118" s="77" t="s">
        <v>249</v>
      </c>
      <c r="N118" s="77" t="s">
        <v>249</v>
      </c>
      <c r="O118" s="77" t="s">
        <v>249</v>
      </c>
      <c r="P118" s="77" t="s">
        <v>249</v>
      </c>
      <c r="Q118" s="77" t="s">
        <v>249</v>
      </c>
      <c r="R118" s="296"/>
      <c r="S118" s="77" t="s">
        <v>249</v>
      </c>
      <c r="T118" s="77" t="s">
        <v>249</v>
      </c>
      <c r="U118" s="77" t="s">
        <v>249</v>
      </c>
      <c r="V118" s="77" t="s">
        <v>249</v>
      </c>
      <c r="W118" s="77">
        <v>6.5436735830868322</v>
      </c>
      <c r="X118" s="77">
        <v>9.9756950960531068</v>
      </c>
      <c r="Y118" s="77">
        <v>4.43</v>
      </c>
      <c r="Z118" s="77" t="s">
        <v>249</v>
      </c>
      <c r="AA118" s="296"/>
      <c r="AB118" s="77">
        <v>20.791660367715085</v>
      </c>
      <c r="AC118" s="77" t="s">
        <v>249</v>
      </c>
      <c r="AD118" s="77" t="s">
        <v>249</v>
      </c>
      <c r="AE118" s="77" t="s">
        <v>249</v>
      </c>
      <c r="AF118" s="77" t="s">
        <v>249</v>
      </c>
      <c r="AG118" s="78"/>
    </row>
    <row r="119" spans="1:33" s="76" customFormat="1" ht="12.6" customHeight="1" x14ac:dyDescent="0.15">
      <c r="A119" s="78"/>
      <c r="B119" s="505"/>
      <c r="C119" s="507"/>
      <c r="D119" s="502"/>
      <c r="E119" s="499"/>
      <c r="F119" s="304" t="s">
        <v>130</v>
      </c>
      <c r="G119" s="528"/>
      <c r="H119" s="455"/>
      <c r="I119" s="296"/>
      <c r="J119" s="77" t="s">
        <v>249</v>
      </c>
      <c r="K119" s="77" t="s">
        <v>249</v>
      </c>
      <c r="L119" s="77" t="s">
        <v>249</v>
      </c>
      <c r="M119" s="77" t="s">
        <v>249</v>
      </c>
      <c r="N119" s="77" t="s">
        <v>249</v>
      </c>
      <c r="O119" s="77" t="s">
        <v>249</v>
      </c>
      <c r="P119" s="77" t="s">
        <v>249</v>
      </c>
      <c r="Q119" s="77" t="s">
        <v>249</v>
      </c>
      <c r="R119" s="296"/>
      <c r="S119" s="77" t="s">
        <v>249</v>
      </c>
      <c r="T119" s="77" t="s">
        <v>249</v>
      </c>
      <c r="U119" s="77" t="s">
        <v>249</v>
      </c>
      <c r="V119" s="77" t="s">
        <v>249</v>
      </c>
      <c r="W119" s="77">
        <v>6.5514359392354615</v>
      </c>
      <c r="X119" s="77">
        <v>9.9756950960531068</v>
      </c>
      <c r="Y119" s="77">
        <v>4.43</v>
      </c>
      <c r="Z119" s="77" t="s">
        <v>249</v>
      </c>
      <c r="AA119" s="296"/>
      <c r="AB119" s="77">
        <v>20.789339339467748</v>
      </c>
      <c r="AC119" s="77" t="s">
        <v>249</v>
      </c>
      <c r="AD119" s="77" t="s">
        <v>249</v>
      </c>
      <c r="AE119" s="77" t="s">
        <v>249</v>
      </c>
      <c r="AF119" s="77" t="s">
        <v>249</v>
      </c>
      <c r="AG119" s="78"/>
    </row>
    <row r="120" spans="1:33" s="76" customFormat="1" ht="12.6" customHeight="1" x14ac:dyDescent="0.15">
      <c r="A120" s="78"/>
      <c r="B120" s="505"/>
      <c r="C120" s="507"/>
      <c r="D120" s="502"/>
      <c r="E120" s="499"/>
      <c r="F120" s="304" t="s">
        <v>135</v>
      </c>
      <c r="G120" s="528"/>
      <c r="H120" s="455"/>
      <c r="I120" s="296"/>
      <c r="J120" s="77" t="s">
        <v>249</v>
      </c>
      <c r="K120" s="77" t="s">
        <v>249</v>
      </c>
      <c r="L120" s="77" t="s">
        <v>249</v>
      </c>
      <c r="M120" s="77" t="s">
        <v>249</v>
      </c>
      <c r="N120" s="77" t="s">
        <v>249</v>
      </c>
      <c r="O120" s="77" t="s">
        <v>249</v>
      </c>
      <c r="P120" s="77" t="s">
        <v>249</v>
      </c>
      <c r="Q120" s="77" t="s">
        <v>249</v>
      </c>
      <c r="R120" s="296"/>
      <c r="S120" s="77" t="s">
        <v>249</v>
      </c>
      <c r="T120" s="77" t="s">
        <v>249</v>
      </c>
      <c r="U120" s="77" t="s">
        <v>249</v>
      </c>
      <c r="V120" s="77" t="s">
        <v>249</v>
      </c>
      <c r="W120" s="77">
        <v>6.4670012065997176</v>
      </c>
      <c r="X120" s="77">
        <v>9.9756950960531068</v>
      </c>
      <c r="Y120" s="77">
        <v>4.43</v>
      </c>
      <c r="Z120" s="77" t="s">
        <v>249</v>
      </c>
      <c r="AA120" s="296"/>
      <c r="AB120" s="77">
        <v>20.726479639735103</v>
      </c>
      <c r="AC120" s="77" t="s">
        <v>249</v>
      </c>
      <c r="AD120" s="77" t="s">
        <v>249</v>
      </c>
      <c r="AE120" s="77" t="s">
        <v>249</v>
      </c>
      <c r="AF120" s="77" t="s">
        <v>249</v>
      </c>
      <c r="AG120" s="78"/>
    </row>
    <row r="121" spans="1:33" s="76" customFormat="1" ht="12.6" customHeight="1" x14ac:dyDescent="0.15">
      <c r="A121" s="78"/>
      <c r="B121" s="505"/>
      <c r="C121" s="507"/>
      <c r="D121" s="502"/>
      <c r="E121" s="499"/>
      <c r="F121" s="304" t="s">
        <v>134</v>
      </c>
      <c r="G121" s="528"/>
      <c r="H121" s="455"/>
      <c r="I121" s="296"/>
      <c r="J121" s="77" t="s">
        <v>249</v>
      </c>
      <c r="K121" s="77" t="s">
        <v>249</v>
      </c>
      <c r="L121" s="77" t="s">
        <v>249</v>
      </c>
      <c r="M121" s="77" t="s">
        <v>249</v>
      </c>
      <c r="N121" s="77" t="s">
        <v>249</v>
      </c>
      <c r="O121" s="77" t="s">
        <v>249</v>
      </c>
      <c r="P121" s="77" t="s">
        <v>249</v>
      </c>
      <c r="Q121" s="77" t="s">
        <v>249</v>
      </c>
      <c r="R121" s="296"/>
      <c r="S121" s="77" t="s">
        <v>249</v>
      </c>
      <c r="T121" s="77" t="s">
        <v>249</v>
      </c>
      <c r="U121" s="77" t="s">
        <v>249</v>
      </c>
      <c r="V121" s="77" t="s">
        <v>249</v>
      </c>
      <c r="W121" s="77">
        <v>6.4423133309405731</v>
      </c>
      <c r="X121" s="77">
        <v>9.9756950960531068</v>
      </c>
      <c r="Y121" s="77">
        <v>4.43</v>
      </c>
      <c r="Z121" s="77" t="s">
        <v>249</v>
      </c>
      <c r="AA121" s="296"/>
      <c r="AB121" s="77">
        <v>20.528902949146971</v>
      </c>
      <c r="AC121" s="77" t="s">
        <v>249</v>
      </c>
      <c r="AD121" s="77" t="s">
        <v>249</v>
      </c>
      <c r="AE121" s="77" t="s">
        <v>249</v>
      </c>
      <c r="AF121" s="77" t="s">
        <v>249</v>
      </c>
      <c r="AG121" s="78"/>
    </row>
    <row r="122" spans="1:33" s="76" customFormat="1" ht="12.6" customHeight="1" x14ac:dyDescent="0.15">
      <c r="A122" s="78"/>
      <c r="B122" s="505"/>
      <c r="C122" s="507"/>
      <c r="D122" s="502"/>
      <c r="E122" s="499"/>
      <c r="F122" s="304" t="s">
        <v>124</v>
      </c>
      <c r="G122" s="528"/>
      <c r="H122" s="455"/>
      <c r="I122" s="296"/>
      <c r="J122" s="77" t="s">
        <v>249</v>
      </c>
      <c r="K122" s="77" t="s">
        <v>249</v>
      </c>
      <c r="L122" s="77" t="s">
        <v>249</v>
      </c>
      <c r="M122" s="77" t="s">
        <v>249</v>
      </c>
      <c r="N122" s="77" t="s">
        <v>249</v>
      </c>
      <c r="O122" s="77" t="s">
        <v>249</v>
      </c>
      <c r="P122" s="77" t="s">
        <v>249</v>
      </c>
      <c r="Q122" s="77" t="s">
        <v>249</v>
      </c>
      <c r="R122" s="296"/>
      <c r="S122" s="77" t="s">
        <v>249</v>
      </c>
      <c r="T122" s="77" t="s">
        <v>249</v>
      </c>
      <c r="U122" s="77" t="s">
        <v>249</v>
      </c>
      <c r="V122" s="77" t="s">
        <v>249</v>
      </c>
      <c r="W122" s="77">
        <v>6.5562763096546641</v>
      </c>
      <c r="X122" s="77">
        <v>9.9756950960531068</v>
      </c>
      <c r="Y122" s="77">
        <v>4.43</v>
      </c>
      <c r="Z122" s="77" t="s">
        <v>249</v>
      </c>
      <c r="AA122" s="296"/>
      <c r="AB122" s="77">
        <v>20.639993667674457</v>
      </c>
      <c r="AC122" s="77" t="s">
        <v>249</v>
      </c>
      <c r="AD122" s="77" t="s">
        <v>249</v>
      </c>
      <c r="AE122" s="77" t="s">
        <v>249</v>
      </c>
      <c r="AF122" s="77" t="s">
        <v>249</v>
      </c>
      <c r="AG122" s="78"/>
    </row>
    <row r="123" spans="1:33" s="76" customFormat="1" ht="12.6" customHeight="1" x14ac:dyDescent="0.15">
      <c r="A123" s="78"/>
      <c r="B123" s="505"/>
      <c r="C123" s="507"/>
      <c r="D123" s="502"/>
      <c r="E123" s="499"/>
      <c r="F123" s="304" t="s">
        <v>127</v>
      </c>
      <c r="G123" s="528"/>
      <c r="H123" s="455"/>
      <c r="I123" s="296"/>
      <c r="J123" s="77" t="s">
        <v>249</v>
      </c>
      <c r="K123" s="77" t="s">
        <v>249</v>
      </c>
      <c r="L123" s="77" t="s">
        <v>249</v>
      </c>
      <c r="M123" s="77" t="s">
        <v>249</v>
      </c>
      <c r="N123" s="77" t="s">
        <v>249</v>
      </c>
      <c r="O123" s="77" t="s">
        <v>249</v>
      </c>
      <c r="P123" s="77" t="s">
        <v>249</v>
      </c>
      <c r="Q123" s="77" t="s">
        <v>249</v>
      </c>
      <c r="R123" s="296"/>
      <c r="S123" s="77" t="s">
        <v>249</v>
      </c>
      <c r="T123" s="77" t="s">
        <v>249</v>
      </c>
      <c r="U123" s="77" t="s">
        <v>249</v>
      </c>
      <c r="V123" s="77" t="s">
        <v>249</v>
      </c>
      <c r="W123" s="77">
        <v>6.5542135821073106</v>
      </c>
      <c r="X123" s="77">
        <v>9.9756950960531068</v>
      </c>
      <c r="Y123" s="77">
        <v>4.43</v>
      </c>
      <c r="Z123" s="77" t="s">
        <v>249</v>
      </c>
      <c r="AA123" s="296"/>
      <c r="AB123" s="77">
        <v>20.844949774329585</v>
      </c>
      <c r="AC123" s="77" t="s">
        <v>249</v>
      </c>
      <c r="AD123" s="77" t="s">
        <v>249</v>
      </c>
      <c r="AE123" s="77" t="s">
        <v>249</v>
      </c>
      <c r="AF123" s="77" t="s">
        <v>249</v>
      </c>
      <c r="AG123" s="78"/>
    </row>
    <row r="124" spans="1:33" s="76" customFormat="1" ht="12.6" customHeight="1" x14ac:dyDescent="0.15">
      <c r="A124" s="78"/>
      <c r="B124" s="505"/>
      <c r="C124" s="507"/>
      <c r="D124" s="502"/>
      <c r="E124" s="499"/>
      <c r="F124" s="304" t="s">
        <v>125</v>
      </c>
      <c r="G124" s="528"/>
      <c r="H124" s="455"/>
      <c r="I124" s="296"/>
      <c r="J124" s="77" t="s">
        <v>249</v>
      </c>
      <c r="K124" s="77" t="s">
        <v>249</v>
      </c>
      <c r="L124" s="77" t="s">
        <v>249</v>
      </c>
      <c r="M124" s="77" t="s">
        <v>249</v>
      </c>
      <c r="N124" s="77" t="s">
        <v>249</v>
      </c>
      <c r="O124" s="77" t="s">
        <v>249</v>
      </c>
      <c r="P124" s="77" t="s">
        <v>249</v>
      </c>
      <c r="Q124" s="77" t="s">
        <v>249</v>
      </c>
      <c r="R124" s="296"/>
      <c r="S124" s="77" t="s">
        <v>249</v>
      </c>
      <c r="T124" s="77" t="s">
        <v>249</v>
      </c>
      <c r="U124" s="77" t="s">
        <v>249</v>
      </c>
      <c r="V124" s="77" t="s">
        <v>249</v>
      </c>
      <c r="W124" s="77">
        <v>6.4988829015144267</v>
      </c>
      <c r="X124" s="77">
        <v>9.9756950960531068</v>
      </c>
      <c r="Y124" s="77">
        <v>4.43</v>
      </c>
      <c r="Z124" s="77" t="s">
        <v>249</v>
      </c>
      <c r="AA124" s="296"/>
      <c r="AB124" s="77">
        <v>20.436822830914313</v>
      </c>
      <c r="AC124" s="77" t="s">
        <v>249</v>
      </c>
      <c r="AD124" s="77" t="s">
        <v>249</v>
      </c>
      <c r="AE124" s="77" t="s">
        <v>249</v>
      </c>
      <c r="AF124" s="77" t="s">
        <v>249</v>
      </c>
      <c r="AG124" s="78"/>
    </row>
    <row r="125" spans="1:33" s="76" customFormat="1" ht="12.6" customHeight="1" x14ac:dyDescent="0.15">
      <c r="A125" s="78"/>
      <c r="B125" s="505"/>
      <c r="C125" s="507" t="s">
        <v>314</v>
      </c>
      <c r="D125" s="502" t="s">
        <v>111</v>
      </c>
      <c r="E125" s="499" t="s">
        <v>312</v>
      </c>
      <c r="F125" s="304" t="s">
        <v>131</v>
      </c>
      <c r="G125" s="528"/>
      <c r="H125" s="455"/>
      <c r="I125" s="296"/>
      <c r="J125" s="77" t="s">
        <v>249</v>
      </c>
      <c r="K125" s="77" t="s">
        <v>249</v>
      </c>
      <c r="L125" s="77" t="s">
        <v>249</v>
      </c>
      <c r="M125" s="77" t="s">
        <v>249</v>
      </c>
      <c r="N125" s="77" t="s">
        <v>249</v>
      </c>
      <c r="O125" s="77" t="s">
        <v>249</v>
      </c>
      <c r="P125" s="77" t="s">
        <v>249</v>
      </c>
      <c r="Q125" s="77" t="s">
        <v>249</v>
      </c>
      <c r="R125" s="296"/>
      <c r="S125" s="77" t="s">
        <v>249</v>
      </c>
      <c r="T125" s="77" t="s">
        <v>249</v>
      </c>
      <c r="U125" s="77" t="s">
        <v>249</v>
      </c>
      <c r="V125" s="77" t="s">
        <v>249</v>
      </c>
      <c r="W125" s="77">
        <v>0</v>
      </c>
      <c r="X125" s="77">
        <v>1.4870742269298105</v>
      </c>
      <c r="Y125" s="77">
        <v>0.70457099735818829</v>
      </c>
      <c r="Z125" s="77" t="s">
        <v>249</v>
      </c>
      <c r="AA125" s="296"/>
      <c r="AB125" s="77">
        <v>0</v>
      </c>
      <c r="AC125" s="77" t="s">
        <v>249</v>
      </c>
      <c r="AD125" s="77" t="s">
        <v>249</v>
      </c>
      <c r="AE125" s="77" t="s">
        <v>249</v>
      </c>
      <c r="AF125" s="77" t="s">
        <v>249</v>
      </c>
      <c r="AG125" s="78"/>
    </row>
    <row r="126" spans="1:33" s="76" customFormat="1" ht="12.6" customHeight="1" x14ac:dyDescent="0.15">
      <c r="A126" s="78"/>
      <c r="B126" s="505"/>
      <c r="C126" s="507"/>
      <c r="D126" s="502"/>
      <c r="E126" s="499"/>
      <c r="F126" s="304" t="s">
        <v>132</v>
      </c>
      <c r="G126" s="528"/>
      <c r="H126" s="455"/>
      <c r="I126" s="296"/>
      <c r="J126" s="77" t="s">
        <v>249</v>
      </c>
      <c r="K126" s="77" t="s">
        <v>249</v>
      </c>
      <c r="L126" s="77" t="s">
        <v>249</v>
      </c>
      <c r="M126" s="77" t="s">
        <v>249</v>
      </c>
      <c r="N126" s="77" t="s">
        <v>249</v>
      </c>
      <c r="O126" s="77" t="s">
        <v>249</v>
      </c>
      <c r="P126" s="77" t="s">
        <v>249</v>
      </c>
      <c r="Q126" s="77" t="s">
        <v>249</v>
      </c>
      <c r="R126" s="296"/>
      <c r="S126" s="77" t="s">
        <v>249</v>
      </c>
      <c r="T126" s="77" t="s">
        <v>249</v>
      </c>
      <c r="U126" s="77" t="s">
        <v>249</v>
      </c>
      <c r="V126" s="77" t="s">
        <v>249</v>
      </c>
      <c r="W126" s="77">
        <v>0</v>
      </c>
      <c r="X126" s="77">
        <v>1.4870742269298105</v>
      </c>
      <c r="Y126" s="77">
        <v>0.70457099735818829</v>
      </c>
      <c r="Z126" s="77" t="s">
        <v>249</v>
      </c>
      <c r="AA126" s="296"/>
      <c r="AB126" s="77">
        <v>0</v>
      </c>
      <c r="AC126" s="77" t="s">
        <v>249</v>
      </c>
      <c r="AD126" s="77" t="s">
        <v>249</v>
      </c>
      <c r="AE126" s="77" t="s">
        <v>249</v>
      </c>
      <c r="AF126" s="77" t="s">
        <v>249</v>
      </c>
      <c r="AG126" s="78"/>
    </row>
    <row r="127" spans="1:33" s="76" customFormat="1" ht="12.6" customHeight="1" x14ac:dyDescent="0.15">
      <c r="A127" s="78"/>
      <c r="B127" s="505"/>
      <c r="C127" s="507"/>
      <c r="D127" s="502"/>
      <c r="E127" s="499"/>
      <c r="F127" s="304" t="s">
        <v>129</v>
      </c>
      <c r="G127" s="528"/>
      <c r="H127" s="455"/>
      <c r="I127" s="296"/>
      <c r="J127" s="77" t="s">
        <v>249</v>
      </c>
      <c r="K127" s="77" t="s">
        <v>249</v>
      </c>
      <c r="L127" s="77" t="s">
        <v>249</v>
      </c>
      <c r="M127" s="77" t="s">
        <v>249</v>
      </c>
      <c r="N127" s="77" t="s">
        <v>249</v>
      </c>
      <c r="O127" s="77" t="s">
        <v>249</v>
      </c>
      <c r="P127" s="77" t="s">
        <v>249</v>
      </c>
      <c r="Q127" s="77" t="s">
        <v>249</v>
      </c>
      <c r="R127" s="296"/>
      <c r="S127" s="77" t="s">
        <v>249</v>
      </c>
      <c r="T127" s="77" t="s">
        <v>249</v>
      </c>
      <c r="U127" s="77" t="s">
        <v>249</v>
      </c>
      <c r="V127" s="77" t="s">
        <v>249</v>
      </c>
      <c r="W127" s="77">
        <v>0</v>
      </c>
      <c r="X127" s="77">
        <v>1.4870742269298105</v>
      </c>
      <c r="Y127" s="77">
        <v>0.70457099735818829</v>
      </c>
      <c r="Z127" s="77" t="s">
        <v>249</v>
      </c>
      <c r="AA127" s="296"/>
      <c r="AB127" s="77">
        <v>0</v>
      </c>
      <c r="AC127" s="77" t="s">
        <v>249</v>
      </c>
      <c r="AD127" s="77" t="s">
        <v>249</v>
      </c>
      <c r="AE127" s="77" t="s">
        <v>249</v>
      </c>
      <c r="AF127" s="77" t="s">
        <v>249</v>
      </c>
      <c r="AG127" s="78"/>
    </row>
    <row r="128" spans="1:33" s="76" customFormat="1" ht="12.6" customHeight="1" x14ac:dyDescent="0.15">
      <c r="A128" s="78"/>
      <c r="B128" s="505"/>
      <c r="C128" s="507"/>
      <c r="D128" s="502"/>
      <c r="E128" s="499"/>
      <c r="F128" s="304" t="s">
        <v>128</v>
      </c>
      <c r="G128" s="528"/>
      <c r="H128" s="455"/>
      <c r="I128" s="296"/>
      <c r="J128" s="77" t="s">
        <v>249</v>
      </c>
      <c r="K128" s="77" t="s">
        <v>249</v>
      </c>
      <c r="L128" s="77" t="s">
        <v>249</v>
      </c>
      <c r="M128" s="77" t="s">
        <v>249</v>
      </c>
      <c r="N128" s="77" t="s">
        <v>249</v>
      </c>
      <c r="O128" s="77" t="s">
        <v>249</v>
      </c>
      <c r="P128" s="77" t="s">
        <v>249</v>
      </c>
      <c r="Q128" s="77" t="s">
        <v>249</v>
      </c>
      <c r="R128" s="296"/>
      <c r="S128" s="77" t="s">
        <v>249</v>
      </c>
      <c r="T128" s="77" t="s">
        <v>249</v>
      </c>
      <c r="U128" s="77" t="s">
        <v>249</v>
      </c>
      <c r="V128" s="77" t="s">
        <v>249</v>
      </c>
      <c r="W128" s="77">
        <v>0</v>
      </c>
      <c r="X128" s="77">
        <v>1.4870742269298105</v>
      </c>
      <c r="Y128" s="77">
        <v>0.70457099735818829</v>
      </c>
      <c r="Z128" s="77" t="s">
        <v>249</v>
      </c>
      <c r="AA128" s="296"/>
      <c r="AB128" s="77">
        <v>0</v>
      </c>
      <c r="AC128" s="77" t="s">
        <v>249</v>
      </c>
      <c r="AD128" s="77" t="s">
        <v>249</v>
      </c>
      <c r="AE128" s="77" t="s">
        <v>249</v>
      </c>
      <c r="AF128" s="77" t="s">
        <v>249</v>
      </c>
      <c r="AG128" s="78"/>
    </row>
    <row r="129" spans="1:33" s="76" customFormat="1" ht="12.6" customHeight="1" x14ac:dyDescent="0.15">
      <c r="A129" s="78"/>
      <c r="B129" s="505"/>
      <c r="C129" s="507"/>
      <c r="D129" s="502"/>
      <c r="E129" s="499"/>
      <c r="F129" s="304" t="s">
        <v>133</v>
      </c>
      <c r="G129" s="528"/>
      <c r="H129" s="455"/>
      <c r="I129" s="296"/>
      <c r="J129" s="77" t="s">
        <v>249</v>
      </c>
      <c r="K129" s="77" t="s">
        <v>249</v>
      </c>
      <c r="L129" s="77" t="s">
        <v>249</v>
      </c>
      <c r="M129" s="77" t="s">
        <v>249</v>
      </c>
      <c r="N129" s="77" t="s">
        <v>249</v>
      </c>
      <c r="O129" s="77" t="s">
        <v>249</v>
      </c>
      <c r="P129" s="77" t="s">
        <v>249</v>
      </c>
      <c r="Q129" s="77" t="s">
        <v>249</v>
      </c>
      <c r="R129" s="296"/>
      <c r="S129" s="77" t="s">
        <v>249</v>
      </c>
      <c r="T129" s="77" t="s">
        <v>249</v>
      </c>
      <c r="U129" s="77" t="s">
        <v>249</v>
      </c>
      <c r="V129" s="77" t="s">
        <v>249</v>
      </c>
      <c r="W129" s="77">
        <v>0</v>
      </c>
      <c r="X129" s="77">
        <v>1.4870742269298105</v>
      </c>
      <c r="Y129" s="77">
        <v>0.70457099735818829</v>
      </c>
      <c r="Z129" s="77" t="s">
        <v>249</v>
      </c>
      <c r="AA129" s="296"/>
      <c r="AB129" s="77">
        <v>0</v>
      </c>
      <c r="AC129" s="77" t="s">
        <v>249</v>
      </c>
      <c r="AD129" s="77" t="s">
        <v>249</v>
      </c>
      <c r="AE129" s="77" t="s">
        <v>249</v>
      </c>
      <c r="AF129" s="77" t="s">
        <v>249</v>
      </c>
      <c r="AG129" s="78"/>
    </row>
    <row r="130" spans="1:33" s="76" customFormat="1" ht="12.6" customHeight="1" x14ac:dyDescent="0.15">
      <c r="A130" s="78"/>
      <c r="B130" s="505"/>
      <c r="C130" s="507"/>
      <c r="D130" s="502"/>
      <c r="E130" s="499"/>
      <c r="F130" s="304" t="s">
        <v>123</v>
      </c>
      <c r="G130" s="528"/>
      <c r="H130" s="455"/>
      <c r="I130" s="296"/>
      <c r="J130" s="77" t="s">
        <v>249</v>
      </c>
      <c r="K130" s="77" t="s">
        <v>249</v>
      </c>
      <c r="L130" s="77" t="s">
        <v>249</v>
      </c>
      <c r="M130" s="77" t="s">
        <v>249</v>
      </c>
      <c r="N130" s="77" t="s">
        <v>249</v>
      </c>
      <c r="O130" s="77" t="s">
        <v>249</v>
      </c>
      <c r="P130" s="77" t="s">
        <v>249</v>
      </c>
      <c r="Q130" s="77" t="s">
        <v>249</v>
      </c>
      <c r="R130" s="296"/>
      <c r="S130" s="77" t="s">
        <v>249</v>
      </c>
      <c r="T130" s="77" t="s">
        <v>249</v>
      </c>
      <c r="U130" s="77" t="s">
        <v>249</v>
      </c>
      <c r="V130" s="77" t="s">
        <v>249</v>
      </c>
      <c r="W130" s="77">
        <v>0</v>
      </c>
      <c r="X130" s="77">
        <v>1.4870742269298105</v>
      </c>
      <c r="Y130" s="77">
        <v>0.70457099735818829</v>
      </c>
      <c r="Z130" s="77" t="s">
        <v>249</v>
      </c>
      <c r="AA130" s="296"/>
      <c r="AB130" s="77">
        <v>0</v>
      </c>
      <c r="AC130" s="77" t="s">
        <v>249</v>
      </c>
      <c r="AD130" s="77" t="s">
        <v>249</v>
      </c>
      <c r="AE130" s="77" t="s">
        <v>249</v>
      </c>
      <c r="AF130" s="77" t="s">
        <v>249</v>
      </c>
      <c r="AG130" s="78"/>
    </row>
    <row r="131" spans="1:33" s="76" customFormat="1" ht="12.6" customHeight="1" x14ac:dyDescent="0.15">
      <c r="A131" s="78"/>
      <c r="B131" s="505"/>
      <c r="C131" s="507"/>
      <c r="D131" s="502"/>
      <c r="E131" s="499"/>
      <c r="F131" s="304" t="s">
        <v>122</v>
      </c>
      <c r="G131" s="528"/>
      <c r="H131" s="455"/>
      <c r="I131" s="296"/>
      <c r="J131" s="77" t="s">
        <v>249</v>
      </c>
      <c r="K131" s="77" t="s">
        <v>249</v>
      </c>
      <c r="L131" s="77" t="s">
        <v>249</v>
      </c>
      <c r="M131" s="77" t="s">
        <v>249</v>
      </c>
      <c r="N131" s="77" t="s">
        <v>249</v>
      </c>
      <c r="O131" s="77" t="s">
        <v>249</v>
      </c>
      <c r="P131" s="77" t="s">
        <v>249</v>
      </c>
      <c r="Q131" s="77" t="s">
        <v>249</v>
      </c>
      <c r="R131" s="296"/>
      <c r="S131" s="77" t="s">
        <v>249</v>
      </c>
      <c r="T131" s="77" t="s">
        <v>249</v>
      </c>
      <c r="U131" s="77" t="s">
        <v>249</v>
      </c>
      <c r="V131" s="77" t="s">
        <v>249</v>
      </c>
      <c r="W131" s="77">
        <v>0</v>
      </c>
      <c r="X131" s="77">
        <v>1.4870742269298105</v>
      </c>
      <c r="Y131" s="77">
        <v>0.70457099735818829</v>
      </c>
      <c r="Z131" s="77" t="s">
        <v>249</v>
      </c>
      <c r="AA131" s="296"/>
      <c r="AB131" s="77">
        <v>0</v>
      </c>
      <c r="AC131" s="77" t="s">
        <v>249</v>
      </c>
      <c r="AD131" s="77" t="s">
        <v>249</v>
      </c>
      <c r="AE131" s="77" t="s">
        <v>249</v>
      </c>
      <c r="AF131" s="77" t="s">
        <v>249</v>
      </c>
      <c r="AG131" s="78"/>
    </row>
    <row r="132" spans="1:33" s="76" customFormat="1" ht="12.6" customHeight="1" x14ac:dyDescent="0.15">
      <c r="A132" s="78"/>
      <c r="B132" s="505"/>
      <c r="C132" s="507"/>
      <c r="D132" s="502"/>
      <c r="E132" s="499"/>
      <c r="F132" s="304" t="s">
        <v>126</v>
      </c>
      <c r="G132" s="528"/>
      <c r="H132" s="455"/>
      <c r="I132" s="296"/>
      <c r="J132" s="77" t="s">
        <v>249</v>
      </c>
      <c r="K132" s="77" t="s">
        <v>249</v>
      </c>
      <c r="L132" s="77" t="s">
        <v>249</v>
      </c>
      <c r="M132" s="77" t="s">
        <v>249</v>
      </c>
      <c r="N132" s="77" t="s">
        <v>249</v>
      </c>
      <c r="O132" s="77" t="s">
        <v>249</v>
      </c>
      <c r="P132" s="77" t="s">
        <v>249</v>
      </c>
      <c r="Q132" s="77" t="s">
        <v>249</v>
      </c>
      <c r="R132" s="296"/>
      <c r="S132" s="77" t="s">
        <v>249</v>
      </c>
      <c r="T132" s="77" t="s">
        <v>249</v>
      </c>
      <c r="U132" s="77" t="s">
        <v>249</v>
      </c>
      <c r="V132" s="77" t="s">
        <v>249</v>
      </c>
      <c r="W132" s="77">
        <v>0</v>
      </c>
      <c r="X132" s="77">
        <v>1.4870742269298105</v>
      </c>
      <c r="Y132" s="77">
        <v>0.70457099735818829</v>
      </c>
      <c r="Z132" s="77" t="s">
        <v>249</v>
      </c>
      <c r="AA132" s="296"/>
      <c r="AB132" s="77">
        <v>0</v>
      </c>
      <c r="AC132" s="77" t="s">
        <v>249</v>
      </c>
      <c r="AD132" s="77" t="s">
        <v>249</v>
      </c>
      <c r="AE132" s="77" t="s">
        <v>249</v>
      </c>
      <c r="AF132" s="77" t="s">
        <v>249</v>
      </c>
      <c r="AG132" s="78"/>
    </row>
    <row r="133" spans="1:33" s="76" customFormat="1" ht="12.6" customHeight="1" x14ac:dyDescent="0.15">
      <c r="A133" s="78"/>
      <c r="B133" s="505"/>
      <c r="C133" s="507"/>
      <c r="D133" s="502"/>
      <c r="E133" s="499"/>
      <c r="F133" s="304" t="s">
        <v>130</v>
      </c>
      <c r="G133" s="528"/>
      <c r="H133" s="455"/>
      <c r="I133" s="296"/>
      <c r="J133" s="77" t="s">
        <v>249</v>
      </c>
      <c r="K133" s="77" t="s">
        <v>249</v>
      </c>
      <c r="L133" s="77" t="s">
        <v>249</v>
      </c>
      <c r="M133" s="77" t="s">
        <v>249</v>
      </c>
      <c r="N133" s="77" t="s">
        <v>249</v>
      </c>
      <c r="O133" s="77" t="s">
        <v>249</v>
      </c>
      <c r="P133" s="77" t="s">
        <v>249</v>
      </c>
      <c r="Q133" s="77" t="s">
        <v>249</v>
      </c>
      <c r="R133" s="296"/>
      <c r="S133" s="77" t="s">
        <v>249</v>
      </c>
      <c r="T133" s="77" t="s">
        <v>249</v>
      </c>
      <c r="U133" s="77" t="s">
        <v>249</v>
      </c>
      <c r="V133" s="77" t="s">
        <v>249</v>
      </c>
      <c r="W133" s="77">
        <v>0</v>
      </c>
      <c r="X133" s="77">
        <v>1.4870742269298105</v>
      </c>
      <c r="Y133" s="77">
        <v>0.70457099735818829</v>
      </c>
      <c r="Z133" s="77" t="s">
        <v>249</v>
      </c>
      <c r="AA133" s="296"/>
      <c r="AB133" s="77">
        <v>0</v>
      </c>
      <c r="AC133" s="77" t="s">
        <v>249</v>
      </c>
      <c r="AD133" s="77" t="s">
        <v>249</v>
      </c>
      <c r="AE133" s="77" t="s">
        <v>249</v>
      </c>
      <c r="AF133" s="77" t="s">
        <v>249</v>
      </c>
      <c r="AG133" s="78"/>
    </row>
    <row r="134" spans="1:33" s="76" customFormat="1" ht="12.6" customHeight="1" x14ac:dyDescent="0.15">
      <c r="A134" s="78"/>
      <c r="B134" s="505"/>
      <c r="C134" s="507"/>
      <c r="D134" s="502"/>
      <c r="E134" s="499"/>
      <c r="F134" s="304" t="s">
        <v>135</v>
      </c>
      <c r="G134" s="528"/>
      <c r="H134" s="455"/>
      <c r="I134" s="296"/>
      <c r="J134" s="77" t="s">
        <v>249</v>
      </c>
      <c r="K134" s="77" t="s">
        <v>249</v>
      </c>
      <c r="L134" s="77" t="s">
        <v>249</v>
      </c>
      <c r="M134" s="77" t="s">
        <v>249</v>
      </c>
      <c r="N134" s="77" t="s">
        <v>249</v>
      </c>
      <c r="O134" s="77" t="s">
        <v>249</v>
      </c>
      <c r="P134" s="77" t="s">
        <v>249</v>
      </c>
      <c r="Q134" s="77" t="s">
        <v>249</v>
      </c>
      <c r="R134" s="296"/>
      <c r="S134" s="77" t="s">
        <v>249</v>
      </c>
      <c r="T134" s="77" t="s">
        <v>249</v>
      </c>
      <c r="U134" s="77" t="s">
        <v>249</v>
      </c>
      <c r="V134" s="77" t="s">
        <v>249</v>
      </c>
      <c r="W134" s="77">
        <v>0</v>
      </c>
      <c r="X134" s="77">
        <v>1.4870742269298105</v>
      </c>
      <c r="Y134" s="77">
        <v>0.70457099735818829</v>
      </c>
      <c r="Z134" s="77" t="s">
        <v>249</v>
      </c>
      <c r="AA134" s="296"/>
      <c r="AB134" s="77">
        <v>0</v>
      </c>
      <c r="AC134" s="77" t="s">
        <v>249</v>
      </c>
      <c r="AD134" s="77" t="s">
        <v>249</v>
      </c>
      <c r="AE134" s="77" t="s">
        <v>249</v>
      </c>
      <c r="AF134" s="77" t="s">
        <v>249</v>
      </c>
      <c r="AG134" s="78"/>
    </row>
    <row r="135" spans="1:33" s="76" customFormat="1" ht="12.6" customHeight="1" x14ac:dyDescent="0.15">
      <c r="A135" s="78"/>
      <c r="B135" s="505"/>
      <c r="C135" s="507"/>
      <c r="D135" s="502"/>
      <c r="E135" s="499"/>
      <c r="F135" s="304" t="s">
        <v>134</v>
      </c>
      <c r="G135" s="528"/>
      <c r="H135" s="455"/>
      <c r="I135" s="296"/>
      <c r="J135" s="77" t="s">
        <v>249</v>
      </c>
      <c r="K135" s="77" t="s">
        <v>249</v>
      </c>
      <c r="L135" s="77" t="s">
        <v>249</v>
      </c>
      <c r="M135" s="77" t="s">
        <v>249</v>
      </c>
      <c r="N135" s="77" t="s">
        <v>249</v>
      </c>
      <c r="O135" s="77" t="s">
        <v>249</v>
      </c>
      <c r="P135" s="77" t="s">
        <v>249</v>
      </c>
      <c r="Q135" s="77" t="s">
        <v>249</v>
      </c>
      <c r="R135" s="296"/>
      <c r="S135" s="77" t="s">
        <v>249</v>
      </c>
      <c r="T135" s="77" t="s">
        <v>249</v>
      </c>
      <c r="U135" s="77" t="s">
        <v>249</v>
      </c>
      <c r="V135" s="77" t="s">
        <v>249</v>
      </c>
      <c r="W135" s="77">
        <v>0</v>
      </c>
      <c r="X135" s="77">
        <v>1.4870742269298105</v>
      </c>
      <c r="Y135" s="77">
        <v>0.70457099735818829</v>
      </c>
      <c r="Z135" s="77" t="s">
        <v>249</v>
      </c>
      <c r="AA135" s="296"/>
      <c r="AB135" s="77">
        <v>0</v>
      </c>
      <c r="AC135" s="77" t="s">
        <v>249</v>
      </c>
      <c r="AD135" s="77" t="s">
        <v>249</v>
      </c>
      <c r="AE135" s="77" t="s">
        <v>249</v>
      </c>
      <c r="AF135" s="77" t="s">
        <v>249</v>
      </c>
      <c r="AG135" s="78"/>
    </row>
    <row r="136" spans="1:33" s="76" customFormat="1" ht="12.6" customHeight="1" x14ac:dyDescent="0.15">
      <c r="A136" s="78"/>
      <c r="B136" s="505"/>
      <c r="C136" s="507"/>
      <c r="D136" s="502"/>
      <c r="E136" s="499"/>
      <c r="F136" s="304" t="s">
        <v>124</v>
      </c>
      <c r="G136" s="528"/>
      <c r="H136" s="455"/>
      <c r="I136" s="296"/>
      <c r="J136" s="77" t="s">
        <v>249</v>
      </c>
      <c r="K136" s="77" t="s">
        <v>249</v>
      </c>
      <c r="L136" s="77" t="s">
        <v>249</v>
      </c>
      <c r="M136" s="77" t="s">
        <v>249</v>
      </c>
      <c r="N136" s="77" t="s">
        <v>249</v>
      </c>
      <c r="O136" s="77" t="s">
        <v>249</v>
      </c>
      <c r="P136" s="77" t="s">
        <v>249</v>
      </c>
      <c r="Q136" s="77" t="s">
        <v>249</v>
      </c>
      <c r="R136" s="296"/>
      <c r="S136" s="77" t="s">
        <v>249</v>
      </c>
      <c r="T136" s="77" t="s">
        <v>249</v>
      </c>
      <c r="U136" s="77" t="s">
        <v>249</v>
      </c>
      <c r="V136" s="77" t="s">
        <v>249</v>
      </c>
      <c r="W136" s="77">
        <v>0</v>
      </c>
      <c r="X136" s="77">
        <v>1.4870742269298105</v>
      </c>
      <c r="Y136" s="77">
        <v>0.70457099735818829</v>
      </c>
      <c r="Z136" s="77" t="s">
        <v>249</v>
      </c>
      <c r="AA136" s="296"/>
      <c r="AB136" s="77">
        <v>0</v>
      </c>
      <c r="AC136" s="77" t="s">
        <v>249</v>
      </c>
      <c r="AD136" s="77" t="s">
        <v>249</v>
      </c>
      <c r="AE136" s="77" t="s">
        <v>249</v>
      </c>
      <c r="AF136" s="77" t="s">
        <v>249</v>
      </c>
      <c r="AG136" s="78"/>
    </row>
    <row r="137" spans="1:33" s="76" customFormat="1" ht="12.6" customHeight="1" x14ac:dyDescent="0.15">
      <c r="A137" s="78"/>
      <c r="B137" s="505"/>
      <c r="C137" s="507"/>
      <c r="D137" s="502"/>
      <c r="E137" s="499"/>
      <c r="F137" s="304" t="s">
        <v>127</v>
      </c>
      <c r="G137" s="528"/>
      <c r="H137" s="455"/>
      <c r="I137" s="296"/>
      <c r="J137" s="77" t="s">
        <v>249</v>
      </c>
      <c r="K137" s="77" t="s">
        <v>249</v>
      </c>
      <c r="L137" s="77" t="s">
        <v>249</v>
      </c>
      <c r="M137" s="77" t="s">
        <v>249</v>
      </c>
      <c r="N137" s="77" t="s">
        <v>249</v>
      </c>
      <c r="O137" s="77" t="s">
        <v>249</v>
      </c>
      <c r="P137" s="77" t="s">
        <v>249</v>
      </c>
      <c r="Q137" s="77" t="s">
        <v>249</v>
      </c>
      <c r="R137" s="296"/>
      <c r="S137" s="77" t="s">
        <v>249</v>
      </c>
      <c r="T137" s="77" t="s">
        <v>249</v>
      </c>
      <c r="U137" s="77" t="s">
        <v>249</v>
      </c>
      <c r="V137" s="77" t="s">
        <v>249</v>
      </c>
      <c r="W137" s="77">
        <v>0</v>
      </c>
      <c r="X137" s="77">
        <v>1.4870742269298105</v>
      </c>
      <c r="Y137" s="77">
        <v>0.70457099735818829</v>
      </c>
      <c r="Z137" s="77" t="s">
        <v>249</v>
      </c>
      <c r="AA137" s="296"/>
      <c r="AB137" s="77">
        <v>0</v>
      </c>
      <c r="AC137" s="77" t="s">
        <v>249</v>
      </c>
      <c r="AD137" s="77" t="s">
        <v>249</v>
      </c>
      <c r="AE137" s="77" t="s">
        <v>249</v>
      </c>
      <c r="AF137" s="77" t="s">
        <v>249</v>
      </c>
      <c r="AG137" s="78"/>
    </row>
    <row r="138" spans="1:33" s="76" customFormat="1" ht="12.6" customHeight="1" x14ac:dyDescent="0.15">
      <c r="A138" s="78"/>
      <c r="B138" s="505"/>
      <c r="C138" s="507"/>
      <c r="D138" s="502"/>
      <c r="E138" s="499"/>
      <c r="F138" s="304" t="s">
        <v>125</v>
      </c>
      <c r="G138" s="528"/>
      <c r="H138" s="455"/>
      <c r="I138" s="296"/>
      <c r="J138" s="77" t="s">
        <v>249</v>
      </c>
      <c r="K138" s="77" t="s">
        <v>249</v>
      </c>
      <c r="L138" s="77" t="s">
        <v>249</v>
      </c>
      <c r="M138" s="77" t="s">
        <v>249</v>
      </c>
      <c r="N138" s="77" t="s">
        <v>249</v>
      </c>
      <c r="O138" s="77" t="s">
        <v>249</v>
      </c>
      <c r="P138" s="77" t="s">
        <v>249</v>
      </c>
      <c r="Q138" s="77" t="s">
        <v>249</v>
      </c>
      <c r="R138" s="296"/>
      <c r="S138" s="77" t="s">
        <v>249</v>
      </c>
      <c r="T138" s="77" t="s">
        <v>249</v>
      </c>
      <c r="U138" s="77" t="s">
        <v>249</v>
      </c>
      <c r="V138" s="77" t="s">
        <v>249</v>
      </c>
      <c r="W138" s="77">
        <v>0</v>
      </c>
      <c r="X138" s="77">
        <v>1.4870742269298105</v>
      </c>
      <c r="Y138" s="77">
        <v>0.70457099735818829</v>
      </c>
      <c r="Z138" s="77" t="s">
        <v>249</v>
      </c>
      <c r="AA138" s="296"/>
      <c r="AB138" s="77">
        <v>0</v>
      </c>
      <c r="AC138" s="77" t="s">
        <v>249</v>
      </c>
      <c r="AD138" s="77" t="s">
        <v>249</v>
      </c>
      <c r="AE138" s="77" t="s">
        <v>249</v>
      </c>
      <c r="AF138" s="77" t="s">
        <v>249</v>
      </c>
      <c r="AG138" s="78"/>
    </row>
    <row r="139" spans="1:33" s="76" customFormat="1" ht="12.6" customHeight="1" x14ac:dyDescent="0.15">
      <c r="A139" s="78"/>
      <c r="B139" s="505"/>
      <c r="C139" s="507" t="s">
        <v>314</v>
      </c>
      <c r="D139" s="502" t="s">
        <v>111</v>
      </c>
      <c r="E139" s="499" t="s">
        <v>313</v>
      </c>
      <c r="F139" s="304" t="s">
        <v>131</v>
      </c>
      <c r="G139" s="528"/>
      <c r="H139" s="455"/>
      <c r="I139" s="296"/>
      <c r="J139" s="77" t="s">
        <v>249</v>
      </c>
      <c r="K139" s="77" t="s">
        <v>249</v>
      </c>
      <c r="L139" s="77" t="s">
        <v>249</v>
      </c>
      <c r="M139" s="77" t="s">
        <v>249</v>
      </c>
      <c r="N139" s="77" t="s">
        <v>249</v>
      </c>
      <c r="O139" s="77" t="s">
        <v>249</v>
      </c>
      <c r="P139" s="77" t="s">
        <v>249</v>
      </c>
      <c r="Q139" s="77" t="s">
        <v>249</v>
      </c>
      <c r="R139" s="296"/>
      <c r="S139" s="77" t="s">
        <v>249</v>
      </c>
      <c r="T139" s="77" t="s">
        <v>249</v>
      </c>
      <c r="U139" s="77" t="s">
        <v>249</v>
      </c>
      <c r="V139" s="77" t="s">
        <v>249</v>
      </c>
      <c r="W139" s="77">
        <v>6.589438471117524</v>
      </c>
      <c r="X139" s="77">
        <v>9.9756950960531068</v>
      </c>
      <c r="Y139" s="77">
        <v>4.43</v>
      </c>
      <c r="Z139" s="77" t="s">
        <v>249</v>
      </c>
      <c r="AA139" s="296"/>
      <c r="AB139" s="77">
        <v>20.776449606704151</v>
      </c>
      <c r="AC139" s="77" t="s">
        <v>249</v>
      </c>
      <c r="AD139" s="77" t="s">
        <v>249</v>
      </c>
      <c r="AE139" s="77" t="s">
        <v>249</v>
      </c>
      <c r="AF139" s="77" t="s">
        <v>249</v>
      </c>
      <c r="AG139" s="78"/>
    </row>
    <row r="140" spans="1:33" s="76" customFormat="1" ht="11.25" customHeight="1" x14ac:dyDescent="0.15">
      <c r="A140" s="78"/>
      <c r="B140" s="505"/>
      <c r="C140" s="507"/>
      <c r="D140" s="502"/>
      <c r="E140" s="499"/>
      <c r="F140" s="304" t="s">
        <v>132</v>
      </c>
      <c r="G140" s="528"/>
      <c r="H140" s="455"/>
      <c r="I140" s="296"/>
      <c r="J140" s="77" t="s">
        <v>249</v>
      </c>
      <c r="K140" s="77" t="s">
        <v>249</v>
      </c>
      <c r="L140" s="77" t="s">
        <v>249</v>
      </c>
      <c r="M140" s="77" t="s">
        <v>249</v>
      </c>
      <c r="N140" s="77" t="s">
        <v>249</v>
      </c>
      <c r="O140" s="77" t="s">
        <v>249</v>
      </c>
      <c r="P140" s="77" t="s">
        <v>249</v>
      </c>
      <c r="Q140" s="77" t="s">
        <v>249</v>
      </c>
      <c r="R140" s="296"/>
      <c r="S140" s="77" t="s">
        <v>249</v>
      </c>
      <c r="T140" s="77" t="s">
        <v>249</v>
      </c>
      <c r="U140" s="77" t="s">
        <v>249</v>
      </c>
      <c r="V140" s="77" t="s">
        <v>249</v>
      </c>
      <c r="W140" s="77">
        <v>6.5144851219082414</v>
      </c>
      <c r="X140" s="77">
        <v>9.9756950960531068</v>
      </c>
      <c r="Y140" s="77">
        <v>4.43</v>
      </c>
      <c r="Z140" s="77" t="s">
        <v>249</v>
      </c>
      <c r="AA140" s="296"/>
      <c r="AB140" s="77">
        <v>20.439523217664604</v>
      </c>
      <c r="AC140" s="77" t="s">
        <v>249</v>
      </c>
      <c r="AD140" s="77" t="s">
        <v>249</v>
      </c>
      <c r="AE140" s="77" t="s">
        <v>249</v>
      </c>
      <c r="AF140" s="77" t="s">
        <v>249</v>
      </c>
      <c r="AG140" s="78"/>
    </row>
    <row r="141" spans="1:33" s="76" customFormat="1" ht="11.25" customHeight="1" x14ac:dyDescent="0.15">
      <c r="A141" s="78"/>
      <c r="B141" s="505"/>
      <c r="C141" s="507"/>
      <c r="D141" s="502"/>
      <c r="E141" s="499"/>
      <c r="F141" s="304" t="s">
        <v>129</v>
      </c>
      <c r="G141" s="528"/>
      <c r="H141" s="455"/>
      <c r="I141" s="296"/>
      <c r="J141" s="77" t="s">
        <v>249</v>
      </c>
      <c r="K141" s="77" t="s">
        <v>249</v>
      </c>
      <c r="L141" s="77" t="s">
        <v>249</v>
      </c>
      <c r="M141" s="77" t="s">
        <v>249</v>
      </c>
      <c r="N141" s="77" t="s">
        <v>249</v>
      </c>
      <c r="O141" s="77" t="s">
        <v>249</v>
      </c>
      <c r="P141" s="77" t="s">
        <v>249</v>
      </c>
      <c r="Q141" s="77" t="s">
        <v>249</v>
      </c>
      <c r="R141" s="296"/>
      <c r="S141" s="77" t="s">
        <v>249</v>
      </c>
      <c r="T141" s="77" t="s">
        <v>249</v>
      </c>
      <c r="U141" s="77" t="s">
        <v>249</v>
      </c>
      <c r="V141" s="77" t="s">
        <v>249</v>
      </c>
      <c r="W141" s="77">
        <v>6.6425540505401202</v>
      </c>
      <c r="X141" s="77">
        <v>9.9756950960531068</v>
      </c>
      <c r="Y141" s="77">
        <v>4.43</v>
      </c>
      <c r="Z141" s="77" t="s">
        <v>249</v>
      </c>
      <c r="AA141" s="296"/>
      <c r="AB141" s="77">
        <v>21.024150948431132</v>
      </c>
      <c r="AC141" s="77" t="s">
        <v>249</v>
      </c>
      <c r="AD141" s="77" t="s">
        <v>249</v>
      </c>
      <c r="AE141" s="77" t="s">
        <v>249</v>
      </c>
      <c r="AF141" s="77" t="s">
        <v>249</v>
      </c>
      <c r="AG141" s="78"/>
    </row>
    <row r="142" spans="1:33" s="76" customFormat="1" ht="11.25" customHeight="1" x14ac:dyDescent="0.15">
      <c r="A142" s="78"/>
      <c r="B142" s="505"/>
      <c r="C142" s="507"/>
      <c r="D142" s="502"/>
      <c r="E142" s="499"/>
      <c r="F142" s="304" t="s">
        <v>128</v>
      </c>
      <c r="G142" s="528"/>
      <c r="H142" s="455"/>
      <c r="I142" s="296"/>
      <c r="J142" s="77" t="s">
        <v>249</v>
      </c>
      <c r="K142" s="77" t="s">
        <v>249</v>
      </c>
      <c r="L142" s="77" t="s">
        <v>249</v>
      </c>
      <c r="M142" s="77" t="s">
        <v>249</v>
      </c>
      <c r="N142" s="77" t="s">
        <v>249</v>
      </c>
      <c r="O142" s="77" t="s">
        <v>249</v>
      </c>
      <c r="P142" s="77" t="s">
        <v>249</v>
      </c>
      <c r="Q142" s="77" t="s">
        <v>249</v>
      </c>
      <c r="R142" s="296"/>
      <c r="S142" s="77" t="s">
        <v>249</v>
      </c>
      <c r="T142" s="77" t="s">
        <v>249</v>
      </c>
      <c r="U142" s="77" t="s">
        <v>249</v>
      </c>
      <c r="V142" s="77" t="s">
        <v>249</v>
      </c>
      <c r="W142" s="77">
        <v>6.6841469186482252</v>
      </c>
      <c r="X142" s="77">
        <v>9.9756950960531068</v>
      </c>
      <c r="Y142" s="77">
        <v>4.43</v>
      </c>
      <c r="Z142" s="77" t="s">
        <v>249</v>
      </c>
      <c r="AA142" s="296"/>
      <c r="AB142" s="77">
        <v>21.237987179006147</v>
      </c>
      <c r="AC142" s="77" t="s">
        <v>249</v>
      </c>
      <c r="AD142" s="77" t="s">
        <v>249</v>
      </c>
      <c r="AE142" s="77" t="s">
        <v>249</v>
      </c>
      <c r="AF142" s="77" t="s">
        <v>249</v>
      </c>
      <c r="AG142" s="78"/>
    </row>
    <row r="143" spans="1:33" s="76" customFormat="1" ht="11.25" customHeight="1" x14ac:dyDescent="0.15">
      <c r="A143" s="78"/>
      <c r="B143" s="505"/>
      <c r="C143" s="507"/>
      <c r="D143" s="502"/>
      <c r="E143" s="499"/>
      <c r="F143" s="304" t="s">
        <v>133</v>
      </c>
      <c r="G143" s="528"/>
      <c r="H143" s="455"/>
      <c r="I143" s="296"/>
      <c r="J143" s="77" t="s">
        <v>249</v>
      </c>
      <c r="K143" s="77" t="s">
        <v>249</v>
      </c>
      <c r="L143" s="77" t="s">
        <v>249</v>
      </c>
      <c r="M143" s="77" t="s">
        <v>249</v>
      </c>
      <c r="N143" s="77" t="s">
        <v>249</v>
      </c>
      <c r="O143" s="77" t="s">
        <v>249</v>
      </c>
      <c r="P143" s="77" t="s">
        <v>249</v>
      </c>
      <c r="Q143" s="77" t="s">
        <v>249</v>
      </c>
      <c r="R143" s="296"/>
      <c r="S143" s="77" t="s">
        <v>249</v>
      </c>
      <c r="T143" s="77" t="s">
        <v>249</v>
      </c>
      <c r="U143" s="77" t="s">
        <v>249</v>
      </c>
      <c r="V143" s="77" t="s">
        <v>249</v>
      </c>
      <c r="W143" s="77">
        <v>6.5589913661887502</v>
      </c>
      <c r="X143" s="77">
        <v>9.9756950960531068</v>
      </c>
      <c r="Y143" s="77">
        <v>4.43</v>
      </c>
      <c r="Z143" s="77" t="s">
        <v>249</v>
      </c>
      <c r="AA143" s="296"/>
      <c r="AB143" s="77">
        <v>20.83766717230861</v>
      </c>
      <c r="AC143" s="77" t="s">
        <v>249</v>
      </c>
      <c r="AD143" s="77" t="s">
        <v>249</v>
      </c>
      <c r="AE143" s="77" t="s">
        <v>249</v>
      </c>
      <c r="AF143" s="77" t="s">
        <v>249</v>
      </c>
      <c r="AG143" s="78"/>
    </row>
    <row r="144" spans="1:33" s="76" customFormat="1" ht="11.25" customHeight="1" x14ac:dyDescent="0.15">
      <c r="A144" s="78"/>
      <c r="B144" s="505"/>
      <c r="C144" s="507"/>
      <c r="D144" s="502"/>
      <c r="E144" s="499"/>
      <c r="F144" s="304" t="s">
        <v>123</v>
      </c>
      <c r="G144" s="528"/>
      <c r="H144" s="455"/>
      <c r="I144" s="296"/>
      <c r="J144" s="77" t="s">
        <v>249</v>
      </c>
      <c r="K144" s="77" t="s">
        <v>249</v>
      </c>
      <c r="L144" s="77" t="s">
        <v>249</v>
      </c>
      <c r="M144" s="77" t="s">
        <v>249</v>
      </c>
      <c r="N144" s="77" t="s">
        <v>249</v>
      </c>
      <c r="O144" s="77" t="s">
        <v>249</v>
      </c>
      <c r="P144" s="77" t="s">
        <v>249</v>
      </c>
      <c r="Q144" s="77" t="s">
        <v>249</v>
      </c>
      <c r="R144" s="296"/>
      <c r="S144" s="77" t="s">
        <v>249</v>
      </c>
      <c r="T144" s="77" t="s">
        <v>249</v>
      </c>
      <c r="U144" s="77" t="s">
        <v>249</v>
      </c>
      <c r="V144" s="77" t="s">
        <v>249</v>
      </c>
      <c r="W144" s="77">
        <v>6.4764453689561785</v>
      </c>
      <c r="X144" s="77">
        <v>9.9756950960531068</v>
      </c>
      <c r="Y144" s="77">
        <v>4.43</v>
      </c>
      <c r="Z144" s="77" t="s">
        <v>249</v>
      </c>
      <c r="AA144" s="296"/>
      <c r="AB144" s="77">
        <v>20.219374094906922</v>
      </c>
      <c r="AC144" s="77" t="s">
        <v>249</v>
      </c>
      <c r="AD144" s="77" t="s">
        <v>249</v>
      </c>
      <c r="AE144" s="77" t="s">
        <v>249</v>
      </c>
      <c r="AF144" s="77" t="s">
        <v>249</v>
      </c>
      <c r="AG144" s="78"/>
    </row>
    <row r="145" spans="1:33" s="76" customFormat="1" ht="11.25" customHeight="1" x14ac:dyDescent="0.15">
      <c r="A145" s="78"/>
      <c r="B145" s="505"/>
      <c r="C145" s="507"/>
      <c r="D145" s="502"/>
      <c r="E145" s="499"/>
      <c r="F145" s="304" t="s">
        <v>122</v>
      </c>
      <c r="G145" s="528"/>
      <c r="H145" s="455"/>
      <c r="I145" s="296"/>
      <c r="J145" s="77" t="s">
        <v>249</v>
      </c>
      <c r="K145" s="77" t="s">
        <v>249</v>
      </c>
      <c r="L145" s="77" t="s">
        <v>249</v>
      </c>
      <c r="M145" s="77" t="s">
        <v>249</v>
      </c>
      <c r="N145" s="77" t="s">
        <v>249</v>
      </c>
      <c r="O145" s="77" t="s">
        <v>249</v>
      </c>
      <c r="P145" s="77" t="s">
        <v>249</v>
      </c>
      <c r="Q145" s="77" t="s">
        <v>249</v>
      </c>
      <c r="R145" s="296"/>
      <c r="S145" s="77" t="s">
        <v>249</v>
      </c>
      <c r="T145" s="77" t="s">
        <v>249</v>
      </c>
      <c r="U145" s="77" t="s">
        <v>249</v>
      </c>
      <c r="V145" s="77" t="s">
        <v>249</v>
      </c>
      <c r="W145" s="77">
        <v>6.5873529519024565</v>
      </c>
      <c r="X145" s="77">
        <v>9.9756950960531068</v>
      </c>
      <c r="Y145" s="77">
        <v>4.43</v>
      </c>
      <c r="Z145" s="77" t="s">
        <v>249</v>
      </c>
      <c r="AA145" s="296"/>
      <c r="AB145" s="77">
        <v>20.533735959244328</v>
      </c>
      <c r="AC145" s="77" t="s">
        <v>249</v>
      </c>
      <c r="AD145" s="77" t="s">
        <v>249</v>
      </c>
      <c r="AE145" s="77" t="s">
        <v>249</v>
      </c>
      <c r="AF145" s="77" t="s">
        <v>249</v>
      </c>
      <c r="AG145" s="78"/>
    </row>
    <row r="146" spans="1:33" s="76" customFormat="1" ht="11.25" customHeight="1" x14ac:dyDescent="0.15">
      <c r="A146" s="78"/>
      <c r="B146" s="505"/>
      <c r="C146" s="507"/>
      <c r="D146" s="502"/>
      <c r="E146" s="499"/>
      <c r="F146" s="304" t="s">
        <v>126</v>
      </c>
      <c r="G146" s="528"/>
      <c r="H146" s="455"/>
      <c r="I146" s="296"/>
      <c r="J146" s="77" t="s">
        <v>249</v>
      </c>
      <c r="K146" s="77" t="s">
        <v>249</v>
      </c>
      <c r="L146" s="77" t="s">
        <v>249</v>
      </c>
      <c r="M146" s="77" t="s">
        <v>249</v>
      </c>
      <c r="N146" s="77" t="s">
        <v>249</v>
      </c>
      <c r="O146" s="77" t="s">
        <v>249</v>
      </c>
      <c r="P146" s="77" t="s">
        <v>249</v>
      </c>
      <c r="Q146" s="77" t="s">
        <v>249</v>
      </c>
      <c r="R146" s="296"/>
      <c r="S146" s="77" t="s">
        <v>249</v>
      </c>
      <c r="T146" s="77" t="s">
        <v>249</v>
      </c>
      <c r="U146" s="77" t="s">
        <v>249</v>
      </c>
      <c r="V146" s="77" t="s">
        <v>249</v>
      </c>
      <c r="W146" s="77">
        <v>6.5436735830868322</v>
      </c>
      <c r="X146" s="77">
        <v>9.9756950960531068</v>
      </c>
      <c r="Y146" s="77">
        <v>4.43</v>
      </c>
      <c r="Z146" s="77" t="s">
        <v>249</v>
      </c>
      <c r="AA146" s="296"/>
      <c r="AB146" s="77">
        <v>20.791660367715085</v>
      </c>
      <c r="AC146" s="77" t="s">
        <v>249</v>
      </c>
      <c r="AD146" s="77" t="s">
        <v>249</v>
      </c>
      <c r="AE146" s="77" t="s">
        <v>249</v>
      </c>
      <c r="AF146" s="77" t="s">
        <v>249</v>
      </c>
      <c r="AG146" s="78"/>
    </row>
    <row r="147" spans="1:33" s="76" customFormat="1" ht="11.25" customHeight="1" x14ac:dyDescent="0.15">
      <c r="A147" s="78"/>
      <c r="B147" s="505"/>
      <c r="C147" s="507"/>
      <c r="D147" s="502"/>
      <c r="E147" s="499"/>
      <c r="F147" s="304" t="s">
        <v>130</v>
      </c>
      <c r="G147" s="528"/>
      <c r="H147" s="455"/>
      <c r="I147" s="296"/>
      <c r="J147" s="77" t="s">
        <v>249</v>
      </c>
      <c r="K147" s="77" t="s">
        <v>249</v>
      </c>
      <c r="L147" s="77" t="s">
        <v>249</v>
      </c>
      <c r="M147" s="77" t="s">
        <v>249</v>
      </c>
      <c r="N147" s="77" t="s">
        <v>249</v>
      </c>
      <c r="O147" s="77" t="s">
        <v>249</v>
      </c>
      <c r="P147" s="77" t="s">
        <v>249</v>
      </c>
      <c r="Q147" s="77" t="s">
        <v>249</v>
      </c>
      <c r="R147" s="296"/>
      <c r="S147" s="77" t="s">
        <v>249</v>
      </c>
      <c r="T147" s="77" t="s">
        <v>249</v>
      </c>
      <c r="U147" s="77" t="s">
        <v>249</v>
      </c>
      <c r="V147" s="77" t="s">
        <v>249</v>
      </c>
      <c r="W147" s="77">
        <v>6.5514359392354615</v>
      </c>
      <c r="X147" s="77">
        <v>9.9756950960531068</v>
      </c>
      <c r="Y147" s="77">
        <v>4.43</v>
      </c>
      <c r="Z147" s="77" t="s">
        <v>249</v>
      </c>
      <c r="AA147" s="296"/>
      <c r="AB147" s="77">
        <v>20.789339339467748</v>
      </c>
      <c r="AC147" s="77" t="s">
        <v>249</v>
      </c>
      <c r="AD147" s="77" t="s">
        <v>249</v>
      </c>
      <c r="AE147" s="77" t="s">
        <v>249</v>
      </c>
      <c r="AF147" s="77" t="s">
        <v>249</v>
      </c>
      <c r="AG147" s="78"/>
    </row>
    <row r="148" spans="1:33" s="76" customFormat="1" ht="11.25" customHeight="1" x14ac:dyDescent="0.15">
      <c r="A148" s="78"/>
      <c r="B148" s="505"/>
      <c r="C148" s="507"/>
      <c r="D148" s="502"/>
      <c r="E148" s="499"/>
      <c r="F148" s="304" t="s">
        <v>135</v>
      </c>
      <c r="G148" s="528"/>
      <c r="H148" s="455"/>
      <c r="I148" s="296"/>
      <c r="J148" s="77" t="s">
        <v>249</v>
      </c>
      <c r="K148" s="77" t="s">
        <v>249</v>
      </c>
      <c r="L148" s="77" t="s">
        <v>249</v>
      </c>
      <c r="M148" s="77" t="s">
        <v>249</v>
      </c>
      <c r="N148" s="77" t="s">
        <v>249</v>
      </c>
      <c r="O148" s="77" t="s">
        <v>249</v>
      </c>
      <c r="P148" s="77" t="s">
        <v>249</v>
      </c>
      <c r="Q148" s="77" t="s">
        <v>249</v>
      </c>
      <c r="R148" s="296"/>
      <c r="S148" s="77" t="s">
        <v>249</v>
      </c>
      <c r="T148" s="77" t="s">
        <v>249</v>
      </c>
      <c r="U148" s="77" t="s">
        <v>249</v>
      </c>
      <c r="V148" s="77" t="s">
        <v>249</v>
      </c>
      <c r="W148" s="77">
        <v>6.4670012065997176</v>
      </c>
      <c r="X148" s="77">
        <v>9.9756950960531068</v>
      </c>
      <c r="Y148" s="77">
        <v>4.43</v>
      </c>
      <c r="Z148" s="77" t="s">
        <v>249</v>
      </c>
      <c r="AA148" s="296"/>
      <c r="AB148" s="77">
        <v>20.726479639735103</v>
      </c>
      <c r="AC148" s="77" t="s">
        <v>249</v>
      </c>
      <c r="AD148" s="77" t="s">
        <v>249</v>
      </c>
      <c r="AE148" s="77" t="s">
        <v>249</v>
      </c>
      <c r="AF148" s="77" t="s">
        <v>249</v>
      </c>
      <c r="AG148" s="78"/>
    </row>
    <row r="149" spans="1:33" s="76" customFormat="1" ht="11.25" customHeight="1" x14ac:dyDescent="0.15">
      <c r="A149" s="78"/>
      <c r="B149" s="505"/>
      <c r="C149" s="507"/>
      <c r="D149" s="502"/>
      <c r="E149" s="499"/>
      <c r="F149" s="304" t="s">
        <v>134</v>
      </c>
      <c r="G149" s="528"/>
      <c r="H149" s="455"/>
      <c r="I149" s="296"/>
      <c r="J149" s="77" t="s">
        <v>249</v>
      </c>
      <c r="K149" s="77" t="s">
        <v>249</v>
      </c>
      <c r="L149" s="77" t="s">
        <v>249</v>
      </c>
      <c r="M149" s="77" t="s">
        <v>249</v>
      </c>
      <c r="N149" s="77" t="s">
        <v>249</v>
      </c>
      <c r="O149" s="77" t="s">
        <v>249</v>
      </c>
      <c r="P149" s="77" t="s">
        <v>249</v>
      </c>
      <c r="Q149" s="77" t="s">
        <v>249</v>
      </c>
      <c r="R149" s="296"/>
      <c r="S149" s="77" t="s">
        <v>249</v>
      </c>
      <c r="T149" s="77" t="s">
        <v>249</v>
      </c>
      <c r="U149" s="77" t="s">
        <v>249</v>
      </c>
      <c r="V149" s="77" t="s">
        <v>249</v>
      </c>
      <c r="W149" s="77">
        <v>6.4423133309405731</v>
      </c>
      <c r="X149" s="77">
        <v>9.9756950960531068</v>
      </c>
      <c r="Y149" s="77">
        <v>4.43</v>
      </c>
      <c r="Z149" s="77" t="s">
        <v>249</v>
      </c>
      <c r="AA149" s="296"/>
      <c r="AB149" s="77">
        <v>20.528902949146971</v>
      </c>
      <c r="AC149" s="77" t="s">
        <v>249</v>
      </c>
      <c r="AD149" s="77" t="s">
        <v>249</v>
      </c>
      <c r="AE149" s="77" t="s">
        <v>249</v>
      </c>
      <c r="AF149" s="77" t="s">
        <v>249</v>
      </c>
      <c r="AG149" s="78"/>
    </row>
    <row r="150" spans="1:33" s="76" customFormat="1" ht="11.25" customHeight="1" x14ac:dyDescent="0.15">
      <c r="A150" s="78"/>
      <c r="B150" s="505"/>
      <c r="C150" s="507"/>
      <c r="D150" s="502"/>
      <c r="E150" s="499"/>
      <c r="F150" s="304" t="s">
        <v>124</v>
      </c>
      <c r="G150" s="528"/>
      <c r="H150" s="455"/>
      <c r="I150" s="296"/>
      <c r="J150" s="77" t="s">
        <v>249</v>
      </c>
      <c r="K150" s="77" t="s">
        <v>249</v>
      </c>
      <c r="L150" s="77" t="s">
        <v>249</v>
      </c>
      <c r="M150" s="77" t="s">
        <v>249</v>
      </c>
      <c r="N150" s="77" t="s">
        <v>249</v>
      </c>
      <c r="O150" s="77" t="s">
        <v>249</v>
      </c>
      <c r="P150" s="77" t="s">
        <v>249</v>
      </c>
      <c r="Q150" s="77" t="s">
        <v>249</v>
      </c>
      <c r="R150" s="296"/>
      <c r="S150" s="77" t="s">
        <v>249</v>
      </c>
      <c r="T150" s="77" t="s">
        <v>249</v>
      </c>
      <c r="U150" s="77" t="s">
        <v>249</v>
      </c>
      <c r="V150" s="77" t="s">
        <v>249</v>
      </c>
      <c r="W150" s="77">
        <v>6.5562763096546641</v>
      </c>
      <c r="X150" s="77">
        <v>9.9756950960531068</v>
      </c>
      <c r="Y150" s="77">
        <v>4.43</v>
      </c>
      <c r="Z150" s="77" t="s">
        <v>249</v>
      </c>
      <c r="AA150" s="296"/>
      <c r="AB150" s="77">
        <v>20.639993667674457</v>
      </c>
      <c r="AC150" s="77" t="s">
        <v>249</v>
      </c>
      <c r="AD150" s="77" t="s">
        <v>249</v>
      </c>
      <c r="AE150" s="77" t="s">
        <v>249</v>
      </c>
      <c r="AF150" s="77" t="s">
        <v>249</v>
      </c>
      <c r="AG150" s="78"/>
    </row>
    <row r="151" spans="1:33" s="76" customFormat="1" ht="11.25" customHeight="1" x14ac:dyDescent="0.15">
      <c r="A151" s="78"/>
      <c r="B151" s="505"/>
      <c r="C151" s="507"/>
      <c r="D151" s="502"/>
      <c r="E151" s="499"/>
      <c r="F151" s="304" t="s">
        <v>127</v>
      </c>
      <c r="G151" s="528"/>
      <c r="H151" s="455"/>
      <c r="I151" s="296"/>
      <c r="J151" s="77" t="s">
        <v>249</v>
      </c>
      <c r="K151" s="77" t="s">
        <v>249</v>
      </c>
      <c r="L151" s="77" t="s">
        <v>249</v>
      </c>
      <c r="M151" s="77" t="s">
        <v>249</v>
      </c>
      <c r="N151" s="77" t="s">
        <v>249</v>
      </c>
      <c r="O151" s="77" t="s">
        <v>249</v>
      </c>
      <c r="P151" s="77" t="s">
        <v>249</v>
      </c>
      <c r="Q151" s="77" t="s">
        <v>249</v>
      </c>
      <c r="R151" s="296"/>
      <c r="S151" s="77" t="s">
        <v>249</v>
      </c>
      <c r="T151" s="77" t="s">
        <v>249</v>
      </c>
      <c r="U151" s="77" t="s">
        <v>249</v>
      </c>
      <c r="V151" s="77" t="s">
        <v>249</v>
      </c>
      <c r="W151" s="77">
        <v>6.5542135821073106</v>
      </c>
      <c r="X151" s="77">
        <v>9.9756950960531068</v>
      </c>
      <c r="Y151" s="77">
        <v>4.43</v>
      </c>
      <c r="Z151" s="77" t="s">
        <v>249</v>
      </c>
      <c r="AA151" s="296"/>
      <c r="AB151" s="77">
        <v>20.844949774329585</v>
      </c>
      <c r="AC151" s="77" t="s">
        <v>249</v>
      </c>
      <c r="AD151" s="77" t="s">
        <v>249</v>
      </c>
      <c r="AE151" s="77" t="s">
        <v>249</v>
      </c>
      <c r="AF151" s="77" t="s">
        <v>249</v>
      </c>
      <c r="AG151" s="78"/>
    </row>
    <row r="152" spans="1:33" s="76" customFormat="1" ht="11.25" customHeight="1" x14ac:dyDescent="0.15">
      <c r="A152" s="78"/>
      <c r="B152" s="505"/>
      <c r="C152" s="507"/>
      <c r="D152" s="502"/>
      <c r="E152" s="499"/>
      <c r="F152" s="304" t="s">
        <v>125</v>
      </c>
      <c r="G152" s="528"/>
      <c r="H152" s="455"/>
      <c r="I152" s="296"/>
      <c r="J152" s="77" t="s">
        <v>249</v>
      </c>
      <c r="K152" s="77" t="s">
        <v>249</v>
      </c>
      <c r="L152" s="77" t="s">
        <v>249</v>
      </c>
      <c r="M152" s="77" t="s">
        <v>249</v>
      </c>
      <c r="N152" s="77" t="s">
        <v>249</v>
      </c>
      <c r="O152" s="77" t="s">
        <v>249</v>
      </c>
      <c r="P152" s="77" t="s">
        <v>249</v>
      </c>
      <c r="Q152" s="77" t="s">
        <v>249</v>
      </c>
      <c r="R152" s="296"/>
      <c r="S152" s="77" t="s">
        <v>249</v>
      </c>
      <c r="T152" s="77" t="s">
        <v>249</v>
      </c>
      <c r="U152" s="77" t="s">
        <v>249</v>
      </c>
      <c r="V152" s="77" t="s">
        <v>249</v>
      </c>
      <c r="W152" s="77">
        <v>6.4988829015144267</v>
      </c>
      <c r="X152" s="77">
        <v>9.9756950960531068</v>
      </c>
      <c r="Y152" s="77">
        <v>4.43</v>
      </c>
      <c r="Z152" s="77" t="s">
        <v>249</v>
      </c>
      <c r="AA152" s="296"/>
      <c r="AB152" s="77">
        <v>20.436822830914313</v>
      </c>
      <c r="AC152" s="77" t="s">
        <v>249</v>
      </c>
      <c r="AD152" s="77" t="s">
        <v>249</v>
      </c>
      <c r="AE152" s="77" t="s">
        <v>249</v>
      </c>
      <c r="AF152" s="77" t="s">
        <v>249</v>
      </c>
      <c r="AG152" s="78"/>
    </row>
    <row r="153" spans="1:33" s="76" customFormat="1" ht="12.6" customHeight="1" x14ac:dyDescent="0.15">
      <c r="A153" s="78"/>
      <c r="B153" s="505"/>
      <c r="C153" s="507" t="s">
        <v>314</v>
      </c>
      <c r="D153" s="502" t="s">
        <v>139</v>
      </c>
      <c r="E153" s="499" t="s">
        <v>312</v>
      </c>
      <c r="F153" s="304" t="s">
        <v>131</v>
      </c>
      <c r="G153" s="528"/>
      <c r="H153" s="455"/>
      <c r="I153" s="296"/>
      <c r="J153" s="77" t="s">
        <v>249</v>
      </c>
      <c r="K153" s="77" t="s">
        <v>249</v>
      </c>
      <c r="L153" s="77" t="s">
        <v>249</v>
      </c>
      <c r="M153" s="77" t="s">
        <v>249</v>
      </c>
      <c r="N153" s="77" t="s">
        <v>249</v>
      </c>
      <c r="O153" s="77" t="s">
        <v>249</v>
      </c>
      <c r="P153" s="77" t="s">
        <v>249</v>
      </c>
      <c r="Q153" s="77" t="s">
        <v>249</v>
      </c>
      <c r="R153" s="296"/>
      <c r="S153" s="77" t="s">
        <v>249</v>
      </c>
      <c r="T153" s="77" t="s">
        <v>249</v>
      </c>
      <c r="U153" s="77" t="s">
        <v>249</v>
      </c>
      <c r="V153" s="77" t="s">
        <v>249</v>
      </c>
      <c r="W153" s="77">
        <v>0</v>
      </c>
      <c r="X153" s="77">
        <v>0</v>
      </c>
      <c r="Y153" s="77">
        <v>0</v>
      </c>
      <c r="Z153" s="77" t="s">
        <v>249</v>
      </c>
      <c r="AA153" s="296"/>
      <c r="AB153" s="77">
        <v>0</v>
      </c>
      <c r="AC153" s="77" t="s">
        <v>249</v>
      </c>
      <c r="AD153" s="77" t="s">
        <v>249</v>
      </c>
      <c r="AE153" s="77" t="s">
        <v>249</v>
      </c>
      <c r="AF153" s="77" t="s">
        <v>249</v>
      </c>
      <c r="AG153" s="78"/>
    </row>
    <row r="154" spans="1:33" s="76" customFormat="1" ht="11.25" customHeight="1" x14ac:dyDescent="0.15">
      <c r="A154" s="78"/>
      <c r="B154" s="505"/>
      <c r="C154" s="507"/>
      <c r="D154" s="502"/>
      <c r="E154" s="499"/>
      <c r="F154" s="304" t="s">
        <v>132</v>
      </c>
      <c r="G154" s="528"/>
      <c r="H154" s="455"/>
      <c r="I154" s="296"/>
      <c r="J154" s="77" t="s">
        <v>249</v>
      </c>
      <c r="K154" s="77" t="s">
        <v>249</v>
      </c>
      <c r="L154" s="77" t="s">
        <v>249</v>
      </c>
      <c r="M154" s="77" t="s">
        <v>249</v>
      </c>
      <c r="N154" s="77" t="s">
        <v>249</v>
      </c>
      <c r="O154" s="77" t="s">
        <v>249</v>
      </c>
      <c r="P154" s="77" t="s">
        <v>249</v>
      </c>
      <c r="Q154" s="77" t="s">
        <v>249</v>
      </c>
      <c r="R154" s="296"/>
      <c r="S154" s="77" t="s">
        <v>249</v>
      </c>
      <c r="T154" s="77" t="s">
        <v>249</v>
      </c>
      <c r="U154" s="77" t="s">
        <v>249</v>
      </c>
      <c r="V154" s="77" t="s">
        <v>249</v>
      </c>
      <c r="W154" s="77">
        <v>0</v>
      </c>
      <c r="X154" s="77">
        <v>0</v>
      </c>
      <c r="Y154" s="77">
        <v>0</v>
      </c>
      <c r="Z154" s="77" t="s">
        <v>249</v>
      </c>
      <c r="AA154" s="296"/>
      <c r="AB154" s="77">
        <v>0</v>
      </c>
      <c r="AC154" s="77" t="s">
        <v>249</v>
      </c>
      <c r="AD154" s="77" t="s">
        <v>249</v>
      </c>
      <c r="AE154" s="77" t="s">
        <v>249</v>
      </c>
      <c r="AF154" s="77" t="s">
        <v>249</v>
      </c>
      <c r="AG154" s="78"/>
    </row>
    <row r="155" spans="1:33" s="76" customFormat="1" ht="11.25" customHeight="1" x14ac:dyDescent="0.15">
      <c r="A155" s="78"/>
      <c r="B155" s="505"/>
      <c r="C155" s="507"/>
      <c r="D155" s="502"/>
      <c r="E155" s="499"/>
      <c r="F155" s="304" t="s">
        <v>129</v>
      </c>
      <c r="G155" s="528"/>
      <c r="H155" s="455"/>
      <c r="I155" s="296"/>
      <c r="J155" s="77" t="s">
        <v>249</v>
      </c>
      <c r="K155" s="77" t="s">
        <v>249</v>
      </c>
      <c r="L155" s="77" t="s">
        <v>249</v>
      </c>
      <c r="M155" s="77" t="s">
        <v>249</v>
      </c>
      <c r="N155" s="77" t="s">
        <v>249</v>
      </c>
      <c r="O155" s="77" t="s">
        <v>249</v>
      </c>
      <c r="P155" s="77" t="s">
        <v>249</v>
      </c>
      <c r="Q155" s="77" t="s">
        <v>249</v>
      </c>
      <c r="R155" s="296"/>
      <c r="S155" s="77" t="s">
        <v>249</v>
      </c>
      <c r="T155" s="77" t="s">
        <v>249</v>
      </c>
      <c r="U155" s="77" t="s">
        <v>249</v>
      </c>
      <c r="V155" s="77" t="s">
        <v>249</v>
      </c>
      <c r="W155" s="77">
        <v>0</v>
      </c>
      <c r="X155" s="77">
        <v>0</v>
      </c>
      <c r="Y155" s="77">
        <v>0</v>
      </c>
      <c r="Z155" s="77" t="s">
        <v>249</v>
      </c>
      <c r="AA155" s="296"/>
      <c r="AB155" s="77">
        <v>0</v>
      </c>
      <c r="AC155" s="77" t="s">
        <v>249</v>
      </c>
      <c r="AD155" s="77" t="s">
        <v>249</v>
      </c>
      <c r="AE155" s="77" t="s">
        <v>249</v>
      </c>
      <c r="AF155" s="77" t="s">
        <v>249</v>
      </c>
      <c r="AG155" s="78"/>
    </row>
    <row r="156" spans="1:33" s="76" customFormat="1" ht="11.25" customHeight="1" x14ac:dyDescent="0.15">
      <c r="A156" s="78"/>
      <c r="B156" s="505"/>
      <c r="C156" s="507"/>
      <c r="D156" s="502"/>
      <c r="E156" s="499"/>
      <c r="F156" s="304" t="s">
        <v>128</v>
      </c>
      <c r="G156" s="528"/>
      <c r="H156" s="455"/>
      <c r="I156" s="296"/>
      <c r="J156" s="77" t="s">
        <v>249</v>
      </c>
      <c r="K156" s="77" t="s">
        <v>249</v>
      </c>
      <c r="L156" s="77" t="s">
        <v>249</v>
      </c>
      <c r="M156" s="77" t="s">
        <v>249</v>
      </c>
      <c r="N156" s="77" t="s">
        <v>249</v>
      </c>
      <c r="O156" s="77" t="s">
        <v>249</v>
      </c>
      <c r="P156" s="77" t="s">
        <v>249</v>
      </c>
      <c r="Q156" s="77" t="s">
        <v>249</v>
      </c>
      <c r="R156" s="296"/>
      <c r="S156" s="77" t="s">
        <v>249</v>
      </c>
      <c r="T156" s="77" t="s">
        <v>249</v>
      </c>
      <c r="U156" s="77" t="s">
        <v>249</v>
      </c>
      <c r="V156" s="77" t="s">
        <v>249</v>
      </c>
      <c r="W156" s="77">
        <v>0</v>
      </c>
      <c r="X156" s="77">
        <v>0</v>
      </c>
      <c r="Y156" s="77">
        <v>0</v>
      </c>
      <c r="Z156" s="77" t="s">
        <v>249</v>
      </c>
      <c r="AA156" s="296"/>
      <c r="AB156" s="77">
        <v>0</v>
      </c>
      <c r="AC156" s="77" t="s">
        <v>249</v>
      </c>
      <c r="AD156" s="77" t="s">
        <v>249</v>
      </c>
      <c r="AE156" s="77" t="s">
        <v>249</v>
      </c>
      <c r="AF156" s="77" t="s">
        <v>249</v>
      </c>
      <c r="AG156" s="78"/>
    </row>
    <row r="157" spans="1:33" s="76" customFormat="1" ht="11.25" customHeight="1" x14ac:dyDescent="0.15">
      <c r="A157" s="78"/>
      <c r="B157" s="505"/>
      <c r="C157" s="507"/>
      <c r="D157" s="502"/>
      <c r="E157" s="499"/>
      <c r="F157" s="304" t="s">
        <v>133</v>
      </c>
      <c r="G157" s="528"/>
      <c r="H157" s="455"/>
      <c r="I157" s="296"/>
      <c r="J157" s="77" t="s">
        <v>249</v>
      </c>
      <c r="K157" s="77" t="s">
        <v>249</v>
      </c>
      <c r="L157" s="77" t="s">
        <v>249</v>
      </c>
      <c r="M157" s="77" t="s">
        <v>249</v>
      </c>
      <c r="N157" s="77" t="s">
        <v>249</v>
      </c>
      <c r="O157" s="77" t="s">
        <v>249</v>
      </c>
      <c r="P157" s="77" t="s">
        <v>249</v>
      </c>
      <c r="Q157" s="77" t="s">
        <v>249</v>
      </c>
      <c r="R157" s="296"/>
      <c r="S157" s="77" t="s">
        <v>249</v>
      </c>
      <c r="T157" s="77" t="s">
        <v>249</v>
      </c>
      <c r="U157" s="77" t="s">
        <v>249</v>
      </c>
      <c r="V157" s="77" t="s">
        <v>249</v>
      </c>
      <c r="W157" s="77">
        <v>0</v>
      </c>
      <c r="X157" s="77">
        <v>0</v>
      </c>
      <c r="Y157" s="77">
        <v>0</v>
      </c>
      <c r="Z157" s="77" t="s">
        <v>249</v>
      </c>
      <c r="AA157" s="296"/>
      <c r="AB157" s="77">
        <v>0</v>
      </c>
      <c r="AC157" s="77" t="s">
        <v>249</v>
      </c>
      <c r="AD157" s="77" t="s">
        <v>249</v>
      </c>
      <c r="AE157" s="77" t="s">
        <v>249</v>
      </c>
      <c r="AF157" s="77" t="s">
        <v>249</v>
      </c>
      <c r="AG157" s="78"/>
    </row>
    <row r="158" spans="1:33" s="76" customFormat="1" ht="11.25" customHeight="1" x14ac:dyDescent="0.15">
      <c r="A158" s="78"/>
      <c r="B158" s="505"/>
      <c r="C158" s="507"/>
      <c r="D158" s="502"/>
      <c r="E158" s="499"/>
      <c r="F158" s="304" t="s">
        <v>123</v>
      </c>
      <c r="G158" s="528"/>
      <c r="H158" s="455"/>
      <c r="I158" s="296"/>
      <c r="J158" s="77" t="s">
        <v>249</v>
      </c>
      <c r="K158" s="77" t="s">
        <v>249</v>
      </c>
      <c r="L158" s="77" t="s">
        <v>249</v>
      </c>
      <c r="M158" s="77" t="s">
        <v>249</v>
      </c>
      <c r="N158" s="77" t="s">
        <v>249</v>
      </c>
      <c r="O158" s="77" t="s">
        <v>249</v>
      </c>
      <c r="P158" s="77" t="s">
        <v>249</v>
      </c>
      <c r="Q158" s="77" t="s">
        <v>249</v>
      </c>
      <c r="R158" s="296"/>
      <c r="S158" s="77" t="s">
        <v>249</v>
      </c>
      <c r="T158" s="77" t="s">
        <v>249</v>
      </c>
      <c r="U158" s="77" t="s">
        <v>249</v>
      </c>
      <c r="V158" s="77" t="s">
        <v>249</v>
      </c>
      <c r="W158" s="77">
        <v>0</v>
      </c>
      <c r="X158" s="77">
        <v>0</v>
      </c>
      <c r="Y158" s="77">
        <v>0</v>
      </c>
      <c r="Z158" s="77" t="s">
        <v>249</v>
      </c>
      <c r="AA158" s="296"/>
      <c r="AB158" s="77">
        <v>0</v>
      </c>
      <c r="AC158" s="77" t="s">
        <v>249</v>
      </c>
      <c r="AD158" s="77" t="s">
        <v>249</v>
      </c>
      <c r="AE158" s="77" t="s">
        <v>249</v>
      </c>
      <c r="AF158" s="77" t="s">
        <v>249</v>
      </c>
      <c r="AG158" s="78"/>
    </row>
    <row r="159" spans="1:33" s="76" customFormat="1" ht="11.25" customHeight="1" x14ac:dyDescent="0.15">
      <c r="A159" s="78"/>
      <c r="B159" s="505"/>
      <c r="C159" s="507"/>
      <c r="D159" s="502"/>
      <c r="E159" s="499"/>
      <c r="F159" s="304" t="s">
        <v>122</v>
      </c>
      <c r="G159" s="528"/>
      <c r="H159" s="455"/>
      <c r="I159" s="296"/>
      <c r="J159" s="77" t="s">
        <v>249</v>
      </c>
      <c r="K159" s="77" t="s">
        <v>249</v>
      </c>
      <c r="L159" s="77" t="s">
        <v>249</v>
      </c>
      <c r="M159" s="77" t="s">
        <v>249</v>
      </c>
      <c r="N159" s="77" t="s">
        <v>249</v>
      </c>
      <c r="O159" s="77" t="s">
        <v>249</v>
      </c>
      <c r="P159" s="77" t="s">
        <v>249</v>
      </c>
      <c r="Q159" s="77" t="s">
        <v>249</v>
      </c>
      <c r="R159" s="296"/>
      <c r="S159" s="77" t="s">
        <v>249</v>
      </c>
      <c r="T159" s="77" t="s">
        <v>249</v>
      </c>
      <c r="U159" s="77" t="s">
        <v>249</v>
      </c>
      <c r="V159" s="77" t="s">
        <v>249</v>
      </c>
      <c r="W159" s="77">
        <v>0</v>
      </c>
      <c r="X159" s="77">
        <v>0</v>
      </c>
      <c r="Y159" s="77">
        <v>0</v>
      </c>
      <c r="Z159" s="77" t="s">
        <v>249</v>
      </c>
      <c r="AA159" s="296"/>
      <c r="AB159" s="77">
        <v>0</v>
      </c>
      <c r="AC159" s="77" t="s">
        <v>249</v>
      </c>
      <c r="AD159" s="77" t="s">
        <v>249</v>
      </c>
      <c r="AE159" s="77" t="s">
        <v>249</v>
      </c>
      <c r="AF159" s="77" t="s">
        <v>249</v>
      </c>
      <c r="AG159" s="78"/>
    </row>
    <row r="160" spans="1:33" s="76" customFormat="1" ht="11.25" customHeight="1" x14ac:dyDescent="0.15">
      <c r="A160" s="78"/>
      <c r="B160" s="505"/>
      <c r="C160" s="507"/>
      <c r="D160" s="502"/>
      <c r="E160" s="499"/>
      <c r="F160" s="304" t="s">
        <v>126</v>
      </c>
      <c r="G160" s="528"/>
      <c r="H160" s="455"/>
      <c r="I160" s="296"/>
      <c r="J160" s="77" t="s">
        <v>249</v>
      </c>
      <c r="K160" s="77" t="s">
        <v>249</v>
      </c>
      <c r="L160" s="77" t="s">
        <v>249</v>
      </c>
      <c r="M160" s="77" t="s">
        <v>249</v>
      </c>
      <c r="N160" s="77" t="s">
        <v>249</v>
      </c>
      <c r="O160" s="77" t="s">
        <v>249</v>
      </c>
      <c r="P160" s="77" t="s">
        <v>249</v>
      </c>
      <c r="Q160" s="77" t="s">
        <v>249</v>
      </c>
      <c r="R160" s="296"/>
      <c r="S160" s="77" t="s">
        <v>249</v>
      </c>
      <c r="T160" s="77" t="s">
        <v>249</v>
      </c>
      <c r="U160" s="77" t="s">
        <v>249</v>
      </c>
      <c r="V160" s="77" t="s">
        <v>249</v>
      </c>
      <c r="W160" s="77">
        <v>0</v>
      </c>
      <c r="X160" s="77">
        <v>0</v>
      </c>
      <c r="Y160" s="77">
        <v>0</v>
      </c>
      <c r="Z160" s="77" t="s">
        <v>249</v>
      </c>
      <c r="AA160" s="296"/>
      <c r="AB160" s="77">
        <v>0</v>
      </c>
      <c r="AC160" s="77" t="s">
        <v>249</v>
      </c>
      <c r="AD160" s="77" t="s">
        <v>249</v>
      </c>
      <c r="AE160" s="77" t="s">
        <v>249</v>
      </c>
      <c r="AF160" s="77" t="s">
        <v>249</v>
      </c>
      <c r="AG160" s="78"/>
    </row>
    <row r="161" spans="1:33" s="76" customFormat="1" ht="11.25" customHeight="1" x14ac:dyDescent="0.15">
      <c r="A161" s="78"/>
      <c r="B161" s="505"/>
      <c r="C161" s="507"/>
      <c r="D161" s="502"/>
      <c r="E161" s="499"/>
      <c r="F161" s="304" t="s">
        <v>130</v>
      </c>
      <c r="G161" s="528"/>
      <c r="H161" s="455"/>
      <c r="I161" s="296"/>
      <c r="J161" s="77" t="s">
        <v>249</v>
      </c>
      <c r="K161" s="77" t="s">
        <v>249</v>
      </c>
      <c r="L161" s="77" t="s">
        <v>249</v>
      </c>
      <c r="M161" s="77" t="s">
        <v>249</v>
      </c>
      <c r="N161" s="77" t="s">
        <v>249</v>
      </c>
      <c r="O161" s="77" t="s">
        <v>249</v>
      </c>
      <c r="P161" s="77" t="s">
        <v>249</v>
      </c>
      <c r="Q161" s="77" t="s">
        <v>249</v>
      </c>
      <c r="R161" s="296"/>
      <c r="S161" s="77" t="s">
        <v>249</v>
      </c>
      <c r="T161" s="77" t="s">
        <v>249</v>
      </c>
      <c r="U161" s="77" t="s">
        <v>249</v>
      </c>
      <c r="V161" s="77" t="s">
        <v>249</v>
      </c>
      <c r="W161" s="77">
        <v>0</v>
      </c>
      <c r="X161" s="77">
        <v>0</v>
      </c>
      <c r="Y161" s="77">
        <v>0</v>
      </c>
      <c r="Z161" s="77" t="s">
        <v>249</v>
      </c>
      <c r="AA161" s="296"/>
      <c r="AB161" s="77">
        <v>0</v>
      </c>
      <c r="AC161" s="77" t="s">
        <v>249</v>
      </c>
      <c r="AD161" s="77" t="s">
        <v>249</v>
      </c>
      <c r="AE161" s="77" t="s">
        <v>249</v>
      </c>
      <c r="AF161" s="77" t="s">
        <v>249</v>
      </c>
      <c r="AG161" s="78"/>
    </row>
    <row r="162" spans="1:33" s="76" customFormat="1" ht="11.25" customHeight="1" x14ac:dyDescent="0.15">
      <c r="A162" s="78"/>
      <c r="B162" s="505"/>
      <c r="C162" s="507"/>
      <c r="D162" s="502"/>
      <c r="E162" s="499"/>
      <c r="F162" s="304" t="s">
        <v>135</v>
      </c>
      <c r="G162" s="528"/>
      <c r="H162" s="455"/>
      <c r="I162" s="296"/>
      <c r="J162" s="77" t="s">
        <v>249</v>
      </c>
      <c r="K162" s="77" t="s">
        <v>249</v>
      </c>
      <c r="L162" s="77" t="s">
        <v>249</v>
      </c>
      <c r="M162" s="77" t="s">
        <v>249</v>
      </c>
      <c r="N162" s="77" t="s">
        <v>249</v>
      </c>
      <c r="O162" s="77" t="s">
        <v>249</v>
      </c>
      <c r="P162" s="77" t="s">
        <v>249</v>
      </c>
      <c r="Q162" s="77" t="s">
        <v>249</v>
      </c>
      <c r="R162" s="296"/>
      <c r="S162" s="77" t="s">
        <v>249</v>
      </c>
      <c r="T162" s="77" t="s">
        <v>249</v>
      </c>
      <c r="U162" s="77" t="s">
        <v>249</v>
      </c>
      <c r="V162" s="77" t="s">
        <v>249</v>
      </c>
      <c r="W162" s="77">
        <v>0</v>
      </c>
      <c r="X162" s="77">
        <v>0</v>
      </c>
      <c r="Y162" s="77">
        <v>0</v>
      </c>
      <c r="Z162" s="77" t="s">
        <v>249</v>
      </c>
      <c r="AA162" s="296"/>
      <c r="AB162" s="77">
        <v>0</v>
      </c>
      <c r="AC162" s="77" t="s">
        <v>249</v>
      </c>
      <c r="AD162" s="77" t="s">
        <v>249</v>
      </c>
      <c r="AE162" s="77" t="s">
        <v>249</v>
      </c>
      <c r="AF162" s="77" t="s">
        <v>249</v>
      </c>
      <c r="AG162" s="78"/>
    </row>
    <row r="163" spans="1:33" s="76" customFormat="1" ht="11.25" customHeight="1" x14ac:dyDescent="0.15">
      <c r="A163" s="78"/>
      <c r="B163" s="505"/>
      <c r="C163" s="507"/>
      <c r="D163" s="502"/>
      <c r="E163" s="499"/>
      <c r="F163" s="304" t="s">
        <v>134</v>
      </c>
      <c r="G163" s="528"/>
      <c r="H163" s="455"/>
      <c r="I163" s="296"/>
      <c r="J163" s="77" t="s">
        <v>249</v>
      </c>
      <c r="K163" s="77" t="s">
        <v>249</v>
      </c>
      <c r="L163" s="77" t="s">
        <v>249</v>
      </c>
      <c r="M163" s="77" t="s">
        <v>249</v>
      </c>
      <c r="N163" s="77" t="s">
        <v>249</v>
      </c>
      <c r="O163" s="77" t="s">
        <v>249</v>
      </c>
      <c r="P163" s="77" t="s">
        <v>249</v>
      </c>
      <c r="Q163" s="77" t="s">
        <v>249</v>
      </c>
      <c r="R163" s="296"/>
      <c r="S163" s="77" t="s">
        <v>249</v>
      </c>
      <c r="T163" s="77" t="s">
        <v>249</v>
      </c>
      <c r="U163" s="77" t="s">
        <v>249</v>
      </c>
      <c r="V163" s="77" t="s">
        <v>249</v>
      </c>
      <c r="W163" s="77">
        <v>0</v>
      </c>
      <c r="X163" s="77">
        <v>0</v>
      </c>
      <c r="Y163" s="77">
        <v>0</v>
      </c>
      <c r="Z163" s="77" t="s">
        <v>249</v>
      </c>
      <c r="AA163" s="296"/>
      <c r="AB163" s="77">
        <v>0</v>
      </c>
      <c r="AC163" s="77" t="s">
        <v>249</v>
      </c>
      <c r="AD163" s="77" t="s">
        <v>249</v>
      </c>
      <c r="AE163" s="77" t="s">
        <v>249</v>
      </c>
      <c r="AF163" s="77" t="s">
        <v>249</v>
      </c>
      <c r="AG163" s="78"/>
    </row>
    <row r="164" spans="1:33" s="76" customFormat="1" ht="11.25" customHeight="1" x14ac:dyDescent="0.15">
      <c r="A164" s="78"/>
      <c r="B164" s="505"/>
      <c r="C164" s="507"/>
      <c r="D164" s="502"/>
      <c r="E164" s="499"/>
      <c r="F164" s="304" t="s">
        <v>124</v>
      </c>
      <c r="G164" s="528"/>
      <c r="H164" s="455"/>
      <c r="I164" s="296"/>
      <c r="J164" s="77" t="s">
        <v>249</v>
      </c>
      <c r="K164" s="77" t="s">
        <v>249</v>
      </c>
      <c r="L164" s="77" t="s">
        <v>249</v>
      </c>
      <c r="M164" s="77" t="s">
        <v>249</v>
      </c>
      <c r="N164" s="77" t="s">
        <v>249</v>
      </c>
      <c r="O164" s="77" t="s">
        <v>249</v>
      </c>
      <c r="P164" s="77" t="s">
        <v>249</v>
      </c>
      <c r="Q164" s="77" t="s">
        <v>249</v>
      </c>
      <c r="R164" s="296"/>
      <c r="S164" s="77" t="s">
        <v>249</v>
      </c>
      <c r="T164" s="77" t="s">
        <v>249</v>
      </c>
      <c r="U164" s="77" t="s">
        <v>249</v>
      </c>
      <c r="V164" s="77" t="s">
        <v>249</v>
      </c>
      <c r="W164" s="77">
        <v>0</v>
      </c>
      <c r="X164" s="77">
        <v>0</v>
      </c>
      <c r="Y164" s="77">
        <v>0</v>
      </c>
      <c r="Z164" s="77" t="s">
        <v>249</v>
      </c>
      <c r="AA164" s="296"/>
      <c r="AB164" s="77">
        <v>0</v>
      </c>
      <c r="AC164" s="77" t="s">
        <v>249</v>
      </c>
      <c r="AD164" s="77" t="s">
        <v>249</v>
      </c>
      <c r="AE164" s="77" t="s">
        <v>249</v>
      </c>
      <c r="AF164" s="77" t="s">
        <v>249</v>
      </c>
      <c r="AG164" s="78"/>
    </row>
    <row r="165" spans="1:33" s="76" customFormat="1" ht="11.25" customHeight="1" x14ac:dyDescent="0.15">
      <c r="A165" s="78"/>
      <c r="B165" s="505"/>
      <c r="C165" s="507"/>
      <c r="D165" s="502"/>
      <c r="E165" s="499"/>
      <c r="F165" s="304" t="s">
        <v>127</v>
      </c>
      <c r="G165" s="528"/>
      <c r="H165" s="455"/>
      <c r="I165" s="296"/>
      <c r="J165" s="77" t="s">
        <v>249</v>
      </c>
      <c r="K165" s="77" t="s">
        <v>249</v>
      </c>
      <c r="L165" s="77" t="s">
        <v>249</v>
      </c>
      <c r="M165" s="77" t="s">
        <v>249</v>
      </c>
      <c r="N165" s="77" t="s">
        <v>249</v>
      </c>
      <c r="O165" s="77" t="s">
        <v>249</v>
      </c>
      <c r="P165" s="77" t="s">
        <v>249</v>
      </c>
      <c r="Q165" s="77" t="s">
        <v>249</v>
      </c>
      <c r="R165" s="296"/>
      <c r="S165" s="77" t="s">
        <v>249</v>
      </c>
      <c r="T165" s="77" t="s">
        <v>249</v>
      </c>
      <c r="U165" s="77" t="s">
        <v>249</v>
      </c>
      <c r="V165" s="77" t="s">
        <v>249</v>
      </c>
      <c r="W165" s="77">
        <v>0</v>
      </c>
      <c r="X165" s="77">
        <v>0</v>
      </c>
      <c r="Y165" s="77">
        <v>0</v>
      </c>
      <c r="Z165" s="77" t="s">
        <v>249</v>
      </c>
      <c r="AA165" s="296"/>
      <c r="AB165" s="77">
        <v>0</v>
      </c>
      <c r="AC165" s="77" t="s">
        <v>249</v>
      </c>
      <c r="AD165" s="77" t="s">
        <v>249</v>
      </c>
      <c r="AE165" s="77" t="s">
        <v>249</v>
      </c>
      <c r="AF165" s="77" t="s">
        <v>249</v>
      </c>
      <c r="AG165" s="78"/>
    </row>
    <row r="166" spans="1:33" s="76" customFormat="1" ht="11.25" customHeight="1" x14ac:dyDescent="0.15">
      <c r="A166" s="78"/>
      <c r="B166" s="505"/>
      <c r="C166" s="507"/>
      <c r="D166" s="502"/>
      <c r="E166" s="499"/>
      <c r="F166" s="304" t="s">
        <v>125</v>
      </c>
      <c r="G166" s="528"/>
      <c r="H166" s="455"/>
      <c r="I166" s="296"/>
      <c r="J166" s="77" t="s">
        <v>249</v>
      </c>
      <c r="K166" s="77" t="s">
        <v>249</v>
      </c>
      <c r="L166" s="77" t="s">
        <v>249</v>
      </c>
      <c r="M166" s="77" t="s">
        <v>249</v>
      </c>
      <c r="N166" s="77" t="s">
        <v>249</v>
      </c>
      <c r="O166" s="77" t="s">
        <v>249</v>
      </c>
      <c r="P166" s="77" t="s">
        <v>249</v>
      </c>
      <c r="Q166" s="77" t="s">
        <v>249</v>
      </c>
      <c r="R166" s="296"/>
      <c r="S166" s="77" t="s">
        <v>249</v>
      </c>
      <c r="T166" s="77" t="s">
        <v>249</v>
      </c>
      <c r="U166" s="77" t="s">
        <v>249</v>
      </c>
      <c r="V166" s="77" t="s">
        <v>249</v>
      </c>
      <c r="W166" s="77">
        <v>0</v>
      </c>
      <c r="X166" s="77">
        <v>0</v>
      </c>
      <c r="Y166" s="77">
        <v>0</v>
      </c>
      <c r="Z166" s="77" t="s">
        <v>249</v>
      </c>
      <c r="AA166" s="296"/>
      <c r="AB166" s="77">
        <v>0</v>
      </c>
      <c r="AC166" s="77" t="s">
        <v>249</v>
      </c>
      <c r="AD166" s="77" t="s">
        <v>249</v>
      </c>
      <c r="AE166" s="77" t="s">
        <v>249</v>
      </c>
      <c r="AF166" s="77" t="s">
        <v>249</v>
      </c>
      <c r="AG166" s="78"/>
    </row>
    <row r="167" spans="1:33" s="76" customFormat="1" ht="12.6" customHeight="1" x14ac:dyDescent="0.15">
      <c r="A167" s="78"/>
      <c r="B167" s="505"/>
      <c r="C167" s="507" t="s">
        <v>314</v>
      </c>
      <c r="D167" s="502" t="s">
        <v>139</v>
      </c>
      <c r="E167" s="499" t="s">
        <v>313</v>
      </c>
      <c r="F167" s="304" t="s">
        <v>131</v>
      </c>
      <c r="G167" s="528"/>
      <c r="H167" s="455"/>
      <c r="I167" s="296"/>
      <c r="J167" s="77" t="s">
        <v>249</v>
      </c>
      <c r="K167" s="77" t="s">
        <v>249</v>
      </c>
      <c r="L167" s="77" t="s">
        <v>249</v>
      </c>
      <c r="M167" s="77" t="s">
        <v>249</v>
      </c>
      <c r="N167" s="77" t="s">
        <v>249</v>
      </c>
      <c r="O167" s="77" t="s">
        <v>249</v>
      </c>
      <c r="P167" s="77" t="s">
        <v>249</v>
      </c>
      <c r="Q167" s="77" t="s">
        <v>249</v>
      </c>
      <c r="R167" s="296"/>
      <c r="S167" s="77" t="s">
        <v>249</v>
      </c>
      <c r="T167" s="77" t="s">
        <v>249</v>
      </c>
      <c r="U167" s="77" t="s">
        <v>249</v>
      </c>
      <c r="V167" s="77" t="s">
        <v>249</v>
      </c>
      <c r="W167" s="77">
        <v>0</v>
      </c>
      <c r="X167" s="77">
        <v>0</v>
      </c>
      <c r="Y167" s="77">
        <v>0</v>
      </c>
      <c r="Z167" s="77" t="s">
        <v>249</v>
      </c>
      <c r="AA167" s="296"/>
      <c r="AB167" s="77">
        <v>3.6351637387973326</v>
      </c>
      <c r="AC167" s="77" t="s">
        <v>249</v>
      </c>
      <c r="AD167" s="77" t="s">
        <v>249</v>
      </c>
      <c r="AE167" s="77" t="s">
        <v>249</v>
      </c>
      <c r="AF167" s="77" t="s">
        <v>249</v>
      </c>
      <c r="AG167" s="78"/>
    </row>
    <row r="168" spans="1:33" s="76" customFormat="1" ht="11.25" customHeight="1" x14ac:dyDescent="0.15">
      <c r="A168" s="78"/>
      <c r="B168" s="505"/>
      <c r="C168" s="507"/>
      <c r="D168" s="502"/>
      <c r="E168" s="499"/>
      <c r="F168" s="304" t="s">
        <v>132</v>
      </c>
      <c r="G168" s="528"/>
      <c r="H168" s="455"/>
      <c r="I168" s="296"/>
      <c r="J168" s="77" t="s">
        <v>249</v>
      </c>
      <c r="K168" s="77" t="s">
        <v>249</v>
      </c>
      <c r="L168" s="77" t="s">
        <v>249</v>
      </c>
      <c r="M168" s="77" t="s">
        <v>249</v>
      </c>
      <c r="N168" s="77" t="s">
        <v>249</v>
      </c>
      <c r="O168" s="77" t="s">
        <v>249</v>
      </c>
      <c r="P168" s="77" t="s">
        <v>249</v>
      </c>
      <c r="Q168" s="77" t="s">
        <v>249</v>
      </c>
      <c r="R168" s="296"/>
      <c r="S168" s="77" t="s">
        <v>249</v>
      </c>
      <c r="T168" s="77" t="s">
        <v>249</v>
      </c>
      <c r="U168" s="77" t="s">
        <v>249</v>
      </c>
      <c r="V168" s="77" t="s">
        <v>249</v>
      </c>
      <c r="W168" s="77">
        <v>0</v>
      </c>
      <c r="X168" s="77">
        <v>0</v>
      </c>
      <c r="Y168" s="77">
        <v>0</v>
      </c>
      <c r="Z168" s="77" t="s">
        <v>249</v>
      </c>
      <c r="AA168" s="296"/>
      <c r="AB168" s="77">
        <v>3.5762132147537407</v>
      </c>
      <c r="AC168" s="77" t="s">
        <v>249</v>
      </c>
      <c r="AD168" s="77" t="s">
        <v>249</v>
      </c>
      <c r="AE168" s="77" t="s">
        <v>249</v>
      </c>
      <c r="AF168" s="77" t="s">
        <v>249</v>
      </c>
      <c r="AG168" s="78"/>
    </row>
    <row r="169" spans="1:33" s="76" customFormat="1" ht="11.25" customHeight="1" x14ac:dyDescent="0.15">
      <c r="A169" s="78"/>
      <c r="B169" s="505"/>
      <c r="C169" s="507"/>
      <c r="D169" s="502"/>
      <c r="E169" s="499"/>
      <c r="F169" s="304" t="s">
        <v>129</v>
      </c>
      <c r="G169" s="528"/>
      <c r="H169" s="455"/>
      <c r="I169" s="296"/>
      <c r="J169" s="77" t="s">
        <v>249</v>
      </c>
      <c r="K169" s="77" t="s">
        <v>249</v>
      </c>
      <c r="L169" s="77" t="s">
        <v>249</v>
      </c>
      <c r="M169" s="77" t="s">
        <v>249</v>
      </c>
      <c r="N169" s="77" t="s">
        <v>249</v>
      </c>
      <c r="O169" s="77" t="s">
        <v>249</v>
      </c>
      <c r="P169" s="77" t="s">
        <v>249</v>
      </c>
      <c r="Q169" s="77" t="s">
        <v>249</v>
      </c>
      <c r="R169" s="296"/>
      <c r="S169" s="77" t="s">
        <v>249</v>
      </c>
      <c r="T169" s="77" t="s">
        <v>249</v>
      </c>
      <c r="U169" s="77" t="s">
        <v>249</v>
      </c>
      <c r="V169" s="77" t="s">
        <v>249</v>
      </c>
      <c r="W169" s="77">
        <v>0</v>
      </c>
      <c r="X169" s="77">
        <v>0</v>
      </c>
      <c r="Y169" s="77">
        <v>0</v>
      </c>
      <c r="Z169" s="77" t="s">
        <v>249</v>
      </c>
      <c r="AA169" s="296"/>
      <c r="AB169" s="77">
        <v>3.6785029499013704</v>
      </c>
      <c r="AC169" s="77" t="s">
        <v>249</v>
      </c>
      <c r="AD169" s="77" t="s">
        <v>249</v>
      </c>
      <c r="AE169" s="77" t="s">
        <v>249</v>
      </c>
      <c r="AF169" s="77" t="s">
        <v>249</v>
      </c>
      <c r="AG169" s="78"/>
    </row>
    <row r="170" spans="1:33" s="76" customFormat="1" ht="11.25" customHeight="1" x14ac:dyDescent="0.15">
      <c r="A170" s="78"/>
      <c r="B170" s="505"/>
      <c r="C170" s="507"/>
      <c r="D170" s="502"/>
      <c r="E170" s="499"/>
      <c r="F170" s="304" t="s">
        <v>128</v>
      </c>
      <c r="G170" s="528"/>
      <c r="H170" s="455"/>
      <c r="I170" s="296"/>
      <c r="J170" s="77" t="s">
        <v>249</v>
      </c>
      <c r="K170" s="77" t="s">
        <v>249</v>
      </c>
      <c r="L170" s="77" t="s">
        <v>249</v>
      </c>
      <c r="M170" s="77" t="s">
        <v>249</v>
      </c>
      <c r="N170" s="77" t="s">
        <v>249</v>
      </c>
      <c r="O170" s="77" t="s">
        <v>249</v>
      </c>
      <c r="P170" s="77" t="s">
        <v>249</v>
      </c>
      <c r="Q170" s="77" t="s">
        <v>249</v>
      </c>
      <c r="R170" s="296"/>
      <c r="S170" s="77" t="s">
        <v>249</v>
      </c>
      <c r="T170" s="77" t="s">
        <v>249</v>
      </c>
      <c r="U170" s="77" t="s">
        <v>249</v>
      </c>
      <c r="V170" s="77" t="s">
        <v>249</v>
      </c>
      <c r="W170" s="77">
        <v>0</v>
      </c>
      <c r="X170" s="77">
        <v>0</v>
      </c>
      <c r="Y170" s="77">
        <v>0</v>
      </c>
      <c r="Z170" s="77" t="s">
        <v>249</v>
      </c>
      <c r="AA170" s="296"/>
      <c r="AB170" s="77">
        <v>3.7159169318926235</v>
      </c>
      <c r="AC170" s="77" t="s">
        <v>249</v>
      </c>
      <c r="AD170" s="77" t="s">
        <v>249</v>
      </c>
      <c r="AE170" s="77" t="s">
        <v>249</v>
      </c>
      <c r="AF170" s="77" t="s">
        <v>249</v>
      </c>
      <c r="AG170" s="78"/>
    </row>
    <row r="171" spans="1:33" s="76" customFormat="1" ht="11.25" customHeight="1" x14ac:dyDescent="0.15">
      <c r="A171" s="78"/>
      <c r="B171" s="505"/>
      <c r="C171" s="507"/>
      <c r="D171" s="502"/>
      <c r="E171" s="499"/>
      <c r="F171" s="304" t="s">
        <v>133</v>
      </c>
      <c r="G171" s="528"/>
      <c r="H171" s="455"/>
      <c r="I171" s="296"/>
      <c r="J171" s="77" t="s">
        <v>249</v>
      </c>
      <c r="K171" s="77" t="s">
        <v>249</v>
      </c>
      <c r="L171" s="77" t="s">
        <v>249</v>
      </c>
      <c r="M171" s="77" t="s">
        <v>249</v>
      </c>
      <c r="N171" s="77" t="s">
        <v>249</v>
      </c>
      <c r="O171" s="77" t="s">
        <v>249</v>
      </c>
      <c r="P171" s="77" t="s">
        <v>249</v>
      </c>
      <c r="Q171" s="77" t="s">
        <v>249</v>
      </c>
      <c r="R171" s="296"/>
      <c r="S171" s="77" t="s">
        <v>249</v>
      </c>
      <c r="T171" s="77" t="s">
        <v>249</v>
      </c>
      <c r="U171" s="77" t="s">
        <v>249</v>
      </c>
      <c r="V171" s="77" t="s">
        <v>249</v>
      </c>
      <c r="W171" s="77">
        <v>0</v>
      </c>
      <c r="X171" s="77">
        <v>0</v>
      </c>
      <c r="Y171" s="77">
        <v>0</v>
      </c>
      <c r="Z171" s="77" t="s">
        <v>249</v>
      </c>
      <c r="AA171" s="296"/>
      <c r="AB171" s="77">
        <v>3.6458747062087693</v>
      </c>
      <c r="AC171" s="77" t="s">
        <v>249</v>
      </c>
      <c r="AD171" s="77" t="s">
        <v>249</v>
      </c>
      <c r="AE171" s="77" t="s">
        <v>249</v>
      </c>
      <c r="AF171" s="77" t="s">
        <v>249</v>
      </c>
      <c r="AG171" s="78"/>
    </row>
    <row r="172" spans="1:33" s="76" customFormat="1" ht="11.25" customHeight="1" x14ac:dyDescent="0.15">
      <c r="A172" s="78"/>
      <c r="B172" s="505"/>
      <c r="C172" s="507"/>
      <c r="D172" s="502"/>
      <c r="E172" s="499"/>
      <c r="F172" s="304" t="s">
        <v>123</v>
      </c>
      <c r="G172" s="528"/>
      <c r="H172" s="455"/>
      <c r="I172" s="296"/>
      <c r="J172" s="77" t="s">
        <v>249</v>
      </c>
      <c r="K172" s="77" t="s">
        <v>249</v>
      </c>
      <c r="L172" s="77" t="s">
        <v>249</v>
      </c>
      <c r="M172" s="77" t="s">
        <v>249</v>
      </c>
      <c r="N172" s="77" t="s">
        <v>249</v>
      </c>
      <c r="O172" s="77" t="s">
        <v>249</v>
      </c>
      <c r="P172" s="77" t="s">
        <v>249</v>
      </c>
      <c r="Q172" s="77" t="s">
        <v>249</v>
      </c>
      <c r="R172" s="296"/>
      <c r="S172" s="77" t="s">
        <v>249</v>
      </c>
      <c r="T172" s="77" t="s">
        <v>249</v>
      </c>
      <c r="U172" s="77" t="s">
        <v>249</v>
      </c>
      <c r="V172" s="77" t="s">
        <v>249</v>
      </c>
      <c r="W172" s="77">
        <v>0</v>
      </c>
      <c r="X172" s="77">
        <v>0</v>
      </c>
      <c r="Y172" s="77">
        <v>0</v>
      </c>
      <c r="Z172" s="77" t="s">
        <v>249</v>
      </c>
      <c r="AA172" s="296"/>
      <c r="AB172" s="77">
        <v>3.5376946938646596</v>
      </c>
      <c r="AC172" s="77" t="s">
        <v>249</v>
      </c>
      <c r="AD172" s="77" t="s">
        <v>249</v>
      </c>
      <c r="AE172" s="77" t="s">
        <v>249</v>
      </c>
      <c r="AF172" s="77" t="s">
        <v>249</v>
      </c>
      <c r="AG172" s="78"/>
    </row>
    <row r="173" spans="1:33" s="76" customFormat="1" ht="11.25" customHeight="1" x14ac:dyDescent="0.15">
      <c r="A173" s="78"/>
      <c r="B173" s="505"/>
      <c r="C173" s="507"/>
      <c r="D173" s="502"/>
      <c r="E173" s="499"/>
      <c r="F173" s="304" t="s">
        <v>122</v>
      </c>
      <c r="G173" s="528"/>
      <c r="H173" s="455"/>
      <c r="I173" s="296"/>
      <c r="J173" s="77" t="s">
        <v>249</v>
      </c>
      <c r="K173" s="77" t="s">
        <v>249</v>
      </c>
      <c r="L173" s="77" t="s">
        <v>249</v>
      </c>
      <c r="M173" s="77" t="s">
        <v>249</v>
      </c>
      <c r="N173" s="77" t="s">
        <v>249</v>
      </c>
      <c r="O173" s="77" t="s">
        <v>249</v>
      </c>
      <c r="P173" s="77" t="s">
        <v>249</v>
      </c>
      <c r="Q173" s="77" t="s">
        <v>249</v>
      </c>
      <c r="R173" s="296"/>
      <c r="S173" s="77" t="s">
        <v>249</v>
      </c>
      <c r="T173" s="77" t="s">
        <v>249</v>
      </c>
      <c r="U173" s="77" t="s">
        <v>249</v>
      </c>
      <c r="V173" s="77" t="s">
        <v>249</v>
      </c>
      <c r="W173" s="77">
        <v>0</v>
      </c>
      <c r="X173" s="77">
        <v>0</v>
      </c>
      <c r="Y173" s="77">
        <v>0</v>
      </c>
      <c r="Z173" s="77" t="s">
        <v>249</v>
      </c>
      <c r="AA173" s="296"/>
      <c r="AB173" s="77">
        <v>3.5926972025575465</v>
      </c>
      <c r="AC173" s="77" t="s">
        <v>249</v>
      </c>
      <c r="AD173" s="77" t="s">
        <v>249</v>
      </c>
      <c r="AE173" s="77" t="s">
        <v>249</v>
      </c>
      <c r="AF173" s="77" t="s">
        <v>249</v>
      </c>
      <c r="AG173" s="78"/>
    </row>
    <row r="174" spans="1:33" s="76" customFormat="1" ht="11.25" customHeight="1" x14ac:dyDescent="0.15">
      <c r="A174" s="78"/>
      <c r="B174" s="505"/>
      <c r="C174" s="507"/>
      <c r="D174" s="502"/>
      <c r="E174" s="499"/>
      <c r="F174" s="304" t="s">
        <v>126</v>
      </c>
      <c r="G174" s="528"/>
      <c r="H174" s="455"/>
      <c r="I174" s="296"/>
      <c r="J174" s="77" t="s">
        <v>249</v>
      </c>
      <c r="K174" s="77" t="s">
        <v>249</v>
      </c>
      <c r="L174" s="77" t="s">
        <v>249</v>
      </c>
      <c r="M174" s="77" t="s">
        <v>249</v>
      </c>
      <c r="N174" s="77" t="s">
        <v>249</v>
      </c>
      <c r="O174" s="77" t="s">
        <v>249</v>
      </c>
      <c r="P174" s="77" t="s">
        <v>249</v>
      </c>
      <c r="Q174" s="77" t="s">
        <v>249</v>
      </c>
      <c r="R174" s="296"/>
      <c r="S174" s="77" t="s">
        <v>249</v>
      </c>
      <c r="T174" s="77" t="s">
        <v>249</v>
      </c>
      <c r="U174" s="77" t="s">
        <v>249</v>
      </c>
      <c r="V174" s="77" t="s">
        <v>249</v>
      </c>
      <c r="W174" s="77">
        <v>0</v>
      </c>
      <c r="X174" s="77">
        <v>0</v>
      </c>
      <c r="Y174" s="77">
        <v>0</v>
      </c>
      <c r="Z174" s="77" t="s">
        <v>249</v>
      </c>
      <c r="AA174" s="296"/>
      <c r="AB174" s="77">
        <v>3.6378250985538432</v>
      </c>
      <c r="AC174" s="77" t="s">
        <v>249</v>
      </c>
      <c r="AD174" s="77" t="s">
        <v>249</v>
      </c>
      <c r="AE174" s="77" t="s">
        <v>249</v>
      </c>
      <c r="AF174" s="77" t="s">
        <v>249</v>
      </c>
      <c r="AG174" s="78"/>
    </row>
    <row r="175" spans="1:33" s="76" customFormat="1" ht="11.25" customHeight="1" x14ac:dyDescent="0.15">
      <c r="A175" s="78"/>
      <c r="B175" s="505"/>
      <c r="C175" s="507"/>
      <c r="D175" s="502"/>
      <c r="E175" s="499"/>
      <c r="F175" s="304" t="s">
        <v>130</v>
      </c>
      <c r="G175" s="528"/>
      <c r="H175" s="455"/>
      <c r="I175" s="296"/>
      <c r="J175" s="77" t="s">
        <v>249</v>
      </c>
      <c r="K175" s="77" t="s">
        <v>249</v>
      </c>
      <c r="L175" s="77" t="s">
        <v>249</v>
      </c>
      <c r="M175" s="77" t="s">
        <v>249</v>
      </c>
      <c r="N175" s="77" t="s">
        <v>249</v>
      </c>
      <c r="O175" s="77" t="s">
        <v>249</v>
      </c>
      <c r="P175" s="77" t="s">
        <v>249</v>
      </c>
      <c r="Q175" s="77" t="s">
        <v>249</v>
      </c>
      <c r="R175" s="296"/>
      <c r="S175" s="77" t="s">
        <v>249</v>
      </c>
      <c r="T175" s="77" t="s">
        <v>249</v>
      </c>
      <c r="U175" s="77" t="s">
        <v>249</v>
      </c>
      <c r="V175" s="77" t="s">
        <v>249</v>
      </c>
      <c r="W175" s="77">
        <v>0</v>
      </c>
      <c r="X175" s="77">
        <v>0</v>
      </c>
      <c r="Y175" s="77">
        <v>0</v>
      </c>
      <c r="Z175" s="77" t="s">
        <v>249</v>
      </c>
      <c r="AA175" s="296"/>
      <c r="AB175" s="77">
        <v>3.6374189984799052</v>
      </c>
      <c r="AC175" s="77" t="s">
        <v>249</v>
      </c>
      <c r="AD175" s="77" t="s">
        <v>249</v>
      </c>
      <c r="AE175" s="77" t="s">
        <v>249</v>
      </c>
      <c r="AF175" s="77" t="s">
        <v>249</v>
      </c>
      <c r="AG175" s="78"/>
    </row>
    <row r="176" spans="1:33" s="76" customFormat="1" ht="11.25" customHeight="1" x14ac:dyDescent="0.15">
      <c r="A176" s="78"/>
      <c r="B176" s="505"/>
      <c r="C176" s="507"/>
      <c r="D176" s="502"/>
      <c r="E176" s="499"/>
      <c r="F176" s="304" t="s">
        <v>135</v>
      </c>
      <c r="G176" s="528"/>
      <c r="H176" s="455"/>
      <c r="I176" s="296"/>
      <c r="J176" s="77" t="s">
        <v>249</v>
      </c>
      <c r="K176" s="77" t="s">
        <v>249</v>
      </c>
      <c r="L176" s="77" t="s">
        <v>249</v>
      </c>
      <c r="M176" s="77" t="s">
        <v>249</v>
      </c>
      <c r="N176" s="77" t="s">
        <v>249</v>
      </c>
      <c r="O176" s="77" t="s">
        <v>249</v>
      </c>
      <c r="P176" s="77" t="s">
        <v>249</v>
      </c>
      <c r="Q176" s="77" t="s">
        <v>249</v>
      </c>
      <c r="R176" s="296"/>
      <c r="S176" s="77" t="s">
        <v>249</v>
      </c>
      <c r="T176" s="77" t="s">
        <v>249</v>
      </c>
      <c r="U176" s="77" t="s">
        <v>249</v>
      </c>
      <c r="V176" s="77" t="s">
        <v>249</v>
      </c>
      <c r="W176" s="77">
        <v>0</v>
      </c>
      <c r="X176" s="77">
        <v>0</v>
      </c>
      <c r="Y176" s="77">
        <v>0</v>
      </c>
      <c r="Z176" s="77" t="s">
        <v>249</v>
      </c>
      <c r="AA176" s="296"/>
      <c r="AB176" s="77">
        <v>3.6264207141038272</v>
      </c>
      <c r="AC176" s="77" t="s">
        <v>249</v>
      </c>
      <c r="AD176" s="77" t="s">
        <v>249</v>
      </c>
      <c r="AE176" s="77" t="s">
        <v>249</v>
      </c>
      <c r="AF176" s="77" t="s">
        <v>249</v>
      </c>
      <c r="AG176" s="78"/>
    </row>
    <row r="177" spans="1:33" s="76" customFormat="1" ht="11.25" customHeight="1" x14ac:dyDescent="0.15">
      <c r="A177" s="78"/>
      <c r="B177" s="505"/>
      <c r="C177" s="507"/>
      <c r="D177" s="502"/>
      <c r="E177" s="499"/>
      <c r="F177" s="304" t="s">
        <v>134</v>
      </c>
      <c r="G177" s="528"/>
      <c r="H177" s="455"/>
      <c r="I177" s="296"/>
      <c r="J177" s="77" t="s">
        <v>249</v>
      </c>
      <c r="K177" s="77" t="s">
        <v>249</v>
      </c>
      <c r="L177" s="77" t="s">
        <v>249</v>
      </c>
      <c r="M177" s="77" t="s">
        <v>249</v>
      </c>
      <c r="N177" s="77" t="s">
        <v>249</v>
      </c>
      <c r="O177" s="77" t="s">
        <v>249</v>
      </c>
      <c r="P177" s="77" t="s">
        <v>249</v>
      </c>
      <c r="Q177" s="77" t="s">
        <v>249</v>
      </c>
      <c r="R177" s="296"/>
      <c r="S177" s="77" t="s">
        <v>249</v>
      </c>
      <c r="T177" s="77" t="s">
        <v>249</v>
      </c>
      <c r="U177" s="77" t="s">
        <v>249</v>
      </c>
      <c r="V177" s="77" t="s">
        <v>249</v>
      </c>
      <c r="W177" s="77">
        <v>0</v>
      </c>
      <c r="X177" s="77">
        <v>0</v>
      </c>
      <c r="Y177" s="77">
        <v>0</v>
      </c>
      <c r="Z177" s="77" t="s">
        <v>249</v>
      </c>
      <c r="AA177" s="296"/>
      <c r="AB177" s="77">
        <v>3.5918515921001428</v>
      </c>
      <c r="AC177" s="77" t="s">
        <v>249</v>
      </c>
      <c r="AD177" s="77" t="s">
        <v>249</v>
      </c>
      <c r="AE177" s="77" t="s">
        <v>249</v>
      </c>
      <c r="AF177" s="77" t="s">
        <v>249</v>
      </c>
      <c r="AG177" s="78"/>
    </row>
    <row r="178" spans="1:33" s="76" customFormat="1" ht="11.25" customHeight="1" x14ac:dyDescent="0.15">
      <c r="A178" s="78"/>
      <c r="B178" s="505"/>
      <c r="C178" s="507"/>
      <c r="D178" s="502"/>
      <c r="E178" s="499"/>
      <c r="F178" s="304" t="s">
        <v>124</v>
      </c>
      <c r="G178" s="528"/>
      <c r="H178" s="455"/>
      <c r="I178" s="296"/>
      <c r="J178" s="77" t="s">
        <v>249</v>
      </c>
      <c r="K178" s="77" t="s">
        <v>249</v>
      </c>
      <c r="L178" s="77" t="s">
        <v>249</v>
      </c>
      <c r="M178" s="77" t="s">
        <v>249</v>
      </c>
      <c r="N178" s="77" t="s">
        <v>249</v>
      </c>
      <c r="O178" s="77" t="s">
        <v>249</v>
      </c>
      <c r="P178" s="77" t="s">
        <v>249</v>
      </c>
      <c r="Q178" s="77" t="s">
        <v>249</v>
      </c>
      <c r="R178" s="296"/>
      <c r="S178" s="77" t="s">
        <v>249</v>
      </c>
      <c r="T178" s="77" t="s">
        <v>249</v>
      </c>
      <c r="U178" s="77" t="s">
        <v>249</v>
      </c>
      <c r="V178" s="77" t="s">
        <v>249</v>
      </c>
      <c r="W178" s="77">
        <v>0</v>
      </c>
      <c r="X178" s="77">
        <v>0</v>
      </c>
      <c r="Y178" s="77">
        <v>0</v>
      </c>
      <c r="Z178" s="77" t="s">
        <v>249</v>
      </c>
      <c r="AA178" s="296"/>
      <c r="AB178" s="77">
        <v>3.6112886450785173</v>
      </c>
      <c r="AC178" s="77" t="s">
        <v>249</v>
      </c>
      <c r="AD178" s="77" t="s">
        <v>249</v>
      </c>
      <c r="AE178" s="77" t="s">
        <v>249</v>
      </c>
      <c r="AF178" s="77" t="s">
        <v>249</v>
      </c>
      <c r="AG178" s="78"/>
    </row>
    <row r="179" spans="1:33" s="76" customFormat="1" ht="11.25" customHeight="1" x14ac:dyDescent="0.15">
      <c r="A179" s="78"/>
      <c r="B179" s="505"/>
      <c r="C179" s="507"/>
      <c r="D179" s="502"/>
      <c r="E179" s="499"/>
      <c r="F179" s="304" t="s">
        <v>127</v>
      </c>
      <c r="G179" s="528"/>
      <c r="H179" s="455"/>
      <c r="I179" s="296"/>
      <c r="J179" s="77" t="s">
        <v>249</v>
      </c>
      <c r="K179" s="77" t="s">
        <v>249</v>
      </c>
      <c r="L179" s="77" t="s">
        <v>249</v>
      </c>
      <c r="M179" s="77" t="s">
        <v>249</v>
      </c>
      <c r="N179" s="77" t="s">
        <v>249</v>
      </c>
      <c r="O179" s="77" t="s">
        <v>249</v>
      </c>
      <c r="P179" s="77" t="s">
        <v>249</v>
      </c>
      <c r="Q179" s="77" t="s">
        <v>249</v>
      </c>
      <c r="R179" s="296"/>
      <c r="S179" s="77" t="s">
        <v>249</v>
      </c>
      <c r="T179" s="77" t="s">
        <v>249</v>
      </c>
      <c r="U179" s="77" t="s">
        <v>249</v>
      </c>
      <c r="V179" s="77" t="s">
        <v>249</v>
      </c>
      <c r="W179" s="77">
        <v>0</v>
      </c>
      <c r="X179" s="77">
        <v>0</v>
      </c>
      <c r="Y179" s="77">
        <v>0</v>
      </c>
      <c r="Z179" s="77" t="s">
        <v>249</v>
      </c>
      <c r="AA179" s="296"/>
      <c r="AB179" s="77">
        <v>3.6471489109594311</v>
      </c>
      <c r="AC179" s="77" t="s">
        <v>249</v>
      </c>
      <c r="AD179" s="77" t="s">
        <v>249</v>
      </c>
      <c r="AE179" s="77" t="s">
        <v>249</v>
      </c>
      <c r="AF179" s="77" t="s">
        <v>249</v>
      </c>
      <c r="AG179" s="78"/>
    </row>
    <row r="180" spans="1:33" s="76" customFormat="1" ht="11.25" customHeight="1" thickBot="1" x14ac:dyDescent="0.2">
      <c r="A180" s="78"/>
      <c r="B180" s="506"/>
      <c r="C180" s="509"/>
      <c r="D180" s="510"/>
      <c r="E180" s="511"/>
      <c r="F180" s="305" t="s">
        <v>125</v>
      </c>
      <c r="G180" s="528"/>
      <c r="H180" s="455"/>
      <c r="I180" s="296"/>
      <c r="J180" s="77" t="s">
        <v>249</v>
      </c>
      <c r="K180" s="77" t="s">
        <v>249</v>
      </c>
      <c r="L180" s="77" t="s">
        <v>249</v>
      </c>
      <c r="M180" s="77" t="s">
        <v>249</v>
      </c>
      <c r="N180" s="77" t="s">
        <v>249</v>
      </c>
      <c r="O180" s="77" t="s">
        <v>249</v>
      </c>
      <c r="P180" s="77" t="s">
        <v>249</v>
      </c>
      <c r="Q180" s="77" t="s">
        <v>249</v>
      </c>
      <c r="R180" s="296"/>
      <c r="S180" s="77" t="s">
        <v>249</v>
      </c>
      <c r="T180" s="77" t="s">
        <v>249</v>
      </c>
      <c r="U180" s="77" t="s">
        <v>249</v>
      </c>
      <c r="V180" s="77" t="s">
        <v>249</v>
      </c>
      <c r="W180" s="77">
        <v>0</v>
      </c>
      <c r="X180" s="77">
        <v>0</v>
      </c>
      <c r="Y180" s="77">
        <v>0</v>
      </c>
      <c r="Z180" s="77" t="s">
        <v>249</v>
      </c>
      <c r="AA180" s="296"/>
      <c r="AB180" s="77">
        <v>3.5757407399959638</v>
      </c>
      <c r="AC180" s="77" t="s">
        <v>249</v>
      </c>
      <c r="AD180" s="77" t="s">
        <v>249</v>
      </c>
      <c r="AE180" s="77" t="s">
        <v>249</v>
      </c>
      <c r="AF180" s="77" t="s">
        <v>249</v>
      </c>
      <c r="AG180" s="78"/>
    </row>
    <row r="181" spans="1:33" s="76" customFormat="1" ht="12.6" customHeight="1" x14ac:dyDescent="0.15">
      <c r="A181" s="78"/>
      <c r="B181" s="525" t="s">
        <v>115</v>
      </c>
      <c r="C181" s="500" t="s">
        <v>284</v>
      </c>
      <c r="D181" s="501" t="s">
        <v>311</v>
      </c>
      <c r="E181" s="503" t="s">
        <v>312</v>
      </c>
      <c r="F181" s="303" t="s">
        <v>131</v>
      </c>
      <c r="G181" s="528"/>
      <c r="H181" s="455"/>
      <c r="I181" s="296"/>
      <c r="J181" s="77" t="s">
        <v>249</v>
      </c>
      <c r="K181" s="77" t="s">
        <v>249</v>
      </c>
      <c r="L181" s="77" t="s">
        <v>249</v>
      </c>
      <c r="M181" s="77" t="s">
        <v>249</v>
      </c>
      <c r="N181" s="77" t="s">
        <v>249</v>
      </c>
      <c r="O181" s="77" t="s">
        <v>249</v>
      </c>
      <c r="P181" s="77" t="s">
        <v>249</v>
      </c>
      <c r="Q181" s="77" t="s">
        <v>249</v>
      </c>
      <c r="R181" s="296"/>
      <c r="S181" s="77" t="s">
        <v>249</v>
      </c>
      <c r="T181" s="77" t="s">
        <v>249</v>
      </c>
      <c r="U181" s="77" t="s">
        <v>249</v>
      </c>
      <c r="V181" s="77" t="s">
        <v>249</v>
      </c>
      <c r="W181" s="77">
        <v>0</v>
      </c>
      <c r="X181" s="77">
        <v>1.4870742269298105</v>
      </c>
      <c r="Y181" s="77">
        <v>0.70457099735818829</v>
      </c>
      <c r="Z181" s="77" t="s">
        <v>249</v>
      </c>
      <c r="AA181" s="296"/>
      <c r="AB181" s="77">
        <v>0</v>
      </c>
      <c r="AC181" s="77" t="s">
        <v>249</v>
      </c>
      <c r="AD181" s="77" t="s">
        <v>249</v>
      </c>
      <c r="AE181" s="77" t="s">
        <v>249</v>
      </c>
      <c r="AF181" s="77" t="s">
        <v>249</v>
      </c>
      <c r="AG181" s="78"/>
    </row>
    <row r="182" spans="1:33" s="76" customFormat="1" ht="12.6" customHeight="1" x14ac:dyDescent="0.15">
      <c r="A182" s="78"/>
      <c r="B182" s="526"/>
      <c r="C182" s="450"/>
      <c r="D182" s="502"/>
      <c r="E182" s="499"/>
      <c r="F182" s="304" t="s">
        <v>132</v>
      </c>
      <c r="G182" s="528"/>
      <c r="H182" s="455"/>
      <c r="I182" s="296"/>
      <c r="J182" s="77" t="s">
        <v>249</v>
      </c>
      <c r="K182" s="77" t="s">
        <v>249</v>
      </c>
      <c r="L182" s="77" t="s">
        <v>249</v>
      </c>
      <c r="M182" s="77" t="s">
        <v>249</v>
      </c>
      <c r="N182" s="77" t="s">
        <v>249</v>
      </c>
      <c r="O182" s="77" t="s">
        <v>249</v>
      </c>
      <c r="P182" s="77" t="s">
        <v>249</v>
      </c>
      <c r="Q182" s="77" t="s">
        <v>249</v>
      </c>
      <c r="R182" s="296"/>
      <c r="S182" s="77" t="s">
        <v>249</v>
      </c>
      <c r="T182" s="77" t="s">
        <v>249</v>
      </c>
      <c r="U182" s="77" t="s">
        <v>249</v>
      </c>
      <c r="V182" s="77" t="s">
        <v>249</v>
      </c>
      <c r="W182" s="77">
        <v>0</v>
      </c>
      <c r="X182" s="77">
        <v>1.4870742269298105</v>
      </c>
      <c r="Y182" s="77">
        <v>0.70457099735818829</v>
      </c>
      <c r="Z182" s="77" t="s">
        <v>249</v>
      </c>
      <c r="AA182" s="296"/>
      <c r="AB182" s="77">
        <v>0</v>
      </c>
      <c r="AC182" s="77" t="s">
        <v>249</v>
      </c>
      <c r="AD182" s="77" t="s">
        <v>249</v>
      </c>
      <c r="AE182" s="77" t="s">
        <v>249</v>
      </c>
      <c r="AF182" s="77" t="s">
        <v>249</v>
      </c>
      <c r="AG182" s="78"/>
    </row>
    <row r="183" spans="1:33" s="76" customFormat="1" ht="12.6" customHeight="1" x14ac:dyDescent="0.15">
      <c r="A183" s="78"/>
      <c r="B183" s="526"/>
      <c r="C183" s="450"/>
      <c r="D183" s="502"/>
      <c r="E183" s="499"/>
      <c r="F183" s="304" t="s">
        <v>129</v>
      </c>
      <c r="G183" s="528"/>
      <c r="H183" s="455"/>
      <c r="I183" s="296"/>
      <c r="J183" s="77" t="s">
        <v>249</v>
      </c>
      <c r="K183" s="77" t="s">
        <v>249</v>
      </c>
      <c r="L183" s="77" t="s">
        <v>249</v>
      </c>
      <c r="M183" s="77" t="s">
        <v>249</v>
      </c>
      <c r="N183" s="77" t="s">
        <v>249</v>
      </c>
      <c r="O183" s="77" t="s">
        <v>249</v>
      </c>
      <c r="P183" s="77" t="s">
        <v>249</v>
      </c>
      <c r="Q183" s="77" t="s">
        <v>249</v>
      </c>
      <c r="R183" s="296"/>
      <c r="S183" s="77" t="s">
        <v>249</v>
      </c>
      <c r="T183" s="77" t="s">
        <v>249</v>
      </c>
      <c r="U183" s="77" t="s">
        <v>249</v>
      </c>
      <c r="V183" s="77" t="s">
        <v>249</v>
      </c>
      <c r="W183" s="77">
        <v>0</v>
      </c>
      <c r="X183" s="77">
        <v>1.4870742269298105</v>
      </c>
      <c r="Y183" s="77">
        <v>0.70457099735818829</v>
      </c>
      <c r="Z183" s="77" t="s">
        <v>249</v>
      </c>
      <c r="AA183" s="296"/>
      <c r="AB183" s="77">
        <v>0</v>
      </c>
      <c r="AC183" s="77" t="s">
        <v>249</v>
      </c>
      <c r="AD183" s="77" t="s">
        <v>249</v>
      </c>
      <c r="AE183" s="77" t="s">
        <v>249</v>
      </c>
      <c r="AF183" s="77" t="s">
        <v>249</v>
      </c>
      <c r="AG183" s="78"/>
    </row>
    <row r="184" spans="1:33" s="76" customFormat="1" ht="12.6" customHeight="1" x14ac:dyDescent="0.15">
      <c r="A184" s="78"/>
      <c r="B184" s="526"/>
      <c r="C184" s="450"/>
      <c r="D184" s="502"/>
      <c r="E184" s="499"/>
      <c r="F184" s="304" t="s">
        <v>128</v>
      </c>
      <c r="G184" s="528"/>
      <c r="H184" s="455"/>
      <c r="I184" s="296"/>
      <c r="J184" s="77" t="s">
        <v>249</v>
      </c>
      <c r="K184" s="77" t="s">
        <v>249</v>
      </c>
      <c r="L184" s="77" t="s">
        <v>249</v>
      </c>
      <c r="M184" s="77" t="s">
        <v>249</v>
      </c>
      <c r="N184" s="77" t="s">
        <v>249</v>
      </c>
      <c r="O184" s="77" t="s">
        <v>249</v>
      </c>
      <c r="P184" s="77" t="s">
        <v>249</v>
      </c>
      <c r="Q184" s="77" t="s">
        <v>249</v>
      </c>
      <c r="R184" s="296"/>
      <c r="S184" s="77" t="s">
        <v>249</v>
      </c>
      <c r="T184" s="77" t="s">
        <v>249</v>
      </c>
      <c r="U184" s="77" t="s">
        <v>249</v>
      </c>
      <c r="V184" s="77" t="s">
        <v>249</v>
      </c>
      <c r="W184" s="77">
        <v>0</v>
      </c>
      <c r="X184" s="77">
        <v>1.4870742269298105</v>
      </c>
      <c r="Y184" s="77">
        <v>0.70457099735818829</v>
      </c>
      <c r="Z184" s="77" t="s">
        <v>249</v>
      </c>
      <c r="AA184" s="296"/>
      <c r="AB184" s="77">
        <v>0</v>
      </c>
      <c r="AC184" s="77" t="s">
        <v>249</v>
      </c>
      <c r="AD184" s="77" t="s">
        <v>249</v>
      </c>
      <c r="AE184" s="77" t="s">
        <v>249</v>
      </c>
      <c r="AF184" s="77" t="s">
        <v>249</v>
      </c>
      <c r="AG184" s="78"/>
    </row>
    <row r="185" spans="1:33" s="76" customFormat="1" ht="12.6" customHeight="1" x14ac:dyDescent="0.15">
      <c r="A185" s="78"/>
      <c r="B185" s="526"/>
      <c r="C185" s="450"/>
      <c r="D185" s="502"/>
      <c r="E185" s="499"/>
      <c r="F185" s="304" t="s">
        <v>133</v>
      </c>
      <c r="G185" s="528"/>
      <c r="H185" s="455"/>
      <c r="I185" s="296"/>
      <c r="J185" s="77" t="s">
        <v>249</v>
      </c>
      <c r="K185" s="77" t="s">
        <v>249</v>
      </c>
      <c r="L185" s="77" t="s">
        <v>249</v>
      </c>
      <c r="M185" s="77" t="s">
        <v>249</v>
      </c>
      <c r="N185" s="77" t="s">
        <v>249</v>
      </c>
      <c r="O185" s="77" t="s">
        <v>249</v>
      </c>
      <c r="P185" s="77" t="s">
        <v>249</v>
      </c>
      <c r="Q185" s="77" t="s">
        <v>249</v>
      </c>
      <c r="R185" s="296"/>
      <c r="S185" s="77" t="s">
        <v>249</v>
      </c>
      <c r="T185" s="77" t="s">
        <v>249</v>
      </c>
      <c r="U185" s="77" t="s">
        <v>249</v>
      </c>
      <c r="V185" s="77" t="s">
        <v>249</v>
      </c>
      <c r="W185" s="77">
        <v>0</v>
      </c>
      <c r="X185" s="77">
        <v>1.4870742269298105</v>
      </c>
      <c r="Y185" s="77">
        <v>0.70457099735818829</v>
      </c>
      <c r="Z185" s="77" t="s">
        <v>249</v>
      </c>
      <c r="AA185" s="296"/>
      <c r="AB185" s="77">
        <v>0</v>
      </c>
      <c r="AC185" s="77" t="s">
        <v>249</v>
      </c>
      <c r="AD185" s="77" t="s">
        <v>249</v>
      </c>
      <c r="AE185" s="77" t="s">
        <v>249</v>
      </c>
      <c r="AF185" s="77" t="s">
        <v>249</v>
      </c>
      <c r="AG185" s="78"/>
    </row>
    <row r="186" spans="1:33" s="76" customFormat="1" ht="12.6" customHeight="1" x14ac:dyDescent="0.15">
      <c r="A186" s="78"/>
      <c r="B186" s="526"/>
      <c r="C186" s="450"/>
      <c r="D186" s="502"/>
      <c r="E186" s="499"/>
      <c r="F186" s="304" t="s">
        <v>123</v>
      </c>
      <c r="G186" s="528"/>
      <c r="H186" s="455"/>
      <c r="I186" s="296"/>
      <c r="J186" s="77" t="s">
        <v>249</v>
      </c>
      <c r="K186" s="77" t="s">
        <v>249</v>
      </c>
      <c r="L186" s="77" t="s">
        <v>249</v>
      </c>
      <c r="M186" s="77" t="s">
        <v>249</v>
      </c>
      <c r="N186" s="77" t="s">
        <v>249</v>
      </c>
      <c r="O186" s="77" t="s">
        <v>249</v>
      </c>
      <c r="P186" s="77" t="s">
        <v>249</v>
      </c>
      <c r="Q186" s="77" t="s">
        <v>249</v>
      </c>
      <c r="R186" s="296"/>
      <c r="S186" s="77" t="s">
        <v>249</v>
      </c>
      <c r="T186" s="77" t="s">
        <v>249</v>
      </c>
      <c r="U186" s="77" t="s">
        <v>249</v>
      </c>
      <c r="V186" s="77" t="s">
        <v>249</v>
      </c>
      <c r="W186" s="77">
        <v>0</v>
      </c>
      <c r="X186" s="77">
        <v>1.4870742269298105</v>
      </c>
      <c r="Y186" s="77">
        <v>0.70457099735818829</v>
      </c>
      <c r="Z186" s="77" t="s">
        <v>249</v>
      </c>
      <c r="AA186" s="296"/>
      <c r="AB186" s="77">
        <v>0</v>
      </c>
      <c r="AC186" s="77" t="s">
        <v>249</v>
      </c>
      <c r="AD186" s="77" t="s">
        <v>249</v>
      </c>
      <c r="AE186" s="77" t="s">
        <v>249</v>
      </c>
      <c r="AF186" s="77" t="s">
        <v>249</v>
      </c>
      <c r="AG186" s="78"/>
    </row>
    <row r="187" spans="1:33" s="76" customFormat="1" ht="12.6" customHeight="1" x14ac:dyDescent="0.15">
      <c r="A187" s="78"/>
      <c r="B187" s="526"/>
      <c r="C187" s="450"/>
      <c r="D187" s="502"/>
      <c r="E187" s="499"/>
      <c r="F187" s="304" t="s">
        <v>122</v>
      </c>
      <c r="G187" s="528"/>
      <c r="H187" s="455"/>
      <c r="I187" s="296"/>
      <c r="J187" s="77" t="s">
        <v>249</v>
      </c>
      <c r="K187" s="77" t="s">
        <v>249</v>
      </c>
      <c r="L187" s="77" t="s">
        <v>249</v>
      </c>
      <c r="M187" s="77" t="s">
        <v>249</v>
      </c>
      <c r="N187" s="77" t="s">
        <v>249</v>
      </c>
      <c r="O187" s="77" t="s">
        <v>249</v>
      </c>
      <c r="P187" s="77" t="s">
        <v>249</v>
      </c>
      <c r="Q187" s="77" t="s">
        <v>249</v>
      </c>
      <c r="R187" s="296"/>
      <c r="S187" s="77" t="s">
        <v>249</v>
      </c>
      <c r="T187" s="77" t="s">
        <v>249</v>
      </c>
      <c r="U187" s="77" t="s">
        <v>249</v>
      </c>
      <c r="V187" s="77" t="s">
        <v>249</v>
      </c>
      <c r="W187" s="77">
        <v>0</v>
      </c>
      <c r="X187" s="77">
        <v>1.4870742269298105</v>
      </c>
      <c r="Y187" s="77">
        <v>0.70457099735818829</v>
      </c>
      <c r="Z187" s="77" t="s">
        <v>249</v>
      </c>
      <c r="AA187" s="296"/>
      <c r="AB187" s="77">
        <v>0</v>
      </c>
      <c r="AC187" s="77" t="s">
        <v>249</v>
      </c>
      <c r="AD187" s="77" t="s">
        <v>249</v>
      </c>
      <c r="AE187" s="77" t="s">
        <v>249</v>
      </c>
      <c r="AF187" s="77" t="s">
        <v>249</v>
      </c>
      <c r="AG187" s="78"/>
    </row>
    <row r="188" spans="1:33" s="76" customFormat="1" ht="12.6" customHeight="1" x14ac:dyDescent="0.15">
      <c r="A188" s="78"/>
      <c r="B188" s="526"/>
      <c r="C188" s="450"/>
      <c r="D188" s="502"/>
      <c r="E188" s="499"/>
      <c r="F188" s="304" t="s">
        <v>126</v>
      </c>
      <c r="G188" s="528"/>
      <c r="H188" s="455"/>
      <c r="I188" s="296"/>
      <c r="J188" s="77" t="s">
        <v>249</v>
      </c>
      <c r="K188" s="77" t="s">
        <v>249</v>
      </c>
      <c r="L188" s="77" t="s">
        <v>249</v>
      </c>
      <c r="M188" s="77" t="s">
        <v>249</v>
      </c>
      <c r="N188" s="77" t="s">
        <v>249</v>
      </c>
      <c r="O188" s="77" t="s">
        <v>249</v>
      </c>
      <c r="P188" s="77" t="s">
        <v>249</v>
      </c>
      <c r="Q188" s="77" t="s">
        <v>249</v>
      </c>
      <c r="R188" s="296"/>
      <c r="S188" s="77" t="s">
        <v>249</v>
      </c>
      <c r="T188" s="77" t="s">
        <v>249</v>
      </c>
      <c r="U188" s="77" t="s">
        <v>249</v>
      </c>
      <c r="V188" s="77" t="s">
        <v>249</v>
      </c>
      <c r="W188" s="77">
        <v>0</v>
      </c>
      <c r="X188" s="77">
        <v>1.4870742269298105</v>
      </c>
      <c r="Y188" s="77">
        <v>0.70457099735818829</v>
      </c>
      <c r="Z188" s="77" t="s">
        <v>249</v>
      </c>
      <c r="AA188" s="296"/>
      <c r="AB188" s="77">
        <v>0</v>
      </c>
      <c r="AC188" s="77" t="s">
        <v>249</v>
      </c>
      <c r="AD188" s="77" t="s">
        <v>249</v>
      </c>
      <c r="AE188" s="77" t="s">
        <v>249</v>
      </c>
      <c r="AF188" s="77" t="s">
        <v>249</v>
      </c>
      <c r="AG188" s="78"/>
    </row>
    <row r="189" spans="1:33" s="76" customFormat="1" ht="12.6" customHeight="1" x14ac:dyDescent="0.15">
      <c r="A189" s="78"/>
      <c r="B189" s="526"/>
      <c r="C189" s="450"/>
      <c r="D189" s="502"/>
      <c r="E189" s="499"/>
      <c r="F189" s="304" t="s">
        <v>130</v>
      </c>
      <c r="G189" s="528"/>
      <c r="H189" s="455"/>
      <c r="I189" s="296"/>
      <c r="J189" s="77" t="s">
        <v>249</v>
      </c>
      <c r="K189" s="77" t="s">
        <v>249</v>
      </c>
      <c r="L189" s="77" t="s">
        <v>249</v>
      </c>
      <c r="M189" s="77" t="s">
        <v>249</v>
      </c>
      <c r="N189" s="77" t="s">
        <v>249</v>
      </c>
      <c r="O189" s="77" t="s">
        <v>249</v>
      </c>
      <c r="P189" s="77" t="s">
        <v>249</v>
      </c>
      <c r="Q189" s="77" t="s">
        <v>249</v>
      </c>
      <c r="R189" s="296"/>
      <c r="S189" s="77" t="s">
        <v>249</v>
      </c>
      <c r="T189" s="77" t="s">
        <v>249</v>
      </c>
      <c r="U189" s="77" t="s">
        <v>249</v>
      </c>
      <c r="V189" s="77" t="s">
        <v>249</v>
      </c>
      <c r="W189" s="77">
        <v>0</v>
      </c>
      <c r="X189" s="77">
        <v>1.4870742269298105</v>
      </c>
      <c r="Y189" s="77">
        <v>0.70457099735818829</v>
      </c>
      <c r="Z189" s="77" t="s">
        <v>249</v>
      </c>
      <c r="AA189" s="296"/>
      <c r="AB189" s="77">
        <v>0</v>
      </c>
      <c r="AC189" s="77" t="s">
        <v>249</v>
      </c>
      <c r="AD189" s="77" t="s">
        <v>249</v>
      </c>
      <c r="AE189" s="77" t="s">
        <v>249</v>
      </c>
      <c r="AF189" s="77" t="s">
        <v>249</v>
      </c>
      <c r="AG189" s="78"/>
    </row>
    <row r="190" spans="1:33" s="76" customFormat="1" ht="12.6" customHeight="1" x14ac:dyDescent="0.15">
      <c r="A190" s="78"/>
      <c r="B190" s="526"/>
      <c r="C190" s="450"/>
      <c r="D190" s="502"/>
      <c r="E190" s="499"/>
      <c r="F190" s="304" t="s">
        <v>135</v>
      </c>
      <c r="G190" s="528"/>
      <c r="H190" s="455"/>
      <c r="I190" s="296"/>
      <c r="J190" s="77" t="s">
        <v>249</v>
      </c>
      <c r="K190" s="77" t="s">
        <v>249</v>
      </c>
      <c r="L190" s="77" t="s">
        <v>249</v>
      </c>
      <c r="M190" s="77" t="s">
        <v>249</v>
      </c>
      <c r="N190" s="77" t="s">
        <v>249</v>
      </c>
      <c r="O190" s="77" t="s">
        <v>249</v>
      </c>
      <c r="P190" s="77" t="s">
        <v>249</v>
      </c>
      <c r="Q190" s="77" t="s">
        <v>249</v>
      </c>
      <c r="R190" s="296"/>
      <c r="S190" s="77" t="s">
        <v>249</v>
      </c>
      <c r="T190" s="77" t="s">
        <v>249</v>
      </c>
      <c r="U190" s="77" t="s">
        <v>249</v>
      </c>
      <c r="V190" s="77" t="s">
        <v>249</v>
      </c>
      <c r="W190" s="77">
        <v>0</v>
      </c>
      <c r="X190" s="77">
        <v>1.4870742269298105</v>
      </c>
      <c r="Y190" s="77">
        <v>0.70457099735818829</v>
      </c>
      <c r="Z190" s="77" t="s">
        <v>249</v>
      </c>
      <c r="AA190" s="296"/>
      <c r="AB190" s="77">
        <v>0</v>
      </c>
      <c r="AC190" s="77" t="s">
        <v>249</v>
      </c>
      <c r="AD190" s="77" t="s">
        <v>249</v>
      </c>
      <c r="AE190" s="77" t="s">
        <v>249</v>
      </c>
      <c r="AF190" s="77" t="s">
        <v>249</v>
      </c>
      <c r="AG190" s="78"/>
    </row>
    <row r="191" spans="1:33" s="76" customFormat="1" ht="12.6" customHeight="1" x14ac:dyDescent="0.15">
      <c r="A191" s="78"/>
      <c r="B191" s="526"/>
      <c r="C191" s="450"/>
      <c r="D191" s="502"/>
      <c r="E191" s="499"/>
      <c r="F191" s="304" t="s">
        <v>134</v>
      </c>
      <c r="G191" s="528"/>
      <c r="H191" s="455"/>
      <c r="I191" s="296"/>
      <c r="J191" s="77" t="s">
        <v>249</v>
      </c>
      <c r="K191" s="77" t="s">
        <v>249</v>
      </c>
      <c r="L191" s="77" t="s">
        <v>249</v>
      </c>
      <c r="M191" s="77" t="s">
        <v>249</v>
      </c>
      <c r="N191" s="77" t="s">
        <v>249</v>
      </c>
      <c r="O191" s="77" t="s">
        <v>249</v>
      </c>
      <c r="P191" s="77" t="s">
        <v>249</v>
      </c>
      <c r="Q191" s="77" t="s">
        <v>249</v>
      </c>
      <c r="R191" s="296"/>
      <c r="S191" s="77" t="s">
        <v>249</v>
      </c>
      <c r="T191" s="77" t="s">
        <v>249</v>
      </c>
      <c r="U191" s="77" t="s">
        <v>249</v>
      </c>
      <c r="V191" s="77" t="s">
        <v>249</v>
      </c>
      <c r="W191" s="77">
        <v>0</v>
      </c>
      <c r="X191" s="77">
        <v>1.4870742269298105</v>
      </c>
      <c r="Y191" s="77">
        <v>0.70457099735818829</v>
      </c>
      <c r="Z191" s="77" t="s">
        <v>249</v>
      </c>
      <c r="AA191" s="296"/>
      <c r="AB191" s="77">
        <v>0</v>
      </c>
      <c r="AC191" s="77" t="s">
        <v>249</v>
      </c>
      <c r="AD191" s="77" t="s">
        <v>249</v>
      </c>
      <c r="AE191" s="77" t="s">
        <v>249</v>
      </c>
      <c r="AF191" s="77" t="s">
        <v>249</v>
      </c>
      <c r="AG191" s="78"/>
    </row>
    <row r="192" spans="1:33" s="76" customFormat="1" ht="12.6" customHeight="1" x14ac:dyDescent="0.15">
      <c r="A192" s="78"/>
      <c r="B192" s="526"/>
      <c r="C192" s="450"/>
      <c r="D192" s="502"/>
      <c r="E192" s="499"/>
      <c r="F192" s="304" t="s">
        <v>124</v>
      </c>
      <c r="G192" s="528"/>
      <c r="H192" s="455"/>
      <c r="I192" s="296"/>
      <c r="J192" s="77" t="s">
        <v>249</v>
      </c>
      <c r="K192" s="77" t="s">
        <v>249</v>
      </c>
      <c r="L192" s="77" t="s">
        <v>249</v>
      </c>
      <c r="M192" s="77" t="s">
        <v>249</v>
      </c>
      <c r="N192" s="77" t="s">
        <v>249</v>
      </c>
      <c r="O192" s="77" t="s">
        <v>249</v>
      </c>
      <c r="P192" s="77" t="s">
        <v>249</v>
      </c>
      <c r="Q192" s="77" t="s">
        <v>249</v>
      </c>
      <c r="R192" s="296"/>
      <c r="S192" s="77" t="s">
        <v>249</v>
      </c>
      <c r="T192" s="77" t="s">
        <v>249</v>
      </c>
      <c r="U192" s="77" t="s">
        <v>249</v>
      </c>
      <c r="V192" s="77" t="s">
        <v>249</v>
      </c>
      <c r="W192" s="77">
        <v>0</v>
      </c>
      <c r="X192" s="77">
        <v>1.4870742269298105</v>
      </c>
      <c r="Y192" s="77">
        <v>0.70457099735818829</v>
      </c>
      <c r="Z192" s="77" t="s">
        <v>249</v>
      </c>
      <c r="AA192" s="296"/>
      <c r="AB192" s="77">
        <v>0</v>
      </c>
      <c r="AC192" s="77" t="s">
        <v>249</v>
      </c>
      <c r="AD192" s="77" t="s">
        <v>249</v>
      </c>
      <c r="AE192" s="77" t="s">
        <v>249</v>
      </c>
      <c r="AF192" s="77" t="s">
        <v>249</v>
      </c>
      <c r="AG192" s="78"/>
    </row>
    <row r="193" spans="1:33" s="76" customFormat="1" ht="12.6" customHeight="1" x14ac:dyDescent="0.15">
      <c r="A193" s="78"/>
      <c r="B193" s="526"/>
      <c r="C193" s="450"/>
      <c r="D193" s="502"/>
      <c r="E193" s="499"/>
      <c r="F193" s="304" t="s">
        <v>127</v>
      </c>
      <c r="G193" s="528"/>
      <c r="H193" s="455"/>
      <c r="I193" s="296"/>
      <c r="J193" s="77" t="s">
        <v>249</v>
      </c>
      <c r="K193" s="77" t="s">
        <v>249</v>
      </c>
      <c r="L193" s="77" t="s">
        <v>249</v>
      </c>
      <c r="M193" s="77" t="s">
        <v>249</v>
      </c>
      <c r="N193" s="77" t="s">
        <v>249</v>
      </c>
      <c r="O193" s="77" t="s">
        <v>249</v>
      </c>
      <c r="P193" s="77" t="s">
        <v>249</v>
      </c>
      <c r="Q193" s="77" t="s">
        <v>249</v>
      </c>
      <c r="R193" s="296"/>
      <c r="S193" s="77" t="s">
        <v>249</v>
      </c>
      <c r="T193" s="77" t="s">
        <v>249</v>
      </c>
      <c r="U193" s="77" t="s">
        <v>249</v>
      </c>
      <c r="V193" s="77" t="s">
        <v>249</v>
      </c>
      <c r="W193" s="77">
        <v>0</v>
      </c>
      <c r="X193" s="77">
        <v>1.4870742269298105</v>
      </c>
      <c r="Y193" s="77">
        <v>0.70457099735818829</v>
      </c>
      <c r="Z193" s="77" t="s">
        <v>249</v>
      </c>
      <c r="AA193" s="296"/>
      <c r="AB193" s="77">
        <v>0</v>
      </c>
      <c r="AC193" s="77" t="s">
        <v>249</v>
      </c>
      <c r="AD193" s="77" t="s">
        <v>249</v>
      </c>
      <c r="AE193" s="77" t="s">
        <v>249</v>
      </c>
      <c r="AF193" s="77" t="s">
        <v>249</v>
      </c>
      <c r="AG193" s="78"/>
    </row>
    <row r="194" spans="1:33" s="76" customFormat="1" ht="12.6" customHeight="1" x14ac:dyDescent="0.15">
      <c r="A194" s="78"/>
      <c r="B194" s="526"/>
      <c r="C194" s="450"/>
      <c r="D194" s="502"/>
      <c r="E194" s="499"/>
      <c r="F194" s="304" t="s">
        <v>125</v>
      </c>
      <c r="G194" s="528"/>
      <c r="H194" s="455"/>
      <c r="I194" s="296"/>
      <c r="J194" s="77" t="s">
        <v>249</v>
      </c>
      <c r="K194" s="77" t="s">
        <v>249</v>
      </c>
      <c r="L194" s="77" t="s">
        <v>249</v>
      </c>
      <c r="M194" s="77" t="s">
        <v>249</v>
      </c>
      <c r="N194" s="77" t="s">
        <v>249</v>
      </c>
      <c r="O194" s="77" t="s">
        <v>249</v>
      </c>
      <c r="P194" s="77" t="s">
        <v>249</v>
      </c>
      <c r="Q194" s="77" t="s">
        <v>249</v>
      </c>
      <c r="R194" s="296"/>
      <c r="S194" s="77" t="s">
        <v>249</v>
      </c>
      <c r="T194" s="77" t="s">
        <v>249</v>
      </c>
      <c r="U194" s="77" t="s">
        <v>249</v>
      </c>
      <c r="V194" s="77" t="s">
        <v>249</v>
      </c>
      <c r="W194" s="77">
        <v>0</v>
      </c>
      <c r="X194" s="77">
        <v>1.4870742269298105</v>
      </c>
      <c r="Y194" s="77">
        <v>0.70457099735818829</v>
      </c>
      <c r="Z194" s="77" t="s">
        <v>249</v>
      </c>
      <c r="AA194" s="296"/>
      <c r="AB194" s="77">
        <v>0</v>
      </c>
      <c r="AC194" s="77" t="s">
        <v>249</v>
      </c>
      <c r="AD194" s="77" t="s">
        <v>249</v>
      </c>
      <c r="AE194" s="77" t="s">
        <v>249</v>
      </c>
      <c r="AF194" s="77" t="s">
        <v>249</v>
      </c>
      <c r="AG194" s="78"/>
    </row>
    <row r="195" spans="1:33" s="76" customFormat="1" ht="12.6" customHeight="1" x14ac:dyDescent="0.15">
      <c r="A195" s="78"/>
      <c r="B195" s="526"/>
      <c r="C195" s="450" t="s">
        <v>284</v>
      </c>
      <c r="D195" s="502" t="s">
        <v>311</v>
      </c>
      <c r="E195" s="499" t="s">
        <v>313</v>
      </c>
      <c r="F195" s="304" t="s">
        <v>131</v>
      </c>
      <c r="G195" s="528"/>
      <c r="H195" s="455"/>
      <c r="I195" s="296"/>
      <c r="J195" s="77" t="s">
        <v>249</v>
      </c>
      <c r="K195" s="77" t="s">
        <v>249</v>
      </c>
      <c r="L195" s="77" t="s">
        <v>249</v>
      </c>
      <c r="M195" s="77" t="s">
        <v>249</v>
      </c>
      <c r="N195" s="77" t="s">
        <v>249</v>
      </c>
      <c r="O195" s="77" t="s">
        <v>249</v>
      </c>
      <c r="P195" s="77" t="s">
        <v>249</v>
      </c>
      <c r="Q195" s="77" t="s">
        <v>249</v>
      </c>
      <c r="R195" s="296"/>
      <c r="S195" s="77" t="s">
        <v>249</v>
      </c>
      <c r="T195" s="77" t="s">
        <v>249</v>
      </c>
      <c r="U195" s="77" t="s">
        <v>249</v>
      </c>
      <c r="V195" s="77" t="s">
        <v>249</v>
      </c>
      <c r="W195" s="77">
        <v>10.705717509101307</v>
      </c>
      <c r="X195" s="77">
        <v>13.71215092385904</v>
      </c>
      <c r="Y195" s="77">
        <v>4.43</v>
      </c>
      <c r="Z195" s="77" t="s">
        <v>249</v>
      </c>
      <c r="AA195" s="296"/>
      <c r="AB195" s="77">
        <v>26.679544917909343</v>
      </c>
      <c r="AC195" s="77" t="s">
        <v>249</v>
      </c>
      <c r="AD195" s="77" t="s">
        <v>249</v>
      </c>
      <c r="AE195" s="77" t="s">
        <v>249</v>
      </c>
      <c r="AF195" s="77" t="s">
        <v>249</v>
      </c>
      <c r="AG195" s="78"/>
    </row>
    <row r="196" spans="1:33" s="76" customFormat="1" ht="12.6" customHeight="1" x14ac:dyDescent="0.15">
      <c r="A196" s="78"/>
      <c r="B196" s="526"/>
      <c r="C196" s="450"/>
      <c r="D196" s="502"/>
      <c r="E196" s="499"/>
      <c r="F196" s="304" t="s">
        <v>132</v>
      </c>
      <c r="G196" s="528"/>
      <c r="H196" s="455"/>
      <c r="I196" s="296"/>
      <c r="J196" s="77" t="s">
        <v>249</v>
      </c>
      <c r="K196" s="77" t="s">
        <v>249</v>
      </c>
      <c r="L196" s="77" t="s">
        <v>249</v>
      </c>
      <c r="M196" s="77" t="s">
        <v>249</v>
      </c>
      <c r="N196" s="77" t="s">
        <v>249</v>
      </c>
      <c r="O196" s="77" t="s">
        <v>249</v>
      </c>
      <c r="P196" s="77" t="s">
        <v>249</v>
      </c>
      <c r="Q196" s="77" t="s">
        <v>249</v>
      </c>
      <c r="R196" s="296"/>
      <c r="S196" s="77" t="s">
        <v>249</v>
      </c>
      <c r="T196" s="77" t="s">
        <v>249</v>
      </c>
      <c r="U196" s="77" t="s">
        <v>249</v>
      </c>
      <c r="V196" s="77" t="s">
        <v>249</v>
      </c>
      <c r="W196" s="77">
        <v>10.705717509101307</v>
      </c>
      <c r="X196" s="77">
        <v>13.71215092385904</v>
      </c>
      <c r="Y196" s="77">
        <v>4.43</v>
      </c>
      <c r="Z196" s="77" t="s">
        <v>249</v>
      </c>
      <c r="AA196" s="296"/>
      <c r="AB196" s="77">
        <v>26.679544917909343</v>
      </c>
      <c r="AC196" s="77" t="s">
        <v>249</v>
      </c>
      <c r="AD196" s="77" t="s">
        <v>249</v>
      </c>
      <c r="AE196" s="77" t="s">
        <v>249</v>
      </c>
      <c r="AF196" s="77" t="s">
        <v>249</v>
      </c>
      <c r="AG196" s="78"/>
    </row>
    <row r="197" spans="1:33" s="76" customFormat="1" ht="12.6" customHeight="1" x14ac:dyDescent="0.15">
      <c r="A197" s="78"/>
      <c r="B197" s="526"/>
      <c r="C197" s="450"/>
      <c r="D197" s="502"/>
      <c r="E197" s="499"/>
      <c r="F197" s="304" t="s">
        <v>129</v>
      </c>
      <c r="G197" s="528"/>
      <c r="H197" s="455"/>
      <c r="I197" s="296"/>
      <c r="J197" s="77" t="s">
        <v>249</v>
      </c>
      <c r="K197" s="77" t="s">
        <v>249</v>
      </c>
      <c r="L197" s="77" t="s">
        <v>249</v>
      </c>
      <c r="M197" s="77" t="s">
        <v>249</v>
      </c>
      <c r="N197" s="77" t="s">
        <v>249</v>
      </c>
      <c r="O197" s="77" t="s">
        <v>249</v>
      </c>
      <c r="P197" s="77" t="s">
        <v>249</v>
      </c>
      <c r="Q197" s="77" t="s">
        <v>249</v>
      </c>
      <c r="R197" s="296"/>
      <c r="S197" s="77" t="s">
        <v>249</v>
      </c>
      <c r="T197" s="77" t="s">
        <v>249</v>
      </c>
      <c r="U197" s="77" t="s">
        <v>249</v>
      </c>
      <c r="V197" s="77" t="s">
        <v>249</v>
      </c>
      <c r="W197" s="77">
        <v>10.705717509101307</v>
      </c>
      <c r="X197" s="77">
        <v>13.71215092385904</v>
      </c>
      <c r="Y197" s="77">
        <v>4.43</v>
      </c>
      <c r="Z197" s="77" t="s">
        <v>249</v>
      </c>
      <c r="AA197" s="296"/>
      <c r="AB197" s="77">
        <v>26.679544917909343</v>
      </c>
      <c r="AC197" s="77" t="s">
        <v>249</v>
      </c>
      <c r="AD197" s="77" t="s">
        <v>249</v>
      </c>
      <c r="AE197" s="77" t="s">
        <v>249</v>
      </c>
      <c r="AF197" s="77" t="s">
        <v>249</v>
      </c>
      <c r="AG197" s="78"/>
    </row>
    <row r="198" spans="1:33" s="76" customFormat="1" ht="12.6" customHeight="1" x14ac:dyDescent="0.15">
      <c r="A198" s="78"/>
      <c r="B198" s="526"/>
      <c r="C198" s="450"/>
      <c r="D198" s="502"/>
      <c r="E198" s="499"/>
      <c r="F198" s="304" t="s">
        <v>128</v>
      </c>
      <c r="G198" s="528"/>
      <c r="H198" s="455"/>
      <c r="I198" s="296"/>
      <c r="J198" s="77" t="s">
        <v>249</v>
      </c>
      <c r="K198" s="77" t="s">
        <v>249</v>
      </c>
      <c r="L198" s="77" t="s">
        <v>249</v>
      </c>
      <c r="M198" s="77" t="s">
        <v>249</v>
      </c>
      <c r="N198" s="77" t="s">
        <v>249</v>
      </c>
      <c r="O198" s="77" t="s">
        <v>249</v>
      </c>
      <c r="P198" s="77" t="s">
        <v>249</v>
      </c>
      <c r="Q198" s="77" t="s">
        <v>249</v>
      </c>
      <c r="R198" s="296"/>
      <c r="S198" s="77" t="s">
        <v>249</v>
      </c>
      <c r="T198" s="77" t="s">
        <v>249</v>
      </c>
      <c r="U198" s="77" t="s">
        <v>249</v>
      </c>
      <c r="V198" s="77" t="s">
        <v>249</v>
      </c>
      <c r="W198" s="77">
        <v>10.705717509101307</v>
      </c>
      <c r="X198" s="77">
        <v>13.71215092385904</v>
      </c>
      <c r="Y198" s="77">
        <v>4.43</v>
      </c>
      <c r="Z198" s="77" t="s">
        <v>249</v>
      </c>
      <c r="AA198" s="296"/>
      <c r="AB198" s="77">
        <v>26.679544917909343</v>
      </c>
      <c r="AC198" s="77" t="s">
        <v>249</v>
      </c>
      <c r="AD198" s="77" t="s">
        <v>249</v>
      </c>
      <c r="AE198" s="77" t="s">
        <v>249</v>
      </c>
      <c r="AF198" s="77" t="s">
        <v>249</v>
      </c>
      <c r="AG198" s="78"/>
    </row>
    <row r="199" spans="1:33" s="76" customFormat="1" ht="12.6" customHeight="1" x14ac:dyDescent="0.15">
      <c r="A199" s="78"/>
      <c r="B199" s="526"/>
      <c r="C199" s="450"/>
      <c r="D199" s="502"/>
      <c r="E199" s="499"/>
      <c r="F199" s="304" t="s">
        <v>133</v>
      </c>
      <c r="G199" s="528"/>
      <c r="H199" s="455"/>
      <c r="I199" s="296"/>
      <c r="J199" s="77" t="s">
        <v>249</v>
      </c>
      <c r="K199" s="77" t="s">
        <v>249</v>
      </c>
      <c r="L199" s="77" t="s">
        <v>249</v>
      </c>
      <c r="M199" s="77" t="s">
        <v>249</v>
      </c>
      <c r="N199" s="77" t="s">
        <v>249</v>
      </c>
      <c r="O199" s="77" t="s">
        <v>249</v>
      </c>
      <c r="P199" s="77" t="s">
        <v>249</v>
      </c>
      <c r="Q199" s="77" t="s">
        <v>249</v>
      </c>
      <c r="R199" s="296"/>
      <c r="S199" s="77" t="s">
        <v>249</v>
      </c>
      <c r="T199" s="77" t="s">
        <v>249</v>
      </c>
      <c r="U199" s="77" t="s">
        <v>249</v>
      </c>
      <c r="V199" s="77" t="s">
        <v>249</v>
      </c>
      <c r="W199" s="77">
        <v>10.705717509101307</v>
      </c>
      <c r="X199" s="77">
        <v>13.71215092385904</v>
      </c>
      <c r="Y199" s="77">
        <v>4.43</v>
      </c>
      <c r="Z199" s="77" t="s">
        <v>249</v>
      </c>
      <c r="AA199" s="296"/>
      <c r="AB199" s="77">
        <v>26.679544917909343</v>
      </c>
      <c r="AC199" s="77" t="s">
        <v>249</v>
      </c>
      <c r="AD199" s="77" t="s">
        <v>249</v>
      </c>
      <c r="AE199" s="77" t="s">
        <v>249</v>
      </c>
      <c r="AF199" s="77" t="s">
        <v>249</v>
      </c>
      <c r="AG199" s="78"/>
    </row>
    <row r="200" spans="1:33" s="76" customFormat="1" ht="12.6" customHeight="1" x14ac:dyDescent="0.15">
      <c r="A200" s="78"/>
      <c r="B200" s="526"/>
      <c r="C200" s="450"/>
      <c r="D200" s="502"/>
      <c r="E200" s="499"/>
      <c r="F200" s="304" t="s">
        <v>123</v>
      </c>
      <c r="G200" s="528"/>
      <c r="H200" s="455"/>
      <c r="I200" s="296"/>
      <c r="J200" s="77" t="s">
        <v>249</v>
      </c>
      <c r="K200" s="77" t="s">
        <v>249</v>
      </c>
      <c r="L200" s="77" t="s">
        <v>249</v>
      </c>
      <c r="M200" s="77" t="s">
        <v>249</v>
      </c>
      <c r="N200" s="77" t="s">
        <v>249</v>
      </c>
      <c r="O200" s="77" t="s">
        <v>249</v>
      </c>
      <c r="P200" s="77" t="s">
        <v>249</v>
      </c>
      <c r="Q200" s="77" t="s">
        <v>249</v>
      </c>
      <c r="R200" s="296"/>
      <c r="S200" s="77" t="s">
        <v>249</v>
      </c>
      <c r="T200" s="77" t="s">
        <v>249</v>
      </c>
      <c r="U200" s="77" t="s">
        <v>249</v>
      </c>
      <c r="V200" s="77" t="s">
        <v>249</v>
      </c>
      <c r="W200" s="77">
        <v>10.705717509101307</v>
      </c>
      <c r="X200" s="77">
        <v>13.71215092385904</v>
      </c>
      <c r="Y200" s="77">
        <v>4.43</v>
      </c>
      <c r="Z200" s="77" t="s">
        <v>249</v>
      </c>
      <c r="AA200" s="296"/>
      <c r="AB200" s="77">
        <v>26.679544917909343</v>
      </c>
      <c r="AC200" s="77" t="s">
        <v>249</v>
      </c>
      <c r="AD200" s="77" t="s">
        <v>249</v>
      </c>
      <c r="AE200" s="77" t="s">
        <v>249</v>
      </c>
      <c r="AF200" s="77" t="s">
        <v>249</v>
      </c>
      <c r="AG200" s="78"/>
    </row>
    <row r="201" spans="1:33" s="76" customFormat="1" ht="12.6" customHeight="1" x14ac:dyDescent="0.15">
      <c r="A201" s="78"/>
      <c r="B201" s="526"/>
      <c r="C201" s="450"/>
      <c r="D201" s="502"/>
      <c r="E201" s="499"/>
      <c r="F201" s="304" t="s">
        <v>122</v>
      </c>
      <c r="G201" s="528"/>
      <c r="H201" s="455"/>
      <c r="I201" s="296"/>
      <c r="J201" s="77" t="s">
        <v>249</v>
      </c>
      <c r="K201" s="77" t="s">
        <v>249</v>
      </c>
      <c r="L201" s="77" t="s">
        <v>249</v>
      </c>
      <c r="M201" s="77" t="s">
        <v>249</v>
      </c>
      <c r="N201" s="77" t="s">
        <v>249</v>
      </c>
      <c r="O201" s="77" t="s">
        <v>249</v>
      </c>
      <c r="P201" s="77" t="s">
        <v>249</v>
      </c>
      <c r="Q201" s="77" t="s">
        <v>249</v>
      </c>
      <c r="R201" s="296"/>
      <c r="S201" s="77" t="s">
        <v>249</v>
      </c>
      <c r="T201" s="77" t="s">
        <v>249</v>
      </c>
      <c r="U201" s="77" t="s">
        <v>249</v>
      </c>
      <c r="V201" s="77" t="s">
        <v>249</v>
      </c>
      <c r="W201" s="77">
        <v>10.705717509101307</v>
      </c>
      <c r="X201" s="77">
        <v>13.71215092385904</v>
      </c>
      <c r="Y201" s="77">
        <v>4.43</v>
      </c>
      <c r="Z201" s="77" t="s">
        <v>249</v>
      </c>
      <c r="AA201" s="296"/>
      <c r="AB201" s="77">
        <v>26.679544917909343</v>
      </c>
      <c r="AC201" s="77" t="s">
        <v>249</v>
      </c>
      <c r="AD201" s="77" t="s">
        <v>249</v>
      </c>
      <c r="AE201" s="77" t="s">
        <v>249</v>
      </c>
      <c r="AF201" s="77" t="s">
        <v>249</v>
      </c>
      <c r="AG201" s="78"/>
    </row>
    <row r="202" spans="1:33" s="76" customFormat="1" ht="12.6" customHeight="1" x14ac:dyDescent="0.15">
      <c r="A202" s="78"/>
      <c r="B202" s="526"/>
      <c r="C202" s="450"/>
      <c r="D202" s="502"/>
      <c r="E202" s="499"/>
      <c r="F202" s="304" t="s">
        <v>126</v>
      </c>
      <c r="G202" s="528"/>
      <c r="H202" s="455"/>
      <c r="I202" s="296"/>
      <c r="J202" s="77" t="s">
        <v>249</v>
      </c>
      <c r="K202" s="77" t="s">
        <v>249</v>
      </c>
      <c r="L202" s="77" t="s">
        <v>249</v>
      </c>
      <c r="M202" s="77" t="s">
        <v>249</v>
      </c>
      <c r="N202" s="77" t="s">
        <v>249</v>
      </c>
      <c r="O202" s="77" t="s">
        <v>249</v>
      </c>
      <c r="P202" s="77" t="s">
        <v>249</v>
      </c>
      <c r="Q202" s="77" t="s">
        <v>249</v>
      </c>
      <c r="R202" s="296"/>
      <c r="S202" s="77" t="s">
        <v>249</v>
      </c>
      <c r="T202" s="77" t="s">
        <v>249</v>
      </c>
      <c r="U202" s="77" t="s">
        <v>249</v>
      </c>
      <c r="V202" s="77" t="s">
        <v>249</v>
      </c>
      <c r="W202" s="77">
        <v>10.705717509101307</v>
      </c>
      <c r="X202" s="77">
        <v>13.71215092385904</v>
      </c>
      <c r="Y202" s="77">
        <v>4.43</v>
      </c>
      <c r="Z202" s="77" t="s">
        <v>249</v>
      </c>
      <c r="AA202" s="296"/>
      <c r="AB202" s="77">
        <v>26.679544917909343</v>
      </c>
      <c r="AC202" s="77" t="s">
        <v>249</v>
      </c>
      <c r="AD202" s="77" t="s">
        <v>249</v>
      </c>
      <c r="AE202" s="77" t="s">
        <v>249</v>
      </c>
      <c r="AF202" s="77" t="s">
        <v>249</v>
      </c>
      <c r="AG202" s="78"/>
    </row>
    <row r="203" spans="1:33" s="76" customFormat="1" ht="12.6" customHeight="1" x14ac:dyDescent="0.15">
      <c r="A203" s="78"/>
      <c r="B203" s="526"/>
      <c r="C203" s="450"/>
      <c r="D203" s="502"/>
      <c r="E203" s="499"/>
      <c r="F203" s="304" t="s">
        <v>130</v>
      </c>
      <c r="G203" s="528"/>
      <c r="H203" s="455"/>
      <c r="I203" s="296"/>
      <c r="J203" s="77" t="s">
        <v>249</v>
      </c>
      <c r="K203" s="77" t="s">
        <v>249</v>
      </c>
      <c r="L203" s="77" t="s">
        <v>249</v>
      </c>
      <c r="M203" s="77" t="s">
        <v>249</v>
      </c>
      <c r="N203" s="77" t="s">
        <v>249</v>
      </c>
      <c r="O203" s="77" t="s">
        <v>249</v>
      </c>
      <c r="P203" s="77" t="s">
        <v>249</v>
      </c>
      <c r="Q203" s="77" t="s">
        <v>249</v>
      </c>
      <c r="R203" s="296"/>
      <c r="S203" s="77" t="s">
        <v>249</v>
      </c>
      <c r="T203" s="77" t="s">
        <v>249</v>
      </c>
      <c r="U203" s="77" t="s">
        <v>249</v>
      </c>
      <c r="V203" s="77" t="s">
        <v>249</v>
      </c>
      <c r="W203" s="77">
        <v>10.705717509101307</v>
      </c>
      <c r="X203" s="77">
        <v>13.71215092385904</v>
      </c>
      <c r="Y203" s="77">
        <v>4.43</v>
      </c>
      <c r="Z203" s="77" t="s">
        <v>249</v>
      </c>
      <c r="AA203" s="296"/>
      <c r="AB203" s="77">
        <v>26.679544917909343</v>
      </c>
      <c r="AC203" s="77" t="s">
        <v>249</v>
      </c>
      <c r="AD203" s="77" t="s">
        <v>249</v>
      </c>
      <c r="AE203" s="77" t="s">
        <v>249</v>
      </c>
      <c r="AF203" s="77" t="s">
        <v>249</v>
      </c>
      <c r="AG203" s="78"/>
    </row>
    <row r="204" spans="1:33" s="76" customFormat="1" ht="12.6" customHeight="1" x14ac:dyDescent="0.15">
      <c r="A204" s="78"/>
      <c r="B204" s="526"/>
      <c r="C204" s="450"/>
      <c r="D204" s="502"/>
      <c r="E204" s="499"/>
      <c r="F204" s="304" t="s">
        <v>135</v>
      </c>
      <c r="G204" s="528"/>
      <c r="H204" s="455"/>
      <c r="I204" s="296"/>
      <c r="J204" s="77" t="s">
        <v>249</v>
      </c>
      <c r="K204" s="77" t="s">
        <v>249</v>
      </c>
      <c r="L204" s="77" t="s">
        <v>249</v>
      </c>
      <c r="M204" s="77" t="s">
        <v>249</v>
      </c>
      <c r="N204" s="77" t="s">
        <v>249</v>
      </c>
      <c r="O204" s="77" t="s">
        <v>249</v>
      </c>
      <c r="P204" s="77" t="s">
        <v>249</v>
      </c>
      <c r="Q204" s="77" t="s">
        <v>249</v>
      </c>
      <c r="R204" s="296"/>
      <c r="S204" s="77" t="s">
        <v>249</v>
      </c>
      <c r="T204" s="77" t="s">
        <v>249</v>
      </c>
      <c r="U204" s="77" t="s">
        <v>249</v>
      </c>
      <c r="V204" s="77" t="s">
        <v>249</v>
      </c>
      <c r="W204" s="77">
        <v>10.705717509101307</v>
      </c>
      <c r="X204" s="77">
        <v>13.71215092385904</v>
      </c>
      <c r="Y204" s="77">
        <v>4.43</v>
      </c>
      <c r="Z204" s="77" t="s">
        <v>249</v>
      </c>
      <c r="AA204" s="296"/>
      <c r="AB204" s="77">
        <v>26.679544917909343</v>
      </c>
      <c r="AC204" s="77" t="s">
        <v>249</v>
      </c>
      <c r="AD204" s="77" t="s">
        <v>249</v>
      </c>
      <c r="AE204" s="77" t="s">
        <v>249</v>
      </c>
      <c r="AF204" s="77" t="s">
        <v>249</v>
      </c>
      <c r="AG204" s="78"/>
    </row>
    <row r="205" spans="1:33" s="76" customFormat="1" ht="12.6" customHeight="1" x14ac:dyDescent="0.15">
      <c r="A205" s="78"/>
      <c r="B205" s="526"/>
      <c r="C205" s="450"/>
      <c r="D205" s="502"/>
      <c r="E205" s="499"/>
      <c r="F205" s="304" t="s">
        <v>134</v>
      </c>
      <c r="G205" s="528"/>
      <c r="H205" s="455"/>
      <c r="I205" s="296"/>
      <c r="J205" s="77" t="s">
        <v>249</v>
      </c>
      <c r="K205" s="77" t="s">
        <v>249</v>
      </c>
      <c r="L205" s="77" t="s">
        <v>249</v>
      </c>
      <c r="M205" s="77" t="s">
        <v>249</v>
      </c>
      <c r="N205" s="77" t="s">
        <v>249</v>
      </c>
      <c r="O205" s="77" t="s">
        <v>249</v>
      </c>
      <c r="P205" s="77" t="s">
        <v>249</v>
      </c>
      <c r="Q205" s="77" t="s">
        <v>249</v>
      </c>
      <c r="R205" s="296"/>
      <c r="S205" s="77" t="s">
        <v>249</v>
      </c>
      <c r="T205" s="77" t="s">
        <v>249</v>
      </c>
      <c r="U205" s="77" t="s">
        <v>249</v>
      </c>
      <c r="V205" s="77" t="s">
        <v>249</v>
      </c>
      <c r="W205" s="77">
        <v>10.705717509101307</v>
      </c>
      <c r="X205" s="77">
        <v>13.71215092385904</v>
      </c>
      <c r="Y205" s="77">
        <v>4.43</v>
      </c>
      <c r="Z205" s="77" t="s">
        <v>249</v>
      </c>
      <c r="AA205" s="296"/>
      <c r="AB205" s="77">
        <v>26.679544917909343</v>
      </c>
      <c r="AC205" s="77" t="s">
        <v>249</v>
      </c>
      <c r="AD205" s="77" t="s">
        <v>249</v>
      </c>
      <c r="AE205" s="77" t="s">
        <v>249</v>
      </c>
      <c r="AF205" s="77" t="s">
        <v>249</v>
      </c>
      <c r="AG205" s="78"/>
    </row>
    <row r="206" spans="1:33" s="76" customFormat="1" ht="12.6" customHeight="1" x14ac:dyDescent="0.15">
      <c r="A206" s="78"/>
      <c r="B206" s="526"/>
      <c r="C206" s="450"/>
      <c r="D206" s="502"/>
      <c r="E206" s="499"/>
      <c r="F206" s="304" t="s">
        <v>124</v>
      </c>
      <c r="G206" s="528"/>
      <c r="H206" s="455"/>
      <c r="I206" s="296"/>
      <c r="J206" s="77" t="s">
        <v>249</v>
      </c>
      <c r="K206" s="77" t="s">
        <v>249</v>
      </c>
      <c r="L206" s="77" t="s">
        <v>249</v>
      </c>
      <c r="M206" s="77" t="s">
        <v>249</v>
      </c>
      <c r="N206" s="77" t="s">
        <v>249</v>
      </c>
      <c r="O206" s="77" t="s">
        <v>249</v>
      </c>
      <c r="P206" s="77" t="s">
        <v>249</v>
      </c>
      <c r="Q206" s="77" t="s">
        <v>249</v>
      </c>
      <c r="R206" s="296"/>
      <c r="S206" s="77" t="s">
        <v>249</v>
      </c>
      <c r="T206" s="77" t="s">
        <v>249</v>
      </c>
      <c r="U206" s="77" t="s">
        <v>249</v>
      </c>
      <c r="V206" s="77" t="s">
        <v>249</v>
      </c>
      <c r="W206" s="77">
        <v>10.705717509101307</v>
      </c>
      <c r="X206" s="77">
        <v>13.71215092385904</v>
      </c>
      <c r="Y206" s="77">
        <v>4.43</v>
      </c>
      <c r="Z206" s="77" t="s">
        <v>249</v>
      </c>
      <c r="AA206" s="296"/>
      <c r="AB206" s="77">
        <v>26.679544917909343</v>
      </c>
      <c r="AC206" s="77" t="s">
        <v>249</v>
      </c>
      <c r="AD206" s="77" t="s">
        <v>249</v>
      </c>
      <c r="AE206" s="77" t="s">
        <v>249</v>
      </c>
      <c r="AF206" s="77" t="s">
        <v>249</v>
      </c>
      <c r="AG206" s="78"/>
    </row>
    <row r="207" spans="1:33" s="76" customFormat="1" ht="12.6" customHeight="1" x14ac:dyDescent="0.15">
      <c r="A207" s="78"/>
      <c r="B207" s="526"/>
      <c r="C207" s="450"/>
      <c r="D207" s="502"/>
      <c r="E207" s="499"/>
      <c r="F207" s="304" t="s">
        <v>127</v>
      </c>
      <c r="G207" s="528"/>
      <c r="H207" s="455"/>
      <c r="I207" s="296"/>
      <c r="J207" s="77" t="s">
        <v>249</v>
      </c>
      <c r="K207" s="77" t="s">
        <v>249</v>
      </c>
      <c r="L207" s="77" t="s">
        <v>249</v>
      </c>
      <c r="M207" s="77" t="s">
        <v>249</v>
      </c>
      <c r="N207" s="77" t="s">
        <v>249</v>
      </c>
      <c r="O207" s="77" t="s">
        <v>249</v>
      </c>
      <c r="P207" s="77" t="s">
        <v>249</v>
      </c>
      <c r="Q207" s="77" t="s">
        <v>249</v>
      </c>
      <c r="R207" s="296"/>
      <c r="S207" s="77" t="s">
        <v>249</v>
      </c>
      <c r="T207" s="77" t="s">
        <v>249</v>
      </c>
      <c r="U207" s="77" t="s">
        <v>249</v>
      </c>
      <c r="V207" s="77" t="s">
        <v>249</v>
      </c>
      <c r="W207" s="77">
        <v>10.705717509101307</v>
      </c>
      <c r="X207" s="77">
        <v>13.71215092385904</v>
      </c>
      <c r="Y207" s="77">
        <v>4.43</v>
      </c>
      <c r="Z207" s="77" t="s">
        <v>249</v>
      </c>
      <c r="AA207" s="296"/>
      <c r="AB207" s="77">
        <v>26.679544917909343</v>
      </c>
      <c r="AC207" s="77" t="s">
        <v>249</v>
      </c>
      <c r="AD207" s="77" t="s">
        <v>249</v>
      </c>
      <c r="AE207" s="77" t="s">
        <v>249</v>
      </c>
      <c r="AF207" s="77" t="s">
        <v>249</v>
      </c>
      <c r="AG207" s="78"/>
    </row>
    <row r="208" spans="1:33" s="76" customFormat="1" ht="12.6" customHeight="1" x14ac:dyDescent="0.15">
      <c r="A208" s="78"/>
      <c r="B208" s="526"/>
      <c r="C208" s="450"/>
      <c r="D208" s="502"/>
      <c r="E208" s="499"/>
      <c r="F208" s="304" t="s">
        <v>125</v>
      </c>
      <c r="G208" s="528"/>
      <c r="H208" s="455"/>
      <c r="I208" s="296"/>
      <c r="J208" s="77" t="s">
        <v>249</v>
      </c>
      <c r="K208" s="77" t="s">
        <v>249</v>
      </c>
      <c r="L208" s="77" t="s">
        <v>249</v>
      </c>
      <c r="M208" s="77" t="s">
        <v>249</v>
      </c>
      <c r="N208" s="77" t="s">
        <v>249</v>
      </c>
      <c r="O208" s="77" t="s">
        <v>249</v>
      </c>
      <c r="P208" s="77" t="s">
        <v>249</v>
      </c>
      <c r="Q208" s="77" t="s">
        <v>249</v>
      </c>
      <c r="R208" s="296"/>
      <c r="S208" s="77" t="s">
        <v>249</v>
      </c>
      <c r="T208" s="77" t="s">
        <v>249</v>
      </c>
      <c r="U208" s="77" t="s">
        <v>249</v>
      </c>
      <c r="V208" s="77" t="s">
        <v>249</v>
      </c>
      <c r="W208" s="77">
        <v>10.705717509101307</v>
      </c>
      <c r="X208" s="77">
        <v>13.71215092385904</v>
      </c>
      <c r="Y208" s="77">
        <v>4.43</v>
      </c>
      <c r="Z208" s="77" t="s">
        <v>249</v>
      </c>
      <c r="AA208" s="296"/>
      <c r="AB208" s="77">
        <v>26.679544917909343</v>
      </c>
      <c r="AC208" s="77" t="s">
        <v>249</v>
      </c>
      <c r="AD208" s="77" t="s">
        <v>249</v>
      </c>
      <c r="AE208" s="77" t="s">
        <v>249</v>
      </c>
      <c r="AF208" s="77" t="s">
        <v>249</v>
      </c>
      <c r="AG208" s="78"/>
    </row>
    <row r="209" spans="1:33" s="76" customFormat="1" ht="12.6" customHeight="1" x14ac:dyDescent="0.15">
      <c r="A209" s="78"/>
      <c r="B209" s="526"/>
      <c r="C209" s="450" t="s">
        <v>284</v>
      </c>
      <c r="D209" s="502" t="s">
        <v>111</v>
      </c>
      <c r="E209" s="499" t="s">
        <v>312</v>
      </c>
      <c r="F209" s="304" t="s">
        <v>131</v>
      </c>
      <c r="G209" s="528"/>
      <c r="H209" s="455"/>
      <c r="I209" s="296"/>
      <c r="J209" s="77" t="s">
        <v>249</v>
      </c>
      <c r="K209" s="77" t="s">
        <v>249</v>
      </c>
      <c r="L209" s="77" t="s">
        <v>249</v>
      </c>
      <c r="M209" s="77" t="s">
        <v>249</v>
      </c>
      <c r="N209" s="77" t="s">
        <v>249</v>
      </c>
      <c r="O209" s="77" t="s">
        <v>249</v>
      </c>
      <c r="P209" s="77" t="s">
        <v>249</v>
      </c>
      <c r="Q209" s="77" t="s">
        <v>249</v>
      </c>
      <c r="R209" s="296"/>
      <c r="S209" s="77" t="s">
        <v>249</v>
      </c>
      <c r="T209" s="77" t="s">
        <v>249</v>
      </c>
      <c r="U209" s="77" t="s">
        <v>249</v>
      </c>
      <c r="V209" s="77" t="s">
        <v>249</v>
      </c>
      <c r="W209" s="77">
        <v>0</v>
      </c>
      <c r="X209" s="77">
        <v>1.4870742269298105</v>
      </c>
      <c r="Y209" s="77">
        <v>0.70457099735818829</v>
      </c>
      <c r="Z209" s="77" t="s">
        <v>249</v>
      </c>
      <c r="AA209" s="296"/>
      <c r="AB209" s="77">
        <v>0</v>
      </c>
      <c r="AC209" s="77" t="s">
        <v>249</v>
      </c>
      <c r="AD209" s="77" t="s">
        <v>249</v>
      </c>
      <c r="AE209" s="77" t="s">
        <v>249</v>
      </c>
      <c r="AF209" s="77" t="s">
        <v>249</v>
      </c>
      <c r="AG209" s="78"/>
    </row>
    <row r="210" spans="1:33" s="76" customFormat="1" ht="12.6" customHeight="1" x14ac:dyDescent="0.15">
      <c r="A210" s="78"/>
      <c r="B210" s="526"/>
      <c r="C210" s="450"/>
      <c r="D210" s="502"/>
      <c r="E210" s="499"/>
      <c r="F210" s="304" t="s">
        <v>132</v>
      </c>
      <c r="G210" s="528"/>
      <c r="H210" s="455"/>
      <c r="I210" s="296"/>
      <c r="J210" s="77" t="s">
        <v>249</v>
      </c>
      <c r="K210" s="77" t="s">
        <v>249</v>
      </c>
      <c r="L210" s="77" t="s">
        <v>249</v>
      </c>
      <c r="M210" s="77" t="s">
        <v>249</v>
      </c>
      <c r="N210" s="77" t="s">
        <v>249</v>
      </c>
      <c r="O210" s="77" t="s">
        <v>249</v>
      </c>
      <c r="P210" s="77" t="s">
        <v>249</v>
      </c>
      <c r="Q210" s="77" t="s">
        <v>249</v>
      </c>
      <c r="R210" s="296"/>
      <c r="S210" s="77" t="s">
        <v>249</v>
      </c>
      <c r="T210" s="77" t="s">
        <v>249</v>
      </c>
      <c r="U210" s="77" t="s">
        <v>249</v>
      </c>
      <c r="V210" s="77" t="s">
        <v>249</v>
      </c>
      <c r="W210" s="77">
        <v>0</v>
      </c>
      <c r="X210" s="77">
        <v>1.4870742269298105</v>
      </c>
      <c r="Y210" s="77">
        <v>0.70457099735818829</v>
      </c>
      <c r="Z210" s="77" t="s">
        <v>249</v>
      </c>
      <c r="AA210" s="296"/>
      <c r="AB210" s="77">
        <v>0</v>
      </c>
      <c r="AC210" s="77" t="s">
        <v>249</v>
      </c>
      <c r="AD210" s="77" t="s">
        <v>249</v>
      </c>
      <c r="AE210" s="77" t="s">
        <v>249</v>
      </c>
      <c r="AF210" s="77" t="s">
        <v>249</v>
      </c>
      <c r="AG210" s="78"/>
    </row>
    <row r="211" spans="1:33" s="76" customFormat="1" ht="12.6" customHeight="1" x14ac:dyDescent="0.15">
      <c r="A211" s="78"/>
      <c r="B211" s="526"/>
      <c r="C211" s="450"/>
      <c r="D211" s="502"/>
      <c r="E211" s="499"/>
      <c r="F211" s="304" t="s">
        <v>129</v>
      </c>
      <c r="G211" s="528"/>
      <c r="H211" s="455"/>
      <c r="I211" s="296"/>
      <c r="J211" s="77" t="s">
        <v>249</v>
      </c>
      <c r="K211" s="77" t="s">
        <v>249</v>
      </c>
      <c r="L211" s="77" t="s">
        <v>249</v>
      </c>
      <c r="M211" s="77" t="s">
        <v>249</v>
      </c>
      <c r="N211" s="77" t="s">
        <v>249</v>
      </c>
      <c r="O211" s="77" t="s">
        <v>249</v>
      </c>
      <c r="P211" s="77" t="s">
        <v>249</v>
      </c>
      <c r="Q211" s="77" t="s">
        <v>249</v>
      </c>
      <c r="R211" s="296"/>
      <c r="S211" s="77" t="s">
        <v>249</v>
      </c>
      <c r="T211" s="77" t="s">
        <v>249</v>
      </c>
      <c r="U211" s="77" t="s">
        <v>249</v>
      </c>
      <c r="V211" s="77" t="s">
        <v>249</v>
      </c>
      <c r="W211" s="77">
        <v>0</v>
      </c>
      <c r="X211" s="77">
        <v>1.4870742269298105</v>
      </c>
      <c r="Y211" s="77">
        <v>0.70457099735818829</v>
      </c>
      <c r="Z211" s="77" t="s">
        <v>249</v>
      </c>
      <c r="AA211" s="296"/>
      <c r="AB211" s="77">
        <v>0</v>
      </c>
      <c r="AC211" s="77" t="s">
        <v>249</v>
      </c>
      <c r="AD211" s="77" t="s">
        <v>249</v>
      </c>
      <c r="AE211" s="77" t="s">
        <v>249</v>
      </c>
      <c r="AF211" s="77" t="s">
        <v>249</v>
      </c>
      <c r="AG211" s="78"/>
    </row>
    <row r="212" spans="1:33" s="76" customFormat="1" ht="12.6" customHeight="1" x14ac:dyDescent="0.15">
      <c r="A212" s="78"/>
      <c r="B212" s="526"/>
      <c r="C212" s="450"/>
      <c r="D212" s="502"/>
      <c r="E212" s="499"/>
      <c r="F212" s="304" t="s">
        <v>128</v>
      </c>
      <c r="G212" s="528"/>
      <c r="H212" s="455"/>
      <c r="I212" s="296"/>
      <c r="J212" s="77" t="s">
        <v>249</v>
      </c>
      <c r="K212" s="77" t="s">
        <v>249</v>
      </c>
      <c r="L212" s="77" t="s">
        <v>249</v>
      </c>
      <c r="M212" s="77" t="s">
        <v>249</v>
      </c>
      <c r="N212" s="77" t="s">
        <v>249</v>
      </c>
      <c r="O212" s="77" t="s">
        <v>249</v>
      </c>
      <c r="P212" s="77" t="s">
        <v>249</v>
      </c>
      <c r="Q212" s="77" t="s">
        <v>249</v>
      </c>
      <c r="R212" s="296"/>
      <c r="S212" s="77" t="s">
        <v>249</v>
      </c>
      <c r="T212" s="77" t="s">
        <v>249</v>
      </c>
      <c r="U212" s="77" t="s">
        <v>249</v>
      </c>
      <c r="V212" s="77" t="s">
        <v>249</v>
      </c>
      <c r="W212" s="77">
        <v>0</v>
      </c>
      <c r="X212" s="77">
        <v>1.4870742269298105</v>
      </c>
      <c r="Y212" s="77">
        <v>0.70457099735818829</v>
      </c>
      <c r="Z212" s="77" t="s">
        <v>249</v>
      </c>
      <c r="AA212" s="296"/>
      <c r="AB212" s="77">
        <v>0</v>
      </c>
      <c r="AC212" s="77" t="s">
        <v>249</v>
      </c>
      <c r="AD212" s="77" t="s">
        <v>249</v>
      </c>
      <c r="AE212" s="77" t="s">
        <v>249</v>
      </c>
      <c r="AF212" s="77" t="s">
        <v>249</v>
      </c>
      <c r="AG212" s="78"/>
    </row>
    <row r="213" spans="1:33" s="76" customFormat="1" ht="12.6" customHeight="1" x14ac:dyDescent="0.15">
      <c r="A213" s="78"/>
      <c r="B213" s="526"/>
      <c r="C213" s="450"/>
      <c r="D213" s="502"/>
      <c r="E213" s="499"/>
      <c r="F213" s="304" t="s">
        <v>133</v>
      </c>
      <c r="G213" s="528"/>
      <c r="H213" s="455"/>
      <c r="I213" s="296"/>
      <c r="J213" s="77" t="s">
        <v>249</v>
      </c>
      <c r="K213" s="77" t="s">
        <v>249</v>
      </c>
      <c r="L213" s="77" t="s">
        <v>249</v>
      </c>
      <c r="M213" s="77" t="s">
        <v>249</v>
      </c>
      <c r="N213" s="77" t="s">
        <v>249</v>
      </c>
      <c r="O213" s="77" t="s">
        <v>249</v>
      </c>
      <c r="P213" s="77" t="s">
        <v>249</v>
      </c>
      <c r="Q213" s="77" t="s">
        <v>249</v>
      </c>
      <c r="R213" s="296"/>
      <c r="S213" s="77" t="s">
        <v>249</v>
      </c>
      <c r="T213" s="77" t="s">
        <v>249</v>
      </c>
      <c r="U213" s="77" t="s">
        <v>249</v>
      </c>
      <c r="V213" s="77" t="s">
        <v>249</v>
      </c>
      <c r="W213" s="77">
        <v>0</v>
      </c>
      <c r="X213" s="77">
        <v>1.4870742269298105</v>
      </c>
      <c r="Y213" s="77">
        <v>0.70457099735818829</v>
      </c>
      <c r="Z213" s="77" t="s">
        <v>249</v>
      </c>
      <c r="AA213" s="296"/>
      <c r="AB213" s="77">
        <v>0</v>
      </c>
      <c r="AC213" s="77" t="s">
        <v>249</v>
      </c>
      <c r="AD213" s="77" t="s">
        <v>249</v>
      </c>
      <c r="AE213" s="77" t="s">
        <v>249</v>
      </c>
      <c r="AF213" s="77" t="s">
        <v>249</v>
      </c>
      <c r="AG213" s="78"/>
    </row>
    <row r="214" spans="1:33" s="76" customFormat="1" ht="12.6" customHeight="1" x14ac:dyDescent="0.15">
      <c r="A214" s="78"/>
      <c r="B214" s="526"/>
      <c r="C214" s="450"/>
      <c r="D214" s="502"/>
      <c r="E214" s="499"/>
      <c r="F214" s="304" t="s">
        <v>123</v>
      </c>
      <c r="G214" s="528"/>
      <c r="H214" s="455"/>
      <c r="I214" s="296"/>
      <c r="J214" s="77" t="s">
        <v>249</v>
      </c>
      <c r="K214" s="77" t="s">
        <v>249</v>
      </c>
      <c r="L214" s="77" t="s">
        <v>249</v>
      </c>
      <c r="M214" s="77" t="s">
        <v>249</v>
      </c>
      <c r="N214" s="77" t="s">
        <v>249</v>
      </c>
      <c r="O214" s="77" t="s">
        <v>249</v>
      </c>
      <c r="P214" s="77" t="s">
        <v>249</v>
      </c>
      <c r="Q214" s="77" t="s">
        <v>249</v>
      </c>
      <c r="R214" s="296"/>
      <c r="S214" s="77" t="s">
        <v>249</v>
      </c>
      <c r="T214" s="77" t="s">
        <v>249</v>
      </c>
      <c r="U214" s="77" t="s">
        <v>249</v>
      </c>
      <c r="V214" s="77" t="s">
        <v>249</v>
      </c>
      <c r="W214" s="77">
        <v>0</v>
      </c>
      <c r="X214" s="77">
        <v>1.4870742269298105</v>
      </c>
      <c r="Y214" s="77">
        <v>0.70457099735818829</v>
      </c>
      <c r="Z214" s="77" t="s">
        <v>249</v>
      </c>
      <c r="AA214" s="296"/>
      <c r="AB214" s="77">
        <v>0</v>
      </c>
      <c r="AC214" s="77" t="s">
        <v>249</v>
      </c>
      <c r="AD214" s="77" t="s">
        <v>249</v>
      </c>
      <c r="AE214" s="77" t="s">
        <v>249</v>
      </c>
      <c r="AF214" s="77" t="s">
        <v>249</v>
      </c>
      <c r="AG214" s="78"/>
    </row>
    <row r="215" spans="1:33" s="76" customFormat="1" ht="12.6" customHeight="1" x14ac:dyDescent="0.15">
      <c r="A215" s="78"/>
      <c r="B215" s="526"/>
      <c r="C215" s="450"/>
      <c r="D215" s="502"/>
      <c r="E215" s="499"/>
      <c r="F215" s="304" t="s">
        <v>122</v>
      </c>
      <c r="G215" s="528"/>
      <c r="H215" s="455"/>
      <c r="I215" s="296"/>
      <c r="J215" s="77" t="s">
        <v>249</v>
      </c>
      <c r="K215" s="77" t="s">
        <v>249</v>
      </c>
      <c r="L215" s="77" t="s">
        <v>249</v>
      </c>
      <c r="M215" s="77" t="s">
        <v>249</v>
      </c>
      <c r="N215" s="77" t="s">
        <v>249</v>
      </c>
      <c r="O215" s="77" t="s">
        <v>249</v>
      </c>
      <c r="P215" s="77" t="s">
        <v>249</v>
      </c>
      <c r="Q215" s="77" t="s">
        <v>249</v>
      </c>
      <c r="R215" s="296"/>
      <c r="S215" s="77" t="s">
        <v>249</v>
      </c>
      <c r="T215" s="77" t="s">
        <v>249</v>
      </c>
      <c r="U215" s="77" t="s">
        <v>249</v>
      </c>
      <c r="V215" s="77" t="s">
        <v>249</v>
      </c>
      <c r="W215" s="77">
        <v>0</v>
      </c>
      <c r="X215" s="77">
        <v>1.4870742269298105</v>
      </c>
      <c r="Y215" s="77">
        <v>0.70457099735818829</v>
      </c>
      <c r="Z215" s="77" t="s">
        <v>249</v>
      </c>
      <c r="AA215" s="296"/>
      <c r="AB215" s="77">
        <v>0</v>
      </c>
      <c r="AC215" s="77" t="s">
        <v>249</v>
      </c>
      <c r="AD215" s="77" t="s">
        <v>249</v>
      </c>
      <c r="AE215" s="77" t="s">
        <v>249</v>
      </c>
      <c r="AF215" s="77" t="s">
        <v>249</v>
      </c>
      <c r="AG215" s="78"/>
    </row>
    <row r="216" spans="1:33" s="76" customFormat="1" ht="12.6" customHeight="1" x14ac:dyDescent="0.15">
      <c r="A216" s="78"/>
      <c r="B216" s="526"/>
      <c r="C216" s="450"/>
      <c r="D216" s="502"/>
      <c r="E216" s="499"/>
      <c r="F216" s="304" t="s">
        <v>126</v>
      </c>
      <c r="G216" s="528"/>
      <c r="H216" s="455"/>
      <c r="I216" s="296"/>
      <c r="J216" s="77" t="s">
        <v>249</v>
      </c>
      <c r="K216" s="77" t="s">
        <v>249</v>
      </c>
      <c r="L216" s="77" t="s">
        <v>249</v>
      </c>
      <c r="M216" s="77" t="s">
        <v>249</v>
      </c>
      <c r="N216" s="77" t="s">
        <v>249</v>
      </c>
      <c r="O216" s="77" t="s">
        <v>249</v>
      </c>
      <c r="P216" s="77" t="s">
        <v>249</v>
      </c>
      <c r="Q216" s="77" t="s">
        <v>249</v>
      </c>
      <c r="R216" s="296"/>
      <c r="S216" s="77" t="s">
        <v>249</v>
      </c>
      <c r="T216" s="77" t="s">
        <v>249</v>
      </c>
      <c r="U216" s="77" t="s">
        <v>249</v>
      </c>
      <c r="V216" s="77" t="s">
        <v>249</v>
      </c>
      <c r="W216" s="77">
        <v>0</v>
      </c>
      <c r="X216" s="77">
        <v>1.4870742269298105</v>
      </c>
      <c r="Y216" s="77">
        <v>0.70457099735818829</v>
      </c>
      <c r="Z216" s="77" t="s">
        <v>249</v>
      </c>
      <c r="AA216" s="296"/>
      <c r="AB216" s="77">
        <v>0</v>
      </c>
      <c r="AC216" s="77" t="s">
        <v>249</v>
      </c>
      <c r="AD216" s="77" t="s">
        <v>249</v>
      </c>
      <c r="AE216" s="77" t="s">
        <v>249</v>
      </c>
      <c r="AF216" s="77" t="s">
        <v>249</v>
      </c>
      <c r="AG216" s="78"/>
    </row>
    <row r="217" spans="1:33" s="76" customFormat="1" ht="12.6" customHeight="1" x14ac:dyDescent="0.15">
      <c r="A217" s="78"/>
      <c r="B217" s="526"/>
      <c r="C217" s="450"/>
      <c r="D217" s="502"/>
      <c r="E217" s="499"/>
      <c r="F217" s="304" t="s">
        <v>130</v>
      </c>
      <c r="G217" s="528"/>
      <c r="H217" s="455"/>
      <c r="I217" s="296"/>
      <c r="J217" s="77" t="s">
        <v>249</v>
      </c>
      <c r="K217" s="77" t="s">
        <v>249</v>
      </c>
      <c r="L217" s="77" t="s">
        <v>249</v>
      </c>
      <c r="M217" s="77" t="s">
        <v>249</v>
      </c>
      <c r="N217" s="77" t="s">
        <v>249</v>
      </c>
      <c r="O217" s="77" t="s">
        <v>249</v>
      </c>
      <c r="P217" s="77" t="s">
        <v>249</v>
      </c>
      <c r="Q217" s="77" t="s">
        <v>249</v>
      </c>
      <c r="R217" s="296"/>
      <c r="S217" s="77" t="s">
        <v>249</v>
      </c>
      <c r="T217" s="77" t="s">
        <v>249</v>
      </c>
      <c r="U217" s="77" t="s">
        <v>249</v>
      </c>
      <c r="V217" s="77" t="s">
        <v>249</v>
      </c>
      <c r="W217" s="77">
        <v>0</v>
      </c>
      <c r="X217" s="77">
        <v>1.4870742269298105</v>
      </c>
      <c r="Y217" s="77">
        <v>0.70457099735818829</v>
      </c>
      <c r="Z217" s="77" t="s">
        <v>249</v>
      </c>
      <c r="AA217" s="296"/>
      <c r="AB217" s="77">
        <v>0</v>
      </c>
      <c r="AC217" s="77" t="s">
        <v>249</v>
      </c>
      <c r="AD217" s="77" t="s">
        <v>249</v>
      </c>
      <c r="AE217" s="77" t="s">
        <v>249</v>
      </c>
      <c r="AF217" s="77" t="s">
        <v>249</v>
      </c>
      <c r="AG217" s="78"/>
    </row>
    <row r="218" spans="1:33" s="76" customFormat="1" ht="12.6" customHeight="1" x14ac:dyDescent="0.15">
      <c r="A218" s="78"/>
      <c r="B218" s="526"/>
      <c r="C218" s="450"/>
      <c r="D218" s="502"/>
      <c r="E218" s="499"/>
      <c r="F218" s="304" t="s">
        <v>135</v>
      </c>
      <c r="G218" s="528"/>
      <c r="H218" s="455"/>
      <c r="I218" s="296"/>
      <c r="J218" s="77" t="s">
        <v>249</v>
      </c>
      <c r="K218" s="77" t="s">
        <v>249</v>
      </c>
      <c r="L218" s="77" t="s">
        <v>249</v>
      </c>
      <c r="M218" s="77" t="s">
        <v>249</v>
      </c>
      <c r="N218" s="77" t="s">
        <v>249</v>
      </c>
      <c r="O218" s="77" t="s">
        <v>249</v>
      </c>
      <c r="P218" s="77" t="s">
        <v>249</v>
      </c>
      <c r="Q218" s="77" t="s">
        <v>249</v>
      </c>
      <c r="R218" s="296"/>
      <c r="S218" s="77" t="s">
        <v>249</v>
      </c>
      <c r="T218" s="77" t="s">
        <v>249</v>
      </c>
      <c r="U218" s="77" t="s">
        <v>249</v>
      </c>
      <c r="V218" s="77" t="s">
        <v>249</v>
      </c>
      <c r="W218" s="77">
        <v>0</v>
      </c>
      <c r="X218" s="77">
        <v>1.4870742269298105</v>
      </c>
      <c r="Y218" s="77">
        <v>0.70457099735818829</v>
      </c>
      <c r="Z218" s="77" t="s">
        <v>249</v>
      </c>
      <c r="AA218" s="296"/>
      <c r="AB218" s="77">
        <v>0</v>
      </c>
      <c r="AC218" s="77" t="s">
        <v>249</v>
      </c>
      <c r="AD218" s="77" t="s">
        <v>249</v>
      </c>
      <c r="AE218" s="77" t="s">
        <v>249</v>
      </c>
      <c r="AF218" s="77" t="s">
        <v>249</v>
      </c>
      <c r="AG218" s="78"/>
    </row>
    <row r="219" spans="1:33" s="76" customFormat="1" ht="12.6" customHeight="1" x14ac:dyDescent="0.15">
      <c r="A219" s="78"/>
      <c r="B219" s="526"/>
      <c r="C219" s="450"/>
      <c r="D219" s="502"/>
      <c r="E219" s="499"/>
      <c r="F219" s="304" t="s">
        <v>134</v>
      </c>
      <c r="G219" s="528"/>
      <c r="H219" s="455"/>
      <c r="I219" s="296"/>
      <c r="J219" s="77" t="s">
        <v>249</v>
      </c>
      <c r="K219" s="77" t="s">
        <v>249</v>
      </c>
      <c r="L219" s="77" t="s">
        <v>249</v>
      </c>
      <c r="M219" s="77" t="s">
        <v>249</v>
      </c>
      <c r="N219" s="77" t="s">
        <v>249</v>
      </c>
      <c r="O219" s="77" t="s">
        <v>249</v>
      </c>
      <c r="P219" s="77" t="s">
        <v>249</v>
      </c>
      <c r="Q219" s="77" t="s">
        <v>249</v>
      </c>
      <c r="R219" s="296"/>
      <c r="S219" s="77" t="s">
        <v>249</v>
      </c>
      <c r="T219" s="77" t="s">
        <v>249</v>
      </c>
      <c r="U219" s="77" t="s">
        <v>249</v>
      </c>
      <c r="V219" s="77" t="s">
        <v>249</v>
      </c>
      <c r="W219" s="77">
        <v>0</v>
      </c>
      <c r="X219" s="77">
        <v>1.4870742269298105</v>
      </c>
      <c r="Y219" s="77">
        <v>0.70457099735818829</v>
      </c>
      <c r="Z219" s="77" t="s">
        <v>249</v>
      </c>
      <c r="AA219" s="296"/>
      <c r="AB219" s="77">
        <v>0</v>
      </c>
      <c r="AC219" s="77" t="s">
        <v>249</v>
      </c>
      <c r="AD219" s="77" t="s">
        <v>249</v>
      </c>
      <c r="AE219" s="77" t="s">
        <v>249</v>
      </c>
      <c r="AF219" s="77" t="s">
        <v>249</v>
      </c>
      <c r="AG219" s="78"/>
    </row>
    <row r="220" spans="1:33" s="76" customFormat="1" ht="12.6" customHeight="1" x14ac:dyDescent="0.15">
      <c r="A220" s="78"/>
      <c r="B220" s="526"/>
      <c r="C220" s="450"/>
      <c r="D220" s="502"/>
      <c r="E220" s="499"/>
      <c r="F220" s="304" t="s">
        <v>124</v>
      </c>
      <c r="G220" s="528"/>
      <c r="H220" s="455"/>
      <c r="I220" s="296"/>
      <c r="J220" s="77" t="s">
        <v>249</v>
      </c>
      <c r="K220" s="77" t="s">
        <v>249</v>
      </c>
      <c r="L220" s="77" t="s">
        <v>249</v>
      </c>
      <c r="M220" s="77" t="s">
        <v>249</v>
      </c>
      <c r="N220" s="77" t="s">
        <v>249</v>
      </c>
      <c r="O220" s="77" t="s">
        <v>249</v>
      </c>
      <c r="P220" s="77" t="s">
        <v>249</v>
      </c>
      <c r="Q220" s="77" t="s">
        <v>249</v>
      </c>
      <c r="R220" s="296"/>
      <c r="S220" s="77" t="s">
        <v>249</v>
      </c>
      <c r="T220" s="77" t="s">
        <v>249</v>
      </c>
      <c r="U220" s="77" t="s">
        <v>249</v>
      </c>
      <c r="V220" s="77" t="s">
        <v>249</v>
      </c>
      <c r="W220" s="77">
        <v>0</v>
      </c>
      <c r="X220" s="77">
        <v>1.4870742269298105</v>
      </c>
      <c r="Y220" s="77">
        <v>0.70457099735818829</v>
      </c>
      <c r="Z220" s="77" t="s">
        <v>249</v>
      </c>
      <c r="AA220" s="296"/>
      <c r="AB220" s="77">
        <v>0</v>
      </c>
      <c r="AC220" s="77" t="s">
        <v>249</v>
      </c>
      <c r="AD220" s="77" t="s">
        <v>249</v>
      </c>
      <c r="AE220" s="77" t="s">
        <v>249</v>
      </c>
      <c r="AF220" s="77" t="s">
        <v>249</v>
      </c>
      <c r="AG220" s="78"/>
    </row>
    <row r="221" spans="1:33" s="76" customFormat="1" ht="12.6" customHeight="1" x14ac:dyDescent="0.15">
      <c r="A221" s="78"/>
      <c r="B221" s="526"/>
      <c r="C221" s="450"/>
      <c r="D221" s="502"/>
      <c r="E221" s="499"/>
      <c r="F221" s="304" t="s">
        <v>127</v>
      </c>
      <c r="G221" s="528"/>
      <c r="H221" s="455"/>
      <c r="I221" s="296"/>
      <c r="J221" s="77" t="s">
        <v>249</v>
      </c>
      <c r="K221" s="77" t="s">
        <v>249</v>
      </c>
      <c r="L221" s="77" t="s">
        <v>249</v>
      </c>
      <c r="M221" s="77" t="s">
        <v>249</v>
      </c>
      <c r="N221" s="77" t="s">
        <v>249</v>
      </c>
      <c r="O221" s="77" t="s">
        <v>249</v>
      </c>
      <c r="P221" s="77" t="s">
        <v>249</v>
      </c>
      <c r="Q221" s="77" t="s">
        <v>249</v>
      </c>
      <c r="R221" s="296"/>
      <c r="S221" s="77" t="s">
        <v>249</v>
      </c>
      <c r="T221" s="77" t="s">
        <v>249</v>
      </c>
      <c r="U221" s="77" t="s">
        <v>249</v>
      </c>
      <c r="V221" s="77" t="s">
        <v>249</v>
      </c>
      <c r="W221" s="77">
        <v>0</v>
      </c>
      <c r="X221" s="77">
        <v>1.4870742269298105</v>
      </c>
      <c r="Y221" s="77">
        <v>0.70457099735818829</v>
      </c>
      <c r="Z221" s="77" t="s">
        <v>249</v>
      </c>
      <c r="AA221" s="296"/>
      <c r="AB221" s="77">
        <v>0</v>
      </c>
      <c r="AC221" s="77" t="s">
        <v>249</v>
      </c>
      <c r="AD221" s="77" t="s">
        <v>249</v>
      </c>
      <c r="AE221" s="77" t="s">
        <v>249</v>
      </c>
      <c r="AF221" s="77" t="s">
        <v>249</v>
      </c>
      <c r="AG221" s="78"/>
    </row>
    <row r="222" spans="1:33" s="76" customFormat="1" ht="12.6" customHeight="1" x14ac:dyDescent="0.15">
      <c r="A222" s="78"/>
      <c r="B222" s="526"/>
      <c r="C222" s="450"/>
      <c r="D222" s="502"/>
      <c r="E222" s="499"/>
      <c r="F222" s="304" t="s">
        <v>125</v>
      </c>
      <c r="G222" s="528"/>
      <c r="H222" s="455"/>
      <c r="I222" s="296"/>
      <c r="J222" s="77" t="s">
        <v>249</v>
      </c>
      <c r="K222" s="77" t="s">
        <v>249</v>
      </c>
      <c r="L222" s="77" t="s">
        <v>249</v>
      </c>
      <c r="M222" s="77" t="s">
        <v>249</v>
      </c>
      <c r="N222" s="77" t="s">
        <v>249</v>
      </c>
      <c r="O222" s="77" t="s">
        <v>249</v>
      </c>
      <c r="P222" s="77" t="s">
        <v>249</v>
      </c>
      <c r="Q222" s="77" t="s">
        <v>249</v>
      </c>
      <c r="R222" s="296"/>
      <c r="S222" s="77" t="s">
        <v>249</v>
      </c>
      <c r="T222" s="77" t="s">
        <v>249</v>
      </c>
      <c r="U222" s="77" t="s">
        <v>249</v>
      </c>
      <c r="V222" s="77" t="s">
        <v>249</v>
      </c>
      <c r="W222" s="77">
        <v>0</v>
      </c>
      <c r="X222" s="77">
        <v>1.4870742269298105</v>
      </c>
      <c r="Y222" s="77">
        <v>0.70457099735818829</v>
      </c>
      <c r="Z222" s="77" t="s">
        <v>249</v>
      </c>
      <c r="AA222" s="296"/>
      <c r="AB222" s="77">
        <v>0</v>
      </c>
      <c r="AC222" s="77" t="s">
        <v>249</v>
      </c>
      <c r="AD222" s="77" t="s">
        <v>249</v>
      </c>
      <c r="AE222" s="77" t="s">
        <v>249</v>
      </c>
      <c r="AF222" s="77" t="s">
        <v>249</v>
      </c>
      <c r="AG222" s="78"/>
    </row>
    <row r="223" spans="1:33" s="76" customFormat="1" ht="12.6" customHeight="1" x14ac:dyDescent="0.15">
      <c r="A223" s="78"/>
      <c r="B223" s="526"/>
      <c r="C223" s="450" t="s">
        <v>284</v>
      </c>
      <c r="D223" s="502" t="s">
        <v>111</v>
      </c>
      <c r="E223" s="499" t="s">
        <v>313</v>
      </c>
      <c r="F223" s="304" t="s">
        <v>131</v>
      </c>
      <c r="G223" s="528"/>
      <c r="H223" s="455"/>
      <c r="I223" s="296"/>
      <c r="J223" s="77" t="s">
        <v>249</v>
      </c>
      <c r="K223" s="77" t="s">
        <v>249</v>
      </c>
      <c r="L223" s="77" t="s">
        <v>249</v>
      </c>
      <c r="M223" s="77" t="s">
        <v>249</v>
      </c>
      <c r="N223" s="77" t="s">
        <v>249</v>
      </c>
      <c r="O223" s="77" t="s">
        <v>249</v>
      </c>
      <c r="P223" s="77" t="s">
        <v>249</v>
      </c>
      <c r="Q223" s="77" t="s">
        <v>249</v>
      </c>
      <c r="R223" s="296"/>
      <c r="S223" s="77" t="s">
        <v>249</v>
      </c>
      <c r="T223" s="77" t="s">
        <v>249</v>
      </c>
      <c r="U223" s="77" t="s">
        <v>249</v>
      </c>
      <c r="V223" s="77" t="s">
        <v>249</v>
      </c>
      <c r="W223" s="77">
        <v>10.705717509101307</v>
      </c>
      <c r="X223" s="77">
        <v>13.71215092385904</v>
      </c>
      <c r="Y223" s="77">
        <v>4.43</v>
      </c>
      <c r="Z223" s="77" t="s">
        <v>249</v>
      </c>
      <c r="AA223" s="296"/>
      <c r="AB223" s="77">
        <v>26.679544917909343</v>
      </c>
      <c r="AC223" s="77" t="s">
        <v>249</v>
      </c>
      <c r="AD223" s="77" t="s">
        <v>249</v>
      </c>
      <c r="AE223" s="77" t="s">
        <v>249</v>
      </c>
      <c r="AF223" s="77" t="s">
        <v>249</v>
      </c>
      <c r="AG223" s="78"/>
    </row>
    <row r="224" spans="1:33" s="76" customFormat="1" ht="12.6" customHeight="1" x14ac:dyDescent="0.15">
      <c r="A224" s="78"/>
      <c r="B224" s="526"/>
      <c r="C224" s="450"/>
      <c r="D224" s="502"/>
      <c r="E224" s="499"/>
      <c r="F224" s="304" t="s">
        <v>132</v>
      </c>
      <c r="G224" s="528"/>
      <c r="H224" s="455"/>
      <c r="I224" s="296"/>
      <c r="J224" s="77" t="s">
        <v>249</v>
      </c>
      <c r="K224" s="77" t="s">
        <v>249</v>
      </c>
      <c r="L224" s="77" t="s">
        <v>249</v>
      </c>
      <c r="M224" s="77" t="s">
        <v>249</v>
      </c>
      <c r="N224" s="77" t="s">
        <v>249</v>
      </c>
      <c r="O224" s="77" t="s">
        <v>249</v>
      </c>
      <c r="P224" s="77" t="s">
        <v>249</v>
      </c>
      <c r="Q224" s="77" t="s">
        <v>249</v>
      </c>
      <c r="R224" s="296"/>
      <c r="S224" s="77" t="s">
        <v>249</v>
      </c>
      <c r="T224" s="77" t="s">
        <v>249</v>
      </c>
      <c r="U224" s="77" t="s">
        <v>249</v>
      </c>
      <c r="V224" s="77" t="s">
        <v>249</v>
      </c>
      <c r="W224" s="77">
        <v>10.705717509101307</v>
      </c>
      <c r="X224" s="77">
        <v>13.71215092385904</v>
      </c>
      <c r="Y224" s="77">
        <v>4.43</v>
      </c>
      <c r="Z224" s="77" t="s">
        <v>249</v>
      </c>
      <c r="AA224" s="296"/>
      <c r="AB224" s="77">
        <v>26.679544917909343</v>
      </c>
      <c r="AC224" s="77" t="s">
        <v>249</v>
      </c>
      <c r="AD224" s="77" t="s">
        <v>249</v>
      </c>
      <c r="AE224" s="77" t="s">
        <v>249</v>
      </c>
      <c r="AF224" s="77" t="s">
        <v>249</v>
      </c>
      <c r="AG224" s="78"/>
    </row>
    <row r="225" spans="1:33" s="76" customFormat="1" ht="12.6" customHeight="1" x14ac:dyDescent="0.15">
      <c r="A225" s="78"/>
      <c r="B225" s="526"/>
      <c r="C225" s="450"/>
      <c r="D225" s="502"/>
      <c r="E225" s="499"/>
      <c r="F225" s="304" t="s">
        <v>129</v>
      </c>
      <c r="G225" s="528"/>
      <c r="H225" s="455"/>
      <c r="I225" s="296"/>
      <c r="J225" s="77" t="s">
        <v>249</v>
      </c>
      <c r="K225" s="77" t="s">
        <v>249</v>
      </c>
      <c r="L225" s="77" t="s">
        <v>249</v>
      </c>
      <c r="M225" s="77" t="s">
        <v>249</v>
      </c>
      <c r="N225" s="77" t="s">
        <v>249</v>
      </c>
      <c r="O225" s="77" t="s">
        <v>249</v>
      </c>
      <c r="P225" s="77" t="s">
        <v>249</v>
      </c>
      <c r="Q225" s="77" t="s">
        <v>249</v>
      </c>
      <c r="R225" s="296"/>
      <c r="S225" s="77" t="s">
        <v>249</v>
      </c>
      <c r="T225" s="77" t="s">
        <v>249</v>
      </c>
      <c r="U225" s="77" t="s">
        <v>249</v>
      </c>
      <c r="V225" s="77" t="s">
        <v>249</v>
      </c>
      <c r="W225" s="77">
        <v>10.705717509101307</v>
      </c>
      <c r="X225" s="77">
        <v>13.71215092385904</v>
      </c>
      <c r="Y225" s="77">
        <v>4.43</v>
      </c>
      <c r="Z225" s="77" t="s">
        <v>249</v>
      </c>
      <c r="AA225" s="296"/>
      <c r="AB225" s="77">
        <v>26.679544917909343</v>
      </c>
      <c r="AC225" s="77" t="s">
        <v>249</v>
      </c>
      <c r="AD225" s="77" t="s">
        <v>249</v>
      </c>
      <c r="AE225" s="77" t="s">
        <v>249</v>
      </c>
      <c r="AF225" s="77" t="s">
        <v>249</v>
      </c>
      <c r="AG225" s="78"/>
    </row>
    <row r="226" spans="1:33" s="76" customFormat="1" ht="12.6" customHeight="1" x14ac:dyDescent="0.15">
      <c r="A226" s="78"/>
      <c r="B226" s="526"/>
      <c r="C226" s="450"/>
      <c r="D226" s="502"/>
      <c r="E226" s="499"/>
      <c r="F226" s="304" t="s">
        <v>128</v>
      </c>
      <c r="G226" s="528"/>
      <c r="H226" s="455"/>
      <c r="I226" s="296"/>
      <c r="J226" s="77" t="s">
        <v>249</v>
      </c>
      <c r="K226" s="77" t="s">
        <v>249</v>
      </c>
      <c r="L226" s="77" t="s">
        <v>249</v>
      </c>
      <c r="M226" s="77" t="s">
        <v>249</v>
      </c>
      <c r="N226" s="77" t="s">
        <v>249</v>
      </c>
      <c r="O226" s="77" t="s">
        <v>249</v>
      </c>
      <c r="P226" s="77" t="s">
        <v>249</v>
      </c>
      <c r="Q226" s="77" t="s">
        <v>249</v>
      </c>
      <c r="R226" s="296"/>
      <c r="S226" s="77" t="s">
        <v>249</v>
      </c>
      <c r="T226" s="77" t="s">
        <v>249</v>
      </c>
      <c r="U226" s="77" t="s">
        <v>249</v>
      </c>
      <c r="V226" s="77" t="s">
        <v>249</v>
      </c>
      <c r="W226" s="77">
        <v>10.705717509101307</v>
      </c>
      <c r="X226" s="77">
        <v>13.71215092385904</v>
      </c>
      <c r="Y226" s="77">
        <v>4.43</v>
      </c>
      <c r="Z226" s="77" t="s">
        <v>249</v>
      </c>
      <c r="AA226" s="296"/>
      <c r="AB226" s="77">
        <v>26.679544917909343</v>
      </c>
      <c r="AC226" s="77" t="s">
        <v>249</v>
      </c>
      <c r="AD226" s="77" t="s">
        <v>249</v>
      </c>
      <c r="AE226" s="77" t="s">
        <v>249</v>
      </c>
      <c r="AF226" s="77" t="s">
        <v>249</v>
      </c>
      <c r="AG226" s="78"/>
    </row>
    <row r="227" spans="1:33" s="76" customFormat="1" ht="12.6" customHeight="1" x14ac:dyDescent="0.15">
      <c r="A227" s="78"/>
      <c r="B227" s="526"/>
      <c r="C227" s="450"/>
      <c r="D227" s="502"/>
      <c r="E227" s="499"/>
      <c r="F227" s="304" t="s">
        <v>133</v>
      </c>
      <c r="G227" s="528"/>
      <c r="H227" s="455"/>
      <c r="I227" s="296"/>
      <c r="J227" s="77" t="s">
        <v>249</v>
      </c>
      <c r="K227" s="77" t="s">
        <v>249</v>
      </c>
      <c r="L227" s="77" t="s">
        <v>249</v>
      </c>
      <c r="M227" s="77" t="s">
        <v>249</v>
      </c>
      <c r="N227" s="77" t="s">
        <v>249</v>
      </c>
      <c r="O227" s="77" t="s">
        <v>249</v>
      </c>
      <c r="P227" s="77" t="s">
        <v>249</v>
      </c>
      <c r="Q227" s="77" t="s">
        <v>249</v>
      </c>
      <c r="R227" s="296"/>
      <c r="S227" s="77" t="s">
        <v>249</v>
      </c>
      <c r="T227" s="77" t="s">
        <v>249</v>
      </c>
      <c r="U227" s="77" t="s">
        <v>249</v>
      </c>
      <c r="V227" s="77" t="s">
        <v>249</v>
      </c>
      <c r="W227" s="77">
        <v>10.705717509101307</v>
      </c>
      <c r="X227" s="77">
        <v>13.71215092385904</v>
      </c>
      <c r="Y227" s="77">
        <v>4.43</v>
      </c>
      <c r="Z227" s="77" t="s">
        <v>249</v>
      </c>
      <c r="AA227" s="296"/>
      <c r="AB227" s="77">
        <v>26.679544917909343</v>
      </c>
      <c r="AC227" s="77" t="s">
        <v>249</v>
      </c>
      <c r="AD227" s="77" t="s">
        <v>249</v>
      </c>
      <c r="AE227" s="77" t="s">
        <v>249</v>
      </c>
      <c r="AF227" s="77" t="s">
        <v>249</v>
      </c>
      <c r="AG227" s="78"/>
    </row>
    <row r="228" spans="1:33" s="76" customFormat="1" ht="12.6" customHeight="1" x14ac:dyDescent="0.15">
      <c r="A228" s="78"/>
      <c r="B228" s="526"/>
      <c r="C228" s="450"/>
      <c r="D228" s="502"/>
      <c r="E228" s="499"/>
      <c r="F228" s="304" t="s">
        <v>123</v>
      </c>
      <c r="G228" s="528"/>
      <c r="H228" s="455"/>
      <c r="I228" s="296"/>
      <c r="J228" s="77" t="s">
        <v>249</v>
      </c>
      <c r="K228" s="77" t="s">
        <v>249</v>
      </c>
      <c r="L228" s="77" t="s">
        <v>249</v>
      </c>
      <c r="M228" s="77" t="s">
        <v>249</v>
      </c>
      <c r="N228" s="77" t="s">
        <v>249</v>
      </c>
      <c r="O228" s="77" t="s">
        <v>249</v>
      </c>
      <c r="P228" s="77" t="s">
        <v>249</v>
      </c>
      <c r="Q228" s="77" t="s">
        <v>249</v>
      </c>
      <c r="R228" s="296"/>
      <c r="S228" s="77" t="s">
        <v>249</v>
      </c>
      <c r="T228" s="77" t="s">
        <v>249</v>
      </c>
      <c r="U228" s="77" t="s">
        <v>249</v>
      </c>
      <c r="V228" s="77" t="s">
        <v>249</v>
      </c>
      <c r="W228" s="77">
        <v>10.705717509101307</v>
      </c>
      <c r="X228" s="77">
        <v>13.71215092385904</v>
      </c>
      <c r="Y228" s="77">
        <v>4.43</v>
      </c>
      <c r="Z228" s="77" t="s">
        <v>249</v>
      </c>
      <c r="AA228" s="296"/>
      <c r="AB228" s="77">
        <v>26.679544917909343</v>
      </c>
      <c r="AC228" s="77" t="s">
        <v>249</v>
      </c>
      <c r="AD228" s="77" t="s">
        <v>249</v>
      </c>
      <c r="AE228" s="77" t="s">
        <v>249</v>
      </c>
      <c r="AF228" s="77" t="s">
        <v>249</v>
      </c>
      <c r="AG228" s="78"/>
    </row>
    <row r="229" spans="1:33" s="76" customFormat="1" ht="12.6" customHeight="1" x14ac:dyDescent="0.15">
      <c r="A229" s="78"/>
      <c r="B229" s="526"/>
      <c r="C229" s="450"/>
      <c r="D229" s="502"/>
      <c r="E229" s="499"/>
      <c r="F229" s="304" t="s">
        <v>122</v>
      </c>
      <c r="G229" s="528"/>
      <c r="H229" s="455"/>
      <c r="I229" s="296"/>
      <c r="J229" s="77" t="s">
        <v>249</v>
      </c>
      <c r="K229" s="77" t="s">
        <v>249</v>
      </c>
      <c r="L229" s="77" t="s">
        <v>249</v>
      </c>
      <c r="M229" s="77" t="s">
        <v>249</v>
      </c>
      <c r="N229" s="77" t="s">
        <v>249</v>
      </c>
      <c r="O229" s="77" t="s">
        <v>249</v>
      </c>
      <c r="P229" s="77" t="s">
        <v>249</v>
      </c>
      <c r="Q229" s="77" t="s">
        <v>249</v>
      </c>
      <c r="R229" s="296"/>
      <c r="S229" s="77" t="s">
        <v>249</v>
      </c>
      <c r="T229" s="77" t="s">
        <v>249</v>
      </c>
      <c r="U229" s="77" t="s">
        <v>249</v>
      </c>
      <c r="V229" s="77" t="s">
        <v>249</v>
      </c>
      <c r="W229" s="77">
        <v>10.705717509101307</v>
      </c>
      <c r="X229" s="77">
        <v>13.71215092385904</v>
      </c>
      <c r="Y229" s="77">
        <v>4.43</v>
      </c>
      <c r="Z229" s="77" t="s">
        <v>249</v>
      </c>
      <c r="AA229" s="296"/>
      <c r="AB229" s="77">
        <v>26.679544917909343</v>
      </c>
      <c r="AC229" s="77" t="s">
        <v>249</v>
      </c>
      <c r="AD229" s="77" t="s">
        <v>249</v>
      </c>
      <c r="AE229" s="77" t="s">
        <v>249</v>
      </c>
      <c r="AF229" s="77" t="s">
        <v>249</v>
      </c>
      <c r="AG229" s="78"/>
    </row>
    <row r="230" spans="1:33" s="76" customFormat="1" ht="12.6" customHeight="1" x14ac:dyDescent="0.15">
      <c r="A230" s="78"/>
      <c r="B230" s="526"/>
      <c r="C230" s="450"/>
      <c r="D230" s="502"/>
      <c r="E230" s="499"/>
      <c r="F230" s="304" t="s">
        <v>126</v>
      </c>
      <c r="G230" s="528"/>
      <c r="H230" s="455"/>
      <c r="I230" s="296"/>
      <c r="J230" s="77" t="s">
        <v>249</v>
      </c>
      <c r="K230" s="77" t="s">
        <v>249</v>
      </c>
      <c r="L230" s="77" t="s">
        <v>249</v>
      </c>
      <c r="M230" s="77" t="s">
        <v>249</v>
      </c>
      <c r="N230" s="77" t="s">
        <v>249</v>
      </c>
      <c r="O230" s="77" t="s">
        <v>249</v>
      </c>
      <c r="P230" s="77" t="s">
        <v>249</v>
      </c>
      <c r="Q230" s="77" t="s">
        <v>249</v>
      </c>
      <c r="R230" s="296"/>
      <c r="S230" s="77" t="s">
        <v>249</v>
      </c>
      <c r="T230" s="77" t="s">
        <v>249</v>
      </c>
      <c r="U230" s="77" t="s">
        <v>249</v>
      </c>
      <c r="V230" s="77" t="s">
        <v>249</v>
      </c>
      <c r="W230" s="77">
        <v>10.705717509101307</v>
      </c>
      <c r="X230" s="77">
        <v>13.71215092385904</v>
      </c>
      <c r="Y230" s="77">
        <v>4.43</v>
      </c>
      <c r="Z230" s="77" t="s">
        <v>249</v>
      </c>
      <c r="AA230" s="296"/>
      <c r="AB230" s="77">
        <v>26.679544917909343</v>
      </c>
      <c r="AC230" s="77" t="s">
        <v>249</v>
      </c>
      <c r="AD230" s="77" t="s">
        <v>249</v>
      </c>
      <c r="AE230" s="77" t="s">
        <v>249</v>
      </c>
      <c r="AF230" s="77" t="s">
        <v>249</v>
      </c>
      <c r="AG230" s="78"/>
    </row>
    <row r="231" spans="1:33" s="76" customFormat="1" ht="12.6" customHeight="1" x14ac:dyDescent="0.15">
      <c r="A231" s="78"/>
      <c r="B231" s="526"/>
      <c r="C231" s="450"/>
      <c r="D231" s="502"/>
      <c r="E231" s="499"/>
      <c r="F231" s="304" t="s">
        <v>130</v>
      </c>
      <c r="G231" s="528"/>
      <c r="H231" s="455"/>
      <c r="I231" s="296"/>
      <c r="J231" s="77" t="s">
        <v>249</v>
      </c>
      <c r="K231" s="77" t="s">
        <v>249</v>
      </c>
      <c r="L231" s="77" t="s">
        <v>249</v>
      </c>
      <c r="M231" s="77" t="s">
        <v>249</v>
      </c>
      <c r="N231" s="77" t="s">
        <v>249</v>
      </c>
      <c r="O231" s="77" t="s">
        <v>249</v>
      </c>
      <c r="P231" s="77" t="s">
        <v>249</v>
      </c>
      <c r="Q231" s="77" t="s">
        <v>249</v>
      </c>
      <c r="R231" s="296"/>
      <c r="S231" s="77" t="s">
        <v>249</v>
      </c>
      <c r="T231" s="77" t="s">
        <v>249</v>
      </c>
      <c r="U231" s="77" t="s">
        <v>249</v>
      </c>
      <c r="V231" s="77" t="s">
        <v>249</v>
      </c>
      <c r="W231" s="77">
        <v>10.705717509101307</v>
      </c>
      <c r="X231" s="77">
        <v>13.71215092385904</v>
      </c>
      <c r="Y231" s="77">
        <v>4.43</v>
      </c>
      <c r="Z231" s="77" t="s">
        <v>249</v>
      </c>
      <c r="AA231" s="296"/>
      <c r="AB231" s="77">
        <v>26.679544917909343</v>
      </c>
      <c r="AC231" s="77" t="s">
        <v>249</v>
      </c>
      <c r="AD231" s="77" t="s">
        <v>249</v>
      </c>
      <c r="AE231" s="77" t="s">
        <v>249</v>
      </c>
      <c r="AF231" s="77" t="s">
        <v>249</v>
      </c>
      <c r="AG231" s="78"/>
    </row>
    <row r="232" spans="1:33" s="76" customFormat="1" ht="12.6" customHeight="1" x14ac:dyDescent="0.15">
      <c r="A232" s="78"/>
      <c r="B232" s="526"/>
      <c r="C232" s="450"/>
      <c r="D232" s="502"/>
      <c r="E232" s="499"/>
      <c r="F232" s="304" t="s">
        <v>135</v>
      </c>
      <c r="G232" s="528"/>
      <c r="H232" s="455"/>
      <c r="I232" s="296"/>
      <c r="J232" s="77" t="s">
        <v>249</v>
      </c>
      <c r="K232" s="77" t="s">
        <v>249</v>
      </c>
      <c r="L232" s="77" t="s">
        <v>249</v>
      </c>
      <c r="M232" s="77" t="s">
        <v>249</v>
      </c>
      <c r="N232" s="77" t="s">
        <v>249</v>
      </c>
      <c r="O232" s="77" t="s">
        <v>249</v>
      </c>
      <c r="P232" s="77" t="s">
        <v>249</v>
      </c>
      <c r="Q232" s="77" t="s">
        <v>249</v>
      </c>
      <c r="R232" s="296"/>
      <c r="S232" s="77" t="s">
        <v>249</v>
      </c>
      <c r="T232" s="77" t="s">
        <v>249</v>
      </c>
      <c r="U232" s="77" t="s">
        <v>249</v>
      </c>
      <c r="V232" s="77" t="s">
        <v>249</v>
      </c>
      <c r="W232" s="77">
        <v>10.705717509101307</v>
      </c>
      <c r="X232" s="77">
        <v>13.71215092385904</v>
      </c>
      <c r="Y232" s="77">
        <v>4.43</v>
      </c>
      <c r="Z232" s="77" t="s">
        <v>249</v>
      </c>
      <c r="AA232" s="296"/>
      <c r="AB232" s="77">
        <v>26.679544917909343</v>
      </c>
      <c r="AC232" s="77" t="s">
        <v>249</v>
      </c>
      <c r="AD232" s="77" t="s">
        <v>249</v>
      </c>
      <c r="AE232" s="77" t="s">
        <v>249</v>
      </c>
      <c r="AF232" s="77" t="s">
        <v>249</v>
      </c>
      <c r="AG232" s="78"/>
    </row>
    <row r="233" spans="1:33" s="76" customFormat="1" ht="12.6" customHeight="1" x14ac:dyDescent="0.15">
      <c r="A233" s="78"/>
      <c r="B233" s="526"/>
      <c r="C233" s="450"/>
      <c r="D233" s="502"/>
      <c r="E233" s="499"/>
      <c r="F233" s="304" t="s">
        <v>134</v>
      </c>
      <c r="G233" s="528"/>
      <c r="H233" s="455"/>
      <c r="I233" s="296"/>
      <c r="J233" s="77" t="s">
        <v>249</v>
      </c>
      <c r="K233" s="77" t="s">
        <v>249</v>
      </c>
      <c r="L233" s="77" t="s">
        <v>249</v>
      </c>
      <c r="M233" s="77" t="s">
        <v>249</v>
      </c>
      <c r="N233" s="77" t="s">
        <v>249</v>
      </c>
      <c r="O233" s="77" t="s">
        <v>249</v>
      </c>
      <c r="P233" s="77" t="s">
        <v>249</v>
      </c>
      <c r="Q233" s="77" t="s">
        <v>249</v>
      </c>
      <c r="R233" s="296"/>
      <c r="S233" s="77" t="s">
        <v>249</v>
      </c>
      <c r="T233" s="77" t="s">
        <v>249</v>
      </c>
      <c r="U233" s="77" t="s">
        <v>249</v>
      </c>
      <c r="V233" s="77" t="s">
        <v>249</v>
      </c>
      <c r="W233" s="77">
        <v>10.705717509101307</v>
      </c>
      <c r="X233" s="77">
        <v>13.71215092385904</v>
      </c>
      <c r="Y233" s="77">
        <v>4.43</v>
      </c>
      <c r="Z233" s="77" t="s">
        <v>249</v>
      </c>
      <c r="AA233" s="296"/>
      <c r="AB233" s="77">
        <v>26.679544917909343</v>
      </c>
      <c r="AC233" s="77" t="s">
        <v>249</v>
      </c>
      <c r="AD233" s="77" t="s">
        <v>249</v>
      </c>
      <c r="AE233" s="77" t="s">
        <v>249</v>
      </c>
      <c r="AF233" s="77" t="s">
        <v>249</v>
      </c>
      <c r="AG233" s="78"/>
    </row>
    <row r="234" spans="1:33" s="76" customFormat="1" ht="12.6" customHeight="1" x14ac:dyDescent="0.15">
      <c r="A234" s="78"/>
      <c r="B234" s="526"/>
      <c r="C234" s="450"/>
      <c r="D234" s="502"/>
      <c r="E234" s="499"/>
      <c r="F234" s="304" t="s">
        <v>124</v>
      </c>
      <c r="G234" s="528"/>
      <c r="H234" s="455"/>
      <c r="I234" s="296"/>
      <c r="J234" s="77" t="s">
        <v>249</v>
      </c>
      <c r="K234" s="77" t="s">
        <v>249</v>
      </c>
      <c r="L234" s="77" t="s">
        <v>249</v>
      </c>
      <c r="M234" s="77" t="s">
        <v>249</v>
      </c>
      <c r="N234" s="77" t="s">
        <v>249</v>
      </c>
      <c r="O234" s="77" t="s">
        <v>249</v>
      </c>
      <c r="P234" s="77" t="s">
        <v>249</v>
      </c>
      <c r="Q234" s="77" t="s">
        <v>249</v>
      </c>
      <c r="R234" s="296"/>
      <c r="S234" s="77" t="s">
        <v>249</v>
      </c>
      <c r="T234" s="77" t="s">
        <v>249</v>
      </c>
      <c r="U234" s="77" t="s">
        <v>249</v>
      </c>
      <c r="V234" s="77" t="s">
        <v>249</v>
      </c>
      <c r="W234" s="77">
        <v>10.705717509101307</v>
      </c>
      <c r="X234" s="77">
        <v>13.71215092385904</v>
      </c>
      <c r="Y234" s="77">
        <v>4.43</v>
      </c>
      <c r="Z234" s="77" t="s">
        <v>249</v>
      </c>
      <c r="AA234" s="296"/>
      <c r="AB234" s="77">
        <v>26.679544917909343</v>
      </c>
      <c r="AC234" s="77" t="s">
        <v>249</v>
      </c>
      <c r="AD234" s="77" t="s">
        <v>249</v>
      </c>
      <c r="AE234" s="77" t="s">
        <v>249</v>
      </c>
      <c r="AF234" s="77" t="s">
        <v>249</v>
      </c>
      <c r="AG234" s="78"/>
    </row>
    <row r="235" spans="1:33" s="76" customFormat="1" ht="12.6" customHeight="1" x14ac:dyDescent="0.15">
      <c r="A235" s="78"/>
      <c r="B235" s="526"/>
      <c r="C235" s="450"/>
      <c r="D235" s="502"/>
      <c r="E235" s="499"/>
      <c r="F235" s="304" t="s">
        <v>127</v>
      </c>
      <c r="G235" s="528"/>
      <c r="H235" s="455"/>
      <c r="I235" s="296"/>
      <c r="J235" s="77" t="s">
        <v>249</v>
      </c>
      <c r="K235" s="77" t="s">
        <v>249</v>
      </c>
      <c r="L235" s="77" t="s">
        <v>249</v>
      </c>
      <c r="M235" s="77" t="s">
        <v>249</v>
      </c>
      <c r="N235" s="77" t="s">
        <v>249</v>
      </c>
      <c r="O235" s="77" t="s">
        <v>249</v>
      </c>
      <c r="P235" s="77" t="s">
        <v>249</v>
      </c>
      <c r="Q235" s="77" t="s">
        <v>249</v>
      </c>
      <c r="R235" s="296"/>
      <c r="S235" s="77" t="s">
        <v>249</v>
      </c>
      <c r="T235" s="77" t="s">
        <v>249</v>
      </c>
      <c r="U235" s="77" t="s">
        <v>249</v>
      </c>
      <c r="V235" s="77" t="s">
        <v>249</v>
      </c>
      <c r="W235" s="77">
        <v>10.705717509101307</v>
      </c>
      <c r="X235" s="77">
        <v>13.71215092385904</v>
      </c>
      <c r="Y235" s="77">
        <v>4.43</v>
      </c>
      <c r="Z235" s="77" t="s">
        <v>249</v>
      </c>
      <c r="AA235" s="296"/>
      <c r="AB235" s="77">
        <v>26.679544917909343</v>
      </c>
      <c r="AC235" s="77" t="s">
        <v>249</v>
      </c>
      <c r="AD235" s="77" t="s">
        <v>249</v>
      </c>
      <c r="AE235" s="77" t="s">
        <v>249</v>
      </c>
      <c r="AF235" s="77" t="s">
        <v>249</v>
      </c>
      <c r="AG235" s="78"/>
    </row>
    <row r="236" spans="1:33" s="76" customFormat="1" ht="12.6" customHeight="1" x14ac:dyDescent="0.15">
      <c r="A236" s="78"/>
      <c r="B236" s="526"/>
      <c r="C236" s="450"/>
      <c r="D236" s="502"/>
      <c r="E236" s="499"/>
      <c r="F236" s="304" t="s">
        <v>125</v>
      </c>
      <c r="G236" s="528"/>
      <c r="H236" s="455"/>
      <c r="I236" s="296"/>
      <c r="J236" s="77" t="s">
        <v>249</v>
      </c>
      <c r="K236" s="77" t="s">
        <v>249</v>
      </c>
      <c r="L236" s="77" t="s">
        <v>249</v>
      </c>
      <c r="M236" s="77" t="s">
        <v>249</v>
      </c>
      <c r="N236" s="77" t="s">
        <v>249</v>
      </c>
      <c r="O236" s="77" t="s">
        <v>249</v>
      </c>
      <c r="P236" s="77" t="s">
        <v>249</v>
      </c>
      <c r="Q236" s="77" t="s">
        <v>249</v>
      </c>
      <c r="R236" s="296"/>
      <c r="S236" s="77" t="s">
        <v>249</v>
      </c>
      <c r="T236" s="77" t="s">
        <v>249</v>
      </c>
      <c r="U236" s="77" t="s">
        <v>249</v>
      </c>
      <c r="V236" s="77" t="s">
        <v>249</v>
      </c>
      <c r="W236" s="77">
        <v>10.705717509101307</v>
      </c>
      <c r="X236" s="77">
        <v>13.71215092385904</v>
      </c>
      <c r="Y236" s="77">
        <v>4.43</v>
      </c>
      <c r="Z236" s="77" t="s">
        <v>249</v>
      </c>
      <c r="AA236" s="296"/>
      <c r="AB236" s="77">
        <v>26.679544917909343</v>
      </c>
      <c r="AC236" s="77" t="s">
        <v>249</v>
      </c>
      <c r="AD236" s="77" t="s">
        <v>249</v>
      </c>
      <c r="AE236" s="77" t="s">
        <v>249</v>
      </c>
      <c r="AF236" s="77" t="s">
        <v>249</v>
      </c>
      <c r="AG236" s="78"/>
    </row>
    <row r="237" spans="1:33" x14ac:dyDescent="0.2">
      <c r="A237" s="5"/>
      <c r="B237" s="526"/>
      <c r="C237" s="450" t="s">
        <v>284</v>
      </c>
      <c r="D237" s="502" t="s">
        <v>139</v>
      </c>
      <c r="E237" s="499" t="s">
        <v>312</v>
      </c>
      <c r="F237" s="304" t="s">
        <v>131</v>
      </c>
      <c r="G237" s="528"/>
      <c r="H237" s="455"/>
      <c r="I237" s="296"/>
      <c r="J237" s="77" t="s">
        <v>249</v>
      </c>
      <c r="K237" s="77" t="s">
        <v>249</v>
      </c>
      <c r="L237" s="77" t="s">
        <v>249</v>
      </c>
      <c r="M237" s="77" t="s">
        <v>249</v>
      </c>
      <c r="N237" s="77" t="s">
        <v>249</v>
      </c>
      <c r="O237" s="77" t="s">
        <v>249</v>
      </c>
      <c r="P237" s="77" t="s">
        <v>249</v>
      </c>
      <c r="Q237" s="77" t="s">
        <v>249</v>
      </c>
      <c r="R237" s="296"/>
      <c r="S237" s="77" t="s">
        <v>249</v>
      </c>
      <c r="T237" s="77" t="s">
        <v>249</v>
      </c>
      <c r="U237" s="77" t="s">
        <v>249</v>
      </c>
      <c r="V237" s="77" t="s">
        <v>249</v>
      </c>
      <c r="W237" s="77">
        <v>0</v>
      </c>
      <c r="X237" s="77">
        <v>0</v>
      </c>
      <c r="Y237" s="77">
        <v>0</v>
      </c>
      <c r="Z237" s="77" t="s">
        <v>249</v>
      </c>
      <c r="AA237" s="296"/>
      <c r="AB237" s="77">
        <v>0</v>
      </c>
      <c r="AC237" s="77" t="s">
        <v>249</v>
      </c>
      <c r="AD237" s="77" t="s">
        <v>249</v>
      </c>
      <c r="AE237" s="77" t="s">
        <v>249</v>
      </c>
      <c r="AF237" s="77" t="s">
        <v>249</v>
      </c>
      <c r="AG237" s="5"/>
    </row>
    <row r="238" spans="1:33" x14ac:dyDescent="0.2">
      <c r="A238" s="5"/>
      <c r="B238" s="526"/>
      <c r="C238" s="450"/>
      <c r="D238" s="502"/>
      <c r="E238" s="499"/>
      <c r="F238" s="304" t="s">
        <v>132</v>
      </c>
      <c r="G238" s="528"/>
      <c r="H238" s="455"/>
      <c r="I238" s="296"/>
      <c r="J238" s="77" t="s">
        <v>249</v>
      </c>
      <c r="K238" s="77" t="s">
        <v>249</v>
      </c>
      <c r="L238" s="77" t="s">
        <v>249</v>
      </c>
      <c r="M238" s="77" t="s">
        <v>249</v>
      </c>
      <c r="N238" s="77" t="s">
        <v>249</v>
      </c>
      <c r="O238" s="77" t="s">
        <v>249</v>
      </c>
      <c r="P238" s="77" t="s">
        <v>249</v>
      </c>
      <c r="Q238" s="77" t="s">
        <v>249</v>
      </c>
      <c r="R238" s="296"/>
      <c r="S238" s="77" t="s">
        <v>249</v>
      </c>
      <c r="T238" s="77" t="s">
        <v>249</v>
      </c>
      <c r="U238" s="77" t="s">
        <v>249</v>
      </c>
      <c r="V238" s="77" t="s">
        <v>249</v>
      </c>
      <c r="W238" s="77">
        <v>0</v>
      </c>
      <c r="X238" s="77">
        <v>0</v>
      </c>
      <c r="Y238" s="77">
        <v>0</v>
      </c>
      <c r="Z238" s="77" t="s">
        <v>249</v>
      </c>
      <c r="AA238" s="296"/>
      <c r="AB238" s="77">
        <v>0</v>
      </c>
      <c r="AC238" s="77" t="s">
        <v>249</v>
      </c>
      <c r="AD238" s="77" t="s">
        <v>249</v>
      </c>
      <c r="AE238" s="77" t="s">
        <v>249</v>
      </c>
      <c r="AF238" s="77" t="s">
        <v>249</v>
      </c>
      <c r="AG238" s="5"/>
    </row>
    <row r="239" spans="1:33" x14ac:dyDescent="0.2">
      <c r="A239" s="5"/>
      <c r="B239" s="526"/>
      <c r="C239" s="450"/>
      <c r="D239" s="502"/>
      <c r="E239" s="499"/>
      <c r="F239" s="304" t="s">
        <v>129</v>
      </c>
      <c r="G239" s="528"/>
      <c r="H239" s="455"/>
      <c r="I239" s="296"/>
      <c r="J239" s="77" t="s">
        <v>249</v>
      </c>
      <c r="K239" s="77" t="s">
        <v>249</v>
      </c>
      <c r="L239" s="77" t="s">
        <v>249</v>
      </c>
      <c r="M239" s="77" t="s">
        <v>249</v>
      </c>
      <c r="N239" s="77" t="s">
        <v>249</v>
      </c>
      <c r="O239" s="77" t="s">
        <v>249</v>
      </c>
      <c r="P239" s="77" t="s">
        <v>249</v>
      </c>
      <c r="Q239" s="77" t="s">
        <v>249</v>
      </c>
      <c r="R239" s="296"/>
      <c r="S239" s="77" t="s">
        <v>249</v>
      </c>
      <c r="T239" s="77" t="s">
        <v>249</v>
      </c>
      <c r="U239" s="77" t="s">
        <v>249</v>
      </c>
      <c r="V239" s="77" t="s">
        <v>249</v>
      </c>
      <c r="W239" s="77">
        <v>0</v>
      </c>
      <c r="X239" s="77">
        <v>0</v>
      </c>
      <c r="Y239" s="77">
        <v>0</v>
      </c>
      <c r="Z239" s="77" t="s">
        <v>249</v>
      </c>
      <c r="AA239" s="296"/>
      <c r="AB239" s="77">
        <v>0</v>
      </c>
      <c r="AC239" s="77" t="s">
        <v>249</v>
      </c>
      <c r="AD239" s="77" t="s">
        <v>249</v>
      </c>
      <c r="AE239" s="77" t="s">
        <v>249</v>
      </c>
      <c r="AF239" s="77" t="s">
        <v>249</v>
      </c>
      <c r="AG239" s="5"/>
    </row>
    <row r="240" spans="1:33" x14ac:dyDescent="0.2">
      <c r="A240" s="5"/>
      <c r="B240" s="526"/>
      <c r="C240" s="450"/>
      <c r="D240" s="502"/>
      <c r="E240" s="499"/>
      <c r="F240" s="304" t="s">
        <v>128</v>
      </c>
      <c r="G240" s="528"/>
      <c r="H240" s="455"/>
      <c r="I240" s="296"/>
      <c r="J240" s="77" t="s">
        <v>249</v>
      </c>
      <c r="K240" s="77" t="s">
        <v>249</v>
      </c>
      <c r="L240" s="77" t="s">
        <v>249</v>
      </c>
      <c r="M240" s="77" t="s">
        <v>249</v>
      </c>
      <c r="N240" s="77" t="s">
        <v>249</v>
      </c>
      <c r="O240" s="77" t="s">
        <v>249</v>
      </c>
      <c r="P240" s="77" t="s">
        <v>249</v>
      </c>
      <c r="Q240" s="77" t="s">
        <v>249</v>
      </c>
      <c r="R240" s="296"/>
      <c r="S240" s="77" t="s">
        <v>249</v>
      </c>
      <c r="T240" s="77" t="s">
        <v>249</v>
      </c>
      <c r="U240" s="77" t="s">
        <v>249</v>
      </c>
      <c r="V240" s="77" t="s">
        <v>249</v>
      </c>
      <c r="W240" s="77">
        <v>0</v>
      </c>
      <c r="X240" s="77">
        <v>0</v>
      </c>
      <c r="Y240" s="77">
        <v>0</v>
      </c>
      <c r="Z240" s="77" t="s">
        <v>249</v>
      </c>
      <c r="AA240" s="296"/>
      <c r="AB240" s="77">
        <v>0</v>
      </c>
      <c r="AC240" s="77" t="s">
        <v>249</v>
      </c>
      <c r="AD240" s="77" t="s">
        <v>249</v>
      </c>
      <c r="AE240" s="77" t="s">
        <v>249</v>
      </c>
      <c r="AF240" s="77" t="s">
        <v>249</v>
      </c>
      <c r="AG240" s="5"/>
    </row>
    <row r="241" spans="1:33" x14ac:dyDescent="0.2">
      <c r="A241" s="5"/>
      <c r="B241" s="526"/>
      <c r="C241" s="450"/>
      <c r="D241" s="502"/>
      <c r="E241" s="499"/>
      <c r="F241" s="304" t="s">
        <v>133</v>
      </c>
      <c r="G241" s="528"/>
      <c r="H241" s="455"/>
      <c r="I241" s="296"/>
      <c r="J241" s="77" t="s">
        <v>249</v>
      </c>
      <c r="K241" s="77" t="s">
        <v>249</v>
      </c>
      <c r="L241" s="77" t="s">
        <v>249</v>
      </c>
      <c r="M241" s="77" t="s">
        <v>249</v>
      </c>
      <c r="N241" s="77" t="s">
        <v>249</v>
      </c>
      <c r="O241" s="77" t="s">
        <v>249</v>
      </c>
      <c r="P241" s="77" t="s">
        <v>249</v>
      </c>
      <c r="Q241" s="77" t="s">
        <v>249</v>
      </c>
      <c r="R241" s="296"/>
      <c r="S241" s="77" t="s">
        <v>249</v>
      </c>
      <c r="T241" s="77" t="s">
        <v>249</v>
      </c>
      <c r="U241" s="77" t="s">
        <v>249</v>
      </c>
      <c r="V241" s="77" t="s">
        <v>249</v>
      </c>
      <c r="W241" s="77">
        <v>0</v>
      </c>
      <c r="X241" s="77">
        <v>0</v>
      </c>
      <c r="Y241" s="77">
        <v>0</v>
      </c>
      <c r="Z241" s="77" t="s">
        <v>249</v>
      </c>
      <c r="AA241" s="296"/>
      <c r="AB241" s="77">
        <v>0</v>
      </c>
      <c r="AC241" s="77" t="s">
        <v>249</v>
      </c>
      <c r="AD241" s="77" t="s">
        <v>249</v>
      </c>
      <c r="AE241" s="77" t="s">
        <v>249</v>
      </c>
      <c r="AF241" s="77" t="s">
        <v>249</v>
      </c>
      <c r="AG241" s="5"/>
    </row>
    <row r="242" spans="1:33" x14ac:dyDescent="0.2">
      <c r="A242" s="5"/>
      <c r="B242" s="526"/>
      <c r="C242" s="450"/>
      <c r="D242" s="502"/>
      <c r="E242" s="499"/>
      <c r="F242" s="304" t="s">
        <v>123</v>
      </c>
      <c r="G242" s="528"/>
      <c r="H242" s="455"/>
      <c r="I242" s="296"/>
      <c r="J242" s="77" t="s">
        <v>249</v>
      </c>
      <c r="K242" s="77" t="s">
        <v>249</v>
      </c>
      <c r="L242" s="77" t="s">
        <v>249</v>
      </c>
      <c r="M242" s="77" t="s">
        <v>249</v>
      </c>
      <c r="N242" s="77" t="s">
        <v>249</v>
      </c>
      <c r="O242" s="77" t="s">
        <v>249</v>
      </c>
      <c r="P242" s="77" t="s">
        <v>249</v>
      </c>
      <c r="Q242" s="77" t="s">
        <v>249</v>
      </c>
      <c r="R242" s="296"/>
      <c r="S242" s="77" t="s">
        <v>249</v>
      </c>
      <c r="T242" s="77" t="s">
        <v>249</v>
      </c>
      <c r="U242" s="77" t="s">
        <v>249</v>
      </c>
      <c r="V242" s="77" t="s">
        <v>249</v>
      </c>
      <c r="W242" s="77">
        <v>0</v>
      </c>
      <c r="X242" s="77">
        <v>0</v>
      </c>
      <c r="Y242" s="77">
        <v>0</v>
      </c>
      <c r="Z242" s="77" t="s">
        <v>249</v>
      </c>
      <c r="AA242" s="296"/>
      <c r="AB242" s="77">
        <v>0</v>
      </c>
      <c r="AC242" s="77" t="s">
        <v>249</v>
      </c>
      <c r="AD242" s="77" t="s">
        <v>249</v>
      </c>
      <c r="AE242" s="77" t="s">
        <v>249</v>
      </c>
      <c r="AF242" s="77" t="s">
        <v>249</v>
      </c>
      <c r="AG242" s="5"/>
    </row>
    <row r="243" spans="1:33" x14ac:dyDescent="0.2">
      <c r="A243" s="5"/>
      <c r="B243" s="526"/>
      <c r="C243" s="450"/>
      <c r="D243" s="502"/>
      <c r="E243" s="499"/>
      <c r="F243" s="304" t="s">
        <v>122</v>
      </c>
      <c r="G243" s="528"/>
      <c r="H243" s="455"/>
      <c r="I243" s="296"/>
      <c r="J243" s="77" t="s">
        <v>249</v>
      </c>
      <c r="K243" s="77" t="s">
        <v>249</v>
      </c>
      <c r="L243" s="77" t="s">
        <v>249</v>
      </c>
      <c r="M243" s="77" t="s">
        <v>249</v>
      </c>
      <c r="N243" s="77" t="s">
        <v>249</v>
      </c>
      <c r="O243" s="77" t="s">
        <v>249</v>
      </c>
      <c r="P243" s="77" t="s">
        <v>249</v>
      </c>
      <c r="Q243" s="77" t="s">
        <v>249</v>
      </c>
      <c r="R243" s="296"/>
      <c r="S243" s="77" t="s">
        <v>249</v>
      </c>
      <c r="T243" s="77" t="s">
        <v>249</v>
      </c>
      <c r="U243" s="77" t="s">
        <v>249</v>
      </c>
      <c r="V243" s="77" t="s">
        <v>249</v>
      </c>
      <c r="W243" s="77">
        <v>0</v>
      </c>
      <c r="X243" s="77">
        <v>0</v>
      </c>
      <c r="Y243" s="77">
        <v>0</v>
      </c>
      <c r="Z243" s="77" t="s">
        <v>249</v>
      </c>
      <c r="AA243" s="296"/>
      <c r="AB243" s="77">
        <v>0</v>
      </c>
      <c r="AC243" s="77" t="s">
        <v>249</v>
      </c>
      <c r="AD243" s="77" t="s">
        <v>249</v>
      </c>
      <c r="AE243" s="77" t="s">
        <v>249</v>
      </c>
      <c r="AF243" s="77" t="s">
        <v>249</v>
      </c>
      <c r="AG243" s="5"/>
    </row>
    <row r="244" spans="1:33" x14ac:dyDescent="0.2">
      <c r="A244" s="5"/>
      <c r="B244" s="526"/>
      <c r="C244" s="450"/>
      <c r="D244" s="502"/>
      <c r="E244" s="499"/>
      <c r="F244" s="304" t="s">
        <v>126</v>
      </c>
      <c r="G244" s="528"/>
      <c r="H244" s="455"/>
      <c r="I244" s="296"/>
      <c r="J244" s="77" t="s">
        <v>249</v>
      </c>
      <c r="K244" s="77" t="s">
        <v>249</v>
      </c>
      <c r="L244" s="77" t="s">
        <v>249</v>
      </c>
      <c r="M244" s="77" t="s">
        <v>249</v>
      </c>
      <c r="N244" s="77" t="s">
        <v>249</v>
      </c>
      <c r="O244" s="77" t="s">
        <v>249</v>
      </c>
      <c r="P244" s="77" t="s">
        <v>249</v>
      </c>
      <c r="Q244" s="77" t="s">
        <v>249</v>
      </c>
      <c r="R244" s="296"/>
      <c r="S244" s="77" t="s">
        <v>249</v>
      </c>
      <c r="T244" s="77" t="s">
        <v>249</v>
      </c>
      <c r="U244" s="77" t="s">
        <v>249</v>
      </c>
      <c r="V244" s="77" t="s">
        <v>249</v>
      </c>
      <c r="W244" s="77">
        <v>0</v>
      </c>
      <c r="X244" s="77">
        <v>0</v>
      </c>
      <c r="Y244" s="77">
        <v>0</v>
      </c>
      <c r="Z244" s="77" t="s">
        <v>249</v>
      </c>
      <c r="AA244" s="296"/>
      <c r="AB244" s="77">
        <v>0</v>
      </c>
      <c r="AC244" s="77" t="s">
        <v>249</v>
      </c>
      <c r="AD244" s="77" t="s">
        <v>249</v>
      </c>
      <c r="AE244" s="77" t="s">
        <v>249</v>
      </c>
      <c r="AF244" s="77" t="s">
        <v>249</v>
      </c>
      <c r="AG244" s="5"/>
    </row>
    <row r="245" spans="1:33" x14ac:dyDescent="0.2">
      <c r="A245" s="5"/>
      <c r="B245" s="526"/>
      <c r="C245" s="450"/>
      <c r="D245" s="502"/>
      <c r="E245" s="499"/>
      <c r="F245" s="304" t="s">
        <v>130</v>
      </c>
      <c r="G245" s="528"/>
      <c r="H245" s="455"/>
      <c r="I245" s="296"/>
      <c r="J245" s="77" t="s">
        <v>249</v>
      </c>
      <c r="K245" s="77" t="s">
        <v>249</v>
      </c>
      <c r="L245" s="77" t="s">
        <v>249</v>
      </c>
      <c r="M245" s="77" t="s">
        <v>249</v>
      </c>
      <c r="N245" s="77" t="s">
        <v>249</v>
      </c>
      <c r="O245" s="77" t="s">
        <v>249</v>
      </c>
      <c r="P245" s="77" t="s">
        <v>249</v>
      </c>
      <c r="Q245" s="77" t="s">
        <v>249</v>
      </c>
      <c r="R245" s="296"/>
      <c r="S245" s="77" t="s">
        <v>249</v>
      </c>
      <c r="T245" s="77" t="s">
        <v>249</v>
      </c>
      <c r="U245" s="77" t="s">
        <v>249</v>
      </c>
      <c r="V245" s="77" t="s">
        <v>249</v>
      </c>
      <c r="W245" s="77">
        <v>0</v>
      </c>
      <c r="X245" s="77">
        <v>0</v>
      </c>
      <c r="Y245" s="77">
        <v>0</v>
      </c>
      <c r="Z245" s="77" t="s">
        <v>249</v>
      </c>
      <c r="AA245" s="296"/>
      <c r="AB245" s="77">
        <v>0</v>
      </c>
      <c r="AC245" s="77" t="s">
        <v>249</v>
      </c>
      <c r="AD245" s="77" t="s">
        <v>249</v>
      </c>
      <c r="AE245" s="77" t="s">
        <v>249</v>
      </c>
      <c r="AF245" s="77" t="s">
        <v>249</v>
      </c>
      <c r="AG245" s="5"/>
    </row>
    <row r="246" spans="1:33" x14ac:dyDescent="0.2">
      <c r="A246" s="5"/>
      <c r="B246" s="526"/>
      <c r="C246" s="450"/>
      <c r="D246" s="502"/>
      <c r="E246" s="499"/>
      <c r="F246" s="304" t="s">
        <v>135</v>
      </c>
      <c r="G246" s="528"/>
      <c r="H246" s="455"/>
      <c r="I246" s="296"/>
      <c r="J246" s="77" t="s">
        <v>249</v>
      </c>
      <c r="K246" s="77" t="s">
        <v>249</v>
      </c>
      <c r="L246" s="77" t="s">
        <v>249</v>
      </c>
      <c r="M246" s="77" t="s">
        <v>249</v>
      </c>
      <c r="N246" s="77" t="s">
        <v>249</v>
      </c>
      <c r="O246" s="77" t="s">
        <v>249</v>
      </c>
      <c r="P246" s="77" t="s">
        <v>249</v>
      </c>
      <c r="Q246" s="77" t="s">
        <v>249</v>
      </c>
      <c r="R246" s="296"/>
      <c r="S246" s="77" t="s">
        <v>249</v>
      </c>
      <c r="T246" s="77" t="s">
        <v>249</v>
      </c>
      <c r="U246" s="77" t="s">
        <v>249</v>
      </c>
      <c r="V246" s="77" t="s">
        <v>249</v>
      </c>
      <c r="W246" s="77">
        <v>0</v>
      </c>
      <c r="X246" s="77">
        <v>0</v>
      </c>
      <c r="Y246" s="77">
        <v>0</v>
      </c>
      <c r="Z246" s="77" t="s">
        <v>249</v>
      </c>
      <c r="AA246" s="296"/>
      <c r="AB246" s="77">
        <v>0</v>
      </c>
      <c r="AC246" s="77" t="s">
        <v>249</v>
      </c>
      <c r="AD246" s="77" t="s">
        <v>249</v>
      </c>
      <c r="AE246" s="77" t="s">
        <v>249</v>
      </c>
      <c r="AF246" s="77" t="s">
        <v>249</v>
      </c>
      <c r="AG246" s="5"/>
    </row>
    <row r="247" spans="1:33" x14ac:dyDescent="0.2">
      <c r="A247" s="5"/>
      <c r="B247" s="526"/>
      <c r="C247" s="450"/>
      <c r="D247" s="502"/>
      <c r="E247" s="499"/>
      <c r="F247" s="304" t="s">
        <v>134</v>
      </c>
      <c r="G247" s="528"/>
      <c r="H247" s="455"/>
      <c r="I247" s="296"/>
      <c r="J247" s="77" t="s">
        <v>249</v>
      </c>
      <c r="K247" s="77" t="s">
        <v>249</v>
      </c>
      <c r="L247" s="77" t="s">
        <v>249</v>
      </c>
      <c r="M247" s="77" t="s">
        <v>249</v>
      </c>
      <c r="N247" s="77" t="s">
        <v>249</v>
      </c>
      <c r="O247" s="77" t="s">
        <v>249</v>
      </c>
      <c r="P247" s="77" t="s">
        <v>249</v>
      </c>
      <c r="Q247" s="77" t="s">
        <v>249</v>
      </c>
      <c r="R247" s="296"/>
      <c r="S247" s="77" t="s">
        <v>249</v>
      </c>
      <c r="T247" s="77" t="s">
        <v>249</v>
      </c>
      <c r="U247" s="77" t="s">
        <v>249</v>
      </c>
      <c r="V247" s="77" t="s">
        <v>249</v>
      </c>
      <c r="W247" s="77">
        <v>0</v>
      </c>
      <c r="X247" s="77">
        <v>0</v>
      </c>
      <c r="Y247" s="77">
        <v>0</v>
      </c>
      <c r="Z247" s="77" t="s">
        <v>249</v>
      </c>
      <c r="AA247" s="296"/>
      <c r="AB247" s="77">
        <v>0</v>
      </c>
      <c r="AC247" s="77" t="s">
        <v>249</v>
      </c>
      <c r="AD247" s="77" t="s">
        <v>249</v>
      </c>
      <c r="AE247" s="77" t="s">
        <v>249</v>
      </c>
      <c r="AF247" s="77" t="s">
        <v>249</v>
      </c>
      <c r="AG247" s="5"/>
    </row>
    <row r="248" spans="1:33" x14ac:dyDescent="0.2">
      <c r="A248" s="5"/>
      <c r="B248" s="526"/>
      <c r="C248" s="450"/>
      <c r="D248" s="502"/>
      <c r="E248" s="499"/>
      <c r="F248" s="304" t="s">
        <v>124</v>
      </c>
      <c r="G248" s="528"/>
      <c r="H248" s="455"/>
      <c r="I248" s="296"/>
      <c r="J248" s="77" t="s">
        <v>249</v>
      </c>
      <c r="K248" s="77" t="s">
        <v>249</v>
      </c>
      <c r="L248" s="77" t="s">
        <v>249</v>
      </c>
      <c r="M248" s="77" t="s">
        <v>249</v>
      </c>
      <c r="N248" s="77" t="s">
        <v>249</v>
      </c>
      <c r="O248" s="77" t="s">
        <v>249</v>
      </c>
      <c r="P248" s="77" t="s">
        <v>249</v>
      </c>
      <c r="Q248" s="77" t="s">
        <v>249</v>
      </c>
      <c r="R248" s="296"/>
      <c r="S248" s="77" t="s">
        <v>249</v>
      </c>
      <c r="T248" s="77" t="s">
        <v>249</v>
      </c>
      <c r="U248" s="77" t="s">
        <v>249</v>
      </c>
      <c r="V248" s="77" t="s">
        <v>249</v>
      </c>
      <c r="W248" s="77">
        <v>0</v>
      </c>
      <c r="X248" s="77">
        <v>0</v>
      </c>
      <c r="Y248" s="77">
        <v>0</v>
      </c>
      <c r="Z248" s="77" t="s">
        <v>249</v>
      </c>
      <c r="AA248" s="296"/>
      <c r="AB248" s="77">
        <v>0</v>
      </c>
      <c r="AC248" s="77" t="s">
        <v>249</v>
      </c>
      <c r="AD248" s="77" t="s">
        <v>249</v>
      </c>
      <c r="AE248" s="77" t="s">
        <v>249</v>
      </c>
      <c r="AF248" s="77" t="s">
        <v>249</v>
      </c>
      <c r="AG248" s="5"/>
    </row>
    <row r="249" spans="1:33" x14ac:dyDescent="0.2">
      <c r="A249" s="5"/>
      <c r="B249" s="526"/>
      <c r="C249" s="450"/>
      <c r="D249" s="502"/>
      <c r="E249" s="499"/>
      <c r="F249" s="304" t="s">
        <v>127</v>
      </c>
      <c r="G249" s="528"/>
      <c r="H249" s="455"/>
      <c r="I249" s="296"/>
      <c r="J249" s="77" t="s">
        <v>249</v>
      </c>
      <c r="K249" s="77" t="s">
        <v>249</v>
      </c>
      <c r="L249" s="77" t="s">
        <v>249</v>
      </c>
      <c r="M249" s="77" t="s">
        <v>249</v>
      </c>
      <c r="N249" s="77" t="s">
        <v>249</v>
      </c>
      <c r="O249" s="77" t="s">
        <v>249</v>
      </c>
      <c r="P249" s="77" t="s">
        <v>249</v>
      </c>
      <c r="Q249" s="77" t="s">
        <v>249</v>
      </c>
      <c r="R249" s="296"/>
      <c r="S249" s="77" t="s">
        <v>249</v>
      </c>
      <c r="T249" s="77" t="s">
        <v>249</v>
      </c>
      <c r="U249" s="77" t="s">
        <v>249</v>
      </c>
      <c r="V249" s="77" t="s">
        <v>249</v>
      </c>
      <c r="W249" s="77">
        <v>0</v>
      </c>
      <c r="X249" s="77">
        <v>0</v>
      </c>
      <c r="Y249" s="77">
        <v>0</v>
      </c>
      <c r="Z249" s="77" t="s">
        <v>249</v>
      </c>
      <c r="AA249" s="296"/>
      <c r="AB249" s="77">
        <v>0</v>
      </c>
      <c r="AC249" s="77" t="s">
        <v>249</v>
      </c>
      <c r="AD249" s="77" t="s">
        <v>249</v>
      </c>
      <c r="AE249" s="77" t="s">
        <v>249</v>
      </c>
      <c r="AF249" s="77" t="s">
        <v>249</v>
      </c>
      <c r="AG249" s="5"/>
    </row>
    <row r="250" spans="1:33" x14ac:dyDescent="0.2">
      <c r="A250" s="5"/>
      <c r="B250" s="526"/>
      <c r="C250" s="450"/>
      <c r="D250" s="502"/>
      <c r="E250" s="499"/>
      <c r="F250" s="304" t="s">
        <v>125</v>
      </c>
      <c r="G250" s="528"/>
      <c r="H250" s="455"/>
      <c r="I250" s="296"/>
      <c r="J250" s="77" t="s">
        <v>249</v>
      </c>
      <c r="K250" s="77" t="s">
        <v>249</v>
      </c>
      <c r="L250" s="77" t="s">
        <v>249</v>
      </c>
      <c r="M250" s="77" t="s">
        <v>249</v>
      </c>
      <c r="N250" s="77" t="s">
        <v>249</v>
      </c>
      <c r="O250" s="77" t="s">
        <v>249</v>
      </c>
      <c r="P250" s="77" t="s">
        <v>249</v>
      </c>
      <c r="Q250" s="77" t="s">
        <v>249</v>
      </c>
      <c r="R250" s="296"/>
      <c r="S250" s="77" t="s">
        <v>249</v>
      </c>
      <c r="T250" s="77" t="s">
        <v>249</v>
      </c>
      <c r="U250" s="77" t="s">
        <v>249</v>
      </c>
      <c r="V250" s="77" t="s">
        <v>249</v>
      </c>
      <c r="W250" s="77">
        <v>0</v>
      </c>
      <c r="X250" s="77">
        <v>0</v>
      </c>
      <c r="Y250" s="77">
        <v>0</v>
      </c>
      <c r="Z250" s="77" t="s">
        <v>249</v>
      </c>
      <c r="AA250" s="296"/>
      <c r="AB250" s="77">
        <v>0</v>
      </c>
      <c r="AC250" s="77" t="s">
        <v>249</v>
      </c>
      <c r="AD250" s="77" t="s">
        <v>249</v>
      </c>
      <c r="AE250" s="77" t="s">
        <v>249</v>
      </c>
      <c r="AF250" s="77" t="s">
        <v>249</v>
      </c>
      <c r="AG250" s="5"/>
    </row>
    <row r="251" spans="1:33" x14ac:dyDescent="0.2">
      <c r="A251" s="5"/>
      <c r="B251" s="526"/>
      <c r="C251" s="450" t="s">
        <v>284</v>
      </c>
      <c r="D251" s="502" t="s">
        <v>139</v>
      </c>
      <c r="E251" s="499" t="s">
        <v>313</v>
      </c>
      <c r="F251" s="304" t="s">
        <v>131</v>
      </c>
      <c r="G251" s="528"/>
      <c r="H251" s="455"/>
      <c r="I251" s="296"/>
      <c r="J251" s="77" t="s">
        <v>249</v>
      </c>
      <c r="K251" s="77" t="s">
        <v>249</v>
      </c>
      <c r="L251" s="77" t="s">
        <v>249</v>
      </c>
      <c r="M251" s="77" t="s">
        <v>249</v>
      </c>
      <c r="N251" s="77" t="s">
        <v>249</v>
      </c>
      <c r="O251" s="77" t="s">
        <v>249</v>
      </c>
      <c r="P251" s="77" t="s">
        <v>249</v>
      </c>
      <c r="Q251" s="77" t="s">
        <v>249</v>
      </c>
      <c r="R251" s="296"/>
      <c r="S251" s="77" t="s">
        <v>249</v>
      </c>
      <c r="T251" s="77" t="s">
        <v>249</v>
      </c>
      <c r="U251" s="77" t="s">
        <v>249</v>
      </c>
      <c r="V251" s="77" t="s">
        <v>249</v>
      </c>
      <c r="W251" s="77">
        <v>0</v>
      </c>
      <c r="X251" s="77">
        <v>0</v>
      </c>
      <c r="Y251" s="77">
        <v>0</v>
      </c>
      <c r="Z251" s="77" t="s">
        <v>249</v>
      </c>
      <c r="AA251" s="296"/>
      <c r="AB251" s="77">
        <v>2.9742599903583686</v>
      </c>
      <c r="AC251" s="77" t="s">
        <v>249</v>
      </c>
      <c r="AD251" s="77" t="s">
        <v>249</v>
      </c>
      <c r="AE251" s="77" t="s">
        <v>249</v>
      </c>
      <c r="AF251" s="77" t="s">
        <v>249</v>
      </c>
      <c r="AG251" s="5"/>
    </row>
    <row r="252" spans="1:33" x14ac:dyDescent="0.2">
      <c r="A252" s="5"/>
      <c r="B252" s="526"/>
      <c r="C252" s="450"/>
      <c r="D252" s="502"/>
      <c r="E252" s="499"/>
      <c r="F252" s="304" t="s">
        <v>132</v>
      </c>
      <c r="G252" s="528"/>
      <c r="H252" s="455"/>
      <c r="I252" s="296"/>
      <c r="J252" s="77" t="s">
        <v>249</v>
      </c>
      <c r="K252" s="77" t="s">
        <v>249</v>
      </c>
      <c r="L252" s="77" t="s">
        <v>249</v>
      </c>
      <c r="M252" s="77" t="s">
        <v>249</v>
      </c>
      <c r="N252" s="77" t="s">
        <v>249</v>
      </c>
      <c r="O252" s="77" t="s">
        <v>249</v>
      </c>
      <c r="P252" s="77" t="s">
        <v>249</v>
      </c>
      <c r="Q252" s="77" t="s">
        <v>249</v>
      </c>
      <c r="R252" s="296"/>
      <c r="S252" s="77" t="s">
        <v>249</v>
      </c>
      <c r="T252" s="77" t="s">
        <v>249</v>
      </c>
      <c r="U252" s="77" t="s">
        <v>249</v>
      </c>
      <c r="V252" s="77" t="s">
        <v>249</v>
      </c>
      <c r="W252" s="77">
        <v>0</v>
      </c>
      <c r="X252" s="77">
        <v>0</v>
      </c>
      <c r="Y252" s="77">
        <v>0</v>
      </c>
      <c r="Z252" s="77" t="s">
        <v>249</v>
      </c>
      <c r="AA252" s="296"/>
      <c r="AB252" s="77">
        <v>2.9742599903583686</v>
      </c>
      <c r="AC252" s="77" t="s">
        <v>249</v>
      </c>
      <c r="AD252" s="77" t="s">
        <v>249</v>
      </c>
      <c r="AE252" s="77" t="s">
        <v>249</v>
      </c>
      <c r="AF252" s="77" t="s">
        <v>249</v>
      </c>
      <c r="AG252" s="5"/>
    </row>
    <row r="253" spans="1:33" x14ac:dyDescent="0.2">
      <c r="A253" s="5"/>
      <c r="B253" s="526"/>
      <c r="C253" s="450"/>
      <c r="D253" s="502"/>
      <c r="E253" s="499"/>
      <c r="F253" s="304" t="s">
        <v>129</v>
      </c>
      <c r="G253" s="528"/>
      <c r="H253" s="455"/>
      <c r="I253" s="296"/>
      <c r="J253" s="77" t="s">
        <v>249</v>
      </c>
      <c r="K253" s="77" t="s">
        <v>249</v>
      </c>
      <c r="L253" s="77" t="s">
        <v>249</v>
      </c>
      <c r="M253" s="77" t="s">
        <v>249</v>
      </c>
      <c r="N253" s="77" t="s">
        <v>249</v>
      </c>
      <c r="O253" s="77" t="s">
        <v>249</v>
      </c>
      <c r="P253" s="77" t="s">
        <v>249</v>
      </c>
      <c r="Q253" s="77" t="s">
        <v>249</v>
      </c>
      <c r="R253" s="296"/>
      <c r="S253" s="77" t="s">
        <v>249</v>
      </c>
      <c r="T253" s="77" t="s">
        <v>249</v>
      </c>
      <c r="U253" s="77" t="s">
        <v>249</v>
      </c>
      <c r="V253" s="77" t="s">
        <v>249</v>
      </c>
      <c r="W253" s="77">
        <v>0</v>
      </c>
      <c r="X253" s="77">
        <v>0</v>
      </c>
      <c r="Y253" s="77">
        <v>0</v>
      </c>
      <c r="Z253" s="77" t="s">
        <v>249</v>
      </c>
      <c r="AA253" s="296"/>
      <c r="AB253" s="77">
        <v>2.9742599903583686</v>
      </c>
      <c r="AC253" s="77" t="s">
        <v>249</v>
      </c>
      <c r="AD253" s="77" t="s">
        <v>249</v>
      </c>
      <c r="AE253" s="77" t="s">
        <v>249</v>
      </c>
      <c r="AF253" s="77" t="s">
        <v>249</v>
      </c>
      <c r="AG253" s="5"/>
    </row>
    <row r="254" spans="1:33" x14ac:dyDescent="0.2">
      <c r="A254" s="5"/>
      <c r="B254" s="526"/>
      <c r="C254" s="450"/>
      <c r="D254" s="502"/>
      <c r="E254" s="499"/>
      <c r="F254" s="304" t="s">
        <v>128</v>
      </c>
      <c r="G254" s="528"/>
      <c r="H254" s="455"/>
      <c r="I254" s="296"/>
      <c r="J254" s="77" t="s">
        <v>249</v>
      </c>
      <c r="K254" s="77" t="s">
        <v>249</v>
      </c>
      <c r="L254" s="77" t="s">
        <v>249</v>
      </c>
      <c r="M254" s="77" t="s">
        <v>249</v>
      </c>
      <c r="N254" s="77" t="s">
        <v>249</v>
      </c>
      <c r="O254" s="77" t="s">
        <v>249</v>
      </c>
      <c r="P254" s="77" t="s">
        <v>249</v>
      </c>
      <c r="Q254" s="77" t="s">
        <v>249</v>
      </c>
      <c r="R254" s="296"/>
      <c r="S254" s="77" t="s">
        <v>249</v>
      </c>
      <c r="T254" s="77" t="s">
        <v>249</v>
      </c>
      <c r="U254" s="77" t="s">
        <v>249</v>
      </c>
      <c r="V254" s="77" t="s">
        <v>249</v>
      </c>
      <c r="W254" s="77">
        <v>0</v>
      </c>
      <c r="X254" s="77">
        <v>0</v>
      </c>
      <c r="Y254" s="77">
        <v>0</v>
      </c>
      <c r="Z254" s="77" t="s">
        <v>249</v>
      </c>
      <c r="AA254" s="296"/>
      <c r="AB254" s="77">
        <v>2.9742599903583686</v>
      </c>
      <c r="AC254" s="77" t="s">
        <v>249</v>
      </c>
      <c r="AD254" s="77" t="s">
        <v>249</v>
      </c>
      <c r="AE254" s="77" t="s">
        <v>249</v>
      </c>
      <c r="AF254" s="77" t="s">
        <v>249</v>
      </c>
      <c r="AG254" s="5"/>
    </row>
    <row r="255" spans="1:33" x14ac:dyDescent="0.2">
      <c r="A255" s="5"/>
      <c r="B255" s="526"/>
      <c r="C255" s="450"/>
      <c r="D255" s="502"/>
      <c r="E255" s="499"/>
      <c r="F255" s="304" t="s">
        <v>133</v>
      </c>
      <c r="G255" s="528"/>
      <c r="H255" s="455"/>
      <c r="I255" s="296"/>
      <c r="J255" s="77" t="s">
        <v>249</v>
      </c>
      <c r="K255" s="77" t="s">
        <v>249</v>
      </c>
      <c r="L255" s="77" t="s">
        <v>249</v>
      </c>
      <c r="M255" s="77" t="s">
        <v>249</v>
      </c>
      <c r="N255" s="77" t="s">
        <v>249</v>
      </c>
      <c r="O255" s="77" t="s">
        <v>249</v>
      </c>
      <c r="P255" s="77" t="s">
        <v>249</v>
      </c>
      <c r="Q255" s="77" t="s">
        <v>249</v>
      </c>
      <c r="R255" s="296"/>
      <c r="S255" s="77" t="s">
        <v>249</v>
      </c>
      <c r="T255" s="77" t="s">
        <v>249</v>
      </c>
      <c r="U255" s="77" t="s">
        <v>249</v>
      </c>
      <c r="V255" s="77" t="s">
        <v>249</v>
      </c>
      <c r="W255" s="77">
        <v>0</v>
      </c>
      <c r="X255" s="77">
        <v>0</v>
      </c>
      <c r="Y255" s="77">
        <v>0</v>
      </c>
      <c r="Z255" s="77" t="s">
        <v>249</v>
      </c>
      <c r="AA255" s="296"/>
      <c r="AB255" s="77">
        <v>2.9742599903583686</v>
      </c>
      <c r="AC255" s="77" t="s">
        <v>249</v>
      </c>
      <c r="AD255" s="77" t="s">
        <v>249</v>
      </c>
      <c r="AE255" s="77" t="s">
        <v>249</v>
      </c>
      <c r="AF255" s="77" t="s">
        <v>249</v>
      </c>
      <c r="AG255" s="5"/>
    </row>
    <row r="256" spans="1:33" x14ac:dyDescent="0.2">
      <c r="A256" s="5"/>
      <c r="B256" s="526"/>
      <c r="C256" s="450"/>
      <c r="D256" s="502"/>
      <c r="E256" s="499"/>
      <c r="F256" s="304" t="s">
        <v>123</v>
      </c>
      <c r="G256" s="528"/>
      <c r="H256" s="455"/>
      <c r="I256" s="296"/>
      <c r="J256" s="77" t="s">
        <v>249</v>
      </c>
      <c r="K256" s="77" t="s">
        <v>249</v>
      </c>
      <c r="L256" s="77" t="s">
        <v>249</v>
      </c>
      <c r="M256" s="77" t="s">
        <v>249</v>
      </c>
      <c r="N256" s="77" t="s">
        <v>249</v>
      </c>
      <c r="O256" s="77" t="s">
        <v>249</v>
      </c>
      <c r="P256" s="77" t="s">
        <v>249</v>
      </c>
      <c r="Q256" s="77" t="s">
        <v>249</v>
      </c>
      <c r="R256" s="296"/>
      <c r="S256" s="77" t="s">
        <v>249</v>
      </c>
      <c r="T256" s="77" t="s">
        <v>249</v>
      </c>
      <c r="U256" s="77" t="s">
        <v>249</v>
      </c>
      <c r="V256" s="77" t="s">
        <v>249</v>
      </c>
      <c r="W256" s="77">
        <v>0</v>
      </c>
      <c r="X256" s="77">
        <v>0</v>
      </c>
      <c r="Y256" s="77">
        <v>0</v>
      </c>
      <c r="Z256" s="77" t="s">
        <v>249</v>
      </c>
      <c r="AA256" s="296"/>
      <c r="AB256" s="77">
        <v>2.9742599903583686</v>
      </c>
      <c r="AC256" s="77" t="s">
        <v>249</v>
      </c>
      <c r="AD256" s="77" t="s">
        <v>249</v>
      </c>
      <c r="AE256" s="77" t="s">
        <v>249</v>
      </c>
      <c r="AF256" s="77" t="s">
        <v>249</v>
      </c>
      <c r="AG256" s="5"/>
    </row>
    <row r="257" spans="1:33" x14ac:dyDescent="0.2">
      <c r="A257" s="5"/>
      <c r="B257" s="526"/>
      <c r="C257" s="450"/>
      <c r="D257" s="502"/>
      <c r="E257" s="499"/>
      <c r="F257" s="304" t="s">
        <v>122</v>
      </c>
      <c r="G257" s="528"/>
      <c r="H257" s="455"/>
      <c r="I257" s="296"/>
      <c r="J257" s="77" t="s">
        <v>249</v>
      </c>
      <c r="K257" s="77" t="s">
        <v>249</v>
      </c>
      <c r="L257" s="77" t="s">
        <v>249</v>
      </c>
      <c r="M257" s="77" t="s">
        <v>249</v>
      </c>
      <c r="N257" s="77" t="s">
        <v>249</v>
      </c>
      <c r="O257" s="77" t="s">
        <v>249</v>
      </c>
      <c r="P257" s="77" t="s">
        <v>249</v>
      </c>
      <c r="Q257" s="77" t="s">
        <v>249</v>
      </c>
      <c r="R257" s="296"/>
      <c r="S257" s="77" t="s">
        <v>249</v>
      </c>
      <c r="T257" s="77" t="s">
        <v>249</v>
      </c>
      <c r="U257" s="77" t="s">
        <v>249</v>
      </c>
      <c r="V257" s="77" t="s">
        <v>249</v>
      </c>
      <c r="W257" s="77">
        <v>0</v>
      </c>
      <c r="X257" s="77">
        <v>0</v>
      </c>
      <c r="Y257" s="77">
        <v>0</v>
      </c>
      <c r="Z257" s="77" t="s">
        <v>249</v>
      </c>
      <c r="AA257" s="296"/>
      <c r="AB257" s="77">
        <v>2.9742599903583686</v>
      </c>
      <c r="AC257" s="77" t="s">
        <v>249</v>
      </c>
      <c r="AD257" s="77" t="s">
        <v>249</v>
      </c>
      <c r="AE257" s="77" t="s">
        <v>249</v>
      </c>
      <c r="AF257" s="77" t="s">
        <v>249</v>
      </c>
      <c r="AG257" s="5"/>
    </row>
    <row r="258" spans="1:33" x14ac:dyDescent="0.2">
      <c r="A258" s="5"/>
      <c r="B258" s="526"/>
      <c r="C258" s="450"/>
      <c r="D258" s="502"/>
      <c r="E258" s="499"/>
      <c r="F258" s="304" t="s">
        <v>126</v>
      </c>
      <c r="G258" s="528"/>
      <c r="H258" s="455"/>
      <c r="I258" s="296"/>
      <c r="J258" s="77" t="s">
        <v>249</v>
      </c>
      <c r="K258" s="77" t="s">
        <v>249</v>
      </c>
      <c r="L258" s="77" t="s">
        <v>249</v>
      </c>
      <c r="M258" s="77" t="s">
        <v>249</v>
      </c>
      <c r="N258" s="77" t="s">
        <v>249</v>
      </c>
      <c r="O258" s="77" t="s">
        <v>249</v>
      </c>
      <c r="P258" s="77" t="s">
        <v>249</v>
      </c>
      <c r="Q258" s="77" t="s">
        <v>249</v>
      </c>
      <c r="R258" s="296"/>
      <c r="S258" s="77" t="s">
        <v>249</v>
      </c>
      <c r="T258" s="77" t="s">
        <v>249</v>
      </c>
      <c r="U258" s="77" t="s">
        <v>249</v>
      </c>
      <c r="V258" s="77" t="s">
        <v>249</v>
      </c>
      <c r="W258" s="77">
        <v>0</v>
      </c>
      <c r="X258" s="77">
        <v>0</v>
      </c>
      <c r="Y258" s="77">
        <v>0</v>
      </c>
      <c r="Z258" s="77" t="s">
        <v>249</v>
      </c>
      <c r="AA258" s="296"/>
      <c r="AB258" s="77">
        <v>2.9742599903583686</v>
      </c>
      <c r="AC258" s="77" t="s">
        <v>249</v>
      </c>
      <c r="AD258" s="77" t="s">
        <v>249</v>
      </c>
      <c r="AE258" s="77" t="s">
        <v>249</v>
      </c>
      <c r="AF258" s="77" t="s">
        <v>249</v>
      </c>
      <c r="AG258" s="5"/>
    </row>
    <row r="259" spans="1:33" x14ac:dyDescent="0.2">
      <c r="A259" s="5"/>
      <c r="B259" s="526"/>
      <c r="C259" s="450"/>
      <c r="D259" s="502"/>
      <c r="E259" s="499"/>
      <c r="F259" s="304" t="s">
        <v>130</v>
      </c>
      <c r="G259" s="528"/>
      <c r="H259" s="455"/>
      <c r="I259" s="296"/>
      <c r="J259" s="77" t="s">
        <v>249</v>
      </c>
      <c r="K259" s="77" t="s">
        <v>249</v>
      </c>
      <c r="L259" s="77" t="s">
        <v>249</v>
      </c>
      <c r="M259" s="77" t="s">
        <v>249</v>
      </c>
      <c r="N259" s="77" t="s">
        <v>249</v>
      </c>
      <c r="O259" s="77" t="s">
        <v>249</v>
      </c>
      <c r="P259" s="77" t="s">
        <v>249</v>
      </c>
      <c r="Q259" s="77" t="s">
        <v>249</v>
      </c>
      <c r="R259" s="296"/>
      <c r="S259" s="77" t="s">
        <v>249</v>
      </c>
      <c r="T259" s="77" t="s">
        <v>249</v>
      </c>
      <c r="U259" s="77" t="s">
        <v>249</v>
      </c>
      <c r="V259" s="77" t="s">
        <v>249</v>
      </c>
      <c r="W259" s="77">
        <v>0</v>
      </c>
      <c r="X259" s="77">
        <v>0</v>
      </c>
      <c r="Y259" s="77">
        <v>0</v>
      </c>
      <c r="Z259" s="77" t="s">
        <v>249</v>
      </c>
      <c r="AA259" s="296"/>
      <c r="AB259" s="77">
        <v>2.9742599903583686</v>
      </c>
      <c r="AC259" s="77" t="s">
        <v>249</v>
      </c>
      <c r="AD259" s="77" t="s">
        <v>249</v>
      </c>
      <c r="AE259" s="77" t="s">
        <v>249</v>
      </c>
      <c r="AF259" s="77" t="s">
        <v>249</v>
      </c>
      <c r="AG259" s="5"/>
    </row>
    <row r="260" spans="1:33" x14ac:dyDescent="0.2">
      <c r="A260" s="5"/>
      <c r="B260" s="526"/>
      <c r="C260" s="450"/>
      <c r="D260" s="502"/>
      <c r="E260" s="499"/>
      <c r="F260" s="304" t="s">
        <v>135</v>
      </c>
      <c r="G260" s="528"/>
      <c r="H260" s="455"/>
      <c r="I260" s="296"/>
      <c r="J260" s="77" t="s">
        <v>249</v>
      </c>
      <c r="K260" s="77" t="s">
        <v>249</v>
      </c>
      <c r="L260" s="77" t="s">
        <v>249</v>
      </c>
      <c r="M260" s="77" t="s">
        <v>249</v>
      </c>
      <c r="N260" s="77" t="s">
        <v>249</v>
      </c>
      <c r="O260" s="77" t="s">
        <v>249</v>
      </c>
      <c r="P260" s="77" t="s">
        <v>249</v>
      </c>
      <c r="Q260" s="77" t="s">
        <v>249</v>
      </c>
      <c r="R260" s="296"/>
      <c r="S260" s="77" t="s">
        <v>249</v>
      </c>
      <c r="T260" s="77" t="s">
        <v>249</v>
      </c>
      <c r="U260" s="77" t="s">
        <v>249</v>
      </c>
      <c r="V260" s="77" t="s">
        <v>249</v>
      </c>
      <c r="W260" s="77">
        <v>0</v>
      </c>
      <c r="X260" s="77">
        <v>0</v>
      </c>
      <c r="Y260" s="77">
        <v>0</v>
      </c>
      <c r="Z260" s="77" t="s">
        <v>249</v>
      </c>
      <c r="AA260" s="296"/>
      <c r="AB260" s="77">
        <v>2.9742599903583686</v>
      </c>
      <c r="AC260" s="77" t="s">
        <v>249</v>
      </c>
      <c r="AD260" s="77" t="s">
        <v>249</v>
      </c>
      <c r="AE260" s="77" t="s">
        <v>249</v>
      </c>
      <c r="AF260" s="77" t="s">
        <v>249</v>
      </c>
      <c r="AG260" s="5"/>
    </row>
    <row r="261" spans="1:33" x14ac:dyDescent="0.2">
      <c r="A261" s="5"/>
      <c r="B261" s="526"/>
      <c r="C261" s="450"/>
      <c r="D261" s="502"/>
      <c r="E261" s="499"/>
      <c r="F261" s="304" t="s">
        <v>134</v>
      </c>
      <c r="G261" s="528"/>
      <c r="H261" s="455"/>
      <c r="I261" s="296"/>
      <c r="J261" s="77" t="s">
        <v>249</v>
      </c>
      <c r="K261" s="77" t="s">
        <v>249</v>
      </c>
      <c r="L261" s="77" t="s">
        <v>249</v>
      </c>
      <c r="M261" s="77" t="s">
        <v>249</v>
      </c>
      <c r="N261" s="77" t="s">
        <v>249</v>
      </c>
      <c r="O261" s="77" t="s">
        <v>249</v>
      </c>
      <c r="P261" s="77" t="s">
        <v>249</v>
      </c>
      <c r="Q261" s="77" t="s">
        <v>249</v>
      </c>
      <c r="R261" s="296"/>
      <c r="S261" s="77" t="s">
        <v>249</v>
      </c>
      <c r="T261" s="77" t="s">
        <v>249</v>
      </c>
      <c r="U261" s="77" t="s">
        <v>249</v>
      </c>
      <c r="V261" s="77" t="s">
        <v>249</v>
      </c>
      <c r="W261" s="77">
        <v>0</v>
      </c>
      <c r="X261" s="77">
        <v>0</v>
      </c>
      <c r="Y261" s="77">
        <v>0</v>
      </c>
      <c r="Z261" s="77" t="s">
        <v>249</v>
      </c>
      <c r="AA261" s="296"/>
      <c r="AB261" s="77">
        <v>2.9742599903583686</v>
      </c>
      <c r="AC261" s="77" t="s">
        <v>249</v>
      </c>
      <c r="AD261" s="77" t="s">
        <v>249</v>
      </c>
      <c r="AE261" s="77" t="s">
        <v>249</v>
      </c>
      <c r="AF261" s="77" t="s">
        <v>249</v>
      </c>
      <c r="AG261" s="5"/>
    </row>
    <row r="262" spans="1:33" x14ac:dyDescent="0.2">
      <c r="A262" s="5"/>
      <c r="B262" s="526"/>
      <c r="C262" s="450"/>
      <c r="D262" s="502"/>
      <c r="E262" s="499"/>
      <c r="F262" s="304" t="s">
        <v>124</v>
      </c>
      <c r="G262" s="528"/>
      <c r="H262" s="455"/>
      <c r="I262" s="296"/>
      <c r="J262" s="77" t="s">
        <v>249</v>
      </c>
      <c r="K262" s="77" t="s">
        <v>249</v>
      </c>
      <c r="L262" s="77" t="s">
        <v>249</v>
      </c>
      <c r="M262" s="77" t="s">
        <v>249</v>
      </c>
      <c r="N262" s="77" t="s">
        <v>249</v>
      </c>
      <c r="O262" s="77" t="s">
        <v>249</v>
      </c>
      <c r="P262" s="77" t="s">
        <v>249</v>
      </c>
      <c r="Q262" s="77" t="s">
        <v>249</v>
      </c>
      <c r="R262" s="296"/>
      <c r="S262" s="77" t="s">
        <v>249</v>
      </c>
      <c r="T262" s="77" t="s">
        <v>249</v>
      </c>
      <c r="U262" s="77" t="s">
        <v>249</v>
      </c>
      <c r="V262" s="77" t="s">
        <v>249</v>
      </c>
      <c r="W262" s="77">
        <v>0</v>
      </c>
      <c r="X262" s="77">
        <v>0</v>
      </c>
      <c r="Y262" s="77">
        <v>0</v>
      </c>
      <c r="Z262" s="77" t="s">
        <v>249</v>
      </c>
      <c r="AA262" s="296"/>
      <c r="AB262" s="77">
        <v>2.9742599903583686</v>
      </c>
      <c r="AC262" s="77" t="s">
        <v>249</v>
      </c>
      <c r="AD262" s="77" t="s">
        <v>249</v>
      </c>
      <c r="AE262" s="77" t="s">
        <v>249</v>
      </c>
      <c r="AF262" s="77" t="s">
        <v>249</v>
      </c>
      <c r="AG262" s="5"/>
    </row>
    <row r="263" spans="1:33" x14ac:dyDescent="0.2">
      <c r="A263" s="5"/>
      <c r="B263" s="526"/>
      <c r="C263" s="450"/>
      <c r="D263" s="502"/>
      <c r="E263" s="499"/>
      <c r="F263" s="304" t="s">
        <v>127</v>
      </c>
      <c r="G263" s="528"/>
      <c r="H263" s="455"/>
      <c r="I263" s="296"/>
      <c r="J263" s="77" t="s">
        <v>249</v>
      </c>
      <c r="K263" s="77" t="s">
        <v>249</v>
      </c>
      <c r="L263" s="77" t="s">
        <v>249</v>
      </c>
      <c r="M263" s="77" t="s">
        <v>249</v>
      </c>
      <c r="N263" s="77" t="s">
        <v>249</v>
      </c>
      <c r="O263" s="77" t="s">
        <v>249</v>
      </c>
      <c r="P263" s="77" t="s">
        <v>249</v>
      </c>
      <c r="Q263" s="77" t="s">
        <v>249</v>
      </c>
      <c r="R263" s="296"/>
      <c r="S263" s="77" t="s">
        <v>249</v>
      </c>
      <c r="T263" s="77" t="s">
        <v>249</v>
      </c>
      <c r="U263" s="77" t="s">
        <v>249</v>
      </c>
      <c r="V263" s="77" t="s">
        <v>249</v>
      </c>
      <c r="W263" s="77">
        <v>0</v>
      </c>
      <c r="X263" s="77">
        <v>0</v>
      </c>
      <c r="Y263" s="77">
        <v>0</v>
      </c>
      <c r="Z263" s="77" t="s">
        <v>249</v>
      </c>
      <c r="AA263" s="296"/>
      <c r="AB263" s="77">
        <v>2.9742599903583686</v>
      </c>
      <c r="AC263" s="77" t="s">
        <v>249</v>
      </c>
      <c r="AD263" s="77" t="s">
        <v>249</v>
      </c>
      <c r="AE263" s="77" t="s">
        <v>249</v>
      </c>
      <c r="AF263" s="77" t="s">
        <v>249</v>
      </c>
      <c r="AG263" s="5"/>
    </row>
    <row r="264" spans="1:33" ht="13.5" thickBot="1" x14ac:dyDescent="0.25">
      <c r="A264" s="5"/>
      <c r="B264" s="527"/>
      <c r="C264" s="531"/>
      <c r="D264" s="510"/>
      <c r="E264" s="511"/>
      <c r="F264" s="305" t="s">
        <v>125</v>
      </c>
      <c r="G264" s="529"/>
      <c r="H264" s="530"/>
      <c r="I264" s="298"/>
      <c r="J264" s="299" t="s">
        <v>249</v>
      </c>
      <c r="K264" s="299" t="s">
        <v>249</v>
      </c>
      <c r="L264" s="299" t="s">
        <v>249</v>
      </c>
      <c r="M264" s="299" t="s">
        <v>249</v>
      </c>
      <c r="N264" s="299" t="s">
        <v>249</v>
      </c>
      <c r="O264" s="299" t="s">
        <v>249</v>
      </c>
      <c r="P264" s="299" t="s">
        <v>249</v>
      </c>
      <c r="Q264" s="299" t="s">
        <v>249</v>
      </c>
      <c r="R264" s="298"/>
      <c r="S264" s="299" t="s">
        <v>249</v>
      </c>
      <c r="T264" s="299" t="s">
        <v>249</v>
      </c>
      <c r="U264" s="299" t="s">
        <v>249</v>
      </c>
      <c r="V264" s="299" t="s">
        <v>249</v>
      </c>
      <c r="W264" s="299">
        <v>0</v>
      </c>
      <c r="X264" s="299">
        <v>0</v>
      </c>
      <c r="Y264" s="299">
        <v>0</v>
      </c>
      <c r="Z264" s="299" t="s">
        <v>249</v>
      </c>
      <c r="AA264" s="298"/>
      <c r="AB264" s="299">
        <v>2.9742599903583686</v>
      </c>
      <c r="AC264" s="299" t="s">
        <v>249</v>
      </c>
      <c r="AD264" s="299" t="s">
        <v>249</v>
      </c>
      <c r="AE264" s="299" t="s">
        <v>249</v>
      </c>
      <c r="AF264" s="299" t="s">
        <v>249</v>
      </c>
      <c r="AG264" s="5"/>
    </row>
    <row r="265" spans="1:33"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sheetData>
  <mergeCells count="69">
    <mergeCell ref="B181:B264"/>
    <mergeCell ref="G13:G264"/>
    <mergeCell ref="H13:H264"/>
    <mergeCell ref="C223:C236"/>
    <mergeCell ref="D223:D236"/>
    <mergeCell ref="E223:E236"/>
    <mergeCell ref="D237:D250"/>
    <mergeCell ref="E237:E250"/>
    <mergeCell ref="D251:D264"/>
    <mergeCell ref="E251:E264"/>
    <mergeCell ref="C237:C250"/>
    <mergeCell ref="C251:C264"/>
    <mergeCell ref="C27:C40"/>
    <mergeCell ref="D27:D40"/>
    <mergeCell ref="E27:E40"/>
    <mergeCell ref="C41:C54"/>
    <mergeCell ref="B2:P2"/>
    <mergeCell ref="B3:P3"/>
    <mergeCell ref="B8:B12"/>
    <mergeCell ref="C8:C12"/>
    <mergeCell ref="F8:F12"/>
    <mergeCell ref="G8:G12"/>
    <mergeCell ref="H8:H9"/>
    <mergeCell ref="J8:Q8"/>
    <mergeCell ref="E8:E12"/>
    <mergeCell ref="J9:Q9"/>
    <mergeCell ref="C13:C26"/>
    <mergeCell ref="D8:D12"/>
    <mergeCell ref="D13:D26"/>
    <mergeCell ref="E13:E26"/>
    <mergeCell ref="D41:D54"/>
    <mergeCell ref="E41:E54"/>
    <mergeCell ref="E83:E96"/>
    <mergeCell ref="D167:D180"/>
    <mergeCell ref="E167:E180"/>
    <mergeCell ref="C55:C68"/>
    <mergeCell ref="D55:D68"/>
    <mergeCell ref="E55:E68"/>
    <mergeCell ref="D69:D82"/>
    <mergeCell ref="E69:E82"/>
    <mergeCell ref="C153:C166"/>
    <mergeCell ref="D153:D166"/>
    <mergeCell ref="E153:E166"/>
    <mergeCell ref="C167:C180"/>
    <mergeCell ref="B13:B180"/>
    <mergeCell ref="C125:C138"/>
    <mergeCell ref="D125:D138"/>
    <mergeCell ref="E125:E138"/>
    <mergeCell ref="C139:C152"/>
    <mergeCell ref="D139:D152"/>
    <mergeCell ref="E139:E152"/>
    <mergeCell ref="C97:C110"/>
    <mergeCell ref="D97:D110"/>
    <mergeCell ref="E97:E110"/>
    <mergeCell ref="C111:C124"/>
    <mergeCell ref="D111:D124"/>
    <mergeCell ref="E111:E124"/>
    <mergeCell ref="C69:C82"/>
    <mergeCell ref="C83:C96"/>
    <mergeCell ref="D83:D96"/>
    <mergeCell ref="E209:E222"/>
    <mergeCell ref="C181:C194"/>
    <mergeCell ref="D181:D194"/>
    <mergeCell ref="E181:E194"/>
    <mergeCell ref="C195:C208"/>
    <mergeCell ref="D195:D208"/>
    <mergeCell ref="E195:E208"/>
    <mergeCell ref="C209:C222"/>
    <mergeCell ref="D209:D222"/>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2">
    <tabColor theme="7" tint="0.79998168889431442"/>
    <pageSetUpPr autoPageBreaks="0"/>
  </sheetPr>
  <dimension ref="A1:AE116"/>
  <sheetViews>
    <sheetView zoomScaleNormal="100" workbookViewId="0"/>
  </sheetViews>
  <sheetFormatPr defaultColWidth="0" defaultRowHeight="0" customHeight="1" zeroHeight="1" x14ac:dyDescent="0.2"/>
  <cols>
    <col min="1" max="1" width="5.75" customWidth="1"/>
    <col min="2" max="2" width="23.5" customWidth="1"/>
    <col min="3" max="3" width="20.5" customWidth="1"/>
    <col min="4" max="4" width="20.75" customWidth="1"/>
    <col min="5" max="5" width="25.75" customWidth="1"/>
    <col min="6" max="6" width="1.625" customWidth="1"/>
    <col min="7" max="14" width="15.625" customWidth="1"/>
    <col min="15" max="15" width="1.875" customWidth="1"/>
    <col min="16" max="23" width="15.625" customWidth="1"/>
    <col min="24" max="24" width="1.875" customWidth="1"/>
    <col min="25" max="29" width="15.625" customWidth="1"/>
    <col min="30" max="30" width="9" customWidth="1"/>
    <col min="31" max="31" width="0" hidden="1" customWidth="1"/>
    <col min="32" max="16384" width="9" hidden="1"/>
  </cols>
  <sheetData>
    <row r="1" spans="1:30" s="1" customFormat="1" ht="12.6" customHeight="1" x14ac:dyDescent="0.2"/>
    <row r="2" spans="1:30" s="1" customFormat="1" ht="18.600000000000001" customHeight="1" x14ac:dyDescent="0.25">
      <c r="B2" s="41" t="s">
        <v>315</v>
      </c>
      <c r="C2" s="41"/>
      <c r="D2" s="41"/>
      <c r="E2" s="41"/>
      <c r="F2" s="41"/>
      <c r="G2" s="41"/>
      <c r="H2" s="40"/>
      <c r="I2" s="40"/>
      <c r="O2" s="3"/>
      <c r="X2" s="3"/>
    </row>
    <row r="3" spans="1:30" s="1" customFormat="1" ht="53.85" customHeight="1" x14ac:dyDescent="0.2">
      <c r="B3" s="532" t="s">
        <v>316</v>
      </c>
      <c r="C3" s="533"/>
      <c r="D3" s="533"/>
      <c r="E3" s="533"/>
      <c r="F3" s="533"/>
      <c r="G3" s="533"/>
      <c r="H3" s="533"/>
      <c r="I3" s="533"/>
      <c r="J3" s="4"/>
      <c r="K3" s="4"/>
      <c r="L3" s="4"/>
      <c r="M3" s="4"/>
      <c r="N3" s="4"/>
      <c r="O3" s="4"/>
      <c r="P3" s="4"/>
      <c r="Q3" s="4"/>
      <c r="R3" s="4"/>
      <c r="S3" s="4"/>
      <c r="T3" s="4"/>
      <c r="U3" s="4"/>
      <c r="V3" s="4"/>
      <c r="W3" s="4"/>
      <c r="X3" s="4"/>
      <c r="Y3" s="4"/>
      <c r="Z3" s="4"/>
      <c r="AA3" s="4"/>
      <c r="AB3" s="4"/>
      <c r="AC3" s="4"/>
    </row>
    <row r="4" spans="1:30" s="1" customFormat="1" ht="12.6" customHeight="1" x14ac:dyDescent="0.2">
      <c r="B4" s="40"/>
      <c r="C4" s="40"/>
      <c r="D4" s="40"/>
      <c r="E4" s="40"/>
      <c r="F4" s="40"/>
      <c r="G4" s="40"/>
      <c r="H4" s="40"/>
      <c r="I4" s="40"/>
    </row>
    <row r="5" spans="1:30" s="5" customFormat="1" ht="12.75" x14ac:dyDescent="0.2"/>
    <row r="6" spans="1:30" s="5" customFormat="1" ht="12.75" x14ac:dyDescent="0.2">
      <c r="B6" s="6"/>
    </row>
    <row r="7" spans="1:30" s="7" customFormat="1" ht="12.75" x14ac:dyDescent="0.2">
      <c r="B7" s="8" t="s">
        <v>317</v>
      </c>
    </row>
    <row r="8" spans="1:30" s="5" customFormat="1" ht="12.75" x14ac:dyDescent="0.2">
      <c r="B8" s="6"/>
      <c r="Y8" s="361"/>
      <c r="Z8" s="361"/>
      <c r="AA8" s="361"/>
      <c r="AB8" s="361"/>
      <c r="AC8" s="361"/>
    </row>
    <row r="9" spans="1:30" ht="12.75" x14ac:dyDescent="0.2">
      <c r="A9" s="5"/>
      <c r="B9" s="534" t="s">
        <v>318</v>
      </c>
      <c r="C9" s="535" t="s">
        <v>112</v>
      </c>
      <c r="D9" s="536" t="s">
        <v>261</v>
      </c>
      <c r="E9" s="537"/>
      <c r="F9" s="9"/>
      <c r="G9" s="486" t="s">
        <v>204</v>
      </c>
      <c r="H9" s="487"/>
      <c r="I9" s="487"/>
      <c r="J9" s="487"/>
      <c r="K9" s="487"/>
      <c r="L9" s="487"/>
      <c r="M9" s="487"/>
      <c r="N9" s="488"/>
      <c r="O9" s="47"/>
      <c r="P9" s="348" t="s">
        <v>205</v>
      </c>
      <c r="Q9" s="339"/>
      <c r="R9" s="339"/>
      <c r="S9" s="339"/>
      <c r="T9" s="339"/>
      <c r="U9" s="339"/>
      <c r="V9" s="339"/>
      <c r="W9" s="339"/>
      <c r="X9" s="20"/>
      <c r="Y9" s="349" t="s">
        <v>206</v>
      </c>
      <c r="Z9" s="339"/>
      <c r="AA9" s="339"/>
      <c r="AB9" s="339"/>
      <c r="AC9" s="340"/>
    </row>
    <row r="10" spans="1:30" ht="12.6" customHeight="1" x14ac:dyDescent="0.2">
      <c r="A10" s="5"/>
      <c r="B10" s="534"/>
      <c r="C10" s="535"/>
      <c r="D10" s="536"/>
      <c r="E10" s="537"/>
      <c r="F10" s="9"/>
      <c r="G10" s="442" t="s">
        <v>207</v>
      </c>
      <c r="H10" s="443"/>
      <c r="I10" s="443"/>
      <c r="J10" s="443"/>
      <c r="K10" s="443"/>
      <c r="L10" s="443"/>
      <c r="M10" s="443"/>
      <c r="N10" s="444"/>
      <c r="O10" s="47"/>
      <c r="P10" s="372" t="s">
        <v>208</v>
      </c>
      <c r="Q10" s="374"/>
      <c r="R10" s="374"/>
      <c r="S10" s="374"/>
      <c r="T10" s="374"/>
      <c r="U10" s="374"/>
      <c r="V10" s="374"/>
      <c r="W10" s="374"/>
      <c r="X10" s="20"/>
      <c r="Y10" s="373" t="s">
        <v>209</v>
      </c>
      <c r="Z10" s="374"/>
      <c r="AA10" s="374"/>
      <c r="AB10" s="374"/>
      <c r="AC10" s="375"/>
      <c r="AD10" s="5"/>
    </row>
    <row r="11" spans="1:30" ht="22.5" x14ac:dyDescent="0.2">
      <c r="A11" s="5"/>
      <c r="B11" s="534"/>
      <c r="C11" s="535"/>
      <c r="D11" s="536"/>
      <c r="E11" s="10" t="s">
        <v>305</v>
      </c>
      <c r="F11" s="9"/>
      <c r="G11" s="11" t="s">
        <v>143</v>
      </c>
      <c r="H11" s="11" t="s">
        <v>145</v>
      </c>
      <c r="I11" s="11" t="s">
        <v>146</v>
      </c>
      <c r="J11" s="11" t="s">
        <v>147</v>
      </c>
      <c r="K11" s="11" t="s">
        <v>148</v>
      </c>
      <c r="L11" s="12" t="s">
        <v>149</v>
      </c>
      <c r="M11" s="11" t="s">
        <v>150</v>
      </c>
      <c r="N11" s="11" t="s">
        <v>151</v>
      </c>
      <c r="O11" s="20"/>
      <c r="P11" s="97" t="s">
        <v>152</v>
      </c>
      <c r="Q11" s="13" t="s">
        <v>153</v>
      </c>
      <c r="R11" s="13" t="s">
        <v>154</v>
      </c>
      <c r="S11" s="14" t="s">
        <v>155</v>
      </c>
      <c r="T11" s="13" t="s">
        <v>156</v>
      </c>
      <c r="U11" s="13" t="s">
        <v>157</v>
      </c>
      <c r="V11" s="13" t="s">
        <v>158</v>
      </c>
      <c r="W11" s="13" t="s">
        <v>110</v>
      </c>
      <c r="X11" s="20"/>
      <c r="Y11" s="13" t="s">
        <v>306</v>
      </c>
      <c r="Z11" s="13" t="s">
        <v>306</v>
      </c>
      <c r="AA11" s="13" t="s">
        <v>307</v>
      </c>
      <c r="AB11" s="13" t="s">
        <v>307</v>
      </c>
      <c r="AC11" s="13" t="s">
        <v>210</v>
      </c>
      <c r="AD11" s="5"/>
    </row>
    <row r="12" spans="1:30" ht="22.5" x14ac:dyDescent="0.2">
      <c r="A12" s="5"/>
      <c r="B12" s="534"/>
      <c r="C12" s="535"/>
      <c r="D12" s="536"/>
      <c r="E12" s="10" t="s">
        <v>109</v>
      </c>
      <c r="F12" s="9"/>
      <c r="G12" s="11" t="s">
        <v>143</v>
      </c>
      <c r="H12" s="11" t="s">
        <v>145</v>
      </c>
      <c r="I12" s="11" t="s">
        <v>146</v>
      </c>
      <c r="J12" s="11" t="s">
        <v>147</v>
      </c>
      <c r="K12" s="11" t="s">
        <v>148</v>
      </c>
      <c r="L12" s="12" t="s">
        <v>149</v>
      </c>
      <c r="M12" s="11" t="s">
        <v>150</v>
      </c>
      <c r="N12" s="11" t="s">
        <v>151</v>
      </c>
      <c r="O12" s="9"/>
      <c r="P12" s="13" t="s">
        <v>152</v>
      </c>
      <c r="Q12" s="13" t="s">
        <v>153</v>
      </c>
      <c r="R12" s="13" t="s">
        <v>154</v>
      </c>
      <c r="S12" s="14" t="s">
        <v>155</v>
      </c>
      <c r="T12" s="13" t="s">
        <v>156</v>
      </c>
      <c r="U12" s="13" t="s">
        <v>157</v>
      </c>
      <c r="V12" s="13" t="s">
        <v>158</v>
      </c>
      <c r="W12" s="13" t="s">
        <v>110</v>
      </c>
      <c r="X12" s="9"/>
      <c r="Y12" s="13" t="s">
        <v>159</v>
      </c>
      <c r="Z12" s="13" t="s">
        <v>160</v>
      </c>
      <c r="AA12" s="13" t="s">
        <v>161</v>
      </c>
      <c r="AB12" s="13" t="s">
        <v>162</v>
      </c>
      <c r="AC12" s="13" t="s">
        <v>210</v>
      </c>
      <c r="AD12" s="5"/>
    </row>
    <row r="13" spans="1:30" ht="12.6" customHeight="1" x14ac:dyDescent="0.2">
      <c r="A13" s="5"/>
      <c r="B13" s="534"/>
      <c r="C13" s="535"/>
      <c r="D13" s="536"/>
      <c r="E13" s="10" t="s">
        <v>211</v>
      </c>
      <c r="F13" s="9"/>
      <c r="G13" s="15" t="s">
        <v>212</v>
      </c>
      <c r="H13" s="15" t="s">
        <v>213</v>
      </c>
      <c r="I13" s="15" t="s">
        <v>214</v>
      </c>
      <c r="J13" s="15" t="s">
        <v>215</v>
      </c>
      <c r="K13" s="15" t="s">
        <v>216</v>
      </c>
      <c r="L13" s="16" t="s">
        <v>217</v>
      </c>
      <c r="M13" s="15" t="s">
        <v>218</v>
      </c>
      <c r="N13" s="15" t="s">
        <v>219</v>
      </c>
      <c r="O13" s="9"/>
      <c r="P13" s="15" t="s">
        <v>220</v>
      </c>
      <c r="Q13" s="15" t="s">
        <v>221</v>
      </c>
      <c r="R13" s="15" t="s">
        <v>222</v>
      </c>
      <c r="S13" s="17" t="s">
        <v>223</v>
      </c>
      <c r="T13" s="15" t="s">
        <v>224</v>
      </c>
      <c r="U13" s="15" t="s">
        <v>225</v>
      </c>
      <c r="V13" s="15" t="s">
        <v>226</v>
      </c>
      <c r="W13" s="15" t="s">
        <v>227</v>
      </c>
      <c r="X13" s="9"/>
      <c r="Y13" s="15" t="s">
        <v>228</v>
      </c>
      <c r="Z13" s="15" t="s">
        <v>229</v>
      </c>
      <c r="AA13" s="15" t="s">
        <v>230</v>
      </c>
      <c r="AB13" s="15" t="s">
        <v>231</v>
      </c>
      <c r="AC13" s="15" t="s">
        <v>232</v>
      </c>
      <c r="AD13" s="5"/>
    </row>
    <row r="14" spans="1:30" ht="12.6" customHeight="1" x14ac:dyDescent="0.2">
      <c r="A14" s="5"/>
      <c r="B14" s="534"/>
      <c r="C14" s="535"/>
      <c r="D14" s="536"/>
      <c r="E14" s="197" t="s">
        <v>294</v>
      </c>
      <c r="F14" s="9"/>
      <c r="G14" s="13" t="s">
        <v>234</v>
      </c>
      <c r="H14" s="13" t="s">
        <v>234</v>
      </c>
      <c r="I14" s="13" t="s">
        <v>235</v>
      </c>
      <c r="J14" s="13" t="s">
        <v>235</v>
      </c>
      <c r="K14" s="13" t="s">
        <v>236</v>
      </c>
      <c r="L14" s="19" t="s">
        <v>236</v>
      </c>
      <c r="M14" s="13" t="s">
        <v>237</v>
      </c>
      <c r="N14" s="13" t="s">
        <v>237</v>
      </c>
      <c r="O14" s="9"/>
      <c r="P14" s="13" t="s">
        <v>238</v>
      </c>
      <c r="Q14" s="13" t="s">
        <v>239</v>
      </c>
      <c r="R14" s="13" t="s">
        <v>239</v>
      </c>
      <c r="S14" s="14" t="s">
        <v>240</v>
      </c>
      <c r="T14" s="13" t="s">
        <v>240</v>
      </c>
      <c r="U14" s="13" t="s">
        <v>241</v>
      </c>
      <c r="V14" s="13" t="s">
        <v>241</v>
      </c>
      <c r="W14" s="13" t="s">
        <v>242</v>
      </c>
      <c r="X14" s="9"/>
      <c r="Y14" s="13" t="s">
        <v>279</v>
      </c>
      <c r="Z14" s="13"/>
      <c r="AA14" s="13" t="s">
        <v>280</v>
      </c>
      <c r="AB14" s="13"/>
      <c r="AC14" s="13" t="s">
        <v>281</v>
      </c>
      <c r="AD14" s="5"/>
    </row>
    <row r="15" spans="1:30" ht="12.6" customHeight="1" x14ac:dyDescent="0.2">
      <c r="A15" s="5"/>
      <c r="B15" s="538" t="s">
        <v>197</v>
      </c>
      <c r="C15" s="62" t="s">
        <v>131</v>
      </c>
      <c r="D15" s="541" t="s">
        <v>285</v>
      </c>
      <c r="E15" s="472"/>
      <c r="F15" s="9"/>
      <c r="G15" s="185">
        <v>68.565771367263309</v>
      </c>
      <c r="H15" s="185">
        <v>68.545523907361414</v>
      </c>
      <c r="I15" s="185">
        <v>83.614794006957538</v>
      </c>
      <c r="J15" s="185">
        <v>83.537954562762394</v>
      </c>
      <c r="K15" s="185">
        <v>88.918000091064357</v>
      </c>
      <c r="L15" s="185">
        <v>89.232750584499058</v>
      </c>
      <c r="M15" s="185">
        <v>103.19089658237827</v>
      </c>
      <c r="N15" s="185">
        <v>103.26009605959037</v>
      </c>
      <c r="O15" s="9"/>
      <c r="P15" s="185">
        <v>103.26009605959037</v>
      </c>
      <c r="Q15" s="185">
        <v>110.39599487540659</v>
      </c>
      <c r="R15" s="185">
        <v>111.7072095389764</v>
      </c>
      <c r="S15" s="185">
        <v>114.90065469882065</v>
      </c>
      <c r="T15" s="185">
        <v>114.4180160814398</v>
      </c>
      <c r="U15" s="185">
        <v>121.05350272737377</v>
      </c>
      <c r="V15" s="185">
        <v>120.46168627822081</v>
      </c>
      <c r="W15" s="185">
        <v>126.57531856556605</v>
      </c>
      <c r="X15" s="9"/>
      <c r="Y15" s="185">
        <v>125.50081957998127</v>
      </c>
      <c r="Z15" s="185" t="s">
        <v>249</v>
      </c>
      <c r="AA15" s="185" t="s">
        <v>249</v>
      </c>
      <c r="AB15" s="185" t="s">
        <v>249</v>
      </c>
      <c r="AC15" s="185" t="s">
        <v>249</v>
      </c>
      <c r="AD15" s="5"/>
    </row>
    <row r="16" spans="1:30" ht="12.6" customHeight="1" x14ac:dyDescent="0.2">
      <c r="A16" s="5"/>
      <c r="B16" s="539"/>
      <c r="C16" s="62" t="s">
        <v>132</v>
      </c>
      <c r="D16" s="541"/>
      <c r="E16" s="472"/>
      <c r="F16" s="9"/>
      <c r="G16" s="185">
        <v>68.549277733799528</v>
      </c>
      <c r="H16" s="185">
        <v>68.529294772291379</v>
      </c>
      <c r="I16" s="185">
        <v>83.598175372645827</v>
      </c>
      <c r="J16" s="185">
        <v>83.520615948275136</v>
      </c>
      <c r="K16" s="185">
        <v>88.900349381516335</v>
      </c>
      <c r="L16" s="185">
        <v>89.215421715439106</v>
      </c>
      <c r="M16" s="185">
        <v>103.1814964830757</v>
      </c>
      <c r="N16" s="185">
        <v>103.25048926507061</v>
      </c>
      <c r="O16" s="9"/>
      <c r="P16" s="185">
        <v>103.25048926507061</v>
      </c>
      <c r="Q16" s="185">
        <v>110.37944693268375</v>
      </c>
      <c r="R16" s="185">
        <v>111.69006213727795</v>
      </c>
      <c r="S16" s="185">
        <v>114.8843354440319</v>
      </c>
      <c r="T16" s="185">
        <v>114.39960231359808</v>
      </c>
      <c r="U16" s="185">
        <v>121.02780814466783</v>
      </c>
      <c r="V16" s="185">
        <v>120.43774198122743</v>
      </c>
      <c r="W16" s="185">
        <v>126.5450819719328</v>
      </c>
      <c r="X16" s="9"/>
      <c r="Y16" s="185">
        <v>125.47176062822518</v>
      </c>
      <c r="Z16" s="185" t="s">
        <v>249</v>
      </c>
      <c r="AA16" s="185" t="s">
        <v>249</v>
      </c>
      <c r="AB16" s="185" t="s">
        <v>249</v>
      </c>
      <c r="AC16" s="185" t="s">
        <v>249</v>
      </c>
      <c r="AD16" s="5"/>
    </row>
    <row r="17" spans="1:30" ht="12.6" customHeight="1" x14ac:dyDescent="0.2">
      <c r="A17" s="5"/>
      <c r="B17" s="539"/>
      <c r="C17" s="62" t="s">
        <v>129</v>
      </c>
      <c r="D17" s="541"/>
      <c r="E17" s="472"/>
      <c r="F17" s="9"/>
      <c r="G17" s="185">
        <v>68.556743260928414</v>
      </c>
      <c r="H17" s="185">
        <v>68.536640579290776</v>
      </c>
      <c r="I17" s="185">
        <v>83.605697479013202</v>
      </c>
      <c r="J17" s="185">
        <v>83.528463939872381</v>
      </c>
      <c r="K17" s="185">
        <v>88.908338636962327</v>
      </c>
      <c r="L17" s="185">
        <v>89.223265295955429</v>
      </c>
      <c r="M17" s="185">
        <v>103.19079248395576</v>
      </c>
      <c r="N17" s="185">
        <v>103.25998967218713</v>
      </c>
      <c r="O17" s="9"/>
      <c r="P17" s="185">
        <v>103.25998967218713</v>
      </c>
      <c r="Q17" s="185">
        <v>110.39101593552665</v>
      </c>
      <c r="R17" s="185">
        <v>111.70205324303423</v>
      </c>
      <c r="S17" s="185">
        <v>114.89522129686249</v>
      </c>
      <c r="T17" s="185">
        <v>114.41188769241774</v>
      </c>
      <c r="U17" s="185">
        <v>121.04682014154253</v>
      </c>
      <c r="V17" s="185">
        <v>120.45547361108393</v>
      </c>
      <c r="W17" s="185">
        <v>126.57473445968105</v>
      </c>
      <c r="X17" s="9"/>
      <c r="Y17" s="185">
        <v>125.50026418089986</v>
      </c>
      <c r="Z17" s="185" t="s">
        <v>249</v>
      </c>
      <c r="AA17" s="185" t="s">
        <v>249</v>
      </c>
      <c r="AB17" s="185" t="s">
        <v>249</v>
      </c>
      <c r="AC17" s="185" t="s">
        <v>249</v>
      </c>
      <c r="AD17" s="5"/>
    </row>
    <row r="18" spans="1:30" ht="12.6" customHeight="1" x14ac:dyDescent="0.2">
      <c r="A18" s="5"/>
      <c r="B18" s="539"/>
      <c r="C18" s="62" t="s">
        <v>128</v>
      </c>
      <c r="D18" s="541"/>
      <c r="E18" s="472"/>
      <c r="F18" s="9"/>
      <c r="G18" s="185">
        <v>68.565747177307713</v>
      </c>
      <c r="H18" s="185">
        <v>68.545500105325445</v>
      </c>
      <c r="I18" s="185">
        <v>83.614769633672708</v>
      </c>
      <c r="J18" s="185">
        <v>83.537929133537489</v>
      </c>
      <c r="K18" s="185">
        <v>88.91797420411342</v>
      </c>
      <c r="L18" s="185">
        <v>89.232725169567033</v>
      </c>
      <c r="M18" s="185">
        <v>103.20523416154967</v>
      </c>
      <c r="N18" s="185">
        <v>103.27474890235051</v>
      </c>
      <c r="O18" s="9"/>
      <c r="P18" s="185">
        <v>103.27474890235051</v>
      </c>
      <c r="Q18" s="185">
        <v>110.40834451903547</v>
      </c>
      <c r="R18" s="185">
        <v>111.72002066613638</v>
      </c>
      <c r="S18" s="185">
        <v>114.92100619219393</v>
      </c>
      <c r="T18" s="185">
        <v>114.44093718956309</v>
      </c>
      <c r="U18" s="185">
        <v>121.08265454459803</v>
      </c>
      <c r="V18" s="185">
        <v>120.48875645470467</v>
      </c>
      <c r="W18" s="185">
        <v>126.60981518104413</v>
      </c>
      <c r="X18" s="9"/>
      <c r="Y18" s="185">
        <v>125.53404322940914</v>
      </c>
      <c r="Z18" s="185" t="s">
        <v>249</v>
      </c>
      <c r="AA18" s="185" t="s">
        <v>249</v>
      </c>
      <c r="AB18" s="185" t="s">
        <v>249</v>
      </c>
      <c r="AC18" s="185" t="s">
        <v>249</v>
      </c>
      <c r="AD18" s="5"/>
    </row>
    <row r="19" spans="1:30" ht="12.6" customHeight="1" x14ac:dyDescent="0.2">
      <c r="A19" s="5"/>
      <c r="B19" s="539"/>
      <c r="C19" s="62" t="s">
        <v>133</v>
      </c>
      <c r="D19" s="541"/>
      <c r="E19" s="472"/>
      <c r="F19" s="9"/>
      <c r="G19" s="185">
        <v>68.550813167100358</v>
      </c>
      <c r="H19" s="185">
        <v>68.530805582779863</v>
      </c>
      <c r="I19" s="185">
        <v>83.599722442586042</v>
      </c>
      <c r="J19" s="185">
        <v>83.522230042957943</v>
      </c>
      <c r="K19" s="185">
        <v>88.901992529903438</v>
      </c>
      <c r="L19" s="185">
        <v>89.21703490289589</v>
      </c>
      <c r="M19" s="185">
        <v>103.1814234863363</v>
      </c>
      <c r="N19" s="185">
        <v>103.2504146632336</v>
      </c>
      <c r="O19" s="9"/>
      <c r="P19" s="185">
        <v>103.2504146632336</v>
      </c>
      <c r="Q19" s="185">
        <v>110.38159085908389</v>
      </c>
      <c r="R19" s="185">
        <v>111.69228468957603</v>
      </c>
      <c r="S19" s="185">
        <v>114.89110859099678</v>
      </c>
      <c r="T19" s="185">
        <v>114.40723325319138</v>
      </c>
      <c r="U19" s="185">
        <v>121.04034142400069</v>
      </c>
      <c r="V19" s="185">
        <v>120.44939213964373</v>
      </c>
      <c r="W19" s="185">
        <v>126.56135408710406</v>
      </c>
      <c r="X19" s="9"/>
      <c r="Y19" s="185">
        <v>125.48742132045453</v>
      </c>
      <c r="Z19" s="185" t="s">
        <v>249</v>
      </c>
      <c r="AA19" s="185" t="s">
        <v>249</v>
      </c>
      <c r="AB19" s="185" t="s">
        <v>249</v>
      </c>
      <c r="AC19" s="185" t="s">
        <v>249</v>
      </c>
      <c r="AD19" s="5"/>
    </row>
    <row r="20" spans="1:30" ht="12.6" customHeight="1" x14ac:dyDescent="0.2">
      <c r="A20" s="5"/>
      <c r="B20" s="539"/>
      <c r="C20" s="62" t="s">
        <v>123</v>
      </c>
      <c r="D20" s="541"/>
      <c r="E20" s="472"/>
      <c r="F20" s="9"/>
      <c r="G20" s="185">
        <v>68.556725848640852</v>
      </c>
      <c r="H20" s="185">
        <v>68.536623446233506</v>
      </c>
      <c r="I20" s="185">
        <v>83.605679934762563</v>
      </c>
      <c r="J20" s="185">
        <v>83.528445635540479</v>
      </c>
      <c r="K20" s="185">
        <v>88.908320003152454</v>
      </c>
      <c r="L20" s="185">
        <v>89.223247001911744</v>
      </c>
      <c r="M20" s="185">
        <v>103.18595324217736</v>
      </c>
      <c r="N20" s="185">
        <v>103.25504402215726</v>
      </c>
      <c r="O20" s="9"/>
      <c r="P20" s="185">
        <v>103.25504402215726</v>
      </c>
      <c r="Q20" s="185">
        <v>110.38189529315571</v>
      </c>
      <c r="R20" s="185">
        <v>111.69260010496798</v>
      </c>
      <c r="S20" s="185">
        <v>114.88427922557452</v>
      </c>
      <c r="T20" s="185">
        <v>114.39954261523624</v>
      </c>
      <c r="U20" s="185">
        <v>121.02891942338647</v>
      </c>
      <c r="V20" s="185">
        <v>120.43876818656001</v>
      </c>
      <c r="W20" s="185">
        <v>126.54810698331491</v>
      </c>
      <c r="X20" s="9"/>
      <c r="Y20" s="185">
        <v>125.47467603569308</v>
      </c>
      <c r="Z20" s="185" t="s">
        <v>249</v>
      </c>
      <c r="AA20" s="185" t="s">
        <v>249</v>
      </c>
      <c r="AB20" s="185" t="s">
        <v>249</v>
      </c>
      <c r="AC20" s="185" t="s">
        <v>249</v>
      </c>
      <c r="AD20" s="5"/>
    </row>
    <row r="21" spans="1:30" ht="12.6" customHeight="1" x14ac:dyDescent="0.2">
      <c r="A21" s="5"/>
      <c r="B21" s="539"/>
      <c r="C21" s="62" t="s">
        <v>122</v>
      </c>
      <c r="D21" s="541"/>
      <c r="E21" s="472"/>
      <c r="F21" s="9"/>
      <c r="G21" s="185">
        <v>68.560160005926562</v>
      </c>
      <c r="H21" s="185">
        <v>68.5400025320222</v>
      </c>
      <c r="I21" s="185">
        <v>83.609140118610185</v>
      </c>
      <c r="J21" s="185">
        <v>83.532055727240163</v>
      </c>
      <c r="K21" s="185">
        <v>88.911995076502734</v>
      </c>
      <c r="L21" s="185">
        <v>89.226855064505457</v>
      </c>
      <c r="M21" s="185">
        <v>103.19700321494943</v>
      </c>
      <c r="N21" s="185">
        <v>103.26633696858828</v>
      </c>
      <c r="O21" s="9"/>
      <c r="P21" s="185">
        <v>103.26633696858828</v>
      </c>
      <c r="Q21" s="185">
        <v>110.39805303597517</v>
      </c>
      <c r="R21" s="185">
        <v>111.709341177252</v>
      </c>
      <c r="S21" s="185">
        <v>114.90278601608806</v>
      </c>
      <c r="T21" s="185">
        <v>114.42039745696937</v>
      </c>
      <c r="U21" s="185">
        <v>121.04798172649346</v>
      </c>
      <c r="V21" s="185">
        <v>120.45651370700574</v>
      </c>
      <c r="W21" s="185">
        <v>126.56471480313334</v>
      </c>
      <c r="X21" s="9"/>
      <c r="Y21" s="185">
        <v>125.48824111996691</v>
      </c>
      <c r="Z21" s="185" t="s">
        <v>249</v>
      </c>
      <c r="AA21" s="185" t="s">
        <v>249</v>
      </c>
      <c r="AB21" s="185" t="s">
        <v>249</v>
      </c>
      <c r="AC21" s="185" t="s">
        <v>249</v>
      </c>
      <c r="AD21" s="5"/>
    </row>
    <row r="22" spans="1:30" ht="12.6" customHeight="1" x14ac:dyDescent="0.2">
      <c r="A22" s="5"/>
      <c r="B22" s="539"/>
      <c r="C22" s="62" t="s">
        <v>126</v>
      </c>
      <c r="D22" s="541"/>
      <c r="E22" s="472"/>
      <c r="F22" s="20"/>
      <c r="G22" s="185">
        <v>68.547386682423578</v>
      </c>
      <c r="H22" s="185">
        <v>68.527434046559122</v>
      </c>
      <c r="I22" s="185">
        <v>83.596269989495994</v>
      </c>
      <c r="J22" s="185">
        <v>83.518628016940596</v>
      </c>
      <c r="K22" s="185">
        <v>88.898325667417765</v>
      </c>
      <c r="L22" s="185">
        <v>89.213434901451066</v>
      </c>
      <c r="M22" s="185">
        <v>103.18004779359447</v>
      </c>
      <c r="N22" s="185">
        <v>103.24900872090601</v>
      </c>
      <c r="O22" s="20"/>
      <c r="P22" s="185">
        <v>103.24900872090601</v>
      </c>
      <c r="Q22" s="185">
        <v>110.38013724600586</v>
      </c>
      <c r="R22" s="185">
        <v>111.6946549390581</v>
      </c>
      <c r="S22" s="185">
        <v>114.88906356222863</v>
      </c>
      <c r="T22" s="185">
        <v>114.40848643406545</v>
      </c>
      <c r="U22" s="185">
        <v>121.04212798149379</v>
      </c>
      <c r="V22" s="185">
        <v>120.44834141433503</v>
      </c>
      <c r="W22" s="185">
        <v>126.55616762721465</v>
      </c>
      <c r="X22" s="20"/>
      <c r="Y22" s="185">
        <v>125.48206645212916</v>
      </c>
      <c r="Z22" s="185" t="s">
        <v>249</v>
      </c>
      <c r="AA22" s="185" t="s">
        <v>249</v>
      </c>
      <c r="AB22" s="185" t="s">
        <v>249</v>
      </c>
      <c r="AC22" s="185" t="s">
        <v>249</v>
      </c>
      <c r="AD22" s="5"/>
    </row>
    <row r="23" spans="1:30" ht="12.6" customHeight="1" x14ac:dyDescent="0.2">
      <c r="A23" s="5"/>
      <c r="B23" s="539"/>
      <c r="C23" s="62" t="s">
        <v>130</v>
      </c>
      <c r="D23" s="541"/>
      <c r="E23" s="472"/>
      <c r="F23" s="20"/>
      <c r="G23" s="185">
        <v>68.55579000687797</v>
      </c>
      <c r="H23" s="185">
        <v>68.535702611997237</v>
      </c>
      <c r="I23" s="185">
        <v>83.604737000504613</v>
      </c>
      <c r="J23" s="185">
        <v>83.527461849912925</v>
      </c>
      <c r="K23" s="185">
        <v>88.9073185093836</v>
      </c>
      <c r="L23" s="185">
        <v>89.22226376923561</v>
      </c>
      <c r="M23" s="185">
        <v>103.18509229444641</v>
      </c>
      <c r="N23" s="185">
        <v>103.25416414337329</v>
      </c>
      <c r="O23" s="20"/>
      <c r="P23" s="185">
        <v>103.25416414337329</v>
      </c>
      <c r="Q23" s="185">
        <v>110.38686246643424</v>
      </c>
      <c r="R23" s="185">
        <v>111.69774923055448</v>
      </c>
      <c r="S23" s="185">
        <v>114.8942978176965</v>
      </c>
      <c r="T23" s="185">
        <v>114.41085689696557</v>
      </c>
      <c r="U23" s="185">
        <v>121.04378830690989</v>
      </c>
      <c r="V23" s="185">
        <v>120.45263635701144</v>
      </c>
      <c r="W23" s="185">
        <v>126.56857488821802</v>
      </c>
      <c r="X23" s="20"/>
      <c r="Y23" s="185">
        <v>125.49433359257735</v>
      </c>
      <c r="Z23" s="185" t="s">
        <v>249</v>
      </c>
      <c r="AA23" s="185" t="s">
        <v>249</v>
      </c>
      <c r="AB23" s="185" t="s">
        <v>249</v>
      </c>
      <c r="AC23" s="185" t="s">
        <v>249</v>
      </c>
      <c r="AD23" s="5"/>
    </row>
    <row r="24" spans="1:30" ht="12.6" customHeight="1" x14ac:dyDescent="0.2">
      <c r="A24" s="5"/>
      <c r="B24" s="539"/>
      <c r="C24" s="62" t="s">
        <v>135</v>
      </c>
      <c r="D24" s="541"/>
      <c r="E24" s="472"/>
      <c r="F24" s="20"/>
      <c r="G24" s="185">
        <v>68.551645969717612</v>
      </c>
      <c r="H24" s="185">
        <v>68.531625030246786</v>
      </c>
      <c r="I24" s="185">
        <v>83.600561556792172</v>
      </c>
      <c r="J24" s="185">
        <v>83.523105510668344</v>
      </c>
      <c r="K24" s="185">
        <v>88.902883756032622</v>
      </c>
      <c r="L24" s="185">
        <v>89.217909878536574</v>
      </c>
      <c r="M24" s="185">
        <v>103.18045219826936</v>
      </c>
      <c r="N24" s="185">
        <v>103.24942201788187</v>
      </c>
      <c r="O24" s="20"/>
      <c r="P24" s="185">
        <v>103.24942201788187</v>
      </c>
      <c r="Q24" s="185">
        <v>110.3805645564847</v>
      </c>
      <c r="R24" s="185">
        <v>111.69121919139204</v>
      </c>
      <c r="S24" s="185">
        <v>114.88219483508649</v>
      </c>
      <c r="T24" s="185">
        <v>114.39718367156834</v>
      </c>
      <c r="U24" s="185">
        <v>121.02601455728704</v>
      </c>
      <c r="V24" s="185">
        <v>120.43609497203327</v>
      </c>
      <c r="W24" s="185">
        <v>126.55825210065206</v>
      </c>
      <c r="X24" s="20"/>
      <c r="Y24" s="185">
        <v>125.4844290531592</v>
      </c>
      <c r="Z24" s="185" t="s">
        <v>249</v>
      </c>
      <c r="AA24" s="185" t="s">
        <v>249</v>
      </c>
      <c r="AB24" s="185" t="s">
        <v>249</v>
      </c>
      <c r="AC24" s="185" t="s">
        <v>249</v>
      </c>
      <c r="AD24" s="5"/>
    </row>
    <row r="25" spans="1:30" ht="12.6" customHeight="1" x14ac:dyDescent="0.2">
      <c r="A25" s="5"/>
      <c r="B25" s="539"/>
      <c r="C25" s="62" t="s">
        <v>134</v>
      </c>
      <c r="D25" s="541"/>
      <c r="E25" s="472"/>
      <c r="F25" s="20"/>
      <c r="G25" s="185">
        <v>68.539550896779375</v>
      </c>
      <c r="H25" s="185">
        <v>68.5197239186556</v>
      </c>
      <c r="I25" s="185">
        <v>83.588374818522794</v>
      </c>
      <c r="J25" s="185">
        <v>83.510390798210835</v>
      </c>
      <c r="K25" s="185">
        <v>88.889940178750891</v>
      </c>
      <c r="L25" s="185">
        <v>89.205202312573178</v>
      </c>
      <c r="M25" s="185">
        <v>103.17088658516163</v>
      </c>
      <c r="N25" s="185">
        <v>103.23964607013669</v>
      </c>
      <c r="O25" s="20"/>
      <c r="P25" s="185">
        <v>103.23964607013669</v>
      </c>
      <c r="Q25" s="185">
        <v>110.37504353598116</v>
      </c>
      <c r="R25" s="185">
        <v>111.68549842027564</v>
      </c>
      <c r="S25" s="185">
        <v>114.87963726752957</v>
      </c>
      <c r="T25" s="185">
        <v>114.39430782369746</v>
      </c>
      <c r="U25" s="185">
        <v>121.01750784944342</v>
      </c>
      <c r="V25" s="185">
        <v>120.42817308134462</v>
      </c>
      <c r="W25" s="185">
        <v>126.53507412297992</v>
      </c>
      <c r="X25" s="20"/>
      <c r="Y25" s="185">
        <v>125.46212437871127</v>
      </c>
      <c r="Z25" s="185" t="s">
        <v>249</v>
      </c>
      <c r="AA25" s="185" t="s">
        <v>249</v>
      </c>
      <c r="AB25" s="185" t="s">
        <v>249</v>
      </c>
      <c r="AC25" s="185" t="s">
        <v>249</v>
      </c>
      <c r="AD25" s="5"/>
    </row>
    <row r="26" spans="1:30" ht="12.6" customHeight="1" x14ac:dyDescent="0.2">
      <c r="A26" s="5"/>
      <c r="B26" s="539"/>
      <c r="C26" s="62" t="s">
        <v>124</v>
      </c>
      <c r="D26" s="541"/>
      <c r="E26" s="472"/>
      <c r="F26" s="20"/>
      <c r="G26" s="185">
        <v>68.566257480138134</v>
      </c>
      <c r="H26" s="185">
        <v>68.54600222473897</v>
      </c>
      <c r="I26" s="185">
        <v>83.615283803952153</v>
      </c>
      <c r="J26" s="185">
        <v>83.538465579558803</v>
      </c>
      <c r="K26" s="185">
        <v>88.918520306163103</v>
      </c>
      <c r="L26" s="185">
        <v>89.23326131407083</v>
      </c>
      <c r="M26" s="185">
        <v>103.19313190317045</v>
      </c>
      <c r="N26" s="185">
        <v>103.26238053200336</v>
      </c>
      <c r="O26" s="20"/>
      <c r="P26" s="185">
        <v>103.26238053200336</v>
      </c>
      <c r="Q26" s="185">
        <v>110.39362986281387</v>
      </c>
      <c r="R26" s="185">
        <v>111.70476541113041</v>
      </c>
      <c r="S26" s="185">
        <v>114.9046356255967</v>
      </c>
      <c r="T26" s="185">
        <v>114.42248377213858</v>
      </c>
      <c r="U26" s="185">
        <v>121.06347608883701</v>
      </c>
      <c r="V26" s="185">
        <v>120.47092116189678</v>
      </c>
      <c r="W26" s="185">
        <v>126.58490194252974</v>
      </c>
      <c r="X26" s="20"/>
      <c r="Y26" s="185">
        <v>125.51006076203592</v>
      </c>
      <c r="Z26" s="185" t="s">
        <v>249</v>
      </c>
      <c r="AA26" s="185" t="s">
        <v>249</v>
      </c>
      <c r="AB26" s="185" t="s">
        <v>249</v>
      </c>
      <c r="AC26" s="185" t="s">
        <v>249</v>
      </c>
      <c r="AD26" s="5"/>
    </row>
    <row r="27" spans="1:30" ht="12.6" customHeight="1" x14ac:dyDescent="0.2">
      <c r="A27" s="5"/>
      <c r="B27" s="539"/>
      <c r="C27" s="62" t="s">
        <v>127</v>
      </c>
      <c r="D27" s="541"/>
      <c r="E27" s="472"/>
      <c r="F27" s="20"/>
      <c r="G27" s="185">
        <v>68.561272633346178</v>
      </c>
      <c r="H27" s="185">
        <v>68.541097316910879</v>
      </c>
      <c r="I27" s="185">
        <v>83.610261178336188</v>
      </c>
      <c r="J27" s="185">
        <v>83.533225355384204</v>
      </c>
      <c r="K27" s="185">
        <v>88.913185757953372</v>
      </c>
      <c r="L27" s="185">
        <v>89.228024035242527</v>
      </c>
      <c r="M27" s="185">
        <v>103.20172610134659</v>
      </c>
      <c r="N27" s="185">
        <v>103.27116370474258</v>
      </c>
      <c r="O27" s="20"/>
      <c r="P27" s="185">
        <v>103.27116370474258</v>
      </c>
      <c r="Q27" s="185">
        <v>110.40261218544866</v>
      </c>
      <c r="R27" s="185">
        <v>111.71407723629213</v>
      </c>
      <c r="S27" s="185">
        <v>114.90968574928812</v>
      </c>
      <c r="T27" s="185">
        <v>114.42817758934933</v>
      </c>
      <c r="U27" s="185">
        <v>121.07147261883324</v>
      </c>
      <c r="V27" s="185">
        <v>120.47834809609292</v>
      </c>
      <c r="W27" s="185">
        <v>126.59583342312249</v>
      </c>
      <c r="X27" s="20"/>
      <c r="Y27" s="185">
        <v>125.52059600564726</v>
      </c>
      <c r="Z27" s="185" t="s">
        <v>249</v>
      </c>
      <c r="AA27" s="185" t="s">
        <v>249</v>
      </c>
      <c r="AB27" s="185" t="s">
        <v>249</v>
      </c>
      <c r="AC27" s="185" t="s">
        <v>249</v>
      </c>
      <c r="AD27" s="5"/>
    </row>
    <row r="28" spans="1:30" ht="12.6" customHeight="1" x14ac:dyDescent="0.2">
      <c r="A28" s="5"/>
      <c r="B28" s="540"/>
      <c r="C28" s="62" t="s">
        <v>125</v>
      </c>
      <c r="D28" s="541"/>
      <c r="E28" s="472"/>
      <c r="F28" s="20"/>
      <c r="G28" s="185">
        <v>68.561535547115341</v>
      </c>
      <c r="H28" s="185">
        <v>68.541356014491441</v>
      </c>
      <c r="I28" s="185">
        <v>83.610526084658687</v>
      </c>
      <c r="J28" s="185">
        <v>83.533501738419957</v>
      </c>
      <c r="K28" s="185">
        <v>88.913467115883748</v>
      </c>
      <c r="L28" s="185">
        <v>89.228300262933061</v>
      </c>
      <c r="M28" s="185">
        <v>103.1975772857277</v>
      </c>
      <c r="N28" s="185">
        <v>103.26692366239108</v>
      </c>
      <c r="O28" s="20"/>
      <c r="P28" s="185">
        <v>103.26692366239108</v>
      </c>
      <c r="Q28" s="185">
        <v>110.39865962258104</v>
      </c>
      <c r="R28" s="185">
        <v>111.70578352345682</v>
      </c>
      <c r="S28" s="185">
        <v>114.90052002495398</v>
      </c>
      <c r="T28" s="185">
        <v>114.42647410138612</v>
      </c>
      <c r="U28" s="185">
        <v>121.06777152784824</v>
      </c>
      <c r="V28" s="185">
        <v>120.48357221108611</v>
      </c>
      <c r="W28" s="185">
        <v>126.59301454762269</v>
      </c>
      <c r="X28" s="20"/>
      <c r="Y28" s="185">
        <v>125.51105855929146</v>
      </c>
      <c r="Z28" s="185" t="s">
        <v>249</v>
      </c>
      <c r="AA28" s="185" t="s">
        <v>249</v>
      </c>
      <c r="AB28" s="185" t="s">
        <v>249</v>
      </c>
      <c r="AC28" s="185" t="s">
        <v>249</v>
      </c>
      <c r="AD28" s="5"/>
    </row>
    <row r="29" spans="1:30" ht="12.6" customHeight="1" x14ac:dyDescent="0.2">
      <c r="A29" s="5"/>
      <c r="B29" s="538" t="s">
        <v>255</v>
      </c>
      <c r="C29" s="62" t="s">
        <v>131</v>
      </c>
      <c r="D29" s="541"/>
      <c r="E29" s="472"/>
      <c r="F29" s="20"/>
      <c r="G29" s="185">
        <v>90.567117574535118</v>
      </c>
      <c r="H29" s="185">
        <v>90.539715227948449</v>
      </c>
      <c r="I29" s="185">
        <v>110.93375524613953</v>
      </c>
      <c r="J29" s="185">
        <v>110.82956935883448</v>
      </c>
      <c r="K29" s="185">
        <v>118.09032386370301</v>
      </c>
      <c r="L29" s="185">
        <v>118.51679614989217</v>
      </c>
      <c r="M29" s="185">
        <v>137.28103747432181</v>
      </c>
      <c r="N29" s="185">
        <v>137.37474822713054</v>
      </c>
      <c r="O29" s="20"/>
      <c r="P29" s="185">
        <v>137.37474822713054</v>
      </c>
      <c r="Q29" s="185">
        <v>146.98247069035597</v>
      </c>
      <c r="R29" s="185">
        <v>148.78953098726072</v>
      </c>
      <c r="S29" s="185">
        <v>153.05757283847046</v>
      </c>
      <c r="T29" s="185">
        <v>152.51322827949241</v>
      </c>
      <c r="U29" s="185">
        <v>161.48084871216054</v>
      </c>
      <c r="V29" s="185">
        <v>160.72410222778456</v>
      </c>
      <c r="W29" s="185">
        <v>168.0685826419278</v>
      </c>
      <c r="X29" s="20"/>
      <c r="Y29" s="185">
        <v>166.4986566806993</v>
      </c>
      <c r="Z29" s="185" t="s">
        <v>249</v>
      </c>
      <c r="AA29" s="185" t="s">
        <v>249</v>
      </c>
      <c r="AB29" s="185" t="s">
        <v>249</v>
      </c>
      <c r="AC29" s="185" t="s">
        <v>249</v>
      </c>
      <c r="AD29" s="5"/>
    </row>
    <row r="30" spans="1:30" ht="12.6" customHeight="1" x14ac:dyDescent="0.2">
      <c r="A30" s="5"/>
      <c r="B30" s="539"/>
      <c r="C30" s="62" t="s">
        <v>132</v>
      </c>
      <c r="D30" s="541"/>
      <c r="E30" s="472"/>
      <c r="F30" s="20"/>
      <c r="G30" s="185">
        <v>90.54609019473989</v>
      </c>
      <c r="H30" s="185">
        <v>90.519025051486423</v>
      </c>
      <c r="I30" s="185">
        <v>110.91256850544242</v>
      </c>
      <c r="J30" s="185">
        <v>110.80746473084288</v>
      </c>
      <c r="K30" s="185">
        <v>118.06782135240756</v>
      </c>
      <c r="L30" s="185">
        <v>118.49470394613698</v>
      </c>
      <c r="M30" s="185">
        <v>137.26969325567961</v>
      </c>
      <c r="N30" s="185">
        <v>137.36315456476859</v>
      </c>
      <c r="O30" s="20"/>
      <c r="P30" s="185">
        <v>137.36315456476859</v>
      </c>
      <c r="Q30" s="185">
        <v>146.96230604572821</v>
      </c>
      <c r="R30" s="185">
        <v>148.76874688451312</v>
      </c>
      <c r="S30" s="185">
        <v>153.03761316947248</v>
      </c>
      <c r="T30" s="185">
        <v>152.49081670836932</v>
      </c>
      <c r="U30" s="185">
        <v>161.44950082969834</v>
      </c>
      <c r="V30" s="185">
        <v>160.69485302841051</v>
      </c>
      <c r="W30" s="185">
        <v>168.03133237582864</v>
      </c>
      <c r="X30" s="20"/>
      <c r="Y30" s="185">
        <v>166.46231249158026</v>
      </c>
      <c r="Z30" s="185" t="s">
        <v>249</v>
      </c>
      <c r="AA30" s="185" t="s">
        <v>249</v>
      </c>
      <c r="AB30" s="185" t="s">
        <v>249</v>
      </c>
      <c r="AC30" s="185" t="s">
        <v>249</v>
      </c>
      <c r="AD30" s="5"/>
    </row>
    <row r="31" spans="1:30" ht="12.6" customHeight="1" x14ac:dyDescent="0.2">
      <c r="A31" s="5"/>
      <c r="B31" s="539"/>
      <c r="C31" s="62" t="s">
        <v>129</v>
      </c>
      <c r="D31" s="541"/>
      <c r="E31" s="472"/>
      <c r="F31" s="20"/>
      <c r="G31" s="185">
        <v>90.554631742897769</v>
      </c>
      <c r="H31" s="185">
        <v>90.527429624018353</v>
      </c>
      <c r="I31" s="185">
        <v>110.9211747877151</v>
      </c>
      <c r="J31" s="185">
        <v>110.81644386882112</v>
      </c>
      <c r="K31" s="185">
        <v>118.0769621148694</v>
      </c>
      <c r="L31" s="185">
        <v>118.50367803725658</v>
      </c>
      <c r="M31" s="185">
        <v>137.28023595371837</v>
      </c>
      <c r="N31" s="185">
        <v>137.37392908219465</v>
      </c>
      <c r="O31" s="20"/>
      <c r="P31" s="185">
        <v>137.37392908219465</v>
      </c>
      <c r="Q31" s="185">
        <v>146.97498741432821</v>
      </c>
      <c r="R31" s="185">
        <v>148.78175714405452</v>
      </c>
      <c r="S31" s="185">
        <v>153.04920556322577</v>
      </c>
      <c r="T31" s="185">
        <v>152.5037434187328</v>
      </c>
      <c r="U31" s="185">
        <v>161.47027942059188</v>
      </c>
      <c r="V31" s="185">
        <v>160.71428617598053</v>
      </c>
      <c r="W31" s="185">
        <v>168.06577993437384</v>
      </c>
      <c r="X31" s="20"/>
      <c r="Y31" s="185">
        <v>166.49619911863121</v>
      </c>
      <c r="Z31" s="185" t="s">
        <v>249</v>
      </c>
      <c r="AA31" s="185" t="s">
        <v>249</v>
      </c>
      <c r="AB31" s="185" t="s">
        <v>249</v>
      </c>
      <c r="AC31" s="185" t="s">
        <v>249</v>
      </c>
      <c r="AD31" s="5"/>
    </row>
    <row r="32" spans="1:30" ht="12.6" customHeight="1" x14ac:dyDescent="0.2">
      <c r="A32" s="5"/>
      <c r="B32" s="539"/>
      <c r="C32" s="62" t="s">
        <v>128</v>
      </c>
      <c r="D32" s="541"/>
      <c r="E32" s="472"/>
      <c r="F32" s="20"/>
      <c r="G32" s="185">
        <v>90.566085462850637</v>
      </c>
      <c r="H32" s="185">
        <v>90.538699667612903</v>
      </c>
      <c r="I32" s="185">
        <v>110.93271531235592</v>
      </c>
      <c r="J32" s="185">
        <v>110.82848437130616</v>
      </c>
      <c r="K32" s="185">
        <v>118.08921934639916</v>
      </c>
      <c r="L32" s="185">
        <v>118.51571177219728</v>
      </c>
      <c r="M32" s="185">
        <v>137.2989597103923</v>
      </c>
      <c r="N32" s="185">
        <v>137.39306454845033</v>
      </c>
      <c r="O32" s="20"/>
      <c r="P32" s="185">
        <v>137.39306454845033</v>
      </c>
      <c r="Q32" s="185">
        <v>146.99821221191939</v>
      </c>
      <c r="R32" s="185">
        <v>148.80581336321671</v>
      </c>
      <c r="S32" s="185">
        <v>153.08319350618063</v>
      </c>
      <c r="T32" s="185">
        <v>152.54196742438145</v>
      </c>
      <c r="U32" s="185">
        <v>161.5173170709491</v>
      </c>
      <c r="V32" s="185">
        <v>160.75795065027589</v>
      </c>
      <c r="W32" s="185">
        <v>168.11166074758674</v>
      </c>
      <c r="X32" s="20"/>
      <c r="Y32" s="185">
        <v>166.54056806817232</v>
      </c>
      <c r="Z32" s="185" t="s">
        <v>249</v>
      </c>
      <c r="AA32" s="185" t="s">
        <v>249</v>
      </c>
      <c r="AB32" s="185" t="s">
        <v>249</v>
      </c>
      <c r="AC32" s="185" t="s">
        <v>249</v>
      </c>
      <c r="AD32" s="5"/>
    </row>
    <row r="33" spans="1:30" ht="12.6" customHeight="1" x14ac:dyDescent="0.2">
      <c r="A33" s="5"/>
      <c r="B33" s="539"/>
      <c r="C33" s="62" t="s">
        <v>133</v>
      </c>
      <c r="D33" s="541"/>
      <c r="E33" s="472"/>
      <c r="F33" s="20"/>
      <c r="G33" s="185">
        <v>90.547556444583833</v>
      </c>
      <c r="H33" s="185">
        <v>90.520467787971157</v>
      </c>
      <c r="I33" s="185">
        <v>110.91404586760278</v>
      </c>
      <c r="J33" s="185">
        <v>110.80900609774923</v>
      </c>
      <c r="K33" s="185">
        <v>118.06939046391821</v>
      </c>
      <c r="L33" s="185">
        <v>118.49624444669503</v>
      </c>
      <c r="M33" s="185">
        <v>137.26899813137376</v>
      </c>
      <c r="N33" s="185">
        <v>137.36244415563814</v>
      </c>
      <c r="O33" s="20"/>
      <c r="P33" s="185">
        <v>137.36244415563814</v>
      </c>
      <c r="Q33" s="185">
        <v>146.96461957304555</v>
      </c>
      <c r="R33" s="185">
        <v>148.77112454814815</v>
      </c>
      <c r="S33" s="185">
        <v>153.04604975974598</v>
      </c>
      <c r="T33" s="185">
        <v>152.50029132864336</v>
      </c>
      <c r="U33" s="185">
        <v>161.46515228886494</v>
      </c>
      <c r="V33" s="185">
        <v>160.70940848032686</v>
      </c>
      <c r="W33" s="185">
        <v>168.0520523863828</v>
      </c>
      <c r="X33" s="20"/>
      <c r="Y33" s="185">
        <v>166.48245877803822</v>
      </c>
      <c r="Z33" s="185" t="s">
        <v>249</v>
      </c>
      <c r="AA33" s="185" t="s">
        <v>249</v>
      </c>
      <c r="AB33" s="185" t="s">
        <v>249</v>
      </c>
      <c r="AC33" s="185" t="s">
        <v>249</v>
      </c>
      <c r="AD33" s="5"/>
    </row>
    <row r="34" spans="1:30" ht="12.6" customHeight="1" x14ac:dyDescent="0.2">
      <c r="A34" s="5"/>
      <c r="B34" s="539"/>
      <c r="C34" s="62" t="s">
        <v>123</v>
      </c>
      <c r="D34" s="541"/>
      <c r="E34" s="472"/>
      <c r="F34" s="20"/>
      <c r="G34" s="185">
        <v>90.554689231973299</v>
      </c>
      <c r="H34" s="185">
        <v>90.52748619117645</v>
      </c>
      <c r="I34" s="185">
        <v>110.92123271248501</v>
      </c>
      <c r="J34" s="185">
        <v>110.81650430310445</v>
      </c>
      <c r="K34" s="185">
        <v>118.07702363696983</v>
      </c>
      <c r="L34" s="185">
        <v>118.50373843757191</v>
      </c>
      <c r="M34" s="185">
        <v>137.27470611703933</v>
      </c>
      <c r="N34" s="185">
        <v>137.36827765203489</v>
      </c>
      <c r="O34" s="20"/>
      <c r="P34" s="185">
        <v>137.36827765203489</v>
      </c>
      <c r="Q34" s="185">
        <v>146.96516386155642</v>
      </c>
      <c r="R34" s="185">
        <v>148.77169347757575</v>
      </c>
      <c r="S34" s="185">
        <v>153.03731623623639</v>
      </c>
      <c r="T34" s="185">
        <v>152.4904789077261</v>
      </c>
      <c r="U34" s="185">
        <v>161.45028237819352</v>
      </c>
      <c r="V34" s="185">
        <v>160.69557419311451</v>
      </c>
      <c r="W34" s="185">
        <v>168.03454146468238</v>
      </c>
      <c r="X34" s="20"/>
      <c r="Y34" s="185">
        <v>166.46554915770139</v>
      </c>
      <c r="Z34" s="185" t="s">
        <v>249</v>
      </c>
      <c r="AA34" s="185" t="s">
        <v>249</v>
      </c>
      <c r="AB34" s="185" t="s">
        <v>249</v>
      </c>
      <c r="AC34" s="185" t="s">
        <v>249</v>
      </c>
      <c r="AD34" s="5"/>
    </row>
    <row r="35" spans="1:30" ht="12.6" customHeight="1" x14ac:dyDescent="0.2">
      <c r="A35" s="5"/>
      <c r="B35" s="539"/>
      <c r="C35" s="62" t="s">
        <v>122</v>
      </c>
      <c r="D35" s="541"/>
      <c r="E35" s="472"/>
      <c r="F35" s="20"/>
      <c r="G35" s="185">
        <v>90.560159994303291</v>
      </c>
      <c r="H35" s="185">
        <v>90.532869222209868</v>
      </c>
      <c r="I35" s="185">
        <v>110.92674493626322</v>
      </c>
      <c r="J35" s="185">
        <v>110.82225533662896</v>
      </c>
      <c r="K35" s="185">
        <v>118.08287818909777</v>
      </c>
      <c r="L35" s="185">
        <v>118.5094862386421</v>
      </c>
      <c r="M35" s="185">
        <v>137.28979342581226</v>
      </c>
      <c r="N35" s="185">
        <v>137.38369670991634</v>
      </c>
      <c r="O35" s="20"/>
      <c r="P35" s="185">
        <v>137.38369670991634</v>
      </c>
      <c r="Q35" s="185">
        <v>146.98659272957821</v>
      </c>
      <c r="R35" s="185">
        <v>148.79387311541902</v>
      </c>
      <c r="S35" s="185">
        <v>153.06084641349003</v>
      </c>
      <c r="T35" s="185">
        <v>152.51690130303038</v>
      </c>
      <c r="U35" s="185">
        <v>161.47498713489335</v>
      </c>
      <c r="V35" s="185">
        <v>160.71857782937983</v>
      </c>
      <c r="W35" s="185">
        <v>168.05614549201195</v>
      </c>
      <c r="X35" s="20"/>
      <c r="Y35" s="185">
        <v>166.48343447129616</v>
      </c>
      <c r="Z35" s="185" t="s">
        <v>249</v>
      </c>
      <c r="AA35" s="185" t="s">
        <v>249</v>
      </c>
      <c r="AB35" s="185" t="s">
        <v>249</v>
      </c>
      <c r="AC35" s="185" t="s">
        <v>249</v>
      </c>
      <c r="AD35" s="5"/>
    </row>
    <row r="36" spans="1:30" ht="12.6" customHeight="1" x14ac:dyDescent="0.2">
      <c r="A36" s="5"/>
      <c r="B36" s="539"/>
      <c r="C36" s="62" t="s">
        <v>126</v>
      </c>
      <c r="D36" s="541"/>
      <c r="E36" s="472"/>
      <c r="F36" s="20"/>
      <c r="G36" s="185">
        <v>90.54348404455375</v>
      </c>
      <c r="H36" s="185">
        <v>90.516460694549778</v>
      </c>
      <c r="I36" s="185">
        <v>110.9099426039393</v>
      </c>
      <c r="J36" s="185">
        <v>110.80472506565799</v>
      </c>
      <c r="K36" s="185">
        <v>118.06503237324934</v>
      </c>
      <c r="L36" s="185">
        <v>118.49196582082185</v>
      </c>
      <c r="M36" s="185">
        <v>137.26771919915112</v>
      </c>
      <c r="N36" s="185">
        <v>137.36113710146006</v>
      </c>
      <c r="O36" s="20"/>
      <c r="P36" s="185">
        <v>137.36113710146006</v>
      </c>
      <c r="Q36" s="185">
        <v>146.96326820107984</v>
      </c>
      <c r="R36" s="185">
        <v>148.77457848415884</v>
      </c>
      <c r="S36" s="185">
        <v>153.04361658388507</v>
      </c>
      <c r="T36" s="185">
        <v>152.50216532502199</v>
      </c>
      <c r="U36" s="185">
        <v>161.46782389225558</v>
      </c>
      <c r="V36" s="185">
        <v>160.70866171153111</v>
      </c>
      <c r="W36" s="185">
        <v>168.04577449734751</v>
      </c>
      <c r="X36" s="20"/>
      <c r="Y36" s="185">
        <v>166.47557342342643</v>
      </c>
      <c r="Z36" s="185" t="s">
        <v>249</v>
      </c>
      <c r="AA36" s="185" t="s">
        <v>249</v>
      </c>
      <c r="AB36" s="185" t="s">
        <v>249</v>
      </c>
      <c r="AC36" s="185" t="s">
        <v>249</v>
      </c>
      <c r="AD36" s="5"/>
    </row>
    <row r="37" spans="1:30" ht="12.6" customHeight="1" x14ac:dyDescent="0.2">
      <c r="A37" s="5"/>
      <c r="B37" s="539"/>
      <c r="C37" s="62" t="s">
        <v>130</v>
      </c>
      <c r="D37" s="541"/>
      <c r="E37" s="472"/>
      <c r="F37" s="20"/>
      <c r="G37" s="185">
        <v>90.55277915473367</v>
      </c>
      <c r="H37" s="185">
        <v>90.525606744686769</v>
      </c>
      <c r="I37" s="185">
        <v>110.91930815927955</v>
      </c>
      <c r="J37" s="185">
        <v>110.81449637119719</v>
      </c>
      <c r="K37" s="185">
        <v>118.07497956228825</v>
      </c>
      <c r="L37" s="185">
        <v>118.50173163425278</v>
      </c>
      <c r="M37" s="185">
        <v>137.27333111497819</v>
      </c>
      <c r="N37" s="185">
        <v>137.36687241557513</v>
      </c>
      <c r="O37" s="20"/>
      <c r="P37" s="185">
        <v>137.36687241557513</v>
      </c>
      <c r="Q37" s="185">
        <v>146.97043450994408</v>
      </c>
      <c r="R37" s="185">
        <v>148.77708278774176</v>
      </c>
      <c r="S37" s="185">
        <v>153.0488719837787</v>
      </c>
      <c r="T37" s="185">
        <v>152.50342045863562</v>
      </c>
      <c r="U37" s="185">
        <v>161.46777022160134</v>
      </c>
      <c r="V37" s="185">
        <v>160.711916293798</v>
      </c>
      <c r="W37" s="185">
        <v>168.05913701648814</v>
      </c>
      <c r="X37" s="20"/>
      <c r="Y37" s="185">
        <v>166.48960162195766</v>
      </c>
      <c r="Z37" s="185" t="s">
        <v>249</v>
      </c>
      <c r="AA37" s="185" t="s">
        <v>249</v>
      </c>
      <c r="AB37" s="185" t="s">
        <v>249</v>
      </c>
      <c r="AC37" s="185" t="s">
        <v>249</v>
      </c>
      <c r="AD37" s="5"/>
    </row>
    <row r="38" spans="1:30" ht="12.6" customHeight="1" x14ac:dyDescent="0.2">
      <c r="A38" s="5"/>
      <c r="B38" s="539"/>
      <c r="C38" s="62" t="s">
        <v>135</v>
      </c>
      <c r="D38" s="541"/>
      <c r="E38" s="472"/>
      <c r="F38" s="20"/>
      <c r="G38" s="185">
        <v>90.549021981319527</v>
      </c>
      <c r="H38" s="185">
        <v>90.521909822783286</v>
      </c>
      <c r="I38" s="185">
        <v>110.9155225112504</v>
      </c>
      <c r="J38" s="185">
        <v>110.81054671501421</v>
      </c>
      <c r="K38" s="185">
        <v>118.07095881229398</v>
      </c>
      <c r="L38" s="185">
        <v>118.49778419803306</v>
      </c>
      <c r="M38" s="185">
        <v>137.26836211165772</v>
      </c>
      <c r="N38" s="185">
        <v>137.36179415072587</v>
      </c>
      <c r="O38" s="20"/>
      <c r="P38" s="185">
        <v>137.36179415072587</v>
      </c>
      <c r="Q38" s="185">
        <v>146.96394752866459</v>
      </c>
      <c r="R38" s="185">
        <v>148.77045370543919</v>
      </c>
      <c r="S38" s="185">
        <v>153.03557357473014</v>
      </c>
      <c r="T38" s="185">
        <v>152.48854539047414</v>
      </c>
      <c r="U38" s="185">
        <v>161.4484070653433</v>
      </c>
      <c r="V38" s="185">
        <v>160.69385763096963</v>
      </c>
      <c r="W38" s="185">
        <v>168.05032147309819</v>
      </c>
      <c r="X38" s="20"/>
      <c r="Y38" s="185">
        <v>166.48042435056379</v>
      </c>
      <c r="Z38" s="185" t="s">
        <v>249</v>
      </c>
      <c r="AA38" s="185" t="s">
        <v>249</v>
      </c>
      <c r="AB38" s="185" t="s">
        <v>249</v>
      </c>
      <c r="AC38" s="185" t="s">
        <v>249</v>
      </c>
      <c r="AD38" s="5"/>
    </row>
    <row r="39" spans="1:30" ht="12.6" customHeight="1" x14ac:dyDescent="0.2">
      <c r="A39" s="5"/>
      <c r="B39" s="539"/>
      <c r="C39" s="62" t="s">
        <v>134</v>
      </c>
      <c r="D39" s="541"/>
      <c r="E39" s="472"/>
      <c r="F39" s="20"/>
      <c r="G39" s="185">
        <v>90.533351941383316</v>
      </c>
      <c r="H39" s="185">
        <v>90.506491073771102</v>
      </c>
      <c r="I39" s="185">
        <v>110.89973371226192</v>
      </c>
      <c r="J39" s="185">
        <v>110.79407388735923</v>
      </c>
      <c r="K39" s="185">
        <v>118.0541894737412</v>
      </c>
      <c r="L39" s="185">
        <v>118.48132062917698</v>
      </c>
      <c r="M39" s="185">
        <v>137.25579854690255</v>
      </c>
      <c r="N39" s="185">
        <v>137.34895433051187</v>
      </c>
      <c r="O39" s="20"/>
      <c r="P39" s="185">
        <v>137.34895433051187</v>
      </c>
      <c r="Q39" s="185">
        <v>146.95691580657046</v>
      </c>
      <c r="R39" s="185">
        <v>148.76318459930232</v>
      </c>
      <c r="S39" s="185">
        <v>153.03188700422967</v>
      </c>
      <c r="T39" s="185">
        <v>152.48438522640836</v>
      </c>
      <c r="U39" s="185">
        <v>161.43661419323735</v>
      </c>
      <c r="V39" s="185">
        <v>160.68287628598043</v>
      </c>
      <c r="W39" s="185">
        <v>168.01880623064417</v>
      </c>
      <c r="X39" s="20"/>
      <c r="Y39" s="185">
        <v>166.45008075433699</v>
      </c>
      <c r="Z39" s="185" t="s">
        <v>249</v>
      </c>
      <c r="AA39" s="185" t="s">
        <v>249</v>
      </c>
      <c r="AB39" s="185" t="s">
        <v>249</v>
      </c>
      <c r="AC39" s="185" t="s">
        <v>249</v>
      </c>
      <c r="AD39" s="5"/>
    </row>
    <row r="40" spans="1:30" ht="12.6" customHeight="1" x14ac:dyDescent="0.2">
      <c r="A40" s="5"/>
      <c r="B40" s="539"/>
      <c r="C40" s="62" t="s">
        <v>124</v>
      </c>
      <c r="D40" s="541"/>
      <c r="E40" s="472"/>
      <c r="F40" s="20"/>
      <c r="G40" s="185">
        <v>90.567177454328473</v>
      </c>
      <c r="H40" s="185">
        <v>90.539774147485858</v>
      </c>
      <c r="I40" s="185">
        <v>110.93381557974584</v>
      </c>
      <c r="J40" s="185">
        <v>110.82963230631385</v>
      </c>
      <c r="K40" s="185">
        <v>118.09038794423699</v>
      </c>
      <c r="L40" s="185">
        <v>118.51685906199097</v>
      </c>
      <c r="M40" s="185">
        <v>137.28400182664441</v>
      </c>
      <c r="N40" s="185">
        <v>137.37777776147172</v>
      </c>
      <c r="O40" s="20"/>
      <c r="P40" s="185">
        <v>137.37777776147172</v>
      </c>
      <c r="Q40" s="185">
        <v>146.98010953051718</v>
      </c>
      <c r="R40" s="185">
        <v>148.7871317194722</v>
      </c>
      <c r="S40" s="185">
        <v>153.06304542882961</v>
      </c>
      <c r="T40" s="185">
        <v>152.51937387788138</v>
      </c>
      <c r="U40" s="185">
        <v>161.49460502268013</v>
      </c>
      <c r="V40" s="185">
        <v>160.73683045823435</v>
      </c>
      <c r="W40" s="185">
        <v>168.08146139532414</v>
      </c>
      <c r="X40" s="20"/>
      <c r="Y40" s="185">
        <v>166.51106320148239</v>
      </c>
      <c r="Z40" s="185" t="s">
        <v>249</v>
      </c>
      <c r="AA40" s="185" t="s">
        <v>249</v>
      </c>
      <c r="AB40" s="185" t="s">
        <v>249</v>
      </c>
      <c r="AC40" s="185" t="s">
        <v>249</v>
      </c>
      <c r="AD40" s="5"/>
    </row>
    <row r="41" spans="1:30" ht="12.6" customHeight="1" x14ac:dyDescent="0.2">
      <c r="A41" s="5"/>
      <c r="B41" s="539"/>
      <c r="C41" s="62" t="s">
        <v>127</v>
      </c>
      <c r="D41" s="541"/>
      <c r="E41" s="472"/>
      <c r="F41" s="20"/>
      <c r="G41" s="185">
        <v>90.560510430644129</v>
      </c>
      <c r="H41" s="185">
        <v>90.533214038815714</v>
      </c>
      <c r="I41" s="185">
        <v>110.92709802846761</v>
      </c>
      <c r="J41" s="185">
        <v>110.82262372608236</v>
      </c>
      <c r="K41" s="185">
        <v>118.08325320956132</v>
      </c>
      <c r="L41" s="185">
        <v>118.50985442103671</v>
      </c>
      <c r="M41" s="185">
        <v>137.29435574829762</v>
      </c>
      <c r="N41" s="185">
        <v>137.38835935157988</v>
      </c>
      <c r="O41" s="20"/>
      <c r="P41" s="185">
        <v>137.38835935157988</v>
      </c>
      <c r="Q41" s="185">
        <v>146.99116772286865</v>
      </c>
      <c r="R41" s="185">
        <v>148.7985438101326</v>
      </c>
      <c r="S41" s="185">
        <v>153.06895857505964</v>
      </c>
      <c r="T41" s="185">
        <v>152.52598938275267</v>
      </c>
      <c r="U41" s="185">
        <v>161.50353869695175</v>
      </c>
      <c r="V41" s="185">
        <v>160.74512331138013</v>
      </c>
      <c r="W41" s="185">
        <v>168.09461002757854</v>
      </c>
      <c r="X41" s="20"/>
      <c r="Y41" s="185">
        <v>166.52394009290668</v>
      </c>
      <c r="Z41" s="185" t="s">
        <v>249</v>
      </c>
      <c r="AA41" s="185" t="s">
        <v>249</v>
      </c>
      <c r="AB41" s="185" t="s">
        <v>249</v>
      </c>
      <c r="AC41" s="185" t="s">
        <v>249</v>
      </c>
      <c r="AD41" s="5"/>
    </row>
    <row r="42" spans="1:30" ht="12.6" customHeight="1" x14ac:dyDescent="0.2">
      <c r="A42" s="5"/>
      <c r="B42" s="540"/>
      <c r="C42" s="62" t="s">
        <v>125</v>
      </c>
      <c r="D42" s="541"/>
      <c r="E42" s="472"/>
      <c r="F42" s="20"/>
      <c r="G42" s="185">
        <v>90.563452996014576</v>
      </c>
      <c r="H42" s="185">
        <v>90.536109416050465</v>
      </c>
      <c r="I42" s="185">
        <v>110.93006289475601</v>
      </c>
      <c r="J42" s="185">
        <v>110.82571704124992</v>
      </c>
      <c r="K42" s="185">
        <v>118.08640220440191</v>
      </c>
      <c r="L42" s="185">
        <v>118.51294599756027</v>
      </c>
      <c r="M42" s="185">
        <v>137.29258493285312</v>
      </c>
      <c r="N42" s="185">
        <v>137.38654959834642</v>
      </c>
      <c r="O42" s="20"/>
      <c r="P42" s="185">
        <v>137.38654959834642</v>
      </c>
      <c r="Q42" s="185">
        <v>146.98954234980852</v>
      </c>
      <c r="R42" s="185">
        <v>148.79160549110014</v>
      </c>
      <c r="S42" s="185">
        <v>153.06114525270391</v>
      </c>
      <c r="T42" s="185">
        <v>152.52962101673523</v>
      </c>
      <c r="U42" s="185">
        <v>161.50696522673715</v>
      </c>
      <c r="V42" s="185">
        <v>160.76007965978201</v>
      </c>
      <c r="W42" s="185">
        <v>168.09955111387231</v>
      </c>
      <c r="X42" s="20"/>
      <c r="Y42" s="185">
        <v>166.51771596407809</v>
      </c>
      <c r="Z42" s="185" t="s">
        <v>249</v>
      </c>
      <c r="AA42" s="185" t="s">
        <v>249</v>
      </c>
      <c r="AB42" s="185" t="s">
        <v>249</v>
      </c>
      <c r="AC42" s="185" t="s">
        <v>249</v>
      </c>
      <c r="AD42" s="5"/>
    </row>
    <row r="43" spans="1:30" ht="12.6" customHeight="1" x14ac:dyDescent="0.2">
      <c r="A43" s="5"/>
      <c r="B43" s="63" t="s">
        <v>115</v>
      </c>
      <c r="C43" s="223"/>
      <c r="D43" s="541"/>
      <c r="E43" s="472"/>
      <c r="F43" s="20"/>
      <c r="G43" s="185">
        <v>21.926269106402124</v>
      </c>
      <c r="H43" s="185">
        <v>21.926269106402124</v>
      </c>
      <c r="I43" s="185">
        <v>22.64764819235609</v>
      </c>
      <c r="J43" s="185">
        <v>22.505107470829557</v>
      </c>
      <c r="K43" s="185">
        <v>19.106297226763825</v>
      </c>
      <c r="L43" s="185">
        <v>19.106297226763825</v>
      </c>
      <c r="M43" s="185">
        <v>20.852393125569616</v>
      </c>
      <c r="N43" s="185">
        <v>20.849370287873604</v>
      </c>
      <c r="O43" s="20"/>
      <c r="P43" s="185">
        <v>20.849370287873604</v>
      </c>
      <c r="Q43" s="185">
        <v>21.503193401206047</v>
      </c>
      <c r="R43" s="185">
        <v>21.819481548965161</v>
      </c>
      <c r="S43" s="185">
        <v>25.256715910577427</v>
      </c>
      <c r="T43" s="185">
        <v>24.167303215101221</v>
      </c>
      <c r="U43" s="185">
        <v>23.962512789411701</v>
      </c>
      <c r="V43" s="185">
        <v>23.858648398084732</v>
      </c>
      <c r="W43" s="185">
        <v>33.366817904048837</v>
      </c>
      <c r="X43" s="20"/>
      <c r="Y43" s="185">
        <v>33.475871166766694</v>
      </c>
      <c r="Z43" s="185" t="s">
        <v>249</v>
      </c>
      <c r="AA43" s="185" t="s">
        <v>249</v>
      </c>
      <c r="AB43" s="185" t="s">
        <v>249</v>
      </c>
      <c r="AC43" s="185" t="s">
        <v>249</v>
      </c>
      <c r="AD43" s="5"/>
    </row>
    <row r="44" spans="1:30" ht="12.75" x14ac:dyDescent="0.2">
      <c r="A44" s="5"/>
      <c r="B44" s="5"/>
      <c r="C44" s="5"/>
      <c r="D44" s="21"/>
      <c r="E44" s="21"/>
      <c r="F44" s="5"/>
      <c r="G44" s="5"/>
      <c r="H44" s="5"/>
      <c r="I44" s="5"/>
      <c r="J44" s="5"/>
      <c r="K44" s="5"/>
      <c r="L44" s="5"/>
      <c r="M44" s="5"/>
      <c r="N44" s="5"/>
      <c r="O44" s="5"/>
      <c r="P44" s="5"/>
      <c r="Q44" s="5"/>
      <c r="R44" s="5"/>
      <c r="S44" s="5"/>
      <c r="T44" s="5"/>
      <c r="U44" s="5"/>
      <c r="V44" s="5"/>
      <c r="W44" s="5"/>
      <c r="X44" s="5"/>
      <c r="Y44" s="5"/>
      <c r="Z44" s="5"/>
      <c r="AA44" s="5"/>
      <c r="AB44" s="5"/>
      <c r="AC44" s="5"/>
      <c r="AD44" s="5"/>
    </row>
    <row r="45" spans="1:30" s="7" customFormat="1" ht="12.75" x14ac:dyDescent="0.2">
      <c r="B45" s="8" t="s">
        <v>319</v>
      </c>
    </row>
    <row r="46" spans="1:30" s="5" customFormat="1" ht="12.75" x14ac:dyDescent="0.2"/>
    <row r="47" spans="1:30" ht="12.75" x14ac:dyDescent="0.2">
      <c r="A47" s="5"/>
      <c r="B47" s="534" t="s">
        <v>318</v>
      </c>
      <c r="C47" s="554" t="s">
        <v>320</v>
      </c>
      <c r="D47" s="536" t="s">
        <v>261</v>
      </c>
      <c r="E47" s="552"/>
      <c r="F47" s="9"/>
      <c r="G47" s="486" t="s">
        <v>204</v>
      </c>
      <c r="H47" s="487"/>
      <c r="I47" s="487"/>
      <c r="J47" s="487"/>
      <c r="K47" s="487"/>
      <c r="L47" s="487"/>
      <c r="M47" s="487"/>
      <c r="N47" s="488"/>
      <c r="O47" s="47"/>
      <c r="P47" s="451" t="s">
        <v>289</v>
      </c>
      <c r="Q47" s="542"/>
      <c r="R47" s="542"/>
      <c r="S47" s="542"/>
      <c r="T47" s="542"/>
      <c r="U47" s="542"/>
      <c r="V47" s="542"/>
      <c r="W47" s="542"/>
      <c r="X47" s="542"/>
      <c r="Y47" s="542"/>
      <c r="Z47" s="542"/>
      <c r="AA47" s="542"/>
      <c r="AB47" s="542"/>
      <c r="AC47" s="543"/>
      <c r="AD47" s="5"/>
    </row>
    <row r="48" spans="1:30" ht="12.6" customHeight="1" x14ac:dyDescent="0.2">
      <c r="A48" s="5"/>
      <c r="B48" s="534"/>
      <c r="C48" s="555"/>
      <c r="D48" s="536"/>
      <c r="E48" s="553"/>
      <c r="F48" s="9"/>
      <c r="G48" s="442" t="s">
        <v>207</v>
      </c>
      <c r="H48" s="443"/>
      <c r="I48" s="443"/>
      <c r="J48" s="443"/>
      <c r="K48" s="443"/>
      <c r="L48" s="443"/>
      <c r="M48" s="443"/>
      <c r="N48" s="444"/>
      <c r="O48" s="47"/>
      <c r="P48" s="549" t="s">
        <v>290</v>
      </c>
      <c r="Q48" s="550"/>
      <c r="R48" s="550"/>
      <c r="S48" s="550"/>
      <c r="T48" s="550"/>
      <c r="U48" s="550"/>
      <c r="V48" s="550"/>
      <c r="W48" s="550"/>
      <c r="X48" s="550"/>
      <c r="Y48" s="550"/>
      <c r="Z48" s="550"/>
      <c r="AA48" s="550"/>
      <c r="AB48" s="550"/>
      <c r="AC48" s="551"/>
      <c r="AD48" s="5"/>
    </row>
    <row r="49" spans="1:30" ht="22.5" customHeight="1" x14ac:dyDescent="0.2">
      <c r="A49" s="5"/>
      <c r="B49" s="534"/>
      <c r="C49" s="555"/>
      <c r="D49" s="536"/>
      <c r="E49" s="10" t="s">
        <v>305</v>
      </c>
      <c r="F49" s="9"/>
      <c r="G49" s="11" t="s">
        <v>143</v>
      </c>
      <c r="H49" s="11" t="s">
        <v>145</v>
      </c>
      <c r="I49" s="11" t="s">
        <v>146</v>
      </c>
      <c r="J49" s="11" t="s">
        <v>147</v>
      </c>
      <c r="K49" s="11" t="s">
        <v>148</v>
      </c>
      <c r="L49" s="12" t="s">
        <v>149</v>
      </c>
      <c r="M49" s="11" t="s">
        <v>150</v>
      </c>
      <c r="N49" s="11" t="s">
        <v>151</v>
      </c>
      <c r="O49" s="9"/>
      <c r="P49" s="13" t="s">
        <v>152</v>
      </c>
      <c r="Q49" s="13" t="s">
        <v>153</v>
      </c>
      <c r="R49" s="13" t="s">
        <v>154</v>
      </c>
      <c r="S49" s="14" t="s">
        <v>155</v>
      </c>
      <c r="T49" s="13" t="s">
        <v>156</v>
      </c>
      <c r="U49" s="13" t="s">
        <v>157</v>
      </c>
      <c r="V49" s="13" t="s">
        <v>158</v>
      </c>
      <c r="W49" s="13" t="s">
        <v>110</v>
      </c>
      <c r="X49" s="9"/>
      <c r="Y49" s="13" t="s">
        <v>306</v>
      </c>
      <c r="Z49" s="13" t="s">
        <v>306</v>
      </c>
      <c r="AA49" s="13" t="s">
        <v>307</v>
      </c>
      <c r="AB49" s="13" t="s">
        <v>307</v>
      </c>
      <c r="AC49" s="13" t="s">
        <v>210</v>
      </c>
      <c r="AD49" s="5"/>
    </row>
    <row r="50" spans="1:30" ht="22.5" customHeight="1" x14ac:dyDescent="0.2">
      <c r="A50" s="5"/>
      <c r="B50" s="534"/>
      <c r="C50" s="555"/>
      <c r="D50" s="536"/>
      <c r="E50" s="10" t="s">
        <v>109</v>
      </c>
      <c r="F50" s="9"/>
      <c r="G50" s="11" t="s">
        <v>143</v>
      </c>
      <c r="H50" s="11" t="s">
        <v>145</v>
      </c>
      <c r="I50" s="11" t="s">
        <v>146</v>
      </c>
      <c r="J50" s="11" t="s">
        <v>147</v>
      </c>
      <c r="K50" s="11" t="s">
        <v>148</v>
      </c>
      <c r="L50" s="12" t="s">
        <v>149</v>
      </c>
      <c r="M50" s="11" t="s">
        <v>150</v>
      </c>
      <c r="N50" s="11" t="s">
        <v>151</v>
      </c>
      <c r="O50" s="9"/>
      <c r="P50" s="13" t="s">
        <v>152</v>
      </c>
      <c r="Q50" s="13" t="s">
        <v>153</v>
      </c>
      <c r="R50" s="13" t="s">
        <v>154</v>
      </c>
      <c r="S50" s="14" t="s">
        <v>155</v>
      </c>
      <c r="T50" s="13" t="s">
        <v>156</v>
      </c>
      <c r="U50" s="13" t="s">
        <v>157</v>
      </c>
      <c r="V50" s="13" t="s">
        <v>158</v>
      </c>
      <c r="W50" s="13" t="s">
        <v>110</v>
      </c>
      <c r="X50" s="9"/>
      <c r="Y50" s="13" t="s">
        <v>306</v>
      </c>
      <c r="Z50" s="13" t="s">
        <v>160</v>
      </c>
      <c r="AA50" s="13" t="s">
        <v>161</v>
      </c>
      <c r="AB50" s="13" t="s">
        <v>162</v>
      </c>
      <c r="AC50" s="13" t="s">
        <v>210</v>
      </c>
      <c r="AD50" s="5"/>
    </row>
    <row r="51" spans="1:30" ht="12.6" customHeight="1" x14ac:dyDescent="0.2">
      <c r="A51" s="5"/>
      <c r="B51" s="534"/>
      <c r="C51" s="555"/>
      <c r="D51" s="536"/>
      <c r="E51" s="10" t="s">
        <v>211</v>
      </c>
      <c r="F51" s="9"/>
      <c r="G51" s="15" t="s">
        <v>212</v>
      </c>
      <c r="H51" s="15" t="s">
        <v>213</v>
      </c>
      <c r="I51" s="15" t="s">
        <v>214</v>
      </c>
      <c r="J51" s="15" t="s">
        <v>215</v>
      </c>
      <c r="K51" s="15" t="s">
        <v>216</v>
      </c>
      <c r="L51" s="16" t="s">
        <v>217</v>
      </c>
      <c r="M51" s="15" t="s">
        <v>218</v>
      </c>
      <c r="N51" s="15" t="s">
        <v>219</v>
      </c>
      <c r="O51" s="9"/>
      <c r="P51" s="15" t="s">
        <v>220</v>
      </c>
      <c r="Q51" s="15" t="s">
        <v>221</v>
      </c>
      <c r="R51" s="15" t="s">
        <v>222</v>
      </c>
      <c r="S51" s="17" t="s">
        <v>223</v>
      </c>
      <c r="T51" s="15" t="s">
        <v>224</v>
      </c>
      <c r="U51" s="15" t="s">
        <v>225</v>
      </c>
      <c r="V51" s="15" t="s">
        <v>226</v>
      </c>
      <c r="W51" s="15" t="s">
        <v>227</v>
      </c>
      <c r="X51" s="9"/>
      <c r="Y51" s="15" t="s">
        <v>228</v>
      </c>
      <c r="Z51" s="15" t="s">
        <v>229</v>
      </c>
      <c r="AA51" s="15" t="s">
        <v>230</v>
      </c>
      <c r="AB51" s="15" t="s">
        <v>231</v>
      </c>
      <c r="AC51" s="15" t="s">
        <v>232</v>
      </c>
      <c r="AD51" s="5"/>
    </row>
    <row r="52" spans="1:30" ht="30.6" customHeight="1" x14ac:dyDescent="0.2">
      <c r="A52" s="5"/>
      <c r="B52" s="534"/>
      <c r="C52" s="556"/>
      <c r="D52" s="536"/>
      <c r="E52" s="197" t="s">
        <v>294</v>
      </c>
      <c r="F52" s="9"/>
      <c r="G52" s="13" t="s">
        <v>234</v>
      </c>
      <c r="H52" s="13" t="s">
        <v>234</v>
      </c>
      <c r="I52" s="13" t="s">
        <v>235</v>
      </c>
      <c r="J52" s="13" t="s">
        <v>235</v>
      </c>
      <c r="K52" s="13" t="s">
        <v>236</v>
      </c>
      <c r="L52" s="19" t="s">
        <v>236</v>
      </c>
      <c r="M52" s="13" t="s">
        <v>237</v>
      </c>
      <c r="N52" s="13" t="s">
        <v>237</v>
      </c>
      <c r="O52" s="9"/>
      <c r="P52" s="13" t="s">
        <v>238</v>
      </c>
      <c r="Q52" s="13" t="s">
        <v>239</v>
      </c>
      <c r="R52" s="13" t="s">
        <v>239</v>
      </c>
      <c r="S52" s="14" t="s">
        <v>240</v>
      </c>
      <c r="T52" s="13" t="s">
        <v>240</v>
      </c>
      <c r="U52" s="13" t="s">
        <v>241</v>
      </c>
      <c r="V52" s="13" t="s">
        <v>241</v>
      </c>
      <c r="W52" s="13" t="s">
        <v>242</v>
      </c>
      <c r="X52" s="9"/>
      <c r="Y52" s="13" t="s">
        <v>279</v>
      </c>
      <c r="Z52" s="13"/>
      <c r="AA52" s="13" t="s">
        <v>280</v>
      </c>
      <c r="AB52" s="13"/>
      <c r="AC52" s="13" t="s">
        <v>281</v>
      </c>
      <c r="AD52" s="5"/>
    </row>
    <row r="53" spans="1:30" ht="12.6" customHeight="1" x14ac:dyDescent="0.2">
      <c r="B53" s="544" t="s">
        <v>197</v>
      </c>
      <c r="C53" s="224" t="s">
        <v>321</v>
      </c>
      <c r="D53" s="335" t="s">
        <v>322</v>
      </c>
      <c r="E53" s="545"/>
      <c r="F53" s="20"/>
      <c r="G53" s="259">
        <v>12.858367999999999</v>
      </c>
      <c r="H53" s="259">
        <v>12.855699999999999</v>
      </c>
      <c r="I53" s="259">
        <v>15.581108399999998</v>
      </c>
      <c r="J53" s="259">
        <v>15.57996</v>
      </c>
      <c r="K53" s="259">
        <v>18.640526740000002</v>
      </c>
      <c r="L53" s="259">
        <v>18.642219999999998</v>
      </c>
      <c r="M53" s="259">
        <v>22.102678517046183</v>
      </c>
      <c r="N53" s="259">
        <v>22.098960000000002</v>
      </c>
      <c r="O53" s="20"/>
      <c r="P53" s="259">
        <v>22.098960000000002</v>
      </c>
      <c r="Q53" s="259">
        <v>23.644631305063015</v>
      </c>
      <c r="R53" s="259">
        <v>23.60952</v>
      </c>
      <c r="S53" s="259">
        <v>23.652418974429146</v>
      </c>
      <c r="T53" s="259">
        <v>23.573549999999997</v>
      </c>
      <c r="U53" s="259">
        <v>24.983646662697712</v>
      </c>
      <c r="V53" s="259">
        <v>24.993599999999997</v>
      </c>
      <c r="W53" s="259">
        <v>25.836025060581413</v>
      </c>
      <c r="X53" s="20"/>
      <c r="Y53" s="259">
        <v>25.964079999999999</v>
      </c>
      <c r="Z53" s="259" t="s">
        <v>249</v>
      </c>
      <c r="AA53" s="259" t="s">
        <v>249</v>
      </c>
      <c r="AB53" s="259" t="s">
        <v>249</v>
      </c>
      <c r="AC53" s="259" t="s">
        <v>249</v>
      </c>
      <c r="AD53" s="5"/>
    </row>
    <row r="54" spans="1:30" ht="12.75" x14ac:dyDescent="0.2">
      <c r="B54" s="544"/>
      <c r="C54" s="224" t="s">
        <v>323</v>
      </c>
      <c r="D54" s="335" t="s">
        <v>322</v>
      </c>
      <c r="E54" s="546"/>
      <c r="F54" s="20"/>
      <c r="G54" s="259">
        <v>3.1029774792790059</v>
      </c>
      <c r="H54" s="259">
        <v>3.1029774792790059</v>
      </c>
      <c r="I54" s="259">
        <v>5.1727215521988335</v>
      </c>
      <c r="J54" s="259">
        <v>5.1727215521988335</v>
      </c>
      <c r="K54" s="259">
        <v>4.5823442285238185</v>
      </c>
      <c r="L54" s="259">
        <v>4.6868844010376698</v>
      </c>
      <c r="M54" s="259">
        <v>5.3125820560931691</v>
      </c>
      <c r="N54" s="259">
        <v>5.3125820560931691</v>
      </c>
      <c r="O54" s="20"/>
      <c r="P54" s="259">
        <v>5.3125820560931691</v>
      </c>
      <c r="Q54" s="259">
        <v>5.8835962363334122</v>
      </c>
      <c r="R54" s="259">
        <v>6.1125706929592383</v>
      </c>
      <c r="S54" s="259">
        <v>6.209419523851972</v>
      </c>
      <c r="T54" s="259">
        <v>6.209419523851972</v>
      </c>
      <c r="U54" s="259">
        <v>6.8501864450773278</v>
      </c>
      <c r="V54" s="259">
        <v>6.8480043107034856</v>
      </c>
      <c r="W54" s="259">
        <v>6.0338953603312691</v>
      </c>
      <c r="X54" s="20"/>
      <c r="Y54" s="259">
        <v>5.6258217510753665</v>
      </c>
      <c r="Z54" s="259" t="s">
        <v>249</v>
      </c>
      <c r="AA54" s="259" t="s">
        <v>249</v>
      </c>
      <c r="AB54" s="259" t="s">
        <v>249</v>
      </c>
      <c r="AC54" s="259" t="s">
        <v>249</v>
      </c>
      <c r="AD54" s="5"/>
    </row>
    <row r="55" spans="1:30" ht="15" customHeight="1" x14ac:dyDescent="0.2">
      <c r="B55" s="544"/>
      <c r="C55" s="224" t="s">
        <v>324</v>
      </c>
      <c r="D55" s="335" t="s">
        <v>322</v>
      </c>
      <c r="E55" s="546"/>
      <c r="F55" s="20"/>
      <c r="G55" s="259">
        <v>3.800644849537282</v>
      </c>
      <c r="H55" s="259">
        <v>3.800644849537282</v>
      </c>
      <c r="I55" s="259">
        <v>3.840542773328024</v>
      </c>
      <c r="J55" s="259">
        <v>3.8063877486640387</v>
      </c>
      <c r="K55" s="259">
        <v>3.0414069526975425</v>
      </c>
      <c r="L55" s="259">
        <v>3.0414069526975425</v>
      </c>
      <c r="M55" s="259">
        <v>3.3175524355353234</v>
      </c>
      <c r="N55" s="259">
        <v>3.3378759371842848</v>
      </c>
      <c r="O55" s="20"/>
      <c r="P55" s="259">
        <v>3.3378759371842848</v>
      </c>
      <c r="Q55" s="259">
        <v>3.458686192546887</v>
      </c>
      <c r="R55" s="259">
        <v>3.7058915530784011</v>
      </c>
      <c r="S55" s="259">
        <v>4.5347994584924356</v>
      </c>
      <c r="T55" s="259">
        <v>4.5210234547962456</v>
      </c>
      <c r="U55" s="259">
        <v>4.4511581333846166</v>
      </c>
      <c r="V55" s="259">
        <v>4.3254615450700591</v>
      </c>
      <c r="W55" s="259">
        <v>5.3948055674536768</v>
      </c>
      <c r="X55" s="20"/>
      <c r="Y55" s="259">
        <v>5.2411778994660096</v>
      </c>
      <c r="Z55" s="259" t="s">
        <v>249</v>
      </c>
      <c r="AA55" s="259" t="s">
        <v>249</v>
      </c>
      <c r="AB55" s="259" t="s">
        <v>249</v>
      </c>
      <c r="AC55" s="259" t="s">
        <v>249</v>
      </c>
      <c r="AD55" s="5"/>
    </row>
    <row r="56" spans="1:30" ht="12.75" x14ac:dyDescent="0.2">
      <c r="B56" s="544"/>
      <c r="C56" s="224" t="s">
        <v>325</v>
      </c>
      <c r="D56" s="335" t="s">
        <v>326</v>
      </c>
      <c r="E56" s="546"/>
      <c r="F56" s="20"/>
      <c r="G56" s="259">
        <v>6.5567588596821027</v>
      </c>
      <c r="H56" s="259">
        <v>6.5567588596821027</v>
      </c>
      <c r="I56" s="259">
        <v>6.6197359495950758</v>
      </c>
      <c r="J56" s="259">
        <v>6.6197359495950758</v>
      </c>
      <c r="K56" s="259">
        <v>6.6995028867368616</v>
      </c>
      <c r="L56" s="259">
        <v>6.6995028867368616</v>
      </c>
      <c r="M56" s="259">
        <v>7.1131218301273513</v>
      </c>
      <c r="N56" s="259">
        <v>7.1131218301273513</v>
      </c>
      <c r="O56" s="20"/>
      <c r="P56" s="259">
        <v>7.1131218301273513</v>
      </c>
      <c r="Q56" s="259">
        <v>7.2804579515147188</v>
      </c>
      <c r="R56" s="259">
        <v>7.1935840895118579</v>
      </c>
      <c r="S56" s="259">
        <v>7.3593999937099728</v>
      </c>
      <c r="T56" s="259">
        <v>7.0492243060839304</v>
      </c>
      <c r="U56" s="259">
        <v>7.1089669218364691</v>
      </c>
      <c r="V56" s="259">
        <v>6.9829560851947949</v>
      </c>
      <c r="W56" s="259">
        <v>9.6262235975887975</v>
      </c>
      <c r="X56" s="20"/>
      <c r="Y56" s="259">
        <v>9.9504863797742438</v>
      </c>
      <c r="Z56" s="259" t="s">
        <v>249</v>
      </c>
      <c r="AA56" s="259" t="s">
        <v>249</v>
      </c>
      <c r="AB56" s="259" t="s">
        <v>249</v>
      </c>
      <c r="AC56" s="259" t="s">
        <v>249</v>
      </c>
      <c r="AD56" s="5"/>
    </row>
    <row r="57" spans="1:30" ht="12.75" x14ac:dyDescent="0.2">
      <c r="B57" s="544"/>
      <c r="C57" s="224" t="s">
        <v>327</v>
      </c>
      <c r="D57" s="335" t="s">
        <v>322</v>
      </c>
      <c r="E57" s="546"/>
      <c r="F57" s="20"/>
      <c r="G57" s="259">
        <v>0.23787266062646714</v>
      </c>
      <c r="H57" s="259">
        <v>0.23405804107669168</v>
      </c>
      <c r="I57" s="259">
        <v>0.23967543406253228</v>
      </c>
      <c r="J57" s="259">
        <v>0.25005905270741374</v>
      </c>
      <c r="K57" s="259">
        <v>0.25456011565614728</v>
      </c>
      <c r="L57" s="259">
        <v>0.24991850328092774</v>
      </c>
      <c r="M57" s="259">
        <v>0.25930699580357647</v>
      </c>
      <c r="N57" s="259">
        <v>0.26500879895363916</v>
      </c>
      <c r="O57" s="20"/>
      <c r="P57" s="259">
        <v>0.26500879895363916</v>
      </c>
      <c r="Q57" s="259">
        <v>0.27408717862375309</v>
      </c>
      <c r="R57" s="259">
        <v>0.2839334741516375</v>
      </c>
      <c r="S57" s="259">
        <v>0.29248246799623245</v>
      </c>
      <c r="T57" s="259">
        <v>0.3295656989188761</v>
      </c>
      <c r="U57" s="259">
        <v>0.46926337075289293</v>
      </c>
      <c r="V57" s="259">
        <v>0.43719761103565702</v>
      </c>
      <c r="W57" s="259">
        <v>0.45886420375052539</v>
      </c>
      <c r="X57" s="20"/>
      <c r="Y57" s="259">
        <v>0.44115734442042159</v>
      </c>
      <c r="Z57" s="259" t="s">
        <v>249</v>
      </c>
      <c r="AA57" s="259" t="s">
        <v>249</v>
      </c>
      <c r="AB57" s="259" t="s">
        <v>249</v>
      </c>
      <c r="AC57" s="259" t="s">
        <v>249</v>
      </c>
      <c r="AD57" s="5"/>
    </row>
    <row r="58" spans="1:30" ht="12.75" x14ac:dyDescent="0.2">
      <c r="B58" s="538" t="s">
        <v>255</v>
      </c>
      <c r="C58" s="224" t="s">
        <v>321</v>
      </c>
      <c r="D58" s="335" t="s">
        <v>322</v>
      </c>
      <c r="E58" s="546"/>
      <c r="F58" s="20"/>
      <c r="G58" s="259">
        <v>12.858367999999999</v>
      </c>
      <c r="H58" s="259">
        <v>12.855699999999999</v>
      </c>
      <c r="I58" s="259">
        <v>15.581108399999998</v>
      </c>
      <c r="J58" s="259">
        <v>15.57996</v>
      </c>
      <c r="K58" s="259">
        <v>18.640526740000002</v>
      </c>
      <c r="L58" s="259">
        <v>18.642219999999998</v>
      </c>
      <c r="M58" s="259">
        <v>22.102678517046183</v>
      </c>
      <c r="N58" s="259">
        <v>22.098960000000002</v>
      </c>
      <c r="O58" s="20"/>
      <c r="P58" s="259">
        <v>22.098960000000002</v>
      </c>
      <c r="Q58" s="259">
        <v>23.644631305063015</v>
      </c>
      <c r="R58" s="259">
        <v>23.60952</v>
      </c>
      <c r="S58" s="259">
        <v>23.652418974429146</v>
      </c>
      <c r="T58" s="259">
        <v>23.573549999999997</v>
      </c>
      <c r="U58" s="259">
        <v>24.983646662697712</v>
      </c>
      <c r="V58" s="259">
        <v>24.993599999999997</v>
      </c>
      <c r="W58" s="259">
        <v>25.836025060581413</v>
      </c>
      <c r="X58" s="20"/>
      <c r="Y58" s="259">
        <v>25.964079999999999</v>
      </c>
      <c r="Z58" s="259" t="s">
        <v>249</v>
      </c>
      <c r="AA58" s="259" t="s">
        <v>249</v>
      </c>
      <c r="AB58" s="259" t="s">
        <v>249</v>
      </c>
      <c r="AC58" s="259" t="s">
        <v>249</v>
      </c>
      <c r="AD58" s="5"/>
    </row>
    <row r="59" spans="1:30" ht="12.75" x14ac:dyDescent="0.2">
      <c r="B59" s="539"/>
      <c r="C59" s="224" t="s">
        <v>323</v>
      </c>
      <c r="D59" s="335" t="s">
        <v>322</v>
      </c>
      <c r="E59" s="546"/>
      <c r="F59" s="20"/>
      <c r="G59" s="259">
        <v>3.1029774792790059</v>
      </c>
      <c r="H59" s="259">
        <v>3.1029774792790059</v>
      </c>
      <c r="I59" s="259">
        <v>5.1727215521988335</v>
      </c>
      <c r="J59" s="259">
        <v>5.1727215521988335</v>
      </c>
      <c r="K59" s="259">
        <v>4.5823442285238185</v>
      </c>
      <c r="L59" s="259">
        <v>4.6868844010376698</v>
      </c>
      <c r="M59" s="259">
        <v>5.3125820560931691</v>
      </c>
      <c r="N59" s="259">
        <v>5.3125820560931691</v>
      </c>
      <c r="O59" s="20"/>
      <c r="P59" s="259">
        <v>5.3125820560931691</v>
      </c>
      <c r="Q59" s="259">
        <v>5.8835962363334122</v>
      </c>
      <c r="R59" s="259">
        <v>6.1125706929592383</v>
      </c>
      <c r="S59" s="259">
        <v>6.209419523851972</v>
      </c>
      <c r="T59" s="259">
        <v>6.209419523851972</v>
      </c>
      <c r="U59" s="259">
        <v>6.8501864450773278</v>
      </c>
      <c r="V59" s="259">
        <v>6.8480043107034856</v>
      </c>
      <c r="W59" s="259">
        <v>6.0338953603312691</v>
      </c>
      <c r="X59" s="20"/>
      <c r="Y59" s="259">
        <v>5.6258217510753665</v>
      </c>
      <c r="Z59" s="259" t="s">
        <v>249</v>
      </c>
      <c r="AA59" s="259" t="s">
        <v>249</v>
      </c>
      <c r="AB59" s="259" t="s">
        <v>249</v>
      </c>
      <c r="AC59" s="259" t="s">
        <v>249</v>
      </c>
      <c r="AD59" s="5"/>
    </row>
    <row r="60" spans="1:30" ht="12.75" x14ac:dyDescent="0.2">
      <c r="B60" s="539"/>
      <c r="C60" s="224" t="s">
        <v>324</v>
      </c>
      <c r="D60" s="335" t="s">
        <v>322</v>
      </c>
      <c r="E60" s="546"/>
      <c r="F60" s="20"/>
      <c r="G60" s="259">
        <v>3.800644849537282</v>
      </c>
      <c r="H60" s="259">
        <v>3.800644849537282</v>
      </c>
      <c r="I60" s="259">
        <v>3.840542773328024</v>
      </c>
      <c r="J60" s="259">
        <v>3.8063877486640387</v>
      </c>
      <c r="K60" s="259">
        <v>3.0414069526975425</v>
      </c>
      <c r="L60" s="259">
        <v>3.0414069526975425</v>
      </c>
      <c r="M60" s="259">
        <v>3.3175524355353234</v>
      </c>
      <c r="N60" s="259">
        <v>3.3378759371842848</v>
      </c>
      <c r="O60" s="20"/>
      <c r="P60" s="259">
        <v>3.3378759371842848</v>
      </c>
      <c r="Q60" s="259">
        <v>3.458686192546887</v>
      </c>
      <c r="R60" s="259">
        <v>3.7058915530784011</v>
      </c>
      <c r="S60" s="259">
        <v>4.5347994584924356</v>
      </c>
      <c r="T60" s="259">
        <v>4.5210234547962456</v>
      </c>
      <c r="U60" s="259">
        <v>4.4511581333846166</v>
      </c>
      <c r="V60" s="259">
        <v>4.3254615450700591</v>
      </c>
      <c r="W60" s="259">
        <v>5.3948055674536768</v>
      </c>
      <c r="X60" s="20"/>
      <c r="Y60" s="259">
        <v>5.2411778994660096</v>
      </c>
      <c r="Z60" s="259" t="s">
        <v>249</v>
      </c>
      <c r="AA60" s="259" t="s">
        <v>249</v>
      </c>
      <c r="AB60" s="259" t="s">
        <v>249</v>
      </c>
      <c r="AC60" s="259" t="s">
        <v>249</v>
      </c>
      <c r="AD60" s="5"/>
    </row>
    <row r="61" spans="1:30" ht="12.75" x14ac:dyDescent="0.2">
      <c r="B61" s="539"/>
      <c r="C61" s="224" t="s">
        <v>325</v>
      </c>
      <c r="D61" s="335" t="s">
        <v>326</v>
      </c>
      <c r="E61" s="546"/>
      <c r="F61" s="20"/>
      <c r="G61" s="259">
        <v>6.5567588596821027</v>
      </c>
      <c r="H61" s="259">
        <v>6.5567588596821027</v>
      </c>
      <c r="I61" s="259">
        <v>6.6197359495950758</v>
      </c>
      <c r="J61" s="259">
        <v>6.6197359495950758</v>
      </c>
      <c r="K61" s="259">
        <v>6.6995028867368616</v>
      </c>
      <c r="L61" s="259">
        <v>6.6995028867368616</v>
      </c>
      <c r="M61" s="259">
        <v>7.1131218301273513</v>
      </c>
      <c r="N61" s="259">
        <v>7.1131218301273513</v>
      </c>
      <c r="O61" s="20"/>
      <c r="P61" s="259">
        <v>7.1131218301273513</v>
      </c>
      <c r="Q61" s="259">
        <v>7.2804579515147188</v>
      </c>
      <c r="R61" s="259">
        <v>7.1935840895118579</v>
      </c>
      <c r="S61" s="259">
        <v>7.3593999937099728</v>
      </c>
      <c r="T61" s="259">
        <v>7.0492243060839304</v>
      </c>
      <c r="U61" s="259">
        <v>7.1089669218364691</v>
      </c>
      <c r="V61" s="259">
        <v>6.9829560851947949</v>
      </c>
      <c r="W61" s="259">
        <v>9.6262235975887975</v>
      </c>
      <c r="X61" s="20"/>
      <c r="Y61" s="259">
        <v>9.9504863797742438</v>
      </c>
      <c r="Z61" s="259" t="s">
        <v>249</v>
      </c>
      <c r="AA61" s="259" t="s">
        <v>249</v>
      </c>
      <c r="AB61" s="259" t="s">
        <v>249</v>
      </c>
      <c r="AC61" s="259" t="s">
        <v>249</v>
      </c>
      <c r="AD61" s="5"/>
    </row>
    <row r="62" spans="1:30" ht="12.75" x14ac:dyDescent="0.2">
      <c r="B62" s="539"/>
      <c r="C62" s="224" t="s">
        <v>327</v>
      </c>
      <c r="D62" s="335" t="s">
        <v>322</v>
      </c>
      <c r="E62" s="546"/>
      <c r="F62" s="20"/>
      <c r="G62" s="259">
        <v>0.23752471562779204</v>
      </c>
      <c r="H62" s="259">
        <v>0.23371567586087477</v>
      </c>
      <c r="I62" s="259">
        <v>0.23932485208153578</v>
      </c>
      <c r="J62" s="259">
        <v>0.24969328222948742</v>
      </c>
      <c r="K62" s="259">
        <v>0.25418776130961818</v>
      </c>
      <c r="L62" s="259">
        <v>0.24955293838976308</v>
      </c>
      <c r="M62" s="259">
        <v>0.25895352069674143</v>
      </c>
      <c r="N62" s="259">
        <v>0.26464755141678786</v>
      </c>
      <c r="O62" s="20"/>
      <c r="P62" s="259">
        <v>0.26464755141678786</v>
      </c>
      <c r="Q62" s="259">
        <v>0.27368706290633843</v>
      </c>
      <c r="R62" s="259">
        <v>0.2834963741046907</v>
      </c>
      <c r="S62" s="259">
        <v>0.29202353945261356</v>
      </c>
      <c r="T62" s="259">
        <v>0.32903062276522305</v>
      </c>
      <c r="U62" s="259">
        <v>0.46855561680713737</v>
      </c>
      <c r="V62" s="259">
        <v>0.43655170790368708</v>
      </c>
      <c r="W62" s="259">
        <v>0.45810779447214506</v>
      </c>
      <c r="X62" s="20"/>
      <c r="Y62" s="259">
        <v>0.44053206473126549</v>
      </c>
      <c r="Z62" s="259" t="s">
        <v>249</v>
      </c>
      <c r="AA62" s="259" t="s">
        <v>249</v>
      </c>
      <c r="AB62" s="259" t="s">
        <v>249</v>
      </c>
      <c r="AC62" s="259" t="s">
        <v>249</v>
      </c>
      <c r="AD62" s="5"/>
    </row>
    <row r="63" spans="1:30" ht="12.75" x14ac:dyDescent="0.2">
      <c r="B63" s="557" t="s">
        <v>115</v>
      </c>
      <c r="C63" s="224" t="s">
        <v>324</v>
      </c>
      <c r="D63" s="335" t="s">
        <v>322</v>
      </c>
      <c r="E63" s="546"/>
      <c r="F63" s="20"/>
      <c r="G63" s="259">
        <v>1.2807925205600019</v>
      </c>
      <c r="H63" s="259">
        <v>1.2807925205600019</v>
      </c>
      <c r="I63" s="259">
        <v>1.335659353563418</v>
      </c>
      <c r="J63" s="259">
        <v>1.3237809601028736</v>
      </c>
      <c r="K63" s="259">
        <v>1.0338995283355803</v>
      </c>
      <c r="L63" s="259">
        <v>1.0338995283355803</v>
      </c>
      <c r="M63" s="259">
        <v>1.1449392746201887</v>
      </c>
      <c r="N63" s="259">
        <v>1.1446873714788544</v>
      </c>
      <c r="O63" s="20"/>
      <c r="P63" s="259">
        <v>1.1446873714788544</v>
      </c>
      <c r="Q63" s="259">
        <v>1.1852279541409441</v>
      </c>
      <c r="R63" s="259">
        <v>1.2188247882877752</v>
      </c>
      <c r="S63" s="259">
        <v>1.4914429930722879</v>
      </c>
      <c r="T63" s="259">
        <v>1.4265065757514408</v>
      </c>
      <c r="U63" s="259">
        <v>1.4044621556312693</v>
      </c>
      <c r="V63" s="259">
        <v>1.406307692740828</v>
      </c>
      <c r="W63" s="259">
        <v>1.7539761922050034</v>
      </c>
      <c r="X63" s="20"/>
      <c r="Y63" s="259">
        <v>1.7360420655827042</v>
      </c>
      <c r="Z63" s="259" t="s">
        <v>249</v>
      </c>
      <c r="AA63" s="259" t="s">
        <v>249</v>
      </c>
      <c r="AB63" s="259" t="s">
        <v>249</v>
      </c>
      <c r="AC63" s="259" t="s">
        <v>249</v>
      </c>
      <c r="AD63" s="5"/>
    </row>
    <row r="64" spans="1:30" ht="12.75" x14ac:dyDescent="0.2">
      <c r="B64" s="558"/>
      <c r="C64" s="224" t="s">
        <v>325</v>
      </c>
      <c r="D64" s="335" t="s">
        <v>326</v>
      </c>
      <c r="E64" s="546"/>
      <c r="F64" s="20"/>
      <c r="G64" s="259">
        <v>6.5567588596821027</v>
      </c>
      <c r="H64" s="259">
        <v>6.5567588596821027</v>
      </c>
      <c r="I64" s="259">
        <v>6.6197359495950758</v>
      </c>
      <c r="J64" s="259">
        <v>6.6197359495950758</v>
      </c>
      <c r="K64" s="259">
        <v>6.6995028867368616</v>
      </c>
      <c r="L64" s="259">
        <v>6.6995028867368616</v>
      </c>
      <c r="M64" s="259">
        <v>7.1131218301273513</v>
      </c>
      <c r="N64" s="259">
        <v>7.1131218301273513</v>
      </c>
      <c r="O64" s="20"/>
      <c r="P64" s="259">
        <v>7.1131218301273513</v>
      </c>
      <c r="Q64" s="259">
        <v>7.2804579515147188</v>
      </c>
      <c r="R64" s="259">
        <v>7.1935840895118579</v>
      </c>
      <c r="S64" s="259">
        <v>7.3593999937099728</v>
      </c>
      <c r="T64" s="259">
        <v>7.0492243060839304</v>
      </c>
      <c r="U64" s="259">
        <v>7.1089669218364691</v>
      </c>
      <c r="V64" s="259">
        <v>6.9829560851947949</v>
      </c>
      <c r="W64" s="259">
        <v>9.6262235975887975</v>
      </c>
      <c r="X64" s="20"/>
      <c r="Y64" s="259">
        <v>9.9504863797742438</v>
      </c>
      <c r="Z64" s="259" t="s">
        <v>249</v>
      </c>
      <c r="AA64" s="259" t="s">
        <v>249</v>
      </c>
      <c r="AB64" s="259" t="s">
        <v>249</v>
      </c>
      <c r="AC64" s="259" t="s">
        <v>249</v>
      </c>
      <c r="AD64" s="5"/>
    </row>
    <row r="65" spans="1:30" s="330" customFormat="1" ht="12.75" x14ac:dyDescent="0.2">
      <c r="A65"/>
      <c r="B65" s="559"/>
      <c r="C65" s="224" t="s">
        <v>328</v>
      </c>
      <c r="D65" s="335" t="s">
        <v>326</v>
      </c>
      <c r="E65" s="547"/>
      <c r="F65" s="20"/>
      <c r="G65" s="259">
        <v>0</v>
      </c>
      <c r="H65" s="259">
        <v>0</v>
      </c>
      <c r="I65" s="259">
        <v>0</v>
      </c>
      <c r="J65" s="259">
        <v>0</v>
      </c>
      <c r="K65" s="259">
        <v>0</v>
      </c>
      <c r="L65" s="259">
        <v>0</v>
      </c>
      <c r="M65" s="259">
        <v>0</v>
      </c>
      <c r="N65" s="259">
        <v>0</v>
      </c>
      <c r="O65" s="20"/>
      <c r="P65" s="259">
        <v>0</v>
      </c>
      <c r="Q65" s="259">
        <v>0</v>
      </c>
      <c r="R65" s="259">
        <v>0</v>
      </c>
      <c r="S65" s="259">
        <v>0</v>
      </c>
      <c r="T65" s="259">
        <v>0</v>
      </c>
      <c r="U65" s="259">
        <v>0</v>
      </c>
      <c r="V65" s="259">
        <v>0</v>
      </c>
      <c r="W65" s="259">
        <v>2.6928799999999997</v>
      </c>
      <c r="X65" s="20"/>
      <c r="Y65" s="259">
        <v>2.6928799999999997</v>
      </c>
      <c r="Z65" s="259" t="s">
        <v>249</v>
      </c>
      <c r="AA65" s="259" t="s">
        <v>249</v>
      </c>
      <c r="AB65" s="259" t="s">
        <v>249</v>
      </c>
      <c r="AC65" s="259" t="s">
        <v>249</v>
      </c>
      <c r="AD65" s="5"/>
    </row>
    <row r="66" spans="1:30" ht="12.75" x14ac:dyDescent="0.2">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row>
    <row r="67" spans="1:30" ht="12.75" x14ac:dyDescent="0.2">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row>
    <row r="68" spans="1:30" s="7" customFormat="1" ht="12.75" x14ac:dyDescent="0.2">
      <c r="B68" s="8" t="s">
        <v>329</v>
      </c>
    </row>
    <row r="69" spans="1:30" s="5" customFormat="1" ht="12.75" x14ac:dyDescent="0.2">
      <c r="B69" s="6"/>
    </row>
    <row r="70" spans="1:30" s="5" customFormat="1" ht="12.75" x14ac:dyDescent="0.2"/>
    <row r="71" spans="1:30" s="5" customFormat="1" ht="25.5" x14ac:dyDescent="0.2">
      <c r="B71" s="81" t="s">
        <v>318</v>
      </c>
      <c r="C71" s="225" t="s">
        <v>320</v>
      </c>
      <c r="D71" s="100" t="s">
        <v>261</v>
      </c>
      <c r="E71" s="18" t="s">
        <v>301</v>
      </c>
      <c r="F71" s="20"/>
      <c r="G71" s="79" t="s">
        <v>234</v>
      </c>
      <c r="H71" s="79" t="s">
        <v>235</v>
      </c>
      <c r="I71" s="79" t="s">
        <v>236</v>
      </c>
    </row>
    <row r="72" spans="1:30" s="5" customFormat="1" ht="12.75" x14ac:dyDescent="0.2">
      <c r="B72" s="544" t="s">
        <v>197</v>
      </c>
      <c r="C72" s="224" t="s">
        <v>321</v>
      </c>
      <c r="D72" s="545" t="s">
        <v>285</v>
      </c>
      <c r="E72" s="548"/>
      <c r="F72" s="20"/>
      <c r="G72" s="185">
        <v>39.856246279654741</v>
      </c>
      <c r="H72" s="185">
        <v>48.299415355155737</v>
      </c>
      <c r="I72" s="185">
        <v>57.788612295619139</v>
      </c>
      <c r="L72" s="125"/>
    </row>
    <row r="73" spans="1:30" s="5" customFormat="1" ht="12.75" x14ac:dyDescent="0.2">
      <c r="B73" s="544"/>
      <c r="C73" s="224" t="s">
        <v>330</v>
      </c>
      <c r="D73" s="546"/>
      <c r="E73" s="548"/>
      <c r="F73" s="20"/>
      <c r="G73" s="185">
        <v>0.13467189887960679</v>
      </c>
      <c r="H73" s="185">
        <v>2.4831667787126381</v>
      </c>
      <c r="I73" s="185">
        <v>8.3250055785085859</v>
      </c>
      <c r="L73" s="125"/>
    </row>
    <row r="74" spans="1:30" s="5" customFormat="1" ht="12.75" x14ac:dyDescent="0.2">
      <c r="B74" s="544"/>
      <c r="C74" s="224" t="s">
        <v>323</v>
      </c>
      <c r="D74" s="546"/>
      <c r="E74" s="548"/>
      <c r="F74" s="20"/>
      <c r="G74" s="185">
        <v>9.6192301857649181</v>
      </c>
      <c r="H74" s="185">
        <v>16.035436811816385</v>
      </c>
      <c r="I74" s="185">
        <v>14.38921237332776</v>
      </c>
      <c r="L74" s="125"/>
    </row>
    <row r="75" spans="1:30" s="5" customFormat="1" ht="12.75" x14ac:dyDescent="0.2">
      <c r="B75" s="544"/>
      <c r="C75" s="224" t="s">
        <v>324</v>
      </c>
      <c r="D75" s="546"/>
      <c r="E75" s="548"/>
      <c r="F75" s="20"/>
      <c r="G75" s="185">
        <v>11.781999033565574</v>
      </c>
      <c r="H75" s="185">
        <v>11.845584599499011</v>
      </c>
      <c r="I75" s="185">
        <v>9.4283615533623824</v>
      </c>
      <c r="L75" s="125"/>
    </row>
    <row r="76" spans="1:30" s="5" customFormat="1" ht="12.75" x14ac:dyDescent="0.2">
      <c r="B76" s="544"/>
      <c r="C76" s="224" t="s">
        <v>325</v>
      </c>
      <c r="D76" s="546"/>
      <c r="E76" s="548"/>
      <c r="F76" s="20"/>
      <c r="G76" s="185">
        <v>6.5567588596821036</v>
      </c>
      <c r="H76" s="185">
        <v>6.6197359495950767</v>
      </c>
      <c r="I76" s="185">
        <v>6.6995028867368625</v>
      </c>
      <c r="J76" s="125"/>
      <c r="L76" s="125"/>
    </row>
    <row r="77" spans="1:30" s="5" customFormat="1" ht="12.75" x14ac:dyDescent="0.2">
      <c r="B77" s="544"/>
      <c r="C77" s="224" t="s">
        <v>331</v>
      </c>
      <c r="D77" s="546"/>
      <c r="E77" s="548"/>
      <c r="F77" s="20"/>
      <c r="G77" s="185">
        <v>0.73069317557103552</v>
      </c>
      <c r="H77" s="185">
        <v>0.76126450113577537</v>
      </c>
      <c r="I77" s="185">
        <v>0.78096913824533987</v>
      </c>
      <c r="L77" s="125"/>
    </row>
    <row r="78" spans="1:30" s="5" customFormat="1" ht="12.75" x14ac:dyDescent="0.2">
      <c r="B78" s="544"/>
      <c r="C78" s="226" t="s">
        <v>253</v>
      </c>
      <c r="D78" s="546"/>
      <c r="E78" s="548"/>
      <c r="F78" s="20"/>
      <c r="G78" s="190">
        <v>68.679599433117971</v>
      </c>
      <c r="H78" s="190">
        <v>86.044603995914628</v>
      </c>
      <c r="I78" s="190">
        <v>97.411663825800048</v>
      </c>
      <c r="L78" s="125"/>
    </row>
    <row r="79" spans="1:30" s="5" customFormat="1" ht="12.75" x14ac:dyDescent="0.2">
      <c r="B79" s="538" t="s">
        <v>255</v>
      </c>
      <c r="C79" s="224" t="s">
        <v>321</v>
      </c>
      <c r="D79" s="546"/>
      <c r="E79" s="548"/>
      <c r="F79" s="20"/>
      <c r="G79" s="185">
        <v>53.998364769631209</v>
      </c>
      <c r="H79" s="185">
        <v>65.437736574754297</v>
      </c>
      <c r="I79" s="185">
        <v>78.294515797066808</v>
      </c>
      <c r="L79" s="125"/>
    </row>
    <row r="80" spans="1:30" s="5" customFormat="1" ht="12.75" x14ac:dyDescent="0.2">
      <c r="B80" s="539"/>
      <c r="C80" s="224" t="s">
        <v>323</v>
      </c>
      <c r="D80" s="546"/>
      <c r="E80" s="548"/>
      <c r="F80" s="20"/>
      <c r="G80" s="185">
        <v>13.032505412971826</v>
      </c>
      <c r="H80" s="185">
        <v>21.7254305192351</v>
      </c>
      <c r="I80" s="185">
        <v>19.511538854455289</v>
      </c>
      <c r="L80" s="125"/>
    </row>
    <row r="81" spans="2:12" s="5" customFormat="1" ht="12.75" x14ac:dyDescent="0.2">
      <c r="B81" s="539"/>
      <c r="C81" s="224" t="s">
        <v>324</v>
      </c>
      <c r="D81" s="546"/>
      <c r="E81" s="548"/>
      <c r="F81" s="20"/>
      <c r="G81" s="185">
        <v>15.962708368056587</v>
      </c>
      <c r="H81" s="185">
        <v>16.043473265485858</v>
      </c>
      <c r="I81" s="185">
        <v>12.77390920132968</v>
      </c>
      <c r="L81" s="125"/>
    </row>
    <row r="82" spans="2:12" s="5" customFormat="1" ht="12.75" x14ac:dyDescent="0.2">
      <c r="B82" s="539"/>
      <c r="C82" s="224" t="s">
        <v>325</v>
      </c>
      <c r="D82" s="546"/>
      <c r="E82" s="548"/>
      <c r="F82" s="20"/>
      <c r="G82" s="185">
        <v>6.5567588596821027</v>
      </c>
      <c r="H82" s="185">
        <v>6.6197359495950767</v>
      </c>
      <c r="I82" s="185">
        <v>6.6995028867368607</v>
      </c>
      <c r="L82" s="125"/>
    </row>
    <row r="83" spans="2:12" s="5" customFormat="1" ht="12.75" x14ac:dyDescent="0.2">
      <c r="B83" s="539"/>
      <c r="C83" s="224" t="s">
        <v>331</v>
      </c>
      <c r="D83" s="546"/>
      <c r="E83" s="548"/>
      <c r="F83" s="20"/>
      <c r="G83" s="185">
        <v>0.98792297635358117</v>
      </c>
      <c r="H83" s="185">
        <v>1.0315161651082234</v>
      </c>
      <c r="I83" s="185">
        <v>1.0558090067924109</v>
      </c>
      <c r="L83" s="125"/>
    </row>
    <row r="84" spans="2:12" s="5" customFormat="1" ht="12.75" x14ac:dyDescent="0.2">
      <c r="B84" s="539"/>
      <c r="C84" s="226" t="s">
        <v>253</v>
      </c>
      <c r="D84" s="546"/>
      <c r="E84" s="548"/>
      <c r="F84" s="20"/>
      <c r="G84" s="190">
        <v>90.720460599122703</v>
      </c>
      <c r="H84" s="190">
        <v>114.29319849650949</v>
      </c>
      <c r="I84" s="190">
        <v>129.8263117632568</v>
      </c>
      <c r="L84" s="125"/>
    </row>
    <row r="85" spans="2:12" s="5" customFormat="1" ht="12.75" x14ac:dyDescent="0.2">
      <c r="B85" s="541" t="s">
        <v>115</v>
      </c>
      <c r="C85" s="224" t="s">
        <v>324</v>
      </c>
      <c r="D85" s="546"/>
      <c r="E85" s="548"/>
      <c r="F85" s="20"/>
      <c r="G85" s="185">
        <v>15.369510236881789</v>
      </c>
      <c r="H85" s="185">
        <v>15.920595779679616</v>
      </c>
      <c r="I85" s="185">
        <v>12.406794332085205</v>
      </c>
      <c r="L85" s="125"/>
    </row>
    <row r="86" spans="2:12" s="5" customFormat="1" ht="12.75" x14ac:dyDescent="0.2">
      <c r="B86" s="541"/>
      <c r="C86" s="224" t="s">
        <v>325</v>
      </c>
      <c r="D86" s="546"/>
      <c r="E86" s="548"/>
      <c r="F86" s="20"/>
      <c r="G86" s="185">
        <v>6.5567588554850307</v>
      </c>
      <c r="H86" s="185">
        <v>6.6197359453576921</v>
      </c>
      <c r="I86" s="185">
        <v>6.6995028824484173</v>
      </c>
      <c r="J86" s="125"/>
      <c r="L86" s="125"/>
    </row>
    <row r="87" spans="2:12" s="5" customFormat="1" ht="12.75" x14ac:dyDescent="0.2">
      <c r="B87" s="541"/>
      <c r="C87" s="226" t="s">
        <v>253</v>
      </c>
      <c r="D87" s="547"/>
      <c r="E87" s="548"/>
      <c r="F87" s="20"/>
      <c r="G87" s="190">
        <v>21.926269092366816</v>
      </c>
      <c r="H87" s="190">
        <v>22.540331725037305</v>
      </c>
      <c r="I87" s="190">
        <v>19.106297214533623</v>
      </c>
    </row>
    <row r="88" spans="2:12" s="5" customFormat="1" ht="12.75" x14ac:dyDescent="0.2"/>
    <row r="89" spans="2:12" s="5" customFormat="1" ht="12.75" x14ac:dyDescent="0.2"/>
    <row r="90" spans="2:12" s="5" customFormat="1" ht="12.75" hidden="1" x14ac:dyDescent="0.2"/>
    <row r="91" spans="2:12" s="5" customFormat="1" ht="12.75" hidden="1" x14ac:dyDescent="0.2"/>
    <row r="92" spans="2:12" ht="12.75" hidden="1" x14ac:dyDescent="0.2"/>
    <row r="93" spans="2:12" ht="12.75" hidden="1" x14ac:dyDescent="0.2"/>
    <row r="94" spans="2:12" ht="12.75" hidden="1" x14ac:dyDescent="0.2"/>
    <row r="95" spans="2:12" ht="12.75" hidden="1" x14ac:dyDescent="0.2"/>
    <row r="96" spans="2:12"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sheetData>
  <mergeCells count="28">
    <mergeCell ref="P47:AC47"/>
    <mergeCell ref="B72:B78"/>
    <mergeCell ref="D72:D87"/>
    <mergeCell ref="E72:E87"/>
    <mergeCell ref="B79:B84"/>
    <mergeCell ref="B85:B87"/>
    <mergeCell ref="P48:AC48"/>
    <mergeCell ref="B53:B57"/>
    <mergeCell ref="B58:B62"/>
    <mergeCell ref="B47:B52"/>
    <mergeCell ref="D47:D52"/>
    <mergeCell ref="E47:E48"/>
    <mergeCell ref="G48:N48"/>
    <mergeCell ref="C47:C52"/>
    <mergeCell ref="B63:B65"/>
    <mergeCell ref="E53:E65"/>
    <mergeCell ref="G47:N47"/>
    <mergeCell ref="B3:I3"/>
    <mergeCell ref="B9:B14"/>
    <mergeCell ref="C9:C14"/>
    <mergeCell ref="D9:D14"/>
    <mergeCell ref="E9:E10"/>
    <mergeCell ref="G9:N9"/>
    <mergeCell ref="G10:N10"/>
    <mergeCell ref="B15:B28"/>
    <mergeCell ref="D15:D43"/>
    <mergeCell ref="E15:E43"/>
    <mergeCell ref="B29:B42"/>
  </mergeCells>
  <phoneticPr fontId="55" type="noConversion"/>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pageSetUpPr autoPageBreaks="0"/>
  </sheetPr>
  <dimension ref="A1"/>
  <sheetViews>
    <sheetView workbookViewId="0"/>
  </sheetViews>
  <sheetFormatPr defaultRowHeight="12.75" x14ac:dyDescent="0.2"/>
  <sheetData/>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3">
    <tabColor theme="7" tint="0.79998168889431442"/>
    <pageSetUpPr autoPageBreaks="0"/>
  </sheetPr>
  <dimension ref="A1:AE285"/>
  <sheetViews>
    <sheetView zoomScaleNormal="100" workbookViewId="0"/>
  </sheetViews>
  <sheetFormatPr defaultColWidth="0" defaultRowHeight="14.25" zeroHeight="1" x14ac:dyDescent="0.2"/>
  <cols>
    <col min="1" max="1" width="9" style="89" customWidth="1"/>
    <col min="2" max="2" width="21.375" style="89" customWidth="1"/>
    <col min="3" max="3" width="13.25" style="89" customWidth="1"/>
    <col min="4" max="4" width="11.5" style="89" customWidth="1"/>
    <col min="5" max="5" width="19.75" style="89" customWidth="1"/>
    <col min="6" max="6" width="25.125" style="89" customWidth="1"/>
    <col min="7" max="7" width="2.5" style="89" customWidth="1"/>
    <col min="8" max="15" width="15.625" style="89" customWidth="1"/>
    <col min="16" max="16" width="2.5" style="89" customWidth="1"/>
    <col min="17" max="24" width="15.625" style="89" customWidth="1"/>
    <col min="25" max="25" width="2.5" style="89" customWidth="1"/>
    <col min="26" max="30" width="15.625" style="89" customWidth="1"/>
    <col min="31" max="31" width="9" style="89" customWidth="1"/>
    <col min="32" max="16384" width="0" style="89" hidden="1"/>
  </cols>
  <sheetData>
    <row r="1" spans="1:31" s="83" customFormat="1" ht="12.6" customHeight="1" x14ac:dyDescent="0.2"/>
    <row r="2" spans="1:31" s="83" customFormat="1" ht="18.600000000000001" customHeight="1" x14ac:dyDescent="0.25">
      <c r="B2" s="3" t="s">
        <v>332</v>
      </c>
      <c r="C2" s="3"/>
      <c r="D2" s="3"/>
      <c r="E2" s="3"/>
    </row>
    <row r="3" spans="1:31" s="83" customFormat="1" ht="25.35" customHeight="1" x14ac:dyDescent="0.2">
      <c r="B3" s="560" t="s">
        <v>333</v>
      </c>
      <c r="C3" s="560"/>
      <c r="D3" s="560"/>
      <c r="E3" s="560"/>
      <c r="F3" s="560"/>
      <c r="G3" s="560"/>
      <c r="H3" s="560"/>
      <c r="I3" s="560"/>
      <c r="J3" s="560"/>
      <c r="K3" s="560"/>
      <c r="L3" s="85"/>
      <c r="M3" s="85"/>
      <c r="N3" s="85"/>
      <c r="O3" s="85"/>
      <c r="P3" s="85"/>
      <c r="Q3" s="85"/>
      <c r="R3" s="85"/>
      <c r="Y3" s="85"/>
    </row>
    <row r="4" spans="1:31" s="83" customFormat="1" ht="16.350000000000001" customHeight="1" x14ac:dyDescent="0.2">
      <c r="B4" s="86"/>
      <c r="C4" s="86"/>
      <c r="D4" s="86"/>
      <c r="E4" s="86"/>
      <c r="F4" s="86"/>
      <c r="G4" s="84"/>
      <c r="H4" s="84"/>
      <c r="J4" s="85"/>
      <c r="K4" s="85"/>
      <c r="L4" s="85"/>
      <c r="M4" s="85"/>
      <c r="N4" s="85"/>
      <c r="O4" s="85"/>
      <c r="P4" s="85"/>
      <c r="Q4" s="85"/>
      <c r="R4" s="85"/>
      <c r="Y4" s="85"/>
    </row>
    <row r="5" spans="1:31" s="78" customFormat="1" ht="11.25" x14ac:dyDescent="0.15"/>
    <row r="6" spans="1:31" s="7" customFormat="1" ht="12.75" x14ac:dyDescent="0.2">
      <c r="B6" s="8" t="s">
        <v>334</v>
      </c>
    </row>
    <row r="7" spans="1:31" s="78" customFormat="1" ht="11.25" x14ac:dyDescent="0.15">
      <c r="B7" s="82"/>
    </row>
    <row r="8" spans="1:31" s="78" customFormat="1" ht="11.25" x14ac:dyDescent="0.15"/>
    <row r="9" spans="1:31" s="76" customFormat="1" ht="11.25" x14ac:dyDescent="0.15">
      <c r="A9" s="78"/>
      <c r="B9" s="567" t="s">
        <v>260</v>
      </c>
      <c r="C9" s="568" t="s">
        <v>198</v>
      </c>
      <c r="D9" s="571" t="s">
        <v>261</v>
      </c>
      <c r="E9" s="445" t="s">
        <v>203</v>
      </c>
      <c r="F9" s="572"/>
      <c r="G9" s="20"/>
      <c r="H9" s="451" t="s">
        <v>204</v>
      </c>
      <c r="I9" s="452"/>
      <c r="J9" s="452"/>
      <c r="K9" s="452"/>
      <c r="L9" s="452"/>
      <c r="M9" s="452"/>
      <c r="N9" s="452"/>
      <c r="O9" s="453"/>
      <c r="P9" s="20"/>
      <c r="Q9" s="348" t="s">
        <v>205</v>
      </c>
      <c r="R9" s="339"/>
      <c r="S9" s="339"/>
      <c r="T9" s="339"/>
      <c r="U9" s="339"/>
      <c r="V9" s="339"/>
      <c r="W9" s="339"/>
      <c r="X9" s="339"/>
      <c r="Y9" s="20"/>
      <c r="Z9" s="349" t="s">
        <v>206</v>
      </c>
      <c r="AA9" s="339"/>
      <c r="AB9" s="339"/>
      <c r="AC9" s="339"/>
      <c r="AD9" s="340"/>
      <c r="AE9" s="78"/>
    </row>
    <row r="10" spans="1:31" s="76" customFormat="1" ht="11.25" customHeight="1" x14ac:dyDescent="0.15">
      <c r="A10" s="78"/>
      <c r="B10" s="567"/>
      <c r="C10" s="569"/>
      <c r="D10" s="571"/>
      <c r="E10" s="445"/>
      <c r="F10" s="573"/>
      <c r="G10" s="20"/>
      <c r="H10" s="442" t="s">
        <v>207</v>
      </c>
      <c r="I10" s="443"/>
      <c r="J10" s="443"/>
      <c r="K10" s="443"/>
      <c r="L10" s="443"/>
      <c r="M10" s="443"/>
      <c r="N10" s="443"/>
      <c r="O10" s="444"/>
      <c r="P10" s="20"/>
      <c r="Q10" s="372" t="s">
        <v>208</v>
      </c>
      <c r="R10" s="342"/>
      <c r="S10" s="342"/>
      <c r="T10" s="342"/>
      <c r="U10" s="342"/>
      <c r="V10" s="342"/>
      <c r="W10" s="342"/>
      <c r="X10" s="342"/>
      <c r="Y10" s="20"/>
      <c r="Z10" s="373" t="s">
        <v>209</v>
      </c>
      <c r="AA10" s="342"/>
      <c r="AB10" s="342"/>
      <c r="AC10" s="342"/>
      <c r="AD10" s="343"/>
      <c r="AE10" s="78"/>
    </row>
    <row r="11" spans="1:31" s="76" customFormat="1" ht="25.35" customHeight="1" x14ac:dyDescent="0.15">
      <c r="A11" s="78"/>
      <c r="B11" s="567"/>
      <c r="C11" s="569"/>
      <c r="D11" s="571"/>
      <c r="E11" s="445"/>
      <c r="F11" s="10" t="s">
        <v>305</v>
      </c>
      <c r="G11" s="20"/>
      <c r="H11" s="11" t="s">
        <v>143</v>
      </c>
      <c r="I11" s="11" t="s">
        <v>145</v>
      </c>
      <c r="J11" s="11" t="s">
        <v>146</v>
      </c>
      <c r="K11" s="11" t="s">
        <v>147</v>
      </c>
      <c r="L11" s="11" t="s">
        <v>148</v>
      </c>
      <c r="M11" s="12" t="s">
        <v>149</v>
      </c>
      <c r="N11" s="11" t="s">
        <v>150</v>
      </c>
      <c r="O11" s="11" t="s">
        <v>151</v>
      </c>
      <c r="P11" s="20"/>
      <c r="Q11" s="97" t="s">
        <v>152</v>
      </c>
      <c r="R11" s="13" t="s">
        <v>153</v>
      </c>
      <c r="S11" s="13" t="s">
        <v>154</v>
      </c>
      <c r="T11" s="14" t="s">
        <v>155</v>
      </c>
      <c r="U11" s="13" t="s">
        <v>156</v>
      </c>
      <c r="V11" s="13" t="s">
        <v>157</v>
      </c>
      <c r="W11" s="13" t="s">
        <v>158</v>
      </c>
      <c r="X11" s="13" t="s">
        <v>110</v>
      </c>
      <c r="Y11" s="20"/>
      <c r="Z11" s="13" t="s">
        <v>306</v>
      </c>
      <c r="AA11" s="13" t="s">
        <v>306</v>
      </c>
      <c r="AB11" s="13" t="s">
        <v>307</v>
      </c>
      <c r="AC11" s="13" t="s">
        <v>307</v>
      </c>
      <c r="AD11" s="13" t="s">
        <v>210</v>
      </c>
      <c r="AE11" s="78"/>
    </row>
    <row r="12" spans="1:31" s="76" customFormat="1" ht="25.35" customHeight="1" x14ac:dyDescent="0.15">
      <c r="A12" s="78"/>
      <c r="B12" s="567"/>
      <c r="C12" s="569"/>
      <c r="D12" s="571"/>
      <c r="E12" s="445"/>
      <c r="F12" s="10" t="s">
        <v>109</v>
      </c>
      <c r="G12" s="9"/>
      <c r="H12" s="11" t="s">
        <v>143</v>
      </c>
      <c r="I12" s="11" t="s">
        <v>145</v>
      </c>
      <c r="J12" s="11" t="s">
        <v>146</v>
      </c>
      <c r="K12" s="11" t="s">
        <v>147</v>
      </c>
      <c r="L12" s="11" t="s">
        <v>148</v>
      </c>
      <c r="M12" s="12" t="s">
        <v>149</v>
      </c>
      <c r="N12" s="11" t="s">
        <v>150</v>
      </c>
      <c r="O12" s="11" t="s">
        <v>151</v>
      </c>
      <c r="P12" s="9"/>
      <c r="Q12" s="13" t="s">
        <v>152</v>
      </c>
      <c r="R12" s="13" t="s">
        <v>153</v>
      </c>
      <c r="S12" s="13" t="s">
        <v>154</v>
      </c>
      <c r="T12" s="14" t="s">
        <v>155</v>
      </c>
      <c r="U12" s="13" t="s">
        <v>156</v>
      </c>
      <c r="V12" s="13" t="s">
        <v>157</v>
      </c>
      <c r="W12" s="13" t="s">
        <v>158</v>
      </c>
      <c r="X12" s="13" t="s">
        <v>110</v>
      </c>
      <c r="Y12" s="9"/>
      <c r="Z12" s="13" t="s">
        <v>159</v>
      </c>
      <c r="AA12" s="13" t="s">
        <v>160</v>
      </c>
      <c r="AB12" s="13" t="s">
        <v>161</v>
      </c>
      <c r="AC12" s="13" t="s">
        <v>162</v>
      </c>
      <c r="AD12" s="13" t="s">
        <v>210</v>
      </c>
      <c r="AE12" s="78"/>
    </row>
    <row r="13" spans="1:31" s="76" customFormat="1" ht="15" customHeight="1" x14ac:dyDescent="0.15">
      <c r="A13" s="78"/>
      <c r="B13" s="567"/>
      <c r="C13" s="569"/>
      <c r="D13" s="571"/>
      <c r="E13" s="445"/>
      <c r="F13" s="10" t="s">
        <v>211</v>
      </c>
      <c r="G13" s="20"/>
      <c r="H13" s="15" t="s">
        <v>212</v>
      </c>
      <c r="I13" s="15" t="s">
        <v>213</v>
      </c>
      <c r="J13" s="15" t="s">
        <v>214</v>
      </c>
      <c r="K13" s="15" t="s">
        <v>215</v>
      </c>
      <c r="L13" s="15" t="s">
        <v>216</v>
      </c>
      <c r="M13" s="16" t="s">
        <v>217</v>
      </c>
      <c r="N13" s="15" t="s">
        <v>218</v>
      </c>
      <c r="O13" s="15" t="s">
        <v>219</v>
      </c>
      <c r="P13" s="20"/>
      <c r="Q13" s="15" t="s">
        <v>220</v>
      </c>
      <c r="R13" s="15" t="s">
        <v>221</v>
      </c>
      <c r="S13" s="15" t="s">
        <v>222</v>
      </c>
      <c r="T13" s="17" t="s">
        <v>223</v>
      </c>
      <c r="U13" s="15" t="s">
        <v>224</v>
      </c>
      <c r="V13" s="15" t="s">
        <v>225</v>
      </c>
      <c r="W13" s="15" t="s">
        <v>226</v>
      </c>
      <c r="X13" s="15" t="s">
        <v>227</v>
      </c>
      <c r="Y13" s="20"/>
      <c r="Z13" s="15" t="s">
        <v>228</v>
      </c>
      <c r="AA13" s="15" t="s">
        <v>229</v>
      </c>
      <c r="AB13" s="15" t="s">
        <v>230</v>
      </c>
      <c r="AC13" s="15" t="s">
        <v>231</v>
      </c>
      <c r="AD13" s="15" t="s">
        <v>232</v>
      </c>
      <c r="AE13" s="78"/>
    </row>
    <row r="14" spans="1:31" s="76" customFormat="1" ht="15" customHeight="1" x14ac:dyDescent="0.15">
      <c r="A14" s="78"/>
      <c r="B14" s="567"/>
      <c r="C14" s="570"/>
      <c r="D14" s="571"/>
      <c r="E14" s="445"/>
      <c r="F14" s="18" t="s">
        <v>233</v>
      </c>
      <c r="G14" s="20"/>
      <c r="H14" s="13" t="s">
        <v>234</v>
      </c>
      <c r="I14" s="13" t="s">
        <v>234</v>
      </c>
      <c r="J14" s="13" t="s">
        <v>235</v>
      </c>
      <c r="K14" s="13" t="s">
        <v>235</v>
      </c>
      <c r="L14" s="13" t="s">
        <v>236</v>
      </c>
      <c r="M14" s="19" t="s">
        <v>236</v>
      </c>
      <c r="N14" s="13" t="s">
        <v>237</v>
      </c>
      <c r="O14" s="13" t="s">
        <v>237</v>
      </c>
      <c r="P14" s="20"/>
      <c r="Q14" s="13" t="s">
        <v>238</v>
      </c>
      <c r="R14" s="13" t="s">
        <v>239</v>
      </c>
      <c r="S14" s="13" t="s">
        <v>239</v>
      </c>
      <c r="T14" s="14" t="s">
        <v>240</v>
      </c>
      <c r="U14" s="13" t="s">
        <v>240</v>
      </c>
      <c r="V14" s="13" t="s">
        <v>241</v>
      </c>
      <c r="W14" s="13" t="s">
        <v>241</v>
      </c>
      <c r="X14" s="13" t="s">
        <v>242</v>
      </c>
      <c r="Y14" s="20"/>
      <c r="Z14" s="13" t="s">
        <v>279</v>
      </c>
      <c r="AA14" s="13"/>
      <c r="AB14" s="13" t="s">
        <v>280</v>
      </c>
      <c r="AC14" s="13"/>
      <c r="AD14" s="13" t="s">
        <v>281</v>
      </c>
      <c r="AE14" s="78"/>
    </row>
    <row r="15" spans="1:31" s="76" customFormat="1" ht="12.6" customHeight="1" x14ac:dyDescent="0.15">
      <c r="A15" s="78"/>
      <c r="B15" s="561" t="s">
        <v>284</v>
      </c>
      <c r="C15" s="564" t="s">
        <v>312</v>
      </c>
      <c r="D15" s="450" t="s">
        <v>285</v>
      </c>
      <c r="E15" s="68" t="s">
        <v>131</v>
      </c>
      <c r="F15" s="455"/>
      <c r="G15" s="20"/>
      <c r="H15" s="77">
        <v>17.118500000000001</v>
      </c>
      <c r="I15" s="77">
        <v>17.118500000000001</v>
      </c>
      <c r="J15" s="77">
        <v>16.753500000000003</v>
      </c>
      <c r="K15" s="77">
        <v>16.753500000000003</v>
      </c>
      <c r="L15" s="77">
        <v>17.118499999999997</v>
      </c>
      <c r="M15" s="77">
        <v>17.118499999999997</v>
      </c>
      <c r="N15" s="77">
        <v>16.169499999999999</v>
      </c>
      <c r="O15" s="77">
        <v>16.169499999999999</v>
      </c>
      <c r="P15" s="20"/>
      <c r="Q15" s="77">
        <v>16.169499999999999</v>
      </c>
      <c r="R15" s="77">
        <v>17.775500000000001</v>
      </c>
      <c r="S15" s="77">
        <v>17.775500000000001</v>
      </c>
      <c r="T15" s="77">
        <v>17.666</v>
      </c>
      <c r="U15" s="77">
        <v>17.666</v>
      </c>
      <c r="V15" s="77">
        <v>14.490500000000003</v>
      </c>
      <c r="W15" s="77">
        <v>14.490500000000003</v>
      </c>
      <c r="X15" s="77">
        <v>59.2395</v>
      </c>
      <c r="Y15" s="20"/>
      <c r="Z15" s="77">
        <v>59.2395</v>
      </c>
      <c r="AA15" s="77" t="s">
        <v>249</v>
      </c>
      <c r="AB15" s="77" t="s">
        <v>249</v>
      </c>
      <c r="AC15" s="77" t="s">
        <v>249</v>
      </c>
      <c r="AD15" s="77" t="s">
        <v>249</v>
      </c>
      <c r="AE15" s="78"/>
    </row>
    <row r="16" spans="1:31" s="76" customFormat="1" ht="11.25" x14ac:dyDescent="0.15">
      <c r="A16" s="78"/>
      <c r="B16" s="562"/>
      <c r="C16" s="565"/>
      <c r="D16" s="450"/>
      <c r="E16" s="68" t="s">
        <v>132</v>
      </c>
      <c r="F16" s="455"/>
      <c r="G16" s="20"/>
      <c r="H16" s="77">
        <v>9.5265000000000004</v>
      </c>
      <c r="I16" s="77">
        <v>9.5265000000000004</v>
      </c>
      <c r="J16" s="77">
        <v>16.351999999999997</v>
      </c>
      <c r="K16" s="77">
        <v>16.351999999999997</v>
      </c>
      <c r="L16" s="77">
        <v>11.388</v>
      </c>
      <c r="M16" s="77">
        <v>11.388</v>
      </c>
      <c r="N16" s="77">
        <v>12.0815</v>
      </c>
      <c r="O16" s="77">
        <v>12.0815</v>
      </c>
      <c r="P16" s="20"/>
      <c r="Q16" s="77">
        <v>12.0815</v>
      </c>
      <c r="R16" s="77">
        <v>11.351499999999998</v>
      </c>
      <c r="S16" s="77">
        <v>11.351499999999998</v>
      </c>
      <c r="T16" s="77">
        <v>12.227499999999999</v>
      </c>
      <c r="U16" s="77">
        <v>12.227499999999999</v>
      </c>
      <c r="V16" s="77">
        <v>13.651000000000002</v>
      </c>
      <c r="W16" s="77">
        <v>13.651000000000002</v>
      </c>
      <c r="X16" s="77">
        <v>82.416999999999987</v>
      </c>
      <c r="Y16" s="20"/>
      <c r="Z16" s="77">
        <v>82.416999999999987</v>
      </c>
      <c r="AA16" s="77" t="s">
        <v>249</v>
      </c>
      <c r="AB16" s="77" t="s">
        <v>249</v>
      </c>
      <c r="AC16" s="77" t="s">
        <v>249</v>
      </c>
      <c r="AD16" s="77" t="s">
        <v>249</v>
      </c>
      <c r="AE16" s="78"/>
    </row>
    <row r="17" spans="1:31" s="76" customFormat="1" ht="11.25" x14ac:dyDescent="0.15">
      <c r="A17" s="78"/>
      <c r="B17" s="562"/>
      <c r="C17" s="565"/>
      <c r="D17" s="450"/>
      <c r="E17" s="68" t="s">
        <v>129</v>
      </c>
      <c r="F17" s="455"/>
      <c r="G17" s="20"/>
      <c r="H17" s="77">
        <v>16.096500000000002</v>
      </c>
      <c r="I17" s="77">
        <v>16.096500000000002</v>
      </c>
      <c r="J17" s="77">
        <v>23.7469</v>
      </c>
      <c r="K17" s="77">
        <v>23.7469</v>
      </c>
      <c r="L17" s="77">
        <v>14.855500000000001</v>
      </c>
      <c r="M17" s="77">
        <v>14.855500000000001</v>
      </c>
      <c r="N17" s="77">
        <v>15.439500000000001</v>
      </c>
      <c r="O17" s="77">
        <v>15.439500000000001</v>
      </c>
      <c r="P17" s="20"/>
      <c r="Q17" s="77">
        <v>15.439500000000001</v>
      </c>
      <c r="R17" s="77">
        <v>14.892000000000001</v>
      </c>
      <c r="S17" s="77">
        <v>14.892000000000001</v>
      </c>
      <c r="T17" s="77">
        <v>15.0015</v>
      </c>
      <c r="U17" s="77">
        <v>15.0015</v>
      </c>
      <c r="V17" s="77">
        <v>12.0815</v>
      </c>
      <c r="W17" s="77">
        <v>12.0815</v>
      </c>
      <c r="X17" s="77">
        <v>39.638999999999996</v>
      </c>
      <c r="Y17" s="20"/>
      <c r="Z17" s="77">
        <v>39.638999999999996</v>
      </c>
      <c r="AA17" s="77" t="s">
        <v>249</v>
      </c>
      <c r="AB17" s="77" t="s">
        <v>249</v>
      </c>
      <c r="AC17" s="77" t="s">
        <v>249</v>
      </c>
      <c r="AD17" s="77" t="s">
        <v>249</v>
      </c>
      <c r="AE17" s="78"/>
    </row>
    <row r="18" spans="1:31" s="76" customFormat="1" ht="11.25" x14ac:dyDescent="0.15">
      <c r="A18" s="78"/>
      <c r="B18" s="562"/>
      <c r="C18" s="565"/>
      <c r="D18" s="450"/>
      <c r="E18" s="68" t="s">
        <v>128</v>
      </c>
      <c r="F18" s="455"/>
      <c r="G18" s="20"/>
      <c r="H18" s="77">
        <v>19.293899999999997</v>
      </c>
      <c r="I18" s="77">
        <v>19.293899999999997</v>
      </c>
      <c r="J18" s="77">
        <v>14.818999999999999</v>
      </c>
      <c r="K18" s="77">
        <v>14.818999999999999</v>
      </c>
      <c r="L18" s="77">
        <v>15.184000000000001</v>
      </c>
      <c r="M18" s="77">
        <v>15.184000000000001</v>
      </c>
      <c r="N18" s="77">
        <v>13.468499999999999</v>
      </c>
      <c r="O18" s="77">
        <v>13.468499999999999</v>
      </c>
      <c r="P18" s="20"/>
      <c r="Q18" s="77">
        <v>13.468499999999999</v>
      </c>
      <c r="R18" s="77">
        <v>13.432</v>
      </c>
      <c r="S18" s="77">
        <v>13.432</v>
      </c>
      <c r="T18" s="77">
        <v>11.351499999999998</v>
      </c>
      <c r="U18" s="77">
        <v>11.351499999999998</v>
      </c>
      <c r="V18" s="77">
        <v>12.738500000000002</v>
      </c>
      <c r="W18" s="77">
        <v>12.738500000000002</v>
      </c>
      <c r="X18" s="77">
        <v>92.016499999999994</v>
      </c>
      <c r="Y18" s="20"/>
      <c r="Z18" s="77">
        <v>92.016499999999994</v>
      </c>
      <c r="AA18" s="77" t="s">
        <v>249</v>
      </c>
      <c r="AB18" s="77" t="s">
        <v>249</v>
      </c>
      <c r="AC18" s="77" t="s">
        <v>249</v>
      </c>
      <c r="AD18" s="77" t="s">
        <v>249</v>
      </c>
      <c r="AE18" s="78"/>
    </row>
    <row r="19" spans="1:31" s="76" customFormat="1" ht="11.25" x14ac:dyDescent="0.15">
      <c r="A19" s="78"/>
      <c r="B19" s="562"/>
      <c r="C19" s="565"/>
      <c r="D19" s="450"/>
      <c r="E19" s="68" t="s">
        <v>133</v>
      </c>
      <c r="F19" s="455"/>
      <c r="G19" s="20"/>
      <c r="H19" s="77">
        <v>12.555999999999999</v>
      </c>
      <c r="I19" s="77">
        <v>12.555999999999999</v>
      </c>
      <c r="J19" s="77">
        <v>19.491</v>
      </c>
      <c r="K19" s="77">
        <v>19.491</v>
      </c>
      <c r="L19" s="77">
        <v>14.234999999999999</v>
      </c>
      <c r="M19" s="77">
        <v>14.234999999999999</v>
      </c>
      <c r="N19" s="77">
        <v>15.658499999999998</v>
      </c>
      <c r="O19" s="77">
        <v>15.658499999999998</v>
      </c>
      <c r="P19" s="20"/>
      <c r="Q19" s="77">
        <v>15.658499999999998</v>
      </c>
      <c r="R19" s="77">
        <v>15.402999999999999</v>
      </c>
      <c r="S19" s="77">
        <v>15.402999999999999</v>
      </c>
      <c r="T19" s="77">
        <v>17.155000000000001</v>
      </c>
      <c r="U19" s="77">
        <v>17.155000000000001</v>
      </c>
      <c r="V19" s="77">
        <v>18.140499999999999</v>
      </c>
      <c r="W19" s="77">
        <v>18.140499999999999</v>
      </c>
      <c r="X19" s="77">
        <v>93.877999999999986</v>
      </c>
      <c r="Y19" s="20"/>
      <c r="Z19" s="77">
        <v>93.877999999999986</v>
      </c>
      <c r="AA19" s="77" t="s">
        <v>249</v>
      </c>
      <c r="AB19" s="77" t="s">
        <v>249</v>
      </c>
      <c r="AC19" s="77" t="s">
        <v>249</v>
      </c>
      <c r="AD19" s="77" t="s">
        <v>249</v>
      </c>
      <c r="AE19" s="78"/>
    </row>
    <row r="20" spans="1:31" s="76" customFormat="1" ht="11.25" x14ac:dyDescent="0.15">
      <c r="A20" s="78"/>
      <c r="B20" s="562"/>
      <c r="C20" s="565"/>
      <c r="D20" s="450"/>
      <c r="E20" s="68" t="s">
        <v>123</v>
      </c>
      <c r="F20" s="455"/>
      <c r="G20" s="20"/>
      <c r="H20" s="77">
        <v>29.9665</v>
      </c>
      <c r="I20" s="77">
        <v>29.9665</v>
      </c>
      <c r="J20" s="77">
        <v>19.564</v>
      </c>
      <c r="K20" s="77">
        <v>19.564</v>
      </c>
      <c r="L20" s="77">
        <v>17.848499999999998</v>
      </c>
      <c r="M20" s="77">
        <v>17.848499999999998</v>
      </c>
      <c r="N20" s="77">
        <v>19.637</v>
      </c>
      <c r="O20" s="77">
        <v>19.637</v>
      </c>
      <c r="P20" s="20"/>
      <c r="Q20" s="77">
        <v>19.637</v>
      </c>
      <c r="R20" s="77">
        <v>20.330500000000001</v>
      </c>
      <c r="S20" s="77">
        <v>20.330500000000001</v>
      </c>
      <c r="T20" s="77">
        <v>24.418500000000005</v>
      </c>
      <c r="U20" s="77">
        <v>24.418500000000005</v>
      </c>
      <c r="V20" s="77">
        <v>22.776</v>
      </c>
      <c r="W20" s="77">
        <v>22.776</v>
      </c>
      <c r="X20" s="77">
        <v>96.542500000000004</v>
      </c>
      <c r="Y20" s="20"/>
      <c r="Z20" s="77">
        <v>96.542500000000004</v>
      </c>
      <c r="AA20" s="77" t="s">
        <v>249</v>
      </c>
      <c r="AB20" s="77" t="s">
        <v>249</v>
      </c>
      <c r="AC20" s="77" t="s">
        <v>249</v>
      </c>
      <c r="AD20" s="77" t="s">
        <v>249</v>
      </c>
      <c r="AE20" s="78"/>
    </row>
    <row r="21" spans="1:31" s="76" customFormat="1" ht="11.25" x14ac:dyDescent="0.15">
      <c r="A21" s="78"/>
      <c r="B21" s="562"/>
      <c r="C21" s="565"/>
      <c r="D21" s="450"/>
      <c r="E21" s="68" t="s">
        <v>122</v>
      </c>
      <c r="F21" s="455"/>
      <c r="G21" s="20"/>
      <c r="H21" s="77">
        <v>17.227999999999998</v>
      </c>
      <c r="I21" s="77">
        <v>17.227999999999998</v>
      </c>
      <c r="J21" s="77">
        <v>11.753</v>
      </c>
      <c r="K21" s="77">
        <v>11.753</v>
      </c>
      <c r="L21" s="77">
        <v>11.4245</v>
      </c>
      <c r="M21" s="77">
        <v>11.4245</v>
      </c>
      <c r="N21" s="77">
        <v>12.0815</v>
      </c>
      <c r="O21" s="77">
        <v>12.0815</v>
      </c>
      <c r="P21" s="20"/>
      <c r="Q21" s="77">
        <v>12.0815</v>
      </c>
      <c r="R21" s="77">
        <v>13.176499999999999</v>
      </c>
      <c r="S21" s="77">
        <v>13.176499999999999</v>
      </c>
      <c r="T21" s="77">
        <v>14.308</v>
      </c>
      <c r="U21" s="77">
        <v>14.308</v>
      </c>
      <c r="V21" s="77">
        <v>15.731499999999999</v>
      </c>
      <c r="W21" s="77">
        <v>15.731499999999999</v>
      </c>
      <c r="X21" s="77">
        <v>73.912499999999994</v>
      </c>
      <c r="Y21" s="20"/>
      <c r="Z21" s="77">
        <v>73.912499999999994</v>
      </c>
      <c r="AA21" s="77" t="s">
        <v>249</v>
      </c>
      <c r="AB21" s="77" t="s">
        <v>249</v>
      </c>
      <c r="AC21" s="77" t="s">
        <v>249</v>
      </c>
      <c r="AD21" s="77" t="s">
        <v>249</v>
      </c>
      <c r="AE21" s="78"/>
    </row>
    <row r="22" spans="1:31" s="76" customFormat="1" ht="11.25" x14ac:dyDescent="0.15">
      <c r="A22" s="78"/>
      <c r="B22" s="562"/>
      <c r="C22" s="565"/>
      <c r="D22" s="450"/>
      <c r="E22" s="68" t="s">
        <v>126</v>
      </c>
      <c r="F22" s="455"/>
      <c r="G22" s="20"/>
      <c r="H22" s="77">
        <v>11.753000000000002</v>
      </c>
      <c r="I22" s="77">
        <v>11.753000000000002</v>
      </c>
      <c r="J22" s="77">
        <v>10.621500000000001</v>
      </c>
      <c r="K22" s="77">
        <v>10.621500000000001</v>
      </c>
      <c r="L22" s="77">
        <v>11.095999999999998</v>
      </c>
      <c r="M22" s="77">
        <v>11.095999999999998</v>
      </c>
      <c r="N22" s="77">
        <v>10.804</v>
      </c>
      <c r="O22" s="77">
        <v>10.804</v>
      </c>
      <c r="P22" s="20"/>
      <c r="Q22" s="77">
        <v>10.804</v>
      </c>
      <c r="R22" s="77">
        <v>11.315</v>
      </c>
      <c r="S22" s="77">
        <v>11.315</v>
      </c>
      <c r="T22" s="77">
        <v>12.811499999999999</v>
      </c>
      <c r="U22" s="77">
        <v>12.811499999999999</v>
      </c>
      <c r="V22" s="77">
        <v>14.818999999999999</v>
      </c>
      <c r="W22" s="77">
        <v>14.818999999999999</v>
      </c>
      <c r="X22" s="77">
        <v>77.817999999999998</v>
      </c>
      <c r="Y22" s="20"/>
      <c r="Z22" s="77">
        <v>77.817999999999998</v>
      </c>
      <c r="AA22" s="77" t="s">
        <v>249</v>
      </c>
      <c r="AB22" s="77" t="s">
        <v>249</v>
      </c>
      <c r="AC22" s="77" t="s">
        <v>249</v>
      </c>
      <c r="AD22" s="77" t="s">
        <v>249</v>
      </c>
      <c r="AE22" s="78"/>
    </row>
    <row r="23" spans="1:31" s="76" customFormat="1" ht="11.25" x14ac:dyDescent="0.15">
      <c r="A23" s="78"/>
      <c r="B23" s="562"/>
      <c r="C23" s="565"/>
      <c r="D23" s="450"/>
      <c r="E23" s="68" t="s">
        <v>130</v>
      </c>
      <c r="F23" s="455"/>
      <c r="G23" s="20"/>
      <c r="H23" s="77">
        <v>17.118500000000001</v>
      </c>
      <c r="I23" s="77">
        <v>17.118500000000001</v>
      </c>
      <c r="J23" s="77">
        <v>24.9879</v>
      </c>
      <c r="K23" s="77">
        <v>24.9879</v>
      </c>
      <c r="L23" s="77">
        <v>16.461499999999997</v>
      </c>
      <c r="M23" s="77">
        <v>16.461499999999997</v>
      </c>
      <c r="N23" s="77">
        <v>16.169499999999999</v>
      </c>
      <c r="O23" s="77">
        <v>16.169499999999999</v>
      </c>
      <c r="P23" s="20"/>
      <c r="Q23" s="77">
        <v>16.169499999999999</v>
      </c>
      <c r="R23" s="77">
        <v>16.972500000000004</v>
      </c>
      <c r="S23" s="77">
        <v>16.972500000000004</v>
      </c>
      <c r="T23" s="77">
        <v>17.666</v>
      </c>
      <c r="U23" s="77">
        <v>17.666</v>
      </c>
      <c r="V23" s="77">
        <v>14.563500000000001</v>
      </c>
      <c r="W23" s="77">
        <v>14.563500000000001</v>
      </c>
      <c r="X23" s="77">
        <v>71.941500000000005</v>
      </c>
      <c r="Y23" s="20"/>
      <c r="Z23" s="77">
        <v>71.941500000000005</v>
      </c>
      <c r="AA23" s="77" t="s">
        <v>249</v>
      </c>
      <c r="AB23" s="77" t="s">
        <v>249</v>
      </c>
      <c r="AC23" s="77" t="s">
        <v>249</v>
      </c>
      <c r="AD23" s="77" t="s">
        <v>249</v>
      </c>
      <c r="AE23" s="78"/>
    </row>
    <row r="24" spans="1:31" s="76" customFormat="1" ht="11.25" x14ac:dyDescent="0.15">
      <c r="A24" s="78"/>
      <c r="B24" s="562"/>
      <c r="C24" s="565"/>
      <c r="D24" s="450"/>
      <c r="E24" s="68" t="s">
        <v>135</v>
      </c>
      <c r="F24" s="455"/>
      <c r="G24" s="20"/>
      <c r="H24" s="77">
        <v>14.490500000000003</v>
      </c>
      <c r="I24" s="77">
        <v>14.490500000000003</v>
      </c>
      <c r="J24" s="77">
        <v>20.293999999999997</v>
      </c>
      <c r="K24" s="77">
        <v>20.293999999999997</v>
      </c>
      <c r="L24" s="77">
        <v>16.206000000000003</v>
      </c>
      <c r="M24" s="77">
        <v>16.206000000000003</v>
      </c>
      <c r="N24" s="77">
        <v>16.716999999999999</v>
      </c>
      <c r="O24" s="77">
        <v>16.716999999999999</v>
      </c>
      <c r="P24" s="20"/>
      <c r="Q24" s="77">
        <v>16.716999999999999</v>
      </c>
      <c r="R24" s="77">
        <v>15.9505</v>
      </c>
      <c r="S24" s="77">
        <v>15.9505</v>
      </c>
      <c r="T24" s="77">
        <v>16.023499999999999</v>
      </c>
      <c r="U24" s="77">
        <v>16.023499999999999</v>
      </c>
      <c r="V24" s="77">
        <v>17.373999999999999</v>
      </c>
      <c r="W24" s="77">
        <v>17.373999999999999</v>
      </c>
      <c r="X24" s="77">
        <v>93.950999999999979</v>
      </c>
      <c r="Y24" s="20"/>
      <c r="Z24" s="77">
        <v>93.950999999999979</v>
      </c>
      <c r="AA24" s="77" t="s">
        <v>249</v>
      </c>
      <c r="AB24" s="77" t="s">
        <v>249</v>
      </c>
      <c r="AC24" s="77" t="s">
        <v>249</v>
      </c>
      <c r="AD24" s="77" t="s">
        <v>249</v>
      </c>
      <c r="AE24" s="78"/>
    </row>
    <row r="25" spans="1:31" s="76" customFormat="1" ht="11.25" x14ac:dyDescent="0.15">
      <c r="A25" s="78"/>
      <c r="B25" s="562"/>
      <c r="C25" s="565"/>
      <c r="D25" s="450"/>
      <c r="E25" s="68" t="s">
        <v>134</v>
      </c>
      <c r="F25" s="455"/>
      <c r="G25" s="20"/>
      <c r="H25" s="77">
        <v>16.643999999999998</v>
      </c>
      <c r="I25" s="77">
        <v>16.643999999999998</v>
      </c>
      <c r="J25" s="77">
        <v>22.191999999999997</v>
      </c>
      <c r="K25" s="77">
        <v>22.191999999999997</v>
      </c>
      <c r="L25" s="77">
        <v>17.009</v>
      </c>
      <c r="M25" s="77">
        <v>17.009</v>
      </c>
      <c r="N25" s="77">
        <v>19.162500000000001</v>
      </c>
      <c r="O25" s="77">
        <v>19.162500000000001</v>
      </c>
      <c r="P25" s="20"/>
      <c r="Q25" s="77">
        <v>19.162500000000001</v>
      </c>
      <c r="R25" s="77">
        <v>18.614999999999998</v>
      </c>
      <c r="S25" s="77">
        <v>18.614999999999998</v>
      </c>
      <c r="T25" s="77">
        <v>17.957999999999998</v>
      </c>
      <c r="U25" s="77">
        <v>17.957999999999998</v>
      </c>
      <c r="V25" s="77">
        <v>20.074999999999999</v>
      </c>
      <c r="W25" s="77">
        <v>20.074999999999999</v>
      </c>
      <c r="X25" s="77">
        <v>105.7405</v>
      </c>
      <c r="Y25" s="20"/>
      <c r="Z25" s="77">
        <v>105.7405</v>
      </c>
      <c r="AA25" s="77" t="s">
        <v>249</v>
      </c>
      <c r="AB25" s="77" t="s">
        <v>249</v>
      </c>
      <c r="AC25" s="77" t="s">
        <v>249</v>
      </c>
      <c r="AD25" s="77" t="s">
        <v>249</v>
      </c>
      <c r="AE25" s="78"/>
    </row>
    <row r="26" spans="1:31" s="76" customFormat="1" ht="11.25" x14ac:dyDescent="0.15">
      <c r="A26" s="78"/>
      <c r="B26" s="562"/>
      <c r="C26" s="565"/>
      <c r="D26" s="450"/>
      <c r="E26" s="68" t="s">
        <v>124</v>
      </c>
      <c r="F26" s="455"/>
      <c r="G26" s="20"/>
      <c r="H26" s="77">
        <v>25.367499999999996</v>
      </c>
      <c r="I26" s="77">
        <v>25.367499999999996</v>
      </c>
      <c r="J26" s="77">
        <v>19.381500000000003</v>
      </c>
      <c r="K26" s="77">
        <v>19.381500000000003</v>
      </c>
      <c r="L26" s="77">
        <v>18.651500000000002</v>
      </c>
      <c r="M26" s="77">
        <v>18.651500000000002</v>
      </c>
      <c r="N26" s="77">
        <v>18.906999999999996</v>
      </c>
      <c r="O26" s="77">
        <v>18.906999999999996</v>
      </c>
      <c r="P26" s="20"/>
      <c r="Q26" s="77">
        <v>18.906999999999996</v>
      </c>
      <c r="R26" s="77">
        <v>21.097000000000001</v>
      </c>
      <c r="S26" s="77">
        <v>21.097000000000001</v>
      </c>
      <c r="T26" s="77">
        <v>24.856499999999997</v>
      </c>
      <c r="U26" s="77">
        <v>24.856499999999997</v>
      </c>
      <c r="V26" s="77">
        <v>24.016999999999999</v>
      </c>
      <c r="W26" s="77">
        <v>24.016999999999999</v>
      </c>
      <c r="X26" s="77">
        <v>95.228499999999997</v>
      </c>
      <c r="Y26" s="20"/>
      <c r="Z26" s="77">
        <v>95.228499999999997</v>
      </c>
      <c r="AA26" s="77" t="s">
        <v>249</v>
      </c>
      <c r="AB26" s="77" t="s">
        <v>249</v>
      </c>
      <c r="AC26" s="77" t="s">
        <v>249</v>
      </c>
      <c r="AD26" s="77" t="s">
        <v>249</v>
      </c>
      <c r="AE26" s="78"/>
    </row>
    <row r="27" spans="1:31" s="76" customFormat="1" ht="11.25" x14ac:dyDescent="0.15">
      <c r="A27" s="78"/>
      <c r="B27" s="562"/>
      <c r="C27" s="565"/>
      <c r="D27" s="450"/>
      <c r="E27" s="68" t="s">
        <v>127</v>
      </c>
      <c r="F27" s="455"/>
      <c r="G27" s="20"/>
      <c r="H27" s="77">
        <v>18.2135</v>
      </c>
      <c r="I27" s="77">
        <v>18.2135</v>
      </c>
      <c r="J27" s="77">
        <v>18.140499999999999</v>
      </c>
      <c r="K27" s="77">
        <v>18.140499999999999</v>
      </c>
      <c r="L27" s="77">
        <v>18.797499999999999</v>
      </c>
      <c r="M27" s="77">
        <v>18.797499999999999</v>
      </c>
      <c r="N27" s="77">
        <v>18.614999999999998</v>
      </c>
      <c r="O27" s="77">
        <v>18.614999999999998</v>
      </c>
      <c r="P27" s="20"/>
      <c r="Q27" s="77">
        <v>18.614999999999998</v>
      </c>
      <c r="R27" s="77">
        <v>16.8995</v>
      </c>
      <c r="S27" s="77">
        <v>16.8995</v>
      </c>
      <c r="T27" s="77">
        <v>15.768000000000002</v>
      </c>
      <c r="U27" s="77">
        <v>15.768000000000002</v>
      </c>
      <c r="V27" s="77">
        <v>17.373999999999999</v>
      </c>
      <c r="W27" s="77">
        <v>17.373999999999999</v>
      </c>
      <c r="X27" s="77">
        <v>99.024499999999989</v>
      </c>
      <c r="Y27" s="20"/>
      <c r="Z27" s="77">
        <v>99.024499999999989</v>
      </c>
      <c r="AA27" s="77" t="s">
        <v>249</v>
      </c>
      <c r="AB27" s="77" t="s">
        <v>249</v>
      </c>
      <c r="AC27" s="77" t="s">
        <v>249</v>
      </c>
      <c r="AD27" s="77" t="s">
        <v>249</v>
      </c>
      <c r="AE27" s="78"/>
    </row>
    <row r="28" spans="1:31" s="76" customFormat="1" ht="11.25" x14ac:dyDescent="0.15">
      <c r="A28" s="78"/>
      <c r="B28" s="562"/>
      <c r="C28" s="566"/>
      <c r="D28" s="450"/>
      <c r="E28" s="68" t="s">
        <v>125</v>
      </c>
      <c r="F28" s="455"/>
      <c r="G28" s="20"/>
      <c r="H28" s="77">
        <v>27.776500000000002</v>
      </c>
      <c r="I28" s="77">
        <v>27.776500000000002</v>
      </c>
      <c r="J28" s="77">
        <v>25.732499999999995</v>
      </c>
      <c r="K28" s="77">
        <v>25.732499999999995</v>
      </c>
      <c r="L28" s="77">
        <v>29.784000000000002</v>
      </c>
      <c r="M28" s="77">
        <v>29.784000000000002</v>
      </c>
      <c r="N28" s="77">
        <v>29.272999999999996</v>
      </c>
      <c r="O28" s="77">
        <v>29.272999999999996</v>
      </c>
      <c r="P28" s="20"/>
      <c r="Q28" s="77">
        <v>29.272999999999996</v>
      </c>
      <c r="R28" s="77">
        <v>24.381999999999998</v>
      </c>
      <c r="S28" s="77">
        <v>24.381999999999998</v>
      </c>
      <c r="T28" s="77">
        <v>24.527999999999999</v>
      </c>
      <c r="U28" s="77">
        <v>24.527999999999999</v>
      </c>
      <c r="V28" s="77">
        <v>25.951499999999999</v>
      </c>
      <c r="W28" s="77">
        <v>25.951499999999999</v>
      </c>
      <c r="X28" s="77">
        <v>100.41150000000002</v>
      </c>
      <c r="Y28" s="20"/>
      <c r="Z28" s="77">
        <v>100.41150000000002</v>
      </c>
      <c r="AA28" s="77" t="s">
        <v>249</v>
      </c>
      <c r="AB28" s="77" t="s">
        <v>249</v>
      </c>
      <c r="AC28" s="77" t="s">
        <v>249</v>
      </c>
      <c r="AD28" s="77" t="s">
        <v>249</v>
      </c>
      <c r="AE28" s="78"/>
    </row>
    <row r="29" spans="1:31" s="76" customFormat="1" ht="12.6" customHeight="1" x14ac:dyDescent="0.15">
      <c r="A29" s="78"/>
      <c r="B29" s="562"/>
      <c r="C29" s="564" t="s">
        <v>118</v>
      </c>
      <c r="D29" s="450" t="s">
        <v>285</v>
      </c>
      <c r="E29" s="68" t="s">
        <v>131</v>
      </c>
      <c r="F29" s="455"/>
      <c r="G29" s="20"/>
      <c r="H29" s="77">
        <v>115.97143199632869</v>
      </c>
      <c r="I29" s="77">
        <v>116.72411529476335</v>
      </c>
      <c r="J29" s="77">
        <v>124.54757237832575</v>
      </c>
      <c r="K29" s="77">
        <v>123.98145305026669</v>
      </c>
      <c r="L29" s="77">
        <v>129.7556311380325</v>
      </c>
      <c r="M29" s="77">
        <v>130.657958483985</v>
      </c>
      <c r="N29" s="77">
        <v>128.76541027017333</v>
      </c>
      <c r="O29" s="77">
        <v>128.36864476005991</v>
      </c>
      <c r="P29" s="20"/>
      <c r="Q29" s="77">
        <v>128.36864476005991</v>
      </c>
      <c r="R29" s="77">
        <v>137.40795696361235</v>
      </c>
      <c r="S29" s="77">
        <v>139.21047793705696</v>
      </c>
      <c r="T29" s="77">
        <v>138.56313107721894</v>
      </c>
      <c r="U29" s="77">
        <v>142.15743278235834</v>
      </c>
      <c r="V29" s="77">
        <v>149.869602580774</v>
      </c>
      <c r="W29" s="77">
        <v>150.25954150038646</v>
      </c>
      <c r="X29" s="77">
        <v>199.99927806079617</v>
      </c>
      <c r="Y29" s="20"/>
      <c r="Z29" s="77">
        <v>205.33739578804278</v>
      </c>
      <c r="AA29" s="77" t="s">
        <v>249</v>
      </c>
      <c r="AB29" s="77" t="s">
        <v>249</v>
      </c>
      <c r="AC29" s="77" t="s">
        <v>249</v>
      </c>
      <c r="AD29" s="77" t="s">
        <v>249</v>
      </c>
      <c r="AE29" s="78"/>
    </row>
    <row r="30" spans="1:31" s="76" customFormat="1" ht="11.25" x14ac:dyDescent="0.15">
      <c r="A30" s="78"/>
      <c r="B30" s="562"/>
      <c r="C30" s="565"/>
      <c r="D30" s="450"/>
      <c r="E30" s="68" t="s">
        <v>132</v>
      </c>
      <c r="F30" s="455"/>
      <c r="G30" s="20"/>
      <c r="H30" s="77">
        <v>112.65171748942137</v>
      </c>
      <c r="I30" s="77">
        <v>113.38777772195164</v>
      </c>
      <c r="J30" s="77">
        <v>127.49543556558233</v>
      </c>
      <c r="K30" s="77">
        <v>126.94181902444527</v>
      </c>
      <c r="L30" s="77">
        <v>119.9753223983208</v>
      </c>
      <c r="M30" s="77">
        <v>120.85772177859329</v>
      </c>
      <c r="N30" s="77">
        <v>118.12031929224496</v>
      </c>
      <c r="O30" s="77">
        <v>117.72850527025595</v>
      </c>
      <c r="P30" s="20"/>
      <c r="Q30" s="77">
        <v>117.72850527025595</v>
      </c>
      <c r="R30" s="77">
        <v>123.41143106422412</v>
      </c>
      <c r="S30" s="77">
        <v>125.13398866587869</v>
      </c>
      <c r="T30" s="77">
        <v>124.45269245974913</v>
      </c>
      <c r="U30" s="77">
        <v>127.91473960342842</v>
      </c>
      <c r="V30" s="77">
        <v>138.6644529456243</v>
      </c>
      <c r="W30" s="77">
        <v>138.73666814258939</v>
      </c>
      <c r="X30" s="77">
        <v>186.54475455319863</v>
      </c>
      <c r="Y30" s="20"/>
      <c r="Z30" s="77">
        <v>191.98350657412232</v>
      </c>
      <c r="AA30" s="77" t="s">
        <v>249</v>
      </c>
      <c r="AB30" s="77" t="s">
        <v>249</v>
      </c>
      <c r="AC30" s="77" t="s">
        <v>249</v>
      </c>
      <c r="AD30" s="77" t="s">
        <v>249</v>
      </c>
      <c r="AE30" s="78"/>
    </row>
    <row r="31" spans="1:31" s="76" customFormat="1" ht="11.25" x14ac:dyDescent="0.15">
      <c r="A31" s="78"/>
      <c r="B31" s="562"/>
      <c r="C31" s="565"/>
      <c r="D31" s="450"/>
      <c r="E31" s="68" t="s">
        <v>129</v>
      </c>
      <c r="F31" s="455"/>
      <c r="G31" s="20"/>
      <c r="H31" s="77">
        <v>107.6690008178043</v>
      </c>
      <c r="I31" s="77">
        <v>108.41258580512795</v>
      </c>
      <c r="J31" s="77">
        <v>121.65288893089296</v>
      </c>
      <c r="K31" s="77">
        <v>121.09361275955513</v>
      </c>
      <c r="L31" s="77">
        <v>107.46045132117443</v>
      </c>
      <c r="M31" s="77">
        <v>108.35187148354184</v>
      </c>
      <c r="N31" s="77">
        <v>111.26268585112042</v>
      </c>
      <c r="O31" s="77">
        <v>110.86251431726572</v>
      </c>
      <c r="P31" s="20"/>
      <c r="Q31" s="77">
        <v>110.86251431726572</v>
      </c>
      <c r="R31" s="77">
        <v>121.7067934726884</v>
      </c>
      <c r="S31" s="77">
        <v>123.44226602651445</v>
      </c>
      <c r="T31" s="77">
        <v>128.32608261340272</v>
      </c>
      <c r="U31" s="77">
        <v>131.82639419492421</v>
      </c>
      <c r="V31" s="77">
        <v>142.17493957196669</v>
      </c>
      <c r="W31" s="77">
        <v>141.95871332546301</v>
      </c>
      <c r="X31" s="77">
        <v>184.88491750654802</v>
      </c>
      <c r="Y31" s="20"/>
      <c r="Z31" s="77">
        <v>191.55929409641021</v>
      </c>
      <c r="AA31" s="77" t="s">
        <v>249</v>
      </c>
      <c r="AB31" s="77" t="s">
        <v>249</v>
      </c>
      <c r="AC31" s="77" t="s">
        <v>249</v>
      </c>
      <c r="AD31" s="77" t="s">
        <v>249</v>
      </c>
      <c r="AE31" s="78"/>
    </row>
    <row r="32" spans="1:31" s="76" customFormat="1" ht="11.25" x14ac:dyDescent="0.15">
      <c r="A32" s="78"/>
      <c r="B32" s="562"/>
      <c r="C32" s="565"/>
      <c r="D32" s="450"/>
      <c r="E32" s="68" t="s">
        <v>128</v>
      </c>
      <c r="F32" s="455"/>
      <c r="G32" s="20"/>
      <c r="H32" s="77">
        <v>161.57721102085605</v>
      </c>
      <c r="I32" s="77">
        <v>162.32987044129305</v>
      </c>
      <c r="J32" s="77">
        <v>154.84449600166258</v>
      </c>
      <c r="K32" s="77">
        <v>154.27839463307734</v>
      </c>
      <c r="L32" s="77">
        <v>151.73200363701548</v>
      </c>
      <c r="M32" s="77">
        <v>152.63430235768783</v>
      </c>
      <c r="N32" s="77">
        <v>146.06936183262013</v>
      </c>
      <c r="O32" s="77">
        <v>145.6662859118874</v>
      </c>
      <c r="P32" s="20"/>
      <c r="Q32" s="77">
        <v>145.6662859118874</v>
      </c>
      <c r="R32" s="77">
        <v>164.45778617802256</v>
      </c>
      <c r="S32" s="77">
        <v>166.20889591530698</v>
      </c>
      <c r="T32" s="77">
        <v>167.84962473614425</v>
      </c>
      <c r="U32" s="77">
        <v>171.39474956613472</v>
      </c>
      <c r="V32" s="77">
        <v>175.72271606821317</v>
      </c>
      <c r="W32" s="77">
        <v>175.84932890318342</v>
      </c>
      <c r="X32" s="77">
        <v>229.61176824201448</v>
      </c>
      <c r="Y32" s="20"/>
      <c r="Z32" s="77">
        <v>235.01711092561348</v>
      </c>
      <c r="AA32" s="77" t="s">
        <v>249</v>
      </c>
      <c r="AB32" s="77" t="s">
        <v>249</v>
      </c>
      <c r="AC32" s="77" t="s">
        <v>249</v>
      </c>
      <c r="AD32" s="77" t="s">
        <v>249</v>
      </c>
      <c r="AE32" s="78"/>
    </row>
    <row r="33" spans="1:31" s="76" customFormat="1" ht="11.25" x14ac:dyDescent="0.15">
      <c r="A33" s="78"/>
      <c r="B33" s="562"/>
      <c r="C33" s="565"/>
      <c r="D33" s="450"/>
      <c r="E33" s="68" t="s">
        <v>133</v>
      </c>
      <c r="F33" s="455"/>
      <c r="G33" s="20"/>
      <c r="H33" s="77">
        <v>118.14897952531841</v>
      </c>
      <c r="I33" s="77">
        <v>118.88658758066497</v>
      </c>
      <c r="J33" s="77">
        <v>137.4367438636757</v>
      </c>
      <c r="K33" s="77">
        <v>136.88196315108098</v>
      </c>
      <c r="L33" s="77">
        <v>128.90158599060413</v>
      </c>
      <c r="M33" s="77">
        <v>129.78584092268272</v>
      </c>
      <c r="N33" s="77">
        <v>129.922768407202</v>
      </c>
      <c r="O33" s="77">
        <v>129.52809587222305</v>
      </c>
      <c r="P33" s="20"/>
      <c r="Q33" s="77">
        <v>129.52809587222305</v>
      </c>
      <c r="R33" s="77">
        <v>133.31285824859731</v>
      </c>
      <c r="S33" s="77">
        <v>135.06553441241385</v>
      </c>
      <c r="T33" s="77">
        <v>129.52711479681824</v>
      </c>
      <c r="U33" s="77">
        <v>133.0641900856418</v>
      </c>
      <c r="V33" s="77">
        <v>145.66747692290497</v>
      </c>
      <c r="W33" s="77">
        <v>145.71924219086378</v>
      </c>
      <c r="X33" s="77">
        <v>194.24477040429935</v>
      </c>
      <c r="Y33" s="20"/>
      <c r="Z33" s="77">
        <v>199.75750625574491</v>
      </c>
      <c r="AA33" s="77" t="s">
        <v>249</v>
      </c>
      <c r="AB33" s="77" t="s">
        <v>249</v>
      </c>
      <c r="AC33" s="77" t="s">
        <v>249</v>
      </c>
      <c r="AD33" s="77" t="s">
        <v>249</v>
      </c>
      <c r="AE33" s="78"/>
    </row>
    <row r="34" spans="1:31" s="76" customFormat="1" ht="11.25" x14ac:dyDescent="0.15">
      <c r="A34" s="78"/>
      <c r="B34" s="562"/>
      <c r="C34" s="565"/>
      <c r="D34" s="450"/>
      <c r="E34" s="68" t="s">
        <v>123</v>
      </c>
      <c r="F34" s="455"/>
      <c r="G34" s="20"/>
      <c r="H34" s="77">
        <v>129.24659664648567</v>
      </c>
      <c r="I34" s="77">
        <v>129.99016388228577</v>
      </c>
      <c r="J34" s="77">
        <v>144.63173392265401</v>
      </c>
      <c r="K34" s="77">
        <v>144.07247110285542</v>
      </c>
      <c r="L34" s="77">
        <v>133.80344450903061</v>
      </c>
      <c r="M34" s="77">
        <v>134.6948433906214</v>
      </c>
      <c r="N34" s="77">
        <v>125.52748304179777</v>
      </c>
      <c r="O34" s="77">
        <v>125.13757098098418</v>
      </c>
      <c r="P34" s="20"/>
      <c r="Q34" s="77">
        <v>125.13757098098418</v>
      </c>
      <c r="R34" s="77">
        <v>132.64000379353573</v>
      </c>
      <c r="S34" s="77">
        <v>134.26488530239789</v>
      </c>
      <c r="T34" s="77">
        <v>138.11137129961392</v>
      </c>
      <c r="U34" s="77">
        <v>141.39593788625712</v>
      </c>
      <c r="V34" s="77">
        <v>149.2381412376856</v>
      </c>
      <c r="W34" s="77">
        <v>149.27322576471568</v>
      </c>
      <c r="X34" s="77">
        <v>190.51790131943471</v>
      </c>
      <c r="Y34" s="20"/>
      <c r="Z34" s="77">
        <v>195.72684450509524</v>
      </c>
      <c r="AA34" s="77" t="s">
        <v>249</v>
      </c>
      <c r="AB34" s="77" t="s">
        <v>249</v>
      </c>
      <c r="AC34" s="77" t="s">
        <v>249</v>
      </c>
      <c r="AD34" s="77" t="s">
        <v>249</v>
      </c>
      <c r="AE34" s="78"/>
    </row>
    <row r="35" spans="1:31" s="76" customFormat="1" ht="11.25" x14ac:dyDescent="0.15">
      <c r="A35" s="78"/>
      <c r="B35" s="562"/>
      <c r="C35" s="565"/>
      <c r="D35" s="450"/>
      <c r="E35" s="68" t="s">
        <v>122</v>
      </c>
      <c r="F35" s="455"/>
      <c r="G35" s="20"/>
      <c r="H35" s="77">
        <v>124.32510980430499</v>
      </c>
      <c r="I35" s="77">
        <v>125.0721377222405</v>
      </c>
      <c r="J35" s="77">
        <v>133.59697691662672</v>
      </c>
      <c r="K35" s="77">
        <v>133.03511119724311</v>
      </c>
      <c r="L35" s="77">
        <v>121.99631967072624</v>
      </c>
      <c r="M35" s="77">
        <v>122.89186726683339</v>
      </c>
      <c r="N35" s="77">
        <v>123.93080072985816</v>
      </c>
      <c r="O35" s="77">
        <v>123.53427285580439</v>
      </c>
      <c r="P35" s="20"/>
      <c r="Q35" s="77">
        <v>123.53427285580439</v>
      </c>
      <c r="R35" s="77">
        <v>133.33143061945938</v>
      </c>
      <c r="S35" s="77">
        <v>135.05132602163874</v>
      </c>
      <c r="T35" s="77">
        <v>127.4839788274648</v>
      </c>
      <c r="U35" s="77">
        <v>130.93145688650176</v>
      </c>
      <c r="V35" s="77">
        <v>135.04068919638456</v>
      </c>
      <c r="W35" s="77">
        <v>135.10262390648938</v>
      </c>
      <c r="X35" s="77">
        <v>186.27719053052076</v>
      </c>
      <c r="Y35" s="20"/>
      <c r="Z35" s="77">
        <v>191.70394887716367</v>
      </c>
      <c r="AA35" s="77" t="s">
        <v>249</v>
      </c>
      <c r="AB35" s="77" t="s">
        <v>249</v>
      </c>
      <c r="AC35" s="77" t="s">
        <v>249</v>
      </c>
      <c r="AD35" s="77" t="s">
        <v>249</v>
      </c>
      <c r="AE35" s="78"/>
    </row>
    <row r="36" spans="1:31" s="76" customFormat="1" ht="11.25" x14ac:dyDescent="0.15">
      <c r="A36" s="78"/>
      <c r="B36" s="562"/>
      <c r="C36" s="565"/>
      <c r="D36" s="450"/>
      <c r="E36" s="68" t="s">
        <v>126</v>
      </c>
      <c r="F36" s="455"/>
      <c r="G36" s="20"/>
      <c r="H36" s="77">
        <v>122.08500414815211</v>
      </c>
      <c r="I36" s="77">
        <v>122.81915865478281</v>
      </c>
      <c r="J36" s="77">
        <v>131.63855203118507</v>
      </c>
      <c r="K36" s="77">
        <v>131.08636885288198</v>
      </c>
      <c r="L36" s="77">
        <v>129.90344141849408</v>
      </c>
      <c r="M36" s="77">
        <v>130.78355618770024</v>
      </c>
      <c r="N36" s="77">
        <v>127.01235937375483</v>
      </c>
      <c r="O36" s="77">
        <v>126.61887448222694</v>
      </c>
      <c r="P36" s="20"/>
      <c r="Q36" s="77">
        <v>126.61887448222694</v>
      </c>
      <c r="R36" s="77">
        <v>129.45364098727072</v>
      </c>
      <c r="S36" s="77">
        <v>131.52644467740498</v>
      </c>
      <c r="T36" s="77">
        <v>125.83975465699035</v>
      </c>
      <c r="U36" s="77">
        <v>129.65130343621664</v>
      </c>
      <c r="V36" s="77">
        <v>143.66772165993581</v>
      </c>
      <c r="W36" s="77">
        <v>143.70230923154</v>
      </c>
      <c r="X36" s="77">
        <v>196.67867090014926</v>
      </c>
      <c r="Y36" s="20"/>
      <c r="Z36" s="77">
        <v>201.89940325592485</v>
      </c>
      <c r="AA36" s="77" t="s">
        <v>249</v>
      </c>
      <c r="AB36" s="77" t="s">
        <v>249</v>
      </c>
      <c r="AC36" s="77" t="s">
        <v>249</v>
      </c>
      <c r="AD36" s="77" t="s">
        <v>249</v>
      </c>
      <c r="AE36" s="78"/>
    </row>
    <row r="37" spans="1:31" s="76" customFormat="1" ht="11.25" x14ac:dyDescent="0.15">
      <c r="A37" s="78"/>
      <c r="B37" s="562"/>
      <c r="C37" s="565"/>
      <c r="D37" s="450"/>
      <c r="E37" s="68" t="s">
        <v>130</v>
      </c>
      <c r="F37" s="455"/>
      <c r="G37" s="20"/>
      <c r="H37" s="77">
        <v>126.64580966174836</v>
      </c>
      <c r="I37" s="77">
        <v>127.38843352176289</v>
      </c>
      <c r="J37" s="77">
        <v>149.60666824538114</v>
      </c>
      <c r="K37" s="77">
        <v>149.04811497137283</v>
      </c>
      <c r="L37" s="77">
        <v>143.38312656502399</v>
      </c>
      <c r="M37" s="77">
        <v>144.27339451442779</v>
      </c>
      <c r="N37" s="77">
        <v>137.73524696211223</v>
      </c>
      <c r="O37" s="77">
        <v>137.34087243160866</v>
      </c>
      <c r="P37" s="20"/>
      <c r="Q37" s="77">
        <v>137.34087243160866</v>
      </c>
      <c r="R37" s="77">
        <v>148.52565262962443</v>
      </c>
      <c r="S37" s="77">
        <v>150.33871528754304</v>
      </c>
      <c r="T37" s="77">
        <v>153.12925724504447</v>
      </c>
      <c r="U37" s="77">
        <v>156.7653905842445</v>
      </c>
      <c r="V37" s="77">
        <v>169.29258863282755</v>
      </c>
      <c r="W37" s="77">
        <v>169.72139964752859</v>
      </c>
      <c r="X37" s="77">
        <v>219.41151843944971</v>
      </c>
      <c r="Y37" s="20"/>
      <c r="Z37" s="77">
        <v>224.74667497276559</v>
      </c>
      <c r="AA37" s="77" t="s">
        <v>249</v>
      </c>
      <c r="AB37" s="77" t="s">
        <v>249</v>
      </c>
      <c r="AC37" s="77" t="s">
        <v>249</v>
      </c>
      <c r="AD37" s="77" t="s">
        <v>249</v>
      </c>
      <c r="AE37" s="78"/>
    </row>
    <row r="38" spans="1:31" s="76" customFormat="1" ht="11.25" x14ac:dyDescent="0.15">
      <c r="A38" s="78"/>
      <c r="B38" s="562"/>
      <c r="C38" s="565"/>
      <c r="D38" s="450"/>
      <c r="E38" s="68" t="s">
        <v>135</v>
      </c>
      <c r="F38" s="455"/>
      <c r="G38" s="20"/>
      <c r="H38" s="77">
        <v>133.00294880673735</v>
      </c>
      <c r="I38" s="77">
        <v>133.74139570596756</v>
      </c>
      <c r="J38" s="77">
        <v>156.96665379217561</v>
      </c>
      <c r="K38" s="77">
        <v>156.4112421558753</v>
      </c>
      <c r="L38" s="77">
        <v>144.20689140703877</v>
      </c>
      <c r="M38" s="77">
        <v>145.09215195698718</v>
      </c>
      <c r="N38" s="77">
        <v>142.17653819584098</v>
      </c>
      <c r="O38" s="77">
        <v>141.78758931715748</v>
      </c>
      <c r="P38" s="20"/>
      <c r="Q38" s="77">
        <v>141.78758931715748</v>
      </c>
      <c r="R38" s="77">
        <v>148.3579160263908</v>
      </c>
      <c r="S38" s="77">
        <v>150.03354492109565</v>
      </c>
      <c r="T38" s="77">
        <v>148.74758381711479</v>
      </c>
      <c r="U38" s="77">
        <v>152.14622597535489</v>
      </c>
      <c r="V38" s="77">
        <v>164.92111763830758</v>
      </c>
      <c r="W38" s="77">
        <v>165.09133340490354</v>
      </c>
      <c r="X38" s="77">
        <v>210.2330982020305</v>
      </c>
      <c r="Y38" s="20"/>
      <c r="Z38" s="77">
        <v>215.35748792513414</v>
      </c>
      <c r="AA38" s="77" t="s">
        <v>249</v>
      </c>
      <c r="AB38" s="77" t="s">
        <v>249</v>
      </c>
      <c r="AC38" s="77" t="s">
        <v>249</v>
      </c>
      <c r="AD38" s="77" t="s">
        <v>249</v>
      </c>
      <c r="AE38" s="78"/>
    </row>
    <row r="39" spans="1:31" s="76" customFormat="1" ht="11.25" x14ac:dyDescent="0.15">
      <c r="A39" s="78"/>
      <c r="B39" s="562"/>
      <c r="C39" s="565"/>
      <c r="D39" s="450"/>
      <c r="E39" s="68" t="s">
        <v>134</v>
      </c>
      <c r="F39" s="455"/>
      <c r="G39" s="20"/>
      <c r="H39" s="77">
        <v>146.64933375988156</v>
      </c>
      <c r="I39" s="77">
        <v>147.37559079661511</v>
      </c>
      <c r="J39" s="77">
        <v>168.50890410403383</v>
      </c>
      <c r="K39" s="77">
        <v>167.96266088794439</v>
      </c>
      <c r="L39" s="77">
        <v>163.90927532597712</v>
      </c>
      <c r="M39" s="77">
        <v>164.77992249696916</v>
      </c>
      <c r="N39" s="77">
        <v>154.51850663243908</v>
      </c>
      <c r="O39" s="77">
        <v>154.13129084609272</v>
      </c>
      <c r="P39" s="20"/>
      <c r="Q39" s="77">
        <v>154.13129084609272</v>
      </c>
      <c r="R39" s="77">
        <v>157.80897045798051</v>
      </c>
      <c r="S39" s="77">
        <v>159.5898556194345</v>
      </c>
      <c r="T39" s="77">
        <v>159.35873765525906</v>
      </c>
      <c r="U39" s="77">
        <v>162.95162465860261</v>
      </c>
      <c r="V39" s="77">
        <v>179.95385902974789</v>
      </c>
      <c r="W39" s="77">
        <v>180.2644378989944</v>
      </c>
      <c r="X39" s="77">
        <v>230.66148473362216</v>
      </c>
      <c r="Y39" s="20"/>
      <c r="Z39" s="77">
        <v>235.76288315403127</v>
      </c>
      <c r="AA39" s="77" t="s">
        <v>249</v>
      </c>
      <c r="AB39" s="77" t="s">
        <v>249</v>
      </c>
      <c r="AC39" s="77" t="s">
        <v>249</v>
      </c>
      <c r="AD39" s="77" t="s">
        <v>249</v>
      </c>
      <c r="AE39" s="78"/>
    </row>
    <row r="40" spans="1:31" s="76" customFormat="1" ht="11.25" x14ac:dyDescent="0.15">
      <c r="A40" s="78"/>
      <c r="B40" s="562"/>
      <c r="C40" s="565"/>
      <c r="D40" s="450"/>
      <c r="E40" s="68" t="s">
        <v>124</v>
      </c>
      <c r="F40" s="455"/>
      <c r="G40" s="20"/>
      <c r="H40" s="77">
        <v>121.21758563954305</v>
      </c>
      <c r="I40" s="77">
        <v>121.97075928282472</v>
      </c>
      <c r="J40" s="77">
        <v>126.71847162785441</v>
      </c>
      <c r="K40" s="77">
        <v>126.15198349435502</v>
      </c>
      <c r="L40" s="77">
        <v>119.60689069991193</v>
      </c>
      <c r="M40" s="77">
        <v>120.50980587817759</v>
      </c>
      <c r="N40" s="77">
        <v>117.59310327280225</v>
      </c>
      <c r="O40" s="77">
        <v>117.19821729339398</v>
      </c>
      <c r="P40" s="20"/>
      <c r="Q40" s="77">
        <v>117.19821729339398</v>
      </c>
      <c r="R40" s="77">
        <v>123.23637403721483</v>
      </c>
      <c r="S40" s="77">
        <v>124.94307359762612</v>
      </c>
      <c r="T40" s="77">
        <v>128.14007136188857</v>
      </c>
      <c r="U40" s="77">
        <v>131.59930251104529</v>
      </c>
      <c r="V40" s="77">
        <v>138.95385945208281</v>
      </c>
      <c r="W40" s="77">
        <v>138.91608638410327</v>
      </c>
      <c r="X40" s="77">
        <v>185.17119476728448</v>
      </c>
      <c r="Y40" s="20"/>
      <c r="Z40" s="77">
        <v>190.56480104007002</v>
      </c>
      <c r="AA40" s="77" t="s">
        <v>249</v>
      </c>
      <c r="AB40" s="77" t="s">
        <v>249</v>
      </c>
      <c r="AC40" s="77" t="s">
        <v>249</v>
      </c>
      <c r="AD40" s="77" t="s">
        <v>249</v>
      </c>
      <c r="AE40" s="78"/>
    </row>
    <row r="41" spans="1:31" s="76" customFormat="1" ht="11.25" x14ac:dyDescent="0.15">
      <c r="A41" s="78"/>
      <c r="B41" s="562"/>
      <c r="C41" s="565"/>
      <c r="D41" s="450"/>
      <c r="E41" s="68" t="s">
        <v>127</v>
      </c>
      <c r="F41" s="455"/>
      <c r="G41" s="20"/>
      <c r="H41" s="77">
        <v>123.95014913709178</v>
      </c>
      <c r="I41" s="77">
        <v>124.69829893079482</v>
      </c>
      <c r="J41" s="77">
        <v>139.99637776476746</v>
      </c>
      <c r="K41" s="77">
        <v>139.43366824353919</v>
      </c>
      <c r="L41" s="77">
        <v>124.74872860420707</v>
      </c>
      <c r="M41" s="77">
        <v>125.64562112079527</v>
      </c>
      <c r="N41" s="77">
        <v>125.42362347896896</v>
      </c>
      <c r="O41" s="77">
        <v>125.02842728643076</v>
      </c>
      <c r="P41" s="20"/>
      <c r="Q41" s="77">
        <v>125.02842728643076</v>
      </c>
      <c r="R41" s="77">
        <v>131.25157687445429</v>
      </c>
      <c r="S41" s="77">
        <v>132.83894954125657</v>
      </c>
      <c r="T41" s="77">
        <v>133.01102223905909</v>
      </c>
      <c r="U41" s="77">
        <v>136.241410413018</v>
      </c>
      <c r="V41" s="77">
        <v>141.39509699663142</v>
      </c>
      <c r="W41" s="77">
        <v>141.41349489867699</v>
      </c>
      <c r="X41" s="77">
        <v>196.95624808988197</v>
      </c>
      <c r="Y41" s="20"/>
      <c r="Z41" s="77">
        <v>202.2462912282125</v>
      </c>
      <c r="AA41" s="77" t="s">
        <v>249</v>
      </c>
      <c r="AB41" s="77" t="s">
        <v>249</v>
      </c>
      <c r="AC41" s="77" t="s">
        <v>249</v>
      </c>
      <c r="AD41" s="77" t="s">
        <v>249</v>
      </c>
      <c r="AE41" s="78"/>
    </row>
    <row r="42" spans="1:31" s="76" customFormat="1" ht="11.25" x14ac:dyDescent="0.15">
      <c r="A42" s="78"/>
      <c r="B42" s="563"/>
      <c r="C42" s="566"/>
      <c r="D42" s="450"/>
      <c r="E42" s="68" t="s">
        <v>125</v>
      </c>
      <c r="F42" s="455"/>
      <c r="G42" s="20"/>
      <c r="H42" s="77">
        <v>148.83755254249516</v>
      </c>
      <c r="I42" s="77">
        <v>149.58596648207978</v>
      </c>
      <c r="J42" s="77">
        <v>178.77397635531861</v>
      </c>
      <c r="K42" s="77">
        <v>178.21106816077142</v>
      </c>
      <c r="L42" s="77">
        <v>169.86460557365865</v>
      </c>
      <c r="M42" s="77">
        <v>170.76181475205237</v>
      </c>
      <c r="N42" s="77">
        <v>155.43898208447044</v>
      </c>
      <c r="O42" s="77">
        <v>155.04840246901301</v>
      </c>
      <c r="P42" s="20"/>
      <c r="Q42" s="77">
        <v>155.04840246901301</v>
      </c>
      <c r="R42" s="77">
        <v>154.32708952990532</v>
      </c>
      <c r="S42" s="77">
        <v>155.68171664214671</v>
      </c>
      <c r="T42" s="77">
        <v>164.73860302391074</v>
      </c>
      <c r="U42" s="77">
        <v>168.02581593101917</v>
      </c>
      <c r="V42" s="77">
        <v>169.61393814062509</v>
      </c>
      <c r="W42" s="77">
        <v>169.77779074667174</v>
      </c>
      <c r="X42" s="77">
        <v>213.21345077131863</v>
      </c>
      <c r="Y42" s="20"/>
      <c r="Z42" s="77">
        <v>218.43167122529059</v>
      </c>
      <c r="AA42" s="77" t="s">
        <v>249</v>
      </c>
      <c r="AB42" s="77" t="s">
        <v>249</v>
      </c>
      <c r="AC42" s="77" t="s">
        <v>249</v>
      </c>
      <c r="AD42" s="77" t="s">
        <v>249</v>
      </c>
      <c r="AE42" s="78"/>
    </row>
    <row r="43" spans="1:31" s="76" customFormat="1" ht="12.6" customHeight="1" x14ac:dyDescent="0.15">
      <c r="A43" s="78"/>
      <c r="B43" s="561" t="s">
        <v>286</v>
      </c>
      <c r="C43" s="564" t="s">
        <v>312</v>
      </c>
      <c r="D43" s="450" t="s">
        <v>285</v>
      </c>
      <c r="E43" s="68" t="s">
        <v>131</v>
      </c>
      <c r="F43" s="455"/>
      <c r="G43" s="20"/>
      <c r="H43" s="77">
        <v>17.118500000000001</v>
      </c>
      <c r="I43" s="77">
        <v>17.118500000000001</v>
      </c>
      <c r="J43" s="77">
        <v>16.753499999999999</v>
      </c>
      <c r="K43" s="77">
        <v>16.753499999999999</v>
      </c>
      <c r="L43" s="77">
        <v>17.118500000000001</v>
      </c>
      <c r="M43" s="77">
        <v>17.118500000000001</v>
      </c>
      <c r="N43" s="77">
        <v>16.169499999999999</v>
      </c>
      <c r="O43" s="77">
        <v>16.169499999999999</v>
      </c>
      <c r="P43" s="20"/>
      <c r="Q43" s="77">
        <v>16.169499999999999</v>
      </c>
      <c r="R43" s="77">
        <v>17.775500000000001</v>
      </c>
      <c r="S43" s="77">
        <v>17.775500000000001</v>
      </c>
      <c r="T43" s="77">
        <v>17.666</v>
      </c>
      <c r="U43" s="77">
        <v>17.666</v>
      </c>
      <c r="V43" s="77">
        <v>14.490500000000003</v>
      </c>
      <c r="W43" s="77">
        <v>14.490500000000003</v>
      </c>
      <c r="X43" s="77">
        <v>59.2395</v>
      </c>
      <c r="Y43" s="20"/>
      <c r="Z43" s="77">
        <v>59.2395</v>
      </c>
      <c r="AA43" s="77" t="s">
        <v>249</v>
      </c>
      <c r="AB43" s="77" t="s">
        <v>249</v>
      </c>
      <c r="AC43" s="77" t="s">
        <v>249</v>
      </c>
      <c r="AD43" s="77" t="s">
        <v>249</v>
      </c>
      <c r="AE43" s="78"/>
    </row>
    <row r="44" spans="1:31" s="76" customFormat="1" ht="11.25" x14ac:dyDescent="0.15">
      <c r="A44" s="78"/>
      <c r="B44" s="562"/>
      <c r="C44" s="565"/>
      <c r="D44" s="450"/>
      <c r="E44" s="68" t="s">
        <v>132</v>
      </c>
      <c r="F44" s="455"/>
      <c r="G44" s="20"/>
      <c r="H44" s="77">
        <v>9.5265000000000004</v>
      </c>
      <c r="I44" s="77">
        <v>9.5265000000000004</v>
      </c>
      <c r="J44" s="77">
        <v>16.352</v>
      </c>
      <c r="K44" s="77">
        <v>16.352</v>
      </c>
      <c r="L44" s="77">
        <v>11.388</v>
      </c>
      <c r="M44" s="77">
        <v>11.388</v>
      </c>
      <c r="N44" s="77">
        <v>12.0815</v>
      </c>
      <c r="O44" s="77">
        <v>12.0815</v>
      </c>
      <c r="P44" s="20"/>
      <c r="Q44" s="77">
        <v>12.0815</v>
      </c>
      <c r="R44" s="77">
        <v>11.351499999999998</v>
      </c>
      <c r="S44" s="77">
        <v>11.351499999999998</v>
      </c>
      <c r="T44" s="77">
        <v>12.227499999999999</v>
      </c>
      <c r="U44" s="77">
        <v>12.227499999999999</v>
      </c>
      <c r="V44" s="77">
        <v>13.651000000000002</v>
      </c>
      <c r="W44" s="77">
        <v>13.651000000000002</v>
      </c>
      <c r="X44" s="77">
        <v>82.416999999999987</v>
      </c>
      <c r="Y44" s="20"/>
      <c r="Z44" s="77">
        <v>82.416999999999987</v>
      </c>
      <c r="AA44" s="77" t="s">
        <v>249</v>
      </c>
      <c r="AB44" s="77" t="s">
        <v>249</v>
      </c>
      <c r="AC44" s="77" t="s">
        <v>249</v>
      </c>
      <c r="AD44" s="77" t="s">
        <v>249</v>
      </c>
      <c r="AE44" s="78"/>
    </row>
    <row r="45" spans="1:31" s="76" customFormat="1" ht="11.25" x14ac:dyDescent="0.15">
      <c r="A45" s="78"/>
      <c r="B45" s="562"/>
      <c r="C45" s="565"/>
      <c r="D45" s="450"/>
      <c r="E45" s="68" t="s">
        <v>129</v>
      </c>
      <c r="F45" s="455"/>
      <c r="G45" s="20"/>
      <c r="H45" s="77">
        <v>16.096500000000002</v>
      </c>
      <c r="I45" s="77">
        <v>16.096500000000002</v>
      </c>
      <c r="J45" s="77">
        <v>23.7469</v>
      </c>
      <c r="K45" s="77">
        <v>23.7469</v>
      </c>
      <c r="L45" s="77">
        <v>14.855500000000001</v>
      </c>
      <c r="M45" s="77">
        <v>14.855500000000001</v>
      </c>
      <c r="N45" s="77">
        <v>15.439500000000001</v>
      </c>
      <c r="O45" s="77">
        <v>15.439500000000001</v>
      </c>
      <c r="P45" s="20"/>
      <c r="Q45" s="77">
        <v>15.439500000000001</v>
      </c>
      <c r="R45" s="77">
        <v>14.892000000000001</v>
      </c>
      <c r="S45" s="77">
        <v>14.892000000000001</v>
      </c>
      <c r="T45" s="77">
        <v>15.0015</v>
      </c>
      <c r="U45" s="77">
        <v>15.0015</v>
      </c>
      <c r="V45" s="77">
        <v>12.0815</v>
      </c>
      <c r="W45" s="77">
        <v>12.0815</v>
      </c>
      <c r="X45" s="77">
        <v>39.638999999999996</v>
      </c>
      <c r="Y45" s="20"/>
      <c r="Z45" s="77">
        <v>39.638999999999996</v>
      </c>
      <c r="AA45" s="77" t="s">
        <v>249</v>
      </c>
      <c r="AB45" s="77" t="s">
        <v>249</v>
      </c>
      <c r="AC45" s="77" t="s">
        <v>249</v>
      </c>
      <c r="AD45" s="77" t="s">
        <v>249</v>
      </c>
      <c r="AE45" s="78"/>
    </row>
    <row r="46" spans="1:31" s="76" customFormat="1" ht="11.25" x14ac:dyDescent="0.15">
      <c r="A46" s="78"/>
      <c r="B46" s="562"/>
      <c r="C46" s="565"/>
      <c r="D46" s="450"/>
      <c r="E46" s="68" t="s">
        <v>128</v>
      </c>
      <c r="F46" s="455"/>
      <c r="G46" s="20"/>
      <c r="H46" s="77">
        <v>19.308499999999999</v>
      </c>
      <c r="I46" s="77">
        <v>19.308499999999999</v>
      </c>
      <c r="J46" s="77">
        <v>14.818999999999999</v>
      </c>
      <c r="K46" s="77">
        <v>14.818999999999999</v>
      </c>
      <c r="L46" s="77">
        <v>15.184000000000001</v>
      </c>
      <c r="M46" s="77">
        <v>15.184000000000001</v>
      </c>
      <c r="N46" s="77">
        <v>13.468499999999999</v>
      </c>
      <c r="O46" s="77">
        <v>13.468499999999999</v>
      </c>
      <c r="P46" s="20"/>
      <c r="Q46" s="77">
        <v>13.468499999999999</v>
      </c>
      <c r="R46" s="77">
        <v>13.432</v>
      </c>
      <c r="S46" s="77">
        <v>13.432</v>
      </c>
      <c r="T46" s="77">
        <v>11.351499999999998</v>
      </c>
      <c r="U46" s="77">
        <v>11.351499999999998</v>
      </c>
      <c r="V46" s="77">
        <v>12.738500000000002</v>
      </c>
      <c r="W46" s="77">
        <v>12.738500000000002</v>
      </c>
      <c r="X46" s="77">
        <v>92.016499999999994</v>
      </c>
      <c r="Y46" s="20"/>
      <c r="Z46" s="77">
        <v>92.016499999999994</v>
      </c>
      <c r="AA46" s="77" t="s">
        <v>249</v>
      </c>
      <c r="AB46" s="77" t="s">
        <v>249</v>
      </c>
      <c r="AC46" s="77" t="s">
        <v>249</v>
      </c>
      <c r="AD46" s="77" t="s">
        <v>249</v>
      </c>
      <c r="AE46" s="78"/>
    </row>
    <row r="47" spans="1:31" s="76" customFormat="1" ht="11.25" x14ac:dyDescent="0.15">
      <c r="A47" s="78"/>
      <c r="B47" s="562"/>
      <c r="C47" s="565"/>
      <c r="D47" s="450"/>
      <c r="E47" s="68" t="s">
        <v>133</v>
      </c>
      <c r="F47" s="455"/>
      <c r="G47" s="20"/>
      <c r="H47" s="77">
        <v>12.555999999999999</v>
      </c>
      <c r="I47" s="77">
        <v>12.555999999999999</v>
      </c>
      <c r="J47" s="77">
        <v>19.491</v>
      </c>
      <c r="K47" s="77">
        <v>19.491</v>
      </c>
      <c r="L47" s="77">
        <v>14.234999999999999</v>
      </c>
      <c r="M47" s="77">
        <v>14.234999999999999</v>
      </c>
      <c r="N47" s="77">
        <v>15.658499999999998</v>
      </c>
      <c r="O47" s="77">
        <v>15.658499999999998</v>
      </c>
      <c r="P47" s="20"/>
      <c r="Q47" s="77">
        <v>15.658499999999998</v>
      </c>
      <c r="R47" s="77">
        <v>15.402999999999999</v>
      </c>
      <c r="S47" s="77">
        <v>15.402999999999999</v>
      </c>
      <c r="T47" s="77">
        <v>17.155000000000001</v>
      </c>
      <c r="U47" s="77">
        <v>17.155000000000001</v>
      </c>
      <c r="V47" s="77">
        <v>18.140499999999999</v>
      </c>
      <c r="W47" s="77">
        <v>18.140499999999999</v>
      </c>
      <c r="X47" s="77">
        <v>93.877999999999986</v>
      </c>
      <c r="Y47" s="20"/>
      <c r="Z47" s="77">
        <v>93.877999999999986</v>
      </c>
      <c r="AA47" s="77" t="s">
        <v>249</v>
      </c>
      <c r="AB47" s="77" t="s">
        <v>249</v>
      </c>
      <c r="AC47" s="77" t="s">
        <v>249</v>
      </c>
      <c r="AD47" s="77" t="s">
        <v>249</v>
      </c>
      <c r="AE47" s="78"/>
    </row>
    <row r="48" spans="1:31" s="76" customFormat="1" ht="11.25" x14ac:dyDescent="0.15">
      <c r="A48" s="78"/>
      <c r="B48" s="562"/>
      <c r="C48" s="565"/>
      <c r="D48" s="450"/>
      <c r="E48" s="68" t="s">
        <v>123</v>
      </c>
      <c r="F48" s="455"/>
      <c r="G48" s="20"/>
      <c r="H48" s="77">
        <v>34.5655</v>
      </c>
      <c r="I48" s="77">
        <v>34.5655</v>
      </c>
      <c r="J48" s="77">
        <v>19.564</v>
      </c>
      <c r="K48" s="77">
        <v>19.564</v>
      </c>
      <c r="L48" s="77">
        <v>17.848499999999998</v>
      </c>
      <c r="M48" s="77">
        <v>17.848499999999998</v>
      </c>
      <c r="N48" s="77">
        <v>19.637</v>
      </c>
      <c r="O48" s="77">
        <v>19.637</v>
      </c>
      <c r="P48" s="20"/>
      <c r="Q48" s="77">
        <v>19.637</v>
      </c>
      <c r="R48" s="77">
        <v>20.330500000000001</v>
      </c>
      <c r="S48" s="77">
        <v>20.330500000000001</v>
      </c>
      <c r="T48" s="77">
        <v>24.418500000000005</v>
      </c>
      <c r="U48" s="77">
        <v>24.418500000000005</v>
      </c>
      <c r="V48" s="77">
        <v>22.776</v>
      </c>
      <c r="W48" s="77">
        <v>22.776</v>
      </c>
      <c r="X48" s="77">
        <v>96.542500000000004</v>
      </c>
      <c r="Y48" s="20"/>
      <c r="Z48" s="77">
        <v>96.542500000000004</v>
      </c>
      <c r="AA48" s="77" t="s">
        <v>249</v>
      </c>
      <c r="AB48" s="77" t="s">
        <v>249</v>
      </c>
      <c r="AC48" s="77" t="s">
        <v>249</v>
      </c>
      <c r="AD48" s="77" t="s">
        <v>249</v>
      </c>
      <c r="AE48" s="78"/>
    </row>
    <row r="49" spans="1:31" s="76" customFormat="1" ht="11.25" x14ac:dyDescent="0.15">
      <c r="A49" s="78"/>
      <c r="B49" s="562"/>
      <c r="C49" s="565"/>
      <c r="D49" s="450"/>
      <c r="E49" s="68" t="s">
        <v>122</v>
      </c>
      <c r="F49" s="455"/>
      <c r="G49" s="20"/>
      <c r="H49" s="77">
        <v>17.227999999999998</v>
      </c>
      <c r="I49" s="77">
        <v>17.227999999999998</v>
      </c>
      <c r="J49" s="77">
        <v>11.753000000000002</v>
      </c>
      <c r="K49" s="77">
        <v>11.753000000000002</v>
      </c>
      <c r="L49" s="77">
        <v>11.4245</v>
      </c>
      <c r="M49" s="77">
        <v>11.4245</v>
      </c>
      <c r="N49" s="77">
        <v>12.0815</v>
      </c>
      <c r="O49" s="77">
        <v>12.0815</v>
      </c>
      <c r="P49" s="20"/>
      <c r="Q49" s="77">
        <v>12.0815</v>
      </c>
      <c r="R49" s="77">
        <v>13.176499999999999</v>
      </c>
      <c r="S49" s="77">
        <v>13.176499999999999</v>
      </c>
      <c r="T49" s="77">
        <v>14.308</v>
      </c>
      <c r="U49" s="77">
        <v>14.308</v>
      </c>
      <c r="V49" s="77">
        <v>15.731499999999999</v>
      </c>
      <c r="W49" s="77">
        <v>15.731499999999999</v>
      </c>
      <c r="X49" s="77">
        <v>73.912499999999994</v>
      </c>
      <c r="Y49" s="20"/>
      <c r="Z49" s="77">
        <v>73.912499999999994</v>
      </c>
      <c r="AA49" s="77" t="s">
        <v>249</v>
      </c>
      <c r="AB49" s="77" t="s">
        <v>249</v>
      </c>
      <c r="AC49" s="77" t="s">
        <v>249</v>
      </c>
      <c r="AD49" s="77" t="s">
        <v>249</v>
      </c>
      <c r="AE49" s="78"/>
    </row>
    <row r="50" spans="1:31" s="76" customFormat="1" ht="11.25" x14ac:dyDescent="0.15">
      <c r="A50" s="78"/>
      <c r="B50" s="562"/>
      <c r="C50" s="565"/>
      <c r="D50" s="450"/>
      <c r="E50" s="68" t="s">
        <v>126</v>
      </c>
      <c r="F50" s="455"/>
      <c r="G50" s="20"/>
      <c r="H50" s="77">
        <v>11.753000000000002</v>
      </c>
      <c r="I50" s="77">
        <v>11.753000000000002</v>
      </c>
      <c r="J50" s="77">
        <v>10.621500000000001</v>
      </c>
      <c r="K50" s="77">
        <v>10.621500000000001</v>
      </c>
      <c r="L50" s="77">
        <v>11.095999999999998</v>
      </c>
      <c r="M50" s="77">
        <v>11.095999999999998</v>
      </c>
      <c r="N50" s="77">
        <v>10.804</v>
      </c>
      <c r="O50" s="77">
        <v>10.804</v>
      </c>
      <c r="P50" s="20"/>
      <c r="Q50" s="77">
        <v>10.804</v>
      </c>
      <c r="R50" s="77">
        <v>11.315</v>
      </c>
      <c r="S50" s="77">
        <v>11.315</v>
      </c>
      <c r="T50" s="77">
        <v>12.811499999999999</v>
      </c>
      <c r="U50" s="77">
        <v>12.811499999999999</v>
      </c>
      <c r="V50" s="77">
        <v>14.818999999999999</v>
      </c>
      <c r="W50" s="77">
        <v>14.818999999999999</v>
      </c>
      <c r="X50" s="77">
        <v>77.817999999999998</v>
      </c>
      <c r="Y50" s="20"/>
      <c r="Z50" s="77">
        <v>77.817999999999998</v>
      </c>
      <c r="AA50" s="77" t="s">
        <v>249</v>
      </c>
      <c r="AB50" s="77" t="s">
        <v>249</v>
      </c>
      <c r="AC50" s="77" t="s">
        <v>249</v>
      </c>
      <c r="AD50" s="77" t="s">
        <v>249</v>
      </c>
      <c r="AE50" s="78"/>
    </row>
    <row r="51" spans="1:31" s="76" customFormat="1" ht="11.25" x14ac:dyDescent="0.15">
      <c r="A51" s="78"/>
      <c r="B51" s="562"/>
      <c r="C51" s="565"/>
      <c r="D51" s="450"/>
      <c r="E51" s="68" t="s">
        <v>130</v>
      </c>
      <c r="F51" s="455"/>
      <c r="G51" s="20"/>
      <c r="H51" s="77">
        <v>17.118500000000001</v>
      </c>
      <c r="I51" s="77">
        <v>17.118500000000001</v>
      </c>
      <c r="J51" s="77">
        <v>24.9879</v>
      </c>
      <c r="K51" s="77">
        <v>24.9879</v>
      </c>
      <c r="L51" s="77">
        <v>16.461499999999997</v>
      </c>
      <c r="M51" s="77">
        <v>16.461499999999997</v>
      </c>
      <c r="N51" s="77">
        <v>16.169499999999999</v>
      </c>
      <c r="O51" s="77">
        <v>16.169499999999999</v>
      </c>
      <c r="P51" s="20"/>
      <c r="Q51" s="77">
        <v>16.169499999999999</v>
      </c>
      <c r="R51" s="77">
        <v>16.972500000000004</v>
      </c>
      <c r="S51" s="77">
        <v>16.972500000000004</v>
      </c>
      <c r="T51" s="77">
        <v>17.666</v>
      </c>
      <c r="U51" s="77">
        <v>17.666</v>
      </c>
      <c r="V51" s="77">
        <v>14.563500000000001</v>
      </c>
      <c r="W51" s="77">
        <v>14.563500000000001</v>
      </c>
      <c r="X51" s="77">
        <v>71.941500000000005</v>
      </c>
      <c r="Y51" s="20"/>
      <c r="Z51" s="77">
        <v>71.941500000000005</v>
      </c>
      <c r="AA51" s="77" t="s">
        <v>249</v>
      </c>
      <c r="AB51" s="77" t="s">
        <v>249</v>
      </c>
      <c r="AC51" s="77" t="s">
        <v>249</v>
      </c>
      <c r="AD51" s="77" t="s">
        <v>249</v>
      </c>
      <c r="AE51" s="78"/>
    </row>
    <row r="52" spans="1:31" s="76" customFormat="1" ht="11.25" x14ac:dyDescent="0.15">
      <c r="A52" s="78"/>
      <c r="B52" s="562"/>
      <c r="C52" s="565"/>
      <c r="D52" s="450"/>
      <c r="E52" s="68" t="s">
        <v>135</v>
      </c>
      <c r="F52" s="455"/>
      <c r="G52" s="20"/>
      <c r="H52" s="77">
        <v>14.490500000000003</v>
      </c>
      <c r="I52" s="77">
        <v>14.490500000000003</v>
      </c>
      <c r="J52" s="77">
        <v>20.293999999999997</v>
      </c>
      <c r="K52" s="77">
        <v>20.293999999999997</v>
      </c>
      <c r="L52" s="77">
        <v>16.206000000000003</v>
      </c>
      <c r="M52" s="77">
        <v>16.206000000000003</v>
      </c>
      <c r="N52" s="77">
        <v>16.716999999999999</v>
      </c>
      <c r="O52" s="77">
        <v>16.716999999999999</v>
      </c>
      <c r="P52" s="20"/>
      <c r="Q52" s="77">
        <v>16.716999999999999</v>
      </c>
      <c r="R52" s="77">
        <v>15.9505</v>
      </c>
      <c r="S52" s="77">
        <v>15.9505</v>
      </c>
      <c r="T52" s="77">
        <v>16.023499999999999</v>
      </c>
      <c r="U52" s="77">
        <v>16.023499999999999</v>
      </c>
      <c r="V52" s="77">
        <v>17.373999999999999</v>
      </c>
      <c r="W52" s="77">
        <v>17.373999999999999</v>
      </c>
      <c r="X52" s="77">
        <v>93.950999999999979</v>
      </c>
      <c r="Y52" s="20"/>
      <c r="Z52" s="77">
        <v>93.950999999999979</v>
      </c>
      <c r="AA52" s="77" t="s">
        <v>249</v>
      </c>
      <c r="AB52" s="77" t="s">
        <v>249</v>
      </c>
      <c r="AC52" s="77" t="s">
        <v>249</v>
      </c>
      <c r="AD52" s="77" t="s">
        <v>249</v>
      </c>
      <c r="AE52" s="78"/>
    </row>
    <row r="53" spans="1:31" s="76" customFormat="1" ht="11.25" x14ac:dyDescent="0.15">
      <c r="A53" s="78"/>
      <c r="B53" s="562"/>
      <c r="C53" s="565"/>
      <c r="D53" s="450"/>
      <c r="E53" s="68" t="s">
        <v>134</v>
      </c>
      <c r="F53" s="455"/>
      <c r="G53" s="20"/>
      <c r="H53" s="77">
        <v>16.643999999999998</v>
      </c>
      <c r="I53" s="77">
        <v>16.643999999999998</v>
      </c>
      <c r="J53" s="77">
        <v>22.191999999999997</v>
      </c>
      <c r="K53" s="77">
        <v>22.191999999999997</v>
      </c>
      <c r="L53" s="77">
        <v>17.009</v>
      </c>
      <c r="M53" s="77">
        <v>17.009</v>
      </c>
      <c r="N53" s="77">
        <v>19.162500000000001</v>
      </c>
      <c r="O53" s="77">
        <v>19.162500000000001</v>
      </c>
      <c r="P53" s="20"/>
      <c r="Q53" s="77">
        <v>19.162500000000001</v>
      </c>
      <c r="R53" s="77">
        <v>18.614999999999998</v>
      </c>
      <c r="S53" s="77">
        <v>18.614999999999998</v>
      </c>
      <c r="T53" s="77">
        <v>17.957999999999998</v>
      </c>
      <c r="U53" s="77">
        <v>17.957999999999998</v>
      </c>
      <c r="V53" s="77">
        <v>20.074999999999999</v>
      </c>
      <c r="W53" s="77">
        <v>20.074999999999999</v>
      </c>
      <c r="X53" s="77">
        <v>105.7405</v>
      </c>
      <c r="Y53" s="20"/>
      <c r="Z53" s="77">
        <v>105.7405</v>
      </c>
      <c r="AA53" s="77" t="s">
        <v>249</v>
      </c>
      <c r="AB53" s="77" t="s">
        <v>249</v>
      </c>
      <c r="AC53" s="77" t="s">
        <v>249</v>
      </c>
      <c r="AD53" s="77" t="s">
        <v>249</v>
      </c>
      <c r="AE53" s="78"/>
    </row>
    <row r="54" spans="1:31" s="76" customFormat="1" ht="11.25" x14ac:dyDescent="0.15">
      <c r="A54" s="78"/>
      <c r="B54" s="562"/>
      <c r="C54" s="565"/>
      <c r="D54" s="450"/>
      <c r="E54" s="68" t="s">
        <v>124</v>
      </c>
      <c r="F54" s="455"/>
      <c r="G54" s="20"/>
      <c r="H54" s="77">
        <v>28.031999999999996</v>
      </c>
      <c r="I54" s="77">
        <v>28.031999999999996</v>
      </c>
      <c r="J54" s="77">
        <v>19.381499999999999</v>
      </c>
      <c r="K54" s="77">
        <v>19.381499999999999</v>
      </c>
      <c r="L54" s="77">
        <v>18.651500000000002</v>
      </c>
      <c r="M54" s="77">
        <v>18.651500000000002</v>
      </c>
      <c r="N54" s="77">
        <v>18.906999999999996</v>
      </c>
      <c r="O54" s="77">
        <v>18.906999999999996</v>
      </c>
      <c r="P54" s="20"/>
      <c r="Q54" s="77">
        <v>18.906999999999996</v>
      </c>
      <c r="R54" s="77">
        <v>21.097000000000001</v>
      </c>
      <c r="S54" s="77">
        <v>21.097000000000001</v>
      </c>
      <c r="T54" s="77">
        <v>24.856499999999997</v>
      </c>
      <c r="U54" s="77">
        <v>24.856499999999997</v>
      </c>
      <c r="V54" s="77">
        <v>24.016999999999999</v>
      </c>
      <c r="W54" s="77">
        <v>24.016999999999999</v>
      </c>
      <c r="X54" s="77">
        <v>95.228499999999997</v>
      </c>
      <c r="Y54" s="20"/>
      <c r="Z54" s="77">
        <v>95.228499999999997</v>
      </c>
      <c r="AA54" s="77" t="s">
        <v>249</v>
      </c>
      <c r="AB54" s="77" t="s">
        <v>249</v>
      </c>
      <c r="AC54" s="77" t="s">
        <v>249</v>
      </c>
      <c r="AD54" s="77" t="s">
        <v>249</v>
      </c>
      <c r="AE54" s="78"/>
    </row>
    <row r="55" spans="1:31" s="76" customFormat="1" ht="11.25" x14ac:dyDescent="0.15">
      <c r="A55" s="78"/>
      <c r="B55" s="562"/>
      <c r="C55" s="565"/>
      <c r="D55" s="450"/>
      <c r="E55" s="68" t="s">
        <v>127</v>
      </c>
      <c r="F55" s="455"/>
      <c r="G55" s="20"/>
      <c r="H55" s="77">
        <v>18.2135</v>
      </c>
      <c r="I55" s="77">
        <v>18.2135</v>
      </c>
      <c r="J55" s="77">
        <v>18.140499999999999</v>
      </c>
      <c r="K55" s="77">
        <v>18.140499999999999</v>
      </c>
      <c r="L55" s="77">
        <v>18.797500000000003</v>
      </c>
      <c r="M55" s="77">
        <v>18.797500000000003</v>
      </c>
      <c r="N55" s="77">
        <v>18.614999999999998</v>
      </c>
      <c r="O55" s="77">
        <v>18.614999999999998</v>
      </c>
      <c r="P55" s="20"/>
      <c r="Q55" s="77">
        <v>18.614999999999998</v>
      </c>
      <c r="R55" s="77">
        <v>16.8995</v>
      </c>
      <c r="S55" s="77">
        <v>16.8995</v>
      </c>
      <c r="T55" s="77">
        <v>15.768000000000002</v>
      </c>
      <c r="U55" s="77">
        <v>15.768000000000002</v>
      </c>
      <c r="V55" s="77">
        <v>17.373999999999999</v>
      </c>
      <c r="W55" s="77">
        <v>17.373999999999999</v>
      </c>
      <c r="X55" s="77">
        <v>99.024499999999989</v>
      </c>
      <c r="Y55" s="20"/>
      <c r="Z55" s="77">
        <v>99.024499999999989</v>
      </c>
      <c r="AA55" s="77" t="s">
        <v>249</v>
      </c>
      <c r="AB55" s="77" t="s">
        <v>249</v>
      </c>
      <c r="AC55" s="77" t="s">
        <v>249</v>
      </c>
      <c r="AD55" s="77" t="s">
        <v>249</v>
      </c>
      <c r="AE55" s="78"/>
    </row>
    <row r="56" spans="1:31" s="76" customFormat="1" ht="11.25" x14ac:dyDescent="0.15">
      <c r="A56" s="78"/>
      <c r="B56" s="562"/>
      <c r="C56" s="566"/>
      <c r="D56" s="450"/>
      <c r="E56" s="68" t="s">
        <v>125</v>
      </c>
      <c r="F56" s="455"/>
      <c r="G56" s="20"/>
      <c r="H56" s="77">
        <v>27.776500000000002</v>
      </c>
      <c r="I56" s="77">
        <v>27.776500000000002</v>
      </c>
      <c r="J56" s="77">
        <v>25.732500000000002</v>
      </c>
      <c r="K56" s="77">
        <v>25.732500000000002</v>
      </c>
      <c r="L56" s="77">
        <v>29.784000000000002</v>
      </c>
      <c r="M56" s="77">
        <v>29.784000000000002</v>
      </c>
      <c r="N56" s="77">
        <v>29.272999999999996</v>
      </c>
      <c r="O56" s="77">
        <v>29.272999999999996</v>
      </c>
      <c r="P56" s="20"/>
      <c r="Q56" s="77">
        <v>29.272999999999996</v>
      </c>
      <c r="R56" s="77">
        <v>24.381999999999998</v>
      </c>
      <c r="S56" s="77">
        <v>24.381999999999998</v>
      </c>
      <c r="T56" s="77">
        <v>24.527999999999999</v>
      </c>
      <c r="U56" s="77">
        <v>24.527999999999999</v>
      </c>
      <c r="V56" s="77">
        <v>25.951499999999999</v>
      </c>
      <c r="W56" s="77">
        <v>25.951499999999999</v>
      </c>
      <c r="X56" s="77">
        <v>100.41150000000002</v>
      </c>
      <c r="Y56" s="20"/>
      <c r="Z56" s="77">
        <v>100.41150000000002</v>
      </c>
      <c r="AA56" s="77" t="s">
        <v>249</v>
      </c>
      <c r="AB56" s="77" t="s">
        <v>249</v>
      </c>
      <c r="AC56" s="77" t="s">
        <v>249</v>
      </c>
      <c r="AD56" s="77" t="s">
        <v>249</v>
      </c>
      <c r="AE56" s="78"/>
    </row>
    <row r="57" spans="1:31" s="76" customFormat="1" ht="12.6" customHeight="1" x14ac:dyDescent="0.15">
      <c r="A57" s="78"/>
      <c r="B57" s="562"/>
      <c r="C57" s="564" t="s">
        <v>119</v>
      </c>
      <c r="D57" s="450" t="s">
        <v>285</v>
      </c>
      <c r="E57" s="68" t="s">
        <v>131</v>
      </c>
      <c r="F57" s="455"/>
      <c r="G57" s="20"/>
      <c r="H57" s="77">
        <v>117.76146035839815</v>
      </c>
      <c r="I57" s="77">
        <v>118.77940541119861</v>
      </c>
      <c r="J57" s="77">
        <v>126.3326086625446</v>
      </c>
      <c r="K57" s="77">
        <v>125.56697672878055</v>
      </c>
      <c r="L57" s="77">
        <v>132.73306661449806</v>
      </c>
      <c r="M57" s="77">
        <v>133.95339348999687</v>
      </c>
      <c r="N57" s="77">
        <v>134.90410404654338</v>
      </c>
      <c r="O57" s="77">
        <v>134.36748921946702</v>
      </c>
      <c r="P57" s="20"/>
      <c r="Q57" s="77">
        <v>134.36748921946702</v>
      </c>
      <c r="R57" s="77">
        <v>145.23677929145097</v>
      </c>
      <c r="S57" s="77">
        <v>145.97886195046786</v>
      </c>
      <c r="T57" s="77">
        <v>148.09669915607566</v>
      </c>
      <c r="U57" s="77">
        <v>151.17345700232457</v>
      </c>
      <c r="V57" s="77">
        <v>159.31107697024689</v>
      </c>
      <c r="W57" s="77">
        <v>158.21398496696992</v>
      </c>
      <c r="X57" s="77">
        <v>208.59124528849298</v>
      </c>
      <c r="Y57" s="20"/>
      <c r="Z57" s="77">
        <v>220.33057801359888</v>
      </c>
      <c r="AA57" s="77" t="s">
        <v>249</v>
      </c>
      <c r="AB57" s="77" t="s">
        <v>249</v>
      </c>
      <c r="AC57" s="77" t="s">
        <v>249</v>
      </c>
      <c r="AD57" s="77" t="s">
        <v>249</v>
      </c>
      <c r="AE57" s="78"/>
    </row>
    <row r="58" spans="1:31" s="76" customFormat="1" ht="11.25" x14ac:dyDescent="0.15">
      <c r="A58" s="78"/>
      <c r="B58" s="562"/>
      <c r="C58" s="565"/>
      <c r="D58" s="450"/>
      <c r="E58" s="68" t="s">
        <v>132</v>
      </c>
      <c r="F58" s="455"/>
      <c r="G58" s="20"/>
      <c r="H58" s="77">
        <v>111.29688620225096</v>
      </c>
      <c r="I58" s="77">
        <v>112.2936382273312</v>
      </c>
      <c r="J58" s="77">
        <v>128.15384175965798</v>
      </c>
      <c r="K58" s="77">
        <v>127.40414984028969</v>
      </c>
      <c r="L58" s="77">
        <v>123.62398104502108</v>
      </c>
      <c r="M58" s="77">
        <v>124.81890142020927</v>
      </c>
      <c r="N58" s="77">
        <v>130.60103161021058</v>
      </c>
      <c r="O58" s="77">
        <v>130.07052065354765</v>
      </c>
      <c r="P58" s="20"/>
      <c r="Q58" s="77">
        <v>130.07052065354765</v>
      </c>
      <c r="R58" s="77">
        <v>137.27191781173417</v>
      </c>
      <c r="S58" s="77">
        <v>138.11848951088291</v>
      </c>
      <c r="T58" s="77">
        <v>136.72315021651806</v>
      </c>
      <c r="U58" s="77">
        <v>139.84546997964978</v>
      </c>
      <c r="V58" s="77">
        <v>155.42096930525969</v>
      </c>
      <c r="W58" s="77">
        <v>154.52095469621435</v>
      </c>
      <c r="X58" s="77">
        <v>195.24598488908936</v>
      </c>
      <c r="Y58" s="20"/>
      <c r="Z58" s="77">
        <v>205.72101041390869</v>
      </c>
      <c r="AA58" s="77" t="s">
        <v>249</v>
      </c>
      <c r="AB58" s="77" t="s">
        <v>249</v>
      </c>
      <c r="AC58" s="77" t="s">
        <v>249</v>
      </c>
      <c r="AD58" s="77" t="s">
        <v>249</v>
      </c>
      <c r="AE58" s="78"/>
    </row>
    <row r="59" spans="1:31" s="76" customFormat="1" ht="11.25" x14ac:dyDescent="0.15">
      <c r="A59" s="78"/>
      <c r="B59" s="562"/>
      <c r="C59" s="565"/>
      <c r="D59" s="450"/>
      <c r="E59" s="68" t="s">
        <v>129</v>
      </c>
      <c r="F59" s="455"/>
      <c r="G59" s="20"/>
      <c r="H59" s="77">
        <v>110.54531622717285</v>
      </c>
      <c r="I59" s="77">
        <v>111.55067759199838</v>
      </c>
      <c r="J59" s="77">
        <v>124.119909995697</v>
      </c>
      <c r="K59" s="77">
        <v>123.36374269200469</v>
      </c>
      <c r="L59" s="77">
        <v>109.90215750230416</v>
      </c>
      <c r="M59" s="77">
        <v>111.10739887531298</v>
      </c>
      <c r="N59" s="77">
        <v>116.3946621602914</v>
      </c>
      <c r="O59" s="77">
        <v>115.85372183452623</v>
      </c>
      <c r="P59" s="20"/>
      <c r="Q59" s="77">
        <v>115.85372183452623</v>
      </c>
      <c r="R59" s="77">
        <v>128.51239077263389</v>
      </c>
      <c r="S59" s="77">
        <v>129.44389241576127</v>
      </c>
      <c r="T59" s="77">
        <v>135.52001714237909</v>
      </c>
      <c r="U59" s="77">
        <v>138.77207037844124</v>
      </c>
      <c r="V59" s="77">
        <v>150.64812166288925</v>
      </c>
      <c r="W59" s="77">
        <v>149.45516654386975</v>
      </c>
      <c r="X59" s="77">
        <v>196.05125554069122</v>
      </c>
      <c r="Y59" s="20"/>
      <c r="Z59" s="77">
        <v>209.65454981202731</v>
      </c>
      <c r="AA59" s="77" t="s">
        <v>249</v>
      </c>
      <c r="AB59" s="77" t="s">
        <v>249</v>
      </c>
      <c r="AC59" s="77" t="s">
        <v>249</v>
      </c>
      <c r="AD59" s="77" t="s">
        <v>249</v>
      </c>
      <c r="AE59" s="78"/>
    </row>
    <row r="60" spans="1:31" s="76" customFormat="1" ht="11.25" x14ac:dyDescent="0.15">
      <c r="A60" s="78"/>
      <c r="B60" s="562"/>
      <c r="C60" s="565"/>
      <c r="D60" s="450"/>
      <c r="E60" s="68" t="s">
        <v>128</v>
      </c>
      <c r="F60" s="455"/>
      <c r="G60" s="20"/>
      <c r="H60" s="77">
        <v>163.52075774204974</v>
      </c>
      <c r="I60" s="77">
        <v>164.53766288800597</v>
      </c>
      <c r="J60" s="77">
        <v>158.04556234532978</v>
      </c>
      <c r="K60" s="77">
        <v>157.28071256172785</v>
      </c>
      <c r="L60" s="77">
        <v>161.97693568197934</v>
      </c>
      <c r="M60" s="77">
        <v>163.19601590249755</v>
      </c>
      <c r="N60" s="77">
        <v>164.49100843123352</v>
      </c>
      <c r="O60" s="77">
        <v>163.94668096560429</v>
      </c>
      <c r="P60" s="20"/>
      <c r="Q60" s="77">
        <v>163.94668096560429</v>
      </c>
      <c r="R60" s="77">
        <v>183.48741088286067</v>
      </c>
      <c r="S60" s="77">
        <v>184.42059252657737</v>
      </c>
      <c r="T60" s="77">
        <v>191.19060048783135</v>
      </c>
      <c r="U60" s="77">
        <v>194.45463072198299</v>
      </c>
      <c r="V60" s="77">
        <v>200.03254472691287</v>
      </c>
      <c r="W60" s="77">
        <v>198.95523095091761</v>
      </c>
      <c r="X60" s="77">
        <v>240.23188400554181</v>
      </c>
      <c r="Y60" s="20"/>
      <c r="Z60" s="77">
        <v>251.47000269809206</v>
      </c>
      <c r="AA60" s="77" t="s">
        <v>249</v>
      </c>
      <c r="AB60" s="77" t="s">
        <v>249</v>
      </c>
      <c r="AC60" s="77" t="s">
        <v>249</v>
      </c>
      <c r="AD60" s="77" t="s">
        <v>249</v>
      </c>
      <c r="AE60" s="78"/>
    </row>
    <row r="61" spans="1:31" s="76" customFormat="1" ht="11.25" x14ac:dyDescent="0.15">
      <c r="A61" s="78"/>
      <c r="B61" s="562"/>
      <c r="C61" s="565"/>
      <c r="D61" s="450"/>
      <c r="E61" s="68" t="s">
        <v>133</v>
      </c>
      <c r="F61" s="455"/>
      <c r="G61" s="20"/>
      <c r="H61" s="77">
        <v>116.19937976530447</v>
      </c>
      <c r="I61" s="77">
        <v>117.19760986714678</v>
      </c>
      <c r="J61" s="77">
        <v>135.76275715081815</v>
      </c>
      <c r="K61" s="77">
        <v>135.01195351842912</v>
      </c>
      <c r="L61" s="77">
        <v>131.14258753630904</v>
      </c>
      <c r="M61" s="77">
        <v>132.33927985075059</v>
      </c>
      <c r="N61" s="77">
        <v>145.47848001922205</v>
      </c>
      <c r="O61" s="77">
        <v>144.94434467017982</v>
      </c>
      <c r="P61" s="20"/>
      <c r="Q61" s="77">
        <v>144.94434467017982</v>
      </c>
      <c r="R61" s="77">
        <v>149.30129697869432</v>
      </c>
      <c r="S61" s="77">
        <v>150.12972439965961</v>
      </c>
      <c r="T61" s="77">
        <v>143.56920344878219</v>
      </c>
      <c r="U61" s="77">
        <v>146.7155753822239</v>
      </c>
      <c r="V61" s="77">
        <v>164.89735722029971</v>
      </c>
      <c r="W61" s="77">
        <v>164.01044490105801</v>
      </c>
      <c r="X61" s="77">
        <v>202.87110966641757</v>
      </c>
      <c r="Y61" s="20"/>
      <c r="Z61" s="77">
        <v>213.2809327292218</v>
      </c>
      <c r="AA61" s="77" t="s">
        <v>249</v>
      </c>
      <c r="AB61" s="77" t="s">
        <v>249</v>
      </c>
      <c r="AC61" s="77" t="s">
        <v>249</v>
      </c>
      <c r="AD61" s="77" t="s">
        <v>249</v>
      </c>
      <c r="AE61" s="78"/>
    </row>
    <row r="62" spans="1:31" s="76" customFormat="1" ht="11.25" x14ac:dyDescent="0.15">
      <c r="A62" s="78"/>
      <c r="B62" s="562"/>
      <c r="C62" s="565"/>
      <c r="D62" s="450"/>
      <c r="E62" s="68" t="s">
        <v>123</v>
      </c>
      <c r="F62" s="455"/>
      <c r="G62" s="20"/>
      <c r="H62" s="77">
        <v>135.96504333073955</v>
      </c>
      <c r="I62" s="77">
        <v>136.97046244320143</v>
      </c>
      <c r="J62" s="77">
        <v>146.15425504768555</v>
      </c>
      <c r="K62" s="77">
        <v>145.39804430998433</v>
      </c>
      <c r="L62" s="77">
        <v>138.925741209081</v>
      </c>
      <c r="M62" s="77">
        <v>140.13105181077015</v>
      </c>
      <c r="N62" s="77">
        <v>140.95393927962769</v>
      </c>
      <c r="O62" s="77">
        <v>140.42652611279036</v>
      </c>
      <c r="P62" s="20"/>
      <c r="Q62" s="77">
        <v>140.42652611279036</v>
      </c>
      <c r="R62" s="77">
        <v>150.10160358414907</v>
      </c>
      <c r="S62" s="77">
        <v>151.14729777672287</v>
      </c>
      <c r="T62" s="77">
        <v>154.86891587817166</v>
      </c>
      <c r="U62" s="77">
        <v>158.12649489535286</v>
      </c>
      <c r="V62" s="77">
        <v>169.48598733801256</v>
      </c>
      <c r="W62" s="77">
        <v>168.52298450135754</v>
      </c>
      <c r="X62" s="77">
        <v>198.97999499407607</v>
      </c>
      <c r="Y62" s="20"/>
      <c r="Z62" s="77">
        <v>208.64427685635167</v>
      </c>
      <c r="AA62" s="77" t="s">
        <v>249</v>
      </c>
      <c r="AB62" s="77" t="s">
        <v>249</v>
      </c>
      <c r="AC62" s="77" t="s">
        <v>249</v>
      </c>
      <c r="AD62" s="77" t="s">
        <v>249</v>
      </c>
      <c r="AE62" s="78"/>
    </row>
    <row r="63" spans="1:31" s="76" customFormat="1" ht="11.25" x14ac:dyDescent="0.15">
      <c r="A63" s="78"/>
      <c r="B63" s="562"/>
      <c r="C63" s="565"/>
      <c r="D63" s="450"/>
      <c r="E63" s="68" t="s">
        <v>122</v>
      </c>
      <c r="F63" s="455"/>
      <c r="G63" s="20"/>
      <c r="H63" s="77">
        <v>116.33835677623409</v>
      </c>
      <c r="I63" s="77">
        <v>117.34928949421698</v>
      </c>
      <c r="J63" s="77">
        <v>132.25076214411874</v>
      </c>
      <c r="K63" s="77">
        <v>131.49040443164176</v>
      </c>
      <c r="L63" s="77">
        <v>126.45179788115809</v>
      </c>
      <c r="M63" s="77">
        <v>127.66371827085068</v>
      </c>
      <c r="N63" s="77">
        <v>135.01519162585544</v>
      </c>
      <c r="O63" s="77">
        <v>134.47874663427234</v>
      </c>
      <c r="P63" s="20"/>
      <c r="Q63" s="77">
        <v>134.47874663427234</v>
      </c>
      <c r="R63" s="77">
        <v>146.90804361450665</v>
      </c>
      <c r="S63" s="77">
        <v>147.83346798871341</v>
      </c>
      <c r="T63" s="77">
        <v>140.44251795711267</v>
      </c>
      <c r="U63" s="77">
        <v>143.64113908177919</v>
      </c>
      <c r="V63" s="77">
        <v>148.82843590081512</v>
      </c>
      <c r="W63" s="77">
        <v>147.90456002333787</v>
      </c>
      <c r="X63" s="77">
        <v>195.99432789635114</v>
      </c>
      <c r="Y63" s="20"/>
      <c r="Z63" s="77">
        <v>206.63472343674036</v>
      </c>
      <c r="AA63" s="77" t="s">
        <v>249</v>
      </c>
      <c r="AB63" s="77" t="s">
        <v>249</v>
      </c>
      <c r="AC63" s="77" t="s">
        <v>249</v>
      </c>
      <c r="AD63" s="77" t="s">
        <v>249</v>
      </c>
      <c r="AE63" s="78"/>
    </row>
    <row r="64" spans="1:31" s="76" customFormat="1" ht="11.25" x14ac:dyDescent="0.15">
      <c r="A64" s="78"/>
      <c r="B64" s="562"/>
      <c r="C64" s="565"/>
      <c r="D64" s="450"/>
      <c r="E64" s="68" t="s">
        <v>126</v>
      </c>
      <c r="F64" s="455"/>
      <c r="G64" s="20"/>
      <c r="H64" s="77">
        <v>117.45591605427997</v>
      </c>
      <c r="I64" s="77">
        <v>118.45004154063247</v>
      </c>
      <c r="J64" s="77">
        <v>125.00781274134755</v>
      </c>
      <c r="K64" s="77">
        <v>124.26009633325042</v>
      </c>
      <c r="L64" s="77">
        <v>130.71196294453443</v>
      </c>
      <c r="M64" s="77">
        <v>131.9037345880792</v>
      </c>
      <c r="N64" s="77">
        <v>138.90464542347891</v>
      </c>
      <c r="O64" s="77">
        <v>138.37175748718158</v>
      </c>
      <c r="P64" s="20"/>
      <c r="Q64" s="77">
        <v>138.37175748718158</v>
      </c>
      <c r="R64" s="77">
        <v>144.97310513314227</v>
      </c>
      <c r="S64" s="77">
        <v>146.02465570540605</v>
      </c>
      <c r="T64" s="77">
        <v>137.29797381557304</v>
      </c>
      <c r="U64" s="77">
        <v>140.6043643621513</v>
      </c>
      <c r="V64" s="77">
        <v>156.44619623089989</v>
      </c>
      <c r="W64" s="77">
        <v>155.29985730788752</v>
      </c>
      <c r="X64" s="77">
        <v>205.2810923405363</v>
      </c>
      <c r="Y64" s="20"/>
      <c r="Z64" s="77">
        <v>215.74789491473288</v>
      </c>
      <c r="AA64" s="77" t="s">
        <v>249</v>
      </c>
      <c r="AB64" s="77" t="s">
        <v>249</v>
      </c>
      <c r="AC64" s="77" t="s">
        <v>249</v>
      </c>
      <c r="AD64" s="77" t="s">
        <v>249</v>
      </c>
      <c r="AE64" s="78"/>
    </row>
    <row r="65" spans="1:31" s="76" customFormat="1" ht="11.25" x14ac:dyDescent="0.15">
      <c r="A65" s="78"/>
      <c r="B65" s="562"/>
      <c r="C65" s="565"/>
      <c r="D65" s="450"/>
      <c r="E65" s="68" t="s">
        <v>130</v>
      </c>
      <c r="F65" s="455"/>
      <c r="G65" s="20"/>
      <c r="H65" s="77">
        <v>129.7770927384465</v>
      </c>
      <c r="I65" s="77">
        <v>130.78058637259986</v>
      </c>
      <c r="J65" s="77">
        <v>152.59502489552034</v>
      </c>
      <c r="K65" s="77">
        <v>151.84026237712794</v>
      </c>
      <c r="L65" s="77">
        <v>147.9679768884188</v>
      </c>
      <c r="M65" s="77">
        <v>149.17097919957533</v>
      </c>
      <c r="N65" s="77">
        <v>148.72923117146826</v>
      </c>
      <c r="O65" s="77">
        <v>148.19571110309766</v>
      </c>
      <c r="P65" s="20"/>
      <c r="Q65" s="77">
        <v>148.19571110309766</v>
      </c>
      <c r="R65" s="77">
        <v>161.80877839866383</v>
      </c>
      <c r="S65" s="77">
        <v>162.48593575882313</v>
      </c>
      <c r="T65" s="77">
        <v>168.63937336676335</v>
      </c>
      <c r="U65" s="77">
        <v>171.654876905815</v>
      </c>
      <c r="V65" s="77">
        <v>183.34207618564972</v>
      </c>
      <c r="W65" s="77">
        <v>182.21868670050779</v>
      </c>
      <c r="X65" s="77">
        <v>227.93462989028228</v>
      </c>
      <c r="Y65" s="20"/>
      <c r="Z65" s="77">
        <v>239.94412971981205</v>
      </c>
      <c r="AA65" s="77" t="s">
        <v>249</v>
      </c>
      <c r="AB65" s="77" t="s">
        <v>249</v>
      </c>
      <c r="AC65" s="77" t="s">
        <v>249</v>
      </c>
      <c r="AD65" s="77" t="s">
        <v>249</v>
      </c>
      <c r="AE65" s="78"/>
    </row>
    <row r="66" spans="1:31" s="76" customFormat="1" ht="11.25" x14ac:dyDescent="0.15">
      <c r="A66" s="78"/>
      <c r="B66" s="562"/>
      <c r="C66" s="565"/>
      <c r="D66" s="450"/>
      <c r="E66" s="68" t="s">
        <v>135</v>
      </c>
      <c r="F66" s="455"/>
      <c r="G66" s="20"/>
      <c r="H66" s="77">
        <v>128.64454239671682</v>
      </c>
      <c r="I66" s="77">
        <v>129.64424912144716</v>
      </c>
      <c r="J66" s="77">
        <v>152.14173927790375</v>
      </c>
      <c r="K66" s="77">
        <v>151.38982502600331</v>
      </c>
      <c r="L66" s="77">
        <v>148.81876949313911</v>
      </c>
      <c r="M66" s="77">
        <v>150.0172320039093</v>
      </c>
      <c r="N66" s="77">
        <v>162.51189322189194</v>
      </c>
      <c r="O66" s="77">
        <v>161.98524914601313</v>
      </c>
      <c r="P66" s="20"/>
      <c r="Q66" s="77">
        <v>161.98524914601313</v>
      </c>
      <c r="R66" s="77">
        <v>167.11306235868443</v>
      </c>
      <c r="S66" s="77">
        <v>168.08637972153971</v>
      </c>
      <c r="T66" s="77">
        <v>165.18906610971607</v>
      </c>
      <c r="U66" s="77">
        <v>168.40575176911798</v>
      </c>
      <c r="V66" s="77">
        <v>187.48936455560138</v>
      </c>
      <c r="W66" s="77">
        <v>186.4722989238644</v>
      </c>
      <c r="X66" s="77">
        <v>219.82875839955068</v>
      </c>
      <c r="Y66" s="20"/>
      <c r="Z66" s="77">
        <v>229.91971662918257</v>
      </c>
      <c r="AA66" s="77" t="s">
        <v>249</v>
      </c>
      <c r="AB66" s="77" t="s">
        <v>249</v>
      </c>
      <c r="AC66" s="77" t="s">
        <v>249</v>
      </c>
      <c r="AD66" s="77" t="s">
        <v>249</v>
      </c>
      <c r="AE66" s="78"/>
    </row>
    <row r="67" spans="1:31" s="76" customFormat="1" ht="11.25" x14ac:dyDescent="0.15">
      <c r="A67" s="78"/>
      <c r="B67" s="562"/>
      <c r="C67" s="565"/>
      <c r="D67" s="450"/>
      <c r="E67" s="68" t="s">
        <v>134</v>
      </c>
      <c r="F67" s="455"/>
      <c r="G67" s="20"/>
      <c r="H67" s="77">
        <v>146.49643023505655</v>
      </c>
      <c r="I67" s="77">
        <v>147.48034357069696</v>
      </c>
      <c r="J67" s="77">
        <v>167.73151071016801</v>
      </c>
      <c r="K67" s="77">
        <v>166.99147521635606</v>
      </c>
      <c r="L67" s="77">
        <v>167.20221095439283</v>
      </c>
      <c r="M67" s="77">
        <v>168.38174012774107</v>
      </c>
      <c r="N67" s="77">
        <v>176.32088226936952</v>
      </c>
      <c r="O67" s="77">
        <v>175.7962486652761</v>
      </c>
      <c r="P67" s="20"/>
      <c r="Q67" s="77">
        <v>175.7962486652761</v>
      </c>
      <c r="R67" s="77">
        <v>177.60924256909038</v>
      </c>
      <c r="S67" s="77">
        <v>178.32111671522819</v>
      </c>
      <c r="T67" s="77">
        <v>178.02767819442772</v>
      </c>
      <c r="U67" s="77">
        <v>181.01179160549916</v>
      </c>
      <c r="V67" s="77">
        <v>202.18743335375888</v>
      </c>
      <c r="W67" s="77">
        <v>201.23164654377712</v>
      </c>
      <c r="X67" s="77">
        <v>238.57955912815234</v>
      </c>
      <c r="Y67" s="20"/>
      <c r="Z67" s="77">
        <v>249.22701711715953</v>
      </c>
      <c r="AA67" s="77" t="s">
        <v>249</v>
      </c>
      <c r="AB67" s="77" t="s">
        <v>249</v>
      </c>
      <c r="AC67" s="77" t="s">
        <v>249</v>
      </c>
      <c r="AD67" s="77" t="s">
        <v>249</v>
      </c>
      <c r="AE67" s="78"/>
    </row>
    <row r="68" spans="1:31" s="76" customFormat="1" ht="11.25" x14ac:dyDescent="0.15">
      <c r="A68" s="78"/>
      <c r="B68" s="562"/>
      <c r="C68" s="565"/>
      <c r="D68" s="450"/>
      <c r="E68" s="68" t="s">
        <v>124</v>
      </c>
      <c r="F68" s="455"/>
      <c r="G68" s="20"/>
      <c r="H68" s="77">
        <v>124.64006270184616</v>
      </c>
      <c r="I68" s="77">
        <v>125.65806844775963</v>
      </c>
      <c r="J68" s="77">
        <v>128.47579608971128</v>
      </c>
      <c r="K68" s="77">
        <v>127.7101185065427</v>
      </c>
      <c r="L68" s="77">
        <v>125.1738577657479</v>
      </c>
      <c r="M68" s="77">
        <v>126.39425740100596</v>
      </c>
      <c r="N68" s="77">
        <v>134.90139034816798</v>
      </c>
      <c r="O68" s="77">
        <v>134.36747610136368</v>
      </c>
      <c r="P68" s="20"/>
      <c r="Q68" s="77">
        <v>134.36747610136368</v>
      </c>
      <c r="R68" s="77">
        <v>141.83702090841294</v>
      </c>
      <c r="S68" s="77">
        <v>142.76928394509827</v>
      </c>
      <c r="T68" s="77">
        <v>145.6907410951643</v>
      </c>
      <c r="U68" s="77">
        <v>148.92271701829597</v>
      </c>
      <c r="V68" s="77">
        <v>157.36580042520146</v>
      </c>
      <c r="W68" s="77">
        <v>156.47590595298601</v>
      </c>
      <c r="X68" s="77">
        <v>193.62621374107596</v>
      </c>
      <c r="Y68" s="20"/>
      <c r="Z68" s="77">
        <v>203.41218262960146</v>
      </c>
      <c r="AA68" s="77" t="s">
        <v>249</v>
      </c>
      <c r="AB68" s="77" t="s">
        <v>249</v>
      </c>
      <c r="AC68" s="77" t="s">
        <v>249</v>
      </c>
      <c r="AD68" s="77" t="s">
        <v>249</v>
      </c>
      <c r="AE68" s="78"/>
    </row>
    <row r="69" spans="1:31" s="76" customFormat="1" ht="11.25" x14ac:dyDescent="0.15">
      <c r="A69" s="78"/>
      <c r="B69" s="562"/>
      <c r="C69" s="565"/>
      <c r="D69" s="450"/>
      <c r="E69" s="68" t="s">
        <v>127</v>
      </c>
      <c r="F69" s="455"/>
      <c r="G69" s="20"/>
      <c r="H69" s="77">
        <v>130.80118672052615</v>
      </c>
      <c r="I69" s="77">
        <v>131.81247297701998</v>
      </c>
      <c r="J69" s="77">
        <v>146.59689020751665</v>
      </c>
      <c r="K69" s="77">
        <v>145.83626658641029</v>
      </c>
      <c r="L69" s="77">
        <v>135.5690671042062</v>
      </c>
      <c r="M69" s="77">
        <v>136.78141132084824</v>
      </c>
      <c r="N69" s="77">
        <v>144.4161608750878</v>
      </c>
      <c r="O69" s="77">
        <v>143.88241460772377</v>
      </c>
      <c r="P69" s="20"/>
      <c r="Q69" s="77">
        <v>143.88241460772377</v>
      </c>
      <c r="R69" s="77">
        <v>152.16245918144179</v>
      </c>
      <c r="S69" s="77">
        <v>153.38865863850151</v>
      </c>
      <c r="T69" s="77">
        <v>155.56970406222356</v>
      </c>
      <c r="U69" s="77">
        <v>159.0216443385811</v>
      </c>
      <c r="V69" s="77">
        <v>160.7637081433696</v>
      </c>
      <c r="W69" s="77">
        <v>159.77858264083383</v>
      </c>
      <c r="X69" s="77">
        <v>204.82747177042438</v>
      </c>
      <c r="Y69" s="20"/>
      <c r="Z69" s="77">
        <v>214.69488872186864</v>
      </c>
      <c r="AA69" s="77" t="s">
        <v>249</v>
      </c>
      <c r="AB69" s="77" t="s">
        <v>249</v>
      </c>
      <c r="AC69" s="77" t="s">
        <v>249</v>
      </c>
      <c r="AD69" s="77" t="s">
        <v>249</v>
      </c>
      <c r="AE69" s="78"/>
    </row>
    <row r="70" spans="1:31" s="76" customFormat="1" ht="11.25" x14ac:dyDescent="0.15">
      <c r="A70" s="78"/>
      <c r="B70" s="563"/>
      <c r="C70" s="566"/>
      <c r="D70" s="450"/>
      <c r="E70" s="68" t="s">
        <v>125</v>
      </c>
      <c r="F70" s="455"/>
      <c r="G70" s="20"/>
      <c r="H70" s="77">
        <v>160.96862231984301</v>
      </c>
      <c r="I70" s="77">
        <v>161.98287392634072</v>
      </c>
      <c r="J70" s="77">
        <v>189.20752718980827</v>
      </c>
      <c r="K70" s="77">
        <v>188.44467322566766</v>
      </c>
      <c r="L70" s="77">
        <v>189.29577404168177</v>
      </c>
      <c r="M70" s="77">
        <v>190.51167316169997</v>
      </c>
      <c r="N70" s="77">
        <v>180.82740656863106</v>
      </c>
      <c r="O70" s="77">
        <v>180.29816618803244</v>
      </c>
      <c r="P70" s="20"/>
      <c r="Q70" s="77">
        <v>180.29816618803244</v>
      </c>
      <c r="R70" s="77">
        <v>183.4942549061106</v>
      </c>
      <c r="S70" s="77">
        <v>184.72349054843647</v>
      </c>
      <c r="T70" s="77">
        <v>194.67233622711166</v>
      </c>
      <c r="U70" s="77">
        <v>198.39681797898018</v>
      </c>
      <c r="V70" s="77">
        <v>198.61904688109738</v>
      </c>
      <c r="W70" s="77">
        <v>198.03208527260765</v>
      </c>
      <c r="X70" s="77">
        <v>228.52751361609481</v>
      </c>
      <c r="Y70" s="20"/>
      <c r="Z70" s="77">
        <v>238.3196462190906</v>
      </c>
      <c r="AA70" s="77" t="s">
        <v>249</v>
      </c>
      <c r="AB70" s="77" t="s">
        <v>249</v>
      </c>
      <c r="AC70" s="77" t="s">
        <v>249</v>
      </c>
      <c r="AD70" s="77" t="s">
        <v>249</v>
      </c>
      <c r="AE70" s="78"/>
    </row>
    <row r="71" spans="1:31" s="78" customFormat="1" ht="11.25" x14ac:dyDescent="0.15"/>
    <row r="72" spans="1:31" s="78" customFormat="1" ht="11.25" x14ac:dyDescent="0.15"/>
    <row r="73" spans="1:31" s="78" customFormat="1" ht="11.25" x14ac:dyDescent="0.15"/>
    <row r="74" spans="1:31" s="7" customFormat="1" ht="12.75" x14ac:dyDescent="0.2">
      <c r="B74" s="8" t="s">
        <v>335</v>
      </c>
    </row>
    <row r="75" spans="1:31" s="78" customFormat="1" ht="11.25" x14ac:dyDescent="0.15">
      <c r="B75" s="82"/>
    </row>
    <row r="76" spans="1:31" s="78" customFormat="1" ht="22.5" x14ac:dyDescent="0.15">
      <c r="B76" s="87" t="s">
        <v>318</v>
      </c>
      <c r="C76" s="460" t="s">
        <v>201</v>
      </c>
      <c r="D76" s="462"/>
      <c r="E76" s="227" t="s">
        <v>261</v>
      </c>
      <c r="F76" s="18" t="s">
        <v>301</v>
      </c>
      <c r="G76" s="20"/>
      <c r="H76" s="79" t="s">
        <v>234</v>
      </c>
      <c r="I76" s="79" t="s">
        <v>235</v>
      </c>
      <c r="J76" s="79" t="s">
        <v>236</v>
      </c>
    </row>
    <row r="77" spans="1:31" s="78" customFormat="1" ht="13.5" customHeight="1" x14ac:dyDescent="0.15">
      <c r="B77" s="450" t="s">
        <v>197</v>
      </c>
      <c r="C77" s="449" t="s">
        <v>336</v>
      </c>
      <c r="D77" s="449"/>
      <c r="E77" s="579" t="s">
        <v>285</v>
      </c>
      <c r="F77" s="574"/>
      <c r="G77" s="20"/>
      <c r="H77" s="185">
        <v>30.783784914716001</v>
      </c>
      <c r="I77" s="185">
        <v>38.144129094344962</v>
      </c>
      <c r="J77" s="185">
        <v>37.266776894086618</v>
      </c>
    </row>
    <row r="78" spans="1:31" s="78" customFormat="1" ht="13.5" customHeight="1" x14ac:dyDescent="0.15">
      <c r="B78" s="450"/>
      <c r="C78" s="449" t="s">
        <v>337</v>
      </c>
      <c r="D78" s="449"/>
      <c r="E78" s="580"/>
      <c r="F78" s="575"/>
      <c r="G78" s="20"/>
      <c r="H78" s="185">
        <v>91.060528571428563</v>
      </c>
      <c r="I78" s="185">
        <v>97.398949999999999</v>
      </c>
      <c r="J78" s="185">
        <v>89.836392857142869</v>
      </c>
    </row>
    <row r="79" spans="1:31" s="78" customFormat="1" ht="13.5" customHeight="1" x14ac:dyDescent="0.15">
      <c r="B79" s="450"/>
      <c r="C79" s="577" t="s">
        <v>338</v>
      </c>
      <c r="D79" s="578"/>
      <c r="E79" s="580"/>
      <c r="F79" s="575"/>
      <c r="G79" s="20"/>
      <c r="H79" s="185">
        <v>6.7555656600626541</v>
      </c>
      <c r="I79" s="185">
        <v>6.9467042094344604</v>
      </c>
      <c r="J79" s="185">
        <v>8.3487865809847772</v>
      </c>
    </row>
    <row r="80" spans="1:31" s="78" customFormat="1" ht="13.5" customHeight="1" x14ac:dyDescent="0.15">
      <c r="B80" s="450"/>
      <c r="C80" s="449" t="s">
        <v>253</v>
      </c>
      <c r="D80" s="449"/>
      <c r="E80" s="580"/>
      <c r="F80" s="575"/>
      <c r="G80" s="20"/>
      <c r="H80" s="190">
        <v>128.5998791462072</v>
      </c>
      <c r="I80" s="190">
        <v>142.48978330377943</v>
      </c>
      <c r="J80" s="190">
        <v>135.45195633221425</v>
      </c>
    </row>
    <row r="81" spans="2:10" s="78" customFormat="1" ht="13.5" customHeight="1" x14ac:dyDescent="0.15">
      <c r="B81" s="450" t="s">
        <v>255</v>
      </c>
      <c r="C81" s="449" t="s">
        <v>336</v>
      </c>
      <c r="D81" s="449"/>
      <c r="E81" s="580"/>
      <c r="F81" s="575"/>
      <c r="G81" s="20"/>
      <c r="H81" s="185">
        <v>32.911572043780758</v>
      </c>
      <c r="I81" s="185">
        <v>40.79852761390957</v>
      </c>
      <c r="J81" s="185">
        <v>40.076480384526562</v>
      </c>
    </row>
    <row r="82" spans="2:10" s="78" customFormat="1" ht="13.5" customHeight="1" x14ac:dyDescent="0.15">
      <c r="B82" s="450"/>
      <c r="C82" s="449" t="s">
        <v>337</v>
      </c>
      <c r="D82" s="449"/>
      <c r="E82" s="580"/>
      <c r="F82" s="575"/>
      <c r="G82" s="20"/>
      <c r="H82" s="185">
        <v>87.83446428571429</v>
      </c>
      <c r="I82" s="185">
        <v>93.12933000000001</v>
      </c>
      <c r="J82" s="185">
        <v>89.990721428571433</v>
      </c>
    </row>
    <row r="83" spans="2:10" s="78" customFormat="1" ht="13.5" customHeight="1" x14ac:dyDescent="0.15">
      <c r="B83" s="450"/>
      <c r="C83" s="577" t="s">
        <v>338</v>
      </c>
      <c r="D83" s="578"/>
      <c r="E83" s="580"/>
      <c r="F83" s="575"/>
      <c r="G83" s="20"/>
      <c r="H83" s="185">
        <v>9.1774668191965745</v>
      </c>
      <c r="I83" s="185">
        <v>9.3699510170654037</v>
      </c>
      <c r="J83" s="185">
        <v>11.340467739459509</v>
      </c>
    </row>
    <row r="84" spans="2:10" s="78" customFormat="1" ht="13.5" customHeight="1" x14ac:dyDescent="0.15">
      <c r="B84" s="450"/>
      <c r="C84" s="449" t="s">
        <v>253</v>
      </c>
      <c r="D84" s="449"/>
      <c r="E84" s="581"/>
      <c r="F84" s="576"/>
      <c r="G84" s="20"/>
      <c r="H84" s="190">
        <v>129.92350314869162</v>
      </c>
      <c r="I84" s="190">
        <v>143.29780863097497</v>
      </c>
      <c r="J84" s="190">
        <v>141.40766955255751</v>
      </c>
    </row>
    <row r="85" spans="2:10" s="88" customFormat="1" ht="11.25" x14ac:dyDescent="0.15"/>
    <row r="86" spans="2:10" s="88" customFormat="1" ht="11.25" x14ac:dyDescent="0.15"/>
    <row r="87" spans="2:10" s="78" customFormat="1" ht="11.25" x14ac:dyDescent="0.15"/>
    <row r="88" spans="2:10" s="78" customFormat="1" ht="11.25" hidden="1" x14ac:dyDescent="0.15"/>
    <row r="89" spans="2:10" s="78" customFormat="1" ht="11.25" hidden="1" x14ac:dyDescent="0.15"/>
    <row r="90" spans="2:10" s="78" customFormat="1" ht="11.25" hidden="1" x14ac:dyDescent="0.15"/>
    <row r="91" spans="2:10" s="78" customFormat="1" ht="11.25" hidden="1" x14ac:dyDescent="0.15"/>
    <row r="92" spans="2:10" s="78" customFormat="1" ht="11.25" hidden="1" x14ac:dyDescent="0.15"/>
    <row r="93" spans="2:10" s="78" customFormat="1" ht="11.25" hidden="1" x14ac:dyDescent="0.15"/>
    <row r="94" spans="2:10" s="78" customFormat="1" ht="11.25" hidden="1" x14ac:dyDescent="0.15"/>
    <row r="95" spans="2:10" s="78" customFormat="1" ht="11.25" hidden="1" x14ac:dyDescent="0.15"/>
    <row r="96" spans="2:10" s="78" customFormat="1" ht="11.25" hidden="1" x14ac:dyDescent="0.15"/>
    <row r="97" s="78" customFormat="1" ht="11.25" hidden="1" x14ac:dyDescent="0.15"/>
    <row r="98" s="78" customFormat="1" ht="11.25" hidden="1" x14ac:dyDescent="0.15"/>
    <row r="99" s="78" customFormat="1" ht="11.25" hidden="1" x14ac:dyDescent="0.15"/>
    <row r="100" s="78" customFormat="1" ht="11.25" hidden="1" x14ac:dyDescent="0.15"/>
    <row r="101" s="78" customFormat="1" ht="11.25" hidden="1" x14ac:dyDescent="0.15"/>
    <row r="102" s="78" customFormat="1" ht="11.25" hidden="1" x14ac:dyDescent="0.15"/>
    <row r="103" s="78" customFormat="1" ht="11.25" hidden="1" x14ac:dyDescent="0.15"/>
    <row r="104" s="78" customFormat="1" ht="11.25" hidden="1" x14ac:dyDescent="0.15"/>
    <row r="105" s="78" customFormat="1" ht="11.25" hidden="1" x14ac:dyDescent="0.15"/>
    <row r="106" s="78" customFormat="1" ht="11.25" hidden="1" x14ac:dyDescent="0.15"/>
    <row r="107" s="78" customFormat="1" ht="11.25" hidden="1" x14ac:dyDescent="0.15"/>
    <row r="108" s="78" customFormat="1" ht="11.25" hidden="1" x14ac:dyDescent="0.15"/>
    <row r="109" s="78" customFormat="1" ht="11.25" hidden="1" x14ac:dyDescent="0.15"/>
    <row r="110" s="78" customFormat="1" ht="11.25" hidden="1" x14ac:dyDescent="0.15"/>
    <row r="111" s="78" customFormat="1" ht="11.25" hidden="1" x14ac:dyDescent="0.15"/>
    <row r="112" s="78" customFormat="1" ht="11.25" hidden="1" x14ac:dyDescent="0.15"/>
    <row r="113" s="78" customFormat="1" ht="11.25" hidden="1" x14ac:dyDescent="0.15"/>
    <row r="114" s="78" customFormat="1" ht="11.25" hidden="1" x14ac:dyDescent="0.15"/>
    <row r="115" s="78" customFormat="1" ht="11.25" hidden="1" x14ac:dyDescent="0.15"/>
    <row r="116" s="78" customFormat="1" ht="11.25" hidden="1" x14ac:dyDescent="0.15"/>
    <row r="117" s="78" customFormat="1" ht="11.25" hidden="1" x14ac:dyDescent="0.15"/>
    <row r="118" s="78" customFormat="1" ht="11.25" hidden="1" x14ac:dyDescent="0.15"/>
    <row r="119" s="78" customFormat="1" ht="11.25" hidden="1" x14ac:dyDescent="0.15"/>
    <row r="120" s="78" customFormat="1" ht="11.25" hidden="1" x14ac:dyDescent="0.15"/>
    <row r="121" s="78" customFormat="1" ht="11.25" hidden="1" x14ac:dyDescent="0.15"/>
    <row r="122" s="78" customFormat="1" ht="11.25" hidden="1" x14ac:dyDescent="0.15"/>
    <row r="123" s="78" customFormat="1" ht="11.25" hidden="1" x14ac:dyDescent="0.15"/>
    <row r="124" s="78" customFormat="1" ht="11.25" hidden="1" x14ac:dyDescent="0.15"/>
    <row r="125" s="78" customFormat="1" ht="11.25" hidden="1" x14ac:dyDescent="0.15"/>
    <row r="126" s="78" customFormat="1" ht="11.25" hidden="1" x14ac:dyDescent="0.15"/>
    <row r="127" s="78" customFormat="1" ht="11.25" hidden="1" x14ac:dyDescent="0.15"/>
    <row r="128" s="78" customFormat="1" ht="11.25" hidden="1" x14ac:dyDescent="0.15"/>
    <row r="129" s="78" customFormat="1" ht="11.25" hidden="1" x14ac:dyDescent="0.15"/>
    <row r="130" s="78" customFormat="1" ht="11.25" hidden="1" x14ac:dyDescent="0.15"/>
    <row r="131" s="78" customFormat="1" ht="11.25" hidden="1" x14ac:dyDescent="0.15"/>
    <row r="132" s="78" customFormat="1" ht="11.25" hidden="1" x14ac:dyDescent="0.15"/>
    <row r="133" s="78" customFormat="1" ht="11.25" hidden="1" x14ac:dyDescent="0.15"/>
    <row r="134" s="78" customFormat="1" ht="11.25" hidden="1" x14ac:dyDescent="0.15"/>
    <row r="135" s="78" customFormat="1" ht="11.25" hidden="1" x14ac:dyDescent="0.15"/>
    <row r="136" s="78" customFormat="1" ht="11.25" hidden="1" x14ac:dyDescent="0.15"/>
    <row r="137" s="78" customFormat="1" ht="11.25" hidden="1" x14ac:dyDescent="0.15"/>
    <row r="138" s="78" customFormat="1" ht="11.25" hidden="1" x14ac:dyDescent="0.15"/>
    <row r="139" s="78" customFormat="1" ht="11.25" hidden="1" x14ac:dyDescent="0.15"/>
    <row r="140" s="78" customFormat="1" ht="11.25" hidden="1" x14ac:dyDescent="0.15"/>
    <row r="141" s="78" customFormat="1" ht="11.25" hidden="1" x14ac:dyDescent="0.15"/>
    <row r="142" s="78" customFormat="1" ht="11.25" hidden="1" x14ac:dyDescent="0.15"/>
    <row r="143" s="78" customFormat="1" ht="11.25" hidden="1" x14ac:dyDescent="0.15"/>
    <row r="144" s="78" customFormat="1" ht="11.25" hidden="1" x14ac:dyDescent="0.15"/>
    <row r="145" s="78" customFormat="1" ht="11.25" hidden="1" x14ac:dyDescent="0.15"/>
    <row r="146" s="78" customFormat="1" ht="11.25" hidden="1" x14ac:dyDescent="0.15"/>
    <row r="147" s="78" customFormat="1" ht="11.25" hidden="1" x14ac:dyDescent="0.15"/>
    <row r="148" s="78" customFormat="1" ht="11.25" hidden="1" x14ac:dyDescent="0.15"/>
    <row r="149" s="78" customFormat="1" ht="11.25" hidden="1" x14ac:dyDescent="0.15"/>
    <row r="150" s="78" customFormat="1" ht="11.25" hidden="1" x14ac:dyDescent="0.15"/>
    <row r="151" s="78" customFormat="1" ht="11.25" hidden="1" x14ac:dyDescent="0.15"/>
    <row r="152" s="78" customFormat="1" ht="11.25" hidden="1" x14ac:dyDescent="0.15"/>
    <row r="153" s="78" customFormat="1" ht="11.25" hidden="1" x14ac:dyDescent="0.15"/>
    <row r="154" s="78" customFormat="1" ht="11.25" hidden="1" x14ac:dyDescent="0.15"/>
    <row r="155" s="78" customFormat="1" ht="11.25" hidden="1" x14ac:dyDescent="0.15"/>
    <row r="156" s="78" customFormat="1" ht="11.25" hidden="1" x14ac:dyDescent="0.15"/>
    <row r="157" s="78" customFormat="1" ht="11.25" hidden="1" x14ac:dyDescent="0.15"/>
    <row r="158" s="78" customFormat="1" ht="11.25" hidden="1" x14ac:dyDescent="0.15"/>
    <row r="159" s="78" customFormat="1" ht="11.25" hidden="1" x14ac:dyDescent="0.15"/>
    <row r="160" s="78" customFormat="1" ht="11.25" hidden="1" x14ac:dyDescent="0.15"/>
    <row r="161" s="78" customFormat="1" ht="11.25" hidden="1" x14ac:dyDescent="0.15"/>
    <row r="162" s="78" customFormat="1" ht="11.25" hidden="1" x14ac:dyDescent="0.15"/>
    <row r="163" s="78" customFormat="1" ht="11.25" hidden="1" x14ac:dyDescent="0.15"/>
    <row r="164" s="78" customFormat="1" ht="11.25" hidden="1" x14ac:dyDescent="0.15"/>
    <row r="165" s="78" customFormat="1" ht="11.25" hidden="1" x14ac:dyDescent="0.15"/>
    <row r="166" s="78" customFormat="1" ht="11.25" hidden="1" x14ac:dyDescent="0.15"/>
    <row r="167" s="78" customFormat="1" ht="11.25" hidden="1" x14ac:dyDescent="0.15"/>
    <row r="168" s="78" customFormat="1" ht="11.25" hidden="1" x14ac:dyDescent="0.15"/>
    <row r="169" s="78" customFormat="1" ht="11.25" hidden="1" x14ac:dyDescent="0.15"/>
    <row r="170" s="78" customFormat="1" ht="11.25" hidden="1" x14ac:dyDescent="0.15"/>
    <row r="171" s="78" customFormat="1" ht="11.25" hidden="1" x14ac:dyDescent="0.15"/>
    <row r="172" s="78" customFormat="1" ht="11.25" hidden="1" x14ac:dyDescent="0.15"/>
    <row r="173" s="78" customFormat="1" ht="11.25" hidden="1" x14ac:dyDescent="0.15"/>
    <row r="174" s="78" customFormat="1" ht="11.25" hidden="1" x14ac:dyDescent="0.15"/>
    <row r="175" s="78" customFormat="1" ht="11.25" hidden="1" x14ac:dyDescent="0.15"/>
    <row r="176" s="78" customFormat="1" ht="11.25" hidden="1" x14ac:dyDescent="0.15"/>
    <row r="177" s="78" customFormat="1" ht="11.25" hidden="1" x14ac:dyDescent="0.15"/>
    <row r="178" s="78" customFormat="1" ht="11.25" hidden="1" x14ac:dyDescent="0.15"/>
    <row r="179" s="78" customFormat="1" ht="11.25" hidden="1" x14ac:dyDescent="0.15"/>
    <row r="180" s="78" customFormat="1" ht="11.25" hidden="1" x14ac:dyDescent="0.15"/>
    <row r="181" s="78" customFormat="1" ht="11.25" hidden="1" x14ac:dyDescent="0.15"/>
    <row r="182" s="78" customFormat="1" ht="11.25" hidden="1" x14ac:dyDescent="0.15"/>
    <row r="183" s="78" customFormat="1" ht="11.25" hidden="1" x14ac:dyDescent="0.15"/>
    <row r="184" s="78" customFormat="1" ht="11.25" hidden="1" x14ac:dyDescent="0.15"/>
    <row r="185" s="78" customFormat="1" ht="11.25" hidden="1" x14ac:dyDescent="0.15"/>
    <row r="186" s="78" customFormat="1" ht="11.25" hidden="1" x14ac:dyDescent="0.15"/>
    <row r="187" s="78" customFormat="1" ht="11.25" hidden="1" x14ac:dyDescent="0.15"/>
    <row r="188" s="78" customFormat="1" ht="11.25" hidden="1" x14ac:dyDescent="0.15"/>
    <row r="189" s="78" customFormat="1" ht="11.25" hidden="1" x14ac:dyDescent="0.15"/>
    <row r="190" s="78" customFormat="1" ht="11.25" hidden="1" x14ac:dyDescent="0.15"/>
    <row r="191" s="78" customFormat="1" ht="11.25" hidden="1" x14ac:dyDescent="0.15"/>
    <row r="192" s="78" customFormat="1" ht="11.25" hidden="1" x14ac:dyDescent="0.15"/>
    <row r="193" s="78" customFormat="1" ht="11.25" hidden="1" x14ac:dyDescent="0.15"/>
    <row r="194" s="78" customFormat="1" ht="11.25" hidden="1" x14ac:dyDescent="0.15"/>
    <row r="195" s="78" customFormat="1" ht="11.25" hidden="1" x14ac:dyDescent="0.15"/>
    <row r="196" s="78" customFormat="1" ht="11.25" hidden="1" x14ac:dyDescent="0.15"/>
    <row r="197" s="78" customFormat="1" ht="11.25" hidden="1" x14ac:dyDescent="0.15"/>
    <row r="198" s="78" customFormat="1" ht="11.25" hidden="1" x14ac:dyDescent="0.15"/>
    <row r="199" s="78" customFormat="1" ht="11.25" hidden="1" x14ac:dyDescent="0.15"/>
    <row r="200" s="78" customFormat="1" ht="11.25" hidden="1" x14ac:dyDescent="0.15"/>
    <row r="201" s="78" customFormat="1" ht="11.25" hidden="1" x14ac:dyDescent="0.15"/>
    <row r="202" s="78" customFormat="1" ht="11.25" hidden="1" x14ac:dyDescent="0.15"/>
    <row r="203" s="78" customFormat="1" ht="11.25" hidden="1" x14ac:dyDescent="0.15"/>
    <row r="204" s="78" customFormat="1" ht="11.25" hidden="1" x14ac:dyDescent="0.15"/>
    <row r="205" s="78" customFormat="1" ht="11.25" hidden="1" x14ac:dyDescent="0.15"/>
    <row r="206" s="78" customFormat="1" ht="11.25" hidden="1" x14ac:dyDescent="0.15"/>
    <row r="207" s="78" customFormat="1" ht="11.25" hidden="1" x14ac:dyDescent="0.15"/>
    <row r="208" s="78" customFormat="1" ht="11.25" hidden="1" x14ac:dyDescent="0.15"/>
    <row r="209" s="78" customFormat="1" ht="11.25" hidden="1" x14ac:dyDescent="0.15"/>
    <row r="210" s="78" customFormat="1" ht="11.25" hidden="1" x14ac:dyDescent="0.15"/>
    <row r="211" s="78" customFormat="1" ht="11.25" hidden="1" x14ac:dyDescent="0.15"/>
    <row r="212" s="78" customFormat="1" ht="11.25" hidden="1" x14ac:dyDescent="0.15"/>
    <row r="213" s="78" customFormat="1" ht="11.25" hidden="1" x14ac:dyDescent="0.15"/>
    <row r="214" s="78" customFormat="1" ht="11.25" hidden="1" x14ac:dyDescent="0.15"/>
    <row r="215" s="78" customFormat="1" ht="11.25" hidden="1" x14ac:dyDescent="0.15"/>
    <row r="216" s="78" customFormat="1" ht="11.25" hidden="1" x14ac:dyDescent="0.15"/>
    <row r="217" s="78" customFormat="1" ht="11.25" hidden="1" x14ac:dyDescent="0.15"/>
    <row r="218" s="78" customFormat="1" ht="11.25" hidden="1" x14ac:dyDescent="0.15"/>
    <row r="219" s="78" customFormat="1" ht="11.25" hidden="1" x14ac:dyDescent="0.15"/>
    <row r="220" s="78" customFormat="1" ht="11.25" hidden="1" x14ac:dyDescent="0.15"/>
    <row r="221" s="78" customFormat="1" ht="11.25" hidden="1" x14ac:dyDescent="0.15"/>
    <row r="222" s="78" customFormat="1" ht="11.25" hidden="1" x14ac:dyDescent="0.15"/>
    <row r="223" s="78" customFormat="1" ht="11.25" hidden="1" x14ac:dyDescent="0.15"/>
    <row r="224" s="78" customFormat="1" ht="11.25" hidden="1" x14ac:dyDescent="0.15"/>
    <row r="225" s="78" customFormat="1" ht="11.25" hidden="1" x14ac:dyDescent="0.15"/>
    <row r="226" s="78" customFormat="1" ht="11.25" hidden="1" x14ac:dyDescent="0.15"/>
    <row r="227" s="78" customFormat="1" ht="11.25" hidden="1" x14ac:dyDescent="0.15"/>
    <row r="228" s="78" customFormat="1" ht="11.25" hidden="1" x14ac:dyDescent="0.15"/>
    <row r="229" s="78" customFormat="1" ht="11.25" hidden="1" x14ac:dyDescent="0.15"/>
    <row r="230" s="78" customFormat="1" ht="11.25" hidden="1" x14ac:dyDescent="0.15"/>
    <row r="231" s="78" customFormat="1" ht="11.25" hidden="1" x14ac:dyDescent="0.15"/>
    <row r="232" s="78" customFormat="1" ht="11.25" hidden="1" x14ac:dyDescent="0.15"/>
    <row r="233" s="78" customFormat="1" ht="11.25" hidden="1" x14ac:dyDescent="0.15"/>
    <row r="234" s="78" customFormat="1" ht="11.25" hidden="1" x14ac:dyDescent="0.15"/>
    <row r="235" s="78" customFormat="1" ht="11.25" hidden="1" x14ac:dyDescent="0.15"/>
    <row r="236" s="78" customFormat="1" ht="11.25" hidden="1" x14ac:dyDescent="0.15"/>
    <row r="237" s="78" customFormat="1" ht="11.25" hidden="1" x14ac:dyDescent="0.15"/>
    <row r="238" s="78" customFormat="1" ht="11.25" hidden="1" x14ac:dyDescent="0.15"/>
    <row r="239" s="78" customFormat="1" ht="11.25" hidden="1" x14ac:dyDescent="0.15"/>
    <row r="240" s="78" customFormat="1" ht="11.25" hidden="1" x14ac:dyDescent="0.15"/>
    <row r="241" s="78" customFormat="1" ht="11.25" hidden="1" x14ac:dyDescent="0.15"/>
    <row r="242" s="78" customFormat="1" ht="11.25" hidden="1" x14ac:dyDescent="0.15"/>
    <row r="243" s="78" customFormat="1" ht="11.25" hidden="1" x14ac:dyDescent="0.15"/>
    <row r="244" s="78" customFormat="1" ht="11.25" hidden="1" x14ac:dyDescent="0.15"/>
    <row r="245" s="78" customFormat="1" ht="11.25" hidden="1" x14ac:dyDescent="0.15"/>
    <row r="246" s="78" customFormat="1" ht="11.25" hidden="1" x14ac:dyDescent="0.15"/>
    <row r="247" s="78" customFormat="1" ht="11.25" hidden="1" x14ac:dyDescent="0.15"/>
    <row r="248" s="78" customFormat="1" ht="11.25" hidden="1" x14ac:dyDescent="0.15"/>
    <row r="249" s="78" customFormat="1" ht="11.25" hidden="1" x14ac:dyDescent="0.15"/>
    <row r="250" s="78" customFormat="1" ht="11.25" hidden="1" x14ac:dyDescent="0.15"/>
    <row r="251" s="78" customFormat="1" ht="11.25" hidden="1" x14ac:dyDescent="0.15"/>
    <row r="252" s="78" customFormat="1" ht="11.25" hidden="1" x14ac:dyDescent="0.15"/>
    <row r="253" s="78" customFormat="1" ht="11.25" hidden="1" x14ac:dyDescent="0.15"/>
    <row r="254" s="78" customFormat="1" ht="11.25" hidden="1" x14ac:dyDescent="0.15"/>
    <row r="255" s="78" customFormat="1" ht="11.25" hidden="1" x14ac:dyDescent="0.15"/>
    <row r="256" s="78" customFormat="1" ht="11.25" hidden="1" x14ac:dyDescent="0.15"/>
    <row r="257" s="78" customFormat="1" ht="11.25" hidden="1" x14ac:dyDescent="0.15"/>
    <row r="258" s="78" customFormat="1" ht="11.25" hidden="1" x14ac:dyDescent="0.15"/>
    <row r="259" s="78" customFormat="1" ht="11.25" hidden="1" x14ac:dyDescent="0.15"/>
    <row r="260" s="78" customFormat="1" ht="11.25" hidden="1" x14ac:dyDescent="0.15"/>
    <row r="261" s="78" customFormat="1" ht="11.25" hidden="1" x14ac:dyDescent="0.15"/>
    <row r="262" s="78" customFormat="1" ht="11.25" hidden="1" x14ac:dyDescent="0.15"/>
    <row r="263" s="78" customFormat="1" ht="11.25" hidden="1" x14ac:dyDescent="0.15"/>
    <row r="264" s="78" customFormat="1" ht="11.25" hidden="1" x14ac:dyDescent="0.15"/>
    <row r="265" s="78" customFormat="1" ht="11.25" hidden="1" x14ac:dyDescent="0.15"/>
    <row r="266" s="78" customFormat="1" ht="11.25" hidden="1" x14ac:dyDescent="0.15"/>
    <row r="267" s="78" customFormat="1" ht="11.25" hidden="1" x14ac:dyDescent="0.15"/>
    <row r="268" s="78" customFormat="1" ht="11.25" hidden="1" x14ac:dyDescent="0.15"/>
    <row r="269" s="78" customFormat="1" ht="11.25" hidden="1" x14ac:dyDescent="0.15"/>
    <row r="270" s="78" customFormat="1" ht="11.25" hidden="1" x14ac:dyDescent="0.15"/>
    <row r="271" s="78" customFormat="1" ht="11.25" hidden="1" x14ac:dyDescent="0.15"/>
    <row r="272" s="78" customFormat="1" ht="11.25" hidden="1" x14ac:dyDescent="0.15"/>
    <row r="281" x14ac:dyDescent="0.2"/>
    <row r="282" x14ac:dyDescent="0.2"/>
    <row r="283" x14ac:dyDescent="0.2"/>
    <row r="284" x14ac:dyDescent="0.2"/>
    <row r="285" x14ac:dyDescent="0.2"/>
  </sheetData>
  <mergeCells count="35">
    <mergeCell ref="F77:F84"/>
    <mergeCell ref="C76:D76"/>
    <mergeCell ref="B81:B84"/>
    <mergeCell ref="C81:D81"/>
    <mergeCell ref="C82:D82"/>
    <mergeCell ref="C83:D83"/>
    <mergeCell ref="C84:D84"/>
    <mergeCell ref="B77:B80"/>
    <mergeCell ref="C77:D77"/>
    <mergeCell ref="C78:D78"/>
    <mergeCell ref="C80:D80"/>
    <mergeCell ref="C79:D79"/>
    <mergeCell ref="E77:E84"/>
    <mergeCell ref="B43:B70"/>
    <mergeCell ref="C43:C56"/>
    <mergeCell ref="D43:D56"/>
    <mergeCell ref="F43:F56"/>
    <mergeCell ref="C57:C70"/>
    <mergeCell ref="D57:D70"/>
    <mergeCell ref="F57:F70"/>
    <mergeCell ref="B3:K3"/>
    <mergeCell ref="B15:B42"/>
    <mergeCell ref="C15:C28"/>
    <mergeCell ref="B9:B14"/>
    <mergeCell ref="C9:C14"/>
    <mergeCell ref="D9:D14"/>
    <mergeCell ref="E9:E14"/>
    <mergeCell ref="F9:F10"/>
    <mergeCell ref="H9:O9"/>
    <mergeCell ref="H10:O10"/>
    <mergeCell ref="D15:D28"/>
    <mergeCell ref="F15:F28"/>
    <mergeCell ref="C29:C42"/>
    <mergeCell ref="D29:D42"/>
    <mergeCell ref="F29:F42"/>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4">
    <tabColor theme="7" tint="0.79998168889431442"/>
    <pageSetUpPr autoPageBreaks="0"/>
  </sheetPr>
  <dimension ref="A1:AI115"/>
  <sheetViews>
    <sheetView zoomScaleNormal="100" workbookViewId="0"/>
  </sheetViews>
  <sheetFormatPr defaultColWidth="0" defaultRowHeight="12.75" zeroHeight="1" x14ac:dyDescent="0.2"/>
  <cols>
    <col min="1" max="1" width="8" style="90" customWidth="1"/>
    <col min="2" max="2" width="14.5" style="90" bestFit="1" customWidth="1"/>
    <col min="3" max="3" width="14.5" style="90" customWidth="1"/>
    <col min="4" max="4" width="31.375" style="90" customWidth="1"/>
    <col min="5" max="5" width="1.75" style="90" customWidth="1"/>
    <col min="6" max="8" width="15.625" style="90" customWidth="1"/>
    <col min="9" max="13" width="15.625" style="91" customWidth="1"/>
    <col min="14" max="14" width="1.875" style="91" customWidth="1"/>
    <col min="15" max="17" width="15.625" style="92" customWidth="1"/>
    <col min="18" max="18" width="15.625" style="94" customWidth="1"/>
    <col min="19" max="19" width="15.625" style="95" customWidth="1"/>
    <col min="20" max="22" width="15.625" style="91" customWidth="1"/>
    <col min="23" max="23" width="1.875" style="91" customWidth="1"/>
    <col min="24" max="28" width="15.625" style="91" customWidth="1"/>
    <col min="29" max="29" width="11" style="91" customWidth="1"/>
    <col min="30" max="31" width="15.625" style="91" hidden="1" customWidth="1"/>
    <col min="32" max="32" width="8" style="90" hidden="1" customWidth="1"/>
    <col min="33" max="35" width="0" style="93" hidden="1" customWidth="1"/>
    <col min="36" max="16384" width="8" style="93" hidden="1"/>
  </cols>
  <sheetData>
    <row r="1" spans="1:29" s="83" customFormat="1" ht="12.6" customHeight="1" x14ac:dyDescent="0.2"/>
    <row r="2" spans="1:29" s="83" customFormat="1" ht="18.600000000000001" customHeight="1" x14ac:dyDescent="0.25">
      <c r="B2" s="3" t="s">
        <v>339</v>
      </c>
      <c r="C2" s="3"/>
      <c r="D2" s="3"/>
      <c r="E2" s="3"/>
      <c r="N2" s="3"/>
      <c r="W2" s="3"/>
    </row>
    <row r="3" spans="1:29" s="102" customFormat="1" ht="23.85" customHeight="1" x14ac:dyDescent="0.15">
      <c r="B3" s="560" t="s">
        <v>340</v>
      </c>
      <c r="C3" s="560"/>
      <c r="D3" s="560"/>
      <c r="E3" s="560"/>
      <c r="F3" s="560"/>
      <c r="G3" s="560"/>
      <c r="H3" s="560"/>
      <c r="I3" s="560"/>
      <c r="J3" s="560"/>
      <c r="K3" s="560"/>
      <c r="L3" s="560"/>
      <c r="M3" s="560"/>
      <c r="N3" s="104"/>
      <c r="O3" s="104"/>
      <c r="P3" s="104"/>
      <c r="Q3" s="104"/>
      <c r="R3" s="104"/>
      <c r="S3" s="104"/>
      <c r="T3" s="104"/>
      <c r="U3" s="104"/>
      <c r="V3" s="104"/>
      <c r="W3" s="104"/>
      <c r="X3" s="104"/>
      <c r="Y3" s="104"/>
      <c r="Z3" s="104"/>
      <c r="AA3" s="104"/>
      <c r="AB3" s="104"/>
    </row>
    <row r="4" spans="1:29" s="102" customFormat="1" ht="12.6" customHeight="1" x14ac:dyDescent="0.15"/>
    <row r="5" spans="1:29" s="76" customFormat="1" ht="11.25" x14ac:dyDescent="0.15">
      <c r="B5" s="78"/>
      <c r="C5" s="78"/>
      <c r="D5" s="78"/>
      <c r="E5" s="78"/>
      <c r="F5" s="191"/>
      <c r="G5" s="191"/>
      <c r="H5" s="191"/>
      <c r="I5" s="191"/>
      <c r="J5" s="191"/>
      <c r="K5" s="191"/>
      <c r="L5" s="192"/>
      <c r="M5" s="192"/>
      <c r="N5" s="78"/>
      <c r="O5" s="192"/>
      <c r="P5" s="193"/>
      <c r="Q5" s="191"/>
      <c r="R5" s="191"/>
      <c r="S5" s="191"/>
      <c r="T5" s="191"/>
      <c r="U5" s="191"/>
      <c r="V5" s="191"/>
      <c r="W5" s="78"/>
      <c r="X5" s="191"/>
      <c r="Y5" s="191"/>
      <c r="Z5" s="191"/>
      <c r="AA5" s="191"/>
      <c r="AB5" s="191"/>
      <c r="AC5" s="78"/>
    </row>
    <row r="6" spans="1:29" s="111" customFormat="1" ht="11.25" x14ac:dyDescent="0.15">
      <c r="B6" s="112" t="s">
        <v>341</v>
      </c>
    </row>
    <row r="7" spans="1:29" s="76" customFormat="1" ht="11.25" x14ac:dyDescent="0.15">
      <c r="A7" s="78"/>
      <c r="B7" s="78"/>
      <c r="C7" s="78"/>
      <c r="D7" s="78"/>
      <c r="E7" s="78"/>
      <c r="F7" s="194"/>
      <c r="G7" s="194"/>
      <c r="H7" s="189"/>
      <c r="I7" s="189"/>
      <c r="J7" s="191"/>
      <c r="K7" s="191"/>
      <c r="L7" s="192"/>
      <c r="M7" s="192"/>
      <c r="N7" s="78"/>
      <c r="O7" s="194"/>
      <c r="P7" s="189"/>
      <c r="Q7" s="189"/>
      <c r="R7" s="189"/>
      <c r="S7" s="189"/>
      <c r="T7" s="189"/>
      <c r="U7" s="189"/>
      <c r="V7" s="189"/>
      <c r="W7" s="78"/>
      <c r="X7" s="189"/>
      <c r="Y7" s="189"/>
      <c r="Z7" s="189"/>
      <c r="AA7" s="189"/>
      <c r="AB7" s="189"/>
      <c r="AC7" s="78"/>
    </row>
    <row r="8" spans="1:29" s="76" customFormat="1" ht="14.25" customHeight="1" x14ac:dyDescent="0.15">
      <c r="A8" s="78"/>
      <c r="B8" s="463" t="s">
        <v>112</v>
      </c>
      <c r="C8" s="463" t="s">
        <v>261</v>
      </c>
      <c r="D8" s="464"/>
      <c r="E8" s="9"/>
      <c r="F8" s="451" t="s">
        <v>204</v>
      </c>
      <c r="G8" s="452"/>
      <c r="H8" s="452"/>
      <c r="I8" s="452"/>
      <c r="J8" s="452"/>
      <c r="K8" s="452"/>
      <c r="L8" s="452"/>
      <c r="M8" s="453"/>
      <c r="N8" s="20"/>
      <c r="O8" s="348" t="s">
        <v>205</v>
      </c>
      <c r="P8" s="339"/>
      <c r="Q8" s="339"/>
      <c r="R8" s="339"/>
      <c r="S8" s="339"/>
      <c r="T8" s="339"/>
      <c r="U8" s="339"/>
      <c r="V8" s="339"/>
      <c r="W8" s="20"/>
      <c r="X8" s="349" t="s">
        <v>206</v>
      </c>
      <c r="Y8" s="339"/>
      <c r="Z8" s="339"/>
      <c r="AA8" s="339"/>
      <c r="AB8" s="340"/>
      <c r="AC8" s="78"/>
    </row>
    <row r="9" spans="1:29" s="76" customFormat="1" ht="12.6" customHeight="1" x14ac:dyDescent="0.15">
      <c r="A9" s="78"/>
      <c r="B9" s="463"/>
      <c r="C9" s="463"/>
      <c r="D9" s="464"/>
      <c r="E9" s="9"/>
      <c r="F9" s="442" t="s">
        <v>207</v>
      </c>
      <c r="G9" s="443"/>
      <c r="H9" s="443"/>
      <c r="I9" s="443"/>
      <c r="J9" s="443"/>
      <c r="K9" s="443"/>
      <c r="L9" s="443"/>
      <c r="M9" s="444"/>
      <c r="N9" s="20"/>
      <c r="O9" s="372" t="s">
        <v>208</v>
      </c>
      <c r="P9" s="342"/>
      <c r="Q9" s="342"/>
      <c r="R9" s="342"/>
      <c r="S9" s="342"/>
      <c r="T9" s="342"/>
      <c r="U9" s="342"/>
      <c r="V9" s="342"/>
      <c r="W9" s="20"/>
      <c r="X9" s="373" t="s">
        <v>209</v>
      </c>
      <c r="Y9" s="342"/>
      <c r="Z9" s="342"/>
      <c r="AA9" s="342"/>
      <c r="AB9" s="343"/>
      <c r="AC9" s="78"/>
    </row>
    <row r="10" spans="1:29" s="76" customFormat="1" ht="26.25" customHeight="1" x14ac:dyDescent="0.15">
      <c r="A10" s="78"/>
      <c r="B10" s="463"/>
      <c r="C10" s="463"/>
      <c r="D10" s="10" t="s">
        <v>305</v>
      </c>
      <c r="E10" s="9"/>
      <c r="F10" s="11" t="s">
        <v>143</v>
      </c>
      <c r="G10" s="11" t="s">
        <v>145</v>
      </c>
      <c r="H10" s="11" t="s">
        <v>146</v>
      </c>
      <c r="I10" s="11" t="s">
        <v>147</v>
      </c>
      <c r="J10" s="11" t="s">
        <v>148</v>
      </c>
      <c r="K10" s="12" t="s">
        <v>149</v>
      </c>
      <c r="L10" s="11" t="s">
        <v>150</v>
      </c>
      <c r="M10" s="11" t="s">
        <v>151</v>
      </c>
      <c r="N10" s="20"/>
      <c r="O10" s="97" t="s">
        <v>152</v>
      </c>
      <c r="P10" s="13" t="s">
        <v>153</v>
      </c>
      <c r="Q10" s="13" t="s">
        <v>154</v>
      </c>
      <c r="R10" s="14" t="s">
        <v>155</v>
      </c>
      <c r="S10" s="13" t="s">
        <v>156</v>
      </c>
      <c r="T10" s="13" t="s">
        <v>157</v>
      </c>
      <c r="U10" s="13" t="s">
        <v>158</v>
      </c>
      <c r="V10" s="13" t="s">
        <v>110</v>
      </c>
      <c r="W10" s="20"/>
      <c r="X10" s="13" t="s">
        <v>306</v>
      </c>
      <c r="Y10" s="13" t="s">
        <v>306</v>
      </c>
      <c r="Z10" s="13" t="s">
        <v>307</v>
      </c>
      <c r="AA10" s="13" t="s">
        <v>307</v>
      </c>
      <c r="AB10" s="13" t="s">
        <v>210</v>
      </c>
      <c r="AC10" s="78"/>
    </row>
    <row r="11" spans="1:29" s="76" customFormat="1" ht="26.25" customHeight="1" x14ac:dyDescent="0.15">
      <c r="A11" s="78"/>
      <c r="B11" s="463"/>
      <c r="C11" s="463"/>
      <c r="D11" s="10" t="s">
        <v>109</v>
      </c>
      <c r="E11" s="9"/>
      <c r="F11" s="11" t="s">
        <v>143</v>
      </c>
      <c r="G11" s="11" t="s">
        <v>145</v>
      </c>
      <c r="H11" s="11" t="s">
        <v>146</v>
      </c>
      <c r="I11" s="11" t="s">
        <v>147</v>
      </c>
      <c r="J11" s="11" t="s">
        <v>148</v>
      </c>
      <c r="K11" s="12" t="s">
        <v>149</v>
      </c>
      <c r="L11" s="11" t="s">
        <v>150</v>
      </c>
      <c r="M11" s="11" t="s">
        <v>151</v>
      </c>
      <c r="N11" s="9"/>
      <c r="O11" s="13" t="s">
        <v>152</v>
      </c>
      <c r="P11" s="13" t="s">
        <v>153</v>
      </c>
      <c r="Q11" s="13" t="s">
        <v>154</v>
      </c>
      <c r="R11" s="14" t="s">
        <v>155</v>
      </c>
      <c r="S11" s="13" t="s">
        <v>156</v>
      </c>
      <c r="T11" s="13" t="s">
        <v>157</v>
      </c>
      <c r="U11" s="13" t="s">
        <v>158</v>
      </c>
      <c r="V11" s="13" t="s">
        <v>110</v>
      </c>
      <c r="W11" s="9"/>
      <c r="X11" s="13" t="s">
        <v>159</v>
      </c>
      <c r="Y11" s="13" t="s">
        <v>160</v>
      </c>
      <c r="Z11" s="13" t="s">
        <v>161</v>
      </c>
      <c r="AA11" s="13" t="s">
        <v>162</v>
      </c>
      <c r="AB11" s="13" t="s">
        <v>210</v>
      </c>
      <c r="AC11" s="78"/>
    </row>
    <row r="12" spans="1:29" s="76" customFormat="1" ht="12.6" customHeight="1" x14ac:dyDescent="0.15">
      <c r="A12" s="78"/>
      <c r="B12" s="463"/>
      <c r="C12" s="463"/>
      <c r="D12" s="10" t="s">
        <v>211</v>
      </c>
      <c r="E12" s="9"/>
      <c r="F12" s="15" t="s">
        <v>212</v>
      </c>
      <c r="G12" s="15" t="s">
        <v>213</v>
      </c>
      <c r="H12" s="15" t="s">
        <v>214</v>
      </c>
      <c r="I12" s="15" t="s">
        <v>215</v>
      </c>
      <c r="J12" s="15" t="s">
        <v>216</v>
      </c>
      <c r="K12" s="16" t="s">
        <v>217</v>
      </c>
      <c r="L12" s="15" t="s">
        <v>218</v>
      </c>
      <c r="M12" s="15" t="s">
        <v>219</v>
      </c>
      <c r="N12" s="20"/>
      <c r="O12" s="15" t="s">
        <v>220</v>
      </c>
      <c r="P12" s="15" t="s">
        <v>221</v>
      </c>
      <c r="Q12" s="15" t="s">
        <v>222</v>
      </c>
      <c r="R12" s="17" t="s">
        <v>223</v>
      </c>
      <c r="S12" s="15" t="s">
        <v>224</v>
      </c>
      <c r="T12" s="15" t="s">
        <v>225</v>
      </c>
      <c r="U12" s="15" t="s">
        <v>226</v>
      </c>
      <c r="V12" s="15" t="s">
        <v>227</v>
      </c>
      <c r="W12" s="20"/>
      <c r="X12" s="15" t="s">
        <v>228</v>
      </c>
      <c r="Y12" s="15" t="s">
        <v>229</v>
      </c>
      <c r="Z12" s="15" t="s">
        <v>230</v>
      </c>
      <c r="AA12" s="15" t="s">
        <v>231</v>
      </c>
      <c r="AB12" s="15" t="s">
        <v>232</v>
      </c>
      <c r="AC12" s="78"/>
    </row>
    <row r="13" spans="1:29" s="76" customFormat="1" ht="12.6" customHeight="1" x14ac:dyDescent="0.15">
      <c r="A13" s="78"/>
      <c r="B13" s="463"/>
      <c r="C13" s="463"/>
      <c r="D13" s="18" t="s">
        <v>233</v>
      </c>
      <c r="E13" s="9"/>
      <c r="F13" s="13" t="s">
        <v>234</v>
      </c>
      <c r="G13" s="13" t="s">
        <v>234</v>
      </c>
      <c r="H13" s="13" t="s">
        <v>235</v>
      </c>
      <c r="I13" s="13" t="s">
        <v>235</v>
      </c>
      <c r="J13" s="13" t="s">
        <v>236</v>
      </c>
      <c r="K13" s="19" t="s">
        <v>236</v>
      </c>
      <c r="L13" s="13" t="s">
        <v>237</v>
      </c>
      <c r="M13" s="13" t="s">
        <v>237</v>
      </c>
      <c r="N13" s="20"/>
      <c r="O13" s="13" t="s">
        <v>238</v>
      </c>
      <c r="P13" s="13" t="s">
        <v>239</v>
      </c>
      <c r="Q13" s="13" t="s">
        <v>239</v>
      </c>
      <c r="R13" s="14" t="s">
        <v>240</v>
      </c>
      <c r="S13" s="13" t="s">
        <v>240</v>
      </c>
      <c r="T13" s="13" t="s">
        <v>241</v>
      </c>
      <c r="U13" s="13" t="s">
        <v>241</v>
      </c>
      <c r="V13" s="13" t="s">
        <v>242</v>
      </c>
      <c r="W13" s="20"/>
      <c r="X13" s="13" t="s">
        <v>242</v>
      </c>
      <c r="Y13" s="13"/>
      <c r="Z13" s="13" t="s">
        <v>243</v>
      </c>
      <c r="AA13" s="13"/>
      <c r="AB13" s="13" t="s">
        <v>243</v>
      </c>
      <c r="AC13" s="78"/>
    </row>
    <row r="14" spans="1:29" s="76" customFormat="1" ht="11.25" x14ac:dyDescent="0.15">
      <c r="A14" s="78"/>
      <c r="B14" s="582" t="s">
        <v>342</v>
      </c>
      <c r="C14" s="583"/>
      <c r="D14" s="583"/>
      <c r="E14" s="583"/>
      <c r="F14" s="583"/>
      <c r="G14" s="583"/>
      <c r="H14" s="583"/>
      <c r="I14" s="583"/>
      <c r="J14" s="583"/>
      <c r="K14" s="583"/>
      <c r="L14" s="583"/>
      <c r="M14" s="583"/>
      <c r="N14" s="583"/>
      <c r="O14" s="583"/>
      <c r="P14" s="583"/>
      <c r="Q14" s="583"/>
      <c r="R14" s="583"/>
      <c r="S14" s="583"/>
      <c r="T14" s="583"/>
      <c r="U14" s="583"/>
      <c r="V14" s="583"/>
      <c r="W14" s="583"/>
      <c r="X14" s="583"/>
      <c r="Y14" s="583"/>
      <c r="Z14" s="583"/>
      <c r="AA14" s="583"/>
      <c r="AB14" s="584"/>
      <c r="AC14" s="78"/>
    </row>
    <row r="15" spans="1:29" s="76" customFormat="1" ht="13.5" customHeight="1" x14ac:dyDescent="0.15">
      <c r="A15" s="78"/>
      <c r="B15" s="68" t="s">
        <v>131</v>
      </c>
      <c r="C15" s="585" t="s">
        <v>285</v>
      </c>
      <c r="D15" s="588"/>
      <c r="E15" s="9"/>
      <c r="F15" s="196">
        <v>8.3062005602797129</v>
      </c>
      <c r="G15" s="196">
        <v>8.1862005579908939</v>
      </c>
      <c r="H15" s="196">
        <v>8.3099173447960215</v>
      </c>
      <c r="I15" s="196">
        <v>7.9619173381584512</v>
      </c>
      <c r="J15" s="196">
        <v>7.6825051986854911</v>
      </c>
      <c r="K15" s="196">
        <v>7.7065051991432556</v>
      </c>
      <c r="L15" s="196">
        <v>7.4028577521238592</v>
      </c>
      <c r="M15" s="196">
        <v>7.4748577534971492</v>
      </c>
      <c r="N15" s="9"/>
      <c r="O15" s="196">
        <v>7.4748577534971492</v>
      </c>
      <c r="P15" s="196">
        <v>8.6827848188034391</v>
      </c>
      <c r="Q15" s="196">
        <v>8.2387848103348116</v>
      </c>
      <c r="R15" s="196">
        <v>7.2622740078190251</v>
      </c>
      <c r="S15" s="196">
        <v>4.5982739570072573</v>
      </c>
      <c r="T15" s="196">
        <v>8.519923187262922</v>
      </c>
      <c r="U15" s="196">
        <v>8.0879231790231749</v>
      </c>
      <c r="V15" s="196">
        <v>13.457876026841923</v>
      </c>
      <c r="W15" s="9"/>
      <c r="X15" s="196">
        <v>16.469876084291261</v>
      </c>
      <c r="Y15" s="196" t="s">
        <v>249</v>
      </c>
      <c r="Z15" s="196" t="s">
        <v>249</v>
      </c>
      <c r="AA15" s="196" t="s">
        <v>249</v>
      </c>
      <c r="AB15" s="196" t="s">
        <v>249</v>
      </c>
      <c r="AC15" s="78"/>
    </row>
    <row r="16" spans="1:29" s="76" customFormat="1" ht="11.25" x14ac:dyDescent="0.15">
      <c r="A16" s="78"/>
      <c r="B16" s="68" t="s">
        <v>132</v>
      </c>
      <c r="C16" s="586"/>
      <c r="D16" s="589"/>
      <c r="E16" s="9"/>
      <c r="F16" s="196">
        <v>9.108632136109609</v>
      </c>
      <c r="G16" s="196">
        <v>8.9886321359665562</v>
      </c>
      <c r="H16" s="196">
        <v>8.9722518631019472</v>
      </c>
      <c r="I16" s="196">
        <v>8.6242518626871014</v>
      </c>
      <c r="J16" s="196">
        <v>8.1520096588645981</v>
      </c>
      <c r="K16" s="196">
        <v>8.176009658893209</v>
      </c>
      <c r="L16" s="196">
        <v>8.2101830811035743</v>
      </c>
      <c r="M16" s="196">
        <v>8.2821830811894053</v>
      </c>
      <c r="N16" s="9"/>
      <c r="O16" s="196">
        <v>8.2821830811894053</v>
      </c>
      <c r="P16" s="196">
        <v>9.3095752460210655</v>
      </c>
      <c r="Q16" s="196">
        <v>8.865575245491776</v>
      </c>
      <c r="R16" s="196">
        <v>7.7465606628321897</v>
      </c>
      <c r="S16" s="196">
        <v>5.0825606596564539</v>
      </c>
      <c r="T16" s="196">
        <v>8.5048177696345455</v>
      </c>
      <c r="U16" s="196">
        <v>8.0728177691195615</v>
      </c>
      <c r="V16" s="196">
        <v>13.484776466806181</v>
      </c>
      <c r="W16" s="9"/>
      <c r="X16" s="196">
        <v>16.496776470396764</v>
      </c>
      <c r="Y16" s="196" t="s">
        <v>249</v>
      </c>
      <c r="Z16" s="196" t="s">
        <v>249</v>
      </c>
      <c r="AA16" s="196" t="s">
        <v>249</v>
      </c>
      <c r="AB16" s="196" t="s">
        <v>249</v>
      </c>
      <c r="AC16" s="78"/>
    </row>
    <row r="17" spans="1:29" s="76" customFormat="1" ht="11.25" x14ac:dyDescent="0.15">
      <c r="A17" s="78"/>
      <c r="B17" s="68" t="s">
        <v>129</v>
      </c>
      <c r="C17" s="586"/>
      <c r="D17" s="589"/>
      <c r="E17" s="9"/>
      <c r="F17" s="196">
        <v>9.6511012844086821</v>
      </c>
      <c r="G17" s="196">
        <v>9.5311012909622121</v>
      </c>
      <c r="H17" s="196">
        <v>10.030055312960634</v>
      </c>
      <c r="I17" s="196">
        <v>9.6820553319658735</v>
      </c>
      <c r="J17" s="196">
        <v>9.683661914121986</v>
      </c>
      <c r="K17" s="196">
        <v>9.7076619128112807</v>
      </c>
      <c r="L17" s="196">
        <v>9.2246494966870216</v>
      </c>
      <c r="M17" s="196">
        <v>9.2966494927549022</v>
      </c>
      <c r="N17" s="9"/>
      <c r="O17" s="196">
        <v>9.2966494927549022</v>
      </c>
      <c r="P17" s="196">
        <v>10.333764661913648</v>
      </c>
      <c r="Q17" s="196">
        <v>9.8897646861617137</v>
      </c>
      <c r="R17" s="196">
        <v>8.5246487489468485</v>
      </c>
      <c r="S17" s="196">
        <v>5.8606488944352311</v>
      </c>
      <c r="T17" s="196">
        <v>8.985071075200139</v>
      </c>
      <c r="U17" s="196">
        <v>8.5530710987928487</v>
      </c>
      <c r="V17" s="196">
        <v>12.551341671547407</v>
      </c>
      <c r="W17" s="9"/>
      <c r="X17" s="196">
        <v>15.563341507053785</v>
      </c>
      <c r="Y17" s="196" t="s">
        <v>249</v>
      </c>
      <c r="Z17" s="196" t="s">
        <v>249</v>
      </c>
      <c r="AA17" s="196" t="s">
        <v>249</v>
      </c>
      <c r="AB17" s="196" t="s">
        <v>249</v>
      </c>
      <c r="AC17" s="78"/>
    </row>
    <row r="18" spans="1:29" s="76" customFormat="1" ht="11.25" x14ac:dyDescent="0.15">
      <c r="A18" s="78"/>
      <c r="B18" s="68" t="s">
        <v>128</v>
      </c>
      <c r="C18" s="586"/>
      <c r="D18" s="589"/>
      <c r="E18" s="9"/>
      <c r="F18" s="196">
        <v>12.291775785794677</v>
      </c>
      <c r="G18" s="196">
        <v>12.171775784006536</v>
      </c>
      <c r="H18" s="196">
        <v>13.267914189605126</v>
      </c>
      <c r="I18" s="196">
        <v>12.919914184419524</v>
      </c>
      <c r="J18" s="196">
        <v>12.170135356676003</v>
      </c>
      <c r="K18" s="196">
        <v>12.194135357033632</v>
      </c>
      <c r="L18" s="196">
        <v>13.079832335810233</v>
      </c>
      <c r="M18" s="196">
        <v>13.151832336883118</v>
      </c>
      <c r="N18" s="9"/>
      <c r="O18" s="196">
        <v>13.151832336883118</v>
      </c>
      <c r="P18" s="196">
        <v>15.764150735590805</v>
      </c>
      <c r="Q18" s="196">
        <v>15.320150728974689</v>
      </c>
      <c r="R18" s="196">
        <v>12.679541114122861</v>
      </c>
      <c r="S18" s="196">
        <v>10.015541074426167</v>
      </c>
      <c r="T18" s="196">
        <v>8.2735963938775576</v>
      </c>
      <c r="U18" s="196">
        <v>7.8415963874402568</v>
      </c>
      <c r="V18" s="196">
        <v>11.730513313529537</v>
      </c>
      <c r="W18" s="9"/>
      <c r="X18" s="196">
        <v>14.742513358411831</v>
      </c>
      <c r="Y18" s="196" t="s">
        <v>249</v>
      </c>
      <c r="Z18" s="196" t="s">
        <v>249</v>
      </c>
      <c r="AA18" s="196" t="s">
        <v>249</v>
      </c>
      <c r="AB18" s="196" t="s">
        <v>249</v>
      </c>
      <c r="AC18" s="78"/>
    </row>
    <row r="19" spans="1:29" s="76" customFormat="1" ht="11.25" x14ac:dyDescent="0.15">
      <c r="A19" s="78"/>
      <c r="B19" s="68" t="s">
        <v>133</v>
      </c>
      <c r="C19" s="586"/>
      <c r="D19" s="589"/>
      <c r="E19" s="9"/>
      <c r="F19" s="196">
        <v>10.61674329832344</v>
      </c>
      <c r="G19" s="196">
        <v>10.49674329812898</v>
      </c>
      <c r="H19" s="196">
        <v>10.561511334469479</v>
      </c>
      <c r="I19" s="196">
        <v>10.213511333905545</v>
      </c>
      <c r="J19" s="196">
        <v>10.230181735458874</v>
      </c>
      <c r="K19" s="196">
        <v>10.254181735497767</v>
      </c>
      <c r="L19" s="196">
        <v>10.969630697543185</v>
      </c>
      <c r="M19" s="196">
        <v>11.041630697659862</v>
      </c>
      <c r="N19" s="9"/>
      <c r="O19" s="196">
        <v>11.041630697659862</v>
      </c>
      <c r="P19" s="196">
        <v>12.356176016682671</v>
      </c>
      <c r="Q19" s="196">
        <v>11.912176015963171</v>
      </c>
      <c r="R19" s="196">
        <v>10.099900752900753</v>
      </c>
      <c r="S19" s="196">
        <v>7.4359007485837392</v>
      </c>
      <c r="T19" s="196">
        <v>8.7245658145718679</v>
      </c>
      <c r="U19" s="196">
        <v>8.2925658138718106</v>
      </c>
      <c r="V19" s="196">
        <v>12.735378450234393</v>
      </c>
      <c r="W19" s="9"/>
      <c r="X19" s="196">
        <v>15.747378455115342</v>
      </c>
      <c r="Y19" s="196" t="s">
        <v>249</v>
      </c>
      <c r="Z19" s="196" t="s">
        <v>249</v>
      </c>
      <c r="AA19" s="196" t="s">
        <v>249</v>
      </c>
      <c r="AB19" s="196" t="s">
        <v>249</v>
      </c>
      <c r="AC19" s="78"/>
    </row>
    <row r="20" spans="1:29" s="76" customFormat="1" ht="11.25" x14ac:dyDescent="0.15">
      <c r="A20" s="78"/>
      <c r="B20" s="68" t="s">
        <v>123</v>
      </c>
      <c r="C20" s="586"/>
      <c r="D20" s="589"/>
      <c r="E20" s="9"/>
      <c r="F20" s="196">
        <v>5.3605439051639587</v>
      </c>
      <c r="G20" s="196">
        <v>5.2405439051639586</v>
      </c>
      <c r="H20" s="196">
        <v>5.5223706050532559</v>
      </c>
      <c r="I20" s="196">
        <v>5.1743706050532579</v>
      </c>
      <c r="J20" s="196">
        <v>5.0446409721061407</v>
      </c>
      <c r="K20" s="196">
        <v>5.0686409721061416</v>
      </c>
      <c r="L20" s="196">
        <v>4.8022321337915317</v>
      </c>
      <c r="M20" s="196">
        <v>4.8742321337915318</v>
      </c>
      <c r="N20" s="9"/>
      <c r="O20" s="196">
        <v>4.8742321337915318</v>
      </c>
      <c r="P20" s="196">
        <v>5.6417888380487309</v>
      </c>
      <c r="Q20" s="196">
        <v>5.1977888380487318</v>
      </c>
      <c r="R20" s="196">
        <v>4.6396683092083171</v>
      </c>
      <c r="S20" s="196">
        <v>1.9756683092083172</v>
      </c>
      <c r="T20" s="196">
        <v>8.471972621451517</v>
      </c>
      <c r="U20" s="196">
        <v>8.0399726214515166</v>
      </c>
      <c r="V20" s="196">
        <v>11.559359232131186</v>
      </c>
      <c r="W20" s="9"/>
      <c r="X20" s="196">
        <v>14.571359232131186</v>
      </c>
      <c r="Y20" s="196" t="s">
        <v>249</v>
      </c>
      <c r="Z20" s="196" t="s">
        <v>249</v>
      </c>
      <c r="AA20" s="196" t="s">
        <v>249</v>
      </c>
      <c r="AB20" s="196" t="s">
        <v>249</v>
      </c>
      <c r="AC20" s="78"/>
    </row>
    <row r="21" spans="1:29" s="76" customFormat="1" ht="11.25" x14ac:dyDescent="0.15">
      <c r="A21" s="78"/>
      <c r="B21" s="68" t="s">
        <v>122</v>
      </c>
      <c r="C21" s="586"/>
      <c r="D21" s="589"/>
      <c r="E21" s="9"/>
      <c r="F21" s="196">
        <v>11.806720481099353</v>
      </c>
      <c r="G21" s="196">
        <v>11.686720486398951</v>
      </c>
      <c r="H21" s="196">
        <v>12.667061211652102</v>
      </c>
      <c r="I21" s="196">
        <v>12.319061227020937</v>
      </c>
      <c r="J21" s="196">
        <v>12.130384724268263</v>
      </c>
      <c r="K21" s="196">
        <v>12.154384723208345</v>
      </c>
      <c r="L21" s="196">
        <v>11.713490621243809</v>
      </c>
      <c r="M21" s="196">
        <v>11.785490618064047</v>
      </c>
      <c r="N21" s="9"/>
      <c r="O21" s="196">
        <v>11.785490618064047</v>
      </c>
      <c r="P21" s="196">
        <v>12.683251400404551</v>
      </c>
      <c r="Q21" s="196">
        <v>12.239251420013066</v>
      </c>
      <c r="R21" s="196">
        <v>11.223842438017313</v>
      </c>
      <c r="S21" s="196">
        <v>8.5598425556683857</v>
      </c>
      <c r="T21" s="196">
        <v>8.514092341281458</v>
      </c>
      <c r="U21" s="196">
        <v>8.0820923603600097</v>
      </c>
      <c r="V21" s="196">
        <v>11.306001135931194</v>
      </c>
      <c r="W21" s="9"/>
      <c r="X21" s="196">
        <v>14.318001002911284</v>
      </c>
      <c r="Y21" s="196" t="s">
        <v>249</v>
      </c>
      <c r="Z21" s="196" t="s">
        <v>249</v>
      </c>
      <c r="AA21" s="196" t="s">
        <v>249</v>
      </c>
      <c r="AB21" s="196" t="s">
        <v>249</v>
      </c>
      <c r="AC21" s="78"/>
    </row>
    <row r="22" spans="1:29" s="76" customFormat="1" ht="11.25" x14ac:dyDescent="0.15">
      <c r="A22" s="78"/>
      <c r="B22" s="68" t="s">
        <v>126</v>
      </c>
      <c r="C22" s="586"/>
      <c r="D22" s="589"/>
      <c r="E22" s="9"/>
      <c r="F22" s="196">
        <v>12.694878745421068</v>
      </c>
      <c r="G22" s="196">
        <v>12.574878745134965</v>
      </c>
      <c r="H22" s="196">
        <v>13.023126578872223</v>
      </c>
      <c r="I22" s="196">
        <v>12.675126578042526</v>
      </c>
      <c r="J22" s="196">
        <v>12.720557066571235</v>
      </c>
      <c r="K22" s="196">
        <v>12.744557066628456</v>
      </c>
      <c r="L22" s="196">
        <v>13.675696270204774</v>
      </c>
      <c r="M22" s="196">
        <v>13.747696270376437</v>
      </c>
      <c r="N22" s="9"/>
      <c r="O22" s="196">
        <v>13.747696270376437</v>
      </c>
      <c r="P22" s="196">
        <v>15.794161000299567</v>
      </c>
      <c r="Q22" s="196">
        <v>15.350160999240993</v>
      </c>
      <c r="R22" s="196">
        <v>12.423849709595085</v>
      </c>
      <c r="S22" s="196">
        <v>9.7598497032436153</v>
      </c>
      <c r="T22" s="196">
        <v>9.4160595557435336</v>
      </c>
      <c r="U22" s="196">
        <v>8.9840595547135642</v>
      </c>
      <c r="V22" s="196">
        <v>12.576876568053793</v>
      </c>
      <c r="W22" s="9"/>
      <c r="X22" s="196">
        <v>15.588876575234959</v>
      </c>
      <c r="Y22" s="196" t="s">
        <v>249</v>
      </c>
      <c r="Z22" s="196" t="s">
        <v>249</v>
      </c>
      <c r="AA22" s="196" t="s">
        <v>249</v>
      </c>
      <c r="AB22" s="196" t="s">
        <v>249</v>
      </c>
      <c r="AC22" s="78"/>
    </row>
    <row r="23" spans="1:29" s="76" customFormat="1" ht="11.25" x14ac:dyDescent="0.15">
      <c r="A23" s="78"/>
      <c r="B23" s="68" t="s">
        <v>130</v>
      </c>
      <c r="C23" s="586"/>
      <c r="D23" s="589"/>
      <c r="E23" s="20"/>
      <c r="F23" s="196">
        <v>10.777828302587301</v>
      </c>
      <c r="G23" s="196">
        <v>10.657828301666408</v>
      </c>
      <c r="H23" s="196">
        <v>11.228144804499042</v>
      </c>
      <c r="I23" s="196">
        <v>10.880144801828457</v>
      </c>
      <c r="J23" s="196">
        <v>11.315485181207798</v>
      </c>
      <c r="K23" s="196">
        <v>11.339485181391979</v>
      </c>
      <c r="L23" s="196">
        <v>10.75465760494855</v>
      </c>
      <c r="M23" s="196">
        <v>10.826657605501085</v>
      </c>
      <c r="N23" s="20"/>
      <c r="O23" s="196">
        <v>10.826657605501085</v>
      </c>
      <c r="P23" s="196">
        <v>11.290726985421221</v>
      </c>
      <c r="Q23" s="196">
        <v>10.846726982013921</v>
      </c>
      <c r="R23" s="196">
        <v>9.0615254934155587</v>
      </c>
      <c r="S23" s="196">
        <v>6.3975254729717621</v>
      </c>
      <c r="T23" s="196">
        <v>9.4843380556242174</v>
      </c>
      <c r="U23" s="196">
        <v>9.052338052309004</v>
      </c>
      <c r="V23" s="196">
        <v>11.186398241976734</v>
      </c>
      <c r="W23" s="20"/>
      <c r="X23" s="196">
        <v>14.19839826509112</v>
      </c>
      <c r="Y23" s="196" t="s">
        <v>249</v>
      </c>
      <c r="Z23" s="196" t="s">
        <v>249</v>
      </c>
      <c r="AA23" s="196" t="s">
        <v>249</v>
      </c>
      <c r="AB23" s="196" t="s">
        <v>249</v>
      </c>
      <c r="AC23" s="78"/>
    </row>
    <row r="24" spans="1:29" s="76" customFormat="1" ht="11.25" x14ac:dyDescent="0.15">
      <c r="A24" s="78"/>
      <c r="B24" s="68" t="s">
        <v>135</v>
      </c>
      <c r="C24" s="586"/>
      <c r="D24" s="589"/>
      <c r="E24" s="20"/>
      <c r="F24" s="196">
        <v>4.9703814993293447</v>
      </c>
      <c r="G24" s="196">
        <v>4.8503815033347761</v>
      </c>
      <c r="H24" s="196">
        <v>5.5286589047991832</v>
      </c>
      <c r="I24" s="196">
        <v>5.180658916414937</v>
      </c>
      <c r="J24" s="196">
        <v>6.7565055304295605</v>
      </c>
      <c r="K24" s="196">
        <v>6.7805055296284742</v>
      </c>
      <c r="L24" s="196">
        <v>7.6201495055952408</v>
      </c>
      <c r="M24" s="196">
        <v>7.6921495031919811</v>
      </c>
      <c r="N24" s="20"/>
      <c r="O24" s="196">
        <v>7.6921495031919811</v>
      </c>
      <c r="P24" s="196">
        <v>6.0929614223134489</v>
      </c>
      <c r="Q24" s="196">
        <v>5.6489614371335488</v>
      </c>
      <c r="R24" s="196">
        <v>4.5919206457972104</v>
      </c>
      <c r="S24" s="196">
        <v>1.9279207347178038</v>
      </c>
      <c r="T24" s="196">
        <v>8.7145416704570327</v>
      </c>
      <c r="U24" s="196">
        <v>8.2825416848765894</v>
      </c>
      <c r="V24" s="196">
        <v>13.026090749198014</v>
      </c>
      <c r="W24" s="20"/>
      <c r="X24" s="196">
        <v>16.038090648661669</v>
      </c>
      <c r="Y24" s="196" t="s">
        <v>249</v>
      </c>
      <c r="Z24" s="196" t="s">
        <v>249</v>
      </c>
      <c r="AA24" s="196" t="s">
        <v>249</v>
      </c>
      <c r="AB24" s="196" t="s">
        <v>249</v>
      </c>
      <c r="AC24" s="78"/>
    </row>
    <row r="25" spans="1:29" s="76" customFormat="1" ht="11.25" x14ac:dyDescent="0.15">
      <c r="A25" s="78"/>
      <c r="B25" s="68" t="s">
        <v>134</v>
      </c>
      <c r="C25" s="586"/>
      <c r="D25" s="589"/>
      <c r="E25" s="20"/>
      <c r="F25" s="196">
        <v>11.861588946559966</v>
      </c>
      <c r="G25" s="196">
        <v>11.741588952711165</v>
      </c>
      <c r="H25" s="196">
        <v>12.338148917636135</v>
      </c>
      <c r="I25" s="196">
        <v>11.990148935474615</v>
      </c>
      <c r="J25" s="196">
        <v>12.11909293300889</v>
      </c>
      <c r="K25" s="196">
        <v>12.143092931778652</v>
      </c>
      <c r="L25" s="196">
        <v>19.171440065937226</v>
      </c>
      <c r="M25" s="196">
        <v>19.243440062246506</v>
      </c>
      <c r="N25" s="20"/>
      <c r="O25" s="196">
        <v>19.243440062246506</v>
      </c>
      <c r="P25" s="196">
        <v>20.835210253000326</v>
      </c>
      <c r="Q25" s="196">
        <v>20.391210275759768</v>
      </c>
      <c r="R25" s="196">
        <v>13.844206450672583</v>
      </c>
      <c r="S25" s="196">
        <v>11.180206587229209</v>
      </c>
      <c r="T25" s="196">
        <v>7.9671345577317219</v>
      </c>
      <c r="U25" s="196">
        <v>7.5351345798760407</v>
      </c>
      <c r="V25" s="196">
        <v>14.399346015149266</v>
      </c>
      <c r="W25" s="20"/>
      <c r="X25" s="196">
        <v>17.411345860754164</v>
      </c>
      <c r="Y25" s="196" t="s">
        <v>249</v>
      </c>
      <c r="Z25" s="196" t="s">
        <v>249</v>
      </c>
      <c r="AA25" s="196" t="s">
        <v>249</v>
      </c>
      <c r="AB25" s="196" t="s">
        <v>249</v>
      </c>
      <c r="AC25" s="78"/>
    </row>
    <row r="26" spans="1:29" s="76" customFormat="1" ht="11.25" x14ac:dyDescent="0.15">
      <c r="A26" s="78"/>
      <c r="B26" s="68" t="s">
        <v>124</v>
      </c>
      <c r="C26" s="586"/>
      <c r="D26" s="589"/>
      <c r="E26" s="20"/>
      <c r="F26" s="196">
        <v>7.0056548505682654</v>
      </c>
      <c r="G26" s="196">
        <v>6.8856548552889523</v>
      </c>
      <c r="H26" s="196">
        <v>7.5243618790445623</v>
      </c>
      <c r="I26" s="196">
        <v>7.1763618927345592</v>
      </c>
      <c r="J26" s="196">
        <v>6.6259154873918575</v>
      </c>
      <c r="K26" s="196">
        <v>6.6499154864477212</v>
      </c>
      <c r="L26" s="196">
        <v>6.1137311242610357</v>
      </c>
      <c r="M26" s="196">
        <v>6.1857311214286232</v>
      </c>
      <c r="N26" s="20"/>
      <c r="O26" s="196">
        <v>6.1857311214286232</v>
      </c>
      <c r="P26" s="196">
        <v>7.3603540209083409</v>
      </c>
      <c r="Q26" s="196">
        <v>6.9163540383748874</v>
      </c>
      <c r="R26" s="196">
        <v>5.8416045577105447</v>
      </c>
      <c r="S26" s="196">
        <v>3.1776046625098147</v>
      </c>
      <c r="T26" s="196">
        <v>8.5762497969586295</v>
      </c>
      <c r="U26" s="196">
        <v>8.1442498139531061</v>
      </c>
      <c r="V26" s="196">
        <v>12.821976752516406</v>
      </c>
      <c r="W26" s="20"/>
      <c r="X26" s="196">
        <v>15.83397663402714</v>
      </c>
      <c r="Y26" s="196" t="s">
        <v>249</v>
      </c>
      <c r="Z26" s="196" t="s">
        <v>249</v>
      </c>
      <c r="AA26" s="196" t="s">
        <v>249</v>
      </c>
      <c r="AB26" s="196" t="s">
        <v>249</v>
      </c>
      <c r="AC26" s="78"/>
    </row>
    <row r="27" spans="1:29" s="76" customFormat="1" ht="11.25" x14ac:dyDescent="0.15">
      <c r="A27" s="78"/>
      <c r="B27" s="68" t="s">
        <v>127</v>
      </c>
      <c r="C27" s="586"/>
      <c r="D27" s="589"/>
      <c r="E27" s="20"/>
      <c r="F27" s="196">
        <v>4.4771233684650085</v>
      </c>
      <c r="G27" s="196">
        <v>4.3571233646383893</v>
      </c>
      <c r="H27" s="196">
        <v>4.5734388745167749</v>
      </c>
      <c r="I27" s="196">
        <v>4.2254388634195834</v>
      </c>
      <c r="J27" s="196">
        <v>4.2135466984249748</v>
      </c>
      <c r="K27" s="196">
        <v>4.2375466991902995</v>
      </c>
      <c r="L27" s="196">
        <v>3.7089317342440711</v>
      </c>
      <c r="M27" s="196">
        <v>3.7809317365400417</v>
      </c>
      <c r="N27" s="20"/>
      <c r="O27" s="196">
        <v>3.7809317365400417</v>
      </c>
      <c r="P27" s="196">
        <v>4.6707290619958917</v>
      </c>
      <c r="Q27" s="196">
        <v>4.2267290478374049</v>
      </c>
      <c r="R27" s="196">
        <v>4.2711660561128175</v>
      </c>
      <c r="S27" s="196">
        <v>1.6071659711618929</v>
      </c>
      <c r="T27" s="196">
        <v>10.151757818690431</v>
      </c>
      <c r="U27" s="196">
        <v>9.7197578049146021</v>
      </c>
      <c r="V27" s="196">
        <v>13.715179199388032</v>
      </c>
      <c r="W27" s="20"/>
      <c r="X27" s="196">
        <v>16.727179295436152</v>
      </c>
      <c r="Y27" s="196" t="s">
        <v>249</v>
      </c>
      <c r="Z27" s="196" t="s">
        <v>249</v>
      </c>
      <c r="AA27" s="196" t="s">
        <v>249</v>
      </c>
      <c r="AB27" s="196" t="s">
        <v>249</v>
      </c>
      <c r="AC27" s="78"/>
    </row>
    <row r="28" spans="1:29" s="76" customFormat="1" ht="11.25" x14ac:dyDescent="0.15">
      <c r="A28" s="78"/>
      <c r="B28" s="68" t="s">
        <v>125</v>
      </c>
      <c r="C28" s="587"/>
      <c r="D28" s="590"/>
      <c r="E28" s="20"/>
      <c r="F28" s="196">
        <v>4.4755429702239704</v>
      </c>
      <c r="G28" s="196">
        <v>4.3555429702239703</v>
      </c>
      <c r="H28" s="196">
        <v>4.5720837209510181</v>
      </c>
      <c r="I28" s="196">
        <v>4.2240837209510191</v>
      </c>
      <c r="J28" s="196">
        <v>4.212268260982583</v>
      </c>
      <c r="K28" s="196">
        <v>4.2362682609825839</v>
      </c>
      <c r="L28" s="196">
        <v>3.7067964601769914</v>
      </c>
      <c r="M28" s="196">
        <v>3.7787964601769914</v>
      </c>
      <c r="N28" s="20"/>
      <c r="O28" s="196">
        <v>3.7787964601769914</v>
      </c>
      <c r="P28" s="196">
        <v>4.6691314784647666</v>
      </c>
      <c r="Q28" s="196">
        <v>4.2251314784647676</v>
      </c>
      <c r="R28" s="196">
        <v>4.2705882352941176</v>
      </c>
      <c r="S28" s="196">
        <v>1.6065882352941177</v>
      </c>
      <c r="T28" s="196">
        <v>10.155457750563277</v>
      </c>
      <c r="U28" s="196">
        <v>9.7234577505632771</v>
      </c>
      <c r="V28" s="196">
        <v>13.720074618928709</v>
      </c>
      <c r="W28" s="20"/>
      <c r="X28" s="196">
        <v>16.73207461892871</v>
      </c>
      <c r="Y28" s="196" t="s">
        <v>249</v>
      </c>
      <c r="Z28" s="196" t="s">
        <v>249</v>
      </c>
      <c r="AA28" s="196" t="s">
        <v>249</v>
      </c>
      <c r="AB28" s="196" t="s">
        <v>249</v>
      </c>
      <c r="AC28" s="78"/>
    </row>
    <row r="29" spans="1:29" s="76" customFormat="1" ht="11.25" x14ac:dyDescent="0.15">
      <c r="A29" s="78"/>
      <c r="B29" s="582" t="s">
        <v>343</v>
      </c>
      <c r="C29" s="583"/>
      <c r="D29" s="583"/>
      <c r="E29" s="583"/>
      <c r="F29" s="583"/>
      <c r="G29" s="583"/>
      <c r="H29" s="583"/>
      <c r="I29" s="583"/>
      <c r="J29" s="583"/>
      <c r="K29" s="583"/>
      <c r="L29" s="583"/>
      <c r="M29" s="583"/>
      <c r="N29" s="583"/>
      <c r="O29" s="583"/>
      <c r="P29" s="583"/>
      <c r="Q29" s="583"/>
      <c r="R29" s="583"/>
      <c r="S29" s="583"/>
      <c r="T29" s="583"/>
      <c r="U29" s="583"/>
      <c r="V29" s="583"/>
      <c r="W29" s="583"/>
      <c r="X29" s="583"/>
      <c r="Y29" s="583"/>
      <c r="Z29" s="583"/>
      <c r="AA29" s="583"/>
      <c r="AB29" s="584"/>
      <c r="AC29" s="78"/>
    </row>
    <row r="30" spans="1:29" s="76" customFormat="1" ht="11.25" x14ac:dyDescent="0.15">
      <c r="A30" s="78"/>
      <c r="B30" s="68" t="s">
        <v>131</v>
      </c>
      <c r="C30" s="585" t="s">
        <v>285</v>
      </c>
      <c r="D30" s="588"/>
      <c r="E30" s="20"/>
      <c r="F30" s="196">
        <v>114.61986238259509</v>
      </c>
      <c r="G30" s="196">
        <v>114.61986238259509</v>
      </c>
      <c r="H30" s="196">
        <v>110.8031877936627</v>
      </c>
      <c r="I30" s="196">
        <v>110.8031877936627</v>
      </c>
      <c r="J30" s="196">
        <v>111.16653824235999</v>
      </c>
      <c r="K30" s="196">
        <v>111.16653824235999</v>
      </c>
      <c r="L30" s="196">
        <v>114.82373707891277</v>
      </c>
      <c r="M30" s="196">
        <v>114.82373707891277</v>
      </c>
      <c r="N30" s="9"/>
      <c r="O30" s="196">
        <v>114.82373707891277</v>
      </c>
      <c r="P30" s="196">
        <v>116.30005913527054</v>
      </c>
      <c r="Q30" s="196">
        <v>116.30005913527054</v>
      </c>
      <c r="R30" s="196">
        <v>117.12108278953731</v>
      </c>
      <c r="S30" s="196">
        <v>117.12108278953731</v>
      </c>
      <c r="T30" s="196">
        <v>113.91961522419219</v>
      </c>
      <c r="U30" s="196">
        <v>113.91961522419219</v>
      </c>
      <c r="V30" s="196">
        <v>161.01876981212234</v>
      </c>
      <c r="W30" s="9"/>
      <c r="X30" s="196">
        <v>153.5972689075235</v>
      </c>
      <c r="Y30" s="196" t="s">
        <v>249</v>
      </c>
      <c r="Z30" s="196" t="s">
        <v>249</v>
      </c>
      <c r="AA30" s="196" t="s">
        <v>249</v>
      </c>
      <c r="AB30" s="196" t="s">
        <v>249</v>
      </c>
      <c r="AC30" s="78"/>
    </row>
    <row r="31" spans="1:29" s="76" customFormat="1" ht="11.25" x14ac:dyDescent="0.15">
      <c r="A31" s="78"/>
      <c r="B31" s="68" t="s">
        <v>132</v>
      </c>
      <c r="C31" s="586"/>
      <c r="D31" s="589"/>
      <c r="E31" s="20"/>
      <c r="F31" s="196">
        <v>105.11353760292965</v>
      </c>
      <c r="G31" s="196">
        <v>105.11353760292965</v>
      </c>
      <c r="H31" s="196">
        <v>102.60642922714088</v>
      </c>
      <c r="I31" s="196">
        <v>102.60642922714088</v>
      </c>
      <c r="J31" s="196">
        <v>106.00470568216224</v>
      </c>
      <c r="K31" s="196">
        <v>106.00470568216224</v>
      </c>
      <c r="L31" s="196">
        <v>109.66049437468391</v>
      </c>
      <c r="M31" s="196">
        <v>109.66049437468391</v>
      </c>
      <c r="N31" s="9"/>
      <c r="O31" s="196">
        <v>109.66049437468391</v>
      </c>
      <c r="P31" s="196">
        <v>109.68629909407498</v>
      </c>
      <c r="Q31" s="196">
        <v>109.68629909407498</v>
      </c>
      <c r="R31" s="196">
        <v>110.31961464843309</v>
      </c>
      <c r="S31" s="196">
        <v>110.31961464843309</v>
      </c>
      <c r="T31" s="196">
        <v>106.29161087808447</v>
      </c>
      <c r="U31" s="196">
        <v>106.29161087808447</v>
      </c>
      <c r="V31" s="196">
        <v>154.13028939224816</v>
      </c>
      <c r="W31" s="9"/>
      <c r="X31" s="196">
        <v>145.50006526725952</v>
      </c>
      <c r="Y31" s="196" t="s">
        <v>249</v>
      </c>
      <c r="Z31" s="196" t="s">
        <v>249</v>
      </c>
      <c r="AA31" s="196" t="s">
        <v>249</v>
      </c>
      <c r="AB31" s="196" t="s">
        <v>249</v>
      </c>
      <c r="AC31" s="78"/>
    </row>
    <row r="32" spans="1:29" s="76" customFormat="1" ht="11.25" x14ac:dyDescent="0.15">
      <c r="A32" s="78"/>
      <c r="B32" s="68" t="s">
        <v>129</v>
      </c>
      <c r="C32" s="586"/>
      <c r="D32" s="589"/>
      <c r="E32" s="20"/>
      <c r="F32" s="196">
        <v>124.77686041196887</v>
      </c>
      <c r="G32" s="196">
        <v>124.77686041196887</v>
      </c>
      <c r="H32" s="196">
        <v>125.98407624708454</v>
      </c>
      <c r="I32" s="196">
        <v>125.98407624708454</v>
      </c>
      <c r="J32" s="196">
        <v>121.65531185242097</v>
      </c>
      <c r="K32" s="196">
        <v>121.65531185242097</v>
      </c>
      <c r="L32" s="196">
        <v>127.20175065079158</v>
      </c>
      <c r="M32" s="196">
        <v>127.20175065079158</v>
      </c>
      <c r="N32" s="9"/>
      <c r="O32" s="196">
        <v>127.20175065079158</v>
      </c>
      <c r="P32" s="196">
        <v>133.49302678147404</v>
      </c>
      <c r="Q32" s="196">
        <v>133.49302678147404</v>
      </c>
      <c r="R32" s="196">
        <v>135.44727388830819</v>
      </c>
      <c r="S32" s="196">
        <v>135.44727388830819</v>
      </c>
      <c r="T32" s="196">
        <v>128.11504691322858</v>
      </c>
      <c r="U32" s="196">
        <v>128.11504691322858</v>
      </c>
      <c r="V32" s="196">
        <v>181.27219009621081</v>
      </c>
      <c r="W32" s="9"/>
      <c r="X32" s="196">
        <v>176.84682734549676</v>
      </c>
      <c r="Y32" s="196" t="s">
        <v>249</v>
      </c>
      <c r="Z32" s="196" t="s">
        <v>249</v>
      </c>
      <c r="AA32" s="196" t="s">
        <v>249</v>
      </c>
      <c r="AB32" s="196" t="s">
        <v>249</v>
      </c>
      <c r="AC32" s="78"/>
    </row>
    <row r="33" spans="1:29" s="76" customFormat="1" ht="11.25" x14ac:dyDescent="0.15">
      <c r="A33" s="78"/>
      <c r="B33" s="68" t="s">
        <v>128</v>
      </c>
      <c r="C33" s="586"/>
      <c r="D33" s="589"/>
      <c r="E33" s="20"/>
      <c r="F33" s="196">
        <v>110.70034864843322</v>
      </c>
      <c r="G33" s="196">
        <v>110.70034864843322</v>
      </c>
      <c r="H33" s="196">
        <v>113.7472092064594</v>
      </c>
      <c r="I33" s="196">
        <v>113.7472092064594</v>
      </c>
      <c r="J33" s="196">
        <v>110.50129420364595</v>
      </c>
      <c r="K33" s="196">
        <v>110.50129420364595</v>
      </c>
      <c r="L33" s="196">
        <v>113.39687238564497</v>
      </c>
      <c r="M33" s="196">
        <v>113.39687238564497</v>
      </c>
      <c r="N33" s="9"/>
      <c r="O33" s="196">
        <v>113.39687238564497</v>
      </c>
      <c r="P33" s="196">
        <v>118.16095408725586</v>
      </c>
      <c r="Q33" s="196">
        <v>118.16095408725586</v>
      </c>
      <c r="R33" s="196">
        <v>120.78306380289416</v>
      </c>
      <c r="S33" s="196">
        <v>120.78306380289416</v>
      </c>
      <c r="T33" s="196">
        <v>115.24696455744665</v>
      </c>
      <c r="U33" s="196">
        <v>115.24696455744665</v>
      </c>
      <c r="V33" s="196">
        <v>165.1447769759186</v>
      </c>
      <c r="W33" s="9"/>
      <c r="X33" s="196">
        <v>159.09904190437177</v>
      </c>
      <c r="Y33" s="196" t="s">
        <v>249</v>
      </c>
      <c r="Z33" s="196" t="s">
        <v>249</v>
      </c>
      <c r="AA33" s="196" t="s">
        <v>249</v>
      </c>
      <c r="AB33" s="196" t="s">
        <v>249</v>
      </c>
      <c r="AC33" s="78"/>
    </row>
    <row r="34" spans="1:29" s="76" customFormat="1" ht="11.25" x14ac:dyDescent="0.15">
      <c r="A34" s="78"/>
      <c r="B34" s="68" t="s">
        <v>133</v>
      </c>
      <c r="C34" s="586"/>
      <c r="D34" s="589"/>
      <c r="E34" s="20"/>
      <c r="F34" s="196">
        <v>111.03423347531303</v>
      </c>
      <c r="G34" s="196">
        <v>111.03423347531303</v>
      </c>
      <c r="H34" s="196">
        <v>110.85247946922698</v>
      </c>
      <c r="I34" s="196">
        <v>110.85247946922698</v>
      </c>
      <c r="J34" s="196">
        <v>111.70358570578189</v>
      </c>
      <c r="K34" s="196">
        <v>111.70358570578189</v>
      </c>
      <c r="L34" s="196">
        <v>114.71782598457597</v>
      </c>
      <c r="M34" s="196">
        <v>114.71782598457597</v>
      </c>
      <c r="N34" s="9"/>
      <c r="O34" s="196">
        <v>114.71782598457597</v>
      </c>
      <c r="P34" s="196">
        <v>117.89989465223306</v>
      </c>
      <c r="Q34" s="196">
        <v>117.89989465223306</v>
      </c>
      <c r="R34" s="196">
        <v>118.62732183903742</v>
      </c>
      <c r="S34" s="196">
        <v>118.62732183903742</v>
      </c>
      <c r="T34" s="196">
        <v>112.71548897281093</v>
      </c>
      <c r="U34" s="196">
        <v>112.71548897281093</v>
      </c>
      <c r="V34" s="196">
        <v>164.34316626339901</v>
      </c>
      <c r="W34" s="9"/>
      <c r="X34" s="196">
        <v>157.06485319148882</v>
      </c>
      <c r="Y34" s="196" t="s">
        <v>249</v>
      </c>
      <c r="Z34" s="196" t="s">
        <v>249</v>
      </c>
      <c r="AA34" s="196" t="s">
        <v>249</v>
      </c>
      <c r="AB34" s="196" t="s">
        <v>249</v>
      </c>
      <c r="AC34" s="78"/>
    </row>
    <row r="35" spans="1:29" s="76" customFormat="1" ht="11.25" x14ac:dyDescent="0.15">
      <c r="A35" s="78"/>
      <c r="B35" s="68" t="s">
        <v>123</v>
      </c>
      <c r="C35" s="586"/>
      <c r="D35" s="589"/>
      <c r="E35" s="20"/>
      <c r="F35" s="196">
        <v>117.85475751123175</v>
      </c>
      <c r="G35" s="196">
        <v>117.85475751123175</v>
      </c>
      <c r="H35" s="196">
        <v>112.80397081080866</v>
      </c>
      <c r="I35" s="196">
        <v>112.80397081080866</v>
      </c>
      <c r="J35" s="196">
        <v>110.48327473849395</v>
      </c>
      <c r="K35" s="196">
        <v>110.48327473849395</v>
      </c>
      <c r="L35" s="196">
        <v>109.20025456349401</v>
      </c>
      <c r="M35" s="196">
        <v>109.20025456349401</v>
      </c>
      <c r="N35" s="9"/>
      <c r="O35" s="196">
        <v>109.20025456349401</v>
      </c>
      <c r="P35" s="196">
        <v>117.02154609067482</v>
      </c>
      <c r="Q35" s="196">
        <v>117.02154609067482</v>
      </c>
      <c r="R35" s="196">
        <v>117.97888057626059</v>
      </c>
      <c r="S35" s="196">
        <v>117.97888057626059</v>
      </c>
      <c r="T35" s="196">
        <v>102.68317002927895</v>
      </c>
      <c r="U35" s="196">
        <v>102.68317002927895</v>
      </c>
      <c r="V35" s="196">
        <v>149.74800943843817</v>
      </c>
      <c r="W35" s="9"/>
      <c r="X35" s="196">
        <v>143.28160921257063</v>
      </c>
      <c r="Y35" s="196" t="s">
        <v>249</v>
      </c>
      <c r="Z35" s="196" t="s">
        <v>249</v>
      </c>
      <c r="AA35" s="196" t="s">
        <v>249</v>
      </c>
      <c r="AB35" s="196" t="s">
        <v>249</v>
      </c>
      <c r="AC35" s="78"/>
    </row>
    <row r="36" spans="1:29" s="76" customFormat="1" ht="11.25" x14ac:dyDescent="0.15">
      <c r="A36" s="78"/>
      <c r="B36" s="68" t="s">
        <v>122</v>
      </c>
      <c r="C36" s="586"/>
      <c r="D36" s="589"/>
      <c r="E36" s="20"/>
      <c r="F36" s="196">
        <v>112.74778151735754</v>
      </c>
      <c r="G36" s="196">
        <v>112.74778151735754</v>
      </c>
      <c r="H36" s="196">
        <v>114.03282931237258</v>
      </c>
      <c r="I36" s="196">
        <v>114.03282931237258</v>
      </c>
      <c r="J36" s="196">
        <v>109.87915079781209</v>
      </c>
      <c r="K36" s="196">
        <v>109.87915079781209</v>
      </c>
      <c r="L36" s="196">
        <v>113.14267424545554</v>
      </c>
      <c r="M36" s="196">
        <v>113.14267424545554</v>
      </c>
      <c r="N36" s="9"/>
      <c r="O36" s="196">
        <v>113.14267424545554</v>
      </c>
      <c r="P36" s="196">
        <v>117.69106569902075</v>
      </c>
      <c r="Q36" s="196">
        <v>117.69106569902075</v>
      </c>
      <c r="R36" s="196">
        <v>120.44168448069117</v>
      </c>
      <c r="S36" s="196">
        <v>120.44168448069117</v>
      </c>
      <c r="T36" s="196">
        <v>112.53448541691341</v>
      </c>
      <c r="U36" s="196">
        <v>112.53448541691341</v>
      </c>
      <c r="V36" s="196">
        <v>163.03433460481006</v>
      </c>
      <c r="W36" s="9"/>
      <c r="X36" s="196">
        <v>157.73001890406653</v>
      </c>
      <c r="Y36" s="196" t="s">
        <v>249</v>
      </c>
      <c r="Z36" s="196" t="s">
        <v>249</v>
      </c>
      <c r="AA36" s="196" t="s">
        <v>249</v>
      </c>
      <c r="AB36" s="196" t="s">
        <v>249</v>
      </c>
      <c r="AC36" s="78"/>
    </row>
    <row r="37" spans="1:29" s="76" customFormat="1" ht="11.25" x14ac:dyDescent="0.15">
      <c r="A37" s="78"/>
      <c r="B37" s="68" t="s">
        <v>126</v>
      </c>
      <c r="C37" s="586"/>
      <c r="D37" s="589"/>
      <c r="E37" s="20"/>
      <c r="F37" s="196">
        <v>124.770344943243</v>
      </c>
      <c r="G37" s="196">
        <v>124.770344943243</v>
      </c>
      <c r="H37" s="196">
        <v>124.14894979542298</v>
      </c>
      <c r="I37" s="196">
        <v>124.14894979542298</v>
      </c>
      <c r="J37" s="196">
        <v>120.9123281946909</v>
      </c>
      <c r="K37" s="196">
        <v>120.9123281946909</v>
      </c>
      <c r="L37" s="196">
        <v>126.18250404111261</v>
      </c>
      <c r="M37" s="196">
        <v>126.18250404111261</v>
      </c>
      <c r="N37" s="9"/>
      <c r="O37" s="196">
        <v>126.18250404111261</v>
      </c>
      <c r="P37" s="196">
        <v>131.76362096798997</v>
      </c>
      <c r="Q37" s="196">
        <v>131.76362096798997</v>
      </c>
      <c r="R37" s="196">
        <v>133.96285087839883</v>
      </c>
      <c r="S37" s="196">
        <v>133.96285087839883</v>
      </c>
      <c r="T37" s="196">
        <v>125.58600989852205</v>
      </c>
      <c r="U37" s="196">
        <v>125.58600989852205</v>
      </c>
      <c r="V37" s="196">
        <v>177.0697072781436</v>
      </c>
      <c r="W37" s="9"/>
      <c r="X37" s="196">
        <v>170.97772886571124</v>
      </c>
      <c r="Y37" s="196" t="s">
        <v>249</v>
      </c>
      <c r="Z37" s="196" t="s">
        <v>249</v>
      </c>
      <c r="AA37" s="196" t="s">
        <v>249</v>
      </c>
      <c r="AB37" s="196" t="s">
        <v>249</v>
      </c>
      <c r="AC37" s="78"/>
    </row>
    <row r="38" spans="1:29" s="76" customFormat="1" ht="11.25" x14ac:dyDescent="0.15">
      <c r="A38" s="78"/>
      <c r="B38" s="68" t="s">
        <v>130</v>
      </c>
      <c r="C38" s="586"/>
      <c r="D38" s="589"/>
      <c r="E38" s="20"/>
      <c r="F38" s="196">
        <v>117.48673085657748</v>
      </c>
      <c r="G38" s="196">
        <v>117.48673085657748</v>
      </c>
      <c r="H38" s="196">
        <v>124.37999709544358</v>
      </c>
      <c r="I38" s="196">
        <v>124.37999709544358</v>
      </c>
      <c r="J38" s="196">
        <v>121.20517525565081</v>
      </c>
      <c r="K38" s="196">
        <v>121.20517525565081</v>
      </c>
      <c r="L38" s="196">
        <v>129.34474996677085</v>
      </c>
      <c r="M38" s="196">
        <v>129.34474996677085</v>
      </c>
      <c r="N38" s="20"/>
      <c r="O38" s="196">
        <v>129.34474996677085</v>
      </c>
      <c r="P38" s="196">
        <v>130.6745921485786</v>
      </c>
      <c r="Q38" s="196">
        <v>130.6745921485786</v>
      </c>
      <c r="R38" s="196">
        <v>133.21186327254819</v>
      </c>
      <c r="S38" s="196">
        <v>133.21186327254819</v>
      </c>
      <c r="T38" s="196">
        <v>112.64103880290604</v>
      </c>
      <c r="U38" s="196">
        <v>112.64103880290604</v>
      </c>
      <c r="V38" s="196">
        <v>160.55509408284004</v>
      </c>
      <c r="W38" s="20"/>
      <c r="X38" s="196">
        <v>154.28295016597281</v>
      </c>
      <c r="Y38" s="196" t="s">
        <v>249</v>
      </c>
      <c r="Z38" s="196" t="s">
        <v>249</v>
      </c>
      <c r="AA38" s="196" t="s">
        <v>249</v>
      </c>
      <c r="AB38" s="196" t="s">
        <v>249</v>
      </c>
      <c r="AC38" s="78"/>
    </row>
    <row r="39" spans="1:29" s="76" customFormat="1" ht="11.25" x14ac:dyDescent="0.15">
      <c r="A39" s="78"/>
      <c r="B39" s="68" t="s">
        <v>135</v>
      </c>
      <c r="C39" s="586"/>
      <c r="D39" s="589"/>
      <c r="E39" s="20"/>
      <c r="F39" s="196">
        <v>112.28874841168492</v>
      </c>
      <c r="G39" s="196">
        <v>112.28874841168492</v>
      </c>
      <c r="H39" s="196">
        <v>113.9981711623782</v>
      </c>
      <c r="I39" s="196">
        <v>113.9981711623782</v>
      </c>
      <c r="J39" s="196">
        <v>114.66862928236631</v>
      </c>
      <c r="K39" s="196">
        <v>114.66862928236631</v>
      </c>
      <c r="L39" s="196">
        <v>115.0860355147742</v>
      </c>
      <c r="M39" s="196">
        <v>115.0860355147742</v>
      </c>
      <c r="N39" s="20"/>
      <c r="O39" s="196">
        <v>115.0860355147742</v>
      </c>
      <c r="P39" s="196">
        <v>122.99238940858888</v>
      </c>
      <c r="Q39" s="196">
        <v>122.99238940858888</v>
      </c>
      <c r="R39" s="196">
        <v>122.89835396939037</v>
      </c>
      <c r="S39" s="196">
        <v>122.89835396939037</v>
      </c>
      <c r="T39" s="196">
        <v>126.93234842285149</v>
      </c>
      <c r="U39" s="196">
        <v>126.93234842285149</v>
      </c>
      <c r="V39" s="196">
        <v>172.60819880450302</v>
      </c>
      <c r="W39" s="20"/>
      <c r="X39" s="196">
        <v>163.49961006789005</v>
      </c>
      <c r="Y39" s="196" t="s">
        <v>249</v>
      </c>
      <c r="Z39" s="196" t="s">
        <v>249</v>
      </c>
      <c r="AA39" s="196" t="s">
        <v>249</v>
      </c>
      <c r="AB39" s="196" t="s">
        <v>249</v>
      </c>
      <c r="AC39" s="78"/>
    </row>
    <row r="40" spans="1:29" s="76" customFormat="1" ht="11.25" x14ac:dyDescent="0.15">
      <c r="A40" s="78"/>
      <c r="B40" s="68" t="s">
        <v>134</v>
      </c>
      <c r="C40" s="586"/>
      <c r="D40" s="589"/>
      <c r="E40" s="20"/>
      <c r="F40" s="196">
        <v>119.35267646776568</v>
      </c>
      <c r="G40" s="196">
        <v>119.35267646776568</v>
      </c>
      <c r="H40" s="196">
        <v>122.90967133397015</v>
      </c>
      <c r="I40" s="196">
        <v>122.90967133397015</v>
      </c>
      <c r="J40" s="196">
        <v>121.19700240542188</v>
      </c>
      <c r="K40" s="196">
        <v>121.19700240542188</v>
      </c>
      <c r="L40" s="196">
        <v>121.68422205829017</v>
      </c>
      <c r="M40" s="196">
        <v>121.68422205829017</v>
      </c>
      <c r="N40" s="20"/>
      <c r="O40" s="196">
        <v>121.68422205829017</v>
      </c>
      <c r="P40" s="196">
        <v>129.95517973211523</v>
      </c>
      <c r="Q40" s="196">
        <v>129.95517973211523</v>
      </c>
      <c r="R40" s="196">
        <v>128.66861663341669</v>
      </c>
      <c r="S40" s="196">
        <v>128.66861663341669</v>
      </c>
      <c r="T40" s="196">
        <v>130.22276149888313</v>
      </c>
      <c r="U40" s="196">
        <v>130.22276149888313</v>
      </c>
      <c r="V40" s="196">
        <v>174.86134419900333</v>
      </c>
      <c r="W40" s="20"/>
      <c r="X40" s="196">
        <v>165.66321493244453</v>
      </c>
      <c r="Y40" s="196" t="s">
        <v>249</v>
      </c>
      <c r="Z40" s="196" t="s">
        <v>249</v>
      </c>
      <c r="AA40" s="196" t="s">
        <v>249</v>
      </c>
      <c r="AB40" s="196" t="s">
        <v>249</v>
      </c>
      <c r="AC40" s="78"/>
    </row>
    <row r="41" spans="1:29" s="76" customFormat="1" ht="11.25" x14ac:dyDescent="0.15">
      <c r="A41" s="78"/>
      <c r="B41" s="68" t="s">
        <v>124</v>
      </c>
      <c r="C41" s="586"/>
      <c r="D41" s="589"/>
      <c r="E41" s="20"/>
      <c r="F41" s="196">
        <v>105.87076615915402</v>
      </c>
      <c r="G41" s="196">
        <v>105.87076615915402</v>
      </c>
      <c r="H41" s="196">
        <v>106.07801354288101</v>
      </c>
      <c r="I41" s="196">
        <v>106.07801354288101</v>
      </c>
      <c r="J41" s="196">
        <v>107.38228780598855</v>
      </c>
      <c r="K41" s="196">
        <v>107.38228780598855</v>
      </c>
      <c r="L41" s="196">
        <v>109.23821776682256</v>
      </c>
      <c r="M41" s="196">
        <v>109.23821776682256</v>
      </c>
      <c r="N41" s="20"/>
      <c r="O41" s="196">
        <v>109.23821776682256</v>
      </c>
      <c r="P41" s="196">
        <v>113.91808307253153</v>
      </c>
      <c r="Q41" s="196">
        <v>113.91808307253153</v>
      </c>
      <c r="R41" s="196">
        <v>115.53038128849931</v>
      </c>
      <c r="S41" s="196">
        <v>115.53038128849931</v>
      </c>
      <c r="T41" s="196">
        <v>105.69924618545295</v>
      </c>
      <c r="U41" s="196">
        <v>105.69924618545295</v>
      </c>
      <c r="V41" s="196">
        <v>154.55012755038751</v>
      </c>
      <c r="W41" s="20"/>
      <c r="X41" s="196">
        <v>146.87690253341469</v>
      </c>
      <c r="Y41" s="196" t="s">
        <v>249</v>
      </c>
      <c r="Z41" s="196" t="s">
        <v>249</v>
      </c>
      <c r="AA41" s="196" t="s">
        <v>249</v>
      </c>
      <c r="AB41" s="196" t="s">
        <v>249</v>
      </c>
      <c r="AC41" s="78"/>
    </row>
    <row r="42" spans="1:29" s="76" customFormat="1" ht="11.25" x14ac:dyDescent="0.15">
      <c r="A42" s="78"/>
      <c r="B42" s="68" t="s">
        <v>127</v>
      </c>
      <c r="C42" s="586"/>
      <c r="D42" s="589"/>
      <c r="E42" s="20"/>
      <c r="F42" s="196">
        <v>103.97644082176389</v>
      </c>
      <c r="G42" s="196">
        <v>103.97644082176389</v>
      </c>
      <c r="H42" s="196">
        <v>116.40090836859321</v>
      </c>
      <c r="I42" s="196">
        <v>116.40090836859321</v>
      </c>
      <c r="J42" s="196">
        <v>112.16716821764206</v>
      </c>
      <c r="K42" s="196">
        <v>112.16716821764206</v>
      </c>
      <c r="L42" s="196">
        <v>116.96411109841274</v>
      </c>
      <c r="M42" s="196">
        <v>116.96411109841274</v>
      </c>
      <c r="N42" s="20"/>
      <c r="O42" s="196">
        <v>116.96411109841274</v>
      </c>
      <c r="P42" s="196">
        <v>119.68914720638814</v>
      </c>
      <c r="Q42" s="196">
        <v>119.68914720638814</v>
      </c>
      <c r="R42" s="196">
        <v>129.96915442424446</v>
      </c>
      <c r="S42" s="196">
        <v>129.96915442424446</v>
      </c>
      <c r="T42" s="196">
        <v>107.21932882041843</v>
      </c>
      <c r="U42" s="196">
        <v>107.21932882041843</v>
      </c>
      <c r="V42" s="196">
        <v>159.89276521388936</v>
      </c>
      <c r="W42" s="20"/>
      <c r="X42" s="196">
        <v>149.67996422376248</v>
      </c>
      <c r="Y42" s="196" t="s">
        <v>249</v>
      </c>
      <c r="Z42" s="196" t="s">
        <v>249</v>
      </c>
      <c r="AA42" s="196" t="s">
        <v>249</v>
      </c>
      <c r="AB42" s="196" t="s">
        <v>249</v>
      </c>
      <c r="AC42" s="78"/>
    </row>
    <row r="43" spans="1:29" s="76" customFormat="1" ht="11.25" x14ac:dyDescent="0.15">
      <c r="A43" s="78"/>
      <c r="B43" s="68" t="s">
        <v>125</v>
      </c>
      <c r="C43" s="587"/>
      <c r="D43" s="590"/>
      <c r="E43" s="20"/>
      <c r="F43" s="196">
        <v>103.94219354838711</v>
      </c>
      <c r="G43" s="196">
        <v>103.94219354838711</v>
      </c>
      <c r="H43" s="196">
        <v>116.40728939828081</v>
      </c>
      <c r="I43" s="196">
        <v>116.40728939828081</v>
      </c>
      <c r="J43" s="196">
        <v>112.17028571428571</v>
      </c>
      <c r="K43" s="196">
        <v>112.17028571428571</v>
      </c>
      <c r="L43" s="196">
        <v>116.98113274336282</v>
      </c>
      <c r="M43" s="196">
        <v>116.98113274336282</v>
      </c>
      <c r="N43" s="20"/>
      <c r="O43" s="196">
        <v>116.98113274336282</v>
      </c>
      <c r="P43" s="196">
        <v>119.69546041055719</v>
      </c>
      <c r="Q43" s="196">
        <v>119.69546041055719</v>
      </c>
      <c r="R43" s="196">
        <v>129.99599999999998</v>
      </c>
      <c r="S43" s="196">
        <v>129.99599999999998</v>
      </c>
      <c r="T43" s="196">
        <v>107.23070553935861</v>
      </c>
      <c r="U43" s="196">
        <v>107.23070553935861</v>
      </c>
      <c r="V43" s="196">
        <v>159.91758139534886</v>
      </c>
      <c r="W43" s="20"/>
      <c r="X43" s="196">
        <v>149.69665116279072</v>
      </c>
      <c r="Y43" s="196" t="s">
        <v>249</v>
      </c>
      <c r="Z43" s="196" t="s">
        <v>249</v>
      </c>
      <c r="AA43" s="196" t="s">
        <v>249</v>
      </c>
      <c r="AB43" s="196" t="s">
        <v>249</v>
      </c>
      <c r="AC43" s="78"/>
    </row>
    <row r="44" spans="1:29" s="76" customFormat="1" ht="11.25" x14ac:dyDescent="0.15">
      <c r="A44" s="78"/>
      <c r="B44" s="582" t="s">
        <v>344</v>
      </c>
      <c r="C44" s="583"/>
      <c r="D44" s="583"/>
      <c r="E44" s="583"/>
      <c r="F44" s="583"/>
      <c r="G44" s="583"/>
      <c r="H44" s="583"/>
      <c r="I44" s="583"/>
      <c r="J44" s="583"/>
      <c r="K44" s="583"/>
      <c r="L44" s="583"/>
      <c r="M44" s="583"/>
      <c r="N44" s="583"/>
      <c r="O44" s="583"/>
      <c r="P44" s="583"/>
      <c r="Q44" s="583"/>
      <c r="R44" s="583"/>
      <c r="S44" s="583"/>
      <c r="T44" s="583"/>
      <c r="U44" s="583"/>
      <c r="V44" s="583"/>
      <c r="W44" s="583"/>
      <c r="X44" s="583"/>
      <c r="Y44" s="583"/>
      <c r="Z44" s="583"/>
      <c r="AA44" s="583"/>
      <c r="AB44" s="584"/>
      <c r="AC44" s="78"/>
    </row>
    <row r="45" spans="1:29" s="76" customFormat="1" ht="11.25" x14ac:dyDescent="0.15">
      <c r="A45" s="78"/>
      <c r="B45" s="68" t="s">
        <v>131</v>
      </c>
      <c r="C45" s="585" t="s">
        <v>285</v>
      </c>
      <c r="D45" s="588"/>
      <c r="E45" s="20"/>
      <c r="F45" s="196">
        <v>122.92606294287481</v>
      </c>
      <c r="G45" s="196">
        <v>122.80606294058597</v>
      </c>
      <c r="H45" s="196">
        <v>119.11310513845872</v>
      </c>
      <c r="I45" s="196">
        <v>118.76510513182116</v>
      </c>
      <c r="J45" s="196">
        <v>118.84904344104548</v>
      </c>
      <c r="K45" s="196">
        <v>118.87304344150324</v>
      </c>
      <c r="L45" s="196">
        <v>122.22659483103664</v>
      </c>
      <c r="M45" s="196">
        <v>122.29859483240992</v>
      </c>
      <c r="N45" s="20"/>
      <c r="O45" s="196">
        <v>122.29859483240992</v>
      </c>
      <c r="P45" s="196">
        <v>124.98284395407399</v>
      </c>
      <c r="Q45" s="196">
        <v>124.53884394560535</v>
      </c>
      <c r="R45" s="196">
        <v>124.38335679735634</v>
      </c>
      <c r="S45" s="196">
        <v>121.71935674654456</v>
      </c>
      <c r="T45" s="196">
        <v>122.4395384114551</v>
      </c>
      <c r="U45" s="196">
        <v>122.00753840321536</v>
      </c>
      <c r="V45" s="196">
        <v>174.47664583896426</v>
      </c>
      <c r="W45" s="20"/>
      <c r="X45" s="196">
        <v>170.06714499181476</v>
      </c>
      <c r="Y45" s="196" t="s">
        <v>249</v>
      </c>
      <c r="Z45" s="196" t="s">
        <v>249</v>
      </c>
      <c r="AA45" s="196" t="s">
        <v>249</v>
      </c>
      <c r="AB45" s="196" t="s">
        <v>249</v>
      </c>
      <c r="AC45" s="78"/>
    </row>
    <row r="46" spans="1:29" s="76" customFormat="1" ht="11.25" x14ac:dyDescent="0.15">
      <c r="A46" s="78"/>
      <c r="B46" s="68" t="s">
        <v>132</v>
      </c>
      <c r="C46" s="586"/>
      <c r="D46" s="589"/>
      <c r="E46" s="20"/>
      <c r="F46" s="196">
        <v>114.22216973903926</v>
      </c>
      <c r="G46" s="196">
        <v>114.10216973889621</v>
      </c>
      <c r="H46" s="196">
        <v>111.57868109024282</v>
      </c>
      <c r="I46" s="196">
        <v>111.23068108982798</v>
      </c>
      <c r="J46" s="196">
        <v>114.15671534102684</v>
      </c>
      <c r="K46" s="196">
        <v>114.18071534105545</v>
      </c>
      <c r="L46" s="196">
        <v>117.87067745578749</v>
      </c>
      <c r="M46" s="196">
        <v>117.94267745587331</v>
      </c>
      <c r="N46" s="20"/>
      <c r="O46" s="196">
        <v>117.94267745587331</v>
      </c>
      <c r="P46" s="196">
        <v>118.99587434009605</v>
      </c>
      <c r="Q46" s="196">
        <v>118.55187433956675</v>
      </c>
      <c r="R46" s="196">
        <v>118.06617531126528</v>
      </c>
      <c r="S46" s="196">
        <v>115.40217530808954</v>
      </c>
      <c r="T46" s="196">
        <v>114.79642864771901</v>
      </c>
      <c r="U46" s="196">
        <v>114.36442864720404</v>
      </c>
      <c r="V46" s="196">
        <v>167.61506585905434</v>
      </c>
      <c r="W46" s="20"/>
      <c r="X46" s="196">
        <v>161.99684173765627</v>
      </c>
      <c r="Y46" s="196" t="s">
        <v>249</v>
      </c>
      <c r="Z46" s="196" t="s">
        <v>249</v>
      </c>
      <c r="AA46" s="196" t="s">
        <v>249</v>
      </c>
      <c r="AB46" s="196" t="s">
        <v>249</v>
      </c>
      <c r="AC46" s="78"/>
    </row>
    <row r="47" spans="1:29" s="76" customFormat="1" ht="11.25" x14ac:dyDescent="0.15">
      <c r="A47" s="78"/>
      <c r="B47" s="68" t="s">
        <v>129</v>
      </c>
      <c r="C47" s="586"/>
      <c r="D47" s="589"/>
      <c r="E47" s="20"/>
      <c r="F47" s="196">
        <v>134.42796169637757</v>
      </c>
      <c r="G47" s="196">
        <v>134.3079617029311</v>
      </c>
      <c r="H47" s="196">
        <v>136.01413156004517</v>
      </c>
      <c r="I47" s="196">
        <v>135.66613157905041</v>
      </c>
      <c r="J47" s="196">
        <v>131.33897376654295</v>
      </c>
      <c r="K47" s="196">
        <v>131.36297376523225</v>
      </c>
      <c r="L47" s="196">
        <v>136.4264001474786</v>
      </c>
      <c r="M47" s="196">
        <v>136.49840014354649</v>
      </c>
      <c r="N47" s="20"/>
      <c r="O47" s="196">
        <v>136.49840014354649</v>
      </c>
      <c r="P47" s="196">
        <v>143.82679144338769</v>
      </c>
      <c r="Q47" s="196">
        <v>143.38279146763577</v>
      </c>
      <c r="R47" s="196">
        <v>143.97192263725503</v>
      </c>
      <c r="S47" s="196">
        <v>141.30792278274342</v>
      </c>
      <c r="T47" s="196">
        <v>137.10011798842874</v>
      </c>
      <c r="U47" s="196">
        <v>136.66811801202144</v>
      </c>
      <c r="V47" s="196">
        <v>193.82353176775823</v>
      </c>
      <c r="W47" s="20"/>
      <c r="X47" s="196">
        <v>192.41016885255056</v>
      </c>
      <c r="Y47" s="196" t="s">
        <v>249</v>
      </c>
      <c r="Z47" s="196" t="s">
        <v>249</v>
      </c>
      <c r="AA47" s="196" t="s">
        <v>249</v>
      </c>
      <c r="AB47" s="196" t="s">
        <v>249</v>
      </c>
      <c r="AC47" s="78"/>
    </row>
    <row r="48" spans="1:29" s="76" customFormat="1" ht="11.25" x14ac:dyDescent="0.15">
      <c r="A48" s="78"/>
      <c r="B48" s="68" t="s">
        <v>128</v>
      </c>
      <c r="C48" s="586"/>
      <c r="D48" s="589"/>
      <c r="E48" s="20"/>
      <c r="F48" s="196">
        <v>122.99212443422789</v>
      </c>
      <c r="G48" s="196">
        <v>122.87212443243976</v>
      </c>
      <c r="H48" s="196">
        <v>127.01512339606452</v>
      </c>
      <c r="I48" s="196">
        <v>126.66712339087893</v>
      </c>
      <c r="J48" s="196">
        <v>122.67142956032195</v>
      </c>
      <c r="K48" s="196">
        <v>122.69542956067959</v>
      </c>
      <c r="L48" s="196">
        <v>126.47670472145521</v>
      </c>
      <c r="M48" s="196">
        <v>126.54870472252809</v>
      </c>
      <c r="N48" s="20"/>
      <c r="O48" s="196">
        <v>126.54870472252809</v>
      </c>
      <c r="P48" s="196">
        <v>133.92510482284666</v>
      </c>
      <c r="Q48" s="196">
        <v>133.48110481623056</v>
      </c>
      <c r="R48" s="196">
        <v>133.46260491701702</v>
      </c>
      <c r="S48" s="196">
        <v>130.79860487732032</v>
      </c>
      <c r="T48" s="196">
        <v>123.5205609513242</v>
      </c>
      <c r="U48" s="196">
        <v>123.08856094488691</v>
      </c>
      <c r="V48" s="196">
        <v>176.87529028944815</v>
      </c>
      <c r="W48" s="20"/>
      <c r="X48" s="196">
        <v>173.8415552627836</v>
      </c>
      <c r="Y48" s="196" t="s">
        <v>249</v>
      </c>
      <c r="Z48" s="196" t="s">
        <v>249</v>
      </c>
      <c r="AA48" s="196" t="s">
        <v>249</v>
      </c>
      <c r="AB48" s="196" t="s">
        <v>249</v>
      </c>
      <c r="AC48" s="78"/>
    </row>
    <row r="49" spans="1:29" s="76" customFormat="1" ht="11.25" x14ac:dyDescent="0.15">
      <c r="A49" s="78"/>
      <c r="B49" s="68" t="s">
        <v>133</v>
      </c>
      <c r="C49" s="586"/>
      <c r="D49" s="589"/>
      <c r="E49" s="20"/>
      <c r="F49" s="196">
        <v>121.65097677363647</v>
      </c>
      <c r="G49" s="196">
        <v>121.53097677344201</v>
      </c>
      <c r="H49" s="196">
        <v>121.41399080369646</v>
      </c>
      <c r="I49" s="196">
        <v>121.06599080313252</v>
      </c>
      <c r="J49" s="196">
        <v>121.93376744124076</v>
      </c>
      <c r="K49" s="196">
        <v>121.95776744127966</v>
      </c>
      <c r="L49" s="196">
        <v>125.68745668211915</v>
      </c>
      <c r="M49" s="196">
        <v>125.75945668223582</v>
      </c>
      <c r="N49" s="20"/>
      <c r="O49" s="196">
        <v>125.75945668223582</v>
      </c>
      <c r="P49" s="196">
        <v>130.25607066891573</v>
      </c>
      <c r="Q49" s="196">
        <v>129.81207066819624</v>
      </c>
      <c r="R49" s="196">
        <v>128.72722259193819</v>
      </c>
      <c r="S49" s="196">
        <v>126.06322258762115</v>
      </c>
      <c r="T49" s="196">
        <v>121.44005478738279</v>
      </c>
      <c r="U49" s="196">
        <v>121.00805478668275</v>
      </c>
      <c r="V49" s="196">
        <v>177.07854471363339</v>
      </c>
      <c r="W49" s="20"/>
      <c r="X49" s="196">
        <v>172.81223164660418</v>
      </c>
      <c r="Y49" s="196" t="s">
        <v>249</v>
      </c>
      <c r="Z49" s="196" t="s">
        <v>249</v>
      </c>
      <c r="AA49" s="196" t="s">
        <v>249</v>
      </c>
      <c r="AB49" s="196" t="s">
        <v>249</v>
      </c>
      <c r="AC49" s="78"/>
    </row>
    <row r="50" spans="1:29" s="76" customFormat="1" ht="11.25" x14ac:dyDescent="0.15">
      <c r="A50" s="78"/>
      <c r="B50" s="68" t="s">
        <v>123</v>
      </c>
      <c r="C50" s="586"/>
      <c r="D50" s="589"/>
      <c r="E50" s="9"/>
      <c r="F50" s="196">
        <v>123.21530141639572</v>
      </c>
      <c r="G50" s="196">
        <v>123.09530141639571</v>
      </c>
      <c r="H50" s="196">
        <v>118.32634141586192</v>
      </c>
      <c r="I50" s="196">
        <v>117.97834141586192</v>
      </c>
      <c r="J50" s="196">
        <v>115.52791571060008</v>
      </c>
      <c r="K50" s="196">
        <v>115.55191571060008</v>
      </c>
      <c r="L50" s="196">
        <v>114.00248669728555</v>
      </c>
      <c r="M50" s="196">
        <v>114.07448669728555</v>
      </c>
      <c r="N50" s="9"/>
      <c r="O50" s="196">
        <v>114.07448669728555</v>
      </c>
      <c r="P50" s="196">
        <v>122.66333492872354</v>
      </c>
      <c r="Q50" s="196">
        <v>122.21933492872355</v>
      </c>
      <c r="R50" s="196">
        <v>122.61854888546891</v>
      </c>
      <c r="S50" s="196">
        <v>119.95454888546891</v>
      </c>
      <c r="T50" s="196">
        <v>111.15514265073047</v>
      </c>
      <c r="U50" s="196">
        <v>110.72314265073047</v>
      </c>
      <c r="V50" s="196">
        <v>161.30736867056936</v>
      </c>
      <c r="W50" s="9"/>
      <c r="X50" s="196">
        <v>157.85296844470182</v>
      </c>
      <c r="Y50" s="196" t="s">
        <v>249</v>
      </c>
      <c r="Z50" s="196" t="s">
        <v>249</v>
      </c>
      <c r="AA50" s="196" t="s">
        <v>249</v>
      </c>
      <c r="AB50" s="196" t="s">
        <v>249</v>
      </c>
      <c r="AC50" s="78"/>
    </row>
    <row r="51" spans="1:29" s="76" customFormat="1" ht="11.25" x14ac:dyDescent="0.15">
      <c r="A51" s="78"/>
      <c r="B51" s="68" t="s">
        <v>122</v>
      </c>
      <c r="C51" s="586"/>
      <c r="D51" s="589"/>
      <c r="E51" s="9"/>
      <c r="F51" s="196">
        <v>124.55450199845689</v>
      </c>
      <c r="G51" s="196">
        <v>124.43450200375649</v>
      </c>
      <c r="H51" s="196">
        <v>126.69989052402468</v>
      </c>
      <c r="I51" s="196">
        <v>126.35189053939352</v>
      </c>
      <c r="J51" s="196">
        <v>122.00953552208036</v>
      </c>
      <c r="K51" s="196">
        <v>122.03353552102044</v>
      </c>
      <c r="L51" s="196">
        <v>124.85616486669934</v>
      </c>
      <c r="M51" s="196">
        <v>124.92816486351958</v>
      </c>
      <c r="N51" s="9"/>
      <c r="O51" s="196">
        <v>124.92816486351958</v>
      </c>
      <c r="P51" s="196">
        <v>130.3743170994253</v>
      </c>
      <c r="Q51" s="196">
        <v>129.93031711903382</v>
      </c>
      <c r="R51" s="196">
        <v>131.66552691870848</v>
      </c>
      <c r="S51" s="196">
        <v>129.00152703635956</v>
      </c>
      <c r="T51" s="196">
        <v>121.04857775819487</v>
      </c>
      <c r="U51" s="196">
        <v>120.61657777727342</v>
      </c>
      <c r="V51" s="196">
        <v>174.34033574074124</v>
      </c>
      <c r="W51" s="9"/>
      <c r="X51" s="196">
        <v>172.0480199069778</v>
      </c>
      <c r="Y51" s="196" t="s">
        <v>249</v>
      </c>
      <c r="Z51" s="196" t="s">
        <v>249</v>
      </c>
      <c r="AA51" s="196" t="s">
        <v>249</v>
      </c>
      <c r="AB51" s="196" t="s">
        <v>249</v>
      </c>
      <c r="AC51" s="78"/>
    </row>
    <row r="52" spans="1:29" s="76" customFormat="1" ht="11.25" x14ac:dyDescent="0.15">
      <c r="A52" s="78"/>
      <c r="B52" s="68" t="s">
        <v>126</v>
      </c>
      <c r="C52" s="586"/>
      <c r="D52" s="589"/>
      <c r="E52" s="9"/>
      <c r="F52" s="196">
        <v>137.46522368866408</v>
      </c>
      <c r="G52" s="196">
        <v>137.34522368837796</v>
      </c>
      <c r="H52" s="196">
        <v>137.17207637429522</v>
      </c>
      <c r="I52" s="196">
        <v>136.82407637346552</v>
      </c>
      <c r="J52" s="196">
        <v>133.63288526126215</v>
      </c>
      <c r="K52" s="196">
        <v>133.65688526131936</v>
      </c>
      <c r="L52" s="196">
        <v>139.85820031131738</v>
      </c>
      <c r="M52" s="196">
        <v>139.93020031148905</v>
      </c>
      <c r="N52" s="9"/>
      <c r="O52" s="196">
        <v>139.93020031148905</v>
      </c>
      <c r="P52" s="196">
        <v>147.55778196828953</v>
      </c>
      <c r="Q52" s="196">
        <v>147.11378196723095</v>
      </c>
      <c r="R52" s="196">
        <v>146.38670058799391</v>
      </c>
      <c r="S52" s="196">
        <v>143.72270058164244</v>
      </c>
      <c r="T52" s="196">
        <v>135.00206945426558</v>
      </c>
      <c r="U52" s="196">
        <v>134.57006945323562</v>
      </c>
      <c r="V52" s="196">
        <v>189.64658384619739</v>
      </c>
      <c r="W52" s="9"/>
      <c r="X52" s="196">
        <v>186.5666054409462</v>
      </c>
      <c r="Y52" s="196" t="s">
        <v>249</v>
      </c>
      <c r="Z52" s="196" t="s">
        <v>249</v>
      </c>
      <c r="AA52" s="196" t="s">
        <v>249</v>
      </c>
      <c r="AB52" s="196" t="s">
        <v>249</v>
      </c>
      <c r="AC52" s="78"/>
    </row>
    <row r="53" spans="1:29" s="76" customFormat="1" ht="11.25" x14ac:dyDescent="0.15">
      <c r="A53" s="78"/>
      <c r="B53" s="68" t="s">
        <v>130</v>
      </c>
      <c r="C53" s="586"/>
      <c r="D53" s="589"/>
      <c r="E53" s="9"/>
      <c r="F53" s="196">
        <v>128.26455915916478</v>
      </c>
      <c r="G53" s="196">
        <v>128.14455915824388</v>
      </c>
      <c r="H53" s="196">
        <v>135.60814189994264</v>
      </c>
      <c r="I53" s="196">
        <v>135.26014189727204</v>
      </c>
      <c r="J53" s="196">
        <v>132.52066043685861</v>
      </c>
      <c r="K53" s="196">
        <v>132.54466043704281</v>
      </c>
      <c r="L53" s="196">
        <v>140.09940757171941</v>
      </c>
      <c r="M53" s="196">
        <v>140.17140757227193</v>
      </c>
      <c r="N53" s="9"/>
      <c r="O53" s="196">
        <v>140.17140757227193</v>
      </c>
      <c r="P53" s="196">
        <v>141.96531913399983</v>
      </c>
      <c r="Q53" s="196">
        <v>141.52131913059253</v>
      </c>
      <c r="R53" s="196">
        <v>142.27338876596374</v>
      </c>
      <c r="S53" s="196">
        <v>139.60938874551994</v>
      </c>
      <c r="T53" s="196">
        <v>122.12537685853026</v>
      </c>
      <c r="U53" s="196">
        <v>121.69337685521504</v>
      </c>
      <c r="V53" s="196">
        <v>171.74149232481679</v>
      </c>
      <c r="W53" s="9"/>
      <c r="X53" s="196">
        <v>168.48134843106394</v>
      </c>
      <c r="Y53" s="196" t="s">
        <v>249</v>
      </c>
      <c r="Z53" s="196" t="s">
        <v>249</v>
      </c>
      <c r="AA53" s="196" t="s">
        <v>249</v>
      </c>
      <c r="AB53" s="196" t="s">
        <v>249</v>
      </c>
      <c r="AC53" s="78"/>
    </row>
    <row r="54" spans="1:29" s="76" customFormat="1" ht="11.25" x14ac:dyDescent="0.15">
      <c r="A54" s="78"/>
      <c r="B54" s="68" t="s">
        <v>135</v>
      </c>
      <c r="C54" s="586"/>
      <c r="D54" s="589"/>
      <c r="E54" s="9"/>
      <c r="F54" s="196">
        <v>117.25912991101427</v>
      </c>
      <c r="G54" s="196">
        <v>117.13912991501969</v>
      </c>
      <c r="H54" s="196">
        <v>119.52683006717739</v>
      </c>
      <c r="I54" s="196">
        <v>119.17883007879314</v>
      </c>
      <c r="J54" s="196">
        <v>121.42513481279587</v>
      </c>
      <c r="K54" s="196">
        <v>121.44913481199478</v>
      </c>
      <c r="L54" s="196">
        <v>122.70618502036943</v>
      </c>
      <c r="M54" s="196">
        <v>122.77818501796618</v>
      </c>
      <c r="N54" s="9"/>
      <c r="O54" s="196">
        <v>122.77818501796618</v>
      </c>
      <c r="P54" s="196">
        <v>129.08535083090231</v>
      </c>
      <c r="Q54" s="196">
        <v>128.64135084572243</v>
      </c>
      <c r="R54" s="196">
        <v>127.49027461518759</v>
      </c>
      <c r="S54" s="196">
        <v>124.82627470410817</v>
      </c>
      <c r="T54" s="196">
        <v>135.64689009330851</v>
      </c>
      <c r="U54" s="196">
        <v>135.21489010772808</v>
      </c>
      <c r="V54" s="196">
        <v>185.63428955370102</v>
      </c>
      <c r="W54" s="9"/>
      <c r="X54" s="196">
        <v>179.53770071655171</v>
      </c>
      <c r="Y54" s="196" t="s">
        <v>249</v>
      </c>
      <c r="Z54" s="196" t="s">
        <v>249</v>
      </c>
      <c r="AA54" s="196" t="s">
        <v>249</v>
      </c>
      <c r="AB54" s="196" t="s">
        <v>249</v>
      </c>
      <c r="AC54" s="78"/>
    </row>
    <row r="55" spans="1:29" s="76" customFormat="1" ht="11.25" x14ac:dyDescent="0.15">
      <c r="A55" s="78"/>
      <c r="B55" s="68" t="s">
        <v>134</v>
      </c>
      <c r="C55" s="586"/>
      <c r="D55" s="589"/>
      <c r="E55" s="20"/>
      <c r="F55" s="196">
        <v>131.21426541432564</v>
      </c>
      <c r="G55" s="196">
        <v>131.09426542047683</v>
      </c>
      <c r="H55" s="196">
        <v>135.2478202516063</v>
      </c>
      <c r="I55" s="196">
        <v>134.89982026944477</v>
      </c>
      <c r="J55" s="196">
        <v>133.31609533843078</v>
      </c>
      <c r="K55" s="196">
        <v>133.34009533720052</v>
      </c>
      <c r="L55" s="196">
        <v>140.85566212422739</v>
      </c>
      <c r="M55" s="196">
        <v>140.9276621205367</v>
      </c>
      <c r="N55" s="20"/>
      <c r="O55" s="196">
        <v>140.9276621205367</v>
      </c>
      <c r="P55" s="196">
        <v>150.79038998511555</v>
      </c>
      <c r="Q55" s="196">
        <v>150.34639000787499</v>
      </c>
      <c r="R55" s="196">
        <v>142.51282308408926</v>
      </c>
      <c r="S55" s="196">
        <v>139.8488232206459</v>
      </c>
      <c r="T55" s="196">
        <v>138.18989605661486</v>
      </c>
      <c r="U55" s="196">
        <v>137.75789607875916</v>
      </c>
      <c r="V55" s="196">
        <v>189.26069021415259</v>
      </c>
      <c r="W55" s="20"/>
      <c r="X55" s="196">
        <v>183.07456079319869</v>
      </c>
      <c r="Y55" s="196" t="s">
        <v>249</v>
      </c>
      <c r="Z55" s="196" t="s">
        <v>249</v>
      </c>
      <c r="AA55" s="196" t="s">
        <v>249</v>
      </c>
      <c r="AB55" s="196" t="s">
        <v>249</v>
      </c>
      <c r="AC55" s="78"/>
    </row>
    <row r="56" spans="1:29" s="76" customFormat="1" ht="11.25" x14ac:dyDescent="0.15">
      <c r="A56" s="78"/>
      <c r="B56" s="68" t="s">
        <v>124</v>
      </c>
      <c r="C56" s="586"/>
      <c r="D56" s="589"/>
      <c r="E56" s="20"/>
      <c r="F56" s="196">
        <v>112.87642100972228</v>
      </c>
      <c r="G56" s="196">
        <v>112.75642101444296</v>
      </c>
      <c r="H56" s="196">
        <v>113.60237542192557</v>
      </c>
      <c r="I56" s="196">
        <v>113.25437543561557</v>
      </c>
      <c r="J56" s="196">
        <v>114.0082032933804</v>
      </c>
      <c r="K56" s="196">
        <v>114.03220329243628</v>
      </c>
      <c r="L56" s="196">
        <v>115.35194889108359</v>
      </c>
      <c r="M56" s="196">
        <v>115.42394888825118</v>
      </c>
      <c r="N56" s="20"/>
      <c r="O56" s="196">
        <v>115.42394888825118</v>
      </c>
      <c r="P56" s="196">
        <v>121.27843709343988</v>
      </c>
      <c r="Q56" s="196">
        <v>120.83443711090642</v>
      </c>
      <c r="R56" s="196">
        <v>121.37198584620985</v>
      </c>
      <c r="S56" s="196">
        <v>118.70798595100914</v>
      </c>
      <c r="T56" s="196">
        <v>114.27549598241158</v>
      </c>
      <c r="U56" s="196">
        <v>113.84349599940606</v>
      </c>
      <c r="V56" s="196">
        <v>167.37210430290392</v>
      </c>
      <c r="W56" s="20"/>
      <c r="X56" s="196">
        <v>162.71087916744185</v>
      </c>
      <c r="Y56" s="196" t="s">
        <v>249</v>
      </c>
      <c r="Z56" s="196" t="s">
        <v>249</v>
      </c>
      <c r="AA56" s="196" t="s">
        <v>249</v>
      </c>
      <c r="AB56" s="196" t="s">
        <v>249</v>
      </c>
      <c r="AC56" s="78"/>
    </row>
    <row r="57" spans="1:29" s="76" customFormat="1" ht="11.25" x14ac:dyDescent="0.15">
      <c r="A57" s="78"/>
      <c r="B57" s="68" t="s">
        <v>127</v>
      </c>
      <c r="C57" s="586"/>
      <c r="D57" s="589"/>
      <c r="E57" s="20"/>
      <c r="F57" s="196">
        <v>108.45356419022889</v>
      </c>
      <c r="G57" s="196">
        <v>108.33356418640227</v>
      </c>
      <c r="H57" s="196">
        <v>120.97434724310997</v>
      </c>
      <c r="I57" s="196">
        <v>120.62634723201279</v>
      </c>
      <c r="J57" s="196">
        <v>116.38071491606703</v>
      </c>
      <c r="K57" s="196">
        <v>116.40471491683236</v>
      </c>
      <c r="L57" s="196">
        <v>120.67304283265682</v>
      </c>
      <c r="M57" s="196">
        <v>120.74504283495278</v>
      </c>
      <c r="N57" s="20"/>
      <c r="O57" s="196">
        <v>120.74504283495278</v>
      </c>
      <c r="P57" s="196">
        <v>124.35987626838403</v>
      </c>
      <c r="Q57" s="196">
        <v>123.91587625422555</v>
      </c>
      <c r="R57" s="196">
        <v>134.24032048035727</v>
      </c>
      <c r="S57" s="196">
        <v>131.57632039540636</v>
      </c>
      <c r="T57" s="196">
        <v>117.37108663910885</v>
      </c>
      <c r="U57" s="196">
        <v>116.93908662533303</v>
      </c>
      <c r="V57" s="196">
        <v>173.60794441327738</v>
      </c>
      <c r="W57" s="20"/>
      <c r="X57" s="196">
        <v>166.40714351919863</v>
      </c>
      <c r="Y57" s="196" t="s">
        <v>249</v>
      </c>
      <c r="Z57" s="196" t="s">
        <v>249</v>
      </c>
      <c r="AA57" s="196" t="s">
        <v>249</v>
      </c>
      <c r="AB57" s="196" t="s">
        <v>249</v>
      </c>
      <c r="AC57" s="78"/>
    </row>
    <row r="58" spans="1:29" s="76" customFormat="1" ht="11.25" x14ac:dyDescent="0.15">
      <c r="A58" s="78"/>
      <c r="B58" s="68" t="s">
        <v>125</v>
      </c>
      <c r="C58" s="587"/>
      <c r="D58" s="590"/>
      <c r="E58" s="20"/>
      <c r="F58" s="196">
        <v>108.41773651861108</v>
      </c>
      <c r="G58" s="196">
        <v>108.29773651861107</v>
      </c>
      <c r="H58" s="196">
        <v>120.97937311923182</v>
      </c>
      <c r="I58" s="196">
        <v>120.63137311923182</v>
      </c>
      <c r="J58" s="196">
        <v>116.38255397526829</v>
      </c>
      <c r="K58" s="196">
        <v>116.4065539752683</v>
      </c>
      <c r="L58" s="196">
        <v>120.68792920353981</v>
      </c>
      <c r="M58" s="196">
        <v>120.75992920353981</v>
      </c>
      <c r="N58" s="20"/>
      <c r="O58" s="196">
        <v>120.75992920353981</v>
      </c>
      <c r="P58" s="196">
        <v>124.36459188902195</v>
      </c>
      <c r="Q58" s="196">
        <v>123.92059188902195</v>
      </c>
      <c r="R58" s="196">
        <v>134.26658823529411</v>
      </c>
      <c r="S58" s="196">
        <v>131.60258823529409</v>
      </c>
      <c r="T58" s="196">
        <v>117.38616328992188</v>
      </c>
      <c r="U58" s="196">
        <v>116.95416328992189</v>
      </c>
      <c r="V58" s="196">
        <v>173.63765601427758</v>
      </c>
      <c r="W58" s="20"/>
      <c r="X58" s="196">
        <v>166.42872578171944</v>
      </c>
      <c r="Y58" s="196" t="s">
        <v>249</v>
      </c>
      <c r="Z58" s="196" t="s">
        <v>249</v>
      </c>
      <c r="AA58" s="196" t="s">
        <v>249</v>
      </c>
      <c r="AB58" s="196" t="s">
        <v>249</v>
      </c>
      <c r="AC58" s="78"/>
    </row>
    <row r="59" spans="1:29" s="76" customFormat="1" ht="11.25" x14ac:dyDescent="0.15">
      <c r="A59" s="78"/>
      <c r="B59" s="78"/>
      <c r="C59" s="78"/>
      <c r="D59" s="78"/>
      <c r="E59" s="191"/>
      <c r="F59" s="191"/>
      <c r="G59" s="191"/>
      <c r="H59" s="191"/>
      <c r="I59" s="191"/>
      <c r="J59" s="191"/>
      <c r="K59" s="192"/>
      <c r="L59" s="192"/>
      <c r="M59" s="192"/>
      <c r="N59" s="191"/>
      <c r="O59" s="195"/>
      <c r="P59" s="191"/>
      <c r="Q59" s="191"/>
      <c r="R59" s="191"/>
      <c r="S59" s="191"/>
      <c r="T59" s="191"/>
      <c r="U59" s="191"/>
      <c r="V59" s="191"/>
      <c r="W59" s="191"/>
      <c r="X59" s="191"/>
      <c r="Y59" s="191"/>
      <c r="Z59" s="191"/>
      <c r="AA59" s="191"/>
      <c r="AB59" s="78"/>
    </row>
    <row r="60" spans="1:29" s="76" customFormat="1" ht="11.25" x14ac:dyDescent="0.15">
      <c r="A60" s="78"/>
      <c r="B60" s="78"/>
      <c r="C60" s="78"/>
      <c r="D60" s="78"/>
      <c r="E60" s="191"/>
      <c r="F60" s="191"/>
      <c r="G60" s="191"/>
      <c r="H60" s="191"/>
      <c r="I60" s="191"/>
      <c r="J60" s="191"/>
      <c r="K60" s="192"/>
      <c r="L60" s="192"/>
      <c r="M60" s="192"/>
      <c r="N60" s="191"/>
      <c r="O60" s="193"/>
      <c r="P60" s="191"/>
      <c r="Q60" s="191"/>
      <c r="R60" s="191"/>
      <c r="S60" s="191"/>
      <c r="T60" s="191"/>
      <c r="U60" s="191"/>
      <c r="V60" s="191"/>
      <c r="W60" s="191"/>
      <c r="X60" s="191"/>
      <c r="Y60" s="191"/>
      <c r="Z60" s="191"/>
      <c r="AA60" s="191"/>
      <c r="AB60" s="78"/>
      <c r="AC60" s="78"/>
    </row>
    <row r="61" spans="1:29" s="111" customFormat="1" ht="11.25" x14ac:dyDescent="0.15">
      <c r="B61" s="112" t="s">
        <v>345</v>
      </c>
    </row>
    <row r="62" spans="1:29" s="76" customFormat="1" ht="11.25" x14ac:dyDescent="0.15">
      <c r="A62" s="78"/>
      <c r="B62" s="78"/>
      <c r="C62" s="78"/>
      <c r="D62" s="78"/>
      <c r="E62" s="191"/>
      <c r="F62" s="191"/>
      <c r="G62" s="191"/>
      <c r="H62" s="191"/>
      <c r="I62" s="191"/>
      <c r="J62" s="191"/>
      <c r="K62" s="192"/>
      <c r="L62" s="192"/>
      <c r="M62" s="192"/>
      <c r="N62" s="191"/>
      <c r="O62" s="193"/>
      <c r="P62" s="191"/>
      <c r="Q62" s="191"/>
      <c r="R62" s="191"/>
      <c r="S62" s="191"/>
      <c r="T62" s="191"/>
      <c r="U62" s="191"/>
      <c r="V62" s="191"/>
      <c r="W62" s="191"/>
      <c r="X62" s="191"/>
      <c r="Y62" s="191"/>
      <c r="Z62" s="191"/>
      <c r="AA62" s="191"/>
      <c r="AB62" s="78"/>
      <c r="AC62" s="78"/>
    </row>
    <row r="63" spans="1:29" s="76" customFormat="1" ht="11.45" customHeight="1" x14ac:dyDescent="0.15">
      <c r="A63" s="78"/>
      <c r="B63" s="463" t="s">
        <v>112</v>
      </c>
      <c r="C63" s="463" t="s">
        <v>261</v>
      </c>
      <c r="D63" s="464"/>
      <c r="E63" s="9"/>
      <c r="F63" s="451" t="s">
        <v>204</v>
      </c>
      <c r="G63" s="452"/>
      <c r="H63" s="452"/>
      <c r="I63" s="452"/>
      <c r="J63" s="452"/>
      <c r="K63" s="452"/>
      <c r="L63" s="452"/>
      <c r="M63" s="453"/>
      <c r="N63" s="20"/>
      <c r="O63" s="338" t="s">
        <v>289</v>
      </c>
      <c r="P63" s="339"/>
      <c r="Q63" s="339"/>
      <c r="R63" s="339"/>
      <c r="S63" s="339"/>
      <c r="T63" s="339"/>
      <c r="U63" s="339"/>
      <c r="V63" s="339"/>
      <c r="W63" s="9"/>
      <c r="X63" s="339"/>
      <c r="Y63" s="339"/>
      <c r="Z63" s="339"/>
      <c r="AA63" s="339"/>
      <c r="AB63" s="340"/>
      <c r="AC63" s="78"/>
    </row>
    <row r="64" spans="1:29" s="76" customFormat="1" ht="11.45" customHeight="1" x14ac:dyDescent="0.15">
      <c r="A64" s="78"/>
      <c r="B64" s="463"/>
      <c r="C64" s="463"/>
      <c r="D64" s="464"/>
      <c r="E64" s="9"/>
      <c r="F64" s="594" t="s">
        <v>207</v>
      </c>
      <c r="G64" s="595"/>
      <c r="H64" s="595"/>
      <c r="I64" s="595"/>
      <c r="J64" s="595"/>
      <c r="K64" s="595"/>
      <c r="L64" s="595"/>
      <c r="M64" s="596"/>
      <c r="N64" s="20"/>
      <c r="O64" s="341" t="s">
        <v>290</v>
      </c>
      <c r="P64" s="342"/>
      <c r="Q64" s="342"/>
      <c r="R64" s="342"/>
      <c r="S64" s="342"/>
      <c r="T64" s="342"/>
      <c r="U64" s="342"/>
      <c r="V64" s="342"/>
      <c r="W64" s="9"/>
      <c r="X64" s="342"/>
      <c r="Y64" s="342"/>
      <c r="Z64" s="342"/>
      <c r="AA64" s="342"/>
      <c r="AB64" s="343"/>
      <c r="AC64" s="78"/>
    </row>
    <row r="65" spans="1:29" s="76" customFormat="1" ht="22.5" x14ac:dyDescent="0.15">
      <c r="A65" s="78"/>
      <c r="B65" s="463"/>
      <c r="C65" s="463"/>
      <c r="D65" s="10" t="s">
        <v>305</v>
      </c>
      <c r="E65" s="9"/>
      <c r="F65" s="13" t="s">
        <v>346</v>
      </c>
      <c r="G65" s="11" t="s">
        <v>145</v>
      </c>
      <c r="H65" s="13" t="s">
        <v>347</v>
      </c>
      <c r="I65" s="13" t="s">
        <v>348</v>
      </c>
      <c r="J65" s="13" t="s">
        <v>148</v>
      </c>
      <c r="K65" s="13" t="s">
        <v>149</v>
      </c>
      <c r="L65" s="13" t="s">
        <v>150</v>
      </c>
      <c r="M65" s="13" t="s">
        <v>151</v>
      </c>
      <c r="N65" s="9"/>
      <c r="O65" s="13" t="s">
        <v>152</v>
      </c>
      <c r="P65" s="13" t="s">
        <v>153</v>
      </c>
      <c r="Q65" s="13" t="s">
        <v>154</v>
      </c>
      <c r="R65" s="13" t="s">
        <v>155</v>
      </c>
      <c r="S65" s="13" t="s">
        <v>156</v>
      </c>
      <c r="T65" s="13" t="s">
        <v>157</v>
      </c>
      <c r="U65" s="13" t="s">
        <v>158</v>
      </c>
      <c r="V65" s="13" t="s">
        <v>110</v>
      </c>
      <c r="W65" s="9"/>
      <c r="X65" s="13" t="s">
        <v>306</v>
      </c>
      <c r="Y65" s="13" t="s">
        <v>306</v>
      </c>
      <c r="Z65" s="13" t="s">
        <v>307</v>
      </c>
      <c r="AA65" s="13" t="s">
        <v>307</v>
      </c>
      <c r="AB65" s="13" t="s">
        <v>210</v>
      </c>
      <c r="AC65" s="78"/>
    </row>
    <row r="66" spans="1:29" s="76" customFormat="1" ht="22.5" x14ac:dyDescent="0.15">
      <c r="A66" s="78"/>
      <c r="B66" s="463"/>
      <c r="C66" s="463"/>
      <c r="D66" s="10" t="s">
        <v>109</v>
      </c>
      <c r="E66" s="9"/>
      <c r="F66" s="11" t="s">
        <v>143</v>
      </c>
      <c r="G66" s="11" t="s">
        <v>145</v>
      </c>
      <c r="H66" s="11" t="s">
        <v>146</v>
      </c>
      <c r="I66" s="11" t="s">
        <v>147</v>
      </c>
      <c r="J66" s="11" t="s">
        <v>148</v>
      </c>
      <c r="K66" s="12" t="s">
        <v>149</v>
      </c>
      <c r="L66" s="11" t="s">
        <v>150</v>
      </c>
      <c r="M66" s="11" t="s">
        <v>151</v>
      </c>
      <c r="N66" s="9"/>
      <c r="O66" s="13" t="s">
        <v>152</v>
      </c>
      <c r="P66" s="13" t="s">
        <v>153</v>
      </c>
      <c r="Q66" s="13" t="s">
        <v>154</v>
      </c>
      <c r="R66" s="14" t="s">
        <v>155</v>
      </c>
      <c r="S66" s="13" t="s">
        <v>156</v>
      </c>
      <c r="T66" s="13" t="s">
        <v>157</v>
      </c>
      <c r="U66" s="13" t="s">
        <v>158</v>
      </c>
      <c r="V66" s="13" t="s">
        <v>110</v>
      </c>
      <c r="W66" s="9"/>
      <c r="X66" s="13" t="s">
        <v>159</v>
      </c>
      <c r="Y66" s="13" t="s">
        <v>160</v>
      </c>
      <c r="Z66" s="13" t="s">
        <v>161</v>
      </c>
      <c r="AA66" s="13" t="s">
        <v>162</v>
      </c>
      <c r="AB66" s="13" t="s">
        <v>210</v>
      </c>
      <c r="AC66" s="78"/>
    </row>
    <row r="67" spans="1:29" s="76" customFormat="1" ht="11.25" x14ac:dyDescent="0.15">
      <c r="A67" s="78"/>
      <c r="B67" s="463"/>
      <c r="C67" s="463"/>
      <c r="D67" s="10" t="s">
        <v>262</v>
      </c>
      <c r="E67" s="9"/>
      <c r="F67" s="15" t="s">
        <v>212</v>
      </c>
      <c r="G67" s="15" t="s">
        <v>213</v>
      </c>
      <c r="H67" s="15" t="s">
        <v>214</v>
      </c>
      <c r="I67" s="15" t="s">
        <v>215</v>
      </c>
      <c r="J67" s="15" t="s">
        <v>216</v>
      </c>
      <c r="K67" s="16" t="s">
        <v>217</v>
      </c>
      <c r="L67" s="15" t="s">
        <v>218</v>
      </c>
      <c r="M67" s="15" t="s">
        <v>219</v>
      </c>
      <c r="N67" s="20"/>
      <c r="O67" s="15" t="s">
        <v>220</v>
      </c>
      <c r="P67" s="15" t="s">
        <v>221</v>
      </c>
      <c r="Q67" s="15" t="s">
        <v>222</v>
      </c>
      <c r="R67" s="17" t="s">
        <v>223</v>
      </c>
      <c r="S67" s="15" t="s">
        <v>224</v>
      </c>
      <c r="T67" s="15" t="s">
        <v>225</v>
      </c>
      <c r="U67" s="15" t="s">
        <v>226</v>
      </c>
      <c r="V67" s="15" t="s">
        <v>227</v>
      </c>
      <c r="W67" s="20"/>
      <c r="X67" s="15" t="s">
        <v>228</v>
      </c>
      <c r="Y67" s="15" t="s">
        <v>229</v>
      </c>
      <c r="Z67" s="15" t="s">
        <v>230</v>
      </c>
      <c r="AA67" s="15" t="s">
        <v>231</v>
      </c>
      <c r="AB67" s="15" t="s">
        <v>232</v>
      </c>
      <c r="AC67" s="78"/>
    </row>
    <row r="68" spans="1:29" s="76" customFormat="1" ht="11.25" x14ac:dyDescent="0.15">
      <c r="A68" s="78"/>
      <c r="B68" s="463"/>
      <c r="C68" s="463"/>
      <c r="D68" s="18" t="s">
        <v>233</v>
      </c>
      <c r="E68" s="9"/>
      <c r="F68" s="13" t="s">
        <v>234</v>
      </c>
      <c r="G68" s="13" t="s">
        <v>234</v>
      </c>
      <c r="H68" s="13" t="s">
        <v>235</v>
      </c>
      <c r="I68" s="13" t="s">
        <v>235</v>
      </c>
      <c r="J68" s="13" t="s">
        <v>236</v>
      </c>
      <c r="K68" s="19" t="s">
        <v>236</v>
      </c>
      <c r="L68" s="13" t="s">
        <v>237</v>
      </c>
      <c r="M68" s="13" t="s">
        <v>237</v>
      </c>
      <c r="N68" s="20"/>
      <c r="O68" s="13" t="s">
        <v>238</v>
      </c>
      <c r="P68" s="13" t="s">
        <v>239</v>
      </c>
      <c r="Q68" s="13" t="s">
        <v>239</v>
      </c>
      <c r="R68" s="14" t="s">
        <v>240</v>
      </c>
      <c r="S68" s="13" t="s">
        <v>240</v>
      </c>
      <c r="T68" s="13" t="s">
        <v>241</v>
      </c>
      <c r="U68" s="13" t="s">
        <v>241</v>
      </c>
      <c r="V68" s="13" t="s">
        <v>242</v>
      </c>
      <c r="W68" s="20"/>
      <c r="X68" s="13" t="s">
        <v>242</v>
      </c>
      <c r="Y68" s="13"/>
      <c r="Z68" s="13" t="s">
        <v>243</v>
      </c>
      <c r="AA68" s="13"/>
      <c r="AB68" s="13" t="s">
        <v>243</v>
      </c>
      <c r="AC68" s="78"/>
    </row>
    <row r="69" spans="1:29" s="76" customFormat="1" ht="11.25" x14ac:dyDescent="0.15">
      <c r="A69" s="78"/>
      <c r="B69" s="582" t="s">
        <v>342</v>
      </c>
      <c r="C69" s="583"/>
      <c r="D69" s="583"/>
      <c r="E69" s="583"/>
      <c r="F69" s="583"/>
      <c r="G69" s="583"/>
      <c r="H69" s="583"/>
      <c r="I69" s="583"/>
      <c r="J69" s="583"/>
      <c r="K69" s="583"/>
      <c r="L69" s="583"/>
      <c r="M69" s="583"/>
      <c r="N69" s="583"/>
      <c r="O69" s="583"/>
      <c r="P69" s="583"/>
      <c r="Q69" s="583"/>
      <c r="R69" s="583"/>
      <c r="S69" s="583"/>
      <c r="T69" s="583"/>
      <c r="U69" s="583"/>
      <c r="V69" s="583"/>
      <c r="W69" s="583"/>
      <c r="X69" s="583"/>
      <c r="Y69" s="583"/>
      <c r="Z69" s="583"/>
      <c r="AA69" s="583"/>
      <c r="AB69" s="584"/>
      <c r="AC69" s="78"/>
    </row>
    <row r="70" spans="1:29" s="76" customFormat="1" ht="11.45" customHeight="1" x14ac:dyDescent="0.15">
      <c r="A70" s="78"/>
      <c r="B70" s="336" t="s">
        <v>131</v>
      </c>
      <c r="C70" s="591" t="s">
        <v>285</v>
      </c>
      <c r="D70" s="588"/>
      <c r="E70" s="20"/>
      <c r="F70" s="337"/>
      <c r="G70" s="337"/>
      <c r="H70" s="337"/>
      <c r="I70" s="337"/>
      <c r="J70" s="337"/>
      <c r="K70" s="337"/>
      <c r="L70" s="337"/>
      <c r="M70" s="337"/>
      <c r="N70" s="9"/>
      <c r="O70" s="337"/>
      <c r="P70" s="337"/>
      <c r="Q70" s="337"/>
      <c r="R70" s="337"/>
      <c r="S70" s="337"/>
      <c r="T70" s="337"/>
      <c r="U70" s="337"/>
      <c r="V70" s="337">
        <v>12.553640675068159</v>
      </c>
      <c r="W70" s="9"/>
      <c r="X70" s="337">
        <v>15.565640732517497</v>
      </c>
      <c r="Y70" s="337" t="s">
        <v>249</v>
      </c>
      <c r="Z70" s="337" t="s">
        <v>249</v>
      </c>
      <c r="AA70" s="337" t="s">
        <v>249</v>
      </c>
      <c r="AB70" s="337" t="s">
        <v>249</v>
      </c>
      <c r="AC70" s="78"/>
    </row>
    <row r="71" spans="1:29" s="76" customFormat="1" ht="11.25" x14ac:dyDescent="0.15">
      <c r="A71" s="78"/>
      <c r="B71" s="336" t="s">
        <v>132</v>
      </c>
      <c r="C71" s="592"/>
      <c r="D71" s="589"/>
      <c r="E71" s="20"/>
      <c r="F71" s="337"/>
      <c r="G71" s="337"/>
      <c r="H71" s="337"/>
      <c r="I71" s="337"/>
      <c r="J71" s="337"/>
      <c r="K71" s="337"/>
      <c r="L71" s="337"/>
      <c r="M71" s="337"/>
      <c r="N71" s="9"/>
      <c r="O71" s="337"/>
      <c r="P71" s="337"/>
      <c r="Q71" s="337"/>
      <c r="R71" s="337"/>
      <c r="S71" s="337"/>
      <c r="T71" s="337"/>
      <c r="U71" s="337"/>
      <c r="V71" s="337">
        <v>12.234065645298518</v>
      </c>
      <c r="W71" s="9"/>
      <c r="X71" s="337">
        <v>15.2460656488891</v>
      </c>
      <c r="Y71" s="337" t="s">
        <v>249</v>
      </c>
      <c r="Z71" s="337" t="s">
        <v>249</v>
      </c>
      <c r="AA71" s="337" t="s">
        <v>249</v>
      </c>
      <c r="AB71" s="337" t="s">
        <v>249</v>
      </c>
      <c r="AC71" s="78"/>
    </row>
    <row r="72" spans="1:29" s="76" customFormat="1" ht="11.25" x14ac:dyDescent="0.15">
      <c r="A72" s="78"/>
      <c r="B72" s="336" t="s">
        <v>129</v>
      </c>
      <c r="C72" s="592"/>
      <c r="D72" s="589"/>
      <c r="E72" s="20"/>
      <c r="F72" s="337"/>
      <c r="G72" s="337"/>
      <c r="H72" s="337"/>
      <c r="I72" s="337"/>
      <c r="J72" s="337"/>
      <c r="K72" s="337"/>
      <c r="L72" s="337"/>
      <c r="M72" s="337"/>
      <c r="N72" s="9"/>
      <c r="O72" s="337"/>
      <c r="P72" s="337"/>
      <c r="Q72" s="337"/>
      <c r="R72" s="337"/>
      <c r="S72" s="337"/>
      <c r="T72" s="337"/>
      <c r="U72" s="337"/>
      <c r="V72" s="337">
        <v>11.412455609814137</v>
      </c>
      <c r="W72" s="9"/>
      <c r="X72" s="337">
        <v>14.424455445320515</v>
      </c>
      <c r="Y72" s="337" t="s">
        <v>249</v>
      </c>
      <c r="Z72" s="337" t="s">
        <v>249</v>
      </c>
      <c r="AA72" s="337" t="s">
        <v>249</v>
      </c>
      <c r="AB72" s="337" t="s">
        <v>249</v>
      </c>
      <c r="AC72" s="78"/>
    </row>
    <row r="73" spans="1:29" s="76" customFormat="1" ht="11.25" x14ac:dyDescent="0.15">
      <c r="A73" s="78"/>
      <c r="B73" s="336" t="s">
        <v>128</v>
      </c>
      <c r="C73" s="592"/>
      <c r="D73" s="589"/>
      <c r="E73" s="20"/>
      <c r="F73" s="337"/>
      <c r="G73" s="337"/>
      <c r="H73" s="337"/>
      <c r="I73" s="337"/>
      <c r="J73" s="337"/>
      <c r="K73" s="337"/>
      <c r="L73" s="337"/>
      <c r="M73" s="337"/>
      <c r="N73" s="9"/>
      <c r="O73" s="337"/>
      <c r="P73" s="337"/>
      <c r="Q73" s="337"/>
      <c r="R73" s="337"/>
      <c r="S73" s="337"/>
      <c r="T73" s="337"/>
      <c r="U73" s="337"/>
      <c r="V73" s="337">
        <v>10.484889885609016</v>
      </c>
      <c r="W73" s="9"/>
      <c r="X73" s="337">
        <v>13.496889930491314</v>
      </c>
      <c r="Y73" s="337" t="s">
        <v>249</v>
      </c>
      <c r="Z73" s="337" t="s">
        <v>249</v>
      </c>
      <c r="AA73" s="337" t="s">
        <v>249</v>
      </c>
      <c r="AB73" s="337" t="s">
        <v>249</v>
      </c>
      <c r="AC73" s="78"/>
    </row>
    <row r="74" spans="1:29" s="76" customFormat="1" ht="11.25" x14ac:dyDescent="0.15">
      <c r="A74" s="78"/>
      <c r="B74" s="336" t="s">
        <v>133</v>
      </c>
      <c r="C74" s="592"/>
      <c r="D74" s="589"/>
      <c r="E74" s="20"/>
      <c r="F74" s="337"/>
      <c r="G74" s="337"/>
      <c r="H74" s="337"/>
      <c r="I74" s="337"/>
      <c r="J74" s="337"/>
      <c r="K74" s="337"/>
      <c r="L74" s="337"/>
      <c r="M74" s="337"/>
      <c r="N74" s="9"/>
      <c r="O74" s="337"/>
      <c r="P74" s="337"/>
      <c r="Q74" s="337"/>
      <c r="R74" s="337"/>
      <c r="S74" s="337"/>
      <c r="T74" s="337"/>
      <c r="U74" s="337"/>
      <c r="V74" s="337">
        <v>11.503098454402851</v>
      </c>
      <c r="W74" s="9"/>
      <c r="X74" s="337">
        <v>14.515098459283799</v>
      </c>
      <c r="Y74" s="337" t="s">
        <v>249</v>
      </c>
      <c r="Z74" s="337" t="s">
        <v>249</v>
      </c>
      <c r="AA74" s="337" t="s">
        <v>249</v>
      </c>
      <c r="AB74" s="337" t="s">
        <v>249</v>
      </c>
      <c r="AC74" s="78"/>
    </row>
    <row r="75" spans="1:29" s="76" customFormat="1" ht="11.25" x14ac:dyDescent="0.15">
      <c r="A75" s="78"/>
      <c r="B75" s="336" t="s">
        <v>123</v>
      </c>
      <c r="C75" s="592"/>
      <c r="D75" s="589"/>
      <c r="E75" s="20"/>
      <c r="F75" s="337"/>
      <c r="G75" s="337"/>
      <c r="H75" s="337"/>
      <c r="I75" s="337"/>
      <c r="J75" s="337"/>
      <c r="K75" s="337"/>
      <c r="L75" s="337"/>
      <c r="M75" s="337"/>
      <c r="N75" s="9"/>
      <c r="O75" s="337"/>
      <c r="P75" s="337"/>
      <c r="Q75" s="337"/>
      <c r="R75" s="337"/>
      <c r="S75" s="337"/>
      <c r="T75" s="337"/>
      <c r="U75" s="337"/>
      <c r="V75" s="337">
        <v>10.735348122856868</v>
      </c>
      <c r="W75" s="9"/>
      <c r="X75" s="337">
        <v>13.747348122856868</v>
      </c>
      <c r="Y75" s="337" t="s">
        <v>249</v>
      </c>
      <c r="Z75" s="337" t="s">
        <v>249</v>
      </c>
      <c r="AA75" s="337" t="s">
        <v>249</v>
      </c>
      <c r="AB75" s="337" t="s">
        <v>249</v>
      </c>
      <c r="AC75" s="78"/>
    </row>
    <row r="76" spans="1:29" s="76" customFormat="1" ht="11.25" x14ac:dyDescent="0.15">
      <c r="A76" s="78"/>
      <c r="B76" s="336" t="s">
        <v>122</v>
      </c>
      <c r="C76" s="592"/>
      <c r="D76" s="589"/>
      <c r="E76" s="20"/>
      <c r="F76" s="337"/>
      <c r="G76" s="337"/>
      <c r="H76" s="337"/>
      <c r="I76" s="337"/>
      <c r="J76" s="337"/>
      <c r="K76" s="337"/>
      <c r="L76" s="337"/>
      <c r="M76" s="337"/>
      <c r="N76" s="9"/>
      <c r="O76" s="337"/>
      <c r="P76" s="337"/>
      <c r="Q76" s="337"/>
      <c r="R76" s="337"/>
      <c r="S76" s="337"/>
      <c r="T76" s="337"/>
      <c r="U76" s="337"/>
      <c r="V76" s="337">
        <v>10.217942284300625</v>
      </c>
      <c r="W76" s="9"/>
      <c r="X76" s="337">
        <v>13.229942151280715</v>
      </c>
      <c r="Y76" s="337" t="s">
        <v>249</v>
      </c>
      <c r="Z76" s="337" t="s">
        <v>249</v>
      </c>
      <c r="AA76" s="337" t="s">
        <v>249</v>
      </c>
      <c r="AB76" s="337" t="s">
        <v>249</v>
      </c>
      <c r="AC76" s="78"/>
    </row>
    <row r="77" spans="1:29" s="76" customFormat="1" ht="11.25" x14ac:dyDescent="0.15">
      <c r="A77" s="78"/>
      <c r="B77" s="336" t="s">
        <v>126</v>
      </c>
      <c r="C77" s="592"/>
      <c r="D77" s="589"/>
      <c r="E77" s="20"/>
      <c r="F77" s="337"/>
      <c r="G77" s="337"/>
      <c r="H77" s="337"/>
      <c r="I77" s="337"/>
      <c r="J77" s="337"/>
      <c r="K77" s="337"/>
      <c r="L77" s="337"/>
      <c r="M77" s="337"/>
      <c r="N77" s="9"/>
      <c r="O77" s="337"/>
      <c r="P77" s="337"/>
      <c r="Q77" s="337"/>
      <c r="R77" s="337"/>
      <c r="S77" s="337"/>
      <c r="T77" s="337"/>
      <c r="U77" s="337"/>
      <c r="V77" s="337">
        <v>11.45731906090645</v>
      </c>
      <c r="W77" s="9"/>
      <c r="X77" s="337">
        <v>14.469319068087616</v>
      </c>
      <c r="Y77" s="337" t="s">
        <v>249</v>
      </c>
      <c r="Z77" s="337" t="s">
        <v>249</v>
      </c>
      <c r="AA77" s="337" t="s">
        <v>249</v>
      </c>
      <c r="AB77" s="337" t="s">
        <v>249</v>
      </c>
      <c r="AC77" s="78"/>
    </row>
    <row r="78" spans="1:29" s="76" customFormat="1" ht="11.25" x14ac:dyDescent="0.15">
      <c r="A78" s="78"/>
      <c r="B78" s="336" t="s">
        <v>130</v>
      </c>
      <c r="C78" s="592"/>
      <c r="D78" s="589"/>
      <c r="E78" s="20"/>
      <c r="F78" s="337"/>
      <c r="G78" s="337"/>
      <c r="H78" s="337"/>
      <c r="I78" s="337"/>
      <c r="J78" s="337"/>
      <c r="K78" s="337"/>
      <c r="L78" s="337"/>
      <c r="M78" s="337"/>
      <c r="N78" s="20"/>
      <c r="O78" s="337"/>
      <c r="P78" s="337"/>
      <c r="Q78" s="337"/>
      <c r="R78" s="337"/>
      <c r="S78" s="337"/>
      <c r="T78" s="337"/>
      <c r="U78" s="337"/>
      <c r="V78" s="337">
        <v>10.14949696403696</v>
      </c>
      <c r="W78" s="20"/>
      <c r="X78" s="337">
        <v>13.161496987151345</v>
      </c>
      <c r="Y78" s="337" t="s">
        <v>249</v>
      </c>
      <c r="Z78" s="337" t="s">
        <v>249</v>
      </c>
      <c r="AA78" s="337" t="s">
        <v>249</v>
      </c>
      <c r="AB78" s="337" t="s">
        <v>249</v>
      </c>
      <c r="AC78" s="78"/>
    </row>
    <row r="79" spans="1:29" s="76" customFormat="1" ht="11.25" x14ac:dyDescent="0.15">
      <c r="A79" s="78"/>
      <c r="B79" s="336" t="s">
        <v>135</v>
      </c>
      <c r="C79" s="592"/>
      <c r="D79" s="589"/>
      <c r="E79" s="20"/>
      <c r="F79" s="337"/>
      <c r="G79" s="337"/>
      <c r="H79" s="337"/>
      <c r="I79" s="337"/>
      <c r="J79" s="337"/>
      <c r="K79" s="337"/>
      <c r="L79" s="337"/>
      <c r="M79" s="337"/>
      <c r="N79" s="20"/>
      <c r="O79" s="337"/>
      <c r="P79" s="337"/>
      <c r="Q79" s="337"/>
      <c r="R79" s="337"/>
      <c r="S79" s="337"/>
      <c r="T79" s="337"/>
      <c r="U79" s="337"/>
      <c r="V79" s="337">
        <v>11.524999420434893</v>
      </c>
      <c r="W79" s="20"/>
      <c r="X79" s="337">
        <v>14.536999319898547</v>
      </c>
      <c r="Y79" s="337" t="s">
        <v>249</v>
      </c>
      <c r="Z79" s="337" t="s">
        <v>249</v>
      </c>
      <c r="AA79" s="337" t="s">
        <v>249</v>
      </c>
      <c r="AB79" s="337" t="s">
        <v>249</v>
      </c>
      <c r="AC79" s="78"/>
    </row>
    <row r="80" spans="1:29" s="76" customFormat="1" ht="11.25" x14ac:dyDescent="0.15">
      <c r="A80" s="78"/>
      <c r="B80" s="336" t="s">
        <v>134</v>
      </c>
      <c r="C80" s="592"/>
      <c r="D80" s="589"/>
      <c r="E80" s="20"/>
      <c r="F80" s="337"/>
      <c r="G80" s="337"/>
      <c r="H80" s="337"/>
      <c r="I80" s="337"/>
      <c r="J80" s="337"/>
      <c r="K80" s="337"/>
      <c r="L80" s="337"/>
      <c r="M80" s="337"/>
      <c r="N80" s="20"/>
      <c r="O80" s="337"/>
      <c r="P80" s="337"/>
      <c r="Q80" s="337"/>
      <c r="R80" s="337"/>
      <c r="S80" s="337"/>
      <c r="T80" s="337"/>
      <c r="U80" s="337"/>
      <c r="V80" s="337">
        <v>13.356950195639515</v>
      </c>
      <c r="W80" s="20"/>
      <c r="X80" s="337">
        <v>16.368950041244407</v>
      </c>
      <c r="Y80" s="337" t="s">
        <v>249</v>
      </c>
      <c r="Z80" s="337" t="s">
        <v>249</v>
      </c>
      <c r="AA80" s="337" t="s">
        <v>249</v>
      </c>
      <c r="AB80" s="337" t="s">
        <v>249</v>
      </c>
      <c r="AC80" s="78"/>
    </row>
    <row r="81" spans="1:29" s="76" customFormat="1" ht="11.25" x14ac:dyDescent="0.15">
      <c r="A81" s="78"/>
      <c r="B81" s="336" t="s">
        <v>124</v>
      </c>
      <c r="C81" s="592"/>
      <c r="D81" s="589"/>
      <c r="E81" s="20"/>
      <c r="F81" s="337"/>
      <c r="G81" s="337"/>
      <c r="H81" s="337"/>
      <c r="I81" s="337"/>
      <c r="J81" s="337"/>
      <c r="K81" s="337"/>
      <c r="L81" s="337"/>
      <c r="M81" s="337"/>
      <c r="N81" s="20"/>
      <c r="O81" s="337"/>
      <c r="P81" s="337"/>
      <c r="Q81" s="337"/>
      <c r="R81" s="337"/>
      <c r="S81" s="337"/>
      <c r="T81" s="337"/>
      <c r="U81" s="337"/>
      <c r="V81" s="337">
        <v>11.758413868373031</v>
      </c>
      <c r="W81" s="20"/>
      <c r="X81" s="337">
        <v>14.770413749883767</v>
      </c>
      <c r="Y81" s="337" t="s">
        <v>249</v>
      </c>
      <c r="Z81" s="337" t="s">
        <v>249</v>
      </c>
      <c r="AA81" s="337" t="s">
        <v>249</v>
      </c>
      <c r="AB81" s="337" t="s">
        <v>249</v>
      </c>
      <c r="AC81" s="78"/>
    </row>
    <row r="82" spans="1:29" s="76" customFormat="1" ht="11.25" x14ac:dyDescent="0.15">
      <c r="A82" s="78"/>
      <c r="B82" s="336" t="s">
        <v>127</v>
      </c>
      <c r="C82" s="592"/>
      <c r="D82" s="589"/>
      <c r="E82" s="20"/>
      <c r="F82" s="337"/>
      <c r="G82" s="337"/>
      <c r="H82" s="337"/>
      <c r="I82" s="337"/>
      <c r="J82" s="337"/>
      <c r="K82" s="337"/>
      <c r="L82" s="337"/>
      <c r="M82" s="337"/>
      <c r="N82" s="20"/>
      <c r="O82" s="337"/>
      <c r="P82" s="337"/>
      <c r="Q82" s="337"/>
      <c r="R82" s="337"/>
      <c r="S82" s="337"/>
      <c r="T82" s="337"/>
      <c r="U82" s="337"/>
      <c r="V82" s="337">
        <v>12.520813320401684</v>
      </c>
      <c r="W82" s="20"/>
      <c r="X82" s="337">
        <v>15.5328134164498</v>
      </c>
      <c r="Y82" s="337" t="s">
        <v>249</v>
      </c>
      <c r="Z82" s="337" t="s">
        <v>249</v>
      </c>
      <c r="AA82" s="337" t="s">
        <v>249</v>
      </c>
      <c r="AB82" s="337" t="s">
        <v>249</v>
      </c>
      <c r="AC82" s="78"/>
    </row>
    <row r="83" spans="1:29" s="76" customFormat="1" ht="11.25" x14ac:dyDescent="0.15">
      <c r="A83" s="78"/>
      <c r="B83" s="336" t="s">
        <v>125</v>
      </c>
      <c r="C83" s="593"/>
      <c r="D83" s="590"/>
      <c r="E83" s="20"/>
      <c r="F83" s="337"/>
      <c r="G83" s="337"/>
      <c r="H83" s="337"/>
      <c r="I83" s="337"/>
      <c r="J83" s="337"/>
      <c r="K83" s="337"/>
      <c r="L83" s="337"/>
      <c r="M83" s="337"/>
      <c r="N83" s="20"/>
      <c r="O83" s="337"/>
      <c r="P83" s="337"/>
      <c r="Q83" s="337"/>
      <c r="R83" s="337"/>
      <c r="S83" s="337"/>
      <c r="T83" s="337"/>
      <c r="U83" s="337"/>
      <c r="V83" s="337">
        <v>12.524867549767045</v>
      </c>
      <c r="W83" s="20"/>
      <c r="X83" s="337">
        <v>15.536867549767043</v>
      </c>
      <c r="Y83" s="337" t="s">
        <v>249</v>
      </c>
      <c r="Z83" s="337" t="s">
        <v>249</v>
      </c>
      <c r="AA83" s="337" t="s">
        <v>249</v>
      </c>
      <c r="AB83" s="337" t="s">
        <v>249</v>
      </c>
      <c r="AC83" s="78"/>
    </row>
    <row r="84" spans="1:29" s="76" customFormat="1" ht="11.25" x14ac:dyDescent="0.15">
      <c r="A84" s="78"/>
      <c r="B84" s="582" t="s">
        <v>343</v>
      </c>
      <c r="C84" s="583"/>
      <c r="D84" s="583"/>
      <c r="E84" s="583"/>
      <c r="F84" s="583"/>
      <c r="G84" s="583"/>
      <c r="H84" s="583"/>
      <c r="I84" s="583"/>
      <c r="J84" s="583"/>
      <c r="K84" s="583"/>
      <c r="L84" s="583"/>
      <c r="M84" s="583"/>
      <c r="N84" s="583"/>
      <c r="O84" s="583"/>
      <c r="P84" s="583"/>
      <c r="Q84" s="583"/>
      <c r="R84" s="583"/>
      <c r="S84" s="583"/>
      <c r="T84" s="583"/>
      <c r="U84" s="583"/>
      <c r="V84" s="583"/>
      <c r="W84" s="583"/>
      <c r="X84" s="583"/>
      <c r="Y84" s="583"/>
      <c r="Z84" s="583"/>
      <c r="AA84" s="583"/>
      <c r="AB84" s="584"/>
      <c r="AC84" s="78"/>
    </row>
    <row r="85" spans="1:29" s="76" customFormat="1" ht="11.25" x14ac:dyDescent="0.15">
      <c r="A85" s="78"/>
      <c r="B85" s="336" t="s">
        <v>131</v>
      </c>
      <c r="C85" s="591" t="s">
        <v>285</v>
      </c>
      <c r="D85" s="588"/>
      <c r="E85" s="20"/>
      <c r="F85" s="337"/>
      <c r="G85" s="337"/>
      <c r="H85" s="337"/>
      <c r="I85" s="337"/>
      <c r="J85" s="337"/>
      <c r="K85" s="337"/>
      <c r="L85" s="337"/>
      <c r="M85" s="337"/>
      <c r="N85" s="9"/>
      <c r="O85" s="337"/>
      <c r="P85" s="337"/>
      <c r="Q85" s="337"/>
      <c r="R85" s="337"/>
      <c r="S85" s="337"/>
      <c r="T85" s="337"/>
      <c r="U85" s="337"/>
      <c r="V85" s="337">
        <v>149.18660641725248</v>
      </c>
      <c r="W85" s="9"/>
      <c r="X85" s="337">
        <v>142.27199903663043</v>
      </c>
      <c r="Y85" s="337" t="s">
        <v>249</v>
      </c>
      <c r="Z85" s="337" t="s">
        <v>249</v>
      </c>
      <c r="AA85" s="337" t="s">
        <v>249</v>
      </c>
      <c r="AB85" s="337" t="s">
        <v>249</v>
      </c>
      <c r="AC85" s="78"/>
    </row>
    <row r="86" spans="1:29" s="76" customFormat="1" ht="11.25" x14ac:dyDescent="0.15">
      <c r="A86" s="78"/>
      <c r="B86" s="336" t="s">
        <v>132</v>
      </c>
      <c r="C86" s="592"/>
      <c r="D86" s="589"/>
      <c r="E86" s="20"/>
      <c r="F86" s="337"/>
      <c r="G86" s="337"/>
      <c r="H86" s="337"/>
      <c r="I86" s="337"/>
      <c r="J86" s="337"/>
      <c r="K86" s="337"/>
      <c r="L86" s="337"/>
      <c r="M86" s="337"/>
      <c r="N86" s="9"/>
      <c r="O86" s="337"/>
      <c r="P86" s="337"/>
      <c r="Q86" s="337"/>
      <c r="R86" s="337"/>
      <c r="S86" s="337"/>
      <c r="T86" s="337"/>
      <c r="U86" s="337"/>
      <c r="V86" s="337">
        <v>138.9169323204971</v>
      </c>
      <c r="W86" s="9"/>
      <c r="X86" s="337">
        <v>131.15656150666635</v>
      </c>
      <c r="Y86" s="337" t="s">
        <v>249</v>
      </c>
      <c r="Z86" s="337" t="s">
        <v>249</v>
      </c>
      <c r="AA86" s="337" t="s">
        <v>249</v>
      </c>
      <c r="AB86" s="337" t="s">
        <v>249</v>
      </c>
      <c r="AC86" s="78"/>
    </row>
    <row r="87" spans="1:29" s="76" customFormat="1" ht="11.25" x14ac:dyDescent="0.15">
      <c r="A87" s="78"/>
      <c r="B87" s="336" t="s">
        <v>129</v>
      </c>
      <c r="C87" s="592"/>
      <c r="D87" s="589"/>
      <c r="E87" s="20"/>
      <c r="F87" s="337"/>
      <c r="G87" s="337"/>
      <c r="H87" s="337"/>
      <c r="I87" s="337"/>
      <c r="J87" s="337"/>
      <c r="K87" s="337"/>
      <c r="L87" s="337"/>
      <c r="M87" s="337"/>
      <c r="N87" s="9"/>
      <c r="O87" s="337"/>
      <c r="P87" s="337"/>
      <c r="Q87" s="337"/>
      <c r="R87" s="337"/>
      <c r="S87" s="337"/>
      <c r="T87" s="337"/>
      <c r="U87" s="337"/>
      <c r="V87" s="337">
        <v>163.68886032454387</v>
      </c>
      <c r="W87" s="9"/>
      <c r="X87" s="337">
        <v>159.70715858980367</v>
      </c>
      <c r="Y87" s="337" t="s">
        <v>249</v>
      </c>
      <c r="Z87" s="337" t="s">
        <v>249</v>
      </c>
      <c r="AA87" s="337" t="s">
        <v>249</v>
      </c>
      <c r="AB87" s="337" t="s">
        <v>249</v>
      </c>
      <c r="AC87" s="78"/>
    </row>
    <row r="88" spans="1:29" s="76" customFormat="1" ht="11.25" x14ac:dyDescent="0.15">
      <c r="A88" s="78"/>
      <c r="B88" s="336" t="s">
        <v>128</v>
      </c>
      <c r="C88" s="592"/>
      <c r="D88" s="589"/>
      <c r="E88" s="20"/>
      <c r="F88" s="337"/>
      <c r="G88" s="337"/>
      <c r="H88" s="337"/>
      <c r="I88" s="337"/>
      <c r="J88" s="337"/>
      <c r="K88" s="337"/>
      <c r="L88" s="337"/>
      <c r="M88" s="337"/>
      <c r="N88" s="9"/>
      <c r="O88" s="337"/>
      <c r="P88" s="337"/>
      <c r="Q88" s="337"/>
      <c r="R88" s="337"/>
      <c r="S88" s="337"/>
      <c r="T88" s="337"/>
      <c r="U88" s="337"/>
      <c r="V88" s="337">
        <v>146.43463434807924</v>
      </c>
      <c r="W88" s="9"/>
      <c r="X88" s="337">
        <v>141.11278265678877</v>
      </c>
      <c r="Y88" s="337" t="s">
        <v>249</v>
      </c>
      <c r="Z88" s="337" t="s">
        <v>249</v>
      </c>
      <c r="AA88" s="337" t="s">
        <v>249</v>
      </c>
      <c r="AB88" s="337" t="s">
        <v>249</v>
      </c>
      <c r="AC88" s="78"/>
    </row>
    <row r="89" spans="1:29" s="76" customFormat="1" ht="11.25" x14ac:dyDescent="0.15">
      <c r="A89" s="78"/>
      <c r="B89" s="336" t="s">
        <v>133</v>
      </c>
      <c r="C89" s="592"/>
      <c r="D89" s="589"/>
      <c r="E89" s="20"/>
      <c r="F89" s="337"/>
      <c r="G89" s="337"/>
      <c r="H89" s="337"/>
      <c r="I89" s="337"/>
      <c r="J89" s="337"/>
      <c r="K89" s="337"/>
      <c r="L89" s="337"/>
      <c r="M89" s="337"/>
      <c r="N89" s="9"/>
      <c r="O89" s="337"/>
      <c r="P89" s="337"/>
      <c r="Q89" s="337"/>
      <c r="R89" s="337"/>
      <c r="S89" s="337"/>
      <c r="T89" s="337"/>
      <c r="U89" s="337"/>
      <c r="V89" s="337">
        <v>147.35075736122428</v>
      </c>
      <c r="W89" s="9"/>
      <c r="X89" s="337">
        <v>140.84003722201439</v>
      </c>
      <c r="Y89" s="337" t="s">
        <v>249</v>
      </c>
      <c r="Z89" s="337" t="s">
        <v>249</v>
      </c>
      <c r="AA89" s="337" t="s">
        <v>249</v>
      </c>
      <c r="AB89" s="337" t="s">
        <v>249</v>
      </c>
      <c r="AC89" s="78"/>
    </row>
    <row r="90" spans="1:29" s="76" customFormat="1" ht="11.25" x14ac:dyDescent="0.15">
      <c r="A90" s="78"/>
      <c r="B90" s="336" t="s">
        <v>123</v>
      </c>
      <c r="C90" s="592"/>
      <c r="D90" s="589"/>
      <c r="E90" s="20"/>
      <c r="F90" s="337"/>
      <c r="G90" s="337"/>
      <c r="H90" s="337"/>
      <c r="I90" s="337"/>
      <c r="J90" s="337"/>
      <c r="K90" s="337"/>
      <c r="L90" s="337"/>
      <c r="M90" s="337"/>
      <c r="N90" s="9"/>
      <c r="O90" s="337"/>
      <c r="P90" s="337"/>
      <c r="Q90" s="337"/>
      <c r="R90" s="337"/>
      <c r="S90" s="337"/>
      <c r="T90" s="337"/>
      <c r="U90" s="337"/>
      <c r="V90" s="337">
        <v>138.26444553729738</v>
      </c>
      <c r="W90" s="9"/>
      <c r="X90" s="337">
        <v>132.30756442351324</v>
      </c>
      <c r="Y90" s="337" t="s">
        <v>249</v>
      </c>
      <c r="Z90" s="337" t="s">
        <v>249</v>
      </c>
      <c r="AA90" s="337" t="s">
        <v>249</v>
      </c>
      <c r="AB90" s="337" t="s">
        <v>249</v>
      </c>
      <c r="AC90" s="78"/>
    </row>
    <row r="91" spans="1:29" s="76" customFormat="1" ht="11.25" x14ac:dyDescent="0.15">
      <c r="A91" s="78"/>
      <c r="B91" s="336" t="s">
        <v>122</v>
      </c>
      <c r="C91" s="592"/>
      <c r="D91" s="589"/>
      <c r="E91" s="20"/>
      <c r="F91" s="337"/>
      <c r="G91" s="337"/>
      <c r="H91" s="337"/>
      <c r="I91" s="337"/>
      <c r="J91" s="337"/>
      <c r="K91" s="337"/>
      <c r="L91" s="337"/>
      <c r="M91" s="337"/>
      <c r="N91" s="9"/>
      <c r="O91" s="337"/>
      <c r="P91" s="337"/>
      <c r="Q91" s="337"/>
      <c r="R91" s="337"/>
      <c r="S91" s="337"/>
      <c r="T91" s="337"/>
      <c r="U91" s="337"/>
      <c r="V91" s="337">
        <v>146.07165970271359</v>
      </c>
      <c r="W91" s="9"/>
      <c r="X91" s="337">
        <v>141.33109035443968</v>
      </c>
      <c r="Y91" s="337" t="s">
        <v>249</v>
      </c>
      <c r="Z91" s="337" t="s">
        <v>249</v>
      </c>
      <c r="AA91" s="337" t="s">
        <v>249</v>
      </c>
      <c r="AB91" s="337" t="s">
        <v>249</v>
      </c>
      <c r="AC91" s="78"/>
    </row>
    <row r="92" spans="1:29" s="76" customFormat="1" ht="11.25" x14ac:dyDescent="0.15">
      <c r="A92" s="78"/>
      <c r="B92" s="336" t="s">
        <v>126</v>
      </c>
      <c r="C92" s="592"/>
      <c r="D92" s="589"/>
      <c r="E92" s="20"/>
      <c r="F92" s="337"/>
      <c r="G92" s="337"/>
      <c r="H92" s="337"/>
      <c r="I92" s="337"/>
      <c r="J92" s="337"/>
      <c r="K92" s="337"/>
      <c r="L92" s="337"/>
      <c r="M92" s="337"/>
      <c r="N92" s="9"/>
      <c r="O92" s="337"/>
      <c r="P92" s="337"/>
      <c r="Q92" s="337"/>
      <c r="R92" s="337"/>
      <c r="S92" s="337"/>
      <c r="T92" s="337"/>
      <c r="U92" s="337"/>
      <c r="V92" s="337">
        <v>160.16213992121635</v>
      </c>
      <c r="W92" s="9"/>
      <c r="X92" s="337">
        <v>154.66216884554785</v>
      </c>
      <c r="Y92" s="337" t="s">
        <v>249</v>
      </c>
      <c r="Z92" s="337" t="s">
        <v>249</v>
      </c>
      <c r="AA92" s="337" t="s">
        <v>249</v>
      </c>
      <c r="AB92" s="337" t="s">
        <v>249</v>
      </c>
      <c r="AC92" s="78"/>
    </row>
    <row r="93" spans="1:29" s="76" customFormat="1" ht="11.25" x14ac:dyDescent="0.15">
      <c r="A93" s="78"/>
      <c r="B93" s="336" t="s">
        <v>130</v>
      </c>
      <c r="C93" s="592"/>
      <c r="D93" s="589"/>
      <c r="E93" s="20"/>
      <c r="F93" s="337"/>
      <c r="G93" s="337"/>
      <c r="H93" s="337"/>
      <c r="I93" s="337"/>
      <c r="J93" s="337"/>
      <c r="K93" s="337"/>
      <c r="L93" s="337"/>
      <c r="M93" s="337"/>
      <c r="N93" s="20"/>
      <c r="O93" s="337"/>
      <c r="P93" s="337"/>
      <c r="Q93" s="337"/>
      <c r="R93" s="337"/>
      <c r="S93" s="337"/>
      <c r="T93" s="337"/>
      <c r="U93" s="337"/>
      <c r="V93" s="337">
        <v>144.49219243797788</v>
      </c>
      <c r="W93" s="20"/>
      <c r="X93" s="337">
        <v>138.86571744687973</v>
      </c>
      <c r="Y93" s="337" t="s">
        <v>249</v>
      </c>
      <c r="Z93" s="337" t="s">
        <v>249</v>
      </c>
      <c r="AA93" s="337" t="s">
        <v>249</v>
      </c>
      <c r="AB93" s="337" t="s">
        <v>249</v>
      </c>
      <c r="AC93" s="78"/>
    </row>
    <row r="94" spans="1:29" s="76" customFormat="1" ht="11.25" x14ac:dyDescent="0.15">
      <c r="A94" s="78"/>
      <c r="B94" s="336" t="s">
        <v>135</v>
      </c>
      <c r="C94" s="592"/>
      <c r="D94" s="589"/>
      <c r="E94" s="20"/>
      <c r="F94" s="337"/>
      <c r="G94" s="337"/>
      <c r="H94" s="337"/>
      <c r="I94" s="337"/>
      <c r="J94" s="337"/>
      <c r="K94" s="337"/>
      <c r="L94" s="337"/>
      <c r="M94" s="337"/>
      <c r="N94" s="20"/>
      <c r="O94" s="337"/>
      <c r="P94" s="337"/>
      <c r="Q94" s="337"/>
      <c r="R94" s="337"/>
      <c r="S94" s="337"/>
      <c r="T94" s="337"/>
      <c r="U94" s="337"/>
      <c r="V94" s="337">
        <v>151.42044971649398</v>
      </c>
      <c r="W94" s="20"/>
      <c r="X94" s="337">
        <v>143.45864663628973</v>
      </c>
      <c r="Y94" s="337" t="s">
        <v>249</v>
      </c>
      <c r="Z94" s="337" t="s">
        <v>249</v>
      </c>
      <c r="AA94" s="337" t="s">
        <v>249</v>
      </c>
      <c r="AB94" s="337" t="s">
        <v>249</v>
      </c>
      <c r="AC94" s="78"/>
    </row>
    <row r="95" spans="1:29" s="76" customFormat="1" ht="11.25" x14ac:dyDescent="0.15">
      <c r="A95" s="78"/>
      <c r="B95" s="336" t="s">
        <v>134</v>
      </c>
      <c r="C95" s="592"/>
      <c r="D95" s="589"/>
      <c r="E95" s="20"/>
      <c r="F95" s="337"/>
      <c r="G95" s="337"/>
      <c r="H95" s="337"/>
      <c r="I95" s="337"/>
      <c r="J95" s="337"/>
      <c r="K95" s="337"/>
      <c r="L95" s="337"/>
      <c r="M95" s="337"/>
      <c r="N95" s="20"/>
      <c r="O95" s="337"/>
      <c r="P95" s="337"/>
      <c r="Q95" s="337"/>
      <c r="R95" s="337"/>
      <c r="S95" s="337"/>
      <c r="T95" s="337"/>
      <c r="U95" s="337"/>
      <c r="V95" s="337">
        <v>161.48135785506469</v>
      </c>
      <c r="W95" s="20"/>
      <c r="X95" s="337">
        <v>153.00414971936038</v>
      </c>
      <c r="Y95" s="337" t="s">
        <v>249</v>
      </c>
      <c r="Z95" s="337" t="s">
        <v>249</v>
      </c>
      <c r="AA95" s="337" t="s">
        <v>249</v>
      </c>
      <c r="AB95" s="337" t="s">
        <v>249</v>
      </c>
      <c r="AC95" s="78"/>
    </row>
    <row r="96" spans="1:29" s="76" customFormat="1" ht="11.25" x14ac:dyDescent="0.15">
      <c r="A96" s="78"/>
      <c r="B96" s="336" t="s">
        <v>124</v>
      </c>
      <c r="C96" s="592"/>
      <c r="D96" s="589"/>
      <c r="E96" s="20"/>
      <c r="F96" s="337"/>
      <c r="G96" s="337"/>
      <c r="H96" s="337"/>
      <c r="I96" s="337"/>
      <c r="J96" s="337"/>
      <c r="K96" s="337"/>
      <c r="L96" s="337"/>
      <c r="M96" s="337"/>
      <c r="N96" s="20"/>
      <c r="O96" s="337"/>
      <c r="P96" s="337"/>
      <c r="Q96" s="337"/>
      <c r="R96" s="337"/>
      <c r="S96" s="337"/>
      <c r="T96" s="337"/>
      <c r="U96" s="337"/>
      <c r="V96" s="337">
        <v>140.97038369634095</v>
      </c>
      <c r="W96" s="20"/>
      <c r="X96" s="337">
        <v>133.99809844677793</v>
      </c>
      <c r="Y96" s="337" t="s">
        <v>249</v>
      </c>
      <c r="Z96" s="337" t="s">
        <v>249</v>
      </c>
      <c r="AA96" s="337" t="s">
        <v>249</v>
      </c>
      <c r="AB96" s="337" t="s">
        <v>249</v>
      </c>
      <c r="AC96" s="78"/>
    </row>
    <row r="97" spans="1:29" s="76" customFormat="1" ht="11.25" x14ac:dyDescent="0.15">
      <c r="A97" s="78"/>
      <c r="B97" s="336" t="s">
        <v>127</v>
      </c>
      <c r="C97" s="592"/>
      <c r="D97" s="589"/>
      <c r="E97" s="20"/>
      <c r="F97" s="337"/>
      <c r="G97" s="337"/>
      <c r="H97" s="337"/>
      <c r="I97" s="337"/>
      <c r="J97" s="337"/>
      <c r="K97" s="337"/>
      <c r="L97" s="337"/>
      <c r="M97" s="337"/>
      <c r="N97" s="20"/>
      <c r="O97" s="337"/>
      <c r="P97" s="337"/>
      <c r="Q97" s="337"/>
      <c r="R97" s="337"/>
      <c r="S97" s="337"/>
      <c r="T97" s="337"/>
      <c r="U97" s="337"/>
      <c r="V97" s="337">
        <v>145.13795345055377</v>
      </c>
      <c r="W97" s="20"/>
      <c r="X97" s="337">
        <v>135.89244680900129</v>
      </c>
      <c r="Y97" s="337" t="s">
        <v>249</v>
      </c>
      <c r="Z97" s="337" t="s">
        <v>249</v>
      </c>
      <c r="AA97" s="337" t="s">
        <v>249</v>
      </c>
      <c r="AB97" s="337" t="s">
        <v>249</v>
      </c>
      <c r="AC97" s="78"/>
    </row>
    <row r="98" spans="1:29" s="76" customFormat="1" ht="11.25" x14ac:dyDescent="0.15">
      <c r="A98" s="78"/>
      <c r="B98" s="336" t="s">
        <v>125</v>
      </c>
      <c r="C98" s="593"/>
      <c r="D98" s="590"/>
      <c r="E98" s="20"/>
      <c r="F98" s="337"/>
      <c r="G98" s="337"/>
      <c r="H98" s="337"/>
      <c r="I98" s="337"/>
      <c r="J98" s="337"/>
      <c r="K98" s="337"/>
      <c r="L98" s="337"/>
      <c r="M98" s="337"/>
      <c r="N98" s="20"/>
      <c r="O98" s="337"/>
      <c r="P98" s="337"/>
      <c r="Q98" s="337"/>
      <c r="R98" s="337"/>
      <c r="S98" s="337"/>
      <c r="T98" s="337"/>
      <c r="U98" s="337"/>
      <c r="V98" s="337">
        <v>145.15515789473687</v>
      </c>
      <c r="W98" s="20"/>
      <c r="X98" s="337">
        <v>135.90252631578949</v>
      </c>
      <c r="Y98" s="337" t="s">
        <v>249</v>
      </c>
      <c r="Z98" s="337" t="s">
        <v>249</v>
      </c>
      <c r="AA98" s="337" t="s">
        <v>249</v>
      </c>
      <c r="AB98" s="337" t="s">
        <v>249</v>
      </c>
      <c r="AC98" s="78"/>
    </row>
    <row r="99" spans="1:29" s="76" customFormat="1" ht="11.25" x14ac:dyDescent="0.15">
      <c r="A99" s="78"/>
      <c r="B99" s="582" t="s">
        <v>344</v>
      </c>
      <c r="C99" s="583"/>
      <c r="D99" s="583"/>
      <c r="E99" s="583"/>
      <c r="F99" s="583"/>
      <c r="G99" s="583"/>
      <c r="H99" s="583"/>
      <c r="I99" s="583"/>
      <c r="J99" s="583"/>
      <c r="K99" s="583"/>
      <c r="L99" s="583"/>
      <c r="M99" s="583"/>
      <c r="N99" s="583"/>
      <c r="O99" s="583"/>
      <c r="P99" s="583"/>
      <c r="Q99" s="583"/>
      <c r="R99" s="583"/>
      <c r="S99" s="583"/>
      <c r="T99" s="583"/>
      <c r="U99" s="583"/>
      <c r="V99" s="583"/>
      <c r="W99" s="583"/>
      <c r="X99" s="583"/>
      <c r="Y99" s="583"/>
      <c r="Z99" s="583"/>
      <c r="AA99" s="583"/>
      <c r="AB99" s="584"/>
      <c r="AC99" s="78"/>
    </row>
    <row r="100" spans="1:29" s="76" customFormat="1" ht="11.45" customHeight="1" x14ac:dyDescent="0.15">
      <c r="A100" s="78"/>
      <c r="B100" s="336" t="s">
        <v>131</v>
      </c>
      <c r="C100" s="591" t="s">
        <v>285</v>
      </c>
      <c r="D100" s="588"/>
      <c r="E100" s="20"/>
      <c r="F100" s="337"/>
      <c r="G100" s="337"/>
      <c r="H100" s="337"/>
      <c r="I100" s="337"/>
      <c r="J100" s="337"/>
      <c r="K100" s="337"/>
      <c r="L100" s="337"/>
      <c r="M100" s="337"/>
      <c r="N100" s="9"/>
      <c r="O100" s="337"/>
      <c r="P100" s="337"/>
      <c r="Q100" s="337"/>
      <c r="R100" s="337"/>
      <c r="S100" s="337"/>
      <c r="T100" s="337"/>
      <c r="U100" s="337"/>
      <c r="V100" s="337">
        <v>161.74024709232063</v>
      </c>
      <c r="W100" s="9"/>
      <c r="X100" s="337">
        <v>157.83763976914793</v>
      </c>
      <c r="Y100" s="337" t="s">
        <v>249</v>
      </c>
      <c r="Z100" s="337" t="s">
        <v>249</v>
      </c>
      <c r="AA100" s="337" t="s">
        <v>249</v>
      </c>
      <c r="AB100" s="337" t="s">
        <v>249</v>
      </c>
      <c r="AC100" s="78"/>
    </row>
    <row r="101" spans="1:29" s="76" customFormat="1" ht="11.25" x14ac:dyDescent="0.15">
      <c r="A101" s="78"/>
      <c r="B101" s="336" t="s">
        <v>132</v>
      </c>
      <c r="C101" s="592"/>
      <c r="D101" s="589"/>
      <c r="E101" s="20"/>
      <c r="F101" s="337"/>
      <c r="G101" s="337"/>
      <c r="H101" s="337"/>
      <c r="I101" s="337"/>
      <c r="J101" s="337"/>
      <c r="K101" s="337"/>
      <c r="L101" s="337"/>
      <c r="M101" s="337"/>
      <c r="N101" s="9"/>
      <c r="O101" s="337"/>
      <c r="P101" s="337"/>
      <c r="Q101" s="337"/>
      <c r="R101" s="337"/>
      <c r="S101" s="337"/>
      <c r="T101" s="337"/>
      <c r="U101" s="337"/>
      <c r="V101" s="337">
        <v>151.15099796579563</v>
      </c>
      <c r="W101" s="9"/>
      <c r="X101" s="337">
        <v>146.40262715555545</v>
      </c>
      <c r="Y101" s="337" t="s">
        <v>249</v>
      </c>
      <c r="Z101" s="337" t="s">
        <v>249</v>
      </c>
      <c r="AA101" s="337" t="s">
        <v>249</v>
      </c>
      <c r="AB101" s="337" t="s">
        <v>249</v>
      </c>
      <c r="AC101" s="78"/>
    </row>
    <row r="102" spans="1:29" s="76" customFormat="1" ht="11.25" x14ac:dyDescent="0.15">
      <c r="A102" s="78"/>
      <c r="B102" s="336" t="s">
        <v>129</v>
      </c>
      <c r="C102" s="592"/>
      <c r="D102" s="589"/>
      <c r="E102" s="20"/>
      <c r="F102" s="337"/>
      <c r="G102" s="337"/>
      <c r="H102" s="337"/>
      <c r="I102" s="337"/>
      <c r="J102" s="337"/>
      <c r="K102" s="337"/>
      <c r="L102" s="337"/>
      <c r="M102" s="337"/>
      <c r="N102" s="9"/>
      <c r="O102" s="337"/>
      <c r="P102" s="337"/>
      <c r="Q102" s="337"/>
      <c r="R102" s="337"/>
      <c r="S102" s="337"/>
      <c r="T102" s="337"/>
      <c r="U102" s="337"/>
      <c r="V102" s="337">
        <v>175.10131593435801</v>
      </c>
      <c r="W102" s="9"/>
      <c r="X102" s="337">
        <v>174.13161403512419</v>
      </c>
      <c r="Y102" s="337" t="s">
        <v>249</v>
      </c>
      <c r="Z102" s="337" t="s">
        <v>249</v>
      </c>
      <c r="AA102" s="337" t="s">
        <v>249</v>
      </c>
      <c r="AB102" s="337" t="s">
        <v>249</v>
      </c>
      <c r="AC102" s="78"/>
    </row>
    <row r="103" spans="1:29" s="76" customFormat="1" ht="11.25" x14ac:dyDescent="0.15">
      <c r="A103" s="78"/>
      <c r="B103" s="336" t="s">
        <v>128</v>
      </c>
      <c r="C103" s="592"/>
      <c r="D103" s="589"/>
      <c r="E103" s="20"/>
      <c r="F103" s="337"/>
      <c r="G103" s="337"/>
      <c r="H103" s="337"/>
      <c r="I103" s="337"/>
      <c r="J103" s="337"/>
      <c r="K103" s="337"/>
      <c r="L103" s="337"/>
      <c r="M103" s="337"/>
      <c r="N103" s="9"/>
      <c r="O103" s="337"/>
      <c r="P103" s="337"/>
      <c r="Q103" s="337"/>
      <c r="R103" s="337"/>
      <c r="S103" s="337"/>
      <c r="T103" s="337"/>
      <c r="U103" s="337"/>
      <c r="V103" s="337">
        <v>156.91952423368826</v>
      </c>
      <c r="W103" s="9"/>
      <c r="X103" s="337">
        <v>154.60967258728007</v>
      </c>
      <c r="Y103" s="337" t="s">
        <v>249</v>
      </c>
      <c r="Z103" s="337" t="s">
        <v>249</v>
      </c>
      <c r="AA103" s="337" t="s">
        <v>249</v>
      </c>
      <c r="AB103" s="337" t="s">
        <v>249</v>
      </c>
      <c r="AC103" s="78"/>
    </row>
    <row r="104" spans="1:29" s="76" customFormat="1" ht="11.25" x14ac:dyDescent="0.15">
      <c r="A104" s="78"/>
      <c r="B104" s="336" t="s">
        <v>133</v>
      </c>
      <c r="C104" s="592"/>
      <c r="D104" s="589"/>
      <c r="E104" s="20"/>
      <c r="F104" s="337"/>
      <c r="G104" s="337"/>
      <c r="H104" s="337"/>
      <c r="I104" s="337"/>
      <c r="J104" s="337"/>
      <c r="K104" s="337"/>
      <c r="L104" s="337"/>
      <c r="M104" s="337"/>
      <c r="N104" s="9"/>
      <c r="O104" s="337"/>
      <c r="P104" s="337"/>
      <c r="Q104" s="337"/>
      <c r="R104" s="337"/>
      <c r="S104" s="337"/>
      <c r="T104" s="337"/>
      <c r="U104" s="337"/>
      <c r="V104" s="337">
        <v>158.85385581562713</v>
      </c>
      <c r="W104" s="9"/>
      <c r="X104" s="337">
        <v>155.35513568129818</v>
      </c>
      <c r="Y104" s="337" t="s">
        <v>249</v>
      </c>
      <c r="Z104" s="337" t="s">
        <v>249</v>
      </c>
      <c r="AA104" s="337" t="s">
        <v>249</v>
      </c>
      <c r="AB104" s="337" t="s">
        <v>249</v>
      </c>
      <c r="AC104" s="78"/>
    </row>
    <row r="105" spans="1:29" s="76" customFormat="1" ht="11.25" x14ac:dyDescent="0.15">
      <c r="A105" s="78"/>
      <c r="B105" s="336" t="s">
        <v>123</v>
      </c>
      <c r="C105" s="592"/>
      <c r="D105" s="589"/>
      <c r="E105" s="9"/>
      <c r="F105" s="337"/>
      <c r="G105" s="337"/>
      <c r="H105" s="337"/>
      <c r="I105" s="337"/>
      <c r="J105" s="337"/>
      <c r="K105" s="337"/>
      <c r="L105" s="337"/>
      <c r="M105" s="337"/>
      <c r="N105" s="9"/>
      <c r="O105" s="337"/>
      <c r="P105" s="337"/>
      <c r="Q105" s="337"/>
      <c r="R105" s="337"/>
      <c r="S105" s="337"/>
      <c r="T105" s="337"/>
      <c r="U105" s="337"/>
      <c r="V105" s="337">
        <v>148.99979366015424</v>
      </c>
      <c r="W105" s="9"/>
      <c r="X105" s="337">
        <v>146.0549125463701</v>
      </c>
      <c r="Y105" s="337" t="s">
        <v>249</v>
      </c>
      <c r="Z105" s="337" t="s">
        <v>249</v>
      </c>
      <c r="AA105" s="337" t="s">
        <v>249</v>
      </c>
      <c r="AB105" s="337" t="s">
        <v>249</v>
      </c>
      <c r="AC105" s="78"/>
    </row>
    <row r="106" spans="1:29" s="76" customFormat="1" ht="11.25" x14ac:dyDescent="0.15">
      <c r="A106" s="78"/>
      <c r="B106" s="336" t="s">
        <v>122</v>
      </c>
      <c r="C106" s="592"/>
      <c r="D106" s="589"/>
      <c r="E106" s="9"/>
      <c r="F106" s="337"/>
      <c r="G106" s="337"/>
      <c r="H106" s="337"/>
      <c r="I106" s="337"/>
      <c r="J106" s="337"/>
      <c r="K106" s="337"/>
      <c r="L106" s="337"/>
      <c r="M106" s="337"/>
      <c r="N106" s="9"/>
      <c r="O106" s="337"/>
      <c r="P106" s="337"/>
      <c r="Q106" s="337"/>
      <c r="R106" s="337"/>
      <c r="S106" s="337"/>
      <c r="T106" s="337"/>
      <c r="U106" s="337"/>
      <c r="V106" s="337">
        <v>156.28960198701421</v>
      </c>
      <c r="W106" s="9"/>
      <c r="X106" s="337">
        <v>154.56103250572039</v>
      </c>
      <c r="Y106" s="337" t="s">
        <v>249</v>
      </c>
      <c r="Z106" s="337" t="s">
        <v>249</v>
      </c>
      <c r="AA106" s="337" t="s">
        <v>249</v>
      </c>
      <c r="AB106" s="337" t="s">
        <v>249</v>
      </c>
      <c r="AC106" s="78"/>
    </row>
    <row r="107" spans="1:29" s="76" customFormat="1" ht="11.25" x14ac:dyDescent="0.15">
      <c r="A107" s="78"/>
      <c r="B107" s="336" t="s">
        <v>126</v>
      </c>
      <c r="C107" s="592"/>
      <c r="D107" s="589"/>
      <c r="E107" s="9"/>
      <c r="F107" s="337"/>
      <c r="G107" s="337"/>
      <c r="H107" s="337"/>
      <c r="I107" s="337"/>
      <c r="J107" s="337"/>
      <c r="K107" s="337"/>
      <c r="L107" s="337"/>
      <c r="M107" s="337"/>
      <c r="N107" s="9"/>
      <c r="O107" s="337"/>
      <c r="P107" s="337"/>
      <c r="Q107" s="337"/>
      <c r="R107" s="337"/>
      <c r="S107" s="337"/>
      <c r="T107" s="337"/>
      <c r="U107" s="337"/>
      <c r="V107" s="337">
        <v>171.61945898212281</v>
      </c>
      <c r="W107" s="9"/>
      <c r="X107" s="337">
        <v>169.13148791363548</v>
      </c>
      <c r="Y107" s="337" t="s">
        <v>249</v>
      </c>
      <c r="Z107" s="337" t="s">
        <v>249</v>
      </c>
      <c r="AA107" s="337" t="s">
        <v>249</v>
      </c>
      <c r="AB107" s="337" t="s">
        <v>249</v>
      </c>
      <c r="AC107" s="78"/>
    </row>
    <row r="108" spans="1:29" s="76" customFormat="1" ht="11.25" x14ac:dyDescent="0.15">
      <c r="A108" s="78"/>
      <c r="B108" s="336" t="s">
        <v>130</v>
      </c>
      <c r="C108" s="592"/>
      <c r="D108" s="589"/>
      <c r="E108" s="9"/>
      <c r="F108" s="337"/>
      <c r="G108" s="337"/>
      <c r="H108" s="337"/>
      <c r="I108" s="337"/>
      <c r="J108" s="337"/>
      <c r="K108" s="337"/>
      <c r="L108" s="337"/>
      <c r="M108" s="337"/>
      <c r="N108" s="20"/>
      <c r="O108" s="337"/>
      <c r="P108" s="337"/>
      <c r="Q108" s="337"/>
      <c r="R108" s="337"/>
      <c r="S108" s="337"/>
      <c r="T108" s="337"/>
      <c r="U108" s="337"/>
      <c r="V108" s="337">
        <v>154.64168940201483</v>
      </c>
      <c r="W108" s="20"/>
      <c r="X108" s="337">
        <v>152.02721443403107</v>
      </c>
      <c r="Y108" s="337" t="s">
        <v>249</v>
      </c>
      <c r="Z108" s="337" t="s">
        <v>249</v>
      </c>
      <c r="AA108" s="337" t="s">
        <v>249</v>
      </c>
      <c r="AB108" s="337" t="s">
        <v>249</v>
      </c>
      <c r="AC108" s="78"/>
    </row>
    <row r="109" spans="1:29" s="76" customFormat="1" ht="11.25" x14ac:dyDescent="0.15">
      <c r="A109" s="78"/>
      <c r="B109" s="336" t="s">
        <v>135</v>
      </c>
      <c r="C109" s="592"/>
      <c r="D109" s="589"/>
      <c r="E109" s="9"/>
      <c r="F109" s="337"/>
      <c r="G109" s="337"/>
      <c r="H109" s="337"/>
      <c r="I109" s="337"/>
      <c r="J109" s="337"/>
      <c r="K109" s="337"/>
      <c r="L109" s="337"/>
      <c r="M109" s="337"/>
      <c r="N109" s="20"/>
      <c r="O109" s="337"/>
      <c r="P109" s="337"/>
      <c r="Q109" s="337"/>
      <c r="R109" s="337"/>
      <c r="S109" s="337"/>
      <c r="T109" s="337"/>
      <c r="U109" s="337"/>
      <c r="V109" s="337">
        <v>162.94544913692886</v>
      </c>
      <c r="W109" s="20"/>
      <c r="X109" s="337">
        <v>157.99564595618827</v>
      </c>
      <c r="Y109" s="337" t="s">
        <v>249</v>
      </c>
      <c r="Z109" s="337" t="s">
        <v>249</v>
      </c>
      <c r="AA109" s="337" t="s">
        <v>249</v>
      </c>
      <c r="AB109" s="337" t="s">
        <v>249</v>
      </c>
      <c r="AC109" s="78"/>
    </row>
    <row r="110" spans="1:29" s="76" customFormat="1" ht="11.25" x14ac:dyDescent="0.15">
      <c r="A110" s="78"/>
      <c r="B110" s="336" t="s">
        <v>134</v>
      </c>
      <c r="C110" s="592"/>
      <c r="D110" s="589"/>
      <c r="E110" s="20"/>
      <c r="F110" s="337"/>
      <c r="G110" s="337"/>
      <c r="H110" s="337"/>
      <c r="I110" s="337"/>
      <c r="J110" s="337"/>
      <c r="K110" s="337"/>
      <c r="L110" s="337"/>
      <c r="M110" s="337"/>
      <c r="N110" s="20"/>
      <c r="O110" s="337"/>
      <c r="P110" s="337"/>
      <c r="Q110" s="337"/>
      <c r="R110" s="337"/>
      <c r="S110" s="337"/>
      <c r="T110" s="337"/>
      <c r="U110" s="337"/>
      <c r="V110" s="337">
        <v>174.8383080507042</v>
      </c>
      <c r="W110" s="20"/>
      <c r="X110" s="337">
        <v>169.37309976060479</v>
      </c>
      <c r="Y110" s="337" t="s">
        <v>249</v>
      </c>
      <c r="Z110" s="337" t="s">
        <v>249</v>
      </c>
      <c r="AA110" s="337" t="s">
        <v>249</v>
      </c>
      <c r="AB110" s="337" t="s">
        <v>249</v>
      </c>
      <c r="AC110" s="78"/>
    </row>
    <row r="111" spans="1:29" s="76" customFormat="1" ht="11.25" x14ac:dyDescent="0.15">
      <c r="A111" s="78"/>
      <c r="B111" s="336" t="s">
        <v>124</v>
      </c>
      <c r="C111" s="592"/>
      <c r="D111" s="589"/>
      <c r="E111" s="20"/>
      <c r="F111" s="337"/>
      <c r="G111" s="337"/>
      <c r="H111" s="337"/>
      <c r="I111" s="337"/>
      <c r="J111" s="337"/>
      <c r="K111" s="337"/>
      <c r="L111" s="337"/>
      <c r="M111" s="337"/>
      <c r="N111" s="20"/>
      <c r="O111" s="337"/>
      <c r="P111" s="337"/>
      <c r="Q111" s="337"/>
      <c r="R111" s="337"/>
      <c r="S111" s="337"/>
      <c r="T111" s="337"/>
      <c r="U111" s="337"/>
      <c r="V111" s="337">
        <v>152.72879756471397</v>
      </c>
      <c r="W111" s="20"/>
      <c r="X111" s="337">
        <v>148.7685121966617</v>
      </c>
      <c r="Y111" s="337" t="s">
        <v>249</v>
      </c>
      <c r="Z111" s="337" t="s">
        <v>249</v>
      </c>
      <c r="AA111" s="337" t="s">
        <v>249</v>
      </c>
      <c r="AB111" s="337" t="s">
        <v>249</v>
      </c>
      <c r="AC111" s="78"/>
    </row>
    <row r="112" spans="1:29" s="78" customFormat="1" ht="11.25" x14ac:dyDescent="0.15">
      <c r="B112" s="336" t="s">
        <v>127</v>
      </c>
      <c r="C112" s="592"/>
      <c r="D112" s="589"/>
      <c r="E112" s="20"/>
      <c r="F112" s="337"/>
      <c r="G112" s="337"/>
      <c r="H112" s="337"/>
      <c r="I112" s="337"/>
      <c r="J112" s="337"/>
      <c r="K112" s="337"/>
      <c r="L112" s="337"/>
      <c r="M112" s="337"/>
      <c r="N112" s="20"/>
      <c r="O112" s="337"/>
      <c r="P112" s="337"/>
      <c r="Q112" s="337"/>
      <c r="R112" s="337"/>
      <c r="S112" s="337"/>
      <c r="T112" s="337"/>
      <c r="U112" s="337"/>
      <c r="V112" s="337">
        <v>157.65876677095545</v>
      </c>
      <c r="W112" s="20"/>
      <c r="X112" s="337">
        <v>151.4252602254511</v>
      </c>
      <c r="Y112" s="337" t="s">
        <v>249</v>
      </c>
      <c r="Z112" s="337" t="s">
        <v>249</v>
      </c>
      <c r="AA112" s="337" t="s">
        <v>249</v>
      </c>
      <c r="AB112" s="337" t="s">
        <v>249</v>
      </c>
    </row>
    <row r="113" spans="2:28" x14ac:dyDescent="0.2">
      <c r="B113" s="336" t="s">
        <v>125</v>
      </c>
      <c r="C113" s="593"/>
      <c r="D113" s="590"/>
      <c r="E113" s="20"/>
      <c r="F113" s="337"/>
      <c r="G113" s="337"/>
      <c r="H113" s="337"/>
      <c r="I113" s="337"/>
      <c r="J113" s="337"/>
      <c r="K113" s="337"/>
      <c r="L113" s="337"/>
      <c r="M113" s="337"/>
      <c r="N113" s="20"/>
      <c r="O113" s="337"/>
      <c r="P113" s="337"/>
      <c r="Q113" s="337"/>
      <c r="R113" s="337"/>
      <c r="S113" s="337"/>
      <c r="T113" s="337"/>
      <c r="U113" s="337"/>
      <c r="V113" s="337">
        <v>157.68002544450391</v>
      </c>
      <c r="W113" s="20"/>
      <c r="X113" s="337">
        <v>151.43939386555653</v>
      </c>
      <c r="Y113" s="337" t="s">
        <v>249</v>
      </c>
      <c r="Z113" s="337" t="s">
        <v>249</v>
      </c>
      <c r="AA113" s="337" t="s">
        <v>249</v>
      </c>
      <c r="AB113" s="337" t="s">
        <v>249</v>
      </c>
    </row>
    <row r="114" spans="2:28" x14ac:dyDescent="0.2">
      <c r="R114" s="92"/>
      <c r="S114" s="334"/>
    </row>
    <row r="115" spans="2:28" x14ac:dyDescent="0.2">
      <c r="R115" s="92"/>
      <c r="S115" s="334"/>
    </row>
  </sheetData>
  <mergeCells count="29">
    <mergeCell ref="C85:C98"/>
    <mergeCell ref="D85:D98"/>
    <mergeCell ref="B99:AB99"/>
    <mergeCell ref="C100:C113"/>
    <mergeCell ref="D100:D113"/>
    <mergeCell ref="B69:AB69"/>
    <mergeCell ref="C70:C83"/>
    <mergeCell ref="D70:D83"/>
    <mergeCell ref="B84:AB84"/>
    <mergeCell ref="B63:B68"/>
    <mergeCell ref="C63:C68"/>
    <mergeCell ref="D63:D64"/>
    <mergeCell ref="F63:M63"/>
    <mergeCell ref="F64:M64"/>
    <mergeCell ref="F9:M9"/>
    <mergeCell ref="B14:AB14"/>
    <mergeCell ref="C15:C28"/>
    <mergeCell ref="D15:D28"/>
    <mergeCell ref="B3:M3"/>
    <mergeCell ref="B8:B13"/>
    <mergeCell ref="C8:C13"/>
    <mergeCell ref="D8:D9"/>
    <mergeCell ref="F8:M8"/>
    <mergeCell ref="B29:AB29"/>
    <mergeCell ref="C30:C43"/>
    <mergeCell ref="D30:D43"/>
    <mergeCell ref="C45:C58"/>
    <mergeCell ref="D45:D58"/>
    <mergeCell ref="B44:AB44"/>
  </mergeCells>
  <pageMargins left="0.7" right="0.7" top="0.75" bottom="0.75" header="0.3" footer="0.3"/>
  <pageSetup paperSize="9"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5">
    <tabColor theme="7" tint="0.79998168889431442"/>
    <pageSetUpPr autoPageBreaks="0"/>
  </sheetPr>
  <dimension ref="A1:AE373"/>
  <sheetViews>
    <sheetView zoomScaleNormal="100" workbookViewId="0"/>
  </sheetViews>
  <sheetFormatPr defaultColWidth="0" defaultRowHeight="12.75" zeroHeight="1" x14ac:dyDescent="0.2"/>
  <cols>
    <col min="1" max="1" width="8.875" style="126" customWidth="1"/>
    <col min="2" max="2" width="41.5" style="2" customWidth="1"/>
    <col min="3" max="3" width="15.625" style="2" customWidth="1"/>
    <col min="4" max="10" width="15.625" style="126" customWidth="1"/>
    <col min="11" max="11" width="1.375" style="126" customWidth="1"/>
    <col min="12" max="19" width="15.625" style="126" customWidth="1"/>
    <col min="20" max="20" width="1.375" style="126" customWidth="1"/>
    <col min="21" max="25" width="15.625" style="126" customWidth="1"/>
    <col min="26" max="26" width="8.875" style="126" customWidth="1"/>
    <col min="27" max="31" width="0" style="2" hidden="1" customWidth="1"/>
    <col min="32" max="16384" width="8.875" style="2" hidden="1"/>
  </cols>
  <sheetData>
    <row r="1" spans="1:30" s="1" customFormat="1" x14ac:dyDescent="0.2"/>
    <row r="2" spans="1:30" s="1" customFormat="1" ht="18" x14ac:dyDescent="0.25">
      <c r="B2" s="3" t="s">
        <v>349</v>
      </c>
      <c r="C2" s="3"/>
      <c r="D2" s="3"/>
      <c r="E2" s="3"/>
      <c r="F2" s="3"/>
      <c r="G2" s="3"/>
      <c r="H2" s="3"/>
      <c r="I2" s="3"/>
      <c r="Q2" s="3"/>
    </row>
    <row r="3" spans="1:30" s="1" customFormat="1" ht="29.25" customHeight="1" x14ac:dyDescent="0.2">
      <c r="B3" s="597" t="s">
        <v>350</v>
      </c>
      <c r="C3" s="597"/>
      <c r="D3" s="597"/>
      <c r="E3" s="597"/>
      <c r="F3" s="597"/>
      <c r="G3" s="597"/>
      <c r="H3" s="597"/>
      <c r="I3" s="597"/>
      <c r="J3" s="597"/>
      <c r="K3" s="597"/>
      <c r="L3" s="597"/>
      <c r="M3" s="4"/>
      <c r="N3" s="4"/>
      <c r="O3" s="4"/>
      <c r="P3" s="4"/>
      <c r="Q3" s="4"/>
      <c r="R3" s="4"/>
      <c r="S3" s="4"/>
      <c r="T3" s="4"/>
      <c r="U3" s="4"/>
      <c r="V3" s="4"/>
      <c r="W3" s="4"/>
      <c r="X3" s="4"/>
      <c r="Y3" s="4"/>
      <c r="Z3" s="4"/>
      <c r="AA3" s="4"/>
      <c r="AB3" s="4"/>
      <c r="AC3" s="4"/>
      <c r="AD3" s="4"/>
    </row>
    <row r="4" spans="1:30" s="1" customFormat="1" x14ac:dyDescent="0.2"/>
    <row r="5" spans="1:30" s="5" customFormat="1" x14ac:dyDescent="0.2"/>
    <row r="6" spans="1:30" s="126" customFormat="1" x14ac:dyDescent="0.2"/>
    <row r="7" spans="1:30" s="127" customFormat="1" x14ac:dyDescent="0.2">
      <c r="B7" s="138" t="s">
        <v>351</v>
      </c>
    </row>
    <row r="8" spans="1:30" s="126" customFormat="1" x14ac:dyDescent="0.2"/>
    <row r="9" spans="1:30" x14ac:dyDescent="0.2">
      <c r="B9" s="128" t="s">
        <v>352</v>
      </c>
      <c r="C9" s="129">
        <f>G17</f>
        <v>102.2</v>
      </c>
    </row>
    <row r="10" spans="1:30" s="134" customFormat="1" x14ac:dyDescent="0.2"/>
    <row r="11" spans="1:30" s="130" customFormat="1" ht="11.25" x14ac:dyDescent="0.15">
      <c r="A11" s="135"/>
      <c r="B11" s="598"/>
      <c r="C11" s="451" t="s">
        <v>204</v>
      </c>
      <c r="D11" s="452"/>
      <c r="E11" s="452"/>
      <c r="F11" s="452"/>
      <c r="G11" s="452"/>
      <c r="H11" s="452"/>
      <c r="I11" s="452"/>
      <c r="J11" s="453"/>
      <c r="K11" s="20"/>
      <c r="L11" s="338" t="s">
        <v>289</v>
      </c>
      <c r="M11" s="339"/>
      <c r="N11" s="339"/>
      <c r="O11" s="339"/>
      <c r="P11" s="339"/>
      <c r="Q11" s="339"/>
      <c r="R11" s="339"/>
      <c r="S11" s="339"/>
      <c r="T11" s="20"/>
      <c r="U11" s="339"/>
      <c r="V11" s="339"/>
      <c r="W11" s="339"/>
      <c r="X11" s="339"/>
      <c r="Y11" s="340"/>
      <c r="Z11" s="135"/>
    </row>
    <row r="12" spans="1:30" s="130" customFormat="1" ht="11.25" customHeight="1" x14ac:dyDescent="0.15">
      <c r="A12" s="135"/>
      <c r="B12" s="598"/>
      <c r="C12" s="442" t="s">
        <v>207</v>
      </c>
      <c r="D12" s="443"/>
      <c r="E12" s="443"/>
      <c r="F12" s="443"/>
      <c r="G12" s="443"/>
      <c r="H12" s="443"/>
      <c r="I12" s="443"/>
      <c r="J12" s="444"/>
      <c r="K12" s="20"/>
      <c r="L12" s="341" t="s">
        <v>290</v>
      </c>
      <c r="M12" s="342"/>
      <c r="N12" s="342"/>
      <c r="O12" s="342"/>
      <c r="P12" s="342"/>
      <c r="Q12" s="342"/>
      <c r="R12" s="342"/>
      <c r="S12" s="342"/>
      <c r="T12" s="20"/>
      <c r="U12" s="342"/>
      <c r="V12" s="342"/>
      <c r="W12" s="342"/>
      <c r="X12" s="342"/>
      <c r="Y12" s="343"/>
      <c r="Z12" s="135"/>
    </row>
    <row r="13" spans="1:30" s="130" customFormat="1" ht="11.25" x14ac:dyDescent="0.15">
      <c r="A13" s="135"/>
      <c r="B13" s="131" t="s">
        <v>353</v>
      </c>
      <c r="C13" s="132" t="s">
        <v>354</v>
      </c>
      <c r="D13" s="132" t="s">
        <v>355</v>
      </c>
      <c r="E13" s="132" t="s">
        <v>356</v>
      </c>
      <c r="F13" s="132" t="s">
        <v>357</v>
      </c>
      <c r="G13" s="132" t="s">
        <v>358</v>
      </c>
      <c r="H13" s="132" t="s">
        <v>359</v>
      </c>
      <c r="I13" s="132" t="s">
        <v>360</v>
      </c>
      <c r="J13" s="132" t="s">
        <v>361</v>
      </c>
      <c r="K13" s="20"/>
      <c r="L13" s="132" t="s">
        <v>361</v>
      </c>
      <c r="M13" s="132" t="s">
        <v>362</v>
      </c>
      <c r="N13" s="132" t="s">
        <v>363</v>
      </c>
      <c r="O13" s="132" t="s">
        <v>364</v>
      </c>
      <c r="P13" s="132" t="s">
        <v>365</v>
      </c>
      <c r="Q13" s="132" t="s">
        <v>366</v>
      </c>
      <c r="R13" s="132" t="s">
        <v>367</v>
      </c>
      <c r="S13" s="132" t="s">
        <v>368</v>
      </c>
      <c r="T13" s="20"/>
      <c r="U13" s="132" t="s">
        <v>369</v>
      </c>
      <c r="V13" s="132" t="s">
        <v>369</v>
      </c>
      <c r="W13" s="132" t="s">
        <v>370</v>
      </c>
      <c r="X13" s="132" t="s">
        <v>370</v>
      </c>
      <c r="Y13" s="132" t="s">
        <v>371</v>
      </c>
      <c r="Z13" s="135"/>
    </row>
    <row r="14" spans="1:30" s="130" customFormat="1" ht="27" customHeight="1" x14ac:dyDescent="0.15">
      <c r="A14" s="135"/>
      <c r="B14" s="10" t="s">
        <v>305</v>
      </c>
      <c r="C14" s="11" t="s">
        <v>346</v>
      </c>
      <c r="D14" s="11" t="s">
        <v>372</v>
      </c>
      <c r="E14" s="11" t="s">
        <v>347</v>
      </c>
      <c r="F14" s="11" t="s">
        <v>348</v>
      </c>
      <c r="G14" s="11" t="s">
        <v>148</v>
      </c>
      <c r="H14" s="12" t="s">
        <v>149</v>
      </c>
      <c r="I14" s="11" t="s">
        <v>150</v>
      </c>
      <c r="J14" s="11" t="s">
        <v>151</v>
      </c>
      <c r="K14" s="20"/>
      <c r="L14" s="13" t="s">
        <v>152</v>
      </c>
      <c r="M14" s="13" t="s">
        <v>153</v>
      </c>
      <c r="N14" s="13" t="s">
        <v>154</v>
      </c>
      <c r="O14" s="14" t="s">
        <v>155</v>
      </c>
      <c r="P14" s="13" t="s">
        <v>156</v>
      </c>
      <c r="Q14" s="13" t="s">
        <v>157</v>
      </c>
      <c r="R14" s="13" t="s">
        <v>158</v>
      </c>
      <c r="S14" s="13" t="s">
        <v>110</v>
      </c>
      <c r="T14" s="20"/>
      <c r="U14" s="13" t="s">
        <v>306</v>
      </c>
      <c r="V14" s="13" t="s">
        <v>306</v>
      </c>
      <c r="W14" s="13" t="s">
        <v>307</v>
      </c>
      <c r="X14" s="13" t="s">
        <v>307</v>
      </c>
      <c r="Y14" s="13" t="s">
        <v>210</v>
      </c>
      <c r="Z14" s="135"/>
    </row>
    <row r="15" spans="1:30" s="130" customFormat="1" ht="27" customHeight="1" x14ac:dyDescent="0.15">
      <c r="A15" s="135"/>
      <c r="B15" s="10" t="s">
        <v>109</v>
      </c>
      <c r="C15" s="11" t="s">
        <v>143</v>
      </c>
      <c r="D15" s="11" t="s">
        <v>145</v>
      </c>
      <c r="E15" s="11" t="s">
        <v>146</v>
      </c>
      <c r="F15" s="11" t="s">
        <v>147</v>
      </c>
      <c r="G15" s="11" t="s">
        <v>148</v>
      </c>
      <c r="H15" s="12" t="s">
        <v>149</v>
      </c>
      <c r="I15" s="11" t="s">
        <v>150</v>
      </c>
      <c r="J15" s="11" t="s">
        <v>151</v>
      </c>
      <c r="K15" s="9"/>
      <c r="L15" s="13" t="s">
        <v>152</v>
      </c>
      <c r="M15" s="13" t="s">
        <v>153</v>
      </c>
      <c r="N15" s="13" t="s">
        <v>154</v>
      </c>
      <c r="O15" s="14" t="s">
        <v>155</v>
      </c>
      <c r="P15" s="13" t="s">
        <v>156</v>
      </c>
      <c r="Q15" s="13" t="s">
        <v>157</v>
      </c>
      <c r="R15" s="13" t="s">
        <v>158</v>
      </c>
      <c r="S15" s="13" t="s">
        <v>110</v>
      </c>
      <c r="T15" s="9"/>
      <c r="U15" s="13" t="s">
        <v>159</v>
      </c>
      <c r="V15" s="13" t="s">
        <v>160</v>
      </c>
      <c r="W15" s="13" t="s">
        <v>161</v>
      </c>
      <c r="X15" s="13" t="s">
        <v>162</v>
      </c>
      <c r="Y15" s="13" t="s">
        <v>210</v>
      </c>
      <c r="Z15" s="135"/>
    </row>
    <row r="16" spans="1:30" s="130" customFormat="1" ht="11.25" x14ac:dyDescent="0.15">
      <c r="A16" s="135"/>
      <c r="B16" s="10" t="s">
        <v>211</v>
      </c>
      <c r="C16" s="15" t="s">
        <v>212</v>
      </c>
      <c r="D16" s="15" t="s">
        <v>213</v>
      </c>
      <c r="E16" s="15" t="s">
        <v>214</v>
      </c>
      <c r="F16" s="15" t="s">
        <v>215</v>
      </c>
      <c r="G16" s="15" t="s">
        <v>216</v>
      </c>
      <c r="H16" s="16" t="s">
        <v>217</v>
      </c>
      <c r="I16" s="15" t="s">
        <v>218</v>
      </c>
      <c r="J16" s="15" t="s">
        <v>219</v>
      </c>
      <c r="K16" s="20"/>
      <c r="L16" s="15" t="s">
        <v>220</v>
      </c>
      <c r="M16" s="15" t="s">
        <v>221</v>
      </c>
      <c r="N16" s="15" t="s">
        <v>222</v>
      </c>
      <c r="O16" s="17" t="s">
        <v>223</v>
      </c>
      <c r="P16" s="15" t="s">
        <v>224</v>
      </c>
      <c r="Q16" s="15" t="s">
        <v>225</v>
      </c>
      <c r="R16" s="15" t="s">
        <v>226</v>
      </c>
      <c r="S16" s="15" t="s">
        <v>227</v>
      </c>
      <c r="T16" s="20"/>
      <c r="U16" s="15" t="s">
        <v>228</v>
      </c>
      <c r="V16" s="15" t="s">
        <v>229</v>
      </c>
      <c r="W16" s="15" t="s">
        <v>230</v>
      </c>
      <c r="X16" s="15" t="s">
        <v>231</v>
      </c>
      <c r="Y16" s="15" t="s">
        <v>232</v>
      </c>
      <c r="Z16" s="135"/>
    </row>
    <row r="17" spans="1:26" s="130" customFormat="1" ht="11.25" x14ac:dyDescent="0.15">
      <c r="A17" s="135"/>
      <c r="B17" s="133" t="s">
        <v>349</v>
      </c>
      <c r="C17" s="250">
        <f>_xlfn.IFNA(VLOOKUP(C13,$B$34:$C$1500,2, FALSE),"-")</f>
        <v>99.9</v>
      </c>
      <c r="D17" s="250">
        <f t="shared" ref="D17:Y17" si="0">_xlfn.IFNA(VLOOKUP(D13,$B$34:$C$1500,2, FALSE),"-")</f>
        <v>100.1</v>
      </c>
      <c r="E17" s="250">
        <f t="shared" si="0"/>
        <v>100.4</v>
      </c>
      <c r="F17" s="250">
        <f t="shared" si="0"/>
        <v>101</v>
      </c>
      <c r="G17" s="250">
        <f t="shared" si="0"/>
        <v>102.2</v>
      </c>
      <c r="H17" s="250">
        <f t="shared" si="0"/>
        <v>103.5</v>
      </c>
      <c r="I17" s="250">
        <f t="shared" si="0"/>
        <v>105</v>
      </c>
      <c r="J17" s="250">
        <f t="shared" si="0"/>
        <v>105.9</v>
      </c>
      <c r="K17" s="20"/>
      <c r="L17" s="250">
        <f>_xlfn.IFNA(VLOOKUP(L13,$B$34:$C$1500,2, FALSE),"-")</f>
        <v>105.9</v>
      </c>
      <c r="M17" s="250">
        <f t="shared" si="0"/>
        <v>107.1</v>
      </c>
      <c r="N17" s="250">
        <f t="shared" si="0"/>
        <v>107.9</v>
      </c>
      <c r="O17" s="250">
        <f>_xlfn.IFNA(VLOOKUP(O13,$B$34:$C$1500,2, FALSE),"-")</f>
        <v>108.5</v>
      </c>
      <c r="P17" s="250">
        <f t="shared" si="0"/>
        <v>108.8</v>
      </c>
      <c r="Q17" s="250">
        <f t="shared" si="0"/>
        <v>109.4</v>
      </c>
      <c r="R17" s="250">
        <f t="shared" si="0"/>
        <v>111.4</v>
      </c>
      <c r="S17" s="250">
        <f t="shared" si="0"/>
        <v>114.7</v>
      </c>
      <c r="T17" s="20"/>
      <c r="U17" s="250">
        <f t="shared" si="0"/>
        <v>120.5</v>
      </c>
      <c r="V17" s="250" t="s">
        <v>249</v>
      </c>
      <c r="W17" s="250" t="str">
        <f t="shared" si="0"/>
        <v>-</v>
      </c>
      <c r="X17" s="250" t="str">
        <f t="shared" si="0"/>
        <v>-</v>
      </c>
      <c r="Y17" s="250" t="str">
        <f t="shared" si="0"/>
        <v>-</v>
      </c>
      <c r="Z17" s="135"/>
    </row>
    <row r="18" spans="1:26" s="135" customFormat="1" ht="11.25" x14ac:dyDescent="0.15">
      <c r="B18" s="136"/>
    </row>
    <row r="19" spans="1:26" s="134" customFormat="1" x14ac:dyDescent="0.2">
      <c r="B19" s="137"/>
    </row>
    <row r="20" spans="1:26" s="127" customFormat="1" x14ac:dyDescent="0.2">
      <c r="B20" s="138" t="s">
        <v>373</v>
      </c>
    </row>
    <row r="21" spans="1:26" s="126" customFormat="1" x14ac:dyDescent="0.2"/>
    <row r="22" spans="1:26" s="126" customFormat="1" ht="42.75" customHeight="1" x14ac:dyDescent="0.2">
      <c r="B22" s="139" t="s">
        <v>374</v>
      </c>
      <c r="C22" s="601" t="s">
        <v>375</v>
      </c>
      <c r="D22" s="601"/>
      <c r="E22" s="601"/>
      <c r="F22" s="601"/>
    </row>
    <row r="23" spans="1:26" s="126" customFormat="1" ht="27.75" customHeight="1" x14ac:dyDescent="0.2">
      <c r="B23" s="139" t="s">
        <v>376</v>
      </c>
      <c r="C23" s="599" t="s">
        <v>377</v>
      </c>
      <c r="D23" s="600"/>
      <c r="E23" s="600"/>
      <c r="F23" s="600"/>
    </row>
    <row r="24" spans="1:26" s="126" customFormat="1" x14ac:dyDescent="0.2"/>
    <row r="25" spans="1:26" s="126" customFormat="1" x14ac:dyDescent="0.2"/>
    <row r="26" spans="1:26" ht="38.25" x14ac:dyDescent="0.2">
      <c r="B26" s="283" t="s">
        <v>378</v>
      </c>
      <c r="C26" s="284" t="s">
        <v>379</v>
      </c>
    </row>
    <row r="27" spans="1:26" x14ac:dyDescent="0.2">
      <c r="B27" s="285" t="s">
        <v>380</v>
      </c>
      <c r="C27" s="286" t="s">
        <v>381</v>
      </c>
    </row>
    <row r="28" spans="1:26" x14ac:dyDescent="0.2">
      <c r="B28" s="285" t="s">
        <v>382</v>
      </c>
      <c r="C28" s="286" t="s">
        <v>383</v>
      </c>
    </row>
    <row r="29" spans="1:26" x14ac:dyDescent="0.2">
      <c r="B29" s="285" t="s">
        <v>384</v>
      </c>
      <c r="C29" s="286" t="s">
        <v>385</v>
      </c>
    </row>
    <row r="30" spans="1:26" ht="25.5" x14ac:dyDescent="0.2">
      <c r="B30" s="285" t="s">
        <v>261</v>
      </c>
      <c r="C30" s="286" t="s">
        <v>386</v>
      </c>
    </row>
    <row r="31" spans="1:26" x14ac:dyDescent="0.2">
      <c r="B31" s="285" t="s">
        <v>387</v>
      </c>
      <c r="C31" s="286" t="s">
        <v>388</v>
      </c>
    </row>
    <row r="32" spans="1:26" x14ac:dyDescent="0.2">
      <c r="B32" s="285" t="s">
        <v>389</v>
      </c>
      <c r="C32" s="286" t="s">
        <v>390</v>
      </c>
    </row>
    <row r="33" spans="2:3" x14ac:dyDescent="0.2">
      <c r="B33" s="285" t="s">
        <v>391</v>
      </c>
      <c r="C33" s="286"/>
    </row>
    <row r="34" spans="2:3" x14ac:dyDescent="0.2">
      <c r="B34" s="285" t="s">
        <v>392</v>
      </c>
      <c r="C34" s="287">
        <v>79.400000000000006</v>
      </c>
    </row>
    <row r="35" spans="2:3" x14ac:dyDescent="0.2">
      <c r="B35" s="285" t="s">
        <v>393</v>
      </c>
      <c r="C35" s="287">
        <v>81.400000000000006</v>
      </c>
    </row>
    <row r="36" spans="2:3" x14ac:dyDescent="0.2">
      <c r="B36" s="285" t="s">
        <v>394</v>
      </c>
      <c r="C36" s="287">
        <v>83.3</v>
      </c>
    </row>
    <row r="37" spans="2:3" x14ac:dyDescent="0.2">
      <c r="B37" s="285" t="s">
        <v>395</v>
      </c>
      <c r="C37" s="287">
        <v>86.2</v>
      </c>
    </row>
    <row r="38" spans="2:3" x14ac:dyDescent="0.2">
      <c r="B38" s="285" t="s">
        <v>396</v>
      </c>
      <c r="C38" s="287">
        <v>87.9</v>
      </c>
    </row>
    <row r="39" spans="2:3" x14ac:dyDescent="0.2">
      <c r="B39" s="285" t="s">
        <v>397</v>
      </c>
      <c r="C39" s="287">
        <v>90.1</v>
      </c>
    </row>
    <row r="40" spans="2:3" x14ac:dyDescent="0.2">
      <c r="B40" s="285" t="s">
        <v>398</v>
      </c>
      <c r="C40" s="287">
        <v>93.6</v>
      </c>
    </row>
    <row r="41" spans="2:3" x14ac:dyDescent="0.2">
      <c r="B41" s="285" t="s">
        <v>399</v>
      </c>
      <c r="C41" s="287">
        <v>96</v>
      </c>
    </row>
    <row r="42" spans="2:3" x14ac:dyDescent="0.2">
      <c r="B42" s="285" t="s">
        <v>400</v>
      </c>
      <c r="C42" s="287">
        <v>98.2</v>
      </c>
    </row>
    <row r="43" spans="2:3" x14ac:dyDescent="0.2">
      <c r="B43" s="285" t="s">
        <v>401</v>
      </c>
      <c r="C43" s="287">
        <v>99.6</v>
      </c>
    </row>
    <row r="44" spans="2:3" x14ac:dyDescent="0.2">
      <c r="B44" s="285" t="s">
        <v>402</v>
      </c>
      <c r="C44" s="287">
        <v>100</v>
      </c>
    </row>
    <row r="45" spans="2:3" x14ac:dyDescent="0.2">
      <c r="B45" s="285" t="s">
        <v>403</v>
      </c>
      <c r="C45" s="287">
        <v>101</v>
      </c>
    </row>
    <row r="46" spans="2:3" x14ac:dyDescent="0.2">
      <c r="B46" s="285" t="s">
        <v>404</v>
      </c>
      <c r="C46" s="287">
        <v>103.6</v>
      </c>
    </row>
    <row r="47" spans="2:3" x14ac:dyDescent="0.2">
      <c r="B47" s="285" t="s">
        <v>405</v>
      </c>
      <c r="C47" s="287">
        <v>78.5</v>
      </c>
    </row>
    <row r="48" spans="2:3" x14ac:dyDescent="0.2">
      <c r="B48" s="285" t="s">
        <v>406</v>
      </c>
      <c r="C48" s="287">
        <v>79.3</v>
      </c>
    </row>
    <row r="49" spans="2:3" x14ac:dyDescent="0.2">
      <c r="B49" s="285" t="s">
        <v>407</v>
      </c>
      <c r="C49" s="287">
        <v>79.7</v>
      </c>
    </row>
    <row r="50" spans="2:3" x14ac:dyDescent="0.2">
      <c r="B50" s="285" t="s">
        <v>408</v>
      </c>
      <c r="C50" s="287">
        <v>80.099999999999994</v>
      </c>
    </row>
    <row r="51" spans="2:3" x14ac:dyDescent="0.2">
      <c r="B51" s="285" t="s">
        <v>409</v>
      </c>
      <c r="C51" s="287">
        <v>80.2</v>
      </c>
    </row>
    <row r="52" spans="2:3" x14ac:dyDescent="0.2">
      <c r="B52" s="285" t="s">
        <v>410</v>
      </c>
      <c r="C52" s="287">
        <v>81.2</v>
      </c>
    </row>
    <row r="53" spans="2:3" x14ac:dyDescent="0.2">
      <c r="B53" s="285" t="s">
        <v>411</v>
      </c>
      <c r="C53" s="287">
        <v>81.7</v>
      </c>
    </row>
    <row r="54" spans="2:3" x14ac:dyDescent="0.2">
      <c r="B54" s="285" t="s">
        <v>412</v>
      </c>
      <c r="C54" s="287">
        <v>82.3</v>
      </c>
    </row>
    <row r="55" spans="2:3" x14ac:dyDescent="0.2">
      <c r="B55" s="285" t="s">
        <v>413</v>
      </c>
      <c r="C55" s="287">
        <v>82.4</v>
      </c>
    </row>
    <row r="56" spans="2:3" x14ac:dyDescent="0.2">
      <c r="B56" s="285" t="s">
        <v>414</v>
      </c>
      <c r="C56" s="287">
        <v>83.3</v>
      </c>
    </row>
    <row r="57" spans="2:3" x14ac:dyDescent="0.2">
      <c r="B57" s="285" t="s">
        <v>415</v>
      </c>
      <c r="C57" s="287">
        <v>83.3</v>
      </c>
    </row>
    <row r="58" spans="2:3" x14ac:dyDescent="0.2">
      <c r="B58" s="285" t="s">
        <v>416</v>
      </c>
      <c r="C58" s="287">
        <v>84.1</v>
      </c>
    </row>
    <row r="59" spans="2:3" x14ac:dyDescent="0.2">
      <c r="B59" s="285" t="s">
        <v>417</v>
      </c>
      <c r="C59" s="287">
        <v>84.5</v>
      </c>
    </row>
    <row r="60" spans="2:3" x14ac:dyDescent="0.2">
      <c r="B60" s="285" t="s">
        <v>418</v>
      </c>
      <c r="C60" s="287">
        <v>86.1</v>
      </c>
    </row>
    <row r="61" spans="2:3" x14ac:dyDescent="0.2">
      <c r="B61" s="285" t="s">
        <v>419</v>
      </c>
      <c r="C61" s="287">
        <v>87.1</v>
      </c>
    </row>
    <row r="62" spans="2:3" x14ac:dyDescent="0.2">
      <c r="B62" s="285" t="s">
        <v>420</v>
      </c>
      <c r="C62" s="287">
        <v>87.2</v>
      </c>
    </row>
    <row r="63" spans="2:3" x14ac:dyDescent="0.2">
      <c r="B63" s="285" t="s">
        <v>421</v>
      </c>
      <c r="C63" s="287">
        <v>87</v>
      </c>
    </row>
    <row r="64" spans="2:3" x14ac:dyDescent="0.2">
      <c r="B64" s="285" t="s">
        <v>422</v>
      </c>
      <c r="C64" s="287">
        <v>87.8</v>
      </c>
    </row>
    <row r="65" spans="2:3" x14ac:dyDescent="0.2">
      <c r="B65" s="285" t="s">
        <v>423</v>
      </c>
      <c r="C65" s="287">
        <v>88.2</v>
      </c>
    </row>
    <row r="66" spans="2:3" x14ac:dyDescent="0.2">
      <c r="B66" s="285" t="s">
        <v>424</v>
      </c>
      <c r="C66" s="287">
        <v>88.6</v>
      </c>
    </row>
    <row r="67" spans="2:3" x14ac:dyDescent="0.2">
      <c r="B67" s="285" t="s">
        <v>425</v>
      </c>
      <c r="C67" s="287">
        <v>89.1</v>
      </c>
    </row>
    <row r="68" spans="2:3" x14ac:dyDescent="0.2">
      <c r="B68" s="285" t="s">
        <v>426</v>
      </c>
      <c r="C68" s="287">
        <v>90</v>
      </c>
    </row>
    <row r="69" spans="2:3" x14ac:dyDescent="0.2">
      <c r="B69" s="285" t="s">
        <v>427</v>
      </c>
      <c r="C69" s="287">
        <v>90.3</v>
      </c>
    </row>
    <row r="70" spans="2:3" x14ac:dyDescent="0.2">
      <c r="B70" s="285" t="s">
        <v>428</v>
      </c>
      <c r="C70" s="287">
        <v>91.1</v>
      </c>
    </row>
    <row r="71" spans="2:3" x14ac:dyDescent="0.2">
      <c r="B71" s="285" t="s">
        <v>429</v>
      </c>
      <c r="C71" s="287">
        <v>92.2</v>
      </c>
    </row>
    <row r="72" spans="2:3" x14ac:dyDescent="0.2">
      <c r="B72" s="285" t="s">
        <v>430</v>
      </c>
      <c r="C72" s="287">
        <v>93.4</v>
      </c>
    </row>
    <row r="73" spans="2:3" x14ac:dyDescent="0.2">
      <c r="B73" s="285" t="s">
        <v>431</v>
      </c>
      <c r="C73" s="287">
        <v>93.9</v>
      </c>
    </row>
    <row r="74" spans="2:3" x14ac:dyDescent="0.2">
      <c r="B74" s="285" t="s">
        <v>432</v>
      </c>
      <c r="C74" s="287">
        <v>94.7</v>
      </c>
    </row>
    <row r="75" spans="2:3" x14ac:dyDescent="0.2">
      <c r="B75" s="285" t="s">
        <v>433</v>
      </c>
      <c r="C75" s="287">
        <v>95.1</v>
      </c>
    </row>
    <row r="76" spans="2:3" x14ac:dyDescent="0.2">
      <c r="B76" s="285" t="s">
        <v>434</v>
      </c>
      <c r="C76" s="287">
        <v>95.8</v>
      </c>
    </row>
    <row r="77" spans="2:3" x14ac:dyDescent="0.2">
      <c r="B77" s="285" t="s">
        <v>435</v>
      </c>
      <c r="C77" s="286">
        <v>96.1</v>
      </c>
    </row>
    <row r="78" spans="2:3" x14ac:dyDescent="0.2">
      <c r="B78" s="285" t="s">
        <v>436</v>
      </c>
      <c r="C78" s="286">
        <v>97</v>
      </c>
    </row>
    <row r="79" spans="2:3" x14ac:dyDescent="0.2">
      <c r="B79" s="285" t="s">
        <v>437</v>
      </c>
      <c r="C79" s="286">
        <v>97.4</v>
      </c>
    </row>
    <row r="80" spans="2:3" x14ac:dyDescent="0.2">
      <c r="B80" s="285" t="s">
        <v>438</v>
      </c>
      <c r="C80" s="286">
        <v>98.1</v>
      </c>
    </row>
    <row r="81" spans="2:3" x14ac:dyDescent="0.2">
      <c r="B81" s="285" t="s">
        <v>439</v>
      </c>
      <c r="C81" s="286">
        <v>98.4</v>
      </c>
    </row>
    <row r="82" spans="2:3" x14ac:dyDescent="0.2">
      <c r="B82" s="285" t="s">
        <v>440</v>
      </c>
      <c r="C82" s="286">
        <v>98.9</v>
      </c>
    </row>
    <row r="83" spans="2:3" x14ac:dyDescent="0.2">
      <c r="B83" s="285" t="s">
        <v>441</v>
      </c>
      <c r="C83" s="286">
        <v>99</v>
      </c>
    </row>
    <row r="84" spans="2:3" x14ac:dyDescent="0.2">
      <c r="B84" s="285" t="s">
        <v>442</v>
      </c>
      <c r="C84" s="286">
        <v>99.7</v>
      </c>
    </row>
    <row r="85" spans="2:3" x14ac:dyDescent="0.2">
      <c r="B85" s="285" t="s">
        <v>443</v>
      </c>
      <c r="C85" s="286">
        <v>99.8</v>
      </c>
    </row>
    <row r="86" spans="2:3" x14ac:dyDescent="0.2">
      <c r="B86" s="285" t="s">
        <v>444</v>
      </c>
      <c r="C86" s="286">
        <v>100</v>
      </c>
    </row>
    <row r="87" spans="2:3" x14ac:dyDescent="0.2">
      <c r="B87" s="285" t="s">
        <v>445</v>
      </c>
      <c r="C87" s="286">
        <v>99.4</v>
      </c>
    </row>
    <row r="88" spans="2:3" x14ac:dyDescent="0.2">
      <c r="B88" s="285" t="s">
        <v>446</v>
      </c>
      <c r="C88" s="286">
        <v>100</v>
      </c>
    </row>
    <row r="89" spans="2:3" x14ac:dyDescent="0.2">
      <c r="B89" s="285" t="s">
        <v>447</v>
      </c>
      <c r="C89" s="286">
        <v>100.2</v>
      </c>
    </row>
    <row r="90" spans="2:3" x14ac:dyDescent="0.2">
      <c r="B90" s="285" t="s">
        <v>448</v>
      </c>
      <c r="C90" s="286">
        <v>100.4</v>
      </c>
    </row>
    <row r="91" spans="2:3" x14ac:dyDescent="0.2">
      <c r="B91" s="285" t="s">
        <v>449</v>
      </c>
      <c r="C91" s="286">
        <v>100.1</v>
      </c>
    </row>
    <row r="92" spans="2:3" x14ac:dyDescent="0.2">
      <c r="B92" s="285" t="s">
        <v>450</v>
      </c>
      <c r="C92" s="286">
        <v>100.8</v>
      </c>
    </row>
    <row r="93" spans="2:3" x14ac:dyDescent="0.2">
      <c r="B93" s="285" t="s">
        <v>451</v>
      </c>
      <c r="C93" s="286">
        <v>101.2</v>
      </c>
    </row>
    <row r="94" spans="2:3" x14ac:dyDescent="0.2">
      <c r="B94" s="285" t="s">
        <v>452</v>
      </c>
      <c r="C94" s="286">
        <v>101.9</v>
      </c>
    </row>
    <row r="95" spans="2:3" x14ac:dyDescent="0.2">
      <c r="B95" s="285" t="s">
        <v>453</v>
      </c>
      <c r="C95" s="286">
        <v>102.3</v>
      </c>
    </row>
    <row r="96" spans="2:3" x14ac:dyDescent="0.2">
      <c r="B96" s="285" t="s">
        <v>454</v>
      </c>
      <c r="C96" s="286">
        <v>103.4</v>
      </c>
    </row>
    <row r="97" spans="2:3" x14ac:dyDescent="0.2">
      <c r="B97" s="285" t="s">
        <v>455</v>
      </c>
      <c r="C97" s="286">
        <v>103.9</v>
      </c>
    </row>
    <row r="98" spans="2:3" x14ac:dyDescent="0.2">
      <c r="B98" s="285" t="s">
        <v>456</v>
      </c>
      <c r="C98" s="286">
        <v>104.7</v>
      </c>
    </row>
    <row r="99" spans="2:3" x14ac:dyDescent="0.2">
      <c r="B99" s="285" t="s">
        <v>457</v>
      </c>
      <c r="C99" s="286">
        <v>104.8</v>
      </c>
    </row>
    <row r="100" spans="2:3" x14ac:dyDescent="0.2">
      <c r="B100" s="285" t="s">
        <v>458</v>
      </c>
      <c r="C100" s="286">
        <v>105.8</v>
      </c>
    </row>
    <row r="101" spans="2:3" x14ac:dyDescent="0.2">
      <c r="B101" s="285" t="s">
        <v>459</v>
      </c>
      <c r="C101" s="286">
        <v>78.3</v>
      </c>
    </row>
    <row r="102" spans="2:3" x14ac:dyDescent="0.2">
      <c r="B102" s="285" t="s">
        <v>460</v>
      </c>
      <c r="C102" s="286">
        <v>78.5</v>
      </c>
    </row>
    <row r="103" spans="2:3" x14ac:dyDescent="0.2">
      <c r="B103" s="285" t="s">
        <v>461</v>
      </c>
      <c r="C103" s="286">
        <v>78.8</v>
      </c>
    </row>
    <row r="104" spans="2:3" x14ac:dyDescent="0.2">
      <c r="B104" s="285" t="s">
        <v>462</v>
      </c>
      <c r="C104" s="286">
        <v>79.099999999999994</v>
      </c>
    </row>
    <row r="105" spans="2:3" x14ac:dyDescent="0.2">
      <c r="B105" s="285" t="s">
        <v>463</v>
      </c>
      <c r="C105" s="286">
        <v>79.400000000000006</v>
      </c>
    </row>
    <row r="106" spans="2:3" x14ac:dyDescent="0.2">
      <c r="B106" s="285" t="s">
        <v>464</v>
      </c>
      <c r="C106" s="286">
        <v>79.400000000000006</v>
      </c>
    </row>
    <row r="107" spans="2:3" x14ac:dyDescent="0.2">
      <c r="B107" s="285" t="s">
        <v>465</v>
      </c>
      <c r="C107" s="286">
        <v>79.5</v>
      </c>
    </row>
    <row r="108" spans="2:3" x14ac:dyDescent="0.2">
      <c r="B108" s="285" t="s">
        <v>466</v>
      </c>
      <c r="C108" s="286">
        <v>79.7</v>
      </c>
    </row>
    <row r="109" spans="2:3" x14ac:dyDescent="0.2">
      <c r="B109" s="285" t="s">
        <v>467</v>
      </c>
      <c r="C109" s="286">
        <v>79.900000000000006</v>
      </c>
    </row>
    <row r="110" spans="2:3" x14ac:dyDescent="0.2">
      <c r="B110" s="285" t="s">
        <v>468</v>
      </c>
      <c r="C110" s="286">
        <v>80</v>
      </c>
    </row>
    <row r="111" spans="2:3" x14ac:dyDescent="0.2">
      <c r="B111" s="285" t="s">
        <v>469</v>
      </c>
      <c r="C111" s="286">
        <v>80</v>
      </c>
    </row>
    <row r="112" spans="2:3" x14ac:dyDescent="0.2">
      <c r="B112" s="285" t="s">
        <v>470</v>
      </c>
      <c r="C112" s="286">
        <v>80.3</v>
      </c>
    </row>
    <row r="113" spans="2:3" x14ac:dyDescent="0.2">
      <c r="B113" s="285" t="s">
        <v>471</v>
      </c>
      <c r="C113" s="286">
        <v>80</v>
      </c>
    </row>
    <row r="114" spans="2:3" x14ac:dyDescent="0.2">
      <c r="B114" s="285" t="s">
        <v>472</v>
      </c>
      <c r="C114" s="286">
        <v>80.2</v>
      </c>
    </row>
    <row r="115" spans="2:3" x14ac:dyDescent="0.2">
      <c r="B115" s="285" t="s">
        <v>473</v>
      </c>
      <c r="C115" s="286">
        <v>80.400000000000006</v>
      </c>
    </row>
    <row r="116" spans="2:3" x14ac:dyDescent="0.2">
      <c r="B116" s="285" t="s">
        <v>474</v>
      </c>
      <c r="C116" s="286">
        <v>80.900000000000006</v>
      </c>
    </row>
    <row r="117" spans="2:3" x14ac:dyDescent="0.2">
      <c r="B117" s="285" t="s">
        <v>475</v>
      </c>
      <c r="C117" s="286">
        <v>81.3</v>
      </c>
    </row>
    <row r="118" spans="2:3" x14ac:dyDescent="0.2">
      <c r="B118" s="285" t="s">
        <v>476</v>
      </c>
      <c r="C118" s="286">
        <v>81.5</v>
      </c>
    </row>
    <row r="119" spans="2:3" x14ac:dyDescent="0.2">
      <c r="B119" s="285" t="s">
        <v>477</v>
      </c>
      <c r="C119" s="286">
        <v>81.5</v>
      </c>
    </row>
    <row r="120" spans="2:3" x14ac:dyDescent="0.2">
      <c r="B120" s="285" t="s">
        <v>478</v>
      </c>
      <c r="C120" s="286">
        <v>81.8</v>
      </c>
    </row>
    <row r="121" spans="2:3" x14ac:dyDescent="0.2">
      <c r="B121" s="285" t="s">
        <v>479</v>
      </c>
      <c r="C121" s="286">
        <v>81.900000000000006</v>
      </c>
    </row>
    <row r="122" spans="2:3" x14ac:dyDescent="0.2">
      <c r="B122" s="285" t="s">
        <v>480</v>
      </c>
      <c r="C122" s="286">
        <v>82</v>
      </c>
    </row>
    <row r="123" spans="2:3" x14ac:dyDescent="0.2">
      <c r="B123" s="285" t="s">
        <v>481</v>
      </c>
      <c r="C123" s="286">
        <v>82.2</v>
      </c>
    </row>
    <row r="124" spans="2:3" x14ac:dyDescent="0.2">
      <c r="B124" s="285" t="s">
        <v>482</v>
      </c>
      <c r="C124" s="286">
        <v>82.6</v>
      </c>
    </row>
    <row r="125" spans="2:3" x14ac:dyDescent="0.2">
      <c r="B125" s="285" t="s">
        <v>483</v>
      </c>
      <c r="C125" s="286">
        <v>82.1</v>
      </c>
    </row>
    <row r="126" spans="2:3" x14ac:dyDescent="0.2">
      <c r="B126" s="285" t="s">
        <v>484</v>
      </c>
      <c r="C126" s="286">
        <v>82.4</v>
      </c>
    </row>
    <row r="127" spans="2:3" x14ac:dyDescent="0.2">
      <c r="B127" s="285" t="s">
        <v>485</v>
      </c>
      <c r="C127" s="286">
        <v>82.8</v>
      </c>
    </row>
    <row r="128" spans="2:3" x14ac:dyDescent="0.2">
      <c r="B128" s="285" t="s">
        <v>486</v>
      </c>
      <c r="C128" s="286">
        <v>83.1</v>
      </c>
    </row>
    <row r="129" spans="2:3" x14ac:dyDescent="0.2">
      <c r="B129" s="285" t="s">
        <v>487</v>
      </c>
      <c r="C129" s="286">
        <v>83.3</v>
      </c>
    </row>
    <row r="130" spans="2:3" x14ac:dyDescent="0.2">
      <c r="B130" s="285" t="s">
        <v>488</v>
      </c>
      <c r="C130" s="286">
        <v>83.5</v>
      </c>
    </row>
    <row r="131" spans="2:3" x14ac:dyDescent="0.2">
      <c r="B131" s="285" t="s">
        <v>489</v>
      </c>
      <c r="C131" s="286">
        <v>83.1</v>
      </c>
    </row>
    <row r="132" spans="2:3" x14ac:dyDescent="0.2">
      <c r="B132" s="285" t="s">
        <v>490</v>
      </c>
      <c r="C132" s="286">
        <v>83.4</v>
      </c>
    </row>
    <row r="133" spans="2:3" x14ac:dyDescent="0.2">
      <c r="B133" s="285" t="s">
        <v>491</v>
      </c>
      <c r="C133" s="286">
        <v>83.5</v>
      </c>
    </row>
    <row r="134" spans="2:3" x14ac:dyDescent="0.2">
      <c r="B134" s="285" t="s">
        <v>492</v>
      </c>
      <c r="C134" s="286">
        <v>83.8</v>
      </c>
    </row>
    <row r="135" spans="2:3" x14ac:dyDescent="0.2">
      <c r="B135" s="285" t="s">
        <v>493</v>
      </c>
      <c r="C135" s="286">
        <v>84.1</v>
      </c>
    </row>
    <row r="136" spans="2:3" x14ac:dyDescent="0.2">
      <c r="B136" s="285" t="s">
        <v>494</v>
      </c>
      <c r="C136" s="286">
        <v>84.5</v>
      </c>
    </row>
    <row r="137" spans="2:3" x14ac:dyDescent="0.2">
      <c r="B137" s="285" t="s">
        <v>495</v>
      </c>
      <c r="C137" s="286">
        <v>84.1</v>
      </c>
    </row>
    <row r="138" spans="2:3" x14ac:dyDescent="0.2">
      <c r="B138" s="285" t="s">
        <v>496</v>
      </c>
      <c r="C138" s="286">
        <v>84.6</v>
      </c>
    </row>
    <row r="139" spans="2:3" x14ac:dyDescent="0.2">
      <c r="B139" s="285" t="s">
        <v>497</v>
      </c>
      <c r="C139" s="286">
        <v>84.9</v>
      </c>
    </row>
    <row r="140" spans="2:3" x14ac:dyDescent="0.2">
      <c r="B140" s="285" t="s">
        <v>498</v>
      </c>
      <c r="C140" s="286">
        <v>85.6</v>
      </c>
    </row>
    <row r="141" spans="2:3" x14ac:dyDescent="0.2">
      <c r="B141" s="285" t="s">
        <v>499</v>
      </c>
      <c r="C141" s="286">
        <v>86.1</v>
      </c>
    </row>
    <row r="142" spans="2:3" x14ac:dyDescent="0.2">
      <c r="B142" s="285" t="s">
        <v>500</v>
      </c>
      <c r="C142" s="286">
        <v>86.6</v>
      </c>
    </row>
    <row r="143" spans="2:3" x14ac:dyDescent="0.2">
      <c r="B143" s="285" t="s">
        <v>501</v>
      </c>
      <c r="C143" s="286">
        <v>86.6</v>
      </c>
    </row>
    <row r="144" spans="2:3" x14ac:dyDescent="0.2">
      <c r="B144" s="285" t="s">
        <v>502</v>
      </c>
      <c r="C144" s="286">
        <v>87.1</v>
      </c>
    </row>
    <row r="145" spans="2:3" x14ac:dyDescent="0.2">
      <c r="B145" s="285" t="s">
        <v>503</v>
      </c>
      <c r="C145" s="286">
        <v>87.5</v>
      </c>
    </row>
    <row r="146" spans="2:3" x14ac:dyDescent="0.2">
      <c r="B146" s="285" t="s">
        <v>504</v>
      </c>
      <c r="C146" s="286">
        <v>87.3</v>
      </c>
    </row>
    <row r="147" spans="2:3" x14ac:dyDescent="0.2">
      <c r="B147" s="285" t="s">
        <v>505</v>
      </c>
      <c r="C147" s="286">
        <v>87.3</v>
      </c>
    </row>
    <row r="148" spans="2:3" x14ac:dyDescent="0.2">
      <c r="B148" s="285" t="s">
        <v>506</v>
      </c>
      <c r="C148" s="286">
        <v>87.1</v>
      </c>
    </row>
    <row r="149" spans="2:3" x14ac:dyDescent="0.2">
      <c r="B149" s="285" t="s">
        <v>507</v>
      </c>
      <c r="C149" s="286">
        <v>86.6</v>
      </c>
    </row>
    <row r="150" spans="2:3" x14ac:dyDescent="0.2">
      <c r="B150" s="285" t="s">
        <v>508</v>
      </c>
      <c r="C150" s="286">
        <v>87.2</v>
      </c>
    </row>
    <row r="151" spans="2:3" x14ac:dyDescent="0.2">
      <c r="B151" s="285" t="s">
        <v>509</v>
      </c>
      <c r="C151" s="286">
        <v>87.3</v>
      </c>
    </row>
    <row r="152" spans="2:3" x14ac:dyDescent="0.2">
      <c r="B152" s="285" t="s">
        <v>510</v>
      </c>
      <c r="C152" s="286">
        <v>87.5</v>
      </c>
    </row>
    <row r="153" spans="2:3" x14ac:dyDescent="0.2">
      <c r="B153" s="285" t="s">
        <v>511</v>
      </c>
      <c r="C153" s="286">
        <v>87.9</v>
      </c>
    </row>
    <row r="154" spans="2:3" x14ac:dyDescent="0.2">
      <c r="B154" s="285" t="s">
        <v>512</v>
      </c>
      <c r="C154" s="286">
        <v>88.1</v>
      </c>
    </row>
    <row r="155" spans="2:3" x14ac:dyDescent="0.2">
      <c r="B155" s="285" t="s">
        <v>513</v>
      </c>
      <c r="C155" s="286">
        <v>88</v>
      </c>
    </row>
    <row r="156" spans="2:3" x14ac:dyDescent="0.2">
      <c r="B156" s="285" t="s">
        <v>514</v>
      </c>
      <c r="C156" s="286">
        <v>88.3</v>
      </c>
    </row>
    <row r="157" spans="2:3" x14ac:dyDescent="0.2">
      <c r="B157" s="285" t="s">
        <v>515</v>
      </c>
      <c r="C157" s="286">
        <v>88.3</v>
      </c>
    </row>
    <row r="158" spans="2:3" x14ac:dyDescent="0.2">
      <c r="B158" s="285" t="s">
        <v>516</v>
      </c>
      <c r="C158" s="286">
        <v>88.4</v>
      </c>
    </row>
    <row r="159" spans="2:3" x14ac:dyDescent="0.2">
      <c r="B159" s="285" t="s">
        <v>517</v>
      </c>
      <c r="C159" s="286">
        <v>88.6</v>
      </c>
    </row>
    <row r="160" spans="2:3" x14ac:dyDescent="0.2">
      <c r="B160" s="285" t="s">
        <v>518</v>
      </c>
      <c r="C160" s="286">
        <v>88.9</v>
      </c>
    </row>
    <row r="161" spans="2:3" x14ac:dyDescent="0.2">
      <c r="B161" s="285" t="s">
        <v>519</v>
      </c>
      <c r="C161" s="286">
        <v>88.8</v>
      </c>
    </row>
    <row r="162" spans="2:3" x14ac:dyDescent="0.2">
      <c r="B162" s="285" t="s">
        <v>520</v>
      </c>
      <c r="C162" s="286">
        <v>89</v>
      </c>
    </row>
    <row r="163" spans="2:3" x14ac:dyDescent="0.2">
      <c r="B163" s="285" t="s">
        <v>521</v>
      </c>
      <c r="C163" s="286">
        <v>89.4</v>
      </c>
    </row>
    <row r="164" spans="2:3" x14ac:dyDescent="0.2">
      <c r="B164" s="285" t="s">
        <v>522</v>
      </c>
      <c r="C164" s="286">
        <v>89.9</v>
      </c>
    </row>
    <row r="165" spans="2:3" x14ac:dyDescent="0.2">
      <c r="B165" s="285" t="s">
        <v>523</v>
      </c>
      <c r="C165" s="286">
        <v>90.1</v>
      </c>
    </row>
    <row r="166" spans="2:3" x14ac:dyDescent="0.2">
      <c r="B166" s="285" t="s">
        <v>524</v>
      </c>
      <c r="C166" s="286">
        <v>90.2</v>
      </c>
    </row>
    <row r="167" spans="2:3" x14ac:dyDescent="0.2">
      <c r="B167" s="285" t="s">
        <v>525</v>
      </c>
      <c r="C167" s="286">
        <v>90</v>
      </c>
    </row>
    <row r="168" spans="2:3" x14ac:dyDescent="0.2">
      <c r="B168" s="285" t="s">
        <v>526</v>
      </c>
      <c r="C168" s="286">
        <v>90.4</v>
      </c>
    </row>
    <row r="169" spans="2:3" x14ac:dyDescent="0.2">
      <c r="B169" s="285" t="s">
        <v>527</v>
      </c>
      <c r="C169" s="286">
        <v>90.4</v>
      </c>
    </row>
    <row r="170" spans="2:3" x14ac:dyDescent="0.2">
      <c r="B170" s="285" t="s">
        <v>528</v>
      </c>
      <c r="C170" s="286">
        <v>90.6</v>
      </c>
    </row>
    <row r="171" spans="2:3" x14ac:dyDescent="0.2">
      <c r="B171" s="285" t="s">
        <v>529</v>
      </c>
      <c r="C171" s="286">
        <v>90.9</v>
      </c>
    </row>
    <row r="172" spans="2:3" x14ac:dyDescent="0.2">
      <c r="B172" s="285" t="s">
        <v>530</v>
      </c>
      <c r="C172" s="286">
        <v>91.7</v>
      </c>
    </row>
    <row r="173" spans="2:3" x14ac:dyDescent="0.2">
      <c r="B173" s="285" t="s">
        <v>531</v>
      </c>
      <c r="C173" s="286">
        <v>91.8</v>
      </c>
    </row>
    <row r="174" spans="2:3" x14ac:dyDescent="0.2">
      <c r="B174" s="285" t="s">
        <v>532</v>
      </c>
      <c r="C174" s="286">
        <v>92.3</v>
      </c>
    </row>
    <row r="175" spans="2:3" x14ac:dyDescent="0.2">
      <c r="B175" s="285" t="s">
        <v>533</v>
      </c>
      <c r="C175" s="286">
        <v>92.6</v>
      </c>
    </row>
    <row r="176" spans="2:3" x14ac:dyDescent="0.2">
      <c r="B176" s="285" t="s">
        <v>534</v>
      </c>
      <c r="C176" s="286">
        <v>93.3</v>
      </c>
    </row>
    <row r="177" spans="2:3" x14ac:dyDescent="0.2">
      <c r="B177" s="285" t="s">
        <v>535</v>
      </c>
      <c r="C177" s="286">
        <v>93.5</v>
      </c>
    </row>
    <row r="178" spans="2:3" x14ac:dyDescent="0.2">
      <c r="B178" s="285" t="s">
        <v>536</v>
      </c>
      <c r="C178" s="286">
        <v>93.5</v>
      </c>
    </row>
    <row r="179" spans="2:3" x14ac:dyDescent="0.2">
      <c r="B179" s="285" t="s">
        <v>537</v>
      </c>
      <c r="C179" s="286">
        <v>93.5</v>
      </c>
    </row>
    <row r="180" spans="2:3" x14ac:dyDescent="0.2">
      <c r="B180" s="285" t="s">
        <v>538</v>
      </c>
      <c r="C180" s="286">
        <v>93.9</v>
      </c>
    </row>
    <row r="181" spans="2:3" x14ac:dyDescent="0.2">
      <c r="B181" s="285" t="s">
        <v>539</v>
      </c>
      <c r="C181" s="286">
        <v>94.5</v>
      </c>
    </row>
    <row r="182" spans="2:3" x14ac:dyDescent="0.2">
      <c r="B182" s="285" t="s">
        <v>540</v>
      </c>
      <c r="C182" s="286">
        <v>94.5</v>
      </c>
    </row>
    <row r="183" spans="2:3" x14ac:dyDescent="0.2">
      <c r="B183" s="285" t="s">
        <v>541</v>
      </c>
      <c r="C183" s="286">
        <v>94.7</v>
      </c>
    </row>
    <row r="184" spans="2:3" x14ac:dyDescent="0.2">
      <c r="B184" s="285" t="s">
        <v>542</v>
      </c>
      <c r="C184" s="286">
        <v>95</v>
      </c>
    </row>
    <row r="185" spans="2:3" x14ac:dyDescent="0.2">
      <c r="B185" s="285" t="s">
        <v>543</v>
      </c>
      <c r="C185" s="286">
        <v>94.7</v>
      </c>
    </row>
    <row r="186" spans="2:3" x14ac:dyDescent="0.2">
      <c r="B186" s="285" t="s">
        <v>544</v>
      </c>
      <c r="C186" s="286">
        <v>95.2</v>
      </c>
    </row>
    <row r="187" spans="2:3" x14ac:dyDescent="0.2">
      <c r="B187" s="285" t="s">
        <v>545</v>
      </c>
      <c r="C187" s="286">
        <v>95.4</v>
      </c>
    </row>
    <row r="188" spans="2:3" x14ac:dyDescent="0.2">
      <c r="B188" s="285" t="s">
        <v>546</v>
      </c>
      <c r="C188" s="286">
        <v>95.9</v>
      </c>
    </row>
    <row r="189" spans="2:3" x14ac:dyDescent="0.2">
      <c r="B189" s="285" t="s">
        <v>547</v>
      </c>
      <c r="C189" s="286">
        <v>95.9</v>
      </c>
    </row>
    <row r="190" spans="2:3" x14ac:dyDescent="0.2">
      <c r="B190" s="285" t="s">
        <v>548</v>
      </c>
      <c r="C190" s="286">
        <v>95.6</v>
      </c>
    </row>
    <row r="191" spans="2:3" x14ac:dyDescent="0.2">
      <c r="B191" s="285" t="s">
        <v>549</v>
      </c>
      <c r="C191" s="286">
        <v>95.7</v>
      </c>
    </row>
    <row r="192" spans="2:3" x14ac:dyDescent="0.2">
      <c r="B192" s="285" t="s">
        <v>550</v>
      </c>
      <c r="C192" s="286">
        <v>96.1</v>
      </c>
    </row>
    <row r="193" spans="2:3" x14ac:dyDescent="0.2">
      <c r="B193" s="285" t="s">
        <v>551</v>
      </c>
      <c r="C193" s="286">
        <v>96.4</v>
      </c>
    </row>
    <row r="194" spans="2:3" x14ac:dyDescent="0.2">
      <c r="B194" s="285" t="s">
        <v>552</v>
      </c>
      <c r="C194" s="286">
        <v>96.8</v>
      </c>
    </row>
    <row r="195" spans="2:3" x14ac:dyDescent="0.2">
      <c r="B195" s="285" t="s">
        <v>553</v>
      </c>
      <c r="C195" s="286">
        <v>97</v>
      </c>
    </row>
    <row r="196" spans="2:3" x14ac:dyDescent="0.2">
      <c r="B196" s="285" t="s">
        <v>554</v>
      </c>
      <c r="C196" s="286">
        <v>97.3</v>
      </c>
    </row>
    <row r="197" spans="2:3" x14ac:dyDescent="0.2">
      <c r="B197" s="285" t="s">
        <v>555</v>
      </c>
      <c r="C197" s="286">
        <v>97</v>
      </c>
    </row>
    <row r="198" spans="2:3" x14ac:dyDescent="0.2">
      <c r="B198" s="285" t="s">
        <v>556</v>
      </c>
      <c r="C198" s="286">
        <v>97.5</v>
      </c>
    </row>
    <row r="199" spans="2:3" x14ac:dyDescent="0.2">
      <c r="B199" s="285" t="s">
        <v>557</v>
      </c>
      <c r="C199" s="286">
        <v>97.8</v>
      </c>
    </row>
    <row r="200" spans="2:3" x14ac:dyDescent="0.2">
      <c r="B200" s="285" t="s">
        <v>558</v>
      </c>
      <c r="C200" s="286">
        <v>98</v>
      </c>
    </row>
    <row r="201" spans="2:3" x14ac:dyDescent="0.2">
      <c r="B201" s="285" t="s">
        <v>559</v>
      </c>
      <c r="C201" s="286">
        <v>98.2</v>
      </c>
    </row>
    <row r="202" spans="2:3" x14ac:dyDescent="0.2">
      <c r="B202" s="285" t="s">
        <v>560</v>
      </c>
      <c r="C202" s="286">
        <v>98</v>
      </c>
    </row>
    <row r="203" spans="2:3" x14ac:dyDescent="0.2">
      <c r="B203" s="285" t="s">
        <v>561</v>
      </c>
      <c r="C203" s="286">
        <v>98</v>
      </c>
    </row>
    <row r="204" spans="2:3" x14ac:dyDescent="0.2">
      <c r="B204" s="285" t="s">
        <v>562</v>
      </c>
      <c r="C204" s="286">
        <v>98.4</v>
      </c>
    </row>
    <row r="205" spans="2:3" x14ac:dyDescent="0.2">
      <c r="B205" s="285" t="s">
        <v>563</v>
      </c>
      <c r="C205" s="286">
        <v>98.7</v>
      </c>
    </row>
    <row r="206" spans="2:3" x14ac:dyDescent="0.2">
      <c r="B206" s="285" t="s">
        <v>564</v>
      </c>
      <c r="C206" s="286">
        <v>98.8</v>
      </c>
    </row>
    <row r="207" spans="2:3" x14ac:dyDescent="0.2">
      <c r="B207" s="285" t="s">
        <v>565</v>
      </c>
      <c r="C207" s="286">
        <v>98.8</v>
      </c>
    </row>
    <row r="208" spans="2:3" x14ac:dyDescent="0.2">
      <c r="B208" s="285" t="s">
        <v>566</v>
      </c>
      <c r="C208" s="286">
        <v>99.2</v>
      </c>
    </row>
    <row r="209" spans="2:3" x14ac:dyDescent="0.2">
      <c r="B209" s="285" t="s">
        <v>567</v>
      </c>
      <c r="C209" s="286">
        <v>98.7</v>
      </c>
    </row>
    <row r="210" spans="2:3" x14ac:dyDescent="0.2">
      <c r="B210" s="285" t="s">
        <v>568</v>
      </c>
      <c r="C210" s="286">
        <v>99.1</v>
      </c>
    </row>
    <row r="211" spans="2:3" x14ac:dyDescent="0.2">
      <c r="B211" s="285" t="s">
        <v>569</v>
      </c>
      <c r="C211" s="286">
        <v>99.3</v>
      </c>
    </row>
    <row r="212" spans="2:3" x14ac:dyDescent="0.2">
      <c r="B212" s="285" t="s">
        <v>570</v>
      </c>
      <c r="C212" s="286">
        <v>99.6</v>
      </c>
    </row>
    <row r="213" spans="2:3" x14ac:dyDescent="0.2">
      <c r="B213" s="285" t="s">
        <v>571</v>
      </c>
      <c r="C213" s="286">
        <v>99.6</v>
      </c>
    </row>
    <row r="214" spans="2:3" x14ac:dyDescent="0.2">
      <c r="B214" s="285" t="s">
        <v>572</v>
      </c>
      <c r="C214" s="286">
        <v>99.8</v>
      </c>
    </row>
    <row r="215" spans="2:3" x14ac:dyDescent="0.2">
      <c r="B215" s="285" t="s">
        <v>573</v>
      </c>
      <c r="C215" s="286">
        <v>99.6</v>
      </c>
    </row>
    <row r="216" spans="2:3" x14ac:dyDescent="0.2">
      <c r="B216" s="285" t="s">
        <v>574</v>
      </c>
      <c r="C216" s="286">
        <v>99.9</v>
      </c>
    </row>
    <row r="217" spans="2:3" x14ac:dyDescent="0.2">
      <c r="B217" s="285" t="s">
        <v>575</v>
      </c>
      <c r="C217" s="286">
        <v>100</v>
      </c>
    </row>
    <row r="218" spans="2:3" x14ac:dyDescent="0.2">
      <c r="B218" s="285" t="s">
        <v>576</v>
      </c>
      <c r="C218" s="286">
        <v>100.1</v>
      </c>
    </row>
    <row r="219" spans="2:3" x14ac:dyDescent="0.2">
      <c r="B219" s="285" t="s">
        <v>577</v>
      </c>
      <c r="C219" s="286">
        <v>99.9</v>
      </c>
    </row>
    <row r="220" spans="2:3" x14ac:dyDescent="0.2">
      <c r="B220" s="285" t="s">
        <v>354</v>
      </c>
      <c r="C220" s="286">
        <v>99.9</v>
      </c>
    </row>
    <row r="221" spans="2:3" x14ac:dyDescent="0.2">
      <c r="B221" s="285" t="s">
        <v>578</v>
      </c>
      <c r="C221" s="286">
        <v>99.2</v>
      </c>
    </row>
    <row r="222" spans="2:3" x14ac:dyDescent="0.2">
      <c r="B222" s="285" t="s">
        <v>579</v>
      </c>
      <c r="C222" s="286">
        <v>99.5</v>
      </c>
    </row>
    <row r="223" spans="2:3" x14ac:dyDescent="0.2">
      <c r="B223" s="285" t="s">
        <v>580</v>
      </c>
      <c r="C223" s="286">
        <v>99.6</v>
      </c>
    </row>
    <row r="224" spans="2:3" x14ac:dyDescent="0.2">
      <c r="B224" s="285" t="s">
        <v>581</v>
      </c>
      <c r="C224" s="286">
        <v>99.9</v>
      </c>
    </row>
    <row r="225" spans="2:3" x14ac:dyDescent="0.2">
      <c r="B225" s="285" t="s">
        <v>582</v>
      </c>
      <c r="C225" s="286">
        <v>100.1</v>
      </c>
    </row>
    <row r="226" spans="2:3" x14ac:dyDescent="0.2">
      <c r="B226" s="285" t="s">
        <v>355</v>
      </c>
      <c r="C226" s="286">
        <v>100.1</v>
      </c>
    </row>
    <row r="227" spans="2:3" x14ac:dyDescent="0.2">
      <c r="B227" s="285" t="s">
        <v>583</v>
      </c>
      <c r="C227" s="286">
        <v>100</v>
      </c>
    </row>
    <row r="228" spans="2:3" x14ac:dyDescent="0.2">
      <c r="B228" s="285" t="s">
        <v>584</v>
      </c>
      <c r="C228" s="286">
        <v>100.3</v>
      </c>
    </row>
    <row r="229" spans="2:3" x14ac:dyDescent="0.2">
      <c r="B229" s="285" t="s">
        <v>585</v>
      </c>
      <c r="C229" s="286">
        <v>100.2</v>
      </c>
    </row>
    <row r="230" spans="2:3" x14ac:dyDescent="0.2">
      <c r="B230" s="285" t="s">
        <v>586</v>
      </c>
      <c r="C230" s="286">
        <v>100.3</v>
      </c>
    </row>
    <row r="231" spans="2:3" x14ac:dyDescent="0.2">
      <c r="B231" s="285" t="s">
        <v>587</v>
      </c>
      <c r="C231" s="286">
        <v>100.3</v>
      </c>
    </row>
    <row r="232" spans="2:3" x14ac:dyDescent="0.2">
      <c r="B232" s="285" t="s">
        <v>356</v>
      </c>
      <c r="C232" s="286">
        <v>100.4</v>
      </c>
    </row>
    <row r="233" spans="2:3" x14ac:dyDescent="0.2">
      <c r="B233" s="285" t="s">
        <v>588</v>
      </c>
      <c r="C233" s="286">
        <v>99.9</v>
      </c>
    </row>
    <row r="234" spans="2:3" x14ac:dyDescent="0.2">
      <c r="B234" s="285" t="s">
        <v>589</v>
      </c>
      <c r="C234" s="286">
        <v>100.1</v>
      </c>
    </row>
    <row r="235" spans="2:3" x14ac:dyDescent="0.2">
      <c r="B235" s="285" t="s">
        <v>590</v>
      </c>
      <c r="C235" s="286">
        <v>100.4</v>
      </c>
    </row>
    <row r="236" spans="2:3" x14ac:dyDescent="0.2">
      <c r="B236" s="285" t="s">
        <v>591</v>
      </c>
      <c r="C236" s="286">
        <v>100.6</v>
      </c>
    </row>
    <row r="237" spans="2:3" x14ac:dyDescent="0.2">
      <c r="B237" s="285" t="s">
        <v>592</v>
      </c>
      <c r="C237" s="286">
        <v>100.8</v>
      </c>
    </row>
    <row r="238" spans="2:3" x14ac:dyDescent="0.2">
      <c r="B238" s="285" t="s">
        <v>357</v>
      </c>
      <c r="C238" s="286">
        <v>101</v>
      </c>
    </row>
    <row r="239" spans="2:3" x14ac:dyDescent="0.2">
      <c r="B239" s="285" t="s">
        <v>593</v>
      </c>
      <c r="C239" s="286">
        <v>100.9</v>
      </c>
    </row>
    <row r="240" spans="2:3" x14ac:dyDescent="0.2">
      <c r="B240" s="285" t="s">
        <v>594</v>
      </c>
      <c r="C240" s="286">
        <v>101.2</v>
      </c>
    </row>
    <row r="241" spans="2:3" x14ac:dyDescent="0.2">
      <c r="B241" s="285" t="s">
        <v>595</v>
      </c>
      <c r="C241" s="286">
        <v>101.5</v>
      </c>
    </row>
    <row r="242" spans="2:3" x14ac:dyDescent="0.2">
      <c r="B242" s="285" t="s">
        <v>596</v>
      </c>
      <c r="C242" s="286">
        <v>101.6</v>
      </c>
    </row>
    <row r="243" spans="2:3" x14ac:dyDescent="0.2">
      <c r="B243" s="285" t="s">
        <v>597</v>
      </c>
      <c r="C243" s="286">
        <v>101.8</v>
      </c>
    </row>
    <row r="244" spans="2:3" x14ac:dyDescent="0.2">
      <c r="B244" s="285" t="s">
        <v>358</v>
      </c>
      <c r="C244" s="286">
        <v>102.2</v>
      </c>
    </row>
    <row r="245" spans="2:3" x14ac:dyDescent="0.2">
      <c r="B245" s="285" t="s">
        <v>598</v>
      </c>
      <c r="C245" s="286">
        <v>101.8</v>
      </c>
    </row>
    <row r="246" spans="2:3" x14ac:dyDescent="0.2">
      <c r="B246" s="285" t="s">
        <v>599</v>
      </c>
      <c r="C246" s="286">
        <v>102.4</v>
      </c>
    </row>
    <row r="247" spans="2:3" x14ac:dyDescent="0.2">
      <c r="B247" s="285" t="s">
        <v>600</v>
      </c>
      <c r="C247" s="286">
        <v>102.7</v>
      </c>
    </row>
    <row r="248" spans="2:3" x14ac:dyDescent="0.2">
      <c r="B248" s="285" t="s">
        <v>601</v>
      </c>
      <c r="C248" s="286">
        <v>103.2</v>
      </c>
    </row>
    <row r="249" spans="2:3" x14ac:dyDescent="0.2">
      <c r="B249" s="285" t="s">
        <v>602</v>
      </c>
      <c r="C249" s="286">
        <v>103.5</v>
      </c>
    </row>
    <row r="250" spans="2:3" x14ac:dyDescent="0.2">
      <c r="B250" s="285" t="s">
        <v>359</v>
      </c>
      <c r="C250" s="286">
        <v>103.5</v>
      </c>
    </row>
    <row r="251" spans="2:3" x14ac:dyDescent="0.2">
      <c r="B251" s="285" t="s">
        <v>603</v>
      </c>
      <c r="C251" s="286">
        <v>103.5</v>
      </c>
    </row>
    <row r="252" spans="2:3" x14ac:dyDescent="0.2">
      <c r="B252" s="285" t="s">
        <v>604</v>
      </c>
      <c r="C252" s="286">
        <v>104</v>
      </c>
    </row>
    <row r="253" spans="2:3" x14ac:dyDescent="0.2">
      <c r="B253" s="285" t="s">
        <v>605</v>
      </c>
      <c r="C253" s="286">
        <v>104.3</v>
      </c>
    </row>
    <row r="254" spans="2:3" x14ac:dyDescent="0.2">
      <c r="B254" s="285" t="s">
        <v>606</v>
      </c>
      <c r="C254" s="286">
        <v>104.4</v>
      </c>
    </row>
    <row r="255" spans="2:3" x14ac:dyDescent="0.2">
      <c r="B255" s="285" t="s">
        <v>607</v>
      </c>
      <c r="C255" s="286">
        <v>104.7</v>
      </c>
    </row>
    <row r="256" spans="2:3" x14ac:dyDescent="0.2">
      <c r="B256" s="285" t="s">
        <v>360</v>
      </c>
      <c r="C256" s="286">
        <v>105</v>
      </c>
    </row>
    <row r="257" spans="2:3" x14ac:dyDescent="0.2">
      <c r="B257" s="285" t="s">
        <v>608</v>
      </c>
      <c r="C257" s="286">
        <v>104.5</v>
      </c>
    </row>
    <row r="258" spans="2:3" x14ac:dyDescent="0.2">
      <c r="B258" s="285" t="s">
        <v>609</v>
      </c>
      <c r="C258" s="286">
        <v>104.9</v>
      </c>
    </row>
    <row r="259" spans="2:3" x14ac:dyDescent="0.2">
      <c r="B259" s="285" t="s">
        <v>610</v>
      </c>
      <c r="C259" s="286">
        <v>105.1</v>
      </c>
    </row>
    <row r="260" spans="2:3" x14ac:dyDescent="0.2">
      <c r="B260" s="285" t="s">
        <v>611</v>
      </c>
      <c r="C260" s="286">
        <v>105.5</v>
      </c>
    </row>
    <row r="261" spans="2:3" x14ac:dyDescent="0.2">
      <c r="B261" s="285" t="s">
        <v>612</v>
      </c>
      <c r="C261" s="286">
        <v>105.9</v>
      </c>
    </row>
    <row r="262" spans="2:3" x14ac:dyDescent="0.2">
      <c r="B262" s="285" t="s">
        <v>361</v>
      </c>
      <c r="C262" s="286">
        <v>105.9</v>
      </c>
    </row>
    <row r="263" spans="2:3" x14ac:dyDescent="0.2">
      <c r="B263" s="288" t="s">
        <v>613</v>
      </c>
      <c r="C263" s="289">
        <v>105.8</v>
      </c>
    </row>
    <row r="264" spans="2:3" x14ac:dyDescent="0.2">
      <c r="B264" s="288" t="s">
        <v>614</v>
      </c>
      <c r="C264" s="289">
        <v>106.5</v>
      </c>
    </row>
    <row r="265" spans="2:3" x14ac:dyDescent="0.2">
      <c r="B265" s="288" t="s">
        <v>615</v>
      </c>
      <c r="C265" s="289">
        <v>106.6</v>
      </c>
    </row>
    <row r="266" spans="2:3" x14ac:dyDescent="0.2">
      <c r="B266" s="288" t="s">
        <v>616</v>
      </c>
      <c r="C266" s="289">
        <v>106.7</v>
      </c>
    </row>
    <row r="267" spans="2:3" x14ac:dyDescent="0.2">
      <c r="B267" s="288" t="s">
        <v>617</v>
      </c>
      <c r="C267" s="289">
        <v>107</v>
      </c>
    </row>
    <row r="268" spans="2:3" x14ac:dyDescent="0.2">
      <c r="B268" s="288" t="s">
        <v>362</v>
      </c>
      <c r="C268" s="289">
        <v>107.1</v>
      </c>
    </row>
    <row r="269" spans="2:3" x14ac:dyDescent="0.2">
      <c r="B269" s="288" t="s">
        <v>618</v>
      </c>
      <c r="C269" s="289">
        <v>106.4</v>
      </c>
    </row>
    <row r="270" spans="2:3" x14ac:dyDescent="0.2">
      <c r="B270" s="288" t="s">
        <v>619</v>
      </c>
      <c r="C270" s="289">
        <v>106.8</v>
      </c>
    </row>
    <row r="271" spans="2:3" x14ac:dyDescent="0.2">
      <c r="B271" s="288" t="s">
        <v>620</v>
      </c>
      <c r="C271" s="289">
        <v>107</v>
      </c>
    </row>
    <row r="272" spans="2:3" x14ac:dyDescent="0.2">
      <c r="B272" s="288" t="s">
        <v>621</v>
      </c>
      <c r="C272" s="289">
        <v>107.6</v>
      </c>
    </row>
    <row r="273" spans="2:3" x14ac:dyDescent="0.2">
      <c r="B273" s="288" t="s">
        <v>622</v>
      </c>
      <c r="C273" s="292">
        <v>107.9</v>
      </c>
    </row>
    <row r="274" spans="2:3" x14ac:dyDescent="0.2">
      <c r="B274" s="288" t="s">
        <v>363</v>
      </c>
      <c r="C274" s="292">
        <v>107.9</v>
      </c>
    </row>
    <row r="275" spans="2:3" x14ac:dyDescent="0.2">
      <c r="B275" s="288" t="s">
        <v>623</v>
      </c>
      <c r="C275" s="292">
        <v>108</v>
      </c>
    </row>
    <row r="276" spans="2:3" x14ac:dyDescent="0.2">
      <c r="B276" s="288" t="s">
        <v>624</v>
      </c>
      <c r="C276" s="292">
        <v>108.3</v>
      </c>
    </row>
    <row r="277" spans="2:3" x14ac:dyDescent="0.2">
      <c r="B277" s="288" t="s">
        <v>625</v>
      </c>
      <c r="C277" s="292">
        <v>108.4</v>
      </c>
    </row>
    <row r="278" spans="2:3" x14ac:dyDescent="0.2">
      <c r="B278" s="288" t="s">
        <v>626</v>
      </c>
      <c r="C278" s="292">
        <v>108.3</v>
      </c>
    </row>
    <row r="279" spans="2:3" x14ac:dyDescent="0.2">
      <c r="B279" s="288" t="s">
        <v>627</v>
      </c>
      <c r="C279" s="292">
        <v>108.5</v>
      </c>
    </row>
    <row r="280" spans="2:3" x14ac:dyDescent="0.2">
      <c r="B280" s="288" t="s">
        <v>364</v>
      </c>
      <c r="C280" s="292">
        <v>108.5</v>
      </c>
    </row>
    <row r="281" spans="2:3" x14ac:dyDescent="0.2">
      <c r="B281" s="288" t="s">
        <v>628</v>
      </c>
      <c r="C281" s="289">
        <v>108.3</v>
      </c>
    </row>
    <row r="282" spans="2:3" x14ac:dyDescent="0.2">
      <c r="B282" s="288" t="s">
        <v>629</v>
      </c>
      <c r="C282" s="289">
        <v>108.6</v>
      </c>
    </row>
    <row r="283" spans="2:3" x14ac:dyDescent="0.2">
      <c r="B283" s="288" t="s">
        <v>630</v>
      </c>
      <c r="C283" s="289">
        <v>108.6</v>
      </c>
    </row>
    <row r="284" spans="2:3" x14ac:dyDescent="0.2">
      <c r="B284" s="288" t="s">
        <v>631</v>
      </c>
      <c r="C284" s="289">
        <v>108.6</v>
      </c>
    </row>
    <row r="285" spans="2:3" x14ac:dyDescent="0.2">
      <c r="B285" s="288" t="s">
        <v>632</v>
      </c>
      <c r="C285" s="289">
        <v>108.6</v>
      </c>
    </row>
    <row r="286" spans="2:3" x14ac:dyDescent="0.2">
      <c r="B286" s="288" t="s">
        <v>365</v>
      </c>
      <c r="C286" s="289">
        <v>108.8</v>
      </c>
    </row>
    <row r="287" spans="2:3" x14ac:dyDescent="0.2">
      <c r="B287" s="288" t="s">
        <v>633</v>
      </c>
      <c r="C287" s="289">
        <v>109.2</v>
      </c>
    </row>
    <row r="288" spans="2:3" x14ac:dyDescent="0.2">
      <c r="B288" s="288" t="s">
        <v>634</v>
      </c>
      <c r="C288" s="289">
        <v>108.8</v>
      </c>
    </row>
    <row r="289" spans="2:3" x14ac:dyDescent="0.2">
      <c r="B289" s="288" t="s">
        <v>635</v>
      </c>
      <c r="C289" s="289">
        <v>109.2</v>
      </c>
    </row>
    <row r="290" spans="2:3" x14ac:dyDescent="0.2">
      <c r="B290" s="288" t="s">
        <v>636</v>
      </c>
      <c r="C290" s="289">
        <v>109.2</v>
      </c>
    </row>
    <row r="291" spans="2:3" x14ac:dyDescent="0.2">
      <c r="B291" s="288" t="s">
        <v>637</v>
      </c>
      <c r="C291" s="289">
        <v>109.1</v>
      </c>
    </row>
    <row r="292" spans="2:3" x14ac:dyDescent="0.2">
      <c r="B292" s="288" t="s">
        <v>366</v>
      </c>
      <c r="C292" s="289">
        <v>109.4</v>
      </c>
    </row>
    <row r="293" spans="2:3" x14ac:dyDescent="0.2">
      <c r="B293" s="288" t="s">
        <v>638</v>
      </c>
      <c r="C293" s="289">
        <v>109.3</v>
      </c>
    </row>
    <row r="294" spans="2:3" x14ac:dyDescent="0.2">
      <c r="B294" s="288" t="s">
        <v>639</v>
      </c>
      <c r="C294" s="289">
        <v>109.4</v>
      </c>
    </row>
    <row r="295" spans="2:3" x14ac:dyDescent="0.2">
      <c r="B295" s="288" t="s">
        <v>640</v>
      </c>
      <c r="C295" s="289">
        <v>109.7</v>
      </c>
    </row>
    <row r="296" spans="2:3" x14ac:dyDescent="0.2">
      <c r="B296" s="288" t="s">
        <v>641</v>
      </c>
      <c r="C296" s="289">
        <v>110.4</v>
      </c>
    </row>
    <row r="297" spans="2:3" x14ac:dyDescent="0.2">
      <c r="B297" s="288" t="s">
        <v>642</v>
      </c>
      <c r="C297" s="289">
        <v>111</v>
      </c>
    </row>
    <row r="298" spans="2:3" x14ac:dyDescent="0.2">
      <c r="B298" s="288" t="s">
        <v>367</v>
      </c>
      <c r="C298" s="289">
        <v>111.4</v>
      </c>
    </row>
    <row r="299" spans="2:3" x14ac:dyDescent="0.2">
      <c r="B299" s="288" t="s">
        <v>643</v>
      </c>
      <c r="C299" s="289">
        <v>111.4</v>
      </c>
    </row>
    <row r="300" spans="2:3" x14ac:dyDescent="0.2">
      <c r="B300" s="288" t="s">
        <v>644</v>
      </c>
      <c r="C300" s="289">
        <v>112.1</v>
      </c>
    </row>
    <row r="301" spans="2:3" x14ac:dyDescent="0.2">
      <c r="B301" s="288" t="s">
        <v>645</v>
      </c>
      <c r="C301" s="289">
        <v>112.4</v>
      </c>
    </row>
    <row r="302" spans="2:3" x14ac:dyDescent="0.2">
      <c r="B302" s="288" t="s">
        <v>646</v>
      </c>
      <c r="C302" s="289">
        <v>113.4</v>
      </c>
    </row>
    <row r="303" spans="2:3" x14ac:dyDescent="0.2">
      <c r="B303" s="288" t="s">
        <v>647</v>
      </c>
      <c r="C303" s="289">
        <v>114.1</v>
      </c>
    </row>
    <row r="304" spans="2:3" x14ac:dyDescent="0.2">
      <c r="B304" s="288" t="s">
        <v>368</v>
      </c>
      <c r="C304" s="289">
        <v>114.7</v>
      </c>
    </row>
    <row r="305" spans="2:3" x14ac:dyDescent="0.2">
      <c r="B305" s="288" t="s">
        <v>690</v>
      </c>
      <c r="C305" s="289">
        <v>114.6</v>
      </c>
    </row>
    <row r="306" spans="2:3" x14ac:dyDescent="0.2">
      <c r="B306" s="288" t="s">
        <v>691</v>
      </c>
      <c r="C306" s="289">
        <v>115.4</v>
      </c>
    </row>
    <row r="307" spans="2:3" x14ac:dyDescent="0.2">
      <c r="B307" s="288" t="s">
        <v>692</v>
      </c>
      <c r="C307" s="289">
        <v>116.5</v>
      </c>
    </row>
    <row r="308" spans="2:3" x14ac:dyDescent="0.2">
      <c r="B308" s="288" t="s">
        <v>693</v>
      </c>
      <c r="C308" s="289">
        <v>119</v>
      </c>
    </row>
    <row r="309" spans="2:3" x14ac:dyDescent="0.2">
      <c r="B309" s="288" t="s">
        <v>694</v>
      </c>
      <c r="C309" s="289">
        <v>119.7</v>
      </c>
    </row>
    <row r="310" spans="2:3" x14ac:dyDescent="0.2">
      <c r="B310" s="288" t="s">
        <v>369</v>
      </c>
      <c r="C310" s="289">
        <v>120.5</v>
      </c>
    </row>
    <row r="311" spans="2:3" x14ac:dyDescent="0.2">
      <c r="B311" s="288"/>
      <c r="C311" s="289"/>
    </row>
    <row r="312" spans="2:3" x14ac:dyDescent="0.2">
      <c r="B312" s="288"/>
      <c r="C312" s="289"/>
    </row>
    <row r="313" spans="2:3" x14ac:dyDescent="0.2">
      <c r="B313" s="288"/>
      <c r="C313" s="289"/>
    </row>
    <row r="314" spans="2:3" x14ac:dyDescent="0.2">
      <c r="B314" s="288"/>
      <c r="C314" s="289"/>
    </row>
    <row r="315" spans="2:3" x14ac:dyDescent="0.2">
      <c r="B315" s="288"/>
      <c r="C315" s="289"/>
    </row>
    <row r="316" spans="2:3" x14ac:dyDescent="0.2">
      <c r="B316" s="288"/>
      <c r="C316" s="289"/>
    </row>
    <row r="317" spans="2:3" x14ac:dyDescent="0.2">
      <c r="B317" s="288"/>
      <c r="C317" s="289"/>
    </row>
    <row r="318" spans="2:3" x14ac:dyDescent="0.2">
      <c r="B318" s="288"/>
      <c r="C318" s="289"/>
    </row>
    <row r="319" spans="2:3" x14ac:dyDescent="0.2">
      <c r="B319" s="288"/>
      <c r="C319" s="289"/>
    </row>
    <row r="320" spans="2:3" x14ac:dyDescent="0.2">
      <c r="B320" s="288"/>
      <c r="C320" s="289"/>
    </row>
    <row r="321" spans="2:3" x14ac:dyDescent="0.2">
      <c r="B321" s="288"/>
      <c r="C321" s="289"/>
    </row>
    <row r="322" spans="2:3" x14ac:dyDescent="0.2">
      <c r="B322" s="288"/>
      <c r="C322" s="289"/>
    </row>
    <row r="323" spans="2:3" x14ac:dyDescent="0.2">
      <c r="B323" s="288"/>
      <c r="C323" s="289"/>
    </row>
    <row r="324" spans="2:3" x14ac:dyDescent="0.2">
      <c r="B324" s="288"/>
      <c r="C324" s="289"/>
    </row>
    <row r="325" spans="2:3" x14ac:dyDescent="0.2">
      <c r="B325" s="288"/>
      <c r="C325" s="289"/>
    </row>
    <row r="326" spans="2:3" x14ac:dyDescent="0.2">
      <c r="B326" s="288"/>
      <c r="C326" s="289"/>
    </row>
    <row r="327" spans="2:3" x14ac:dyDescent="0.2">
      <c r="B327" s="288"/>
      <c r="C327" s="289"/>
    </row>
    <row r="328" spans="2:3" x14ac:dyDescent="0.2">
      <c r="B328" s="288"/>
      <c r="C328" s="289"/>
    </row>
    <row r="329" spans="2:3" x14ac:dyDescent="0.2">
      <c r="B329" s="288"/>
      <c r="C329" s="289"/>
    </row>
    <row r="330" spans="2:3" x14ac:dyDescent="0.2">
      <c r="B330" s="288"/>
      <c r="C330" s="289"/>
    </row>
    <row r="331" spans="2:3" x14ac:dyDescent="0.2">
      <c r="B331" s="288"/>
      <c r="C331" s="289"/>
    </row>
    <row r="332" spans="2:3" x14ac:dyDescent="0.2">
      <c r="B332" s="288"/>
      <c r="C332" s="289"/>
    </row>
    <row r="333" spans="2:3" x14ac:dyDescent="0.2">
      <c r="B333" s="288"/>
      <c r="C333" s="289"/>
    </row>
    <row r="334" spans="2:3" x14ac:dyDescent="0.2">
      <c r="B334" s="288"/>
      <c r="C334" s="289"/>
    </row>
    <row r="335" spans="2:3" x14ac:dyDescent="0.2">
      <c r="B335" s="288"/>
      <c r="C335" s="289"/>
    </row>
    <row r="336" spans="2:3" x14ac:dyDescent="0.2">
      <c r="B336" s="288"/>
      <c r="C336" s="289"/>
    </row>
    <row r="337" spans="2:3" x14ac:dyDescent="0.2">
      <c r="B337" s="288"/>
      <c r="C337" s="289"/>
    </row>
    <row r="338" spans="2:3" x14ac:dyDescent="0.2">
      <c r="B338" s="288"/>
      <c r="C338" s="289"/>
    </row>
    <row r="339" spans="2:3" x14ac:dyDescent="0.2">
      <c r="B339" s="288"/>
      <c r="C339" s="289"/>
    </row>
    <row r="340" spans="2:3" x14ac:dyDescent="0.2">
      <c r="B340" s="288"/>
      <c r="C340" s="289"/>
    </row>
    <row r="341" spans="2:3" x14ac:dyDescent="0.2">
      <c r="B341" s="288"/>
      <c r="C341" s="289"/>
    </row>
    <row r="342" spans="2:3" x14ac:dyDescent="0.2">
      <c r="B342" s="288"/>
      <c r="C342" s="289"/>
    </row>
    <row r="343" spans="2:3" x14ac:dyDescent="0.2">
      <c r="B343" s="288"/>
      <c r="C343" s="289"/>
    </row>
    <row r="344" spans="2:3" x14ac:dyDescent="0.2">
      <c r="B344" s="288"/>
      <c r="C344" s="289"/>
    </row>
    <row r="345" spans="2:3" x14ac:dyDescent="0.2">
      <c r="B345" s="288"/>
      <c r="C345" s="289"/>
    </row>
    <row r="346" spans="2:3" x14ac:dyDescent="0.2">
      <c r="B346" s="288"/>
      <c r="C346" s="289"/>
    </row>
    <row r="347" spans="2:3" x14ac:dyDescent="0.2">
      <c r="B347" s="288"/>
      <c r="C347" s="289"/>
    </row>
    <row r="348" spans="2:3" x14ac:dyDescent="0.2">
      <c r="B348" s="288"/>
      <c r="C348" s="289"/>
    </row>
    <row r="349" spans="2:3" x14ac:dyDescent="0.2">
      <c r="B349" s="288"/>
      <c r="C349" s="289"/>
    </row>
    <row r="350" spans="2:3" x14ac:dyDescent="0.2">
      <c r="B350" s="288"/>
      <c r="C350" s="289"/>
    </row>
    <row r="351" spans="2:3" x14ac:dyDescent="0.2">
      <c r="B351" s="288"/>
      <c r="C351" s="289"/>
    </row>
    <row r="352" spans="2:3" x14ac:dyDescent="0.2">
      <c r="B352" s="288"/>
      <c r="C352" s="289"/>
    </row>
    <row r="353" spans="2:3" x14ac:dyDescent="0.2">
      <c r="B353" s="288"/>
      <c r="C353" s="289"/>
    </row>
    <row r="354" spans="2:3" x14ac:dyDescent="0.2">
      <c r="B354" s="288"/>
      <c r="C354" s="289"/>
    </row>
    <row r="355" spans="2:3" x14ac:dyDescent="0.2">
      <c r="B355" s="288"/>
      <c r="C355" s="289"/>
    </row>
    <row r="356" spans="2:3" x14ac:dyDescent="0.2">
      <c r="B356" s="288"/>
      <c r="C356" s="289"/>
    </row>
    <row r="357" spans="2:3" x14ac:dyDescent="0.2">
      <c r="B357" s="288"/>
      <c r="C357" s="289"/>
    </row>
    <row r="358" spans="2:3" x14ac:dyDescent="0.2">
      <c r="B358" s="288"/>
      <c r="C358" s="289"/>
    </row>
    <row r="359" spans="2:3" x14ac:dyDescent="0.2">
      <c r="B359" s="288"/>
      <c r="C359" s="289"/>
    </row>
    <row r="360" spans="2:3" x14ac:dyDescent="0.2">
      <c r="B360" s="288"/>
      <c r="C360" s="289"/>
    </row>
    <row r="361" spans="2:3" x14ac:dyDescent="0.2">
      <c r="B361" s="288"/>
      <c r="C361" s="289"/>
    </row>
    <row r="362" spans="2:3" x14ac:dyDescent="0.2">
      <c r="B362" s="288"/>
      <c r="C362" s="289"/>
    </row>
    <row r="363" spans="2:3" x14ac:dyDescent="0.2">
      <c r="B363" s="288"/>
      <c r="C363" s="289"/>
    </row>
    <row r="364" spans="2:3" x14ac:dyDescent="0.2">
      <c r="B364" s="288"/>
      <c r="C364" s="289"/>
    </row>
    <row r="365" spans="2:3" x14ac:dyDescent="0.2">
      <c r="B365" s="288"/>
      <c r="C365" s="289"/>
    </row>
    <row r="366" spans="2:3" x14ac:dyDescent="0.2">
      <c r="B366" s="288"/>
      <c r="C366" s="289"/>
    </row>
    <row r="367" spans="2:3" x14ac:dyDescent="0.2">
      <c r="B367" s="288"/>
      <c r="C367" s="289"/>
    </row>
    <row r="368" spans="2:3" x14ac:dyDescent="0.2">
      <c r="B368" s="288"/>
      <c r="C368" s="289"/>
    </row>
    <row r="369" spans="2:3" x14ac:dyDescent="0.2">
      <c r="B369" s="288"/>
      <c r="C369" s="289"/>
    </row>
    <row r="370" spans="2:3" x14ac:dyDescent="0.2">
      <c r="B370" s="288"/>
      <c r="C370" s="289"/>
    </row>
    <row r="371" spans="2:3" x14ac:dyDescent="0.2">
      <c r="B371" s="288"/>
      <c r="C371" s="289"/>
    </row>
    <row r="372" spans="2:3" x14ac:dyDescent="0.2">
      <c r="B372" s="290"/>
      <c r="C372" s="291"/>
    </row>
    <row r="373" spans="2:3" s="126" customFormat="1" x14ac:dyDescent="0.2"/>
  </sheetData>
  <mergeCells count="6">
    <mergeCell ref="B3:L3"/>
    <mergeCell ref="B11:B12"/>
    <mergeCell ref="C23:F23"/>
    <mergeCell ref="C22:F22"/>
    <mergeCell ref="C11:J11"/>
    <mergeCell ref="C12:J12"/>
  </mergeCells>
  <hyperlinks>
    <hyperlink ref="C23" r:id="rId1" xr:uid="{00000000-0004-0000-1F00-000000000000}"/>
  </hyperlinks>
  <pageMargins left="0.75" right="0.75" top="1" bottom="1" header="0.5" footer="0.5"/>
  <pageSetup orientation="portrait" horizontalDpi="300" verticalDpi="300" r:id="rId2"/>
  <headerFooter alignWithMargins="0">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6">
    <tabColor theme="7" tint="0.79998168889431442"/>
    <pageSetUpPr autoPageBreaks="0"/>
  </sheetPr>
  <dimension ref="A1:AF28"/>
  <sheetViews>
    <sheetView workbookViewId="0"/>
  </sheetViews>
  <sheetFormatPr defaultColWidth="0" defaultRowHeight="12.75" zeroHeight="1" x14ac:dyDescent="0.2"/>
  <cols>
    <col min="1" max="1" width="7.25" customWidth="1"/>
    <col min="2" max="2" width="16.375" customWidth="1"/>
    <col min="3" max="3" width="34" customWidth="1"/>
    <col min="4" max="4" width="31.625" customWidth="1"/>
    <col min="5" max="6" width="9" customWidth="1"/>
    <col min="7" max="7" width="22.5" customWidth="1"/>
    <col min="8" max="32" width="0" hidden="1" customWidth="1"/>
    <col min="33" max="16384" width="9" hidden="1"/>
  </cols>
  <sheetData>
    <row r="1" spans="1:13" s="83" customFormat="1" ht="12.6" customHeight="1" x14ac:dyDescent="0.2"/>
    <row r="2" spans="1:13" s="83" customFormat="1" ht="18.600000000000001" customHeight="1" x14ac:dyDescent="0.25">
      <c r="B2" s="3" t="s">
        <v>648</v>
      </c>
      <c r="C2" s="3"/>
      <c r="D2" s="3"/>
    </row>
    <row r="3" spans="1:13" s="102" customFormat="1" ht="38.25" customHeight="1" x14ac:dyDescent="0.15">
      <c r="B3" s="560" t="s">
        <v>649</v>
      </c>
      <c r="C3" s="560"/>
      <c r="D3" s="560"/>
      <c r="E3" s="560"/>
      <c r="F3" s="560"/>
      <c r="G3" s="560"/>
      <c r="I3" s="104"/>
      <c r="J3" s="104"/>
      <c r="K3" s="104"/>
      <c r="L3" s="104"/>
      <c r="M3" s="104"/>
    </row>
    <row r="4" spans="1:13" s="102" customFormat="1" ht="12.6" customHeight="1" x14ac:dyDescent="0.15"/>
    <row r="5" spans="1:13" s="5" customFormat="1" x14ac:dyDescent="0.2"/>
    <row r="6" spans="1:13" x14ac:dyDescent="0.2">
      <c r="A6" s="5"/>
      <c r="B6" s="71" t="s">
        <v>293</v>
      </c>
      <c r="C6" s="71" t="s">
        <v>260</v>
      </c>
      <c r="D6" s="71" t="s">
        <v>198</v>
      </c>
      <c r="E6" s="22" t="s">
        <v>650</v>
      </c>
      <c r="F6" s="5"/>
      <c r="G6" s="5"/>
    </row>
    <row r="7" spans="1:13" x14ac:dyDescent="0.2">
      <c r="A7" s="5"/>
      <c r="B7" s="23" t="s">
        <v>283</v>
      </c>
      <c r="C7" s="23" t="s">
        <v>284</v>
      </c>
      <c r="D7" s="23" t="s">
        <v>312</v>
      </c>
      <c r="E7" s="277">
        <v>39.6648</v>
      </c>
      <c r="F7" s="5"/>
      <c r="G7" s="280"/>
    </row>
    <row r="8" spans="1:13" x14ac:dyDescent="0.2">
      <c r="A8" s="5"/>
      <c r="B8" s="23" t="s">
        <v>283</v>
      </c>
      <c r="C8" s="23" t="s">
        <v>284</v>
      </c>
      <c r="D8" s="23" t="s">
        <v>118</v>
      </c>
      <c r="E8" s="277">
        <v>78.263999999999996</v>
      </c>
      <c r="F8" s="125"/>
      <c r="G8" s="280"/>
      <c r="H8" s="115"/>
      <c r="I8" s="115"/>
      <c r="J8" s="115"/>
      <c r="L8" s="115"/>
    </row>
    <row r="9" spans="1:13" x14ac:dyDescent="0.2">
      <c r="A9" s="5"/>
      <c r="B9" s="23" t="s">
        <v>283</v>
      </c>
      <c r="C9" s="23" t="s">
        <v>286</v>
      </c>
      <c r="D9" s="23" t="s">
        <v>312</v>
      </c>
      <c r="E9" s="277">
        <v>39.933199999999999</v>
      </c>
      <c r="F9" s="5"/>
      <c r="G9" s="280"/>
      <c r="L9" s="115"/>
    </row>
    <row r="10" spans="1:13" x14ac:dyDescent="0.2">
      <c r="A10" s="5"/>
      <c r="B10" s="23" t="s">
        <v>283</v>
      </c>
      <c r="C10" s="23" t="s">
        <v>286</v>
      </c>
      <c r="D10" s="23" t="s">
        <v>119</v>
      </c>
      <c r="E10" s="277">
        <v>78.263999999999996</v>
      </c>
      <c r="F10" s="125"/>
      <c r="G10" s="201"/>
      <c r="H10" s="115"/>
    </row>
    <row r="11" spans="1:13" x14ac:dyDescent="0.2">
      <c r="A11" s="5"/>
      <c r="B11" s="23" t="s">
        <v>115</v>
      </c>
      <c r="C11" s="23" t="s">
        <v>49</v>
      </c>
      <c r="D11" s="23" t="s">
        <v>312</v>
      </c>
      <c r="E11" s="277">
        <v>64.944500000000005</v>
      </c>
      <c r="F11" s="5"/>
      <c r="G11" s="200"/>
    </row>
    <row r="12" spans="1:13" x14ac:dyDescent="0.2">
      <c r="A12" s="5"/>
      <c r="B12" s="23" t="s">
        <v>115</v>
      </c>
      <c r="C12" s="23" t="s">
        <v>49</v>
      </c>
      <c r="D12" s="23" t="s">
        <v>120</v>
      </c>
      <c r="E12" s="277">
        <v>89.202100000000002</v>
      </c>
      <c r="F12" s="125"/>
      <c r="G12" s="201"/>
      <c r="H12" s="115"/>
    </row>
    <row r="13" spans="1:13" s="5" customFormat="1" x14ac:dyDescent="0.2"/>
    <row r="14" spans="1:13" s="5" customFormat="1" x14ac:dyDescent="0.2"/>
    <row r="15" spans="1:13" ht="12" hidden="1" customHeight="1" x14ac:dyDescent="0.2"/>
    <row r="16" spans="1:13" ht="12" hidden="1" customHeight="1" x14ac:dyDescent="0.2"/>
    <row r="17" ht="12" hidden="1" customHeight="1" x14ac:dyDescent="0.2"/>
    <row r="18" ht="12" hidden="1" customHeight="1" x14ac:dyDescent="0.2"/>
    <row r="19" ht="12" hidden="1" customHeight="1" x14ac:dyDescent="0.2"/>
    <row r="20" ht="12" hidden="1" customHeight="1" x14ac:dyDescent="0.2"/>
    <row r="21" ht="12" hidden="1" customHeight="1" x14ac:dyDescent="0.2"/>
    <row r="22" ht="12" hidden="1" customHeight="1" x14ac:dyDescent="0.2"/>
    <row r="23" ht="12" hidden="1" customHeight="1" x14ac:dyDescent="0.2"/>
    <row r="24" ht="12" hidden="1" customHeight="1" x14ac:dyDescent="0.2"/>
    <row r="25" ht="12" hidden="1" customHeight="1" x14ac:dyDescent="0.2"/>
    <row r="26" ht="12" hidden="1" customHeight="1" x14ac:dyDescent="0.2"/>
    <row r="27" ht="12" hidden="1" customHeight="1" x14ac:dyDescent="0.2"/>
    <row r="28" ht="12" hidden="1" customHeight="1" x14ac:dyDescent="0.2"/>
  </sheetData>
  <mergeCells count="1">
    <mergeCell ref="B3:G3"/>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7">
    <tabColor theme="7" tint="0.79998168889431442"/>
    <pageSetUpPr autoPageBreaks="0"/>
  </sheetPr>
  <dimension ref="A1:AG67"/>
  <sheetViews>
    <sheetView zoomScaleNormal="100" workbookViewId="0"/>
  </sheetViews>
  <sheetFormatPr defaultColWidth="0" defaultRowHeight="14.25" zeroHeight="1" x14ac:dyDescent="0.2"/>
  <cols>
    <col min="1" max="1" width="8" style="110" customWidth="1"/>
    <col min="2" max="2" width="17.75" style="110" customWidth="1"/>
    <col min="3" max="3" width="41" style="110" bestFit="1" customWidth="1"/>
    <col min="4" max="4" width="50.75" style="110" customWidth="1"/>
    <col min="5" max="5" width="24.875" style="110" customWidth="1"/>
    <col min="6" max="6" width="33.375" style="110" customWidth="1"/>
    <col min="7" max="10" width="15.625" style="110" customWidth="1"/>
    <col min="11" max="11" width="1.125" style="110" customWidth="1"/>
    <col min="12" max="19" width="15.625" style="93" customWidth="1"/>
    <col min="20" max="20" width="1.125" style="110" customWidth="1"/>
    <col min="21" max="25" width="15.625" style="93" customWidth="1"/>
    <col min="26" max="26" width="9" style="110" customWidth="1"/>
    <col min="27" max="33" width="0" style="110" hidden="1" customWidth="1"/>
    <col min="34" max="16384" width="9" style="110" hidden="1"/>
  </cols>
  <sheetData>
    <row r="1" spans="1:33" s="83" customFormat="1" ht="12.6" customHeight="1" x14ac:dyDescent="0.2">
      <c r="L1" s="141"/>
      <c r="M1" s="141"/>
      <c r="N1" s="141"/>
      <c r="O1" s="141"/>
      <c r="P1" s="141"/>
      <c r="Q1" s="141"/>
      <c r="R1" s="141"/>
      <c r="S1" s="141"/>
      <c r="U1" s="141"/>
      <c r="V1" s="141"/>
      <c r="W1" s="141"/>
      <c r="X1" s="141"/>
      <c r="Y1" s="141"/>
    </row>
    <row r="2" spans="1:33" s="83" customFormat="1" ht="18.600000000000001" customHeight="1" x14ac:dyDescent="0.25">
      <c r="B2" s="3" t="s">
        <v>651</v>
      </c>
      <c r="C2" s="3"/>
      <c r="D2" s="3"/>
      <c r="E2" s="3"/>
      <c r="F2" s="3"/>
      <c r="G2" s="3"/>
      <c r="H2" s="3"/>
      <c r="I2" s="3"/>
      <c r="J2" s="3"/>
      <c r="K2" s="3"/>
      <c r="L2" s="141"/>
      <c r="M2" s="141"/>
      <c r="N2" s="141"/>
      <c r="O2" s="141"/>
      <c r="P2" s="141"/>
      <c r="Q2" s="141"/>
      <c r="R2" s="141"/>
      <c r="S2" s="142"/>
      <c r="T2" s="3"/>
      <c r="U2" s="141"/>
      <c r="V2" s="141"/>
      <c r="W2" s="141"/>
      <c r="X2" s="141"/>
      <c r="Y2" s="141"/>
    </row>
    <row r="3" spans="1:33" s="141" customFormat="1" ht="51" customHeight="1" x14ac:dyDescent="0.2">
      <c r="B3" s="623" t="s">
        <v>652</v>
      </c>
      <c r="C3" s="623"/>
      <c r="D3" s="623"/>
      <c r="E3" s="623"/>
      <c r="F3" s="623"/>
      <c r="G3" s="623"/>
      <c r="H3" s="623"/>
      <c r="I3" s="623"/>
      <c r="J3" s="623"/>
      <c r="K3" s="623"/>
      <c r="L3" s="623"/>
      <c r="M3" s="623"/>
      <c r="N3" s="143"/>
      <c r="O3" s="143"/>
      <c r="P3" s="143"/>
      <c r="Q3" s="143"/>
      <c r="R3" s="143"/>
      <c r="S3" s="143"/>
      <c r="T3" s="143"/>
      <c r="U3" s="143"/>
      <c r="V3" s="143"/>
      <c r="W3" s="143"/>
      <c r="X3" s="143"/>
      <c r="Y3" s="143"/>
      <c r="Z3" s="143"/>
      <c r="AA3" s="143"/>
      <c r="AB3" s="143"/>
      <c r="AC3" s="143"/>
      <c r="AD3" s="143"/>
      <c r="AE3" s="143"/>
      <c r="AF3" s="143"/>
      <c r="AG3" s="143"/>
    </row>
    <row r="4" spans="1:33" s="141" customFormat="1" ht="12.6" customHeight="1" x14ac:dyDescent="0.2"/>
    <row r="5" spans="1:33" s="90" customFormat="1" ht="12.6" customHeight="1" x14ac:dyDescent="0.2"/>
    <row r="6" spans="1:33" s="90" customFormat="1" ht="12.6" customHeight="1" x14ac:dyDescent="0.2">
      <c r="B6" s="260" t="s">
        <v>653</v>
      </c>
      <c r="C6" s="6"/>
    </row>
    <row r="7" spans="1:33" s="90" customFormat="1" ht="12.75" x14ac:dyDescent="0.2"/>
    <row r="8" spans="1:33" s="93" customFormat="1" ht="11.85" customHeight="1" x14ac:dyDescent="0.2">
      <c r="A8" s="90"/>
      <c r="B8" s="624" t="s">
        <v>293</v>
      </c>
      <c r="C8" s="633" t="s">
        <v>310</v>
      </c>
      <c r="D8" s="624" t="s">
        <v>24</v>
      </c>
      <c r="E8" s="605" t="s">
        <v>261</v>
      </c>
      <c r="F8" s="626"/>
      <c r="G8" s="627" t="s">
        <v>204</v>
      </c>
      <c r="H8" s="628"/>
      <c r="I8" s="628"/>
      <c r="J8" s="629"/>
      <c r="K8" s="144"/>
      <c r="L8" s="348" t="s">
        <v>205</v>
      </c>
      <c r="M8" s="376"/>
      <c r="N8" s="376"/>
      <c r="O8" s="376"/>
      <c r="P8" s="376"/>
      <c r="Q8" s="376"/>
      <c r="R8" s="376"/>
      <c r="S8" s="376"/>
      <c r="T8" s="144"/>
      <c r="U8" s="349" t="s">
        <v>206</v>
      </c>
      <c r="V8" s="376"/>
      <c r="W8" s="376"/>
      <c r="X8" s="376"/>
      <c r="Y8" s="377"/>
      <c r="Z8" s="90"/>
    </row>
    <row r="9" spans="1:33" s="93" customFormat="1" ht="38.85" customHeight="1" x14ac:dyDescent="0.2">
      <c r="A9" s="90"/>
      <c r="B9" s="624"/>
      <c r="C9" s="625"/>
      <c r="D9" s="624"/>
      <c r="E9" s="625"/>
      <c r="F9" s="626"/>
      <c r="G9" s="630" t="s">
        <v>654</v>
      </c>
      <c r="H9" s="631"/>
      <c r="I9" s="631"/>
      <c r="J9" s="632"/>
      <c r="K9" s="144"/>
      <c r="L9" s="372" t="s">
        <v>208</v>
      </c>
      <c r="M9" s="378"/>
      <c r="N9" s="378"/>
      <c r="O9" s="378"/>
      <c r="P9" s="378"/>
      <c r="Q9" s="378"/>
      <c r="R9" s="378"/>
      <c r="S9" s="378"/>
      <c r="T9" s="144"/>
      <c r="U9" s="373" t="s">
        <v>209</v>
      </c>
      <c r="V9" s="378"/>
      <c r="W9" s="378"/>
      <c r="X9" s="378"/>
      <c r="Y9" s="379"/>
      <c r="Z9" s="90"/>
    </row>
    <row r="10" spans="1:33" s="147" customFormat="1" ht="25.5" x14ac:dyDescent="0.2">
      <c r="A10" s="202"/>
      <c r="B10" s="624"/>
      <c r="C10" s="625"/>
      <c r="D10" s="624"/>
      <c r="E10" s="625"/>
      <c r="F10" s="145" t="s">
        <v>305</v>
      </c>
      <c r="G10" s="146" t="s">
        <v>148</v>
      </c>
      <c r="H10" s="146" t="s">
        <v>149</v>
      </c>
      <c r="I10" s="146" t="s">
        <v>150</v>
      </c>
      <c r="J10" s="146" t="s">
        <v>151</v>
      </c>
      <c r="K10" s="144"/>
      <c r="L10" s="268" t="s">
        <v>152</v>
      </c>
      <c r="M10" s="146" t="s">
        <v>153</v>
      </c>
      <c r="N10" s="146" t="s">
        <v>154</v>
      </c>
      <c r="O10" s="146" t="s">
        <v>155</v>
      </c>
      <c r="P10" s="146" t="s">
        <v>156</v>
      </c>
      <c r="Q10" s="146" t="s">
        <v>157</v>
      </c>
      <c r="R10" s="146" t="s">
        <v>158</v>
      </c>
      <c r="S10" s="146" t="s">
        <v>110</v>
      </c>
      <c r="T10" s="144"/>
      <c r="U10" s="146" t="s">
        <v>306</v>
      </c>
      <c r="V10" s="146" t="s">
        <v>306</v>
      </c>
      <c r="W10" s="146" t="s">
        <v>307</v>
      </c>
      <c r="X10" s="146" t="s">
        <v>307</v>
      </c>
      <c r="Y10" s="146" t="s">
        <v>210</v>
      </c>
      <c r="Z10" s="202"/>
    </row>
    <row r="11" spans="1:33" s="147" customFormat="1" ht="22.5" x14ac:dyDescent="0.2">
      <c r="A11" s="202"/>
      <c r="B11" s="624"/>
      <c r="C11" s="625"/>
      <c r="D11" s="624"/>
      <c r="E11" s="625"/>
      <c r="F11" s="145" t="s">
        <v>109</v>
      </c>
      <c r="G11" s="11" t="s">
        <v>148</v>
      </c>
      <c r="H11" s="12" t="s">
        <v>149</v>
      </c>
      <c r="I11" s="11" t="s">
        <v>150</v>
      </c>
      <c r="J11" s="11" t="s">
        <v>151</v>
      </c>
      <c r="K11" s="9"/>
      <c r="L11" s="13" t="s">
        <v>152</v>
      </c>
      <c r="M11" s="13" t="s">
        <v>153</v>
      </c>
      <c r="N11" s="13" t="s">
        <v>154</v>
      </c>
      <c r="O11" s="14" t="s">
        <v>155</v>
      </c>
      <c r="P11" s="13" t="s">
        <v>156</v>
      </c>
      <c r="Q11" s="13" t="s">
        <v>157</v>
      </c>
      <c r="R11" s="13" t="s">
        <v>158</v>
      </c>
      <c r="S11" s="13" t="s">
        <v>110</v>
      </c>
      <c r="T11" s="9"/>
      <c r="U11" s="13" t="s">
        <v>159</v>
      </c>
      <c r="V11" s="13" t="s">
        <v>160</v>
      </c>
      <c r="W11" s="13" t="s">
        <v>161</v>
      </c>
      <c r="X11" s="13" t="s">
        <v>162</v>
      </c>
      <c r="Y11" s="13" t="s">
        <v>210</v>
      </c>
      <c r="Z11" s="202"/>
    </row>
    <row r="12" spans="1:33" s="93" customFormat="1" ht="12.75" x14ac:dyDescent="0.2">
      <c r="A12" s="90"/>
      <c r="B12" s="624"/>
      <c r="C12" s="625"/>
      <c r="D12" s="624"/>
      <c r="E12" s="625"/>
      <c r="F12" s="148" t="s">
        <v>211</v>
      </c>
      <c r="G12" s="149" t="s">
        <v>216</v>
      </c>
      <c r="H12" s="149" t="s">
        <v>217</v>
      </c>
      <c r="I12" s="149" t="s">
        <v>218</v>
      </c>
      <c r="J12" s="150" t="s">
        <v>219</v>
      </c>
      <c r="K12" s="144"/>
      <c r="L12" s="328" t="s">
        <v>220</v>
      </c>
      <c r="M12" s="149" t="s">
        <v>221</v>
      </c>
      <c r="N12" s="149" t="s">
        <v>222</v>
      </c>
      <c r="O12" s="149" t="s">
        <v>223</v>
      </c>
      <c r="P12" s="149" t="s">
        <v>224</v>
      </c>
      <c r="Q12" s="149" t="s">
        <v>225</v>
      </c>
      <c r="R12" s="149" t="s">
        <v>226</v>
      </c>
      <c r="S12" s="149" t="s">
        <v>227</v>
      </c>
      <c r="T12" s="144"/>
      <c r="U12" s="15" t="s">
        <v>228</v>
      </c>
      <c r="V12" s="15" t="s">
        <v>229</v>
      </c>
      <c r="W12" s="15" t="s">
        <v>230</v>
      </c>
      <c r="X12" s="15" t="s">
        <v>231</v>
      </c>
      <c r="Y12" s="15" t="s">
        <v>232</v>
      </c>
      <c r="Z12" s="90"/>
    </row>
    <row r="13" spans="1:33" s="93" customFormat="1" ht="12.75" x14ac:dyDescent="0.2">
      <c r="A13" s="90"/>
      <c r="B13" s="624"/>
      <c r="C13" s="606"/>
      <c r="D13" s="624"/>
      <c r="E13" s="606"/>
      <c r="F13" s="197" t="s">
        <v>294</v>
      </c>
      <c r="G13" s="151" t="s">
        <v>236</v>
      </c>
      <c r="H13" s="149" t="s">
        <v>236</v>
      </c>
      <c r="I13" s="149" t="s">
        <v>237</v>
      </c>
      <c r="J13" s="149" t="s">
        <v>237</v>
      </c>
      <c r="K13" s="144"/>
      <c r="L13" s="149" t="s">
        <v>238</v>
      </c>
      <c r="M13" s="149" t="s">
        <v>239</v>
      </c>
      <c r="N13" s="149" t="s">
        <v>239</v>
      </c>
      <c r="O13" s="149" t="s">
        <v>240</v>
      </c>
      <c r="P13" s="149" t="s">
        <v>240</v>
      </c>
      <c r="Q13" s="149" t="s">
        <v>241</v>
      </c>
      <c r="R13" s="149" t="s">
        <v>241</v>
      </c>
      <c r="S13" s="149" t="s">
        <v>242</v>
      </c>
      <c r="T13" s="144"/>
      <c r="U13" s="13" t="s">
        <v>242</v>
      </c>
      <c r="V13" s="13"/>
      <c r="W13" s="13" t="s">
        <v>243</v>
      </c>
      <c r="X13" s="13"/>
      <c r="Y13" s="13" t="s">
        <v>243</v>
      </c>
      <c r="Z13" s="90"/>
    </row>
    <row r="14" spans="1:33" s="93" customFormat="1" ht="12.75" x14ac:dyDescent="0.2">
      <c r="A14" s="90"/>
      <c r="B14" s="634" t="s">
        <v>283</v>
      </c>
      <c r="C14" s="610" t="s">
        <v>655</v>
      </c>
      <c r="D14" s="152" t="s">
        <v>656</v>
      </c>
      <c r="E14" s="152" t="s">
        <v>657</v>
      </c>
      <c r="F14" s="637"/>
      <c r="G14" s="203">
        <v>5.9060025088291495</v>
      </c>
      <c r="H14" s="203">
        <v>5.7860025088291493</v>
      </c>
      <c r="I14" s="203">
        <v>8.4153375147152474</v>
      </c>
      <c r="J14" s="203">
        <v>8.5515843058416561</v>
      </c>
      <c r="K14" s="144"/>
      <c r="L14" s="203">
        <v>8.5515843058416561</v>
      </c>
      <c r="M14" s="203">
        <v>11.104851878142561</v>
      </c>
      <c r="N14" s="203">
        <v>11.012800642584216</v>
      </c>
      <c r="O14" s="203">
        <v>13.662374482953824</v>
      </c>
      <c r="P14" s="203">
        <v>12.80454002319885</v>
      </c>
      <c r="Q14" s="203">
        <v>12.478066292981234</v>
      </c>
      <c r="R14" s="203">
        <v>13.030059643111718</v>
      </c>
      <c r="S14" s="203">
        <v>13.114425773024294</v>
      </c>
      <c r="T14" s="144"/>
      <c r="U14" s="203">
        <v>13.286100625381531</v>
      </c>
      <c r="V14" s="203" t="s">
        <v>249</v>
      </c>
      <c r="W14" s="203" t="s">
        <v>249</v>
      </c>
      <c r="X14" s="203" t="s">
        <v>249</v>
      </c>
      <c r="Y14" s="203" t="s">
        <v>249</v>
      </c>
      <c r="Z14" s="90"/>
    </row>
    <row r="15" spans="1:33" s="93" customFormat="1" ht="12.75" x14ac:dyDescent="0.2">
      <c r="A15" s="90"/>
      <c r="B15" s="635"/>
      <c r="C15" s="640"/>
      <c r="D15" s="152" t="s">
        <v>658</v>
      </c>
      <c r="E15" s="152" t="s">
        <v>657</v>
      </c>
      <c r="F15" s="638"/>
      <c r="G15" s="203">
        <v>0.97639655244214707</v>
      </c>
      <c r="H15" s="203">
        <v>0.99405134840747456</v>
      </c>
      <c r="I15" s="203">
        <v>1.0456200733477303</v>
      </c>
      <c r="J15" s="203">
        <v>1.0456200733477303</v>
      </c>
      <c r="K15" s="144"/>
      <c r="L15" s="203">
        <v>1.0456200733477303</v>
      </c>
      <c r="M15" s="203">
        <v>0.99308334451494196</v>
      </c>
      <c r="N15" s="203">
        <v>1.0019685420102336</v>
      </c>
      <c r="O15" s="203">
        <v>0.73849263586365788</v>
      </c>
      <c r="P15" s="203">
        <v>0.73849263586365788</v>
      </c>
      <c r="Q15" s="203">
        <v>0.73579134800364232</v>
      </c>
      <c r="R15" s="203">
        <v>0.74230732827042012</v>
      </c>
      <c r="S15" s="203">
        <v>0.6999312704421663</v>
      </c>
      <c r="T15" s="144"/>
      <c r="U15" s="203">
        <v>0.73248732532298766</v>
      </c>
      <c r="V15" s="203" t="s">
        <v>249</v>
      </c>
      <c r="W15" s="203" t="s">
        <v>249</v>
      </c>
      <c r="X15" s="203" t="s">
        <v>249</v>
      </c>
      <c r="Y15" s="203" t="s">
        <v>249</v>
      </c>
      <c r="Z15" s="90"/>
    </row>
    <row r="16" spans="1:33" s="93" customFormat="1" ht="12.75" x14ac:dyDescent="0.2">
      <c r="A16" s="90"/>
      <c r="B16" s="635"/>
      <c r="C16" s="640"/>
      <c r="D16" s="152" t="s">
        <v>659</v>
      </c>
      <c r="E16" s="152" t="s">
        <v>657</v>
      </c>
      <c r="F16" s="638"/>
      <c r="G16" s="203">
        <v>4.8246714398749446E-3</v>
      </c>
      <c r="H16" s="203">
        <v>4.8246714398749446E-3</v>
      </c>
      <c r="I16" s="203">
        <v>4.8246714398749446E-3</v>
      </c>
      <c r="J16" s="203">
        <v>4.8246714398749446E-3</v>
      </c>
      <c r="K16" s="144"/>
      <c r="L16" s="203">
        <v>4.8246714398749446E-3</v>
      </c>
      <c r="M16" s="203">
        <v>4.792117924437885E-3</v>
      </c>
      <c r="N16" s="203">
        <v>4.792117924437885E-3</v>
      </c>
      <c r="O16" s="203">
        <v>4.7547499952452499E-3</v>
      </c>
      <c r="P16" s="203">
        <v>4.7547499952452499E-3</v>
      </c>
      <c r="Q16" s="203">
        <v>4.7341311922435986E-3</v>
      </c>
      <c r="R16" s="203">
        <v>4.7341311922435986E-3</v>
      </c>
      <c r="S16" s="203">
        <v>4.7082752646050701E-3</v>
      </c>
      <c r="T16" s="144"/>
      <c r="U16" s="203">
        <v>4.7082752646050701E-3</v>
      </c>
      <c r="V16" s="203" t="s">
        <v>249</v>
      </c>
      <c r="W16" s="203" t="s">
        <v>249</v>
      </c>
      <c r="X16" s="203" t="s">
        <v>249</v>
      </c>
      <c r="Y16" s="203" t="s">
        <v>249</v>
      </c>
      <c r="Z16" s="90"/>
    </row>
    <row r="17" spans="1:26" s="93" customFormat="1" ht="12.75" x14ac:dyDescent="0.2">
      <c r="A17" s="90"/>
      <c r="B17" s="635"/>
      <c r="C17" s="640"/>
      <c r="D17" s="152" t="s">
        <v>660</v>
      </c>
      <c r="E17" s="152" t="s">
        <v>657</v>
      </c>
      <c r="F17" s="638"/>
      <c r="G17" s="203">
        <v>6.8872237327111714</v>
      </c>
      <c r="H17" s="203">
        <v>6.7848785286764981</v>
      </c>
      <c r="I17" s="203">
        <v>9.4657822595028538</v>
      </c>
      <c r="J17" s="203">
        <v>9.6020290506292625</v>
      </c>
      <c r="K17" s="144"/>
      <c r="L17" s="203">
        <v>9.6020290506292625</v>
      </c>
      <c r="M17" s="203">
        <v>12.102727340581941</v>
      </c>
      <c r="N17" s="203">
        <v>12.019561302518888</v>
      </c>
      <c r="O17" s="203">
        <v>14.405621868812727</v>
      </c>
      <c r="P17" s="203">
        <v>13.547787409057753</v>
      </c>
      <c r="Q17" s="203">
        <v>13.21859177217712</v>
      </c>
      <c r="R17" s="203">
        <v>13.777101102574383</v>
      </c>
      <c r="S17" s="203">
        <v>13.819065318731065</v>
      </c>
      <c r="T17" s="144"/>
      <c r="U17" s="203">
        <v>14.023296225969123</v>
      </c>
      <c r="V17" s="203" t="s">
        <v>249</v>
      </c>
      <c r="W17" s="203" t="s">
        <v>249</v>
      </c>
      <c r="X17" s="203" t="s">
        <v>249</v>
      </c>
      <c r="Y17" s="203" t="s">
        <v>249</v>
      </c>
      <c r="Z17" s="90"/>
    </row>
    <row r="18" spans="1:26" s="93" customFormat="1" ht="12.75" x14ac:dyDescent="0.2">
      <c r="A18" s="90"/>
      <c r="B18" s="635"/>
      <c r="C18" s="640"/>
      <c r="D18" s="152" t="s">
        <v>661</v>
      </c>
      <c r="E18" s="152" t="s">
        <v>662</v>
      </c>
      <c r="F18" s="638"/>
      <c r="G18" s="203">
        <v>1</v>
      </c>
      <c r="H18" s="203">
        <v>1.0127201565557731</v>
      </c>
      <c r="I18" s="203">
        <v>1.0273972602739725</v>
      </c>
      <c r="J18" s="203">
        <v>1.0362035225048924</v>
      </c>
      <c r="K18" s="144"/>
      <c r="L18" s="203">
        <v>1.0362035225048924</v>
      </c>
      <c r="M18" s="203">
        <v>1.047945205479452</v>
      </c>
      <c r="N18" s="203">
        <v>1.0557729941291585</v>
      </c>
      <c r="O18" s="203">
        <v>1.0616438356164384</v>
      </c>
      <c r="P18" s="203">
        <v>1.0645792563600782</v>
      </c>
      <c r="Q18" s="203">
        <v>1.0704500978473581</v>
      </c>
      <c r="R18" s="203">
        <v>1.0900195694716244</v>
      </c>
      <c r="S18" s="203">
        <v>1.1223091976516635</v>
      </c>
      <c r="T18" s="144"/>
      <c r="U18" s="203">
        <v>1.1790606653620352</v>
      </c>
      <c r="V18" s="203" t="s">
        <v>249</v>
      </c>
      <c r="W18" s="203" t="s">
        <v>249</v>
      </c>
      <c r="X18" s="203" t="s">
        <v>249</v>
      </c>
      <c r="Y18" s="203" t="s">
        <v>249</v>
      </c>
      <c r="Z18" s="90"/>
    </row>
    <row r="19" spans="1:26" s="93" customFormat="1" ht="12.75" x14ac:dyDescent="0.2">
      <c r="A19" s="90"/>
      <c r="B19" s="636"/>
      <c r="C19" s="611"/>
      <c r="D19" s="152" t="s">
        <v>663</v>
      </c>
      <c r="E19" s="152" t="s">
        <v>657</v>
      </c>
      <c r="F19" s="638"/>
      <c r="G19" s="203">
        <v>0</v>
      </c>
      <c r="H19" s="203">
        <v>-0.18995176814939541</v>
      </c>
      <c r="I19" s="203">
        <v>2.3898674656215144</v>
      </c>
      <c r="J19" s="203">
        <v>2.4654635585146529</v>
      </c>
      <c r="K19" s="144"/>
      <c r="L19" s="203">
        <v>2.4654635585146529</v>
      </c>
      <c r="M19" s="203">
        <v>4.8850955964817686</v>
      </c>
      <c r="N19" s="203">
        <v>4.7480163427765101</v>
      </c>
      <c r="O19" s="203">
        <v>7.093641997338695</v>
      </c>
      <c r="P19" s="203">
        <v>6.2155900817178944</v>
      </c>
      <c r="Q19" s="203">
        <v>5.8459595331056082</v>
      </c>
      <c r="R19" s="203">
        <v>6.2696858243973583</v>
      </c>
      <c r="S19" s="203">
        <v>6.0892580260299454</v>
      </c>
      <c r="T19" s="144"/>
      <c r="U19" s="203">
        <v>5.9026181198620193</v>
      </c>
      <c r="V19" s="203" t="s">
        <v>249</v>
      </c>
      <c r="W19" s="203" t="s">
        <v>249</v>
      </c>
      <c r="X19" s="203" t="s">
        <v>249</v>
      </c>
      <c r="Y19" s="203" t="s">
        <v>249</v>
      </c>
      <c r="Z19" s="90"/>
    </row>
    <row r="20" spans="1:26" s="93" customFormat="1" ht="12.75" x14ac:dyDescent="0.2">
      <c r="A20" s="90"/>
      <c r="B20" s="634" t="s">
        <v>115</v>
      </c>
      <c r="C20" s="610" t="s">
        <v>655</v>
      </c>
      <c r="D20" s="152" t="s">
        <v>656</v>
      </c>
      <c r="E20" s="152" t="s">
        <v>657</v>
      </c>
      <c r="F20" s="638"/>
      <c r="G20" s="203">
        <v>4.5260025088291487</v>
      </c>
      <c r="H20" s="203">
        <v>4.4300025088291486</v>
      </c>
      <c r="I20" s="203">
        <v>6.5073375147152479</v>
      </c>
      <c r="J20" s="203">
        <v>6.6214736964495673</v>
      </c>
      <c r="K20" s="144"/>
      <c r="L20" s="203">
        <v>6.6214736964495673</v>
      </c>
      <c r="M20" s="203">
        <v>8.705416394354847</v>
      </c>
      <c r="N20" s="203">
        <v>8.4956047001320023</v>
      </c>
      <c r="O20" s="203">
        <v>10.500573436950896</v>
      </c>
      <c r="P20" s="203">
        <v>9.8035943577862135</v>
      </c>
      <c r="Q20" s="203">
        <v>9.5737808938045479</v>
      </c>
      <c r="R20" s="203">
        <v>9.9029095394177755</v>
      </c>
      <c r="S20" s="203">
        <v>9.8990111467388058</v>
      </c>
      <c r="T20" s="144"/>
      <c r="U20" s="203">
        <v>10.018665782600447</v>
      </c>
      <c r="V20" s="203" t="s">
        <v>249</v>
      </c>
      <c r="W20" s="203" t="s">
        <v>249</v>
      </c>
      <c r="X20" s="203" t="s">
        <v>249</v>
      </c>
      <c r="Y20" s="203" t="s">
        <v>249</v>
      </c>
      <c r="Z20" s="90"/>
    </row>
    <row r="21" spans="1:26" s="93" customFormat="1" ht="12.75" x14ac:dyDescent="0.2">
      <c r="A21" s="90"/>
      <c r="B21" s="635"/>
      <c r="C21" s="640"/>
      <c r="D21" s="152" t="s">
        <v>658</v>
      </c>
      <c r="E21" s="152" t="s">
        <v>657</v>
      </c>
      <c r="F21" s="638"/>
      <c r="G21" s="203">
        <v>0.97639655244214729</v>
      </c>
      <c r="H21" s="203">
        <v>0.99405134840747456</v>
      </c>
      <c r="I21" s="203">
        <v>1.0456200733477303</v>
      </c>
      <c r="J21" s="203">
        <v>1.0456200733477303</v>
      </c>
      <c r="K21" s="144"/>
      <c r="L21" s="203">
        <v>1.0456200733477303</v>
      </c>
      <c r="M21" s="203">
        <v>1.0019685420102333</v>
      </c>
      <c r="N21" s="203">
        <v>1.0019685420102333</v>
      </c>
      <c r="O21" s="203">
        <v>0.7384926358636581</v>
      </c>
      <c r="P21" s="203">
        <v>0.7384926358636581</v>
      </c>
      <c r="Q21" s="203">
        <v>0.73579134800364243</v>
      </c>
      <c r="R21" s="203">
        <v>0.74230732827042023</v>
      </c>
      <c r="S21" s="203">
        <v>0.69993127044216641</v>
      </c>
      <c r="T21" s="144"/>
      <c r="U21" s="203">
        <v>0.72651257157053983</v>
      </c>
      <c r="V21" s="203" t="s">
        <v>249</v>
      </c>
      <c r="W21" s="203" t="s">
        <v>249</v>
      </c>
      <c r="X21" s="203" t="s">
        <v>249</v>
      </c>
      <c r="Y21" s="203" t="s">
        <v>249</v>
      </c>
      <c r="Z21" s="90"/>
    </row>
    <row r="22" spans="1:26" s="93" customFormat="1" ht="12.75" x14ac:dyDescent="0.2">
      <c r="A22" s="90"/>
      <c r="B22" s="635"/>
      <c r="C22" s="640"/>
      <c r="D22" s="152" t="s">
        <v>659</v>
      </c>
      <c r="E22" s="152" t="s">
        <v>657</v>
      </c>
      <c r="F22" s="638"/>
      <c r="G22" s="203">
        <v>4.8246714398749438E-3</v>
      </c>
      <c r="H22" s="203">
        <v>4.8246714398749438E-3</v>
      </c>
      <c r="I22" s="203">
        <v>4.8246714398749438E-3</v>
      </c>
      <c r="J22" s="203">
        <v>4.8246714398749438E-3</v>
      </c>
      <c r="K22" s="144"/>
      <c r="L22" s="203">
        <v>4.8246714398749438E-3</v>
      </c>
      <c r="M22" s="203">
        <v>4.792117924437885E-3</v>
      </c>
      <c r="N22" s="203">
        <v>4.792117924437885E-3</v>
      </c>
      <c r="O22" s="203">
        <v>4.7547499952452499E-3</v>
      </c>
      <c r="P22" s="203">
        <v>4.7547499952452499E-3</v>
      </c>
      <c r="Q22" s="203">
        <v>4.7341311922435994E-3</v>
      </c>
      <c r="R22" s="203">
        <v>4.7341311922435994E-3</v>
      </c>
      <c r="S22" s="203">
        <v>4.7082752646050701E-3</v>
      </c>
      <c r="T22" s="144"/>
      <c r="U22" s="203">
        <v>4.7082752646050701E-3</v>
      </c>
      <c r="V22" s="203" t="s">
        <v>249</v>
      </c>
      <c r="W22" s="203" t="s">
        <v>249</v>
      </c>
      <c r="X22" s="203" t="s">
        <v>249</v>
      </c>
      <c r="Y22" s="203" t="s">
        <v>249</v>
      </c>
      <c r="Z22" s="90"/>
    </row>
    <row r="23" spans="1:26" s="93" customFormat="1" ht="12.75" x14ac:dyDescent="0.2">
      <c r="A23" s="90"/>
      <c r="B23" s="635"/>
      <c r="C23" s="640"/>
      <c r="D23" s="152" t="s">
        <v>660</v>
      </c>
      <c r="E23" s="152" t="s">
        <v>657</v>
      </c>
      <c r="F23" s="638"/>
      <c r="G23" s="203">
        <v>5.5072237327111706</v>
      </c>
      <c r="H23" s="203">
        <v>5.4288785286764973</v>
      </c>
      <c r="I23" s="203">
        <v>7.5577822595028525</v>
      </c>
      <c r="J23" s="203">
        <v>7.6719184412371719</v>
      </c>
      <c r="K23" s="144"/>
      <c r="L23" s="203">
        <v>7.6719184412371719</v>
      </c>
      <c r="M23" s="203">
        <v>9.7121770542895192</v>
      </c>
      <c r="N23" s="203">
        <v>9.5023653600666744</v>
      </c>
      <c r="O23" s="203">
        <v>11.243820822809798</v>
      </c>
      <c r="P23" s="203">
        <v>10.546841743645116</v>
      </c>
      <c r="Q23" s="203">
        <v>10.314306373000434</v>
      </c>
      <c r="R23" s="203">
        <v>10.64995099888044</v>
      </c>
      <c r="S23" s="203">
        <v>10.603650692445576</v>
      </c>
      <c r="T23" s="144"/>
      <c r="U23" s="203">
        <v>10.749886629435592</v>
      </c>
      <c r="V23" s="203" t="s">
        <v>249</v>
      </c>
      <c r="W23" s="203" t="s">
        <v>249</v>
      </c>
      <c r="X23" s="203" t="s">
        <v>249</v>
      </c>
      <c r="Y23" s="203" t="s">
        <v>249</v>
      </c>
      <c r="Z23" s="90"/>
    </row>
    <row r="24" spans="1:26" s="93" customFormat="1" ht="12.75" x14ac:dyDescent="0.2">
      <c r="A24" s="90"/>
      <c r="B24" s="635"/>
      <c r="C24" s="640"/>
      <c r="D24" s="152" t="s">
        <v>661</v>
      </c>
      <c r="E24" s="152" t="s">
        <v>662</v>
      </c>
      <c r="F24" s="638"/>
      <c r="G24" s="203">
        <v>1</v>
      </c>
      <c r="H24" s="203">
        <v>1.0127201565557731</v>
      </c>
      <c r="I24" s="203">
        <v>1.0273972602739725</v>
      </c>
      <c r="J24" s="203">
        <v>1.0362035225048924</v>
      </c>
      <c r="K24" s="144"/>
      <c r="L24" s="203">
        <v>1.0362035225048924</v>
      </c>
      <c r="M24" s="203">
        <v>1.047945205479452</v>
      </c>
      <c r="N24" s="203">
        <v>1.0557729941291585</v>
      </c>
      <c r="O24" s="203">
        <v>1.0616438356164384</v>
      </c>
      <c r="P24" s="203">
        <v>1.0645792563600782</v>
      </c>
      <c r="Q24" s="203">
        <v>1.0704500978473581</v>
      </c>
      <c r="R24" s="203">
        <v>1.0900195694716244</v>
      </c>
      <c r="S24" s="203">
        <v>1.1223091976516635</v>
      </c>
      <c r="T24" s="144"/>
      <c r="U24" s="203">
        <v>1.1790606653620352</v>
      </c>
      <c r="V24" s="203" t="s">
        <v>249</v>
      </c>
      <c r="W24" s="203" t="s">
        <v>249</v>
      </c>
      <c r="X24" s="203" t="s">
        <v>249</v>
      </c>
      <c r="Y24" s="203" t="s">
        <v>249</v>
      </c>
      <c r="Z24" s="90"/>
    </row>
    <row r="25" spans="1:26" s="93" customFormat="1" ht="12.75" x14ac:dyDescent="0.2">
      <c r="A25" s="90"/>
      <c r="B25" s="636"/>
      <c r="C25" s="611"/>
      <c r="D25" s="152" t="s">
        <v>663</v>
      </c>
      <c r="E25" s="152" t="s">
        <v>657</v>
      </c>
      <c r="F25" s="639"/>
      <c r="G25" s="203">
        <v>0</v>
      </c>
      <c r="H25" s="203">
        <v>-0.14839795210242812</v>
      </c>
      <c r="I25" s="203">
        <v>1.8996756847995959</v>
      </c>
      <c r="J25" s="203">
        <v>1.9653138101793148</v>
      </c>
      <c r="K25" s="144"/>
      <c r="L25" s="203">
        <v>1.9653138101793148</v>
      </c>
      <c r="M25" s="203">
        <v>3.94070969375099</v>
      </c>
      <c r="N25" s="203">
        <v>3.6877871322225353</v>
      </c>
      <c r="O25" s="203">
        <v>5.396909444486452</v>
      </c>
      <c r="P25" s="203">
        <v>4.6837637900821658</v>
      </c>
      <c r="Q25" s="203">
        <v>4.418895268958277</v>
      </c>
      <c r="R25" s="203">
        <v>4.6467627265742566</v>
      </c>
      <c r="S25" s="203">
        <v>4.4226300925037529</v>
      </c>
      <c r="T25" s="144"/>
      <c r="U25" s="203">
        <v>4.2563122415280965</v>
      </c>
      <c r="V25" s="203" t="s">
        <v>249</v>
      </c>
      <c r="W25" s="203" t="s">
        <v>249</v>
      </c>
      <c r="X25" s="203" t="s">
        <v>249</v>
      </c>
      <c r="Y25" s="203" t="s">
        <v>249</v>
      </c>
      <c r="Z25" s="90"/>
    </row>
    <row r="26" spans="1:26" s="90" customFormat="1" ht="12.75" x14ac:dyDescent="0.2"/>
    <row r="27" spans="1:26" s="90" customFormat="1" ht="12.75" x14ac:dyDescent="0.2">
      <c r="B27" s="260" t="s">
        <v>664</v>
      </c>
      <c r="C27" s="6"/>
    </row>
    <row r="28" spans="1:26" s="90" customFormat="1" ht="12.75" x14ac:dyDescent="0.2">
      <c r="B28" s="6"/>
      <c r="C28" s="6"/>
    </row>
    <row r="29" spans="1:26" s="93" customFormat="1" ht="25.5" x14ac:dyDescent="0.2">
      <c r="A29" s="90"/>
      <c r="B29" s="153" t="s">
        <v>293</v>
      </c>
      <c r="C29" s="329" t="s">
        <v>310</v>
      </c>
      <c r="D29" s="153" t="s">
        <v>24</v>
      </c>
      <c r="E29" s="153" t="s">
        <v>261</v>
      </c>
      <c r="F29" s="363" t="s">
        <v>305</v>
      </c>
      <c r="G29" s="607"/>
      <c r="H29" s="608"/>
      <c r="I29" s="609"/>
      <c r="J29" s="151" t="s">
        <v>151</v>
      </c>
      <c r="K29" s="144"/>
      <c r="L29" s="269" t="s">
        <v>152</v>
      </c>
      <c r="M29" s="151" t="s">
        <v>153</v>
      </c>
      <c r="N29" s="151" t="s">
        <v>154</v>
      </c>
      <c r="O29" s="151" t="s">
        <v>155</v>
      </c>
      <c r="P29" s="151" t="s">
        <v>156</v>
      </c>
      <c r="Q29" s="151" t="s">
        <v>157</v>
      </c>
      <c r="R29" s="151" t="s">
        <v>158</v>
      </c>
      <c r="S29" s="151" t="s">
        <v>110</v>
      </c>
      <c r="T29" s="144"/>
      <c r="U29" s="146" t="s">
        <v>306</v>
      </c>
      <c r="V29" s="146" t="s">
        <v>306</v>
      </c>
      <c r="W29" s="146" t="s">
        <v>307</v>
      </c>
      <c r="X29" s="146" t="s">
        <v>307</v>
      </c>
      <c r="Y29" s="146" t="s">
        <v>210</v>
      </c>
      <c r="Z29" s="90"/>
    </row>
    <row r="30" spans="1:26" s="93" customFormat="1" ht="22.5" x14ac:dyDescent="0.2">
      <c r="A30" s="90"/>
      <c r="B30" s="153"/>
      <c r="C30" s="329"/>
      <c r="D30" s="153"/>
      <c r="E30" s="153"/>
      <c r="F30" s="145" t="s">
        <v>109</v>
      </c>
      <c r="G30" s="344"/>
      <c r="H30" s="345"/>
      <c r="I30" s="346"/>
      <c r="J30" s="11" t="s">
        <v>151</v>
      </c>
      <c r="K30" s="9"/>
      <c r="L30" s="13" t="s">
        <v>152</v>
      </c>
      <c r="M30" s="13" t="s">
        <v>153</v>
      </c>
      <c r="N30" s="13" t="s">
        <v>154</v>
      </c>
      <c r="O30" s="14" t="s">
        <v>155</v>
      </c>
      <c r="P30" s="13" t="s">
        <v>156</v>
      </c>
      <c r="Q30" s="13" t="s">
        <v>157</v>
      </c>
      <c r="R30" s="13" t="s">
        <v>158</v>
      </c>
      <c r="S30" s="13" t="s">
        <v>110</v>
      </c>
      <c r="T30" s="9"/>
      <c r="U30" s="13" t="s">
        <v>159</v>
      </c>
      <c r="V30" s="13" t="s">
        <v>160</v>
      </c>
      <c r="W30" s="13" t="s">
        <v>161</v>
      </c>
      <c r="X30" s="13" t="s">
        <v>162</v>
      </c>
      <c r="Y30" s="13" t="s">
        <v>210</v>
      </c>
      <c r="Z30" s="90"/>
    </row>
    <row r="31" spans="1:26" s="93" customFormat="1" ht="12.75" x14ac:dyDescent="0.2">
      <c r="A31" s="90"/>
      <c r="B31" s="324" t="s">
        <v>283</v>
      </c>
      <c r="C31" s="610" t="s">
        <v>665</v>
      </c>
      <c r="D31" s="612" t="s">
        <v>666</v>
      </c>
      <c r="E31" s="612" t="s">
        <v>657</v>
      </c>
      <c r="F31" s="602"/>
      <c r="G31" s="613"/>
      <c r="H31" s="614"/>
      <c r="I31" s="615"/>
      <c r="J31" s="204">
        <v>9.02</v>
      </c>
      <c r="K31" s="144"/>
      <c r="L31" s="204">
        <v>9.02</v>
      </c>
      <c r="M31" s="204">
        <v>9.02</v>
      </c>
      <c r="N31" s="204">
        <v>9.26</v>
      </c>
      <c r="O31" s="204">
        <v>9.4986124349857892</v>
      </c>
      <c r="P31" s="204">
        <v>10.64014630951915</v>
      </c>
      <c r="Q31" s="204">
        <v>10.64014630951915</v>
      </c>
      <c r="R31" s="204">
        <v>10.26</v>
      </c>
      <c r="S31" s="204">
        <v>9.06</v>
      </c>
      <c r="T31" s="144"/>
      <c r="U31" s="204">
        <v>10.17</v>
      </c>
      <c r="V31" s="204" t="s">
        <v>249</v>
      </c>
      <c r="W31" s="204" t="s">
        <v>249</v>
      </c>
      <c r="X31" s="204" t="s">
        <v>249</v>
      </c>
      <c r="Y31" s="204" t="s">
        <v>249</v>
      </c>
      <c r="Z31" s="90"/>
    </row>
    <row r="32" spans="1:26" s="93" customFormat="1" ht="12.75" x14ac:dyDescent="0.2">
      <c r="A32" s="90"/>
      <c r="B32" s="324" t="s">
        <v>115</v>
      </c>
      <c r="C32" s="611"/>
      <c r="D32" s="611"/>
      <c r="E32" s="611"/>
      <c r="F32" s="603"/>
      <c r="G32" s="616"/>
      <c r="H32" s="617"/>
      <c r="I32" s="618"/>
      <c r="J32" s="295">
        <v>10.7</v>
      </c>
      <c r="K32" s="144"/>
      <c r="L32" s="295">
        <v>10.7</v>
      </c>
      <c r="M32" s="295">
        <v>10.7</v>
      </c>
      <c r="N32" s="295">
        <v>11.24</v>
      </c>
      <c r="O32" s="295">
        <v>11.773847615869055</v>
      </c>
      <c r="P32" s="295">
        <v>6.4812260764723026</v>
      </c>
      <c r="Q32" s="295">
        <v>6.4812260764723026</v>
      </c>
      <c r="R32" s="295">
        <v>3.33</v>
      </c>
      <c r="S32" s="295">
        <v>-1.04</v>
      </c>
      <c r="T32" s="144"/>
      <c r="U32" s="295">
        <v>-0.8</v>
      </c>
      <c r="V32" s="295" t="s">
        <v>249</v>
      </c>
      <c r="W32" s="295" t="s">
        <v>249</v>
      </c>
      <c r="X32" s="295" t="s">
        <v>249</v>
      </c>
      <c r="Y32" s="295" t="s">
        <v>249</v>
      </c>
      <c r="Z32" s="90"/>
    </row>
    <row r="33" spans="1:26" s="93" customFormat="1" ht="12.75" x14ac:dyDescent="0.2">
      <c r="A33" s="90"/>
      <c r="B33" s="324" t="s">
        <v>283</v>
      </c>
      <c r="C33" s="610" t="s">
        <v>139</v>
      </c>
      <c r="D33" s="612" t="s">
        <v>666</v>
      </c>
      <c r="E33" s="612" t="s">
        <v>657</v>
      </c>
      <c r="F33" s="602"/>
      <c r="G33" s="604"/>
      <c r="H33" s="604"/>
      <c r="I33" s="604"/>
      <c r="J33" s="204">
        <v>0</v>
      </c>
      <c r="K33" s="144"/>
      <c r="L33" s="204">
        <v>0</v>
      </c>
      <c r="M33" s="204">
        <v>0</v>
      </c>
      <c r="N33" s="204">
        <v>0</v>
      </c>
      <c r="O33" s="204">
        <v>0</v>
      </c>
      <c r="P33" s="204">
        <v>0</v>
      </c>
      <c r="Q33" s="204">
        <v>0</v>
      </c>
      <c r="R33" s="204">
        <v>-2.6105662978165212</v>
      </c>
      <c r="S33" s="204">
        <v>-1.26</v>
      </c>
      <c r="T33" s="144"/>
      <c r="U33" s="204">
        <v>-5.26</v>
      </c>
      <c r="V33" s="204" t="s">
        <v>249</v>
      </c>
      <c r="W33" s="204" t="s">
        <v>249</v>
      </c>
      <c r="X33" s="204" t="s">
        <v>249</v>
      </c>
      <c r="Y33" s="204" t="s">
        <v>249</v>
      </c>
      <c r="Z33" s="90"/>
    </row>
    <row r="34" spans="1:26" s="93" customFormat="1" ht="12.75" x14ac:dyDescent="0.2">
      <c r="A34" s="90"/>
      <c r="B34" s="324" t="s">
        <v>115</v>
      </c>
      <c r="C34" s="611"/>
      <c r="D34" s="611"/>
      <c r="E34" s="611"/>
      <c r="F34" s="603"/>
      <c r="G34" s="604"/>
      <c r="H34" s="604"/>
      <c r="I34" s="604"/>
      <c r="J34" s="204">
        <v>0</v>
      </c>
      <c r="K34" s="144"/>
      <c r="L34" s="204">
        <v>0</v>
      </c>
      <c r="M34" s="204">
        <v>0</v>
      </c>
      <c r="N34" s="204">
        <v>0</v>
      </c>
      <c r="O34" s="204">
        <v>0</v>
      </c>
      <c r="P34" s="204">
        <v>0</v>
      </c>
      <c r="Q34" s="204">
        <v>0</v>
      </c>
      <c r="R34" s="204">
        <v>-15.859334646899347</v>
      </c>
      <c r="S34" s="204">
        <v>-17.54</v>
      </c>
      <c r="T34" s="144"/>
      <c r="U34" s="204">
        <v>-23.43</v>
      </c>
      <c r="V34" s="204" t="s">
        <v>249</v>
      </c>
      <c r="W34" s="204" t="s">
        <v>249</v>
      </c>
      <c r="X34" s="204" t="s">
        <v>249</v>
      </c>
      <c r="Y34" s="204" t="s">
        <v>249</v>
      </c>
      <c r="Z34" s="90"/>
    </row>
    <row r="35" spans="1:26" s="90" customFormat="1" ht="12.75" x14ac:dyDescent="0.2"/>
    <row r="36" spans="1:26" s="90" customFormat="1" ht="12.75" x14ac:dyDescent="0.2">
      <c r="B36" s="260" t="s">
        <v>667</v>
      </c>
    </row>
    <row r="37" spans="1:26" s="90" customFormat="1" ht="12.75" x14ac:dyDescent="0.2">
      <c r="F37" s="347"/>
    </row>
    <row r="38" spans="1:26" s="90" customFormat="1" ht="25.5" x14ac:dyDescent="0.2">
      <c r="B38" s="153" t="s">
        <v>293</v>
      </c>
      <c r="C38" s="329" t="s">
        <v>310</v>
      </c>
      <c r="D38" s="153" t="s">
        <v>24</v>
      </c>
      <c r="E38" s="153" t="s">
        <v>261</v>
      </c>
      <c r="F38" s="363" t="s">
        <v>305</v>
      </c>
      <c r="G38" s="607"/>
      <c r="H38" s="608"/>
      <c r="I38" s="609"/>
      <c r="J38" s="151" t="s">
        <v>151</v>
      </c>
      <c r="K38" s="144"/>
      <c r="L38" s="269" t="s">
        <v>152</v>
      </c>
      <c r="M38" s="151" t="s">
        <v>153</v>
      </c>
      <c r="N38" s="151" t="s">
        <v>154</v>
      </c>
      <c r="O38" s="151" t="s">
        <v>155</v>
      </c>
      <c r="P38" s="151" t="s">
        <v>156</v>
      </c>
      <c r="Q38" s="151" t="s">
        <v>157</v>
      </c>
      <c r="R38" s="151" t="s">
        <v>158</v>
      </c>
      <c r="S38" s="151" t="s">
        <v>110</v>
      </c>
      <c r="T38" s="144"/>
      <c r="U38" s="146" t="s">
        <v>306</v>
      </c>
      <c r="V38" s="146" t="s">
        <v>306</v>
      </c>
      <c r="W38" s="146" t="s">
        <v>307</v>
      </c>
      <c r="X38" s="146" t="s">
        <v>307</v>
      </c>
      <c r="Y38" s="146" t="s">
        <v>210</v>
      </c>
    </row>
    <row r="39" spans="1:26" s="90" customFormat="1" ht="22.5" x14ac:dyDescent="0.2">
      <c r="B39" s="153"/>
      <c r="C39" s="329"/>
      <c r="D39" s="153"/>
      <c r="E39" s="153"/>
      <c r="F39" s="145" t="s">
        <v>109</v>
      </c>
      <c r="G39" s="344"/>
      <c r="H39" s="345"/>
      <c r="I39" s="346"/>
      <c r="J39" s="11" t="s">
        <v>151</v>
      </c>
      <c r="K39" s="9"/>
      <c r="L39" s="13" t="s">
        <v>152</v>
      </c>
      <c r="M39" s="13" t="s">
        <v>153</v>
      </c>
      <c r="N39" s="13" t="s">
        <v>154</v>
      </c>
      <c r="O39" s="14" t="s">
        <v>155</v>
      </c>
      <c r="P39" s="13" t="s">
        <v>156</v>
      </c>
      <c r="Q39" s="13" t="s">
        <v>157</v>
      </c>
      <c r="R39" s="13" t="s">
        <v>158</v>
      </c>
      <c r="S39" s="13" t="s">
        <v>110</v>
      </c>
      <c r="T39" s="9"/>
      <c r="U39" s="13" t="s">
        <v>159</v>
      </c>
      <c r="V39" s="13" t="s">
        <v>160</v>
      </c>
      <c r="W39" s="13" t="s">
        <v>161</v>
      </c>
      <c r="X39" s="13" t="s">
        <v>162</v>
      </c>
      <c r="Y39" s="13" t="s">
        <v>210</v>
      </c>
    </row>
    <row r="40" spans="1:26" s="90" customFormat="1" ht="12.75" x14ac:dyDescent="0.2">
      <c r="B40" s="324" t="s">
        <v>283</v>
      </c>
      <c r="C40" s="610" t="s">
        <v>139</v>
      </c>
      <c r="D40" s="612" t="s">
        <v>668</v>
      </c>
      <c r="E40" s="612" t="s">
        <v>657</v>
      </c>
      <c r="F40" s="602"/>
      <c r="G40" s="613"/>
      <c r="H40" s="614"/>
      <c r="I40" s="615"/>
      <c r="J40" s="204">
        <v>8.2378180039138957</v>
      </c>
      <c r="K40" s="144"/>
      <c r="L40" s="204">
        <v>8.2378180039138957</v>
      </c>
      <c r="M40" s="204">
        <v>8.3311643835616422</v>
      </c>
      <c r="N40" s="204">
        <v>8.3933953033268107</v>
      </c>
      <c r="O40" s="204">
        <v>8.4400684931506849</v>
      </c>
      <c r="P40" s="204">
        <v>8.4634050880626219</v>
      </c>
      <c r="Q40" s="204">
        <v>8.5100782778864978</v>
      </c>
      <c r="R40" s="204">
        <v>8.6656555772994146</v>
      </c>
      <c r="S40" s="204">
        <v>8.9223581213307241</v>
      </c>
      <c r="T40" s="144"/>
      <c r="U40" s="204">
        <v>9.3735322896281801</v>
      </c>
      <c r="V40" s="204" t="s">
        <v>249</v>
      </c>
      <c r="W40" s="204" t="s">
        <v>249</v>
      </c>
      <c r="X40" s="204" t="s">
        <v>249</v>
      </c>
      <c r="Y40" s="204" t="s">
        <v>249</v>
      </c>
    </row>
    <row r="41" spans="1:26" s="90" customFormat="1" ht="12.75" x14ac:dyDescent="0.2">
      <c r="B41" s="324" t="s">
        <v>115</v>
      </c>
      <c r="C41" s="611"/>
      <c r="D41" s="611"/>
      <c r="E41" s="611"/>
      <c r="F41" s="603"/>
      <c r="G41" s="616"/>
      <c r="H41" s="617"/>
      <c r="I41" s="618"/>
      <c r="J41" s="295">
        <v>9.2947455968688857</v>
      </c>
      <c r="K41" s="144"/>
      <c r="L41" s="295">
        <v>9.2947455968688857</v>
      </c>
      <c r="M41" s="295">
        <v>9.4000684931506839</v>
      </c>
      <c r="N41" s="295">
        <v>9.470283757338553</v>
      </c>
      <c r="O41" s="295">
        <v>9.5229452054794521</v>
      </c>
      <c r="P41" s="295">
        <v>9.5492759295499017</v>
      </c>
      <c r="Q41" s="295">
        <v>9.6019373776908026</v>
      </c>
      <c r="R41" s="295">
        <v>9.7774755381604717</v>
      </c>
      <c r="S41" s="295">
        <v>10.067113502935422</v>
      </c>
      <c r="T41" s="144"/>
      <c r="U41" s="295">
        <v>10.576174168297456</v>
      </c>
      <c r="V41" s="295" t="s">
        <v>249</v>
      </c>
      <c r="W41" s="295" t="s">
        <v>249</v>
      </c>
      <c r="X41" s="295" t="s">
        <v>249</v>
      </c>
      <c r="Y41" s="295" t="s">
        <v>249</v>
      </c>
    </row>
    <row r="42" spans="1:26" s="90" customFormat="1" ht="12.75" x14ac:dyDescent="0.2">
      <c r="B42" s="324" t="s">
        <v>283</v>
      </c>
      <c r="C42" s="610" t="s">
        <v>139</v>
      </c>
      <c r="D42" s="612" t="s">
        <v>669</v>
      </c>
      <c r="E42" s="612" t="s">
        <v>657</v>
      </c>
      <c r="F42" s="602"/>
      <c r="G42" s="604"/>
      <c r="H42" s="604"/>
      <c r="I42" s="604"/>
      <c r="J42" s="204" t="s">
        <v>249</v>
      </c>
      <c r="K42" s="144"/>
      <c r="L42" s="204" t="s">
        <v>249</v>
      </c>
      <c r="M42" s="204" t="s">
        <v>249</v>
      </c>
      <c r="N42" s="204" t="s">
        <v>249</v>
      </c>
      <c r="O42" s="204" t="s">
        <v>249</v>
      </c>
      <c r="P42" s="204">
        <v>0</v>
      </c>
      <c r="Q42" s="204">
        <v>0</v>
      </c>
      <c r="R42" s="204">
        <v>0</v>
      </c>
      <c r="S42" s="204">
        <v>0</v>
      </c>
      <c r="T42" s="144"/>
      <c r="U42" s="204">
        <v>0</v>
      </c>
      <c r="V42" s="204" t="s">
        <v>249</v>
      </c>
      <c r="W42" s="204" t="s">
        <v>249</v>
      </c>
      <c r="X42" s="204" t="s">
        <v>249</v>
      </c>
      <c r="Y42" s="204" t="s">
        <v>249</v>
      </c>
    </row>
    <row r="43" spans="1:26" s="90" customFormat="1" ht="12.75" x14ac:dyDescent="0.2">
      <c r="B43" s="324" t="s">
        <v>115</v>
      </c>
      <c r="C43" s="611"/>
      <c r="D43" s="611"/>
      <c r="E43" s="611"/>
      <c r="F43" s="603"/>
      <c r="G43" s="604"/>
      <c r="H43" s="604"/>
      <c r="I43" s="604"/>
      <c r="J43" s="204" t="s">
        <v>249</v>
      </c>
      <c r="K43" s="144"/>
      <c r="L43" s="204" t="s">
        <v>249</v>
      </c>
      <c r="M43" s="204" t="s">
        <v>249</v>
      </c>
      <c r="N43" s="204" t="s">
        <v>249</v>
      </c>
      <c r="O43" s="204" t="s">
        <v>249</v>
      </c>
      <c r="P43" s="204">
        <v>0</v>
      </c>
      <c r="Q43" s="204">
        <v>0</v>
      </c>
      <c r="R43" s="204">
        <v>-6.0818591087388754</v>
      </c>
      <c r="S43" s="204">
        <v>-7.472886497064577</v>
      </c>
      <c r="T43" s="144"/>
      <c r="U43" s="204">
        <v>-12.853825831702544</v>
      </c>
      <c r="V43" s="204" t="s">
        <v>249</v>
      </c>
      <c r="W43" s="204" t="s">
        <v>249</v>
      </c>
      <c r="X43" s="204" t="s">
        <v>249</v>
      </c>
      <c r="Y43" s="204" t="s">
        <v>249</v>
      </c>
    </row>
    <row r="44" spans="1:26" s="90" customFormat="1" ht="12.75" x14ac:dyDescent="0.2"/>
    <row r="45" spans="1:26" s="90" customFormat="1" ht="12.75" x14ac:dyDescent="0.2"/>
    <row r="46" spans="1:26" s="90" customFormat="1" ht="12.75" x14ac:dyDescent="0.2">
      <c r="B46" s="260" t="s">
        <v>670</v>
      </c>
      <c r="C46" s="260"/>
    </row>
    <row r="47" spans="1:26" s="90" customFormat="1" ht="12.75" x14ac:dyDescent="0.2">
      <c r="B47" s="6"/>
      <c r="C47" s="6"/>
      <c r="J47" s="301"/>
    </row>
    <row r="48" spans="1:26" s="93" customFormat="1" ht="25.5" x14ac:dyDescent="0.2">
      <c r="A48" s="90"/>
      <c r="B48" s="153" t="s">
        <v>293</v>
      </c>
      <c r="C48" s="329" t="s">
        <v>310</v>
      </c>
      <c r="D48" s="153" t="s">
        <v>24</v>
      </c>
      <c r="E48" s="154" t="s">
        <v>261</v>
      </c>
      <c r="F48" s="363" t="s">
        <v>305</v>
      </c>
      <c r="G48" s="151" t="s">
        <v>148</v>
      </c>
      <c r="H48" s="151" t="s">
        <v>149</v>
      </c>
      <c r="I48" s="151" t="s">
        <v>150</v>
      </c>
      <c r="J48" s="151" t="s">
        <v>151</v>
      </c>
      <c r="K48" s="144"/>
      <c r="L48" s="269" t="s">
        <v>152</v>
      </c>
      <c r="M48" s="151" t="s">
        <v>153</v>
      </c>
      <c r="N48" s="151" t="s">
        <v>154</v>
      </c>
      <c r="O48" s="151" t="s">
        <v>155</v>
      </c>
      <c r="P48" s="151" t="s">
        <v>156</v>
      </c>
      <c r="Q48" s="151" t="s">
        <v>157</v>
      </c>
      <c r="R48" s="151" t="s">
        <v>158</v>
      </c>
      <c r="S48" s="151" t="s">
        <v>110</v>
      </c>
      <c r="T48" s="144"/>
      <c r="U48" s="146" t="s">
        <v>306</v>
      </c>
      <c r="V48" s="146" t="s">
        <v>306</v>
      </c>
      <c r="W48" s="146" t="s">
        <v>307</v>
      </c>
      <c r="X48" s="146" t="s">
        <v>307</v>
      </c>
      <c r="Y48" s="146" t="s">
        <v>210</v>
      </c>
      <c r="Z48" s="90"/>
    </row>
    <row r="49" spans="1:26" s="93" customFormat="1" ht="22.5" x14ac:dyDescent="0.2">
      <c r="A49" s="90"/>
      <c r="B49" s="153"/>
      <c r="C49" s="329"/>
      <c r="D49" s="153"/>
      <c r="E49" s="153"/>
      <c r="F49" s="145" t="s">
        <v>109</v>
      </c>
      <c r="G49" s="11" t="s">
        <v>148</v>
      </c>
      <c r="H49" s="12" t="s">
        <v>149</v>
      </c>
      <c r="I49" s="11" t="s">
        <v>150</v>
      </c>
      <c r="J49" s="11" t="s">
        <v>151</v>
      </c>
      <c r="K49" s="9"/>
      <c r="L49" s="13" t="s">
        <v>152</v>
      </c>
      <c r="M49" s="13" t="s">
        <v>153</v>
      </c>
      <c r="N49" s="13" t="s">
        <v>154</v>
      </c>
      <c r="O49" s="14" t="s">
        <v>155</v>
      </c>
      <c r="P49" s="13" t="s">
        <v>156</v>
      </c>
      <c r="Q49" s="13" t="s">
        <v>157</v>
      </c>
      <c r="R49" s="13" t="s">
        <v>158</v>
      </c>
      <c r="S49" s="13" t="s">
        <v>110</v>
      </c>
      <c r="T49" s="9"/>
      <c r="U49" s="13" t="s">
        <v>159</v>
      </c>
      <c r="V49" s="13" t="s">
        <v>160</v>
      </c>
      <c r="W49" s="13" t="s">
        <v>161</v>
      </c>
      <c r="X49" s="13" t="s">
        <v>162</v>
      </c>
      <c r="Y49" s="13" t="s">
        <v>210</v>
      </c>
      <c r="Z49" s="90"/>
    </row>
    <row r="50" spans="1:26" s="93" customFormat="1" ht="12.75" x14ac:dyDescent="0.2">
      <c r="A50" s="90"/>
      <c r="B50" s="324" t="s">
        <v>283</v>
      </c>
      <c r="C50" s="610" t="s">
        <v>665</v>
      </c>
      <c r="D50" s="621" t="s">
        <v>671</v>
      </c>
      <c r="E50" s="612" t="s">
        <v>672</v>
      </c>
      <c r="F50" s="602"/>
      <c r="G50" s="203">
        <v>0</v>
      </c>
      <c r="H50" s="203">
        <v>-0.18995111249132623</v>
      </c>
      <c r="I50" s="203">
        <v>2.3898870370752556</v>
      </c>
      <c r="J50" s="203">
        <v>11.485481460604181</v>
      </c>
      <c r="K50" s="144"/>
      <c r="L50" s="203">
        <v>11.485481460604181</v>
      </c>
      <c r="M50" s="203">
        <v>13.905095596481768</v>
      </c>
      <c r="N50" s="203">
        <v>14.008016342776511</v>
      </c>
      <c r="O50" s="203">
        <v>16.592254432324484</v>
      </c>
      <c r="P50" s="203">
        <v>16.855736391237045</v>
      </c>
      <c r="Q50" s="203">
        <v>16.48610584262476</v>
      </c>
      <c r="R50" s="203">
        <v>16.529685824397358</v>
      </c>
      <c r="S50" s="203">
        <v>15.149258026029946</v>
      </c>
      <c r="T50" s="144"/>
      <c r="U50" s="203">
        <v>16.072618119862021</v>
      </c>
      <c r="V50" s="203" t="s">
        <v>249</v>
      </c>
      <c r="W50" s="203" t="s">
        <v>249</v>
      </c>
      <c r="X50" s="203" t="s">
        <v>249</v>
      </c>
      <c r="Y50" s="203" t="s">
        <v>249</v>
      </c>
      <c r="Z50" s="90"/>
    </row>
    <row r="51" spans="1:26" s="93" customFormat="1" ht="12.75" x14ac:dyDescent="0.2">
      <c r="A51" s="90"/>
      <c r="B51" s="324" t="s">
        <v>115</v>
      </c>
      <c r="C51" s="611"/>
      <c r="D51" s="622"/>
      <c r="E51" s="611"/>
      <c r="F51" s="603"/>
      <c r="G51" s="203">
        <v>0</v>
      </c>
      <c r="H51" s="203">
        <v>-0.14839729644435984</v>
      </c>
      <c r="I51" s="203">
        <v>1.899695256253338</v>
      </c>
      <c r="J51" s="203">
        <v>12.665365920990935</v>
      </c>
      <c r="K51" s="144"/>
      <c r="L51" s="203">
        <v>12.665365920990935</v>
      </c>
      <c r="M51" s="203">
        <v>14.640709693750988</v>
      </c>
      <c r="N51" s="203">
        <v>14.927787132222536</v>
      </c>
      <c r="O51" s="203">
        <v>17.170757060355506</v>
      </c>
      <c r="P51" s="203">
        <v>11.164989866554468</v>
      </c>
      <c r="Q51" s="203">
        <v>10.900121345430581</v>
      </c>
      <c r="R51" s="203">
        <v>7.9767627265742567</v>
      </c>
      <c r="S51" s="203">
        <v>3.3826300925037529</v>
      </c>
      <c r="T51" s="144"/>
      <c r="U51" s="203">
        <v>3.4563122415280967</v>
      </c>
      <c r="V51" s="203" t="s">
        <v>249</v>
      </c>
      <c r="W51" s="203" t="s">
        <v>249</v>
      </c>
      <c r="X51" s="203" t="s">
        <v>249</v>
      </c>
      <c r="Y51" s="203" t="s">
        <v>249</v>
      </c>
      <c r="Z51" s="90"/>
    </row>
    <row r="52" spans="1:26" s="93" customFormat="1" ht="12.75" x14ac:dyDescent="0.2">
      <c r="A52" s="90"/>
      <c r="B52" s="324" t="s">
        <v>283</v>
      </c>
      <c r="C52" s="610" t="s">
        <v>139</v>
      </c>
      <c r="D52" s="621" t="s">
        <v>671</v>
      </c>
      <c r="E52" s="612" t="s">
        <v>672</v>
      </c>
      <c r="F52" s="602"/>
      <c r="G52" s="203">
        <v>0</v>
      </c>
      <c r="H52" s="203">
        <v>-0.18995111249132623</v>
      </c>
      <c r="I52" s="203">
        <v>2.3898870370752556</v>
      </c>
      <c r="J52" s="203">
        <v>2.4654814606041811</v>
      </c>
      <c r="K52" s="144"/>
      <c r="L52" s="203">
        <v>2.4654814606041811</v>
      </c>
      <c r="M52" s="203">
        <v>4.8850955964817686</v>
      </c>
      <c r="N52" s="203">
        <v>4.7480163427765101</v>
      </c>
      <c r="O52" s="203">
        <v>7.093641997338695</v>
      </c>
      <c r="P52" s="203">
        <v>6.2155900817178944</v>
      </c>
      <c r="Q52" s="203">
        <v>5.8459595331056082</v>
      </c>
      <c r="R52" s="203">
        <v>6.2696858243973583</v>
      </c>
      <c r="S52" s="203">
        <v>6.0892580260299454</v>
      </c>
      <c r="T52" s="144"/>
      <c r="U52" s="203">
        <v>5.9026181198620193</v>
      </c>
      <c r="V52" s="203" t="s">
        <v>249</v>
      </c>
      <c r="W52" s="203" t="s">
        <v>249</v>
      </c>
      <c r="X52" s="203" t="s">
        <v>249</v>
      </c>
      <c r="Y52" s="203" t="s">
        <v>249</v>
      </c>
      <c r="Z52" s="90"/>
    </row>
    <row r="53" spans="1:26" s="93" customFormat="1" ht="12.75" x14ac:dyDescent="0.2">
      <c r="A53" s="90"/>
      <c r="B53" s="324" t="s">
        <v>115</v>
      </c>
      <c r="C53" s="611"/>
      <c r="D53" s="622"/>
      <c r="E53" s="611"/>
      <c r="F53" s="603"/>
      <c r="G53" s="203">
        <v>0</v>
      </c>
      <c r="H53" s="203">
        <v>-0.14839729644435984</v>
      </c>
      <c r="I53" s="203">
        <v>1.899695256253338</v>
      </c>
      <c r="J53" s="203">
        <v>1.9653659209909353</v>
      </c>
      <c r="K53" s="144"/>
      <c r="L53" s="203">
        <v>1.9653659209909353</v>
      </c>
      <c r="M53" s="203">
        <v>3.94070969375099</v>
      </c>
      <c r="N53" s="203">
        <v>3.6877871322225353</v>
      </c>
      <c r="O53" s="203">
        <v>5.396909444486452</v>
      </c>
      <c r="P53" s="203">
        <v>4.6837637900821658</v>
      </c>
      <c r="Q53" s="203">
        <v>4.418895268958277</v>
      </c>
      <c r="R53" s="203">
        <v>-1.4350963821646188</v>
      </c>
      <c r="S53" s="203">
        <v>-3.050256404560824</v>
      </c>
      <c r="T53" s="144"/>
      <c r="U53" s="203">
        <v>-8.5975135901744473</v>
      </c>
      <c r="V53" s="203" t="s">
        <v>249</v>
      </c>
      <c r="W53" s="203" t="s">
        <v>249</v>
      </c>
      <c r="X53" s="203" t="s">
        <v>249</v>
      </c>
      <c r="Y53" s="203" t="s">
        <v>249</v>
      </c>
      <c r="Z53" s="90"/>
    </row>
    <row r="54" spans="1:26" s="90" customFormat="1" ht="12.75" x14ac:dyDescent="0.2">
      <c r="J54" s="301"/>
    </row>
    <row r="55" spans="1:26" s="90" customFormat="1" ht="12.75" x14ac:dyDescent="0.2">
      <c r="B55" s="6" t="s">
        <v>673</v>
      </c>
      <c r="C55" s="6"/>
    </row>
    <row r="56" spans="1:26" s="90" customFormat="1" ht="12.75" x14ac:dyDescent="0.2">
      <c r="B56" s="6"/>
      <c r="C56" s="6"/>
    </row>
    <row r="57" spans="1:26" s="90" customFormat="1" ht="27" customHeight="1" x14ac:dyDescent="0.2">
      <c r="B57" s="605" t="s">
        <v>674</v>
      </c>
      <c r="C57" s="326" t="s">
        <v>675</v>
      </c>
      <c r="D57" s="249" t="s">
        <v>676</v>
      </c>
      <c r="E57" s="251">
        <v>0.69</v>
      </c>
    </row>
    <row r="58" spans="1:26" s="90" customFormat="1" ht="27" customHeight="1" x14ac:dyDescent="0.2">
      <c r="B58" s="606"/>
      <c r="C58" s="154" t="s">
        <v>139</v>
      </c>
      <c r="D58" s="327" t="s">
        <v>677</v>
      </c>
      <c r="E58" s="251">
        <v>0.69</v>
      </c>
    </row>
    <row r="59" spans="1:26" s="90" customFormat="1" ht="12.75" x14ac:dyDescent="0.2"/>
    <row r="60" spans="1:26" s="90" customFormat="1" ht="25.5" x14ac:dyDescent="0.2">
      <c r="B60" s="153" t="s">
        <v>293</v>
      </c>
      <c r="C60" s="329" t="s">
        <v>310</v>
      </c>
      <c r="D60" s="153" t="s">
        <v>24</v>
      </c>
      <c r="E60" s="154" t="s">
        <v>261</v>
      </c>
      <c r="F60" s="363" t="s">
        <v>305</v>
      </c>
      <c r="G60" s="151" t="s">
        <v>148</v>
      </c>
      <c r="H60" s="151" t="s">
        <v>149</v>
      </c>
      <c r="I60" s="151" t="s">
        <v>150</v>
      </c>
      <c r="J60" s="151" t="s">
        <v>151</v>
      </c>
      <c r="K60" s="144"/>
      <c r="L60" s="269" t="s">
        <v>152</v>
      </c>
      <c r="M60" s="151" t="s">
        <v>153</v>
      </c>
      <c r="N60" s="151" t="s">
        <v>154</v>
      </c>
      <c r="O60" s="151" t="s">
        <v>155</v>
      </c>
      <c r="P60" s="151" t="s">
        <v>156</v>
      </c>
      <c r="Q60" s="151" t="s">
        <v>157</v>
      </c>
      <c r="R60" s="151" t="s">
        <v>158</v>
      </c>
      <c r="S60" s="151" t="s">
        <v>110</v>
      </c>
      <c r="T60" s="144"/>
      <c r="U60" s="146" t="s">
        <v>306</v>
      </c>
      <c r="V60" s="146" t="s">
        <v>306</v>
      </c>
      <c r="W60" s="146" t="s">
        <v>307</v>
      </c>
      <c r="X60" s="146" t="s">
        <v>307</v>
      </c>
      <c r="Y60" s="146" t="s">
        <v>210</v>
      </c>
    </row>
    <row r="61" spans="1:26" s="90" customFormat="1" ht="22.5" x14ac:dyDescent="0.2">
      <c r="B61" s="153"/>
      <c r="C61" s="329"/>
      <c r="D61" s="153"/>
      <c r="E61" s="153"/>
      <c r="F61" s="145" t="s">
        <v>109</v>
      </c>
      <c r="G61" s="11" t="s">
        <v>148</v>
      </c>
      <c r="H61" s="12" t="s">
        <v>149</v>
      </c>
      <c r="I61" s="11" t="s">
        <v>150</v>
      </c>
      <c r="J61" s="11" t="s">
        <v>151</v>
      </c>
      <c r="K61" s="9"/>
      <c r="L61" s="13" t="s">
        <v>152</v>
      </c>
      <c r="M61" s="13" t="s">
        <v>153</v>
      </c>
      <c r="N61" s="13" t="s">
        <v>154</v>
      </c>
      <c r="O61" s="14" t="s">
        <v>155</v>
      </c>
      <c r="P61" s="13" t="s">
        <v>156</v>
      </c>
      <c r="Q61" s="13" t="s">
        <v>157</v>
      </c>
      <c r="R61" s="13" t="s">
        <v>158</v>
      </c>
      <c r="S61" s="13" t="s">
        <v>110</v>
      </c>
      <c r="T61" s="9"/>
      <c r="U61" s="13" t="s">
        <v>159</v>
      </c>
      <c r="V61" s="13" t="s">
        <v>160</v>
      </c>
      <c r="W61" s="13" t="s">
        <v>161</v>
      </c>
      <c r="X61" s="13" t="s">
        <v>162</v>
      </c>
      <c r="Y61" s="13" t="s">
        <v>210</v>
      </c>
    </row>
    <row r="62" spans="1:26" s="90" customFormat="1" ht="12.75" x14ac:dyDescent="0.2">
      <c r="B62" s="324" t="s">
        <v>283</v>
      </c>
      <c r="C62" s="610" t="s">
        <v>665</v>
      </c>
      <c r="D62" s="621" t="s">
        <v>673</v>
      </c>
      <c r="E62" s="612" t="s">
        <v>672</v>
      </c>
      <c r="F62" s="602"/>
      <c r="G62" s="203">
        <v>0</v>
      </c>
      <c r="H62" s="203">
        <v>-0.1310662676190151</v>
      </c>
      <c r="I62" s="203">
        <v>1.6490220555819262</v>
      </c>
      <c r="J62" s="203">
        <v>7.9249822078168837</v>
      </c>
      <c r="K62" s="144"/>
      <c r="L62" s="203">
        <v>7.9249822078168837</v>
      </c>
      <c r="M62" s="203">
        <v>9.5945159615724194</v>
      </c>
      <c r="N62" s="203">
        <v>9.6655312765157912</v>
      </c>
      <c r="O62" s="203">
        <v>11.448655558303892</v>
      </c>
      <c r="P62" s="203">
        <v>11.63045810995356</v>
      </c>
      <c r="Q62" s="203">
        <v>11.375413031411084</v>
      </c>
      <c r="R62" s="203">
        <v>11.405483218834176</v>
      </c>
      <c r="S62" s="203">
        <v>10.452988037960662</v>
      </c>
      <c r="T62" s="144"/>
      <c r="U62" s="203">
        <v>11.090106502704794</v>
      </c>
      <c r="V62" s="203" t="s">
        <v>249</v>
      </c>
      <c r="W62" s="203" t="s">
        <v>249</v>
      </c>
      <c r="X62" s="203" t="s">
        <v>249</v>
      </c>
      <c r="Y62" s="203" t="s">
        <v>249</v>
      </c>
    </row>
    <row r="63" spans="1:26" s="90" customFormat="1" ht="12.75" x14ac:dyDescent="0.2">
      <c r="B63" s="324" t="s">
        <v>115</v>
      </c>
      <c r="C63" s="611"/>
      <c r="D63" s="622"/>
      <c r="E63" s="611"/>
      <c r="F63" s="603"/>
      <c r="G63" s="203">
        <v>0</v>
      </c>
      <c r="H63" s="203">
        <v>-0.10239413454660828</v>
      </c>
      <c r="I63" s="203">
        <v>1.3107897268148032</v>
      </c>
      <c r="J63" s="203">
        <v>8.7391024854837447</v>
      </c>
      <c r="K63" s="144"/>
      <c r="L63" s="203">
        <v>8.7391024854837447</v>
      </c>
      <c r="M63" s="203">
        <v>10.102089688688181</v>
      </c>
      <c r="N63" s="203">
        <v>10.300173121233549</v>
      </c>
      <c r="O63" s="203">
        <v>11.847822371645298</v>
      </c>
      <c r="P63" s="203">
        <v>7.7038430079225817</v>
      </c>
      <c r="Q63" s="203">
        <v>7.5210837283470999</v>
      </c>
      <c r="R63" s="203">
        <v>5.5039662813362371</v>
      </c>
      <c r="S63" s="203">
        <v>2.3340147638275894</v>
      </c>
      <c r="T63" s="144"/>
      <c r="U63" s="203">
        <v>2.3848554466543863</v>
      </c>
      <c r="V63" s="203" t="s">
        <v>249</v>
      </c>
      <c r="W63" s="203" t="s">
        <v>249</v>
      </c>
      <c r="X63" s="203" t="s">
        <v>249</v>
      </c>
      <c r="Y63" s="203" t="s">
        <v>249</v>
      </c>
    </row>
    <row r="64" spans="1:26" s="90" customFormat="1" ht="12.6" customHeight="1" x14ac:dyDescent="0.2">
      <c r="B64" s="324" t="s">
        <v>283</v>
      </c>
      <c r="C64" s="610" t="s">
        <v>139</v>
      </c>
      <c r="D64" s="619" t="s">
        <v>673</v>
      </c>
      <c r="E64" s="612" t="s">
        <v>672</v>
      </c>
      <c r="F64" s="602"/>
      <c r="G64" s="203">
        <v>0</v>
      </c>
      <c r="H64" s="203">
        <v>-0.1310662676190151</v>
      </c>
      <c r="I64" s="203">
        <v>1.6490220555819262</v>
      </c>
      <c r="J64" s="203">
        <v>1.7011822078168848</v>
      </c>
      <c r="K64" s="144"/>
      <c r="L64" s="203">
        <v>1.7011822078168848</v>
      </c>
      <c r="M64" s="203">
        <v>3.37071596157242</v>
      </c>
      <c r="N64" s="203">
        <v>3.2761312765157915</v>
      </c>
      <c r="O64" s="203">
        <v>4.8946129781636989</v>
      </c>
      <c r="P64" s="203">
        <v>4.2887571563853468</v>
      </c>
      <c r="Q64" s="203">
        <v>4.0337120778428694</v>
      </c>
      <c r="R64" s="203">
        <v>4.3260832188341771</v>
      </c>
      <c r="S64" s="203">
        <v>4.2015880379606623</v>
      </c>
      <c r="T64" s="144"/>
      <c r="U64" s="203">
        <v>4.0728065027047933</v>
      </c>
      <c r="V64" s="203" t="s">
        <v>249</v>
      </c>
      <c r="W64" s="203" t="s">
        <v>249</v>
      </c>
      <c r="X64" s="203" t="s">
        <v>249</v>
      </c>
      <c r="Y64" s="203" t="s">
        <v>249</v>
      </c>
    </row>
    <row r="65" spans="2:25" s="90" customFormat="1" ht="12.75" x14ac:dyDescent="0.2">
      <c r="B65" s="324" t="s">
        <v>115</v>
      </c>
      <c r="C65" s="611"/>
      <c r="D65" s="620"/>
      <c r="E65" s="611"/>
      <c r="F65" s="603"/>
      <c r="G65" s="203">
        <v>0</v>
      </c>
      <c r="H65" s="203">
        <v>-0.10239413454660828</v>
      </c>
      <c r="I65" s="203">
        <v>1.3107897268148032</v>
      </c>
      <c r="J65" s="203">
        <v>1.3561024854837453</v>
      </c>
      <c r="K65" s="144"/>
      <c r="L65" s="203">
        <v>1.3561024854837453</v>
      </c>
      <c r="M65" s="203">
        <v>2.7190896886881828</v>
      </c>
      <c r="N65" s="203">
        <v>2.5445731212335492</v>
      </c>
      <c r="O65" s="203">
        <v>3.7238675166956514</v>
      </c>
      <c r="P65" s="203">
        <v>3.2317970151566944</v>
      </c>
      <c r="Q65" s="203">
        <v>3.0490377355812108</v>
      </c>
      <c r="R65" s="203">
        <v>-2.8755928274026386</v>
      </c>
      <c r="S65" s="203">
        <v>-4.4212717332369875</v>
      </c>
      <c r="T65" s="144"/>
      <c r="U65" s="203">
        <v>-9.9169703850481579</v>
      </c>
      <c r="V65" s="203" t="s">
        <v>249</v>
      </c>
      <c r="W65" s="203" t="s">
        <v>249</v>
      </c>
      <c r="X65" s="203" t="s">
        <v>249</v>
      </c>
      <c r="Y65" s="203" t="s">
        <v>249</v>
      </c>
    </row>
    <row r="66" spans="2:25" s="90" customFormat="1" ht="12.75" x14ac:dyDescent="0.2"/>
    <row r="67" spans="2:25" s="90" customFormat="1" ht="12.75" x14ac:dyDescent="0.2"/>
  </sheetData>
  <mergeCells count="52">
    <mergeCell ref="G33:I34"/>
    <mergeCell ref="G31:I32"/>
    <mergeCell ref="D31:D32"/>
    <mergeCell ref="E31:E32"/>
    <mergeCell ref="F31:F32"/>
    <mergeCell ref="B14:B19"/>
    <mergeCell ref="F14:F25"/>
    <mergeCell ref="B20:B25"/>
    <mergeCell ref="G29:I29"/>
    <mergeCell ref="C14:C19"/>
    <mergeCell ref="C20:C25"/>
    <mergeCell ref="B3:M3"/>
    <mergeCell ref="B8:B13"/>
    <mergeCell ref="D8:D13"/>
    <mergeCell ref="E8:E13"/>
    <mergeCell ref="F8:F9"/>
    <mergeCell ref="G8:J8"/>
    <mergeCell ref="G9:J9"/>
    <mergeCell ref="C8:C13"/>
    <mergeCell ref="C31:C32"/>
    <mergeCell ref="C33:C34"/>
    <mergeCell ref="D52:D53"/>
    <mergeCell ref="E52:E53"/>
    <mergeCell ref="F52:F53"/>
    <mergeCell ref="C50:C51"/>
    <mergeCell ref="C52:C53"/>
    <mergeCell ref="D50:D51"/>
    <mergeCell ref="E50:E51"/>
    <mergeCell ref="F50:F51"/>
    <mergeCell ref="D33:D34"/>
    <mergeCell ref="E33:E34"/>
    <mergeCell ref="F33:F34"/>
    <mergeCell ref="C42:C43"/>
    <mergeCell ref="D42:D43"/>
    <mergeCell ref="E42:E43"/>
    <mergeCell ref="C62:C63"/>
    <mergeCell ref="C64:C65"/>
    <mergeCell ref="D64:D65"/>
    <mergeCell ref="E64:E65"/>
    <mergeCell ref="F64:F65"/>
    <mergeCell ref="D62:D63"/>
    <mergeCell ref="E62:E63"/>
    <mergeCell ref="F62:F63"/>
    <mergeCell ref="F42:F43"/>
    <mergeCell ref="G42:I43"/>
    <mergeCell ref="B57:B58"/>
    <mergeCell ref="G38:I38"/>
    <mergeCell ref="C40:C41"/>
    <mergeCell ref="D40:D41"/>
    <mergeCell ref="E40:E41"/>
    <mergeCell ref="F40:F41"/>
    <mergeCell ref="G40:I41"/>
  </mergeCells>
  <pageMargins left="0.7" right="0.7" top="0.75" bottom="0.75" header="0.3" footer="0.3"/>
  <pageSetup paperSize="9"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8">
    <tabColor theme="7" tint="0.79998168889431442"/>
    <pageSetUpPr autoPageBreaks="0"/>
  </sheetPr>
  <dimension ref="A1:AF44"/>
  <sheetViews>
    <sheetView workbookViewId="0"/>
  </sheetViews>
  <sheetFormatPr defaultColWidth="0" defaultRowHeight="12.75" zeroHeight="1" x14ac:dyDescent="0.2"/>
  <cols>
    <col min="1" max="2" width="9" customWidth="1"/>
    <col min="3" max="3" width="13.625" customWidth="1"/>
    <col min="4" max="4" width="35" customWidth="1"/>
    <col min="5" max="5" width="33.625" customWidth="1"/>
    <col min="6" max="6" width="21" customWidth="1"/>
    <col min="7" max="8" width="10.75" customWidth="1"/>
    <col min="9" max="11" width="9" hidden="1" customWidth="1"/>
    <col min="12" max="32" width="0" hidden="1" customWidth="1"/>
    <col min="33" max="16384" width="9" hidden="1"/>
  </cols>
  <sheetData>
    <row r="1" spans="1:13" s="83" customFormat="1" ht="12.6" customHeight="1" x14ac:dyDescent="0.2"/>
    <row r="2" spans="1:13" s="83" customFormat="1" ht="18.600000000000001" customHeight="1" x14ac:dyDescent="0.25">
      <c r="B2" s="3" t="s">
        <v>678</v>
      </c>
      <c r="C2" s="3"/>
      <c r="D2" s="3"/>
    </row>
    <row r="3" spans="1:13" s="102" customFormat="1" ht="77.25" customHeight="1" x14ac:dyDescent="0.15">
      <c r="B3" s="560" t="s">
        <v>679</v>
      </c>
      <c r="C3" s="560"/>
      <c r="D3" s="560"/>
      <c r="E3" s="560"/>
      <c r="F3" s="560"/>
      <c r="G3" s="560"/>
      <c r="I3" s="104"/>
      <c r="J3" s="104"/>
      <c r="K3" s="104"/>
      <c r="L3" s="104"/>
      <c r="M3" s="104"/>
    </row>
    <row r="4" spans="1:13" s="102" customFormat="1" ht="12.6" customHeight="1" x14ac:dyDescent="0.15"/>
    <row r="5" spans="1:13" x14ac:dyDescent="0.2">
      <c r="A5" s="5"/>
      <c r="B5" s="5"/>
      <c r="C5" s="5"/>
      <c r="D5" s="5"/>
      <c r="E5" s="5"/>
      <c r="F5" s="5"/>
      <c r="G5" s="5"/>
      <c r="H5" s="5"/>
    </row>
    <row r="6" spans="1:13" x14ac:dyDescent="0.2">
      <c r="A6" s="5"/>
      <c r="B6" s="293" t="s">
        <v>680</v>
      </c>
      <c r="C6" s="293" t="s">
        <v>293</v>
      </c>
      <c r="D6" s="293" t="s">
        <v>260</v>
      </c>
      <c r="E6" s="293" t="s">
        <v>198</v>
      </c>
      <c r="F6" s="293" t="s">
        <v>200</v>
      </c>
      <c r="G6" s="294" t="s">
        <v>650</v>
      </c>
      <c r="H6" s="200"/>
    </row>
    <row r="7" spans="1:13" x14ac:dyDescent="0.2">
      <c r="A7" s="5"/>
      <c r="B7" s="545" t="s">
        <v>681</v>
      </c>
      <c r="C7" s="325" t="s">
        <v>283</v>
      </c>
      <c r="D7" s="325" t="s">
        <v>284</v>
      </c>
      <c r="E7" s="325" t="s">
        <v>312</v>
      </c>
      <c r="F7" s="325" t="s">
        <v>138</v>
      </c>
      <c r="G7" s="277">
        <v>13.745799999999999</v>
      </c>
      <c r="H7" s="276"/>
    </row>
    <row r="8" spans="1:13" x14ac:dyDescent="0.2">
      <c r="A8" s="5"/>
      <c r="B8" s="546"/>
      <c r="C8" s="325" t="s">
        <v>283</v>
      </c>
      <c r="D8" s="325" t="s">
        <v>284</v>
      </c>
      <c r="E8" s="325" t="s">
        <v>118</v>
      </c>
      <c r="F8" s="325" t="s">
        <v>138</v>
      </c>
      <c r="G8" s="277">
        <v>13.745799999999999</v>
      </c>
      <c r="H8" s="276"/>
    </row>
    <row r="9" spans="1:13" x14ac:dyDescent="0.2">
      <c r="A9" s="5"/>
      <c r="B9" s="546"/>
      <c r="C9" s="325" t="s">
        <v>283</v>
      </c>
      <c r="D9" s="325" t="s">
        <v>284</v>
      </c>
      <c r="E9" s="325" t="s">
        <v>312</v>
      </c>
      <c r="F9" s="325" t="s">
        <v>682</v>
      </c>
      <c r="G9" s="277">
        <v>3.4230999999999998</v>
      </c>
      <c r="H9" s="276"/>
    </row>
    <row r="10" spans="1:13" x14ac:dyDescent="0.2">
      <c r="A10" s="5"/>
      <c r="B10" s="546"/>
      <c r="C10" s="325" t="s">
        <v>283</v>
      </c>
      <c r="D10" s="325" t="s">
        <v>284</v>
      </c>
      <c r="E10" s="325" t="s">
        <v>118</v>
      </c>
      <c r="F10" s="325" t="s">
        <v>682</v>
      </c>
      <c r="G10" s="277">
        <v>3.4230999999999998</v>
      </c>
      <c r="H10" s="276"/>
    </row>
    <row r="11" spans="1:13" x14ac:dyDescent="0.2">
      <c r="A11" s="5"/>
      <c r="B11" s="546"/>
      <c r="C11" s="325" t="s">
        <v>283</v>
      </c>
      <c r="D11" s="325" t="s">
        <v>284</v>
      </c>
      <c r="E11" s="325" t="s">
        <v>312</v>
      </c>
      <c r="F11" s="325" t="s">
        <v>139</v>
      </c>
      <c r="G11" s="277">
        <v>24.4072</v>
      </c>
      <c r="H11" s="276"/>
    </row>
    <row r="12" spans="1:13" x14ac:dyDescent="0.2">
      <c r="A12" s="5"/>
      <c r="B12" s="546"/>
      <c r="C12" s="325" t="s">
        <v>283</v>
      </c>
      <c r="D12" s="325" t="s">
        <v>284</v>
      </c>
      <c r="E12" s="325" t="s">
        <v>118</v>
      </c>
      <c r="F12" s="325" t="s">
        <v>139</v>
      </c>
      <c r="G12" s="277">
        <v>24.4072</v>
      </c>
      <c r="H12" s="276"/>
    </row>
    <row r="13" spans="1:13" x14ac:dyDescent="0.2">
      <c r="A13" s="5"/>
      <c r="B13" s="546"/>
      <c r="C13" s="325" t="s">
        <v>283</v>
      </c>
      <c r="D13" s="325" t="s">
        <v>286</v>
      </c>
      <c r="E13" s="325" t="s">
        <v>312</v>
      </c>
      <c r="F13" s="325" t="s">
        <v>138</v>
      </c>
      <c r="G13" s="277">
        <v>13.745799999999999</v>
      </c>
      <c r="H13" s="276"/>
    </row>
    <row r="14" spans="1:13" x14ac:dyDescent="0.2">
      <c r="A14" s="5"/>
      <c r="B14" s="546"/>
      <c r="C14" s="325" t="s">
        <v>283</v>
      </c>
      <c r="D14" s="325" t="s">
        <v>286</v>
      </c>
      <c r="E14" s="325" t="s">
        <v>119</v>
      </c>
      <c r="F14" s="325" t="s">
        <v>138</v>
      </c>
      <c r="G14" s="277">
        <v>13.745799999999999</v>
      </c>
      <c r="H14" s="276"/>
    </row>
    <row r="15" spans="1:13" x14ac:dyDescent="0.2">
      <c r="A15" s="5"/>
      <c r="B15" s="546"/>
      <c r="C15" s="325" t="s">
        <v>283</v>
      </c>
      <c r="D15" s="325" t="s">
        <v>286</v>
      </c>
      <c r="E15" s="325" t="s">
        <v>312</v>
      </c>
      <c r="F15" s="325" t="s">
        <v>682</v>
      </c>
      <c r="G15" s="277">
        <v>3.4230999999999998</v>
      </c>
      <c r="H15" s="276"/>
    </row>
    <row r="16" spans="1:13" x14ac:dyDescent="0.2">
      <c r="A16" s="5"/>
      <c r="B16" s="546"/>
      <c r="C16" s="325" t="s">
        <v>283</v>
      </c>
      <c r="D16" s="325" t="s">
        <v>286</v>
      </c>
      <c r="E16" s="325" t="s">
        <v>119</v>
      </c>
      <c r="F16" s="325" t="s">
        <v>682</v>
      </c>
      <c r="G16" s="277">
        <v>3.4230999999999998</v>
      </c>
      <c r="H16" s="276"/>
    </row>
    <row r="17" spans="1:8" x14ac:dyDescent="0.2">
      <c r="A17" s="5"/>
      <c r="B17" s="546"/>
      <c r="C17" s="325" t="s">
        <v>283</v>
      </c>
      <c r="D17" s="325" t="s">
        <v>286</v>
      </c>
      <c r="E17" s="325" t="s">
        <v>312</v>
      </c>
      <c r="F17" s="325" t="s">
        <v>139</v>
      </c>
      <c r="G17" s="277">
        <v>24.4072</v>
      </c>
      <c r="H17" s="276"/>
    </row>
    <row r="18" spans="1:8" x14ac:dyDescent="0.2">
      <c r="A18" s="5"/>
      <c r="B18" s="546"/>
      <c r="C18" s="325" t="s">
        <v>283</v>
      </c>
      <c r="D18" s="325" t="s">
        <v>286</v>
      </c>
      <c r="E18" s="325" t="s">
        <v>119</v>
      </c>
      <c r="F18" s="325" t="s">
        <v>139</v>
      </c>
      <c r="G18" s="277">
        <v>24.4072</v>
      </c>
      <c r="H18" s="276"/>
    </row>
    <row r="19" spans="1:8" x14ac:dyDescent="0.2">
      <c r="A19" s="5"/>
      <c r="B19" s="546"/>
      <c r="C19" s="325" t="s">
        <v>115</v>
      </c>
      <c r="D19" s="325" t="s">
        <v>49</v>
      </c>
      <c r="E19" s="325" t="s">
        <v>312</v>
      </c>
      <c r="F19" s="325" t="s">
        <v>138</v>
      </c>
      <c r="G19" s="277">
        <v>13.440300000000001</v>
      </c>
      <c r="H19" s="276"/>
    </row>
    <row r="20" spans="1:8" x14ac:dyDescent="0.2">
      <c r="A20" s="5"/>
      <c r="B20" s="546"/>
      <c r="C20" s="325" t="s">
        <v>115</v>
      </c>
      <c r="D20" s="325" t="s">
        <v>49</v>
      </c>
      <c r="E20" s="325" t="s">
        <v>120</v>
      </c>
      <c r="F20" s="325" t="s">
        <v>138</v>
      </c>
      <c r="G20" s="277">
        <v>13.440300000000001</v>
      </c>
      <c r="H20" s="276"/>
    </row>
    <row r="21" spans="1:8" x14ac:dyDescent="0.2">
      <c r="A21" s="5"/>
      <c r="B21" s="546"/>
      <c r="C21" s="325" t="s">
        <v>115</v>
      </c>
      <c r="D21" s="325" t="s">
        <v>49</v>
      </c>
      <c r="E21" s="325" t="s">
        <v>312</v>
      </c>
      <c r="F21" s="325" t="s">
        <v>682</v>
      </c>
      <c r="G21" s="277">
        <v>3.1859000000000002</v>
      </c>
      <c r="H21" s="276"/>
    </row>
    <row r="22" spans="1:8" x14ac:dyDescent="0.2">
      <c r="A22" s="5"/>
      <c r="B22" s="546"/>
      <c r="C22" s="325" t="s">
        <v>115</v>
      </c>
      <c r="D22" s="325" t="s">
        <v>49</v>
      </c>
      <c r="E22" s="325" t="s">
        <v>120</v>
      </c>
      <c r="F22" s="325" t="s">
        <v>682</v>
      </c>
      <c r="G22" s="277">
        <v>3.1859000000000002</v>
      </c>
      <c r="H22" s="276"/>
    </row>
    <row r="23" spans="1:8" x14ac:dyDescent="0.2">
      <c r="A23" s="5"/>
      <c r="B23" s="546"/>
      <c r="C23" s="325" t="s">
        <v>115</v>
      </c>
      <c r="D23" s="325" t="s">
        <v>49</v>
      </c>
      <c r="E23" s="325" t="s">
        <v>312</v>
      </c>
      <c r="F23" s="325" t="s">
        <v>139</v>
      </c>
      <c r="G23" s="277">
        <v>39.661700000000003</v>
      </c>
      <c r="H23" s="276"/>
    </row>
    <row r="24" spans="1:8" x14ac:dyDescent="0.2">
      <c r="A24" s="5"/>
      <c r="B24" s="547"/>
      <c r="C24" s="325" t="s">
        <v>115</v>
      </c>
      <c r="D24" s="325" t="s">
        <v>49</v>
      </c>
      <c r="E24" s="325" t="s">
        <v>120</v>
      </c>
      <c r="F24" s="325" t="s">
        <v>139</v>
      </c>
      <c r="G24" s="277">
        <v>39.661700000000003</v>
      </c>
      <c r="H24" s="276"/>
    </row>
    <row r="25" spans="1:8" x14ac:dyDescent="0.2">
      <c r="A25" s="5"/>
      <c r="B25" s="545" t="s">
        <v>188</v>
      </c>
      <c r="C25" s="325" t="s">
        <v>283</v>
      </c>
      <c r="D25" s="325" t="s">
        <v>284</v>
      </c>
      <c r="E25" s="325" t="s">
        <v>312</v>
      </c>
      <c r="F25" s="325" t="s">
        <v>138</v>
      </c>
      <c r="G25" s="272">
        <v>5.8318000000000002E-2</v>
      </c>
      <c r="H25" s="278"/>
    </row>
    <row r="26" spans="1:8" x14ac:dyDescent="0.2">
      <c r="A26" s="5"/>
      <c r="B26" s="546"/>
      <c r="C26" s="325" t="s">
        <v>283</v>
      </c>
      <c r="D26" s="325" t="s">
        <v>284</v>
      </c>
      <c r="E26" s="325" t="s">
        <v>118</v>
      </c>
      <c r="F26" s="325" t="s">
        <v>138</v>
      </c>
      <c r="G26" s="272">
        <v>5.8318000000000002E-2</v>
      </c>
      <c r="H26" s="278"/>
    </row>
    <row r="27" spans="1:8" x14ac:dyDescent="0.2">
      <c r="A27" s="5"/>
      <c r="B27" s="546"/>
      <c r="C27" s="325" t="s">
        <v>283</v>
      </c>
      <c r="D27" s="325" t="s">
        <v>284</v>
      </c>
      <c r="E27" s="325" t="s">
        <v>312</v>
      </c>
      <c r="F27" s="325" t="s">
        <v>682</v>
      </c>
      <c r="G27" s="272">
        <v>4.8539999999999998E-3</v>
      </c>
      <c r="H27" s="278"/>
    </row>
    <row r="28" spans="1:8" x14ac:dyDescent="0.2">
      <c r="A28" s="5"/>
      <c r="B28" s="546"/>
      <c r="C28" s="325" t="s">
        <v>283</v>
      </c>
      <c r="D28" s="325" t="s">
        <v>284</v>
      </c>
      <c r="E28" s="325" t="s">
        <v>118</v>
      </c>
      <c r="F28" s="325" t="s">
        <v>682</v>
      </c>
      <c r="G28" s="272">
        <v>4.8539999999999998E-3</v>
      </c>
      <c r="H28" s="278"/>
    </row>
    <row r="29" spans="1:8" x14ac:dyDescent="0.2">
      <c r="A29" s="5"/>
      <c r="B29" s="546"/>
      <c r="C29" s="325" t="s">
        <v>283</v>
      </c>
      <c r="D29" s="325" t="s">
        <v>284</v>
      </c>
      <c r="E29" s="325" t="s">
        <v>312</v>
      </c>
      <c r="F29" s="325" t="s">
        <v>139</v>
      </c>
      <c r="G29" s="272">
        <v>0</v>
      </c>
      <c r="H29" s="278"/>
    </row>
    <row r="30" spans="1:8" x14ac:dyDescent="0.2">
      <c r="A30" s="5"/>
      <c r="B30" s="546"/>
      <c r="C30" s="325" t="s">
        <v>283</v>
      </c>
      <c r="D30" s="325" t="s">
        <v>284</v>
      </c>
      <c r="E30" s="325" t="s">
        <v>118</v>
      </c>
      <c r="F30" s="325" t="s">
        <v>139</v>
      </c>
      <c r="G30" s="272">
        <v>0</v>
      </c>
      <c r="H30" s="278"/>
    </row>
    <row r="31" spans="1:8" x14ac:dyDescent="0.2">
      <c r="A31" s="5"/>
      <c r="B31" s="546"/>
      <c r="C31" s="325" t="s">
        <v>283</v>
      </c>
      <c r="D31" s="325" t="s">
        <v>286</v>
      </c>
      <c r="E31" s="325" t="s">
        <v>312</v>
      </c>
      <c r="F31" s="325" t="s">
        <v>138</v>
      </c>
      <c r="G31" s="272">
        <v>5.7903999999999997E-2</v>
      </c>
      <c r="H31" s="278"/>
    </row>
    <row r="32" spans="1:8" x14ac:dyDescent="0.2">
      <c r="A32" s="5"/>
      <c r="B32" s="546"/>
      <c r="C32" s="325" t="s">
        <v>283</v>
      </c>
      <c r="D32" s="325" t="s">
        <v>286</v>
      </c>
      <c r="E32" s="325" t="s">
        <v>119</v>
      </c>
      <c r="F32" s="325" t="s">
        <v>138</v>
      </c>
      <c r="G32" s="272">
        <v>5.7903999999999997E-2</v>
      </c>
      <c r="H32" s="278"/>
    </row>
    <row r="33" spans="1:8" x14ac:dyDescent="0.2">
      <c r="A33" s="5"/>
      <c r="B33" s="546"/>
      <c r="C33" s="325" t="s">
        <v>283</v>
      </c>
      <c r="D33" s="325" t="s">
        <v>286</v>
      </c>
      <c r="E33" s="325" t="s">
        <v>312</v>
      </c>
      <c r="F33" s="325" t="s">
        <v>682</v>
      </c>
      <c r="G33" s="272">
        <v>4.7860000000000003E-3</v>
      </c>
      <c r="H33" s="278"/>
    </row>
    <row r="34" spans="1:8" x14ac:dyDescent="0.2">
      <c r="A34" s="5"/>
      <c r="B34" s="546"/>
      <c r="C34" s="325" t="s">
        <v>283</v>
      </c>
      <c r="D34" s="325" t="s">
        <v>286</v>
      </c>
      <c r="E34" s="325" t="s">
        <v>119</v>
      </c>
      <c r="F34" s="325" t="s">
        <v>682</v>
      </c>
      <c r="G34" s="272">
        <v>4.7860000000000003E-3</v>
      </c>
      <c r="H34" s="278"/>
    </row>
    <row r="35" spans="1:8" x14ac:dyDescent="0.2">
      <c r="A35" s="5"/>
      <c r="B35" s="546"/>
      <c r="C35" s="325" t="s">
        <v>283</v>
      </c>
      <c r="D35" s="325" t="s">
        <v>286</v>
      </c>
      <c r="E35" s="325" t="s">
        <v>312</v>
      </c>
      <c r="F35" s="325" t="s">
        <v>139</v>
      </c>
      <c r="G35" s="272">
        <v>0</v>
      </c>
      <c r="H35" s="278"/>
    </row>
    <row r="36" spans="1:8" x14ac:dyDescent="0.2">
      <c r="A36" s="5"/>
      <c r="B36" s="546"/>
      <c r="C36" s="325" t="s">
        <v>283</v>
      </c>
      <c r="D36" s="325" t="s">
        <v>286</v>
      </c>
      <c r="E36" s="325" t="s">
        <v>119</v>
      </c>
      <c r="F36" s="325" t="s">
        <v>139</v>
      </c>
      <c r="G36" s="272">
        <v>0</v>
      </c>
      <c r="H36" s="278"/>
    </row>
    <row r="37" spans="1:8" x14ac:dyDescent="0.2">
      <c r="A37" s="5"/>
      <c r="B37" s="546"/>
      <c r="C37" s="325" t="s">
        <v>115</v>
      </c>
      <c r="D37" s="325" t="s">
        <v>49</v>
      </c>
      <c r="E37" s="325" t="s">
        <v>312</v>
      </c>
      <c r="F37" s="325" t="s">
        <v>138</v>
      </c>
      <c r="G37" s="272">
        <v>5.7526000000000001E-2</v>
      </c>
      <c r="H37" s="278"/>
    </row>
    <row r="38" spans="1:8" x14ac:dyDescent="0.2">
      <c r="A38" s="5"/>
      <c r="B38" s="546"/>
      <c r="C38" s="325" t="s">
        <v>115</v>
      </c>
      <c r="D38" s="325" t="s">
        <v>49</v>
      </c>
      <c r="E38" s="325" t="s">
        <v>120</v>
      </c>
      <c r="F38" s="325" t="s">
        <v>138</v>
      </c>
      <c r="G38" s="272">
        <v>5.7526000000000001E-2</v>
      </c>
      <c r="H38" s="278"/>
    </row>
    <row r="39" spans="1:8" x14ac:dyDescent="0.2">
      <c r="A39" s="5"/>
      <c r="B39" s="546"/>
      <c r="C39" s="325" t="s">
        <v>115</v>
      </c>
      <c r="D39" s="325" t="s">
        <v>49</v>
      </c>
      <c r="E39" s="325" t="s">
        <v>312</v>
      </c>
      <c r="F39" s="325" t="s">
        <v>682</v>
      </c>
      <c r="G39" s="272">
        <v>4.1349999999999998E-3</v>
      </c>
      <c r="H39" s="278"/>
    </row>
    <row r="40" spans="1:8" x14ac:dyDescent="0.2">
      <c r="A40" s="5"/>
      <c r="B40" s="546"/>
      <c r="C40" s="325" t="s">
        <v>115</v>
      </c>
      <c r="D40" s="325" t="s">
        <v>49</v>
      </c>
      <c r="E40" s="325" t="s">
        <v>120</v>
      </c>
      <c r="F40" s="325" t="s">
        <v>682</v>
      </c>
      <c r="G40" s="272">
        <v>4.1349999999999998E-3</v>
      </c>
      <c r="H40" s="278"/>
    </row>
    <row r="41" spans="1:8" x14ac:dyDescent="0.2">
      <c r="A41" s="5"/>
      <c r="B41" s="546"/>
      <c r="C41" s="325" t="s">
        <v>115</v>
      </c>
      <c r="D41" s="325" t="s">
        <v>49</v>
      </c>
      <c r="E41" s="325" t="s">
        <v>312</v>
      </c>
      <c r="F41" s="325" t="s">
        <v>139</v>
      </c>
      <c r="G41" s="272">
        <v>0</v>
      </c>
      <c r="H41" s="278"/>
    </row>
    <row r="42" spans="1:8" x14ac:dyDescent="0.2">
      <c r="A42" s="5"/>
      <c r="B42" s="547"/>
      <c r="C42" s="325" t="s">
        <v>115</v>
      </c>
      <c r="D42" s="325" t="s">
        <v>49</v>
      </c>
      <c r="E42" s="325" t="s">
        <v>120</v>
      </c>
      <c r="F42" s="325" t="s">
        <v>139</v>
      </c>
      <c r="G42" s="272">
        <v>0</v>
      </c>
      <c r="H42" s="278"/>
    </row>
    <row r="43" spans="1:8" s="5" customFormat="1" x14ac:dyDescent="0.2"/>
    <row r="44" spans="1:8" s="5" customFormat="1" x14ac:dyDescent="0.2"/>
  </sheetData>
  <mergeCells count="3">
    <mergeCell ref="B3:G3"/>
    <mergeCell ref="B25:B42"/>
    <mergeCell ref="B7:B24"/>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29">
    <tabColor theme="7" tint="0.79998168889431442"/>
    <pageSetUpPr autoPageBreaks="0"/>
  </sheetPr>
  <dimension ref="A1:AF14"/>
  <sheetViews>
    <sheetView workbookViewId="0"/>
  </sheetViews>
  <sheetFormatPr defaultColWidth="0" defaultRowHeight="12.75" zeroHeight="1" x14ac:dyDescent="0.2"/>
  <cols>
    <col min="1" max="1" width="9" customWidth="1"/>
    <col min="2" max="2" width="13.5" customWidth="1"/>
    <col min="3" max="3" width="31.75" customWidth="1"/>
    <col min="4" max="4" width="31.75" bestFit="1" customWidth="1"/>
    <col min="5" max="6" width="9" customWidth="1"/>
    <col min="7" max="32" width="0" hidden="1" customWidth="1"/>
    <col min="33" max="16384" width="9" hidden="1"/>
  </cols>
  <sheetData>
    <row r="1" spans="1:6" s="83" customFormat="1" ht="12.6" customHeight="1" x14ac:dyDescent="0.2"/>
    <row r="2" spans="1:6" s="83" customFormat="1" ht="18.600000000000001" customHeight="1" x14ac:dyDescent="0.25">
      <c r="B2" s="3" t="s">
        <v>683</v>
      </c>
      <c r="C2" s="3"/>
      <c r="D2" s="3"/>
    </row>
    <row r="3" spans="1:6" s="104" customFormat="1" ht="64.5" customHeight="1" x14ac:dyDescent="0.15">
      <c r="B3" s="560" t="s">
        <v>684</v>
      </c>
      <c r="C3" s="560"/>
      <c r="D3" s="560"/>
      <c r="E3" s="560"/>
      <c r="F3" s="560"/>
    </row>
    <row r="4" spans="1:6" s="102" customFormat="1" ht="12.6" customHeight="1" x14ac:dyDescent="0.15"/>
    <row r="5" spans="1:6" s="5" customFormat="1" ht="13.35" customHeight="1" x14ac:dyDescent="0.2"/>
    <row r="6" spans="1:6" x14ac:dyDescent="0.2">
      <c r="A6" s="5"/>
      <c r="B6" s="71" t="s">
        <v>293</v>
      </c>
      <c r="C6" s="71" t="s">
        <v>260</v>
      </c>
      <c r="D6" s="71" t="s">
        <v>198</v>
      </c>
      <c r="E6" s="22" t="s">
        <v>189</v>
      </c>
      <c r="F6" s="5"/>
    </row>
    <row r="7" spans="1:6" x14ac:dyDescent="0.2">
      <c r="A7" s="5"/>
      <c r="B7" s="23" t="s">
        <v>283</v>
      </c>
      <c r="C7" s="23" t="s">
        <v>284</v>
      </c>
      <c r="D7" s="23" t="s">
        <v>312</v>
      </c>
      <c r="E7" s="272">
        <v>1.9368E-2</v>
      </c>
      <c r="F7" s="5"/>
    </row>
    <row r="8" spans="1:6" x14ac:dyDescent="0.2">
      <c r="A8" s="5"/>
      <c r="B8" s="23" t="s">
        <v>283</v>
      </c>
      <c r="C8" s="23" t="s">
        <v>284</v>
      </c>
      <c r="D8" s="23" t="s">
        <v>118</v>
      </c>
      <c r="E8" s="272">
        <v>1.9368E-2</v>
      </c>
      <c r="F8" s="5"/>
    </row>
    <row r="9" spans="1:6" x14ac:dyDescent="0.2">
      <c r="A9" s="5"/>
      <c r="B9" s="23" t="s">
        <v>283</v>
      </c>
      <c r="C9" s="23" t="s">
        <v>286</v>
      </c>
      <c r="D9" s="23" t="s">
        <v>312</v>
      </c>
      <c r="E9" s="272">
        <v>1.9368E-2</v>
      </c>
      <c r="F9" s="5"/>
    </row>
    <row r="10" spans="1:6" x14ac:dyDescent="0.2">
      <c r="A10" s="5"/>
      <c r="B10" s="23" t="s">
        <v>283</v>
      </c>
      <c r="C10" s="23" t="s">
        <v>286</v>
      </c>
      <c r="D10" s="23" t="s">
        <v>119</v>
      </c>
      <c r="E10" s="272">
        <v>1.9368E-2</v>
      </c>
      <c r="F10" s="5"/>
    </row>
    <row r="11" spans="1:6" x14ac:dyDescent="0.2">
      <c r="A11" s="5"/>
      <c r="B11" s="23" t="s">
        <v>115</v>
      </c>
      <c r="C11" s="23" t="s">
        <v>49</v>
      </c>
      <c r="D11" s="23" t="s">
        <v>312</v>
      </c>
      <c r="E11" s="272">
        <v>1.9368E-2</v>
      </c>
      <c r="F11" s="5"/>
    </row>
    <row r="12" spans="1:6" x14ac:dyDescent="0.2">
      <c r="A12" s="5"/>
      <c r="B12" s="23" t="s">
        <v>115</v>
      </c>
      <c r="C12" s="23" t="s">
        <v>49</v>
      </c>
      <c r="D12" s="23" t="s">
        <v>120</v>
      </c>
      <c r="E12" s="272">
        <v>1.9368E-2</v>
      </c>
      <c r="F12" s="5"/>
    </row>
    <row r="13" spans="1:6" s="5" customFormat="1" x14ac:dyDescent="0.2"/>
    <row r="14" spans="1:6" s="5" customFormat="1" x14ac:dyDescent="0.2"/>
  </sheetData>
  <mergeCells count="1">
    <mergeCell ref="B3:F3"/>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0">
    <tabColor theme="7" tint="0.79998168889431442"/>
    <pageSetUpPr autoPageBreaks="0"/>
  </sheetPr>
  <dimension ref="A1:AF15"/>
  <sheetViews>
    <sheetView workbookViewId="0"/>
  </sheetViews>
  <sheetFormatPr defaultColWidth="0" defaultRowHeight="12.75" zeroHeight="1" x14ac:dyDescent="0.2"/>
  <cols>
    <col min="1" max="1" width="9" customWidth="1"/>
    <col min="2" max="2" width="13.5" customWidth="1"/>
    <col min="3" max="3" width="31.75" customWidth="1"/>
    <col min="4" max="4" width="33.125" customWidth="1"/>
    <col min="5" max="7" width="9" customWidth="1"/>
    <col min="8" max="32" width="0" hidden="1" customWidth="1"/>
    <col min="33" max="16384" width="9" hidden="1"/>
  </cols>
  <sheetData>
    <row r="1" spans="1:24" s="83" customFormat="1" ht="12.6" customHeight="1" x14ac:dyDescent="0.2"/>
    <row r="2" spans="1:24" s="83" customFormat="1" ht="18.600000000000001" customHeight="1" x14ac:dyDescent="0.25">
      <c r="B2" s="3" t="s">
        <v>685</v>
      </c>
      <c r="C2" s="3"/>
      <c r="D2" s="3"/>
      <c r="M2" s="3"/>
    </row>
    <row r="3" spans="1:24" s="102" customFormat="1" ht="57.75" customHeight="1" x14ac:dyDescent="0.15">
      <c r="B3" s="560" t="s">
        <v>686</v>
      </c>
      <c r="C3" s="560"/>
      <c r="D3" s="560"/>
      <c r="E3" s="560"/>
      <c r="F3" s="560"/>
      <c r="G3" s="104"/>
      <c r="H3" s="104"/>
      <c r="I3" s="104"/>
      <c r="J3" s="104"/>
      <c r="K3" s="104"/>
      <c r="L3" s="104"/>
      <c r="M3" s="104"/>
      <c r="N3" s="104"/>
      <c r="O3" s="104"/>
      <c r="P3" s="104"/>
      <c r="Q3" s="104"/>
      <c r="R3" s="104"/>
      <c r="S3" s="104"/>
      <c r="T3" s="104"/>
      <c r="U3" s="104"/>
      <c r="V3" s="104"/>
      <c r="W3" s="104"/>
      <c r="X3" s="104"/>
    </row>
    <row r="4" spans="1:24" s="102" customFormat="1" ht="12.6" customHeight="1" x14ac:dyDescent="0.15"/>
    <row r="5" spans="1:24" s="5" customFormat="1" x14ac:dyDescent="0.2"/>
    <row r="6" spans="1:24" s="5" customFormat="1" ht="13.35" customHeight="1" x14ac:dyDescent="0.2"/>
    <row r="7" spans="1:24" x14ac:dyDescent="0.2">
      <c r="A7" s="5"/>
      <c r="B7" s="71" t="s">
        <v>293</v>
      </c>
      <c r="C7" s="71" t="s">
        <v>260</v>
      </c>
      <c r="D7" s="71" t="s">
        <v>198</v>
      </c>
      <c r="E7" s="22" t="s">
        <v>190</v>
      </c>
      <c r="F7" s="5"/>
      <c r="G7" s="5"/>
    </row>
    <row r="8" spans="1:24" x14ac:dyDescent="0.2">
      <c r="A8" s="5"/>
      <c r="B8" s="23" t="s">
        <v>283</v>
      </c>
      <c r="C8" s="23" t="s">
        <v>284</v>
      </c>
      <c r="D8" s="23" t="s">
        <v>312</v>
      </c>
      <c r="E8" s="279">
        <v>1.4641E-2</v>
      </c>
      <c r="F8" s="5"/>
      <c r="G8" s="5"/>
    </row>
    <row r="9" spans="1:24" x14ac:dyDescent="0.2">
      <c r="A9" s="5"/>
      <c r="B9" s="23" t="s">
        <v>283</v>
      </c>
      <c r="C9" s="23" t="s">
        <v>284</v>
      </c>
      <c r="D9" s="23" t="s">
        <v>118</v>
      </c>
      <c r="E9" s="279">
        <v>1.4641E-2</v>
      </c>
      <c r="F9" s="5"/>
      <c r="G9" s="5"/>
    </row>
    <row r="10" spans="1:24" x14ac:dyDescent="0.2">
      <c r="A10" s="5"/>
      <c r="B10" s="23" t="s">
        <v>283</v>
      </c>
      <c r="C10" s="23" t="s">
        <v>286</v>
      </c>
      <c r="D10" s="23" t="s">
        <v>312</v>
      </c>
      <c r="E10" s="279">
        <v>1.4641E-2</v>
      </c>
      <c r="F10" s="5"/>
      <c r="G10" s="5"/>
    </row>
    <row r="11" spans="1:24" x14ac:dyDescent="0.2">
      <c r="A11" s="5"/>
      <c r="B11" s="23" t="s">
        <v>283</v>
      </c>
      <c r="C11" s="23" t="s">
        <v>286</v>
      </c>
      <c r="D11" s="23" t="s">
        <v>119</v>
      </c>
      <c r="E11" s="279">
        <v>1.4641E-2</v>
      </c>
      <c r="F11" s="5"/>
      <c r="G11" s="5"/>
    </row>
    <row r="12" spans="1:24" x14ac:dyDescent="0.2">
      <c r="A12" s="5"/>
      <c r="B12" s="23" t="s">
        <v>115</v>
      </c>
      <c r="C12" s="23" t="s">
        <v>49</v>
      </c>
      <c r="D12" s="23" t="s">
        <v>312</v>
      </c>
      <c r="E12" s="279">
        <v>1.4641E-2</v>
      </c>
      <c r="F12" s="5"/>
      <c r="G12" s="5"/>
    </row>
    <row r="13" spans="1:24" x14ac:dyDescent="0.2">
      <c r="A13" s="5"/>
      <c r="B13" s="23" t="s">
        <v>115</v>
      </c>
      <c r="C13" s="23" t="s">
        <v>49</v>
      </c>
      <c r="D13" s="23" t="s">
        <v>120</v>
      </c>
      <c r="E13" s="279">
        <v>1.4641E-2</v>
      </c>
      <c r="F13" s="5"/>
      <c r="G13" s="5"/>
    </row>
    <row r="14" spans="1:24" s="5" customFormat="1" x14ac:dyDescent="0.2"/>
    <row r="15" spans="1:24" s="5" customFormat="1" x14ac:dyDescent="0.2"/>
  </sheetData>
  <mergeCells count="1">
    <mergeCell ref="B3:F3"/>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tint="0.79998168889431442"/>
    <pageSetUpPr autoPageBreaks="0"/>
  </sheetPr>
  <dimension ref="A1:Q120"/>
  <sheetViews>
    <sheetView zoomScaleNormal="100" workbookViewId="0"/>
  </sheetViews>
  <sheetFormatPr defaultColWidth="0" defaultRowHeight="12.75" x14ac:dyDescent="0.2"/>
  <cols>
    <col min="1" max="1" width="8.375" style="228" customWidth="1"/>
    <col min="2" max="2" width="33.25" style="228" customWidth="1"/>
    <col min="3" max="10" width="24.625" style="228" customWidth="1"/>
    <col min="11" max="11" width="18.375" style="228" customWidth="1"/>
    <col min="12" max="16384" width="8.125" style="228" hidden="1"/>
  </cols>
  <sheetData>
    <row r="1" spans="1:17" s="64" customFormat="1" ht="12.6" customHeight="1" x14ac:dyDescent="0.2">
      <c r="A1" s="205"/>
    </row>
    <row r="2" spans="1:17" s="64" customFormat="1" ht="18.600000000000001" customHeight="1" x14ac:dyDescent="0.25">
      <c r="A2" s="205"/>
      <c r="B2" s="24" t="s">
        <v>107</v>
      </c>
      <c r="C2" s="24"/>
      <c r="D2" s="24"/>
    </row>
    <row r="3" spans="1:17" s="64" customFormat="1" ht="35.450000000000003" customHeight="1" x14ac:dyDescent="0.2">
      <c r="A3" s="205"/>
      <c r="B3" s="433" t="s">
        <v>108</v>
      </c>
      <c r="C3" s="433"/>
      <c r="D3" s="433"/>
      <c r="E3" s="433"/>
      <c r="F3" s="433"/>
      <c r="G3" s="433"/>
      <c r="H3" s="433"/>
      <c r="I3" s="66"/>
      <c r="J3" s="66"/>
      <c r="K3" s="66"/>
      <c r="L3" s="66"/>
      <c r="M3" s="66"/>
      <c r="N3" s="66"/>
      <c r="O3" s="66"/>
      <c r="P3" s="66"/>
      <c r="Q3" s="66"/>
    </row>
    <row r="4" spans="1:17" s="265" customFormat="1" ht="20.100000000000001" customHeight="1" x14ac:dyDescent="0.2">
      <c r="A4" s="261"/>
      <c r="B4" s="262"/>
      <c r="C4" s="263"/>
      <c r="D4" s="263"/>
      <c r="E4" s="263"/>
      <c r="F4" s="264"/>
      <c r="G4" s="264"/>
      <c r="I4" s="266"/>
      <c r="J4" s="266"/>
      <c r="K4" s="266"/>
      <c r="L4" s="266"/>
      <c r="M4" s="266"/>
      <c r="N4" s="266"/>
      <c r="O4" s="266"/>
      <c r="P4" s="266"/>
      <c r="Q4" s="266"/>
    </row>
    <row r="6" spans="1:17" ht="17.25" customHeight="1" x14ac:dyDescent="0.2">
      <c r="B6" s="267" t="s">
        <v>109</v>
      </c>
      <c r="C6" s="246" t="s">
        <v>159</v>
      </c>
      <c r="D6" s="229"/>
    </row>
    <row r="9" spans="1:17" x14ac:dyDescent="0.2">
      <c r="B9" s="314" t="s">
        <v>111</v>
      </c>
      <c r="C9" s="229"/>
    </row>
    <row r="10" spans="1:17" x14ac:dyDescent="0.2">
      <c r="B10" s="230"/>
      <c r="C10" s="229"/>
    </row>
    <row r="11" spans="1:17" ht="13.5" customHeight="1" x14ac:dyDescent="0.2">
      <c r="B11" s="230"/>
      <c r="C11" s="247" t="s">
        <v>71</v>
      </c>
      <c r="D11" s="247" t="s">
        <v>60</v>
      </c>
      <c r="E11" s="247" t="s">
        <v>77</v>
      </c>
      <c r="F11" s="247" t="s">
        <v>68</v>
      </c>
      <c r="G11" s="247" t="s">
        <v>74</v>
      </c>
      <c r="H11" s="247" t="s">
        <v>65</v>
      </c>
      <c r="I11" s="247"/>
      <c r="J11" s="247"/>
    </row>
    <row r="12" spans="1:17" ht="30" customHeight="1" x14ac:dyDescent="0.2">
      <c r="B12" s="435" t="s">
        <v>112</v>
      </c>
      <c r="C12" s="436" t="s">
        <v>113</v>
      </c>
      <c r="D12" s="436"/>
      <c r="E12" s="436" t="s">
        <v>114</v>
      </c>
      <c r="F12" s="436"/>
      <c r="G12" s="437" t="s">
        <v>115</v>
      </c>
      <c r="H12" s="437"/>
      <c r="I12" s="434" t="s">
        <v>116</v>
      </c>
      <c r="J12" s="434"/>
      <c r="L12" s="231"/>
      <c r="M12" s="231"/>
      <c r="N12" s="231"/>
      <c r="O12" s="231"/>
    </row>
    <row r="13" spans="1:17" ht="25.5" customHeight="1" x14ac:dyDescent="0.2">
      <c r="A13" s="229"/>
      <c r="B13" s="435"/>
      <c r="C13" s="232" t="s">
        <v>117</v>
      </c>
      <c r="D13" s="232" t="s">
        <v>118</v>
      </c>
      <c r="E13" s="232" t="s">
        <v>117</v>
      </c>
      <c r="F13" s="232" t="s">
        <v>119</v>
      </c>
      <c r="G13" s="233" t="s">
        <v>117</v>
      </c>
      <c r="H13" s="233" t="s">
        <v>120</v>
      </c>
      <c r="I13" s="273" t="s">
        <v>117</v>
      </c>
      <c r="J13" s="273" t="s">
        <v>121</v>
      </c>
      <c r="L13" s="231"/>
      <c r="M13" s="234"/>
      <c r="N13" s="231"/>
      <c r="O13" s="234"/>
    </row>
    <row r="14" spans="1:17" ht="15" customHeight="1" x14ac:dyDescent="0.2">
      <c r="B14" s="243" t="s">
        <v>122</v>
      </c>
      <c r="C14" s="252">
        <f t="shared" ref="C14:H27" ca="1" si="0">ROUND(INDEX(INDIRECT(C$11&amp;"!$G$15:$AC$194"),MATCH("Total_"&amp;$B14,INDIRECT(C$11&amp;"!$C$15:$C$194"),0),MATCH($C$6,INDIRECT(C$11&amp;"!$G$12:$AC$12"),0)),2)</f>
        <v>150.38</v>
      </c>
      <c r="D14" s="252">
        <f t="shared" ca="1" si="0"/>
        <v>1665.67</v>
      </c>
      <c r="E14" s="252">
        <f t="shared" ca="1" si="0"/>
        <v>150.69999999999999</v>
      </c>
      <c r="F14" s="252">
        <f t="shared" ca="1" si="0"/>
        <v>2092.7800000000002</v>
      </c>
      <c r="G14" s="252">
        <f t="shared" ca="1" si="0"/>
        <v>99.02</v>
      </c>
      <c r="H14" s="252">
        <f t="shared" ca="1" si="0"/>
        <v>1785.25</v>
      </c>
      <c r="I14" s="274">
        <f ca="1">IFERROR(C14+G14,"-")</f>
        <v>249.39999999999998</v>
      </c>
      <c r="J14" s="274">
        <f ca="1">IFERROR(D14+H14,"-")</f>
        <v>3450.92</v>
      </c>
      <c r="L14" s="235"/>
      <c r="M14" s="235"/>
      <c r="N14" s="235"/>
      <c r="O14" s="235"/>
    </row>
    <row r="15" spans="1:17" ht="15" customHeight="1" x14ac:dyDescent="0.2">
      <c r="B15" s="243" t="s">
        <v>123</v>
      </c>
      <c r="C15" s="252">
        <f t="shared" ca="1" si="0"/>
        <v>173.57</v>
      </c>
      <c r="D15" s="252">
        <f t="shared" ca="1" si="0"/>
        <v>1652.36</v>
      </c>
      <c r="E15" s="252">
        <f t="shared" ca="1" si="0"/>
        <v>173.89</v>
      </c>
      <c r="F15" s="252">
        <f t="shared" ca="1" si="0"/>
        <v>2072.7399999999998</v>
      </c>
      <c r="G15" s="252">
        <f t="shared" ca="1" si="0"/>
        <v>99.02</v>
      </c>
      <c r="H15" s="252">
        <f t="shared" ca="1" si="0"/>
        <v>1770.71</v>
      </c>
      <c r="I15" s="274">
        <f t="shared" ref="I15:I27" ca="1" si="1">IFERROR(C15+G15,"-")</f>
        <v>272.58999999999997</v>
      </c>
      <c r="J15" s="274">
        <f t="shared" ref="J15:J27" ca="1" si="2">IFERROR(D15+H15,"-")</f>
        <v>3423.0699999999997</v>
      </c>
      <c r="L15" s="235"/>
      <c r="M15" s="235"/>
      <c r="N15" s="235"/>
      <c r="O15" s="235"/>
    </row>
    <row r="16" spans="1:17" ht="15" customHeight="1" x14ac:dyDescent="0.2">
      <c r="B16" s="243" t="s">
        <v>124</v>
      </c>
      <c r="C16" s="252">
        <f t="shared" ca="1" si="0"/>
        <v>172.23</v>
      </c>
      <c r="D16" s="252">
        <f t="shared" ca="1" si="0"/>
        <v>1674.32</v>
      </c>
      <c r="E16" s="252">
        <f t="shared" ca="1" si="0"/>
        <v>172.54</v>
      </c>
      <c r="F16" s="252">
        <f t="shared" ca="1" si="0"/>
        <v>2100.71</v>
      </c>
      <c r="G16" s="252">
        <f t="shared" ca="1" si="0"/>
        <v>99.02</v>
      </c>
      <c r="H16" s="252">
        <f t="shared" ca="1" si="0"/>
        <v>1775.69</v>
      </c>
      <c r="I16" s="274">
        <f t="shared" ca="1" si="1"/>
        <v>271.25</v>
      </c>
      <c r="J16" s="274">
        <f t="shared" ca="1" si="2"/>
        <v>3450.01</v>
      </c>
      <c r="L16" s="235"/>
      <c r="M16" s="235"/>
      <c r="N16" s="235"/>
      <c r="O16" s="235"/>
    </row>
    <row r="17" spans="1:15" ht="15" customHeight="1" x14ac:dyDescent="0.2">
      <c r="B17" s="243" t="s">
        <v>125</v>
      </c>
      <c r="C17" s="252">
        <f t="shared" ca="1" si="0"/>
        <v>177.54</v>
      </c>
      <c r="D17" s="252">
        <f t="shared" ca="1" si="0"/>
        <v>1680.79</v>
      </c>
      <c r="E17" s="252">
        <f t="shared" ca="1" si="0"/>
        <v>177.85</v>
      </c>
      <c r="F17" s="252">
        <f t="shared" ca="1" si="0"/>
        <v>2111.2800000000002</v>
      </c>
      <c r="G17" s="252">
        <f t="shared" ca="1" si="0"/>
        <v>99.02</v>
      </c>
      <c r="H17" s="252">
        <f t="shared" ca="1" si="0"/>
        <v>1779.5</v>
      </c>
      <c r="I17" s="274">
        <f t="shared" ca="1" si="1"/>
        <v>276.56</v>
      </c>
      <c r="J17" s="274">
        <f t="shared" ca="1" si="2"/>
        <v>3460.29</v>
      </c>
      <c r="L17" s="235"/>
      <c r="M17" s="235"/>
      <c r="N17" s="235"/>
      <c r="O17" s="235"/>
    </row>
    <row r="18" spans="1:15" ht="15" customHeight="1" x14ac:dyDescent="0.2">
      <c r="B18" s="243" t="s">
        <v>126</v>
      </c>
      <c r="C18" s="252">
        <f t="shared" ca="1" si="0"/>
        <v>154.38999999999999</v>
      </c>
      <c r="D18" s="252">
        <f t="shared" ca="1" si="0"/>
        <v>1691.82</v>
      </c>
      <c r="E18" s="252">
        <f t="shared" ca="1" si="0"/>
        <v>154.69999999999999</v>
      </c>
      <c r="F18" s="252">
        <f t="shared" ca="1" si="0"/>
        <v>2123.9699999999998</v>
      </c>
      <c r="G18" s="252">
        <f t="shared" ca="1" si="0"/>
        <v>99.02</v>
      </c>
      <c r="H18" s="252">
        <f t="shared" ca="1" si="0"/>
        <v>1800.12</v>
      </c>
      <c r="I18" s="274">
        <f t="shared" ca="1" si="1"/>
        <v>253.40999999999997</v>
      </c>
      <c r="J18" s="274">
        <f t="shared" ca="1" si="2"/>
        <v>3491.9399999999996</v>
      </c>
      <c r="L18" s="235"/>
      <c r="M18" s="235"/>
      <c r="N18" s="235"/>
      <c r="O18" s="235"/>
    </row>
    <row r="19" spans="1:15" ht="15" customHeight="1" x14ac:dyDescent="0.2">
      <c r="B19" s="243" t="s">
        <v>127</v>
      </c>
      <c r="C19" s="252">
        <f t="shared" ca="1" si="0"/>
        <v>176.12</v>
      </c>
      <c r="D19" s="252">
        <f t="shared" ca="1" si="0"/>
        <v>1699.88</v>
      </c>
      <c r="E19" s="252">
        <f t="shared" ca="1" si="0"/>
        <v>176.43</v>
      </c>
      <c r="F19" s="252">
        <f t="shared" ca="1" si="0"/>
        <v>2128.48</v>
      </c>
      <c r="G19" s="252">
        <f t="shared" ca="1" si="0"/>
        <v>99.02</v>
      </c>
      <c r="H19" s="252">
        <f t="shared" ca="1" si="0"/>
        <v>1779.47</v>
      </c>
      <c r="I19" s="274">
        <f t="shared" ca="1" si="1"/>
        <v>275.14</v>
      </c>
      <c r="J19" s="274">
        <f t="shared" ca="1" si="2"/>
        <v>3479.3500000000004</v>
      </c>
      <c r="L19" s="235"/>
      <c r="M19" s="235"/>
      <c r="N19" s="235"/>
      <c r="O19" s="235"/>
    </row>
    <row r="20" spans="1:15" ht="15" customHeight="1" x14ac:dyDescent="0.2">
      <c r="B20" s="243" t="s">
        <v>128</v>
      </c>
      <c r="C20" s="252">
        <f t="shared" ca="1" si="0"/>
        <v>168.93</v>
      </c>
      <c r="D20" s="252">
        <f t="shared" ca="1" si="0"/>
        <v>1758.23</v>
      </c>
      <c r="E20" s="252">
        <f t="shared" ca="1" si="0"/>
        <v>169.25</v>
      </c>
      <c r="F20" s="252">
        <f t="shared" ca="1" si="0"/>
        <v>2197.1999999999998</v>
      </c>
      <c r="G20" s="252">
        <f t="shared" ca="1" si="0"/>
        <v>99.02</v>
      </c>
      <c r="H20" s="252">
        <f t="shared" ca="1" si="0"/>
        <v>1787.09</v>
      </c>
      <c r="I20" s="274">
        <f t="shared" ca="1" si="1"/>
        <v>267.95</v>
      </c>
      <c r="J20" s="274">
        <f t="shared" ca="1" si="2"/>
        <v>3545.3199999999997</v>
      </c>
      <c r="L20" s="235"/>
      <c r="M20" s="235"/>
      <c r="N20" s="235"/>
      <c r="O20" s="235"/>
    </row>
    <row r="21" spans="1:15" ht="15" customHeight="1" x14ac:dyDescent="0.2">
      <c r="B21" s="243" t="s">
        <v>129</v>
      </c>
      <c r="C21" s="252">
        <f t="shared" ca="1" si="0"/>
        <v>115.26</v>
      </c>
      <c r="D21" s="252">
        <f t="shared" ca="1" si="0"/>
        <v>1699.08</v>
      </c>
      <c r="E21" s="252">
        <f t="shared" ca="1" si="0"/>
        <v>115.59</v>
      </c>
      <c r="F21" s="252">
        <f t="shared" ca="1" si="0"/>
        <v>2137.1999999999998</v>
      </c>
      <c r="G21" s="252">
        <f t="shared" ca="1" si="0"/>
        <v>99.02</v>
      </c>
      <c r="H21" s="252">
        <f t="shared" ca="1" si="0"/>
        <v>1806.1</v>
      </c>
      <c r="I21" s="274">
        <f t="shared" ca="1" si="1"/>
        <v>214.28</v>
      </c>
      <c r="J21" s="274">
        <f t="shared" ca="1" si="2"/>
        <v>3505.18</v>
      </c>
      <c r="L21" s="235"/>
      <c r="M21" s="235"/>
      <c r="N21" s="235"/>
      <c r="O21" s="235"/>
    </row>
    <row r="22" spans="1:15" ht="15" customHeight="1" x14ac:dyDescent="0.2">
      <c r="B22" s="243" t="s">
        <v>130</v>
      </c>
      <c r="C22" s="252">
        <f t="shared" ca="1" si="0"/>
        <v>148.36000000000001</v>
      </c>
      <c r="D22" s="252">
        <f t="shared" ca="1" si="0"/>
        <v>1717.92</v>
      </c>
      <c r="E22" s="252">
        <f t="shared" ca="1" si="0"/>
        <v>148.68</v>
      </c>
      <c r="F22" s="252">
        <f t="shared" ca="1" si="0"/>
        <v>2149.75</v>
      </c>
      <c r="G22" s="252">
        <f t="shared" ca="1" si="0"/>
        <v>99.02</v>
      </c>
      <c r="H22" s="252">
        <f t="shared" ca="1" si="0"/>
        <v>1781.6</v>
      </c>
      <c r="I22" s="274">
        <f t="shared" ca="1" si="1"/>
        <v>247.38</v>
      </c>
      <c r="J22" s="274">
        <f t="shared" ca="1" si="2"/>
        <v>3499.52</v>
      </c>
      <c r="L22" s="235"/>
      <c r="M22" s="235"/>
      <c r="N22" s="235"/>
      <c r="O22" s="235"/>
    </row>
    <row r="23" spans="1:15" ht="15" customHeight="1" x14ac:dyDescent="0.2">
      <c r="B23" s="243" t="s">
        <v>131</v>
      </c>
      <c r="C23" s="252">
        <f t="shared" ca="1" si="0"/>
        <v>135.35</v>
      </c>
      <c r="D23" s="252">
        <f t="shared" ca="1" si="0"/>
        <v>1697.31</v>
      </c>
      <c r="E23" s="252">
        <f t="shared" ca="1" si="0"/>
        <v>135.66999999999999</v>
      </c>
      <c r="F23" s="252">
        <f t="shared" ca="1" si="0"/>
        <v>2128.65</v>
      </c>
      <c r="G23" s="252">
        <f t="shared" ca="1" si="0"/>
        <v>99.02</v>
      </c>
      <c r="H23" s="252">
        <f t="shared" ca="1" si="0"/>
        <v>1783.22</v>
      </c>
      <c r="I23" s="274">
        <f t="shared" ca="1" si="1"/>
        <v>234.37</v>
      </c>
      <c r="J23" s="274">
        <f t="shared" ca="1" si="2"/>
        <v>3480.5299999999997</v>
      </c>
      <c r="L23" s="235"/>
      <c r="M23" s="235"/>
      <c r="N23" s="235"/>
      <c r="O23" s="235"/>
    </row>
    <row r="24" spans="1:15" ht="15" customHeight="1" x14ac:dyDescent="0.2">
      <c r="B24" s="243" t="s">
        <v>132</v>
      </c>
      <c r="C24" s="252">
        <f t="shared" ca="1" si="0"/>
        <v>159.1</v>
      </c>
      <c r="D24" s="252">
        <f t="shared" ca="1" si="0"/>
        <v>1660.87</v>
      </c>
      <c r="E24" s="252">
        <f t="shared" ca="1" si="0"/>
        <v>159.41999999999999</v>
      </c>
      <c r="F24" s="252">
        <f t="shared" ca="1" si="0"/>
        <v>2086.7399999999998</v>
      </c>
      <c r="G24" s="252">
        <f t="shared" ca="1" si="0"/>
        <v>99.02</v>
      </c>
      <c r="H24" s="252">
        <f t="shared" ca="1" si="0"/>
        <v>1774.96</v>
      </c>
      <c r="I24" s="274">
        <f t="shared" ca="1" si="1"/>
        <v>258.12</v>
      </c>
      <c r="J24" s="274">
        <f t="shared" ca="1" si="2"/>
        <v>3435.83</v>
      </c>
      <c r="L24" s="235"/>
      <c r="M24" s="235"/>
      <c r="N24" s="235"/>
      <c r="O24" s="235"/>
    </row>
    <row r="25" spans="1:15" ht="15" customHeight="1" x14ac:dyDescent="0.2">
      <c r="B25" s="243" t="s">
        <v>133</v>
      </c>
      <c r="C25" s="252">
        <f t="shared" ca="1" si="0"/>
        <v>170.84</v>
      </c>
      <c r="D25" s="252">
        <f t="shared" ca="1" si="0"/>
        <v>1693.53</v>
      </c>
      <c r="E25" s="252">
        <f t="shared" ca="1" si="0"/>
        <v>171.16</v>
      </c>
      <c r="F25" s="252">
        <f t="shared" ca="1" si="0"/>
        <v>2125.8000000000002</v>
      </c>
      <c r="G25" s="252">
        <f t="shared" ca="1" si="0"/>
        <v>99.02</v>
      </c>
      <c r="H25" s="252">
        <f t="shared" ca="1" si="0"/>
        <v>1786.03</v>
      </c>
      <c r="I25" s="274">
        <f t="shared" ca="1" si="1"/>
        <v>269.86</v>
      </c>
      <c r="J25" s="274">
        <f t="shared" ca="1" si="2"/>
        <v>3479.56</v>
      </c>
      <c r="L25" s="235"/>
      <c r="M25" s="235"/>
      <c r="N25" s="235"/>
      <c r="O25" s="235"/>
    </row>
    <row r="26" spans="1:15" ht="15" customHeight="1" x14ac:dyDescent="0.2">
      <c r="B26" s="243" t="s">
        <v>134</v>
      </c>
      <c r="C26" s="252">
        <f t="shared" ca="1" si="0"/>
        <v>183</v>
      </c>
      <c r="D26" s="252">
        <f t="shared" ca="1" si="0"/>
        <v>1709.62</v>
      </c>
      <c r="E26" s="252">
        <f t="shared" ca="1" si="0"/>
        <v>183.31</v>
      </c>
      <c r="F26" s="252">
        <f t="shared" ca="1" si="0"/>
        <v>2138.0100000000002</v>
      </c>
      <c r="G26" s="252">
        <f t="shared" ca="1" si="0"/>
        <v>99.02</v>
      </c>
      <c r="H26" s="252">
        <f t="shared" ca="1" si="0"/>
        <v>1796.54</v>
      </c>
      <c r="I26" s="274">
        <f t="shared" ca="1" si="1"/>
        <v>282.02</v>
      </c>
      <c r="J26" s="274">
        <f t="shared" ca="1" si="2"/>
        <v>3506.16</v>
      </c>
      <c r="L26" s="235"/>
      <c r="M26" s="235"/>
      <c r="N26" s="235"/>
      <c r="O26" s="235"/>
    </row>
    <row r="27" spans="1:15" ht="15" customHeight="1" x14ac:dyDescent="0.2">
      <c r="B27" s="243" t="s">
        <v>135</v>
      </c>
      <c r="C27" s="252">
        <f t="shared" ca="1" si="0"/>
        <v>170.92</v>
      </c>
      <c r="D27" s="252">
        <f t="shared" ca="1" si="0"/>
        <v>1700.88</v>
      </c>
      <c r="E27" s="252">
        <f t="shared" ca="1" si="0"/>
        <v>171.23</v>
      </c>
      <c r="F27" s="252">
        <f t="shared" ca="1" si="0"/>
        <v>2133.73</v>
      </c>
      <c r="G27" s="252">
        <f t="shared" ca="1" si="0"/>
        <v>99.02</v>
      </c>
      <c r="H27" s="252">
        <f t="shared" ca="1" si="0"/>
        <v>1792.92</v>
      </c>
      <c r="I27" s="274">
        <f t="shared" ca="1" si="1"/>
        <v>269.94</v>
      </c>
      <c r="J27" s="274">
        <f t="shared" ca="1" si="2"/>
        <v>3493.8</v>
      </c>
      <c r="L27" s="235"/>
      <c r="M27" s="235"/>
      <c r="N27" s="235"/>
      <c r="O27" s="235"/>
    </row>
    <row r="28" spans="1:15" ht="15" customHeight="1" x14ac:dyDescent="0.2">
      <c r="A28" s="236"/>
      <c r="B28" s="245" t="s">
        <v>136</v>
      </c>
      <c r="C28" s="253">
        <f ca="1">IFERROR(AVERAGE(C14:C27),"-")</f>
        <v>161.14214285714283</v>
      </c>
      <c r="D28" s="253">
        <f t="shared" ref="D28:J28" ca="1" si="3">IFERROR(AVERAGE(D14:D27),"-")</f>
        <v>1693.02</v>
      </c>
      <c r="E28" s="253">
        <f t="shared" ca="1" si="3"/>
        <v>161.45857142857147</v>
      </c>
      <c r="F28" s="253">
        <f t="shared" ca="1" si="3"/>
        <v>2123.3599999999997</v>
      </c>
      <c r="G28" s="253">
        <f t="shared" ca="1" si="3"/>
        <v>99.02</v>
      </c>
      <c r="H28" s="253">
        <f t="shared" ca="1" si="3"/>
        <v>1785.6571428571426</v>
      </c>
      <c r="I28" s="275">
        <f t="shared" ca="1" si="3"/>
        <v>260.16214285714284</v>
      </c>
      <c r="J28" s="275">
        <f t="shared" ca="1" si="3"/>
        <v>3478.6771428571437</v>
      </c>
      <c r="L28" s="235"/>
      <c r="M28" s="235"/>
      <c r="N28" s="235"/>
      <c r="O28" s="235"/>
    </row>
    <row r="29" spans="1:15" ht="15" customHeight="1" x14ac:dyDescent="0.2">
      <c r="A29" s="236"/>
      <c r="B29" s="245" t="s">
        <v>137</v>
      </c>
      <c r="C29" s="253">
        <f ca="1">IFERROR(C28*1.05,"-")</f>
        <v>169.19924999999998</v>
      </c>
      <c r="D29" s="253">
        <f t="shared" ref="D29:J29" ca="1" si="4">IFERROR(D28*1.05,"-")</f>
        <v>1777.671</v>
      </c>
      <c r="E29" s="253">
        <f t="shared" ca="1" si="4"/>
        <v>169.53150000000005</v>
      </c>
      <c r="F29" s="253">
        <f t="shared" ca="1" si="4"/>
        <v>2229.5279999999998</v>
      </c>
      <c r="G29" s="253">
        <f t="shared" ca="1" si="4"/>
        <v>103.971</v>
      </c>
      <c r="H29" s="253">
        <f t="shared" ca="1" si="4"/>
        <v>1874.9399999999998</v>
      </c>
      <c r="I29" s="275">
        <f t="shared" ca="1" si="4"/>
        <v>273.17025000000001</v>
      </c>
      <c r="J29" s="275">
        <f t="shared" ca="1" si="4"/>
        <v>3652.6110000000012</v>
      </c>
      <c r="L29" s="235"/>
      <c r="M29" s="235"/>
      <c r="N29" s="235"/>
      <c r="O29" s="235"/>
    </row>
    <row r="31" spans="1:15" x14ac:dyDescent="0.2">
      <c r="B31" s="230" t="s">
        <v>138</v>
      </c>
      <c r="C31" s="229"/>
    </row>
    <row r="32" spans="1:15" ht="13.5" customHeight="1" x14ac:dyDescent="0.2">
      <c r="B32" s="230"/>
      <c r="C32" s="247" t="s">
        <v>72</v>
      </c>
      <c r="D32" s="247" t="s">
        <v>63</v>
      </c>
      <c r="E32" s="247" t="s">
        <v>78</v>
      </c>
      <c r="F32" s="247" t="s">
        <v>69</v>
      </c>
      <c r="G32" s="247" t="s">
        <v>75</v>
      </c>
      <c r="H32" s="247" t="s">
        <v>66</v>
      </c>
      <c r="I32" s="247"/>
      <c r="J32" s="247"/>
    </row>
    <row r="33" spans="1:15" ht="30" customHeight="1" x14ac:dyDescent="0.2">
      <c r="B33" s="435" t="s">
        <v>112</v>
      </c>
      <c r="C33" s="436" t="s">
        <v>113</v>
      </c>
      <c r="D33" s="436"/>
      <c r="E33" s="436" t="s">
        <v>114</v>
      </c>
      <c r="F33" s="436"/>
      <c r="G33" s="437" t="s">
        <v>115</v>
      </c>
      <c r="H33" s="437"/>
      <c r="I33" s="434" t="s">
        <v>116</v>
      </c>
      <c r="J33" s="434"/>
      <c r="L33" s="231"/>
      <c r="M33" s="231"/>
      <c r="N33" s="231"/>
      <c r="O33" s="231"/>
    </row>
    <row r="34" spans="1:15" ht="25.5" customHeight="1" x14ac:dyDescent="0.2">
      <c r="A34" s="229"/>
      <c r="B34" s="435"/>
      <c r="C34" s="232" t="s">
        <v>117</v>
      </c>
      <c r="D34" s="232" t="s">
        <v>118</v>
      </c>
      <c r="E34" s="232" t="s">
        <v>117</v>
      </c>
      <c r="F34" s="232" t="s">
        <v>119</v>
      </c>
      <c r="G34" s="233" t="s">
        <v>117</v>
      </c>
      <c r="H34" s="233" t="s">
        <v>120</v>
      </c>
      <c r="I34" s="273" t="s">
        <v>117</v>
      </c>
      <c r="J34" s="273" t="s">
        <v>121</v>
      </c>
      <c r="L34" s="231"/>
      <c r="M34" s="234"/>
      <c r="N34" s="231"/>
      <c r="O34" s="234"/>
    </row>
    <row r="35" spans="1:15" ht="15" customHeight="1" x14ac:dyDescent="0.2">
      <c r="B35" s="243" t="s">
        <v>122</v>
      </c>
      <c r="C35" s="252">
        <f t="shared" ref="C35:H48" ca="1" si="5">ROUND(INDEX(INDIRECT(C$32&amp;"!$G$15:$AC$194"),MATCH("Total_"&amp;$B35,INDIRECT(C$32&amp;"!$C$15:$C$194"),0),MATCH($C$6,INDIRECT(C$32&amp;"!$G$12:$AC$12"),0)),2)</f>
        <v>170.81</v>
      </c>
      <c r="D35" s="252">
        <f t="shared" ca="1" si="5"/>
        <v>1766.8</v>
      </c>
      <c r="E35" s="252">
        <f t="shared" ca="1" si="5"/>
        <v>171.09</v>
      </c>
      <c r="F35" s="252">
        <f t="shared" ca="1" si="5"/>
        <v>2215.9499999999998</v>
      </c>
      <c r="G35" s="252">
        <f t="shared" ca="1" si="5"/>
        <v>116.58</v>
      </c>
      <c r="H35" s="252">
        <f t="shared" ca="1" si="5"/>
        <v>1892.61</v>
      </c>
      <c r="I35" s="274">
        <f ca="1">IFERROR(C35+G35,"-")</f>
        <v>287.39</v>
      </c>
      <c r="J35" s="274">
        <f ca="1">IFERROR(D35+H35,"-")</f>
        <v>3659.41</v>
      </c>
      <c r="L35" s="235"/>
      <c r="M35" s="235"/>
      <c r="N35" s="235"/>
      <c r="O35" s="235"/>
    </row>
    <row r="36" spans="1:15" ht="15" customHeight="1" x14ac:dyDescent="0.2">
      <c r="B36" s="243" t="s">
        <v>123</v>
      </c>
      <c r="C36" s="252">
        <f t="shared" ca="1" si="5"/>
        <v>195.25</v>
      </c>
      <c r="D36" s="252">
        <f t="shared" ca="1" si="5"/>
        <v>1752.79</v>
      </c>
      <c r="E36" s="252">
        <f t="shared" ca="1" si="5"/>
        <v>195.52</v>
      </c>
      <c r="F36" s="252">
        <f t="shared" ca="1" si="5"/>
        <v>2194.84</v>
      </c>
      <c r="G36" s="252">
        <f t="shared" ca="1" si="5"/>
        <v>116.58</v>
      </c>
      <c r="H36" s="252">
        <f t="shared" ca="1" si="5"/>
        <v>1877.29</v>
      </c>
      <c r="I36" s="274">
        <f t="shared" ref="I36:I48" ca="1" si="6">IFERROR(C36+G36,"-")</f>
        <v>311.83</v>
      </c>
      <c r="J36" s="274">
        <f t="shared" ref="J36:J48" ca="1" si="7">IFERROR(D36+H36,"-")</f>
        <v>3630.08</v>
      </c>
      <c r="L36" s="235"/>
      <c r="M36" s="235"/>
      <c r="N36" s="235"/>
      <c r="O36" s="235"/>
    </row>
    <row r="37" spans="1:15" ht="15" customHeight="1" x14ac:dyDescent="0.2">
      <c r="B37" s="243" t="s">
        <v>124</v>
      </c>
      <c r="C37" s="252">
        <f t="shared" ca="1" si="5"/>
        <v>193.83</v>
      </c>
      <c r="D37" s="252">
        <f t="shared" ca="1" si="5"/>
        <v>1775.92</v>
      </c>
      <c r="E37" s="252">
        <f t="shared" ca="1" si="5"/>
        <v>194.11</v>
      </c>
      <c r="F37" s="252">
        <f t="shared" ca="1" si="5"/>
        <v>2224.29</v>
      </c>
      <c r="G37" s="252">
        <f t="shared" ca="1" si="5"/>
        <v>116.58</v>
      </c>
      <c r="H37" s="252">
        <f t="shared" ca="1" si="5"/>
        <v>1882.53</v>
      </c>
      <c r="I37" s="274">
        <f t="shared" ca="1" si="6"/>
        <v>310.41000000000003</v>
      </c>
      <c r="J37" s="274">
        <f t="shared" ca="1" si="7"/>
        <v>3658.45</v>
      </c>
      <c r="K37" s="237"/>
      <c r="L37" s="235"/>
      <c r="M37" s="235"/>
      <c r="N37" s="235"/>
      <c r="O37" s="235"/>
    </row>
    <row r="38" spans="1:15" ht="15" customHeight="1" x14ac:dyDescent="0.2">
      <c r="B38" s="243" t="s">
        <v>125</v>
      </c>
      <c r="C38" s="252">
        <f t="shared" ca="1" si="5"/>
        <v>199.43</v>
      </c>
      <c r="D38" s="252">
        <f t="shared" ca="1" si="5"/>
        <v>1782.75</v>
      </c>
      <c r="E38" s="252">
        <f t="shared" ca="1" si="5"/>
        <v>199.7</v>
      </c>
      <c r="F38" s="252">
        <f t="shared" ca="1" si="5"/>
        <v>2235.4499999999998</v>
      </c>
      <c r="G38" s="252">
        <f t="shared" ca="1" si="5"/>
        <v>116.58</v>
      </c>
      <c r="H38" s="252">
        <f t="shared" ca="1" si="5"/>
        <v>1886.54</v>
      </c>
      <c r="I38" s="274">
        <f t="shared" ca="1" si="6"/>
        <v>316.01</v>
      </c>
      <c r="J38" s="274">
        <f t="shared" ca="1" si="7"/>
        <v>3669.29</v>
      </c>
      <c r="L38" s="235"/>
      <c r="M38" s="235"/>
      <c r="N38" s="235"/>
      <c r="O38" s="235"/>
    </row>
    <row r="39" spans="1:15" ht="15" customHeight="1" x14ac:dyDescent="0.2">
      <c r="B39" s="243" t="s">
        <v>126</v>
      </c>
      <c r="C39" s="252">
        <f t="shared" ca="1" si="5"/>
        <v>175.03</v>
      </c>
      <c r="D39" s="252">
        <f t="shared" ca="1" si="5"/>
        <v>1794.36</v>
      </c>
      <c r="E39" s="252">
        <f t="shared" ca="1" si="5"/>
        <v>175.31</v>
      </c>
      <c r="F39" s="252">
        <f t="shared" ca="1" si="5"/>
        <v>2248.79</v>
      </c>
      <c r="G39" s="252">
        <f t="shared" ca="1" si="5"/>
        <v>116.58</v>
      </c>
      <c r="H39" s="252">
        <f t="shared" ca="1" si="5"/>
        <v>1908.27</v>
      </c>
      <c r="I39" s="274">
        <f t="shared" ca="1" si="6"/>
        <v>291.61</v>
      </c>
      <c r="J39" s="274">
        <f t="shared" ca="1" si="7"/>
        <v>3702.63</v>
      </c>
      <c r="L39" s="235"/>
      <c r="M39" s="235"/>
      <c r="N39" s="235"/>
      <c r="O39" s="235"/>
    </row>
    <row r="40" spans="1:15" ht="15" customHeight="1" x14ac:dyDescent="0.2">
      <c r="B40" s="243" t="s">
        <v>127</v>
      </c>
      <c r="C40" s="252">
        <f t="shared" ca="1" si="5"/>
        <v>197.93</v>
      </c>
      <c r="D40" s="252">
        <f t="shared" ca="1" si="5"/>
        <v>1802.85</v>
      </c>
      <c r="E40" s="252">
        <f t="shared" ca="1" si="5"/>
        <v>198.2</v>
      </c>
      <c r="F40" s="252">
        <f t="shared" ca="1" si="5"/>
        <v>2253.54</v>
      </c>
      <c r="G40" s="252">
        <f t="shared" ca="1" si="5"/>
        <v>116.58</v>
      </c>
      <c r="H40" s="252">
        <f t="shared" ca="1" si="5"/>
        <v>1886.52</v>
      </c>
      <c r="I40" s="274">
        <f t="shared" ca="1" si="6"/>
        <v>314.51</v>
      </c>
      <c r="J40" s="274">
        <f t="shared" ca="1" si="7"/>
        <v>3689.37</v>
      </c>
      <c r="L40" s="235"/>
      <c r="M40" s="235"/>
      <c r="N40" s="235"/>
      <c r="O40" s="235"/>
    </row>
    <row r="41" spans="1:15" ht="15" customHeight="1" x14ac:dyDescent="0.2">
      <c r="B41" s="243" t="s">
        <v>128</v>
      </c>
      <c r="C41" s="252">
        <f t="shared" ca="1" si="5"/>
        <v>190.36</v>
      </c>
      <c r="D41" s="252">
        <f t="shared" ca="1" si="5"/>
        <v>1864.33</v>
      </c>
      <c r="E41" s="252">
        <f t="shared" ca="1" si="5"/>
        <v>190.64</v>
      </c>
      <c r="F41" s="252">
        <f t="shared" ca="1" si="5"/>
        <v>2325.92</v>
      </c>
      <c r="G41" s="252">
        <f t="shared" ca="1" si="5"/>
        <v>116.58</v>
      </c>
      <c r="H41" s="252">
        <f t="shared" ca="1" si="5"/>
        <v>1894.54</v>
      </c>
      <c r="I41" s="274">
        <f t="shared" ca="1" si="6"/>
        <v>306.94</v>
      </c>
      <c r="J41" s="274">
        <f t="shared" ca="1" si="7"/>
        <v>3758.87</v>
      </c>
      <c r="L41" s="235"/>
      <c r="M41" s="235"/>
      <c r="N41" s="235"/>
      <c r="O41" s="235"/>
    </row>
    <row r="42" spans="1:15" ht="15" customHeight="1" x14ac:dyDescent="0.2">
      <c r="B42" s="243" t="s">
        <v>129</v>
      </c>
      <c r="C42" s="252">
        <f t="shared" ca="1" si="5"/>
        <v>133.79</v>
      </c>
      <c r="D42" s="252">
        <f t="shared" ca="1" si="5"/>
        <v>1802</v>
      </c>
      <c r="E42" s="252">
        <f t="shared" ca="1" si="5"/>
        <v>134.1</v>
      </c>
      <c r="F42" s="252">
        <f t="shared" ca="1" si="5"/>
        <v>2262.71</v>
      </c>
      <c r="G42" s="252">
        <f t="shared" ca="1" si="5"/>
        <v>116.58</v>
      </c>
      <c r="H42" s="252">
        <f t="shared" ca="1" si="5"/>
        <v>1914.58</v>
      </c>
      <c r="I42" s="274">
        <f t="shared" ca="1" si="6"/>
        <v>250.37</v>
      </c>
      <c r="J42" s="274">
        <f t="shared" ca="1" si="7"/>
        <v>3716.58</v>
      </c>
      <c r="L42" s="235"/>
      <c r="M42" s="235"/>
      <c r="N42" s="235"/>
      <c r="O42" s="235"/>
    </row>
    <row r="43" spans="1:15" ht="15" customHeight="1" x14ac:dyDescent="0.2">
      <c r="B43" s="243" t="s">
        <v>130</v>
      </c>
      <c r="C43" s="252">
        <f t="shared" ca="1" si="5"/>
        <v>168.68</v>
      </c>
      <c r="D43" s="252">
        <f t="shared" ca="1" si="5"/>
        <v>1821.86</v>
      </c>
      <c r="E43" s="252">
        <f t="shared" ca="1" si="5"/>
        <v>168.97</v>
      </c>
      <c r="F43" s="252">
        <f t="shared" ca="1" si="5"/>
        <v>2275.9499999999998</v>
      </c>
      <c r="G43" s="252">
        <f t="shared" ca="1" si="5"/>
        <v>116.58</v>
      </c>
      <c r="H43" s="252">
        <f t="shared" ca="1" si="5"/>
        <v>1888.76</v>
      </c>
      <c r="I43" s="274">
        <f t="shared" ca="1" si="6"/>
        <v>285.26</v>
      </c>
      <c r="J43" s="274">
        <f t="shared" ca="1" si="7"/>
        <v>3710.62</v>
      </c>
      <c r="L43" s="235"/>
      <c r="M43" s="235"/>
      <c r="N43" s="235"/>
      <c r="O43" s="235"/>
    </row>
    <row r="44" spans="1:15" ht="15" customHeight="1" x14ac:dyDescent="0.2">
      <c r="B44" s="243" t="s">
        <v>131</v>
      </c>
      <c r="C44" s="252">
        <f t="shared" ca="1" si="5"/>
        <v>154.96</v>
      </c>
      <c r="D44" s="252">
        <f t="shared" ca="1" si="5"/>
        <v>1800.15</v>
      </c>
      <c r="E44" s="252">
        <f t="shared" ca="1" si="5"/>
        <v>155.25</v>
      </c>
      <c r="F44" s="252">
        <f t="shared" ca="1" si="5"/>
        <v>2253.7199999999998</v>
      </c>
      <c r="G44" s="252">
        <f t="shared" ca="1" si="5"/>
        <v>116.58</v>
      </c>
      <c r="H44" s="252">
        <f t="shared" ca="1" si="5"/>
        <v>1890.47</v>
      </c>
      <c r="I44" s="274">
        <f t="shared" ca="1" si="6"/>
        <v>271.54000000000002</v>
      </c>
      <c r="J44" s="274">
        <f t="shared" ca="1" si="7"/>
        <v>3690.62</v>
      </c>
      <c r="L44" s="235"/>
      <c r="M44" s="235"/>
      <c r="N44" s="235"/>
      <c r="O44" s="235"/>
    </row>
    <row r="45" spans="1:15" ht="15" customHeight="1" x14ac:dyDescent="0.2">
      <c r="B45" s="243" t="s">
        <v>132</v>
      </c>
      <c r="C45" s="252">
        <f t="shared" ca="1" si="5"/>
        <v>179.99</v>
      </c>
      <c r="D45" s="252">
        <f t="shared" ca="1" si="5"/>
        <v>1761.76</v>
      </c>
      <c r="E45" s="252">
        <f t="shared" ca="1" si="5"/>
        <v>180.28</v>
      </c>
      <c r="F45" s="252">
        <f t="shared" ca="1" si="5"/>
        <v>2209.59</v>
      </c>
      <c r="G45" s="252">
        <f t="shared" ca="1" si="5"/>
        <v>116.58</v>
      </c>
      <c r="H45" s="252">
        <f t="shared" ca="1" si="5"/>
        <v>1881.76</v>
      </c>
      <c r="I45" s="274">
        <f t="shared" ca="1" si="6"/>
        <v>296.57</v>
      </c>
      <c r="J45" s="274">
        <f t="shared" ca="1" si="7"/>
        <v>3643.52</v>
      </c>
      <c r="L45" s="235"/>
      <c r="M45" s="235"/>
      <c r="N45" s="235"/>
      <c r="O45" s="235"/>
    </row>
    <row r="46" spans="1:15" ht="15" customHeight="1" x14ac:dyDescent="0.2">
      <c r="B46" s="243" t="s">
        <v>133</v>
      </c>
      <c r="C46" s="252">
        <f t="shared" ca="1" si="5"/>
        <v>192.37</v>
      </c>
      <c r="D46" s="252">
        <f t="shared" ca="1" si="5"/>
        <v>1796.16</v>
      </c>
      <c r="E46" s="252">
        <f t="shared" ca="1" si="5"/>
        <v>192.65</v>
      </c>
      <c r="F46" s="252">
        <f t="shared" ca="1" si="5"/>
        <v>2250.7199999999998</v>
      </c>
      <c r="G46" s="252">
        <f t="shared" ca="1" si="5"/>
        <v>116.58</v>
      </c>
      <c r="H46" s="252">
        <f t="shared" ca="1" si="5"/>
        <v>1893.43</v>
      </c>
      <c r="I46" s="274">
        <f t="shared" ca="1" si="6"/>
        <v>308.95</v>
      </c>
      <c r="J46" s="274">
        <f t="shared" ca="1" si="7"/>
        <v>3689.59</v>
      </c>
      <c r="L46" s="235"/>
      <c r="M46" s="235"/>
      <c r="N46" s="235"/>
      <c r="O46" s="235"/>
    </row>
    <row r="47" spans="1:15" ht="15" customHeight="1" x14ac:dyDescent="0.2">
      <c r="B47" s="243" t="s">
        <v>134</v>
      </c>
      <c r="C47" s="252">
        <f t="shared" ca="1" si="5"/>
        <v>205.18</v>
      </c>
      <c r="D47" s="252">
        <f t="shared" ca="1" si="5"/>
        <v>1813.13</v>
      </c>
      <c r="E47" s="252">
        <f t="shared" ca="1" si="5"/>
        <v>205.45</v>
      </c>
      <c r="F47" s="252">
        <f t="shared" ca="1" si="5"/>
        <v>2263.6</v>
      </c>
      <c r="G47" s="252">
        <f t="shared" ca="1" si="5"/>
        <v>116.58</v>
      </c>
      <c r="H47" s="252">
        <f t="shared" ca="1" si="5"/>
        <v>1904.51</v>
      </c>
      <c r="I47" s="274">
        <f t="shared" ca="1" si="6"/>
        <v>321.76</v>
      </c>
      <c r="J47" s="274">
        <f t="shared" ca="1" si="7"/>
        <v>3717.6400000000003</v>
      </c>
      <c r="L47" s="235"/>
      <c r="M47" s="235"/>
      <c r="N47" s="235"/>
      <c r="O47" s="235"/>
    </row>
    <row r="48" spans="1:15" ht="15" customHeight="1" x14ac:dyDescent="0.2">
      <c r="B48" s="243" t="s">
        <v>135</v>
      </c>
      <c r="C48" s="252">
        <f t="shared" ca="1" si="5"/>
        <v>192.45</v>
      </c>
      <c r="D48" s="252">
        <f t="shared" ca="1" si="5"/>
        <v>1803.91</v>
      </c>
      <c r="E48" s="252">
        <f t="shared" ca="1" si="5"/>
        <v>192.73</v>
      </c>
      <c r="F48" s="252">
        <f t="shared" ca="1" si="5"/>
        <v>2259.0700000000002</v>
      </c>
      <c r="G48" s="252">
        <f t="shared" ca="1" si="5"/>
        <v>116.58</v>
      </c>
      <c r="H48" s="252">
        <f t="shared" ca="1" si="5"/>
        <v>1900.69</v>
      </c>
      <c r="I48" s="274">
        <f t="shared" ca="1" si="6"/>
        <v>309.02999999999997</v>
      </c>
      <c r="J48" s="274">
        <f t="shared" ca="1" si="7"/>
        <v>3704.6000000000004</v>
      </c>
      <c r="L48" s="235"/>
      <c r="M48" s="235"/>
      <c r="N48" s="235"/>
      <c r="O48" s="235"/>
    </row>
    <row r="49" spans="1:15" x14ac:dyDescent="0.2">
      <c r="B49" s="244" t="s">
        <v>136</v>
      </c>
      <c r="C49" s="253">
        <f ca="1">IFERROR(AVERAGE(C35:C48),"-")</f>
        <v>182.14714285714282</v>
      </c>
      <c r="D49" s="253">
        <f t="shared" ref="D49:J49" ca="1" si="8">IFERROR(AVERAGE(D35:D48),"-")</f>
        <v>1795.6264285714285</v>
      </c>
      <c r="E49" s="253">
        <f t="shared" ca="1" si="8"/>
        <v>182.42857142857142</v>
      </c>
      <c r="F49" s="253">
        <f t="shared" ca="1" si="8"/>
        <v>2248.1528571428576</v>
      </c>
      <c r="G49" s="253">
        <f t="shared" ca="1" si="8"/>
        <v>116.57999999999997</v>
      </c>
      <c r="H49" s="253">
        <f t="shared" ca="1" si="8"/>
        <v>1893.035714285714</v>
      </c>
      <c r="I49" s="275">
        <f t="shared" ca="1" si="8"/>
        <v>298.72714285714284</v>
      </c>
      <c r="J49" s="275">
        <f t="shared" ca="1" si="8"/>
        <v>3688.6621428571425</v>
      </c>
    </row>
    <row r="50" spans="1:15" ht="15" customHeight="1" x14ac:dyDescent="0.2">
      <c r="A50" s="238"/>
      <c r="B50" s="244" t="s">
        <v>137</v>
      </c>
      <c r="C50" s="253">
        <f ca="1">IFERROR(C49*1.05,"-")</f>
        <v>191.25449999999998</v>
      </c>
      <c r="D50" s="253">
        <f t="shared" ref="D50:J50" ca="1" si="9">IFERROR(D49*1.05,"-")</f>
        <v>1885.4077500000001</v>
      </c>
      <c r="E50" s="253">
        <f t="shared" ca="1" si="9"/>
        <v>191.54999999999998</v>
      </c>
      <c r="F50" s="253">
        <f t="shared" ca="1" si="9"/>
        <v>2360.5605000000005</v>
      </c>
      <c r="G50" s="253">
        <f t="shared" ca="1" si="9"/>
        <v>122.40899999999998</v>
      </c>
      <c r="H50" s="253">
        <f t="shared" ca="1" si="9"/>
        <v>1987.6874999999998</v>
      </c>
      <c r="I50" s="275">
        <f t="shared" ca="1" si="9"/>
        <v>313.6635</v>
      </c>
      <c r="J50" s="275">
        <f t="shared" ca="1" si="9"/>
        <v>3873.0952499999999</v>
      </c>
      <c r="L50" s="235"/>
      <c r="M50" s="235"/>
      <c r="N50" s="235"/>
      <c r="O50" s="235"/>
    </row>
    <row r="51" spans="1:15" ht="15" customHeight="1" x14ac:dyDescent="0.2">
      <c r="A51" s="238"/>
      <c r="B51" s="300"/>
      <c r="C51" s="319"/>
      <c r="D51" s="319"/>
      <c r="E51" s="319"/>
      <c r="F51" s="319"/>
      <c r="G51" s="319"/>
      <c r="H51" s="319"/>
      <c r="I51" s="320"/>
      <c r="J51" s="320"/>
      <c r="L51" s="235"/>
      <c r="M51" s="235"/>
      <c r="N51" s="235"/>
      <c r="O51" s="235"/>
    </row>
    <row r="52" spans="1:15" x14ac:dyDescent="0.2">
      <c r="B52" s="230" t="s">
        <v>139</v>
      </c>
      <c r="C52" s="229"/>
    </row>
    <row r="53" spans="1:15" ht="13.5" customHeight="1" x14ac:dyDescent="0.2">
      <c r="B53" s="230"/>
      <c r="C53" s="247" t="s">
        <v>73</v>
      </c>
      <c r="D53" s="247" t="s">
        <v>64</v>
      </c>
      <c r="E53" s="247" t="s">
        <v>79</v>
      </c>
      <c r="F53" s="247" t="s">
        <v>70</v>
      </c>
      <c r="G53" s="247" t="s">
        <v>76</v>
      </c>
      <c r="H53" s="247" t="s">
        <v>67</v>
      </c>
      <c r="I53" s="247"/>
      <c r="J53" s="247"/>
    </row>
    <row r="54" spans="1:15" ht="30" customHeight="1" x14ac:dyDescent="0.2">
      <c r="B54" s="429" t="s">
        <v>112</v>
      </c>
      <c r="C54" s="430" t="s">
        <v>113</v>
      </c>
      <c r="D54" s="430"/>
      <c r="E54" s="430" t="s">
        <v>114</v>
      </c>
      <c r="F54" s="430"/>
      <c r="G54" s="431" t="s">
        <v>115</v>
      </c>
      <c r="H54" s="431"/>
      <c r="I54" s="432" t="s">
        <v>116</v>
      </c>
      <c r="J54" s="432"/>
      <c r="L54" s="231"/>
      <c r="M54" s="231"/>
      <c r="N54" s="231"/>
      <c r="O54" s="231"/>
    </row>
    <row r="55" spans="1:15" ht="25.5" customHeight="1" x14ac:dyDescent="0.2">
      <c r="A55" s="229"/>
      <c r="B55" s="429"/>
      <c r="C55" s="315" t="s">
        <v>117</v>
      </c>
      <c r="D55" s="315" t="s">
        <v>118</v>
      </c>
      <c r="E55" s="315" t="s">
        <v>117</v>
      </c>
      <c r="F55" s="315" t="s">
        <v>119</v>
      </c>
      <c r="G55" s="316" t="s">
        <v>117</v>
      </c>
      <c r="H55" s="316" t="s">
        <v>120</v>
      </c>
      <c r="I55" s="317" t="s">
        <v>117</v>
      </c>
      <c r="J55" s="317" t="s">
        <v>121</v>
      </c>
      <c r="L55" s="231"/>
      <c r="M55" s="234"/>
      <c r="N55" s="231"/>
      <c r="O55" s="234"/>
    </row>
    <row r="56" spans="1:15" ht="15" customHeight="1" x14ac:dyDescent="0.2">
      <c r="B56" s="318" t="s">
        <v>122</v>
      </c>
      <c r="C56" s="252">
        <f t="shared" ref="C56:H69" ca="1" si="10">ROUND(INDEX(INDIRECT(C$53&amp;"!$G$15:$AC$194"),MATCH("Total_"&amp;$B56,INDIRECT(C$53&amp;"!$C$15:$C$194"),0),MATCH($C$6,INDIRECT(C$53&amp;"!$G$12:$AC$12"),0)),2)</f>
        <v>168</v>
      </c>
      <c r="D56" s="252">
        <f t="shared" ca="1" si="10"/>
        <v>1655.14</v>
      </c>
      <c r="E56" s="252">
        <f t="shared" ca="1" si="10"/>
        <v>168.33</v>
      </c>
      <c r="F56" s="252">
        <f t="shared" ca="1" si="10"/>
        <v>2080.37</v>
      </c>
      <c r="G56" s="252">
        <f t="shared" ca="1" si="10"/>
        <v>130.38999999999999</v>
      </c>
      <c r="H56" s="252">
        <f t="shared" ca="1" si="10"/>
        <v>1849.44</v>
      </c>
      <c r="I56" s="274">
        <f ca="1">IFERROR(C56+G56,"-")</f>
        <v>298.39</v>
      </c>
      <c r="J56" s="274">
        <f ca="1">IFERROR(D56+H56,"-")</f>
        <v>3504.58</v>
      </c>
      <c r="L56" s="235"/>
      <c r="M56" s="235"/>
      <c r="N56" s="235"/>
      <c r="O56" s="235"/>
    </row>
    <row r="57" spans="1:15" ht="15" customHeight="1" x14ac:dyDescent="0.2">
      <c r="B57" s="318" t="s">
        <v>123</v>
      </c>
      <c r="C57" s="252">
        <f t="shared" ca="1" si="10"/>
        <v>191.08</v>
      </c>
      <c r="D57" s="252">
        <f t="shared" ca="1" si="10"/>
        <v>1642.18</v>
      </c>
      <c r="E57" s="252">
        <f t="shared" ca="1" si="10"/>
        <v>191.41</v>
      </c>
      <c r="F57" s="252">
        <f t="shared" ca="1" si="10"/>
        <v>2060.69</v>
      </c>
      <c r="G57" s="252">
        <f t="shared" ca="1" si="10"/>
        <v>130.38999999999999</v>
      </c>
      <c r="H57" s="252">
        <f t="shared" ca="1" si="10"/>
        <v>1840.77</v>
      </c>
      <c r="I57" s="274">
        <f t="shared" ref="I57:I69" ca="1" si="11">IFERROR(C57+G57,"-")</f>
        <v>321.47000000000003</v>
      </c>
      <c r="J57" s="274">
        <f t="shared" ref="J57:J69" ca="1" si="12">IFERROR(D57+H57,"-")</f>
        <v>3482.95</v>
      </c>
      <c r="L57" s="235"/>
      <c r="M57" s="235"/>
      <c r="N57" s="235"/>
      <c r="O57" s="235"/>
    </row>
    <row r="58" spans="1:15" ht="15" customHeight="1" x14ac:dyDescent="0.2">
      <c r="B58" s="318" t="s">
        <v>124</v>
      </c>
      <c r="C58" s="252">
        <f t="shared" ca="1" si="10"/>
        <v>189.74</v>
      </c>
      <c r="D58" s="252">
        <f t="shared" ca="1" si="10"/>
        <v>1663.65</v>
      </c>
      <c r="E58" s="252">
        <f t="shared" ca="1" si="10"/>
        <v>190.07</v>
      </c>
      <c r="F58" s="252">
        <f t="shared" ca="1" si="10"/>
        <v>2088.17</v>
      </c>
      <c r="G58" s="252">
        <f t="shared" ca="1" si="10"/>
        <v>130.38999999999999</v>
      </c>
      <c r="H58" s="252">
        <f t="shared" ca="1" si="10"/>
        <v>1843.53</v>
      </c>
      <c r="I58" s="274">
        <f t="shared" ca="1" si="11"/>
        <v>320.13</v>
      </c>
      <c r="J58" s="274">
        <f t="shared" ca="1" si="12"/>
        <v>3507.1800000000003</v>
      </c>
      <c r="K58" s="237"/>
      <c r="L58" s="235"/>
      <c r="M58" s="235"/>
      <c r="N58" s="235"/>
      <c r="O58" s="235"/>
    </row>
    <row r="59" spans="1:15" ht="15" customHeight="1" x14ac:dyDescent="0.2">
      <c r="B59" s="318" t="s">
        <v>125</v>
      </c>
      <c r="C59" s="252">
        <f t="shared" ca="1" si="10"/>
        <v>195.02</v>
      </c>
      <c r="D59" s="252">
        <f t="shared" ca="1" si="10"/>
        <v>1670.31</v>
      </c>
      <c r="E59" s="252">
        <f t="shared" ca="1" si="10"/>
        <v>195.35</v>
      </c>
      <c r="F59" s="252">
        <f t="shared" ca="1" si="10"/>
        <v>2098.86</v>
      </c>
      <c r="G59" s="252">
        <f t="shared" ca="1" si="10"/>
        <v>130.38999999999999</v>
      </c>
      <c r="H59" s="252">
        <f t="shared" ca="1" si="10"/>
        <v>1846.26</v>
      </c>
      <c r="I59" s="274">
        <f t="shared" ca="1" si="11"/>
        <v>325.40999999999997</v>
      </c>
      <c r="J59" s="274">
        <f t="shared" ca="1" si="12"/>
        <v>3516.5699999999997</v>
      </c>
      <c r="L59" s="235"/>
      <c r="M59" s="235"/>
      <c r="N59" s="235"/>
      <c r="O59" s="235"/>
    </row>
    <row r="60" spans="1:15" ht="15" customHeight="1" x14ac:dyDescent="0.2">
      <c r="B60" s="318" t="s">
        <v>126</v>
      </c>
      <c r="C60" s="252">
        <f t="shared" ca="1" si="10"/>
        <v>171.99</v>
      </c>
      <c r="D60" s="252">
        <f t="shared" ca="1" si="10"/>
        <v>1680.97</v>
      </c>
      <c r="E60" s="252">
        <f t="shared" ca="1" si="10"/>
        <v>172.31</v>
      </c>
      <c r="F60" s="252">
        <f t="shared" ca="1" si="10"/>
        <v>2111.19</v>
      </c>
      <c r="G60" s="252">
        <f t="shared" ca="1" si="10"/>
        <v>130.38999999999999</v>
      </c>
      <c r="H60" s="252">
        <f t="shared" ca="1" si="10"/>
        <v>1864.3</v>
      </c>
      <c r="I60" s="274">
        <f t="shared" ca="1" si="11"/>
        <v>302.38</v>
      </c>
      <c r="J60" s="274">
        <f t="shared" ca="1" si="12"/>
        <v>3545.27</v>
      </c>
      <c r="L60" s="235"/>
      <c r="M60" s="235"/>
      <c r="N60" s="235"/>
      <c r="O60" s="235"/>
    </row>
    <row r="61" spans="1:15" ht="15" customHeight="1" x14ac:dyDescent="0.2">
      <c r="B61" s="318" t="s">
        <v>127</v>
      </c>
      <c r="C61" s="252">
        <f t="shared" ca="1" si="10"/>
        <v>193.61</v>
      </c>
      <c r="D61" s="252">
        <f t="shared" ca="1" si="10"/>
        <v>1688.89</v>
      </c>
      <c r="E61" s="252">
        <f t="shared" ca="1" si="10"/>
        <v>193.94</v>
      </c>
      <c r="F61" s="252">
        <f t="shared" ca="1" si="10"/>
        <v>2115.63</v>
      </c>
      <c r="G61" s="252">
        <f t="shared" ca="1" si="10"/>
        <v>130.38999999999999</v>
      </c>
      <c r="H61" s="252">
        <f t="shared" ca="1" si="10"/>
        <v>1846.24</v>
      </c>
      <c r="I61" s="274">
        <f t="shared" ca="1" si="11"/>
        <v>324</v>
      </c>
      <c r="J61" s="274">
        <f t="shared" ca="1" si="12"/>
        <v>3535.13</v>
      </c>
      <c r="L61" s="235"/>
      <c r="M61" s="235"/>
      <c r="N61" s="235"/>
      <c r="O61" s="235"/>
    </row>
    <row r="62" spans="1:15" ht="15" customHeight="1" x14ac:dyDescent="0.2">
      <c r="B62" s="318" t="s">
        <v>128</v>
      </c>
      <c r="C62" s="252">
        <f t="shared" ca="1" si="10"/>
        <v>186.46</v>
      </c>
      <c r="D62" s="252">
        <f t="shared" ca="1" si="10"/>
        <v>1746.61</v>
      </c>
      <c r="E62" s="252">
        <f t="shared" ca="1" si="10"/>
        <v>186.79</v>
      </c>
      <c r="F62" s="252">
        <f t="shared" ca="1" si="10"/>
        <v>2183.69</v>
      </c>
      <c r="G62" s="252">
        <f t="shared" ca="1" si="10"/>
        <v>130.38999999999999</v>
      </c>
      <c r="H62" s="252">
        <f t="shared" ca="1" si="10"/>
        <v>1849.49</v>
      </c>
      <c r="I62" s="274">
        <f t="shared" ca="1" si="11"/>
        <v>316.85000000000002</v>
      </c>
      <c r="J62" s="274">
        <f t="shared" ca="1" si="12"/>
        <v>3596.1</v>
      </c>
      <c r="L62" s="235"/>
      <c r="M62" s="235"/>
      <c r="N62" s="235"/>
      <c r="O62" s="235"/>
    </row>
    <row r="63" spans="1:15" ht="15" customHeight="1" x14ac:dyDescent="0.2">
      <c r="B63" s="318" t="s">
        <v>129</v>
      </c>
      <c r="C63" s="252">
        <f t="shared" ca="1" si="10"/>
        <v>133.06</v>
      </c>
      <c r="D63" s="252">
        <f t="shared" ca="1" si="10"/>
        <v>1687.95</v>
      </c>
      <c r="E63" s="252">
        <f t="shared" ca="1" si="10"/>
        <v>133.38</v>
      </c>
      <c r="F63" s="252">
        <f t="shared" ca="1" si="10"/>
        <v>2124.15</v>
      </c>
      <c r="G63" s="252">
        <f t="shared" ca="1" si="10"/>
        <v>130.38999999999999</v>
      </c>
      <c r="H63" s="252">
        <f t="shared" ca="1" si="10"/>
        <v>1869.4</v>
      </c>
      <c r="I63" s="274">
        <f t="shared" ca="1" si="11"/>
        <v>263.45</v>
      </c>
      <c r="J63" s="274">
        <f t="shared" ca="1" si="12"/>
        <v>3557.3500000000004</v>
      </c>
      <c r="L63" s="235"/>
      <c r="M63" s="235"/>
      <c r="N63" s="235"/>
      <c r="O63" s="235"/>
    </row>
    <row r="64" spans="1:15" ht="15" customHeight="1" x14ac:dyDescent="0.2">
      <c r="B64" s="318" t="s">
        <v>130</v>
      </c>
      <c r="C64" s="252">
        <f t="shared" ca="1" si="10"/>
        <v>165.99</v>
      </c>
      <c r="D64" s="252">
        <f t="shared" ca="1" si="10"/>
        <v>1706.91</v>
      </c>
      <c r="E64" s="252">
        <f t="shared" ca="1" si="10"/>
        <v>166.32</v>
      </c>
      <c r="F64" s="252">
        <f t="shared" ca="1" si="10"/>
        <v>2136.84</v>
      </c>
      <c r="G64" s="252">
        <f t="shared" ca="1" si="10"/>
        <v>130.38999999999999</v>
      </c>
      <c r="H64" s="252">
        <f t="shared" ca="1" si="10"/>
        <v>1846.86</v>
      </c>
      <c r="I64" s="274">
        <f t="shared" ca="1" si="11"/>
        <v>296.38</v>
      </c>
      <c r="J64" s="274">
        <f t="shared" ca="1" si="12"/>
        <v>3553.77</v>
      </c>
      <c r="L64" s="235"/>
      <c r="M64" s="235"/>
      <c r="N64" s="235"/>
      <c r="O64" s="235"/>
    </row>
    <row r="65" spans="1:15" ht="15" customHeight="1" x14ac:dyDescent="0.2">
      <c r="B65" s="318" t="s">
        <v>131</v>
      </c>
      <c r="C65" s="252">
        <f t="shared" ca="1" si="10"/>
        <v>153.04</v>
      </c>
      <c r="D65" s="252">
        <f t="shared" ca="1" si="10"/>
        <v>1686.42</v>
      </c>
      <c r="E65" s="252">
        <f t="shared" ca="1" si="10"/>
        <v>153.37</v>
      </c>
      <c r="F65" s="252">
        <f t="shared" ca="1" si="10"/>
        <v>2115.86</v>
      </c>
      <c r="G65" s="252">
        <f t="shared" ca="1" si="10"/>
        <v>130.38999999999999</v>
      </c>
      <c r="H65" s="252">
        <f t="shared" ca="1" si="10"/>
        <v>1852.78</v>
      </c>
      <c r="I65" s="274">
        <f t="shared" ca="1" si="11"/>
        <v>283.42999999999995</v>
      </c>
      <c r="J65" s="274">
        <f t="shared" ca="1" si="12"/>
        <v>3539.2</v>
      </c>
      <c r="L65" s="235"/>
      <c r="M65" s="235"/>
      <c r="N65" s="235"/>
      <c r="O65" s="235"/>
    </row>
    <row r="66" spans="1:15" ht="15" customHeight="1" x14ac:dyDescent="0.2">
      <c r="B66" s="318" t="s">
        <v>132</v>
      </c>
      <c r="C66" s="252">
        <f t="shared" ca="1" si="10"/>
        <v>176.68</v>
      </c>
      <c r="D66" s="252">
        <f t="shared" ca="1" si="10"/>
        <v>1650.48</v>
      </c>
      <c r="E66" s="252">
        <f t="shared" ca="1" si="10"/>
        <v>177</v>
      </c>
      <c r="F66" s="252">
        <f t="shared" ca="1" si="10"/>
        <v>2074.44</v>
      </c>
      <c r="G66" s="252">
        <f t="shared" ca="1" si="10"/>
        <v>130.38999999999999</v>
      </c>
      <c r="H66" s="252">
        <f t="shared" ca="1" si="10"/>
        <v>1841.12</v>
      </c>
      <c r="I66" s="274">
        <f t="shared" ca="1" si="11"/>
        <v>307.07</v>
      </c>
      <c r="J66" s="274">
        <f t="shared" ca="1" si="12"/>
        <v>3491.6</v>
      </c>
      <c r="L66" s="235"/>
      <c r="M66" s="235"/>
      <c r="N66" s="235"/>
      <c r="O66" s="235"/>
    </row>
    <row r="67" spans="1:15" ht="15" customHeight="1" x14ac:dyDescent="0.2">
      <c r="B67" s="318" t="s">
        <v>133</v>
      </c>
      <c r="C67" s="252">
        <f t="shared" ca="1" si="10"/>
        <v>188.36</v>
      </c>
      <c r="D67" s="252">
        <f t="shared" ca="1" si="10"/>
        <v>1682.62</v>
      </c>
      <c r="E67" s="252">
        <f t="shared" ca="1" si="10"/>
        <v>188.69</v>
      </c>
      <c r="F67" s="252">
        <f t="shared" ca="1" si="10"/>
        <v>2112.9699999999998</v>
      </c>
      <c r="G67" s="252">
        <f t="shared" ca="1" si="10"/>
        <v>130.38999999999999</v>
      </c>
      <c r="H67" s="252">
        <f t="shared" ca="1" si="10"/>
        <v>1850.25</v>
      </c>
      <c r="I67" s="274">
        <f t="shared" ca="1" si="11"/>
        <v>318.75</v>
      </c>
      <c r="J67" s="274">
        <f t="shared" ca="1" si="12"/>
        <v>3532.87</v>
      </c>
      <c r="L67" s="235"/>
      <c r="M67" s="235"/>
      <c r="N67" s="235"/>
      <c r="O67" s="235"/>
    </row>
    <row r="68" spans="1:15" ht="15" customHeight="1" x14ac:dyDescent="0.2">
      <c r="B68" s="318" t="s">
        <v>134</v>
      </c>
      <c r="C68" s="252">
        <f t="shared" ca="1" si="10"/>
        <v>200.46</v>
      </c>
      <c r="D68" s="252">
        <f t="shared" ca="1" si="10"/>
        <v>1698.92</v>
      </c>
      <c r="E68" s="252">
        <f t="shared" ca="1" si="10"/>
        <v>200.79</v>
      </c>
      <c r="F68" s="252">
        <f t="shared" ca="1" si="10"/>
        <v>2125.38</v>
      </c>
      <c r="G68" s="252">
        <f t="shared" ca="1" si="10"/>
        <v>130.38999999999999</v>
      </c>
      <c r="H68" s="252">
        <f t="shared" ca="1" si="10"/>
        <v>1864.54</v>
      </c>
      <c r="I68" s="274">
        <f t="shared" ca="1" si="11"/>
        <v>330.85</v>
      </c>
      <c r="J68" s="274">
        <f t="shared" ca="1" si="12"/>
        <v>3563.46</v>
      </c>
      <c r="L68" s="235"/>
      <c r="M68" s="235"/>
      <c r="N68" s="235"/>
      <c r="O68" s="235"/>
    </row>
    <row r="69" spans="1:15" ht="15" customHeight="1" x14ac:dyDescent="0.2">
      <c r="B69" s="318" t="s">
        <v>135</v>
      </c>
      <c r="C69" s="252">
        <f t="shared" ca="1" si="10"/>
        <v>188.44</v>
      </c>
      <c r="D69" s="252">
        <f t="shared" ca="1" si="10"/>
        <v>1690.06</v>
      </c>
      <c r="E69" s="252">
        <f t="shared" ca="1" si="10"/>
        <v>188.76</v>
      </c>
      <c r="F69" s="252">
        <f t="shared" ca="1" si="10"/>
        <v>2120.9499999999998</v>
      </c>
      <c r="G69" s="252">
        <f t="shared" ca="1" si="10"/>
        <v>130.38999999999999</v>
      </c>
      <c r="H69" s="252">
        <f t="shared" ca="1" si="10"/>
        <v>1852.94</v>
      </c>
      <c r="I69" s="274">
        <f t="shared" ca="1" si="11"/>
        <v>318.83</v>
      </c>
      <c r="J69" s="274">
        <f t="shared" ca="1" si="12"/>
        <v>3543</v>
      </c>
      <c r="L69" s="235"/>
      <c r="M69" s="235"/>
      <c r="N69" s="235"/>
      <c r="O69" s="235"/>
    </row>
    <row r="70" spans="1:15" x14ac:dyDescent="0.2">
      <c r="B70" s="245" t="s">
        <v>136</v>
      </c>
      <c r="C70" s="253">
        <f ca="1">IFERROR(AVERAGE(C56:C69),"-")</f>
        <v>178.70928571428573</v>
      </c>
      <c r="D70" s="253">
        <f t="shared" ref="D70:J70" ca="1" si="13">IFERROR(AVERAGE(D56:D69),"-")</f>
        <v>1682.2221428571427</v>
      </c>
      <c r="E70" s="253">
        <f t="shared" ca="1" si="13"/>
        <v>179.03642857142859</v>
      </c>
      <c r="F70" s="253">
        <f t="shared" ca="1" si="13"/>
        <v>2110.6564285714289</v>
      </c>
      <c r="G70" s="253">
        <f t="shared" ca="1" si="13"/>
        <v>130.38999999999993</v>
      </c>
      <c r="H70" s="253">
        <f t="shared" ca="1" si="13"/>
        <v>1851.2799999999995</v>
      </c>
      <c r="I70" s="275">
        <f t="shared" ca="1" si="13"/>
        <v>309.09928571428571</v>
      </c>
      <c r="J70" s="275">
        <f t="shared" ca="1" si="13"/>
        <v>3533.5021428571426</v>
      </c>
    </row>
    <row r="71" spans="1:15" ht="15" customHeight="1" x14ac:dyDescent="0.2">
      <c r="A71" s="238"/>
      <c r="B71" s="245" t="s">
        <v>137</v>
      </c>
      <c r="C71" s="253">
        <f ca="1">IFERROR(C70*1.05,"-")</f>
        <v>187.64475000000002</v>
      </c>
      <c r="D71" s="253">
        <f t="shared" ref="D71:J71" ca="1" si="14">IFERROR(D70*1.05,"-")</f>
        <v>1766.3332499999999</v>
      </c>
      <c r="E71" s="253">
        <f t="shared" ca="1" si="14"/>
        <v>187.98825000000002</v>
      </c>
      <c r="F71" s="253">
        <f t="shared" ca="1" si="14"/>
        <v>2216.1892500000004</v>
      </c>
      <c r="G71" s="253">
        <f t="shared" ca="1" si="14"/>
        <v>136.90949999999992</v>
      </c>
      <c r="H71" s="253">
        <f t="shared" ca="1" si="14"/>
        <v>1943.8439999999996</v>
      </c>
      <c r="I71" s="275">
        <f t="shared" ca="1" si="14"/>
        <v>324.55425000000002</v>
      </c>
      <c r="J71" s="275">
        <f t="shared" ca="1" si="14"/>
        <v>3710.1772499999997</v>
      </c>
      <c r="L71" s="235"/>
      <c r="M71" s="235"/>
      <c r="N71" s="235"/>
      <c r="O71" s="235"/>
    </row>
    <row r="72" spans="1:15" x14ac:dyDescent="0.2">
      <c r="A72" s="239"/>
    </row>
    <row r="73" spans="1:15" x14ac:dyDescent="0.2">
      <c r="A73" s="239"/>
    </row>
    <row r="74" spans="1:15" ht="33.75" customHeight="1" x14ac:dyDescent="0.2">
      <c r="A74" s="239"/>
      <c r="B74" s="240"/>
      <c r="C74" s="241"/>
      <c r="D74" s="241"/>
      <c r="E74" s="241"/>
      <c r="F74" s="241"/>
      <c r="G74" s="241"/>
      <c r="H74" s="241"/>
      <c r="I74" s="241"/>
      <c r="J74" s="241"/>
      <c r="K74" s="241"/>
      <c r="L74" s="241"/>
      <c r="M74" s="241"/>
    </row>
    <row r="75" spans="1:15" ht="24.75" customHeight="1" x14ac:dyDescent="0.2">
      <c r="A75" s="239"/>
      <c r="B75" s="255" t="s">
        <v>140</v>
      </c>
      <c r="C75" s="241"/>
      <c r="D75" s="241"/>
      <c r="E75" s="241"/>
      <c r="F75" s="241"/>
      <c r="G75" s="241"/>
      <c r="H75" s="241"/>
      <c r="I75" s="241"/>
      <c r="J75" s="241"/>
      <c r="K75" s="241"/>
      <c r="L75" s="241"/>
      <c r="M75" s="241"/>
    </row>
    <row r="76" spans="1:15" ht="20.85" customHeight="1" x14ac:dyDescent="0.2">
      <c r="B76" s="256" t="s">
        <v>141</v>
      </c>
      <c r="C76" s="256" t="s">
        <v>142</v>
      </c>
      <c r="D76" s="248"/>
      <c r="E76" s="248"/>
      <c r="F76" s="248"/>
    </row>
    <row r="77" spans="1:15" ht="36.6" customHeight="1" x14ac:dyDescent="0.2">
      <c r="A77" s="239"/>
      <c r="B77" s="257" t="s">
        <v>143</v>
      </c>
      <c r="C77" s="256">
        <v>9</v>
      </c>
      <c r="D77" s="248"/>
      <c r="E77" s="258" t="s">
        <v>144</v>
      </c>
      <c r="F77" s="256">
        <f>VLOOKUP(C6,B77:C97,2,FALSE)</f>
        <v>27</v>
      </c>
      <c r="H77" s="242"/>
    </row>
    <row r="78" spans="1:15" ht="22.35" customHeight="1" x14ac:dyDescent="0.2">
      <c r="A78" s="239"/>
      <c r="B78" s="257" t="s">
        <v>145</v>
      </c>
      <c r="C78" s="256">
        <v>10</v>
      </c>
      <c r="D78" s="248"/>
      <c r="E78" s="248"/>
      <c r="F78" s="248"/>
      <c r="H78" s="242"/>
    </row>
    <row r="79" spans="1:15" ht="33" customHeight="1" x14ac:dyDescent="0.2">
      <c r="A79" s="239"/>
      <c r="B79" s="257" t="s">
        <v>146</v>
      </c>
      <c r="C79" s="256">
        <v>11</v>
      </c>
      <c r="D79" s="248"/>
      <c r="E79" s="248"/>
      <c r="F79" s="248"/>
      <c r="H79" s="242"/>
    </row>
    <row r="80" spans="1:15" ht="23.85" customHeight="1" x14ac:dyDescent="0.2">
      <c r="A80" s="239"/>
      <c r="B80" s="257" t="s">
        <v>147</v>
      </c>
      <c r="C80" s="256">
        <v>13</v>
      </c>
      <c r="D80" s="248"/>
      <c r="E80" s="248"/>
      <c r="F80" s="248"/>
      <c r="H80" s="242"/>
    </row>
    <row r="81" spans="1:8" ht="24" customHeight="1" x14ac:dyDescent="0.2">
      <c r="B81" s="257" t="s">
        <v>148</v>
      </c>
      <c r="C81" s="256">
        <v>14</v>
      </c>
      <c r="D81" s="248"/>
      <c r="E81" s="248"/>
      <c r="F81" s="248"/>
      <c r="H81" s="242"/>
    </row>
    <row r="82" spans="1:8" ht="38.85" customHeight="1" x14ac:dyDescent="0.2">
      <c r="B82" s="257" t="s">
        <v>149</v>
      </c>
      <c r="C82" s="256">
        <v>15</v>
      </c>
      <c r="D82" s="248"/>
      <c r="E82" s="248"/>
      <c r="F82" s="248"/>
      <c r="H82" s="242"/>
    </row>
    <row r="83" spans="1:8" ht="24.75" customHeight="1" x14ac:dyDescent="0.2">
      <c r="B83" s="257" t="s">
        <v>150</v>
      </c>
      <c r="C83" s="256">
        <v>16</v>
      </c>
      <c r="D83" s="248"/>
      <c r="E83" s="248"/>
      <c r="F83" s="248"/>
      <c r="H83" s="242"/>
    </row>
    <row r="84" spans="1:8" ht="31.5" customHeight="1" x14ac:dyDescent="0.2">
      <c r="A84" s="239"/>
      <c r="B84" s="257" t="s">
        <v>151</v>
      </c>
      <c r="C84" s="256">
        <v>17</v>
      </c>
      <c r="D84" s="248"/>
      <c r="E84" s="248"/>
      <c r="F84" s="248"/>
      <c r="H84" s="242"/>
    </row>
    <row r="85" spans="1:8" ht="30" customHeight="1" x14ac:dyDescent="0.2">
      <c r="A85" s="239"/>
      <c r="B85" s="257" t="s">
        <v>152</v>
      </c>
      <c r="C85" s="256">
        <v>18</v>
      </c>
      <c r="D85" s="248"/>
      <c r="E85" s="248"/>
      <c r="F85" s="248"/>
      <c r="H85" s="242"/>
    </row>
    <row r="86" spans="1:8" ht="27.75" customHeight="1" x14ac:dyDescent="0.2">
      <c r="B86" s="257" t="s">
        <v>153</v>
      </c>
      <c r="C86" s="256">
        <v>19</v>
      </c>
      <c r="D86" s="248"/>
      <c r="E86" s="248"/>
      <c r="F86" s="248"/>
      <c r="H86" s="242"/>
    </row>
    <row r="87" spans="1:8" ht="26.85" customHeight="1" x14ac:dyDescent="0.2">
      <c r="A87" s="239"/>
      <c r="B87" s="257" t="s">
        <v>154</v>
      </c>
      <c r="C87" s="256">
        <v>20</v>
      </c>
      <c r="D87" s="248"/>
      <c r="E87" s="248"/>
      <c r="F87" s="248"/>
      <c r="H87" s="242"/>
    </row>
    <row r="88" spans="1:8" ht="26.25" customHeight="1" x14ac:dyDescent="0.2">
      <c r="A88" s="239"/>
      <c r="B88" s="257" t="s">
        <v>155</v>
      </c>
      <c r="C88" s="256">
        <v>21</v>
      </c>
      <c r="D88" s="248"/>
      <c r="E88" s="248"/>
      <c r="F88" s="248"/>
      <c r="H88" s="242"/>
    </row>
    <row r="89" spans="1:8" ht="33" customHeight="1" x14ac:dyDescent="0.2">
      <c r="A89" s="239"/>
      <c r="B89" s="257" t="s">
        <v>156</v>
      </c>
      <c r="C89" s="256">
        <v>22</v>
      </c>
      <c r="D89" s="248"/>
      <c r="E89" s="248"/>
      <c r="F89" s="248"/>
      <c r="H89" s="242"/>
    </row>
    <row r="90" spans="1:8" ht="23.25" customHeight="1" x14ac:dyDescent="0.2">
      <c r="A90" s="239"/>
      <c r="B90" s="257" t="s">
        <v>157</v>
      </c>
      <c r="C90" s="256">
        <v>23</v>
      </c>
      <c r="D90" s="248"/>
      <c r="E90" s="248"/>
      <c r="F90" s="248"/>
      <c r="H90" s="242"/>
    </row>
    <row r="91" spans="1:8" ht="26.85" customHeight="1" x14ac:dyDescent="0.2">
      <c r="A91" s="239"/>
      <c r="B91" s="257" t="s">
        <v>158</v>
      </c>
      <c r="C91" s="256">
        <v>24</v>
      </c>
      <c r="D91" s="248"/>
      <c r="E91" s="248"/>
      <c r="F91" s="248"/>
      <c r="H91" s="242"/>
    </row>
    <row r="92" spans="1:8" ht="13.5" customHeight="1" x14ac:dyDescent="0.2">
      <c r="A92" s="239"/>
      <c r="B92" s="257" t="s">
        <v>110</v>
      </c>
      <c r="C92" s="256">
        <v>25</v>
      </c>
      <c r="D92" s="248"/>
      <c r="E92" s="248"/>
      <c r="F92" s="248"/>
      <c r="H92" s="242"/>
    </row>
    <row r="93" spans="1:8" ht="13.35" customHeight="1" x14ac:dyDescent="0.2">
      <c r="A93" s="239"/>
      <c r="B93" s="257" t="s">
        <v>159</v>
      </c>
      <c r="C93" s="256">
        <v>27</v>
      </c>
      <c r="D93" s="248"/>
      <c r="E93" s="248"/>
      <c r="F93" s="248"/>
      <c r="H93" s="242"/>
    </row>
    <row r="94" spans="1:8" ht="29.25" customHeight="1" x14ac:dyDescent="0.2">
      <c r="A94" s="239"/>
      <c r="B94" s="257" t="s">
        <v>160</v>
      </c>
      <c r="C94" s="256">
        <v>28</v>
      </c>
      <c r="D94" s="248"/>
      <c r="E94" s="248"/>
      <c r="F94" s="248"/>
      <c r="H94" s="242"/>
    </row>
    <row r="95" spans="1:8" x14ac:dyDescent="0.2">
      <c r="A95" s="239"/>
      <c r="B95" s="257" t="s">
        <v>161</v>
      </c>
      <c r="C95" s="256">
        <v>29</v>
      </c>
      <c r="D95" s="248"/>
      <c r="E95" s="248"/>
      <c r="F95" s="248"/>
      <c r="H95" s="242"/>
    </row>
    <row r="96" spans="1:8" x14ac:dyDescent="0.2">
      <c r="B96" s="257" t="s">
        <v>162</v>
      </c>
      <c r="C96" s="256">
        <v>30</v>
      </c>
      <c r="D96" s="248"/>
      <c r="E96" s="248"/>
      <c r="F96" s="248"/>
      <c r="H96" s="242"/>
    </row>
    <row r="97" spans="1:6" x14ac:dyDescent="0.2">
      <c r="A97" s="239"/>
      <c r="B97" s="257" t="s">
        <v>163</v>
      </c>
      <c r="C97" s="256">
        <v>31</v>
      </c>
      <c r="D97" s="248"/>
      <c r="E97" s="248"/>
      <c r="F97" s="248"/>
    </row>
    <row r="98" spans="1:6" x14ac:dyDescent="0.2">
      <c r="A98" s="239"/>
    </row>
    <row r="99" spans="1:6" x14ac:dyDescent="0.2">
      <c r="A99" s="239"/>
    </row>
    <row r="100" spans="1:6" x14ac:dyDescent="0.2">
      <c r="A100" s="239"/>
    </row>
    <row r="102" spans="1:6" x14ac:dyDescent="0.2">
      <c r="A102" s="239"/>
    </row>
    <row r="103" spans="1:6" x14ac:dyDescent="0.2">
      <c r="A103" s="239"/>
    </row>
    <row r="104" spans="1:6" x14ac:dyDescent="0.2">
      <c r="A104" s="239"/>
    </row>
    <row r="105" spans="1:6" x14ac:dyDescent="0.2">
      <c r="A105" s="239"/>
    </row>
    <row r="107" spans="1:6" x14ac:dyDescent="0.2">
      <c r="A107" s="239"/>
    </row>
    <row r="108" spans="1:6" x14ac:dyDescent="0.2">
      <c r="A108" s="239"/>
    </row>
    <row r="109" spans="1:6" x14ac:dyDescent="0.2">
      <c r="A109" s="239"/>
    </row>
    <row r="110" spans="1:6" x14ac:dyDescent="0.2">
      <c r="A110" s="239"/>
    </row>
    <row r="112" spans="1:6" x14ac:dyDescent="0.2">
      <c r="A112" s="239"/>
    </row>
    <row r="113" spans="1:1" x14ac:dyDescent="0.2">
      <c r="A113" s="239"/>
    </row>
    <row r="114" spans="1:1" x14ac:dyDescent="0.2">
      <c r="A114" s="239"/>
    </row>
    <row r="115" spans="1:1" x14ac:dyDescent="0.2">
      <c r="A115" s="239"/>
    </row>
    <row r="117" spans="1:1" x14ac:dyDescent="0.2">
      <c r="A117" s="239"/>
    </row>
    <row r="118" spans="1:1" x14ac:dyDescent="0.2">
      <c r="A118" s="239"/>
    </row>
    <row r="119" spans="1:1" x14ac:dyDescent="0.2">
      <c r="A119" s="239"/>
    </row>
    <row r="120" spans="1:1" x14ac:dyDescent="0.2">
      <c r="A120" s="239"/>
    </row>
  </sheetData>
  <mergeCells count="16">
    <mergeCell ref="B3:H3"/>
    <mergeCell ref="I12:J12"/>
    <mergeCell ref="I33:J33"/>
    <mergeCell ref="B33:B34"/>
    <mergeCell ref="C33:D33"/>
    <mergeCell ref="E33:F33"/>
    <mergeCell ref="G33:H33"/>
    <mergeCell ref="B12:B13"/>
    <mergeCell ref="C12:D12"/>
    <mergeCell ref="E12:F12"/>
    <mergeCell ref="G12:H12"/>
    <mergeCell ref="B54:B55"/>
    <mergeCell ref="C54:D54"/>
    <mergeCell ref="E54:F54"/>
    <mergeCell ref="G54:H54"/>
    <mergeCell ref="I54:J54"/>
  </mergeCells>
  <dataValidations count="1">
    <dataValidation type="list" allowBlank="1" showInputMessage="1" showErrorMessage="1" sqref="C6" xr:uid="{00000000-0002-0000-0300-000000000000}">
      <formula1>$B$77:$B$97</formula1>
    </dataValidation>
  </dataValidations>
  <pageMargins left="0.7" right="0.7" top="0.75" bottom="0.75" header="0.3" footer="0.3"/>
  <pageSetup scale="52"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tint="0.79998168889431442"/>
    <pageSetUpPr autoPageBreaks="0"/>
  </sheetPr>
  <dimension ref="A1:BH260"/>
  <sheetViews>
    <sheetView zoomScaleNormal="100" workbookViewId="0"/>
  </sheetViews>
  <sheetFormatPr defaultColWidth="9" defaultRowHeight="11.25" zeroHeight="1" x14ac:dyDescent="0.15"/>
  <cols>
    <col min="1" max="1" width="4" style="78" customWidth="1"/>
    <col min="2" max="2" width="19.875" style="78" customWidth="1"/>
    <col min="3" max="3" width="19" style="78" customWidth="1"/>
    <col min="4" max="13" width="12.625" style="78" customWidth="1"/>
    <col min="14" max="14" width="2.125" style="78" customWidth="1"/>
    <col min="15" max="16" width="12.625" style="78" customWidth="1"/>
    <col min="17" max="17" width="16.375" style="78" customWidth="1"/>
    <col min="18" max="28" width="12.625" style="78" customWidth="1"/>
    <col min="29" max="29" width="2.125" style="78" customWidth="1"/>
    <col min="30" max="43" width="12.625" style="78" customWidth="1"/>
    <col min="44" max="44" width="2.125" style="78" customWidth="1"/>
    <col min="45" max="58" width="12.625" style="78" customWidth="1"/>
    <col min="59" max="59" width="2.125" style="78" customWidth="1"/>
    <col min="60" max="60" width="9" style="78" customWidth="1"/>
    <col min="61" max="16384" width="9" style="78"/>
  </cols>
  <sheetData>
    <row r="1" spans="1:60" s="64" customFormat="1" ht="12.6" customHeight="1" x14ac:dyDescent="0.2">
      <c r="A1" s="205"/>
    </row>
    <row r="2" spans="1:60" s="64" customFormat="1" ht="18.600000000000001" customHeight="1" x14ac:dyDescent="0.25">
      <c r="A2" s="205"/>
      <c r="B2" s="24" t="s">
        <v>164</v>
      </c>
      <c r="C2" s="24"/>
      <c r="D2" s="24"/>
    </row>
    <row r="3" spans="1:60" s="64" customFormat="1" ht="23.25" customHeight="1" x14ac:dyDescent="0.2">
      <c r="A3" s="205"/>
      <c r="B3" s="433" t="s">
        <v>165</v>
      </c>
      <c r="C3" s="433"/>
      <c r="D3" s="433"/>
      <c r="E3" s="433"/>
      <c r="F3" s="433"/>
      <c r="G3" s="433"/>
      <c r="H3" s="433"/>
      <c r="I3" s="433"/>
      <c r="J3" s="433"/>
      <c r="K3" s="433"/>
      <c r="L3" s="433"/>
      <c r="M3" s="433"/>
      <c r="N3" s="433"/>
      <c r="O3" s="433"/>
      <c r="P3" s="433"/>
      <c r="Q3" s="433"/>
      <c r="R3" s="66"/>
      <c r="S3" s="66"/>
      <c r="T3" s="66"/>
      <c r="U3" s="66"/>
      <c r="V3" s="66"/>
      <c r="W3" s="66"/>
      <c r="X3" s="66"/>
      <c r="Y3" s="66"/>
      <c r="Z3" s="66"/>
      <c r="AA3" s="66"/>
      <c r="AB3" s="66"/>
      <c r="AC3" s="66"/>
      <c r="AD3" s="66"/>
      <c r="AE3" s="66"/>
      <c r="AF3" s="66"/>
      <c r="AG3" s="66"/>
      <c r="AH3" s="66"/>
      <c r="AI3" s="66"/>
      <c r="AR3" s="66"/>
      <c r="BG3" s="66"/>
    </row>
    <row r="4" spans="1:60" s="64" customFormat="1" ht="16.350000000000001" customHeight="1" x14ac:dyDescent="0.2">
      <c r="A4" s="205"/>
      <c r="B4" s="140"/>
      <c r="C4" s="140"/>
      <c r="D4" s="140"/>
      <c r="E4" s="140"/>
      <c r="F4" s="65"/>
      <c r="G4" s="65"/>
      <c r="H4" s="65"/>
      <c r="I4" s="65"/>
      <c r="J4" s="65"/>
      <c r="K4" s="65"/>
      <c r="L4" s="65"/>
      <c r="M4" s="65"/>
      <c r="N4" s="65"/>
      <c r="O4" s="65"/>
      <c r="P4" s="65"/>
      <c r="R4" s="66"/>
      <c r="S4" s="66"/>
      <c r="T4" s="66"/>
      <c r="U4" s="66"/>
      <c r="V4" s="66"/>
      <c r="W4" s="66"/>
      <c r="X4" s="66"/>
      <c r="Y4" s="66"/>
      <c r="Z4" s="66"/>
      <c r="AA4" s="66"/>
      <c r="AB4" s="66"/>
      <c r="AC4" s="65"/>
      <c r="AD4" s="66"/>
      <c r="AE4" s="66"/>
      <c r="AF4" s="66"/>
      <c r="AG4" s="66"/>
      <c r="AH4" s="66"/>
      <c r="AI4" s="66"/>
      <c r="AR4" s="65"/>
      <c r="BG4" s="65"/>
    </row>
    <row r="5" spans="1:60" x14ac:dyDescent="0.15"/>
    <row r="6" spans="1:60" s="164" customFormat="1" ht="10.5" customHeight="1" x14ac:dyDescent="0.15">
      <c r="B6" s="165" t="s">
        <v>166</v>
      </c>
    </row>
    <row r="7" spans="1:60" s="166" customFormat="1" ht="10.5" customHeight="1" x14ac:dyDescent="0.15">
      <c r="B7" s="167"/>
    </row>
    <row r="8" spans="1:60" s="170" customFormat="1" ht="17.100000000000001" customHeight="1" x14ac:dyDescent="0.2">
      <c r="B8" s="321" t="s">
        <v>111</v>
      </c>
      <c r="C8" s="173"/>
      <c r="D8" s="173"/>
      <c r="E8" s="173"/>
      <c r="F8" s="173"/>
      <c r="G8" s="173"/>
      <c r="H8" s="173"/>
      <c r="I8" s="173"/>
      <c r="J8" s="173"/>
      <c r="K8" s="173"/>
      <c r="L8" s="173"/>
      <c r="M8" s="173"/>
      <c r="N8" s="173"/>
      <c r="O8" s="173"/>
      <c r="P8" s="173"/>
      <c r="Q8" s="173"/>
      <c r="R8" s="173"/>
      <c r="S8" s="173"/>
      <c r="T8" s="173"/>
      <c r="U8" s="173"/>
      <c r="V8" s="173"/>
      <c r="W8" s="173"/>
      <c r="X8" s="173"/>
      <c r="Y8" s="173"/>
      <c r="Z8" s="173"/>
      <c r="AA8" s="173"/>
      <c r="AB8" s="173"/>
      <c r="AC8" s="173"/>
      <c r="AD8" s="173"/>
      <c r="AE8" s="173"/>
      <c r="AF8" s="173"/>
      <c r="AG8" s="173"/>
      <c r="AH8" s="173"/>
      <c r="AI8" s="173"/>
      <c r="AJ8" s="173"/>
      <c r="AK8" s="173"/>
      <c r="AL8" s="173"/>
      <c r="AM8" s="173"/>
      <c r="AN8" s="173"/>
      <c r="AO8" s="173"/>
      <c r="AP8" s="173"/>
      <c r="AQ8" s="173"/>
      <c r="AR8" s="173"/>
      <c r="AS8" s="173"/>
      <c r="AT8" s="173"/>
      <c r="AU8" s="173"/>
      <c r="AV8" s="173"/>
      <c r="AW8" s="173"/>
      <c r="AX8" s="173"/>
      <c r="AY8" s="173"/>
      <c r="AZ8" s="173"/>
      <c r="BA8" s="173"/>
      <c r="BB8" s="173"/>
      <c r="BC8" s="173"/>
      <c r="BD8" s="173"/>
      <c r="BE8" s="173"/>
      <c r="BF8" s="173"/>
      <c r="BG8" s="173"/>
      <c r="BH8" s="174"/>
    </row>
    <row r="9" spans="1:60" s="170" customFormat="1" ht="10.5" customHeight="1" x14ac:dyDescent="0.2">
      <c r="B9" s="168"/>
    </row>
    <row r="10" spans="1:60" s="105" customFormat="1" ht="10.5" customHeight="1" x14ac:dyDescent="0.2">
      <c r="B10" s="175" t="s">
        <v>113</v>
      </c>
      <c r="C10" s="176"/>
      <c r="D10" s="176"/>
      <c r="E10" s="176"/>
      <c r="F10" s="176"/>
      <c r="G10" s="176"/>
      <c r="H10" s="176"/>
      <c r="I10" s="176"/>
      <c r="J10" s="176"/>
      <c r="K10" s="176"/>
      <c r="L10" s="176"/>
      <c r="M10" s="176"/>
      <c r="N10" s="176"/>
      <c r="O10" s="177"/>
      <c r="P10" s="171"/>
      <c r="Q10" s="175" t="s">
        <v>114</v>
      </c>
      <c r="R10" s="176"/>
      <c r="S10" s="176"/>
      <c r="T10" s="176"/>
      <c r="U10" s="176"/>
      <c r="V10" s="176"/>
      <c r="W10" s="176"/>
      <c r="X10" s="176"/>
      <c r="Y10" s="176"/>
      <c r="Z10" s="176"/>
      <c r="AA10" s="176"/>
      <c r="AB10" s="176"/>
      <c r="AC10" s="176"/>
      <c r="AD10" s="177"/>
      <c r="AF10" s="175" t="s">
        <v>115</v>
      </c>
      <c r="AG10" s="176"/>
      <c r="AH10" s="176"/>
      <c r="AI10" s="176"/>
      <c r="AJ10" s="176"/>
      <c r="AK10" s="176"/>
      <c r="AL10" s="176"/>
      <c r="AM10" s="176"/>
      <c r="AN10" s="176"/>
      <c r="AO10" s="176"/>
      <c r="AP10" s="176"/>
      <c r="AQ10" s="176"/>
      <c r="AR10" s="176"/>
      <c r="AS10" s="177"/>
      <c r="AT10" s="171"/>
      <c r="AU10" s="175" t="s">
        <v>116</v>
      </c>
      <c r="AV10" s="176"/>
      <c r="AW10" s="176"/>
      <c r="AX10" s="176"/>
      <c r="AY10" s="176"/>
      <c r="AZ10" s="176"/>
      <c r="BA10" s="176"/>
      <c r="BB10" s="176"/>
      <c r="BC10" s="176"/>
      <c r="BD10" s="176"/>
      <c r="BE10" s="176"/>
      <c r="BF10" s="176"/>
      <c r="BG10" s="176"/>
      <c r="BH10" s="177"/>
    </row>
    <row r="11" spans="1:60" s="166" customFormat="1" ht="10.5" customHeight="1" x14ac:dyDescent="0.2">
      <c r="B11" s="169"/>
      <c r="C11" s="169"/>
      <c r="D11" s="169"/>
      <c r="E11" s="169"/>
      <c r="F11" s="169"/>
      <c r="G11" s="169"/>
      <c r="H11" s="169"/>
      <c r="I11" s="169"/>
      <c r="J11" s="169"/>
      <c r="K11" s="169"/>
      <c r="L11" s="169"/>
      <c r="M11" s="169"/>
      <c r="N11" s="169"/>
      <c r="O11" s="169"/>
      <c r="P11" s="169"/>
      <c r="Q11" s="169"/>
      <c r="R11" s="169"/>
      <c r="S11" s="169"/>
      <c r="T11" s="169"/>
      <c r="U11" s="169"/>
      <c r="V11" s="169"/>
      <c r="W11" s="169"/>
      <c r="X11" s="169"/>
      <c r="Y11" s="169"/>
      <c r="Z11" s="169"/>
      <c r="AA11" s="169"/>
      <c r="AB11" s="169"/>
      <c r="AC11" s="169"/>
      <c r="AF11" s="169"/>
      <c r="AG11" s="169"/>
      <c r="AH11" s="169"/>
      <c r="AI11" s="169"/>
      <c r="AJ11" s="169"/>
      <c r="AK11" s="169"/>
      <c r="AL11" s="169"/>
      <c r="AM11" s="169"/>
      <c r="AN11" s="169"/>
      <c r="AO11" s="169"/>
      <c r="AP11" s="169"/>
      <c r="AQ11" s="169"/>
      <c r="AR11" s="169"/>
      <c r="AS11" s="169"/>
      <c r="AT11" s="169"/>
      <c r="AU11" s="169"/>
      <c r="AV11" s="169"/>
      <c r="AW11" s="169"/>
      <c r="AX11" s="169"/>
      <c r="AY11" s="169"/>
      <c r="AZ11" s="169"/>
      <c r="BA11" s="169"/>
      <c r="BB11" s="169"/>
      <c r="BC11" s="169"/>
      <c r="BD11" s="169"/>
      <c r="BE11" s="169"/>
      <c r="BF11" s="169"/>
      <c r="BG11" s="169"/>
    </row>
    <row r="12" spans="1:60" s="166" customFormat="1" ht="38.25" customHeight="1" x14ac:dyDescent="0.2">
      <c r="B12" s="81" t="s">
        <v>167</v>
      </c>
      <c r="C12" s="97" t="s">
        <v>168</v>
      </c>
      <c r="D12" s="97" t="s">
        <v>169</v>
      </c>
      <c r="E12" s="97" t="s">
        <v>170</v>
      </c>
      <c r="F12" s="97" t="s">
        <v>171</v>
      </c>
      <c r="G12" s="97" t="s">
        <v>172</v>
      </c>
      <c r="H12" s="97" t="s">
        <v>173</v>
      </c>
      <c r="I12" s="97" t="s">
        <v>174</v>
      </c>
      <c r="J12" s="97" t="s">
        <v>175</v>
      </c>
      <c r="K12" s="97" t="s">
        <v>176</v>
      </c>
      <c r="L12" s="97" t="s">
        <v>177</v>
      </c>
      <c r="M12" s="97" t="s">
        <v>178</v>
      </c>
      <c r="N12" s="27"/>
      <c r="O12" s="370" t="s">
        <v>179</v>
      </c>
      <c r="P12" s="5"/>
      <c r="Q12" s="81" t="s">
        <v>167</v>
      </c>
      <c r="R12" s="97" t="s">
        <v>168</v>
      </c>
      <c r="S12" s="97" t="s">
        <v>169</v>
      </c>
      <c r="T12" s="97" t="s">
        <v>170</v>
      </c>
      <c r="U12" s="97" t="s">
        <v>171</v>
      </c>
      <c r="V12" s="97" t="s">
        <v>172</v>
      </c>
      <c r="W12" s="97" t="s">
        <v>173</v>
      </c>
      <c r="X12" s="97" t="s">
        <v>174</v>
      </c>
      <c r="Y12" s="97" t="s">
        <v>175</v>
      </c>
      <c r="Z12" s="97" t="s">
        <v>176</v>
      </c>
      <c r="AA12" s="97" t="s">
        <v>177</v>
      </c>
      <c r="AB12" s="97" t="s">
        <v>178</v>
      </c>
      <c r="AC12" s="27"/>
      <c r="AD12" s="370" t="s">
        <v>179</v>
      </c>
      <c r="AF12" s="81" t="s">
        <v>167</v>
      </c>
      <c r="AG12" s="97" t="s">
        <v>168</v>
      </c>
      <c r="AH12" s="97" t="s">
        <v>169</v>
      </c>
      <c r="AI12" s="97" t="s">
        <v>170</v>
      </c>
      <c r="AJ12" s="97" t="s">
        <v>171</v>
      </c>
      <c r="AK12" s="97" t="s">
        <v>172</v>
      </c>
      <c r="AL12" s="97" t="s">
        <v>173</v>
      </c>
      <c r="AM12" s="97" t="s">
        <v>174</v>
      </c>
      <c r="AN12" s="97" t="s">
        <v>175</v>
      </c>
      <c r="AO12" s="97" t="s">
        <v>176</v>
      </c>
      <c r="AP12" s="97" t="s">
        <v>177</v>
      </c>
      <c r="AQ12" s="97" t="s">
        <v>178</v>
      </c>
      <c r="AR12" s="27"/>
      <c r="AS12" s="370" t="s">
        <v>179</v>
      </c>
      <c r="AT12" s="5"/>
      <c r="AU12" s="81" t="s">
        <v>167</v>
      </c>
      <c r="AV12" s="97" t="s">
        <v>168</v>
      </c>
      <c r="AW12" s="97" t="s">
        <v>169</v>
      </c>
      <c r="AX12" s="97" t="s">
        <v>170</v>
      </c>
      <c r="AY12" s="97" t="s">
        <v>171</v>
      </c>
      <c r="AZ12" s="97" t="s">
        <v>172</v>
      </c>
      <c r="BA12" s="97" t="s">
        <v>173</v>
      </c>
      <c r="BB12" s="97" t="s">
        <v>174</v>
      </c>
      <c r="BC12" s="97" t="s">
        <v>175</v>
      </c>
      <c r="BD12" s="97" t="s">
        <v>176</v>
      </c>
      <c r="BE12" s="97" t="s">
        <v>177</v>
      </c>
      <c r="BF12" s="97" t="s">
        <v>178</v>
      </c>
      <c r="BG12" s="27"/>
      <c r="BH12" s="370" t="s">
        <v>179</v>
      </c>
    </row>
    <row r="13" spans="1:60" s="166" customFormat="1" ht="10.5" customHeight="1" x14ac:dyDescent="0.2">
      <c r="B13" s="123" t="s">
        <v>180</v>
      </c>
      <c r="C13" s="35" t="str">
        <f>ElecSingle_Other_Nil!K183</f>
        <v>-</v>
      </c>
      <c r="D13" s="35" t="str">
        <f>ElecSingle_Other_Nil!L183</f>
        <v>-</v>
      </c>
      <c r="E13" s="35" t="str">
        <f>ElecSingle_Other_Nil!M183</f>
        <v>-</v>
      </c>
      <c r="F13" s="35" t="str">
        <f>ElecSingle_Other_Nil!N183</f>
        <v>-</v>
      </c>
      <c r="G13" s="35" t="str">
        <f>ElecSingle_Other_Nil!Q183</f>
        <v>-</v>
      </c>
      <c r="H13" s="35" t="str">
        <f>ElecSingle_Other_Nil!R183</f>
        <v>-</v>
      </c>
      <c r="I13" s="35" t="str">
        <f>ElecSingle_Other_Nil!S183</f>
        <v>-</v>
      </c>
      <c r="J13" s="35" t="str">
        <f>ElecSingle_Other_Nil!T183</f>
        <v>-</v>
      </c>
      <c r="K13" s="35" t="str">
        <f>ElecSingle_Other_Nil!U183</f>
        <v>-</v>
      </c>
      <c r="L13" s="35" t="str">
        <f>ElecSingle_Other_Nil!V183</f>
        <v>-</v>
      </c>
      <c r="M13" s="35" t="str">
        <f>ElecSingle_Other_Nil!W183</f>
        <v>-</v>
      </c>
      <c r="N13" s="27"/>
      <c r="O13" s="35" t="str">
        <f>ElecSingle_Other_Nil!Y183</f>
        <v>-</v>
      </c>
      <c r="P13" s="5"/>
      <c r="Q13" s="123" t="s">
        <v>180</v>
      </c>
      <c r="R13" s="35" t="str">
        <f>ElecMulti_Other_Nil!K183</f>
        <v>-</v>
      </c>
      <c r="S13" s="35" t="str">
        <f>ElecMulti_Other_Nil!L183</f>
        <v>-</v>
      </c>
      <c r="T13" s="35" t="str">
        <f>ElecMulti_Other_Nil!M183</f>
        <v>-</v>
      </c>
      <c r="U13" s="35" t="str">
        <f>ElecMulti_Other_Nil!N183</f>
        <v>-</v>
      </c>
      <c r="V13" s="35" t="str">
        <f>ElecMulti_Other_Nil!Q183</f>
        <v>-</v>
      </c>
      <c r="W13" s="35" t="str">
        <f>ElecMulti_Other_Nil!R183</f>
        <v>-</v>
      </c>
      <c r="X13" s="35" t="str">
        <f>ElecMulti_Other_Nil!S183</f>
        <v>-</v>
      </c>
      <c r="Y13" s="35" t="str">
        <f>ElecMulti_Other_Nil!T183</f>
        <v>-</v>
      </c>
      <c r="Z13" s="35" t="str">
        <f>ElecMulti_Other_Nil!U183</f>
        <v>-</v>
      </c>
      <c r="AA13" s="35" t="str">
        <f>ElecMulti_Other_Nil!V183</f>
        <v>-</v>
      </c>
      <c r="AB13" s="35" t="str">
        <f>ElecMulti_Other_Nil!W183</f>
        <v>-</v>
      </c>
      <c r="AC13" s="27"/>
      <c r="AD13" s="35" t="str">
        <f>ElecMulti_Other_Nil!Y183</f>
        <v>-</v>
      </c>
      <c r="AF13" s="123" t="s">
        <v>180</v>
      </c>
      <c r="AG13" s="35" t="str">
        <f>Gas_Other_Nil!K183</f>
        <v>-</v>
      </c>
      <c r="AH13" s="35" t="str">
        <f>Gas_Other_Nil!L183</f>
        <v>-</v>
      </c>
      <c r="AI13" s="35" t="str">
        <f>Gas_Other_Nil!M183</f>
        <v>-</v>
      </c>
      <c r="AJ13" s="35" t="str">
        <f>Gas_Other_Nil!N183</f>
        <v>-</v>
      </c>
      <c r="AK13" s="35" t="str">
        <f>Gas_Other_Nil!Q183</f>
        <v>-</v>
      </c>
      <c r="AL13" s="35" t="str">
        <f>Gas_Other_Nil!R183</f>
        <v>-</v>
      </c>
      <c r="AM13" s="35" t="str">
        <f>Gas_Other_Nil!S183</f>
        <v>-</v>
      </c>
      <c r="AN13" s="35" t="str">
        <f>Gas_Other_Nil!T183</f>
        <v>-</v>
      </c>
      <c r="AO13" s="35" t="str">
        <f>Gas_Other_Nil!U183</f>
        <v>-</v>
      </c>
      <c r="AP13" s="35" t="str">
        <f>Gas_Other_Nil!V183</f>
        <v>-</v>
      </c>
      <c r="AQ13" s="35" t="str">
        <f>Gas_Other_Nil!W183</f>
        <v>-</v>
      </c>
      <c r="AR13" s="27"/>
      <c r="AS13" s="35" t="str">
        <f>Gas_Other_Nil!Y183</f>
        <v>-</v>
      </c>
      <c r="AT13" s="5"/>
      <c r="AU13" s="123" t="s">
        <v>180</v>
      </c>
      <c r="AV13" s="35" t="str">
        <f t="shared" ref="AV13:BF13" si="0">IFERROR(C13+AG13,"-")</f>
        <v>-</v>
      </c>
      <c r="AW13" s="35" t="str">
        <f t="shared" si="0"/>
        <v>-</v>
      </c>
      <c r="AX13" s="35" t="str">
        <f t="shared" si="0"/>
        <v>-</v>
      </c>
      <c r="AY13" s="35" t="str">
        <f t="shared" si="0"/>
        <v>-</v>
      </c>
      <c r="AZ13" s="35" t="str">
        <f t="shared" si="0"/>
        <v>-</v>
      </c>
      <c r="BA13" s="35" t="str">
        <f t="shared" si="0"/>
        <v>-</v>
      </c>
      <c r="BB13" s="35" t="str">
        <f t="shared" si="0"/>
        <v>-</v>
      </c>
      <c r="BC13" s="35" t="str">
        <f t="shared" si="0"/>
        <v>-</v>
      </c>
      <c r="BD13" s="35" t="str">
        <f t="shared" si="0"/>
        <v>-</v>
      </c>
      <c r="BE13" s="35" t="str">
        <f t="shared" si="0"/>
        <v>-</v>
      </c>
      <c r="BF13" s="35" t="str">
        <f t="shared" si="0"/>
        <v>-</v>
      </c>
      <c r="BG13" s="27"/>
      <c r="BH13" s="35" t="str">
        <f t="shared" ref="BH13:BH24" si="1">IFERROR(O13+AS13,"-")</f>
        <v>-</v>
      </c>
    </row>
    <row r="14" spans="1:60" s="166" customFormat="1" ht="10.5" customHeight="1" x14ac:dyDescent="0.2">
      <c r="B14" s="123" t="s">
        <v>181</v>
      </c>
      <c r="C14" s="35" t="str">
        <f>ElecSingle_Other_Nil!K184</f>
        <v>-</v>
      </c>
      <c r="D14" s="35" t="str">
        <f>ElecSingle_Other_Nil!L184</f>
        <v>-</v>
      </c>
      <c r="E14" s="35" t="str">
        <f>ElecSingle_Other_Nil!M184</f>
        <v>-</v>
      </c>
      <c r="F14" s="35" t="str">
        <f>ElecSingle_Other_Nil!N184</f>
        <v>-</v>
      </c>
      <c r="G14" s="35" t="str">
        <f>ElecSingle_Other_Nil!Q184</f>
        <v>-</v>
      </c>
      <c r="H14" s="35" t="str">
        <f>ElecSingle_Other_Nil!R184</f>
        <v>-</v>
      </c>
      <c r="I14" s="35" t="str">
        <f>ElecSingle_Other_Nil!S184</f>
        <v>-</v>
      </c>
      <c r="J14" s="35" t="str">
        <f>ElecSingle_Other_Nil!T184</f>
        <v>-</v>
      </c>
      <c r="K14" s="35" t="str">
        <f>ElecSingle_Other_Nil!U184</f>
        <v>-</v>
      </c>
      <c r="L14" s="35" t="str">
        <f>ElecSingle_Other_Nil!V184</f>
        <v>-</v>
      </c>
      <c r="M14" s="35" t="str">
        <f>ElecSingle_Other_Nil!W184</f>
        <v>-</v>
      </c>
      <c r="N14" s="27"/>
      <c r="O14" s="35" t="str">
        <f>ElecSingle_Other_Nil!Y184</f>
        <v>-</v>
      </c>
      <c r="P14" s="5"/>
      <c r="Q14" s="123" t="s">
        <v>181</v>
      </c>
      <c r="R14" s="35" t="str">
        <f>ElecMulti_Other_Nil!K184</f>
        <v>-</v>
      </c>
      <c r="S14" s="35" t="str">
        <f>ElecMulti_Other_Nil!L184</f>
        <v>-</v>
      </c>
      <c r="T14" s="35" t="str">
        <f>ElecMulti_Other_Nil!M184</f>
        <v>-</v>
      </c>
      <c r="U14" s="35" t="str">
        <f>ElecMulti_Other_Nil!N184</f>
        <v>-</v>
      </c>
      <c r="V14" s="35" t="str">
        <f>ElecMulti_Other_Nil!Q184</f>
        <v>-</v>
      </c>
      <c r="W14" s="35" t="str">
        <f>ElecMulti_Other_Nil!R184</f>
        <v>-</v>
      </c>
      <c r="X14" s="35" t="str">
        <f>ElecMulti_Other_Nil!S184</f>
        <v>-</v>
      </c>
      <c r="Y14" s="35" t="str">
        <f>ElecMulti_Other_Nil!T184</f>
        <v>-</v>
      </c>
      <c r="Z14" s="35" t="str">
        <f>ElecMulti_Other_Nil!U184</f>
        <v>-</v>
      </c>
      <c r="AA14" s="35" t="str">
        <f>ElecMulti_Other_Nil!V184</f>
        <v>-</v>
      </c>
      <c r="AB14" s="35" t="str">
        <f>ElecMulti_Other_Nil!W184</f>
        <v>-</v>
      </c>
      <c r="AC14" s="27"/>
      <c r="AD14" s="35" t="str">
        <f>ElecMulti_Other_Nil!Y184</f>
        <v>-</v>
      </c>
      <c r="AF14" s="123" t="s">
        <v>181</v>
      </c>
      <c r="AG14" s="35"/>
      <c r="AH14" s="35"/>
      <c r="AI14" s="35"/>
      <c r="AJ14" s="35"/>
      <c r="AK14" s="35"/>
      <c r="AL14" s="35"/>
      <c r="AM14" s="35"/>
      <c r="AN14" s="35"/>
      <c r="AO14" s="35"/>
      <c r="AP14" s="35"/>
      <c r="AQ14" s="35"/>
      <c r="AR14" s="27"/>
      <c r="AS14" s="35"/>
      <c r="AT14" s="5"/>
      <c r="AU14" s="123" t="s">
        <v>181</v>
      </c>
      <c r="AV14" s="35" t="str">
        <f t="shared" ref="AV14:AV24" si="2">IFERROR(C14+AG14,"-")</f>
        <v>-</v>
      </c>
      <c r="AW14" s="35" t="str">
        <f t="shared" ref="AW14:AW24" si="3">IFERROR(D14+AH14,"-")</f>
        <v>-</v>
      </c>
      <c r="AX14" s="35" t="str">
        <f t="shared" ref="AX14:AX24" si="4">IFERROR(E14+AI14,"-")</f>
        <v>-</v>
      </c>
      <c r="AY14" s="35" t="str">
        <f t="shared" ref="AY14:AY24" si="5">IFERROR(F14+AJ14,"-")</f>
        <v>-</v>
      </c>
      <c r="AZ14" s="35" t="str">
        <f t="shared" ref="AZ14:AZ24" si="6">IFERROR(G14+AK14,"-")</f>
        <v>-</v>
      </c>
      <c r="BA14" s="35" t="str">
        <f t="shared" ref="BA14:BA24" si="7">IFERROR(H14+AL14,"-")</f>
        <v>-</v>
      </c>
      <c r="BB14" s="35" t="str">
        <f t="shared" ref="BB14:BB24" si="8">IFERROR(I14+AM14,"-")</f>
        <v>-</v>
      </c>
      <c r="BC14" s="35" t="str">
        <f t="shared" ref="BC14:BC24" si="9">IFERROR(J14+AN14,"-")</f>
        <v>-</v>
      </c>
      <c r="BD14" s="35" t="str">
        <f t="shared" ref="BD14:BD24" si="10">IFERROR(K14+AO14,"-")</f>
        <v>-</v>
      </c>
      <c r="BE14" s="35" t="str">
        <f t="shared" ref="BE14:BE24" si="11">IFERROR(L14+AP14,"-")</f>
        <v>-</v>
      </c>
      <c r="BF14" s="35" t="str">
        <f t="shared" ref="BF14:BF24" si="12">IFERROR(M14+AQ14,"-")</f>
        <v>-</v>
      </c>
      <c r="BG14" s="27"/>
      <c r="BH14" s="35" t="str">
        <f t="shared" si="1"/>
        <v>-</v>
      </c>
    </row>
    <row r="15" spans="1:60" s="166" customFormat="1" ht="10.5" customHeight="1" x14ac:dyDescent="0.2">
      <c r="B15" s="123" t="s">
        <v>182</v>
      </c>
      <c r="C15" s="35" t="str">
        <f>ElecSingle_Other_Nil!K185</f>
        <v>-</v>
      </c>
      <c r="D15" s="35" t="str">
        <f>ElecSingle_Other_Nil!L185</f>
        <v>-</v>
      </c>
      <c r="E15" s="35" t="str">
        <f>ElecSingle_Other_Nil!M185</f>
        <v>-</v>
      </c>
      <c r="F15" s="35" t="str">
        <f>ElecSingle_Other_Nil!N185</f>
        <v>-</v>
      </c>
      <c r="G15" s="35" t="str">
        <f>ElecSingle_Other_Nil!Q185</f>
        <v>-</v>
      </c>
      <c r="H15" s="35" t="str">
        <f>ElecSingle_Other_Nil!R185</f>
        <v>-</v>
      </c>
      <c r="I15" s="35" t="str">
        <f>ElecSingle_Other_Nil!S185</f>
        <v>-</v>
      </c>
      <c r="J15" s="35">
        <f>ElecSingle_Other_Nil!T185</f>
        <v>0</v>
      </c>
      <c r="K15" s="35">
        <f>ElecSingle_Other_Nil!U185</f>
        <v>1.4870742269298101</v>
      </c>
      <c r="L15" s="35">
        <f>ElecSingle_Other_Nil!V185</f>
        <v>0.70457099735818818</v>
      </c>
      <c r="M15" s="35" t="str">
        <f>ElecSingle_Other_Nil!W185</f>
        <v>-</v>
      </c>
      <c r="N15" s="27"/>
      <c r="O15" s="35">
        <f>ElecSingle_Other_Nil!Y185</f>
        <v>0</v>
      </c>
      <c r="P15" s="5"/>
      <c r="Q15" s="123" t="s">
        <v>182</v>
      </c>
      <c r="R15" s="35" t="str">
        <f>ElecMulti_Other_Nil!K185</f>
        <v>-</v>
      </c>
      <c r="S15" s="35" t="str">
        <f>ElecMulti_Other_Nil!L185</f>
        <v>-</v>
      </c>
      <c r="T15" s="35" t="str">
        <f>ElecMulti_Other_Nil!M185</f>
        <v>-</v>
      </c>
      <c r="U15" s="35" t="str">
        <f>ElecMulti_Other_Nil!N185</f>
        <v>-</v>
      </c>
      <c r="V15" s="35" t="str">
        <f>ElecMulti_Other_Nil!Q185</f>
        <v>-</v>
      </c>
      <c r="W15" s="35" t="str">
        <f>ElecMulti_Other_Nil!R185</f>
        <v>-</v>
      </c>
      <c r="X15" s="35" t="str">
        <f>ElecMulti_Other_Nil!S185</f>
        <v>-</v>
      </c>
      <c r="Y15" s="35">
        <f>ElecMulti_Other_Nil!T185</f>
        <v>0</v>
      </c>
      <c r="Z15" s="35">
        <f>ElecMulti_Other_Nil!U185</f>
        <v>1.4870742269298101</v>
      </c>
      <c r="AA15" s="35">
        <f>ElecMulti_Other_Nil!V185</f>
        <v>0.70457099735818818</v>
      </c>
      <c r="AB15" s="35" t="str">
        <f>ElecMulti_Other_Nil!W185</f>
        <v>-</v>
      </c>
      <c r="AC15" s="27"/>
      <c r="AD15" s="35">
        <f>ElecMulti_Other_Nil!Y185</f>
        <v>0</v>
      </c>
      <c r="AF15" s="123" t="s">
        <v>182</v>
      </c>
      <c r="AG15" s="35" t="str">
        <f>Gas_Other_Nil!K185</f>
        <v>-</v>
      </c>
      <c r="AH15" s="35" t="str">
        <f>Gas_Other_Nil!L185</f>
        <v>-</v>
      </c>
      <c r="AI15" s="35" t="str">
        <f>Gas_Other_Nil!M185</f>
        <v>-</v>
      </c>
      <c r="AJ15" s="35" t="str">
        <f>Gas_Other_Nil!N185</f>
        <v>-</v>
      </c>
      <c r="AK15" s="35" t="str">
        <f>Gas_Other_Nil!Q185</f>
        <v>-</v>
      </c>
      <c r="AL15" s="35" t="str">
        <f>Gas_Other_Nil!R185</f>
        <v>-</v>
      </c>
      <c r="AM15" s="35" t="str">
        <f>Gas_Other_Nil!S185</f>
        <v>-</v>
      </c>
      <c r="AN15" s="35">
        <f>Gas_Other_Nil!T185</f>
        <v>0</v>
      </c>
      <c r="AO15" s="35">
        <f>Gas_Other_Nil!U185</f>
        <v>1.4870742269298101</v>
      </c>
      <c r="AP15" s="35">
        <f>Gas_Other_Nil!V185</f>
        <v>0.70457099735818818</v>
      </c>
      <c r="AQ15" s="35" t="str">
        <f>Gas_Other_Nil!W185</f>
        <v>-</v>
      </c>
      <c r="AR15" s="27"/>
      <c r="AS15" s="35">
        <f>Gas_Other_Nil!Y185</f>
        <v>0</v>
      </c>
      <c r="AT15" s="5"/>
      <c r="AU15" s="123" t="s">
        <v>182</v>
      </c>
      <c r="AV15" s="35" t="str">
        <f t="shared" si="2"/>
        <v>-</v>
      </c>
      <c r="AW15" s="35" t="str">
        <f t="shared" si="3"/>
        <v>-</v>
      </c>
      <c r="AX15" s="35" t="str">
        <f t="shared" si="4"/>
        <v>-</v>
      </c>
      <c r="AY15" s="35" t="str">
        <f t="shared" si="5"/>
        <v>-</v>
      </c>
      <c r="AZ15" s="35" t="str">
        <f t="shared" si="6"/>
        <v>-</v>
      </c>
      <c r="BA15" s="35" t="str">
        <f t="shared" si="7"/>
        <v>-</v>
      </c>
      <c r="BB15" s="35" t="str">
        <f t="shared" si="8"/>
        <v>-</v>
      </c>
      <c r="BC15" s="35">
        <f t="shared" si="9"/>
        <v>0</v>
      </c>
      <c r="BD15" s="35">
        <f t="shared" si="10"/>
        <v>2.9741484538596201</v>
      </c>
      <c r="BE15" s="35">
        <f t="shared" si="11"/>
        <v>1.4091419947163764</v>
      </c>
      <c r="BF15" s="35" t="str">
        <f t="shared" si="12"/>
        <v>-</v>
      </c>
      <c r="BG15" s="27"/>
      <c r="BH15" s="35">
        <f t="shared" si="1"/>
        <v>0</v>
      </c>
    </row>
    <row r="16" spans="1:60" s="166" customFormat="1" ht="10.5" customHeight="1" x14ac:dyDescent="0.2">
      <c r="B16" s="123" t="s">
        <v>183</v>
      </c>
      <c r="C16" s="35">
        <f>ElecSingle_Other_Nil!K186</f>
        <v>6.6995028867368616</v>
      </c>
      <c r="D16" s="35">
        <f>ElecSingle_Other_Nil!L186</f>
        <v>6.6995028867368616</v>
      </c>
      <c r="E16" s="35">
        <f>ElecSingle_Other_Nil!M186</f>
        <v>7.113121830127354</v>
      </c>
      <c r="F16" s="35">
        <f>ElecSingle_Other_Nil!N186</f>
        <v>7.113121830127354</v>
      </c>
      <c r="G16" s="35">
        <f>ElecSingle_Other_Nil!Q186</f>
        <v>7.2804579515147188</v>
      </c>
      <c r="H16" s="35">
        <f>ElecSingle_Other_Nil!R186</f>
        <v>7.1935840895118579</v>
      </c>
      <c r="I16" s="35">
        <f>ElecSingle_Other_Nil!S186</f>
        <v>7.3593999937099719</v>
      </c>
      <c r="J16" s="35">
        <f>ElecSingle_Other_Nil!T186</f>
        <v>7.0492243060839295</v>
      </c>
      <c r="K16" s="35">
        <f>ElecSingle_Other_Nil!U186</f>
        <v>7.1089669218364691</v>
      </c>
      <c r="L16" s="35">
        <f>ElecSingle_Other_Nil!V186</f>
        <v>6.9829560851947958</v>
      </c>
      <c r="M16" s="35">
        <f>ElecSingle_Other_Nil!W186</f>
        <v>9.626223597588794</v>
      </c>
      <c r="N16" s="27"/>
      <c r="O16" s="35">
        <f>ElecSingle_Other_Nil!Y186</f>
        <v>9.9504863797742455</v>
      </c>
      <c r="P16" s="5"/>
      <c r="Q16" s="123" t="s">
        <v>183</v>
      </c>
      <c r="R16" s="35">
        <f>ElecMulti_Other_Nil!K186</f>
        <v>6.6995028867368616</v>
      </c>
      <c r="S16" s="35">
        <f>ElecMulti_Other_Nil!L186</f>
        <v>6.6995028867368616</v>
      </c>
      <c r="T16" s="35">
        <f>ElecMulti_Other_Nil!M186</f>
        <v>7.113121830127354</v>
      </c>
      <c r="U16" s="35">
        <f>ElecMulti_Other_Nil!N186</f>
        <v>7.113121830127354</v>
      </c>
      <c r="V16" s="35">
        <f>ElecMulti_Other_Nil!Q186</f>
        <v>7.2804579515147188</v>
      </c>
      <c r="W16" s="35">
        <f>ElecMulti_Other_Nil!R186</f>
        <v>7.1935840895118579</v>
      </c>
      <c r="X16" s="35">
        <f>ElecMulti_Other_Nil!S186</f>
        <v>7.3593999937099719</v>
      </c>
      <c r="Y16" s="35">
        <f>ElecMulti_Other_Nil!T186</f>
        <v>7.0492243060839295</v>
      </c>
      <c r="Z16" s="35">
        <f>ElecMulti_Other_Nil!U186</f>
        <v>7.1089669218364691</v>
      </c>
      <c r="AA16" s="35">
        <f>ElecMulti_Other_Nil!V186</f>
        <v>6.9829560851947958</v>
      </c>
      <c r="AB16" s="35">
        <f>ElecMulti_Other_Nil!W186</f>
        <v>9.626223597588794</v>
      </c>
      <c r="AC16" s="27"/>
      <c r="AD16" s="35">
        <f>ElecMulti_Other_Nil!Y186</f>
        <v>9.9504863797742455</v>
      </c>
      <c r="AF16" s="123" t="s">
        <v>183</v>
      </c>
      <c r="AG16" s="35">
        <f>Gas_Other_Nil!K186</f>
        <v>6.6995028867368616</v>
      </c>
      <c r="AH16" s="35">
        <f>Gas_Other_Nil!L186</f>
        <v>6.6995028867368616</v>
      </c>
      <c r="AI16" s="35">
        <f>Gas_Other_Nil!M186</f>
        <v>7.113121830127354</v>
      </c>
      <c r="AJ16" s="35">
        <f>Gas_Other_Nil!N186</f>
        <v>7.113121830127354</v>
      </c>
      <c r="AK16" s="35">
        <f>Gas_Other_Nil!Q186</f>
        <v>7.2804579515147188</v>
      </c>
      <c r="AL16" s="35">
        <f>Gas_Other_Nil!R186</f>
        <v>7.1935840895118579</v>
      </c>
      <c r="AM16" s="35">
        <f>Gas_Other_Nil!S186</f>
        <v>7.3593999937099719</v>
      </c>
      <c r="AN16" s="35">
        <f>Gas_Other_Nil!T186</f>
        <v>7.0492243060839295</v>
      </c>
      <c r="AO16" s="35">
        <f>Gas_Other_Nil!U186</f>
        <v>7.1089669218364691</v>
      </c>
      <c r="AP16" s="35">
        <f>Gas_Other_Nil!V186</f>
        <v>6.9829560851947958</v>
      </c>
      <c r="AQ16" s="35">
        <f>Gas_Other_Nil!W186</f>
        <v>12.319103597588795</v>
      </c>
      <c r="AR16" s="27"/>
      <c r="AS16" s="35">
        <f>Gas_Other_Nil!Y186</f>
        <v>12.643366379774246</v>
      </c>
      <c r="AT16" s="5"/>
      <c r="AU16" s="123" t="s">
        <v>183</v>
      </c>
      <c r="AV16" s="35">
        <f t="shared" si="2"/>
        <v>13.399005773473723</v>
      </c>
      <c r="AW16" s="35">
        <f t="shared" si="3"/>
        <v>13.399005773473723</v>
      </c>
      <c r="AX16" s="35">
        <f t="shared" si="4"/>
        <v>14.226243660254708</v>
      </c>
      <c r="AY16" s="35">
        <f t="shared" si="5"/>
        <v>14.226243660254708</v>
      </c>
      <c r="AZ16" s="35">
        <f t="shared" si="6"/>
        <v>14.560915903029438</v>
      </c>
      <c r="BA16" s="35">
        <f t="shared" si="7"/>
        <v>14.387168179023716</v>
      </c>
      <c r="BB16" s="35">
        <f t="shared" si="8"/>
        <v>14.718799987419944</v>
      </c>
      <c r="BC16" s="35">
        <f t="shared" si="9"/>
        <v>14.098448612167859</v>
      </c>
      <c r="BD16" s="35">
        <f t="shared" si="10"/>
        <v>14.217933843672938</v>
      </c>
      <c r="BE16" s="35">
        <f t="shared" si="11"/>
        <v>13.965912170389592</v>
      </c>
      <c r="BF16" s="35">
        <f t="shared" si="12"/>
        <v>21.94532719517759</v>
      </c>
      <c r="BG16" s="27"/>
      <c r="BH16" s="35">
        <f t="shared" si="1"/>
        <v>22.59385275954849</v>
      </c>
    </row>
    <row r="17" spans="2:60" s="166" customFormat="1" ht="10.5" customHeight="1" x14ac:dyDescent="0.2">
      <c r="B17" s="123" t="s">
        <v>184</v>
      </c>
      <c r="C17" s="35">
        <f>ElecSingle_Other_Nil!K187</f>
        <v>16.43282142857143</v>
      </c>
      <c r="D17" s="35">
        <f>ElecSingle_Other_Nil!L187</f>
        <v>16.43282142857143</v>
      </c>
      <c r="E17" s="35">
        <f>ElecSingle_Other_Nil!M187</f>
        <v>16.727428571428572</v>
      </c>
      <c r="F17" s="35">
        <f>ElecSingle_Other_Nil!N187</f>
        <v>16.727428571428572</v>
      </c>
      <c r="G17" s="35">
        <f>ElecSingle_Other_Nil!Q187</f>
        <v>16.54232142857143</v>
      </c>
      <c r="H17" s="35">
        <f>ElecSingle_Other_Nil!R187</f>
        <v>16.54232142857143</v>
      </c>
      <c r="I17" s="35">
        <f>ElecSingle_Other_Nil!S187</f>
        <v>17.267107142857146</v>
      </c>
      <c r="J17" s="35">
        <f>ElecSingle_Other_Nil!T187</f>
        <v>17.267107142857146</v>
      </c>
      <c r="K17" s="35">
        <f>ElecSingle_Other_Nil!U187</f>
        <v>17.41310714285714</v>
      </c>
      <c r="L17" s="35">
        <f>ElecSingle_Other_Nil!V187</f>
        <v>17.41310714285714</v>
      </c>
      <c r="M17" s="35">
        <f>ElecSingle_Other_Nil!W187</f>
        <v>84.411464285714274</v>
      </c>
      <c r="N17" s="27"/>
      <c r="O17" s="35">
        <f>ElecSingle_Other_Nil!Y187</f>
        <v>84.411464285714274</v>
      </c>
      <c r="P17" s="5"/>
      <c r="Q17" s="123" t="s">
        <v>184</v>
      </c>
      <c r="R17" s="35">
        <f>ElecMulti_Other_Nil!K187</f>
        <v>16.43282142857143</v>
      </c>
      <c r="S17" s="35">
        <f>ElecMulti_Other_Nil!L187</f>
        <v>16.43282142857143</v>
      </c>
      <c r="T17" s="35">
        <f>ElecMulti_Other_Nil!M187</f>
        <v>16.727428571428572</v>
      </c>
      <c r="U17" s="35">
        <f>ElecMulti_Other_Nil!N187</f>
        <v>16.727428571428572</v>
      </c>
      <c r="V17" s="35">
        <f>ElecMulti_Other_Nil!Q187</f>
        <v>16.54232142857143</v>
      </c>
      <c r="W17" s="35">
        <f>ElecMulti_Other_Nil!R187</f>
        <v>16.54232142857143</v>
      </c>
      <c r="X17" s="35">
        <f>ElecMulti_Other_Nil!S187</f>
        <v>17.267107142857146</v>
      </c>
      <c r="Y17" s="35">
        <f>ElecMulti_Other_Nil!T187</f>
        <v>17.267107142857146</v>
      </c>
      <c r="Z17" s="35">
        <f>ElecMulti_Other_Nil!U187</f>
        <v>17.41310714285714</v>
      </c>
      <c r="AA17" s="35">
        <f>ElecMulti_Other_Nil!V187</f>
        <v>17.41310714285714</v>
      </c>
      <c r="AB17" s="35">
        <f>ElecMulti_Other_Nil!W187</f>
        <v>84.411464285714274</v>
      </c>
      <c r="AC17" s="27"/>
      <c r="AD17" s="35">
        <f>ElecMulti_Other_Nil!Y187</f>
        <v>84.411464285714274</v>
      </c>
      <c r="AF17" s="123" t="s">
        <v>184</v>
      </c>
      <c r="AG17" s="35"/>
      <c r="AH17" s="35"/>
      <c r="AI17" s="35"/>
      <c r="AJ17" s="35"/>
      <c r="AK17" s="35"/>
      <c r="AL17" s="35"/>
      <c r="AM17" s="35"/>
      <c r="AN17" s="35"/>
      <c r="AO17" s="35"/>
      <c r="AP17" s="35"/>
      <c r="AQ17" s="35"/>
      <c r="AR17" s="27"/>
      <c r="AS17" s="35"/>
      <c r="AT17" s="5"/>
      <c r="AU17" s="123" t="s">
        <v>184</v>
      </c>
      <c r="AV17" s="35">
        <f t="shared" si="2"/>
        <v>16.43282142857143</v>
      </c>
      <c r="AW17" s="35">
        <f t="shared" si="3"/>
        <v>16.43282142857143</v>
      </c>
      <c r="AX17" s="35">
        <f t="shared" si="4"/>
        <v>16.727428571428572</v>
      </c>
      <c r="AY17" s="35">
        <f t="shared" si="5"/>
        <v>16.727428571428572</v>
      </c>
      <c r="AZ17" s="35">
        <f t="shared" si="6"/>
        <v>16.54232142857143</v>
      </c>
      <c r="BA17" s="35">
        <f t="shared" si="7"/>
        <v>16.54232142857143</v>
      </c>
      <c r="BB17" s="35">
        <f t="shared" si="8"/>
        <v>17.267107142857146</v>
      </c>
      <c r="BC17" s="35">
        <f t="shared" si="9"/>
        <v>17.267107142857146</v>
      </c>
      <c r="BD17" s="35">
        <f t="shared" si="10"/>
        <v>17.41310714285714</v>
      </c>
      <c r="BE17" s="35">
        <f t="shared" si="11"/>
        <v>17.41310714285714</v>
      </c>
      <c r="BF17" s="35">
        <f t="shared" si="12"/>
        <v>84.411464285714274</v>
      </c>
      <c r="BG17" s="27"/>
      <c r="BH17" s="35">
        <f t="shared" si="1"/>
        <v>84.411464285714274</v>
      </c>
    </row>
    <row r="18" spans="2:60" s="166" customFormat="1" ht="10.5" customHeight="1" x14ac:dyDescent="0.2">
      <c r="B18" s="123" t="s">
        <v>185</v>
      </c>
      <c r="C18" s="35">
        <f>ElecSingle_Other_Nil!K188</f>
        <v>39.664800000000007</v>
      </c>
      <c r="D18" s="35">
        <f>ElecSingle_Other_Nil!L188</f>
        <v>40.169342465753417</v>
      </c>
      <c r="E18" s="35">
        <f>ElecSingle_Other_Nil!M188</f>
        <v>40.751506849315078</v>
      </c>
      <c r="F18" s="35">
        <f>ElecSingle_Other_Nil!N188</f>
        <v>41.100805479452056</v>
      </c>
      <c r="G18" s="35">
        <f>ElecSingle_Other_Nil!Q188</f>
        <v>41.566536986301358</v>
      </c>
      <c r="H18" s="35">
        <f>ElecSingle_Other_Nil!R188</f>
        <v>41.87702465753425</v>
      </c>
      <c r="I18" s="35">
        <f>ElecSingle_Other_Nil!S188</f>
        <v>42.109890410958897</v>
      </c>
      <c r="J18" s="35">
        <f>ElecSingle_Other_Nil!T188</f>
        <v>42.226323287671228</v>
      </c>
      <c r="K18" s="35">
        <f>ElecSingle_Other_Nil!U188</f>
        <v>42.45918904109589</v>
      </c>
      <c r="L18" s="35">
        <f>ElecSingle_Other_Nil!V188</f>
        <v>43.235408219178098</v>
      </c>
      <c r="M18" s="35">
        <f>ElecSingle_Other_Nil!W188</f>
        <v>44.516169863013708</v>
      </c>
      <c r="N18" s="27"/>
      <c r="O18" s="35">
        <f>ElecSingle_Other_Nil!Y188</f>
        <v>46.767205479452052</v>
      </c>
      <c r="P18" s="5"/>
      <c r="Q18" s="123" t="s">
        <v>185</v>
      </c>
      <c r="R18" s="35">
        <f>ElecMulti_Other_Nil!K188</f>
        <v>39.933199999999992</v>
      </c>
      <c r="S18" s="35">
        <f>ElecMulti_Other_Nil!L188</f>
        <v>40.441156555772992</v>
      </c>
      <c r="T18" s="35">
        <f>ElecMulti_Other_Nil!M188</f>
        <v>41.027260273972608</v>
      </c>
      <c r="U18" s="35">
        <f>ElecMulti_Other_Nil!N188</f>
        <v>41.37892250489238</v>
      </c>
      <c r="V18" s="35">
        <f>ElecMulti_Other_Nil!Q188</f>
        <v>41.847805479452056</v>
      </c>
      <c r="W18" s="35">
        <f>ElecMulti_Other_Nil!R188</f>
        <v>42.160394129158519</v>
      </c>
      <c r="X18" s="35">
        <f>ElecMulti_Other_Nil!S188</f>
        <v>42.39483561643835</v>
      </c>
      <c r="Y18" s="35">
        <f>ElecMulti_Other_Nil!T188</f>
        <v>42.51205636007829</v>
      </c>
      <c r="Z18" s="35">
        <f>ElecMulti_Other_Nil!U188</f>
        <v>42.746497847358121</v>
      </c>
      <c r="AA18" s="35">
        <f>ElecMulti_Other_Nil!V188</f>
        <v>43.527969471624267</v>
      </c>
      <c r="AB18" s="35">
        <f>ElecMulti_Other_Nil!W188</f>
        <v>44.817397651663399</v>
      </c>
      <c r="AC18" s="27"/>
      <c r="AD18" s="35">
        <f>ElecMulti_Other_Nil!Y188</f>
        <v>47.083665362035234</v>
      </c>
      <c r="AF18" s="123" t="s">
        <v>185</v>
      </c>
      <c r="AG18" s="35">
        <f>Gas_Other_Nil!K188</f>
        <v>64.944500000000033</v>
      </c>
      <c r="AH18" s="35">
        <f>Gas_Other_Nil!L188</f>
        <v>65.770604207436435</v>
      </c>
      <c r="AI18" s="35">
        <f>Gas_Other_Nil!M188</f>
        <v>66.723801369863025</v>
      </c>
      <c r="AJ18" s="35">
        <f>Gas_Other_Nil!N188</f>
        <v>67.295719667318977</v>
      </c>
      <c r="AK18" s="35">
        <f>Gas_Other_Nil!Q188</f>
        <v>68.058277397260298</v>
      </c>
      <c r="AL18" s="35">
        <f>Gas_Other_Nil!R188</f>
        <v>68.566649217221112</v>
      </c>
      <c r="AM18" s="35">
        <f>Gas_Other_Nil!S188</f>
        <v>68.94792808219178</v>
      </c>
      <c r="AN18" s="35">
        <f>Gas_Other_Nil!T188</f>
        <v>69.138567514677106</v>
      </c>
      <c r="AO18" s="35">
        <f>Gas_Other_Nil!U188</f>
        <v>69.519846379647774</v>
      </c>
      <c r="AP18" s="35">
        <f>Gas_Other_Nil!V188</f>
        <v>70.790775929549909</v>
      </c>
      <c r="AQ18" s="35">
        <f>Gas_Other_Nil!W188</f>
        <v>72.887809686888446</v>
      </c>
      <c r="AR18" s="27"/>
      <c r="AS18" s="35">
        <f>Gas_Other_Nil!Y188</f>
        <v>76.573505381604704</v>
      </c>
      <c r="AT18" s="5"/>
      <c r="AU18" s="123" t="s">
        <v>185</v>
      </c>
      <c r="AV18" s="35">
        <f t="shared" si="2"/>
        <v>104.60930000000005</v>
      </c>
      <c r="AW18" s="35">
        <f t="shared" si="3"/>
        <v>105.93994667318985</v>
      </c>
      <c r="AX18" s="35">
        <f t="shared" si="4"/>
        <v>107.4753082191781</v>
      </c>
      <c r="AY18" s="35">
        <f t="shared" si="5"/>
        <v>108.39652514677104</v>
      </c>
      <c r="AZ18" s="35">
        <f t="shared" si="6"/>
        <v>109.62481438356166</v>
      </c>
      <c r="BA18" s="35">
        <f t="shared" si="7"/>
        <v>110.44367387475536</v>
      </c>
      <c r="BB18" s="35">
        <f t="shared" si="8"/>
        <v>111.05781849315068</v>
      </c>
      <c r="BC18" s="35">
        <f t="shared" si="9"/>
        <v>111.36489080234833</v>
      </c>
      <c r="BD18" s="35">
        <f t="shared" si="10"/>
        <v>111.97903542074366</v>
      </c>
      <c r="BE18" s="35">
        <f t="shared" si="11"/>
        <v>114.02618414872801</v>
      </c>
      <c r="BF18" s="35">
        <f t="shared" si="12"/>
        <v>117.40397954990215</v>
      </c>
      <c r="BG18" s="27"/>
      <c r="BH18" s="35">
        <f t="shared" si="1"/>
        <v>123.34071086105675</v>
      </c>
    </row>
    <row r="19" spans="2:60" s="166" customFormat="1" ht="10.5" customHeight="1" x14ac:dyDescent="0.2">
      <c r="B19" s="123" t="s">
        <v>186</v>
      </c>
      <c r="C19" s="35">
        <f>ElecSingle_Other_Nil!K189</f>
        <v>0</v>
      </c>
      <c r="D19" s="35">
        <f>ElecSingle_Other_Nil!L189</f>
        <v>-0.1310662676190151</v>
      </c>
      <c r="E19" s="35">
        <f>ElecSingle_Other_Nil!M189</f>
        <v>1.6490220555819268</v>
      </c>
      <c r="F19" s="35">
        <f>ElecSingle_Other_Nil!N189</f>
        <v>7.9249822078168828</v>
      </c>
      <c r="G19" s="35">
        <f>ElecSingle_Other_Nil!Q189</f>
        <v>9.5945159615724229</v>
      </c>
      <c r="H19" s="35">
        <f>ElecSingle_Other_Nil!R189</f>
        <v>9.6655312765157912</v>
      </c>
      <c r="I19" s="35">
        <f>ElecSingle_Other_Nil!S189</f>
        <v>11.448655558303896</v>
      </c>
      <c r="J19" s="35">
        <f>ElecSingle_Other_Nil!T189</f>
        <v>11.630458109953564</v>
      </c>
      <c r="K19" s="35">
        <f>ElecSingle_Other_Nil!U189</f>
        <v>11.375413031411084</v>
      </c>
      <c r="L19" s="35">
        <f>ElecSingle_Other_Nil!V189</f>
        <v>11.405483218834176</v>
      </c>
      <c r="M19" s="35">
        <f>ElecSingle_Other_Nil!W189</f>
        <v>10.452988037960663</v>
      </c>
      <c r="N19" s="27"/>
      <c r="O19" s="35">
        <f>ElecSingle_Other_Nil!Y189</f>
        <v>11.090106502704797</v>
      </c>
      <c r="P19" s="5"/>
      <c r="Q19" s="123" t="s">
        <v>186</v>
      </c>
      <c r="R19" s="35">
        <f>ElecMulti_Other_Nil!K189</f>
        <v>0</v>
      </c>
      <c r="S19" s="35">
        <f>ElecMulti_Other_Nil!L189</f>
        <v>-0.1310662676190151</v>
      </c>
      <c r="T19" s="35">
        <f>ElecMulti_Other_Nil!M189</f>
        <v>1.6490220555819268</v>
      </c>
      <c r="U19" s="35">
        <f>ElecMulti_Other_Nil!N189</f>
        <v>7.9249822078168828</v>
      </c>
      <c r="V19" s="35">
        <f>ElecMulti_Other_Nil!Q189</f>
        <v>9.5945159615724229</v>
      </c>
      <c r="W19" s="35">
        <f>ElecMulti_Other_Nil!R189</f>
        <v>9.6655312765157912</v>
      </c>
      <c r="X19" s="35">
        <f>ElecMulti_Other_Nil!S189</f>
        <v>11.448655558303896</v>
      </c>
      <c r="Y19" s="35">
        <f>ElecMulti_Other_Nil!T189</f>
        <v>11.630458109953564</v>
      </c>
      <c r="Z19" s="35">
        <f>ElecMulti_Other_Nil!U189</f>
        <v>11.375413031411084</v>
      </c>
      <c r="AA19" s="35">
        <f>ElecMulti_Other_Nil!V189</f>
        <v>11.405483218834176</v>
      </c>
      <c r="AB19" s="35">
        <f>ElecMulti_Other_Nil!W189</f>
        <v>10.452988037960663</v>
      </c>
      <c r="AC19" s="27"/>
      <c r="AD19" s="35">
        <f>ElecMulti_Other_Nil!Y189</f>
        <v>11.090106502704797</v>
      </c>
      <c r="AF19" s="123" t="s">
        <v>186</v>
      </c>
      <c r="AG19" s="35">
        <f>Gas_Other_Nil!K189</f>
        <v>0</v>
      </c>
      <c r="AH19" s="35">
        <f>Gas_Other_Nil!L189</f>
        <v>-0.1023941345466083</v>
      </c>
      <c r="AI19" s="35">
        <f>Gas_Other_Nil!M189</f>
        <v>1.3107897268148034</v>
      </c>
      <c r="AJ19" s="35">
        <f>Gas_Other_Nil!N189</f>
        <v>8.7391024854837429</v>
      </c>
      <c r="AK19" s="35">
        <f>Gas_Other_Nil!Q189</f>
        <v>10.102089688688181</v>
      </c>
      <c r="AL19" s="35">
        <f>Gas_Other_Nil!R189</f>
        <v>10.300173121233545</v>
      </c>
      <c r="AM19" s="35">
        <f>Gas_Other_Nil!S189</f>
        <v>11.847822371645295</v>
      </c>
      <c r="AN19" s="35">
        <f>Gas_Other_Nil!T189</f>
        <v>7.7038430079225835</v>
      </c>
      <c r="AO19" s="35">
        <f>Gas_Other_Nil!U189</f>
        <v>7.5210837283470982</v>
      </c>
      <c r="AP19" s="35">
        <f>Gas_Other_Nil!V189</f>
        <v>5.503966281336238</v>
      </c>
      <c r="AQ19" s="35">
        <f>Gas_Other_Nil!W189</f>
        <v>2.3340147638275894</v>
      </c>
      <c r="AR19" s="27"/>
      <c r="AS19" s="35">
        <f>Gas_Other_Nil!Y189</f>
        <v>2.3848554466543854</v>
      </c>
      <c r="AT19" s="5"/>
      <c r="AU19" s="123" t="s">
        <v>186</v>
      </c>
      <c r="AV19" s="35">
        <f t="shared" si="2"/>
        <v>0</v>
      </c>
      <c r="AW19" s="35">
        <f t="shared" si="3"/>
        <v>-0.23346040216562342</v>
      </c>
      <c r="AX19" s="35">
        <f t="shared" si="4"/>
        <v>2.9598117823967303</v>
      </c>
      <c r="AY19" s="35">
        <f t="shared" si="5"/>
        <v>16.664084693300627</v>
      </c>
      <c r="AZ19" s="35">
        <f t="shared" si="6"/>
        <v>19.696605650260604</v>
      </c>
      <c r="BA19" s="35">
        <f t="shared" si="7"/>
        <v>19.965704397749334</v>
      </c>
      <c r="BB19" s="35">
        <f t="shared" si="8"/>
        <v>23.296477929949191</v>
      </c>
      <c r="BC19" s="35">
        <f t="shared" si="9"/>
        <v>19.334301117876148</v>
      </c>
      <c r="BD19" s="35">
        <f t="shared" si="10"/>
        <v>18.896496759758183</v>
      </c>
      <c r="BE19" s="35">
        <f t="shared" si="11"/>
        <v>16.909449500170414</v>
      </c>
      <c r="BF19" s="35">
        <f t="shared" si="12"/>
        <v>12.787002801788253</v>
      </c>
      <c r="BG19" s="27"/>
      <c r="BH19" s="35">
        <f t="shared" si="1"/>
        <v>13.474961949359184</v>
      </c>
    </row>
    <row r="20" spans="2:60" s="166" customFormat="1" ht="10.5" customHeight="1" x14ac:dyDescent="0.2">
      <c r="B20" s="123" t="s">
        <v>187</v>
      </c>
      <c r="C20" s="35">
        <f>ElecSingle_Other_Nil!K190</f>
        <v>3.4230999999999985</v>
      </c>
      <c r="D20" s="35">
        <f>ElecSingle_Other_Nil!L190</f>
        <v>3.4666423679060681</v>
      </c>
      <c r="E20" s="35">
        <f>ElecSingle_Other_Nil!M190</f>
        <v>3.516883561643835</v>
      </c>
      <c r="F20" s="35">
        <f>ElecSingle_Other_Nil!N190</f>
        <v>3.547028277886497</v>
      </c>
      <c r="G20" s="35">
        <f>ElecSingle_Other_Nil!Q190</f>
        <v>3.5872212328767126</v>
      </c>
      <c r="H20" s="35">
        <f>ElecSingle_Other_Nil!R190</f>
        <v>3.6140165362035224</v>
      </c>
      <c r="I20" s="35">
        <f>ElecSingle_Other_Nil!S190</f>
        <v>3.6341130136986304</v>
      </c>
      <c r="J20" s="35">
        <f>ElecSingle_Other_Nil!T190</f>
        <v>3.6441612524461822</v>
      </c>
      <c r="K20" s="35">
        <f>ElecSingle_Other_Nil!U190</f>
        <v>3.6642577299412911</v>
      </c>
      <c r="L20" s="35">
        <f>ElecSingle_Other_Nil!V190</f>
        <v>3.731245988258316</v>
      </c>
      <c r="M20" s="35">
        <f>ElecSingle_Other_Nil!W190</f>
        <v>3.8417766144814105</v>
      </c>
      <c r="N20" s="27"/>
      <c r="O20" s="35">
        <f>ElecSingle_Other_Nil!Y190</f>
        <v>4.0360425636007813</v>
      </c>
      <c r="P20" s="5"/>
      <c r="Q20" s="123" t="s">
        <v>187</v>
      </c>
      <c r="R20" s="35">
        <f>ElecMulti_Other_Nil!K190</f>
        <v>3.4230999999999985</v>
      </c>
      <c r="S20" s="35">
        <f>ElecMulti_Other_Nil!L190</f>
        <v>3.4666423679060681</v>
      </c>
      <c r="T20" s="35">
        <f>ElecMulti_Other_Nil!M190</f>
        <v>3.516883561643835</v>
      </c>
      <c r="U20" s="35">
        <f>ElecMulti_Other_Nil!N190</f>
        <v>3.547028277886497</v>
      </c>
      <c r="V20" s="35">
        <f>ElecMulti_Other_Nil!Q190</f>
        <v>3.5872212328767126</v>
      </c>
      <c r="W20" s="35">
        <f>ElecMulti_Other_Nil!R190</f>
        <v>3.6140165362035224</v>
      </c>
      <c r="X20" s="35">
        <f>ElecMulti_Other_Nil!S190</f>
        <v>3.6341130136986304</v>
      </c>
      <c r="Y20" s="35">
        <f>ElecMulti_Other_Nil!T190</f>
        <v>3.6441612524461822</v>
      </c>
      <c r="Z20" s="35">
        <f>ElecMulti_Other_Nil!U190</f>
        <v>3.6642577299412911</v>
      </c>
      <c r="AA20" s="35">
        <f>ElecMulti_Other_Nil!V190</f>
        <v>3.731245988258316</v>
      </c>
      <c r="AB20" s="35">
        <f>ElecMulti_Other_Nil!W190</f>
        <v>3.8417766144814105</v>
      </c>
      <c r="AC20" s="27"/>
      <c r="AD20" s="35">
        <f>ElecMulti_Other_Nil!Y190</f>
        <v>4.0360425636007813</v>
      </c>
      <c r="AF20" s="123" t="s">
        <v>187</v>
      </c>
      <c r="AG20" s="35">
        <f>Gas_Other_Nil!K190</f>
        <v>3.1859000000000006</v>
      </c>
      <c r="AH20" s="35">
        <f>Gas_Other_Nil!L190</f>
        <v>3.2264251467710374</v>
      </c>
      <c r="AI20" s="35">
        <f>Gas_Other_Nil!M190</f>
        <v>3.2731849315068478</v>
      </c>
      <c r="AJ20" s="35">
        <f>Gas_Other_Nil!N190</f>
        <v>3.3012408023483384</v>
      </c>
      <c r="AK20" s="35">
        <f>Gas_Other_Nil!Q190</f>
        <v>3.3386486301369867</v>
      </c>
      <c r="AL20" s="35">
        <f>Gas_Other_Nil!R190</f>
        <v>3.3635871819960861</v>
      </c>
      <c r="AM20" s="35">
        <f>Gas_Other_Nil!S190</f>
        <v>3.3822910958904111</v>
      </c>
      <c r="AN20" s="35">
        <f>Gas_Other_Nil!T190</f>
        <v>3.3916430528375732</v>
      </c>
      <c r="AO20" s="35">
        <f>Gas_Other_Nil!U190</f>
        <v>3.4103469667319</v>
      </c>
      <c r="AP20" s="35">
        <f>Gas_Other_Nil!V190</f>
        <v>3.4726933463796494</v>
      </c>
      <c r="AQ20" s="35">
        <f>Gas_Other_Nil!W190</f>
        <v>3.5755648727984357</v>
      </c>
      <c r="AR20" s="27"/>
      <c r="AS20" s="35">
        <f>Gas_Other_Nil!Y190</f>
        <v>3.7563693737769079</v>
      </c>
      <c r="AT20" s="5"/>
      <c r="AU20" s="123" t="s">
        <v>187</v>
      </c>
      <c r="AV20" s="35">
        <f t="shared" si="2"/>
        <v>6.6089999999999991</v>
      </c>
      <c r="AW20" s="35">
        <f t="shared" si="3"/>
        <v>6.6930675146771055</v>
      </c>
      <c r="AX20" s="35">
        <f t="shared" si="4"/>
        <v>6.7900684931506827</v>
      </c>
      <c r="AY20" s="35">
        <f t="shared" si="5"/>
        <v>6.8482690802348358</v>
      </c>
      <c r="AZ20" s="35">
        <f t="shared" si="6"/>
        <v>6.9258698630136992</v>
      </c>
      <c r="BA20" s="35">
        <f t="shared" si="7"/>
        <v>6.9776037181996085</v>
      </c>
      <c r="BB20" s="35">
        <f t="shared" si="8"/>
        <v>7.0164041095890415</v>
      </c>
      <c r="BC20" s="35">
        <f t="shared" si="9"/>
        <v>7.0358043052837553</v>
      </c>
      <c r="BD20" s="35">
        <f t="shared" si="10"/>
        <v>7.074604696673191</v>
      </c>
      <c r="BE20" s="35">
        <f t="shared" si="11"/>
        <v>7.2039393346379654</v>
      </c>
      <c r="BF20" s="35">
        <f t="shared" si="12"/>
        <v>7.4173414872798462</v>
      </c>
      <c r="BG20" s="27"/>
      <c r="BH20" s="35">
        <f t="shared" si="1"/>
        <v>7.7924119373776897</v>
      </c>
    </row>
    <row r="21" spans="2:60" s="166" customFormat="1" ht="10.5" customHeight="1" x14ac:dyDescent="0.2">
      <c r="B21" s="123" t="s">
        <v>188</v>
      </c>
      <c r="C21" s="35">
        <f>ElecSingle_Other_Nil!K191</f>
        <v>0.3048172414265064</v>
      </c>
      <c r="D21" s="35">
        <f>ElecSingle_Other_Nil!L191</f>
        <v>0.30663009489225096</v>
      </c>
      <c r="E21" s="35">
        <f>ElecSingle_Other_Nil!M191</f>
        <v>0.32153419895352242</v>
      </c>
      <c r="F21" s="35">
        <f>ElecSingle_Other_Nil!N191</f>
        <v>0.35369320508315588</v>
      </c>
      <c r="G21" s="35">
        <f>ElecSingle_Other_Nil!Q191</f>
        <v>0.36397152211991751</v>
      </c>
      <c r="H21" s="35">
        <f>ElecSingle_Other_Nil!R191</f>
        <v>0.3654016518886552</v>
      </c>
      <c r="I21" s="35">
        <f>ElecSingle_Other_Nil!S191</f>
        <v>0.37951024777569842</v>
      </c>
      <c r="J21" s="35">
        <f>ElecSingle_Other_Nil!T191</f>
        <v>0.37945228975723061</v>
      </c>
      <c r="K21" s="35">
        <f>ElecSingle_Other_Nil!U191</f>
        <v>0.38756156426748894</v>
      </c>
      <c r="L21" s="35">
        <f>ElecSingle_Other_Nil!V191</f>
        <v>0.38706536557025223</v>
      </c>
      <c r="M21" s="35">
        <f>ElecSingle_Other_Nil!W191</f>
        <v>0.72327922943688272</v>
      </c>
      <c r="N21" s="27"/>
      <c r="O21" s="35">
        <f>ElecSingle_Other_Nil!Y191</f>
        <v>0.73887230089167066</v>
      </c>
      <c r="P21" s="5"/>
      <c r="Q21" s="123" t="s">
        <v>188</v>
      </c>
      <c r="R21" s="35">
        <f>ElecMulti_Other_Nil!K191</f>
        <v>0.30183159937306542</v>
      </c>
      <c r="S21" s="35">
        <f>ElecMulti_Other_Nil!L191</f>
        <v>0.30363539629217046</v>
      </c>
      <c r="T21" s="35">
        <f>ElecMulti_Other_Nil!M191</f>
        <v>0.31834956145109461</v>
      </c>
      <c r="U21" s="35">
        <f>ElecMulti_Other_Nil!N191</f>
        <v>0.35006936217687307</v>
      </c>
      <c r="V21" s="35">
        <f>ElecMulti_Other_Nil!Q191</f>
        <v>0.36021877252983547</v>
      </c>
      <c r="W21" s="35">
        <f>ElecMulti_Other_Nil!R191</f>
        <v>0.36163892280110382</v>
      </c>
      <c r="X21" s="35">
        <f>ElecMulti_Other_Nil!S191</f>
        <v>0.37555741191792663</v>
      </c>
      <c r="Y21" s="35">
        <f>ElecMulti_Other_Nil!T191</f>
        <v>0.37550403656820436</v>
      </c>
      <c r="Z21" s="35">
        <f>ElecMulti_Other_Nil!U191</f>
        <v>0.38350724918949913</v>
      </c>
      <c r="AA21" s="35">
        <f>ElecMulti_Other_Nil!V191</f>
        <v>0.38304313997934702</v>
      </c>
      <c r="AB21" s="35">
        <f>ElecMulti_Other_Nil!W191</f>
        <v>0.71458844012002942</v>
      </c>
      <c r="AC21" s="27"/>
      <c r="AD21" s="35">
        <f>ElecMulti_Other_Nil!Y191</f>
        <v>0.73003596802967397</v>
      </c>
      <c r="AF21" s="123" t="s">
        <v>188</v>
      </c>
      <c r="AG21" s="35">
        <f>Gas_Other_Nil!K191</f>
        <v>0.29624795193665687</v>
      </c>
      <c r="AH21" s="35">
        <f>Gas_Other_Nil!L191</f>
        <v>0.29924049308805628</v>
      </c>
      <c r="AI21" s="35">
        <f>Gas_Other_Nil!M191</f>
        <v>0.31073579295233944</v>
      </c>
      <c r="AJ21" s="35">
        <f>Gas_Other_Nil!N191</f>
        <v>0.34381674836941578</v>
      </c>
      <c r="AK21" s="35">
        <f>Gas_Other_Nil!Q191</f>
        <v>0.3532978115299103</v>
      </c>
      <c r="AL21" s="35">
        <f>Gas_Other_Nil!R191</f>
        <v>0.35585978057964157</v>
      </c>
      <c r="AM21" s="35">
        <f>Gas_Other_Nil!S191</f>
        <v>0.36452154710060708</v>
      </c>
      <c r="AN21" s="35">
        <f>Gas_Other_Nil!T191</f>
        <v>0.34689191001660669</v>
      </c>
      <c r="AO21" s="35">
        <f>Gas_Other_Nil!U191</f>
        <v>0.35410887614670727</v>
      </c>
      <c r="AP21" s="35">
        <f>Gas_Other_Nil!V191</f>
        <v>0.34726668352837076</v>
      </c>
      <c r="AQ21" s="35">
        <f>Gas_Other_Nil!W191</f>
        <v>0.3619817374797405</v>
      </c>
      <c r="AR21" s="27"/>
      <c r="AS21" s="35">
        <f>Gas_Other_Nil!Y191</f>
        <v>0.37877314200521778</v>
      </c>
      <c r="AT21" s="5"/>
      <c r="AU21" s="123" t="s">
        <v>188</v>
      </c>
      <c r="AV21" s="35">
        <f t="shared" si="2"/>
        <v>0.60106519336316322</v>
      </c>
      <c r="AW21" s="35">
        <f t="shared" si="3"/>
        <v>0.60587058798030724</v>
      </c>
      <c r="AX21" s="35">
        <f t="shared" si="4"/>
        <v>0.63226999190586186</v>
      </c>
      <c r="AY21" s="35">
        <f t="shared" si="5"/>
        <v>0.69750995345257172</v>
      </c>
      <c r="AZ21" s="35">
        <f t="shared" si="6"/>
        <v>0.71726933364982781</v>
      </c>
      <c r="BA21" s="35">
        <f t="shared" si="7"/>
        <v>0.72126143246829677</v>
      </c>
      <c r="BB21" s="35">
        <f t="shared" si="8"/>
        <v>0.74403179487630555</v>
      </c>
      <c r="BC21" s="35">
        <f t="shared" si="9"/>
        <v>0.72634419977383735</v>
      </c>
      <c r="BD21" s="35">
        <f t="shared" si="10"/>
        <v>0.74167044041419627</v>
      </c>
      <c r="BE21" s="35">
        <f t="shared" si="11"/>
        <v>0.73433204909862293</v>
      </c>
      <c r="BF21" s="35">
        <f t="shared" si="12"/>
        <v>1.0852609669166231</v>
      </c>
      <c r="BG21" s="27"/>
      <c r="BH21" s="35">
        <f t="shared" si="1"/>
        <v>1.1176454428968885</v>
      </c>
    </row>
    <row r="22" spans="2:60" s="166" customFormat="1" ht="10.5" customHeight="1" x14ac:dyDescent="0.2">
      <c r="B22" s="123" t="s">
        <v>189</v>
      </c>
      <c r="C22" s="35">
        <f>ElecSingle_Other_Nil!K192</f>
        <v>1.2884570048708395</v>
      </c>
      <c r="D22" s="35">
        <f>ElecSingle_Other_Nil!L192</f>
        <v>1.2965689318038363</v>
      </c>
      <c r="E22" s="35">
        <f>ElecSingle_Other_Nil!M192</f>
        <v>1.3572996991946298</v>
      </c>
      <c r="F22" s="35">
        <f>ElecSingle_Other_Nil!N192</f>
        <v>1.486824409786516</v>
      </c>
      <c r="G22" s="35">
        <f>ElecSingle_Other_Nil!Q192</f>
        <v>1.528813565806703</v>
      </c>
      <c r="H22" s="35">
        <f>ElecSingle_Other_Nil!R192</f>
        <v>1.5350666128718873</v>
      </c>
      <c r="I22" s="35">
        <f>ElecSingle_Other_Nil!S192</f>
        <v>1.5920239638819484</v>
      </c>
      <c r="J22" s="35">
        <f>ElecSingle_Other_Nil!T192</f>
        <v>1.5919861966976829</v>
      </c>
      <c r="K22" s="35">
        <f>ElecSingle_Other_Nil!U192</f>
        <v>1.6248893931427131</v>
      </c>
      <c r="L22" s="35">
        <f>ElecSingle_Other_Nil!V192</f>
        <v>1.6241973233501166</v>
      </c>
      <c r="M22" s="35">
        <f>ElecSingle_Other_Nil!W192</f>
        <v>2.9743805907348948</v>
      </c>
      <c r="N22" s="27"/>
      <c r="O22" s="35">
        <f>ElecSingle_Other_Nil!Y192</f>
        <v>3.0406632300550855</v>
      </c>
      <c r="P22" s="5"/>
      <c r="Q22" s="123" t="s">
        <v>189</v>
      </c>
      <c r="R22" s="35">
        <f>ElecMulti_Other_Nil!K192</f>
        <v>1.2935975501555486</v>
      </c>
      <c r="S22" s="35">
        <f>ElecMulti_Other_Nil!L192</f>
        <v>1.3017754257768488</v>
      </c>
      <c r="T22" s="35">
        <f>ElecMulti_Other_Nil!M192</f>
        <v>1.3625788114642496</v>
      </c>
      <c r="U22" s="35">
        <f>ElecMulti_Other_Nil!N192</f>
        <v>1.4921407937458351</v>
      </c>
      <c r="V22" s="35">
        <f>ElecMulti_Other_Nil!Q192</f>
        <v>1.5341884907279846</v>
      </c>
      <c r="W22" s="35">
        <f>ElecMulti_Other_Nil!R192</f>
        <v>1.5404820362613385</v>
      </c>
      <c r="X22" s="35">
        <f>ElecMulti_Other_Nil!S192</f>
        <v>1.5974662240967812</v>
      </c>
      <c r="Y22" s="35">
        <f>ElecMulti_Other_Nil!T192</f>
        <v>1.597443805076298</v>
      </c>
      <c r="Z22" s="35">
        <f>ElecMulti_Other_Nil!U192</f>
        <v>1.6303754661279695</v>
      </c>
      <c r="AA22" s="35">
        <f>ElecMulti_Other_Nil!V192</f>
        <v>1.6297857472222499</v>
      </c>
      <c r="AB22" s="35">
        <f>ElecMulti_Other_Nil!W192</f>
        <v>2.9800464473379735</v>
      </c>
      <c r="AC22" s="27"/>
      <c r="AD22" s="35">
        <f>ElecMulti_Other_Nil!Y192</f>
        <v>3.0466212829660857</v>
      </c>
      <c r="AF22" s="123" t="s">
        <v>189</v>
      </c>
      <c r="AG22" s="35">
        <f>Gas_Other_Nil!K192</f>
        <v>1.4550432894434293</v>
      </c>
      <c r="AH22" s="35">
        <f>Gas_Other_Nil!L192</f>
        <v>1.4699029567148398</v>
      </c>
      <c r="AI22" s="35">
        <f>Gas_Other_Nil!M192</f>
        <v>1.5248742805576883</v>
      </c>
      <c r="AJ22" s="35">
        <f>Gas_Other_Nil!N192</f>
        <v>1.6810068537036915</v>
      </c>
      <c r="AK22" s="35">
        <f>Gas_Other_Nil!Q192</f>
        <v>1.7263235180077918</v>
      </c>
      <c r="AL22" s="35">
        <f>Gas_Other_Nil!R192</f>
        <v>1.7388562004680221</v>
      </c>
      <c r="AM22" s="35">
        <f>Gas_Other_Nil!S192</f>
        <v>1.779957221137541</v>
      </c>
      <c r="AN22" s="35">
        <f>Gas_Other_Nil!T192</f>
        <v>1.6972211285225038</v>
      </c>
      <c r="AO22" s="35">
        <f>Gas_Other_Nil!U192</f>
        <v>1.7315268400658221</v>
      </c>
      <c r="AP22" s="35">
        <f>Gas_Other_Nil!V192</f>
        <v>1.7005535775345881</v>
      </c>
      <c r="AQ22" s="35">
        <f>Gas_Other_Nil!W192</f>
        <v>1.7717550971874358</v>
      </c>
      <c r="AR22" s="27"/>
      <c r="AS22" s="35">
        <f>Gas_Other_Nil!Y192</f>
        <v>1.8542316928108573</v>
      </c>
      <c r="AT22" s="5"/>
      <c r="AU22" s="123" t="s">
        <v>189</v>
      </c>
      <c r="AV22" s="35">
        <f t="shared" si="2"/>
        <v>2.743500294314269</v>
      </c>
      <c r="AW22" s="35">
        <f t="shared" si="3"/>
        <v>2.7664718885186761</v>
      </c>
      <c r="AX22" s="35">
        <f t="shared" si="4"/>
        <v>2.8821739797523183</v>
      </c>
      <c r="AY22" s="35">
        <f t="shared" si="5"/>
        <v>3.1678312634902075</v>
      </c>
      <c r="AZ22" s="35">
        <f t="shared" si="6"/>
        <v>3.2551370838144948</v>
      </c>
      <c r="BA22" s="35">
        <f t="shared" si="7"/>
        <v>3.2739228133399094</v>
      </c>
      <c r="BB22" s="35">
        <f t="shared" si="8"/>
        <v>3.3719811850194894</v>
      </c>
      <c r="BC22" s="35">
        <f t="shared" si="9"/>
        <v>3.289207325220187</v>
      </c>
      <c r="BD22" s="35">
        <f t="shared" si="10"/>
        <v>3.3564162332085354</v>
      </c>
      <c r="BE22" s="35">
        <f t="shared" si="11"/>
        <v>3.3247509008847045</v>
      </c>
      <c r="BF22" s="35">
        <f t="shared" si="12"/>
        <v>4.7461356879223304</v>
      </c>
      <c r="BG22" s="27"/>
      <c r="BH22" s="35">
        <f t="shared" si="1"/>
        <v>4.8948949228659426</v>
      </c>
    </row>
    <row r="23" spans="2:60" s="166" customFormat="1" ht="10.5" customHeight="1" x14ac:dyDescent="0.2">
      <c r="B23" s="162" t="s">
        <v>190</v>
      </c>
      <c r="C23" s="35">
        <f>ElecSingle_Other_Nil!K193</f>
        <v>0.75226449390475369</v>
      </c>
      <c r="D23" s="35">
        <f>ElecSingle_Other_Nil!L193</f>
        <v>0.7585153714399705</v>
      </c>
      <c r="E23" s="35">
        <f>ElecSingle_Other_Nil!M193</f>
        <v>0.80099985974030585</v>
      </c>
      <c r="F23" s="35">
        <f>ElecSingle_Other_Nil!N193</f>
        <v>0.90080883366004194</v>
      </c>
      <c r="G23" s="35">
        <f>ElecSingle_Other_Nil!Q193</f>
        <v>0.93587493362082863</v>
      </c>
      <c r="H23" s="35">
        <f>ElecSingle_Other_Nil!R193</f>
        <v>0.94069339805588448</v>
      </c>
      <c r="I23" s="35">
        <f>ElecSingle_Other_Nil!S193</f>
        <v>0.97397192787032549</v>
      </c>
      <c r="J23" s="35">
        <f>ElecSingle_Other_Nil!T193</f>
        <v>0.97394282528525022</v>
      </c>
      <c r="K23" s="35">
        <f>ElecSingle_Other_Nil!U193</f>
        <v>0.99715973929417523</v>
      </c>
      <c r="L23" s="35">
        <f>ElecSingle_Other_Nil!V193</f>
        <v>0.99662644510216869</v>
      </c>
      <c r="M23" s="35">
        <f>ElecSingle_Other_Nil!W193</f>
        <v>1.0561258693602202</v>
      </c>
      <c r="N23" s="27"/>
      <c r="O23" s="35">
        <f>ElecSingle_Other_Nil!Y193</f>
        <v>1.1072018546993037</v>
      </c>
      <c r="P23" s="5"/>
      <c r="Q23" s="162" t="s">
        <v>190</v>
      </c>
      <c r="R23" s="35">
        <f>ElecMulti_Other_Nil!K193</f>
        <v>0.75622568824296266</v>
      </c>
      <c r="S23" s="35">
        <f>ElecMulti_Other_Nil!L193</f>
        <v>0.76252738442800205</v>
      </c>
      <c r="T23" s="35">
        <f>ElecMulti_Other_Nil!M193</f>
        <v>0.80506783083578337</v>
      </c>
      <c r="U23" s="35">
        <f>ElecMulti_Other_Nil!N193</f>
        <v>0.90490552552307146</v>
      </c>
      <c r="V23" s="35">
        <f>ElecMulti_Other_Nil!Q193</f>
        <v>0.94001673589807211</v>
      </c>
      <c r="W23" s="35">
        <f>ElecMulti_Other_Nil!R193</f>
        <v>0.94486640758720952</v>
      </c>
      <c r="X23" s="35">
        <f>ElecMulti_Other_Nil!S193</f>
        <v>0.9781656172857619</v>
      </c>
      <c r="Y23" s="35">
        <f>ElecMulti_Other_Nil!T193</f>
        <v>0.9781483416676926</v>
      </c>
      <c r="Z23" s="35">
        <f>ElecMulti_Other_Nil!U193</f>
        <v>1.0013871898941809</v>
      </c>
      <c r="AA23" s="35">
        <f>ElecMulti_Other_Nil!V193</f>
        <v>1.0009327651082691</v>
      </c>
      <c r="AB23" s="35">
        <f>ElecMulti_Other_Nil!W193</f>
        <v>1.0604918573739783</v>
      </c>
      <c r="AC23" s="27"/>
      <c r="AD23" s="35">
        <f>ElecMulti_Other_Nil!Y193</f>
        <v>1.1117930029434413</v>
      </c>
      <c r="AF23" s="162" t="s">
        <v>190</v>
      </c>
      <c r="AG23" s="35">
        <f>Gas_Other_Nil!K193</f>
        <v>1.1212252632297603</v>
      </c>
      <c r="AH23" s="35">
        <f>Gas_Other_Nil!L193</f>
        <v>1.1326758052643326</v>
      </c>
      <c r="AI23" s="35">
        <f>Gas_Other_Nil!M193</f>
        <v>1.1750355326298065</v>
      </c>
      <c r="AJ23" s="35">
        <f>Gas_Other_Nil!N193</f>
        <v>1.2953479567992134</v>
      </c>
      <c r="AK23" s="35">
        <f>Gas_Other_Nil!Q193</f>
        <v>1.3302680098530959</v>
      </c>
      <c r="AL23" s="35">
        <f>Gas_Other_Nil!R193</f>
        <v>1.3399254271219816</v>
      </c>
      <c r="AM23" s="35">
        <f>Gas_Other_Nil!S193</f>
        <v>1.3715969952832423</v>
      </c>
      <c r="AN23" s="35">
        <f>Gas_Other_Nil!T193</f>
        <v>1.3078423304606033</v>
      </c>
      <c r="AO23" s="35">
        <f>Gas_Other_Nil!U193</f>
        <v>1.3342775786312289</v>
      </c>
      <c r="AP23" s="35">
        <f>Gas_Other_Nil!V193</f>
        <v>1.3104102444518093</v>
      </c>
      <c r="AQ23" s="35">
        <f>Gas_Other_Nil!W193</f>
        <v>1.3652766138542349</v>
      </c>
      <c r="AR23" s="27"/>
      <c r="AS23" s="35">
        <f>Gas_Other_Nil!Y193</f>
        <v>1.4288313158408257</v>
      </c>
      <c r="AT23" s="5"/>
      <c r="AU23" s="162" t="s">
        <v>190</v>
      </c>
      <c r="AV23" s="35">
        <f t="shared" si="2"/>
        <v>1.8734897571345139</v>
      </c>
      <c r="AW23" s="35">
        <f t="shared" si="3"/>
        <v>1.8911911767043033</v>
      </c>
      <c r="AX23" s="35">
        <f t="shared" si="4"/>
        <v>1.9760353923701124</v>
      </c>
      <c r="AY23" s="35">
        <f t="shared" si="5"/>
        <v>2.1961567904592556</v>
      </c>
      <c r="AZ23" s="35">
        <f t="shared" si="6"/>
        <v>2.2661429434739246</v>
      </c>
      <c r="BA23" s="35">
        <f t="shared" si="7"/>
        <v>2.2806188251778661</v>
      </c>
      <c r="BB23" s="35">
        <f t="shared" si="8"/>
        <v>2.3455689231535679</v>
      </c>
      <c r="BC23" s="35">
        <f t="shared" si="9"/>
        <v>2.2817851557458537</v>
      </c>
      <c r="BD23" s="35">
        <f t="shared" si="10"/>
        <v>2.331437317925404</v>
      </c>
      <c r="BE23" s="35">
        <f t="shared" si="11"/>
        <v>2.307036689553978</v>
      </c>
      <c r="BF23" s="35">
        <f t="shared" si="12"/>
        <v>2.4214024832144552</v>
      </c>
      <c r="BG23" s="27"/>
      <c r="BH23" s="35">
        <f t="shared" si="1"/>
        <v>2.5360331705401293</v>
      </c>
    </row>
    <row r="24" spans="2:60" s="166" customFormat="1" ht="10.5" customHeight="1" x14ac:dyDescent="0.2">
      <c r="B24" s="123" t="s">
        <v>191</v>
      </c>
      <c r="C24" s="35">
        <f>ElecSingle_Other_Nil!K194</f>
        <v>68.565763055510402</v>
      </c>
      <c r="D24" s="35">
        <f>ElecSingle_Other_Nil!L194</f>
        <v>68.998957279484827</v>
      </c>
      <c r="E24" s="35">
        <f>ElecSingle_Other_Nil!M194</f>
        <v>72.237796625985212</v>
      </c>
      <c r="F24" s="35">
        <f>ElecSingle_Other_Nil!N194</f>
        <v>79.154692815241077</v>
      </c>
      <c r="G24" s="35">
        <f>ElecSingle_Other_Nil!Q194</f>
        <v>81.399713582384081</v>
      </c>
      <c r="H24" s="35">
        <f>ElecSingle_Other_Nil!R194</f>
        <v>81.733639651153254</v>
      </c>
      <c r="I24" s="35">
        <f>ElecSingle_Other_Nil!S194</f>
        <v>84.76467225905651</v>
      </c>
      <c r="J24" s="35">
        <f>ElecSingle_Other_Nil!T194</f>
        <v>84.762655410752217</v>
      </c>
      <c r="K24" s="35">
        <f>ElecSingle_Other_Nil!U194</f>
        <v>86.517618790776069</v>
      </c>
      <c r="L24" s="35">
        <f>ElecSingle_Other_Nil!V194</f>
        <v>86.480660785703222</v>
      </c>
      <c r="M24" s="35">
        <f>ElecSingle_Other_Nil!W194</f>
        <v>157.60240808829082</v>
      </c>
      <c r="N24" s="27"/>
      <c r="O24" s="35">
        <f>ElecSingle_Other_Nil!Y194</f>
        <v>161.14204259689222</v>
      </c>
      <c r="P24" s="5"/>
      <c r="Q24" s="123" t="s">
        <v>191</v>
      </c>
      <c r="R24" s="35">
        <f>ElecMulti_Other_Nil!K194</f>
        <v>68.840279153079877</v>
      </c>
      <c r="S24" s="35">
        <f>ElecMulti_Other_Nil!L194</f>
        <v>69.276995177865359</v>
      </c>
      <c r="T24" s="35">
        <f>ElecMulti_Other_Nil!M194</f>
        <v>72.519712496505406</v>
      </c>
      <c r="U24" s="35">
        <f>ElecMulti_Other_Nil!N194</f>
        <v>79.438599073597445</v>
      </c>
      <c r="V24" s="35">
        <f>ElecMulti_Other_Nil!Q194</f>
        <v>81.686746053143224</v>
      </c>
      <c r="W24" s="35">
        <f>ElecMulti_Other_Nil!R194</f>
        <v>82.022834826610762</v>
      </c>
      <c r="X24" s="35">
        <f>ElecMulti_Other_Nil!S194</f>
        <v>85.055300578308461</v>
      </c>
      <c r="Y24" s="35">
        <f>ElecMulti_Other_Nil!T194</f>
        <v>85.054103354731296</v>
      </c>
      <c r="Z24" s="35">
        <f>ElecMulti_Other_Nil!U194</f>
        <v>86.810586805545583</v>
      </c>
      <c r="AA24" s="35">
        <f>ElecMulti_Other_Nil!V194</f>
        <v>86.779094556436775</v>
      </c>
      <c r="AB24" s="35">
        <f>ElecMulti_Other_Nil!W194</f>
        <v>157.90497693224054</v>
      </c>
      <c r="AC24" s="27"/>
      <c r="AD24" s="35">
        <f>ElecMulti_Other_Nil!Y194</f>
        <v>161.46021534776852</v>
      </c>
      <c r="AF24" s="123" t="s">
        <v>191</v>
      </c>
      <c r="AG24" s="35">
        <f>Gas_Other_Nil!K194</f>
        <v>77.702419391346695</v>
      </c>
      <c r="AH24" s="35">
        <f>Gas_Other_Nil!L194</f>
        <v>78.495957361464903</v>
      </c>
      <c r="AI24" s="35">
        <f>Gas_Other_Nil!M194</f>
        <v>81.431543464451835</v>
      </c>
      <c r="AJ24" s="35">
        <f>Gas_Other_Nil!N194</f>
        <v>89.769356344150751</v>
      </c>
      <c r="AK24" s="35">
        <f>Gas_Other_Nil!Q194</f>
        <v>92.189363006991002</v>
      </c>
      <c r="AL24" s="35">
        <f>Gas_Other_Nil!R194</f>
        <v>92.858635018132276</v>
      </c>
      <c r="AM24" s="35">
        <f>Gas_Other_Nil!S194</f>
        <v>95.053517306958852</v>
      </c>
      <c r="AN24" s="35">
        <f>Gas_Other_Nil!T194</f>
        <v>90.63523325052094</v>
      </c>
      <c r="AO24" s="35">
        <f>Gas_Other_Nil!U194</f>
        <v>92.467231518336789</v>
      </c>
      <c r="AP24" s="35">
        <f>Gas_Other_Nil!V194</f>
        <v>90.813193145333557</v>
      </c>
      <c r="AQ24" s="35">
        <f>Gas_Other_Nil!W194</f>
        <v>94.615506369624669</v>
      </c>
      <c r="AR24" s="27"/>
      <c r="AS24" s="35">
        <f>Gas_Other_Nil!Y194</f>
        <v>99.019932732467154</v>
      </c>
      <c r="AT24" s="5"/>
      <c r="AU24" s="123" t="s">
        <v>191</v>
      </c>
      <c r="AV24" s="35">
        <f t="shared" si="2"/>
        <v>146.26818244685711</v>
      </c>
      <c r="AW24" s="35">
        <f t="shared" si="3"/>
        <v>147.49491464094973</v>
      </c>
      <c r="AX24" s="35">
        <f t="shared" si="4"/>
        <v>153.66934009043706</v>
      </c>
      <c r="AY24" s="35">
        <f t="shared" si="5"/>
        <v>168.92404915939181</v>
      </c>
      <c r="AZ24" s="35">
        <f t="shared" si="6"/>
        <v>173.58907658937508</v>
      </c>
      <c r="BA24" s="35">
        <f t="shared" si="7"/>
        <v>174.59227466928553</v>
      </c>
      <c r="BB24" s="35">
        <f t="shared" si="8"/>
        <v>179.81818956601535</v>
      </c>
      <c r="BC24" s="35">
        <f t="shared" si="9"/>
        <v>175.39788866127316</v>
      </c>
      <c r="BD24" s="35">
        <f t="shared" si="10"/>
        <v>178.98485030911286</v>
      </c>
      <c r="BE24" s="35">
        <f t="shared" si="11"/>
        <v>177.29385393103678</v>
      </c>
      <c r="BF24" s="35">
        <f t="shared" si="12"/>
        <v>252.21791445791547</v>
      </c>
      <c r="BG24" s="27"/>
      <c r="BH24" s="35">
        <f t="shared" si="1"/>
        <v>260.16197532935939</v>
      </c>
    </row>
    <row r="25" spans="2:60" s="166" customFormat="1" ht="10.5" customHeight="1" x14ac:dyDescent="0.2">
      <c r="B25"/>
      <c r="C25"/>
      <c r="D25"/>
      <c r="E25"/>
      <c r="F25"/>
      <c r="G25"/>
      <c r="H25"/>
      <c r="I25"/>
      <c r="J25"/>
      <c r="K25"/>
      <c r="L25"/>
      <c r="M25"/>
      <c r="N25"/>
      <c r="O25"/>
      <c r="P25" s="5"/>
      <c r="Q25"/>
      <c r="R25"/>
      <c r="S25"/>
      <c r="T25"/>
      <c r="U25"/>
      <c r="V25"/>
      <c r="W25"/>
      <c r="X25"/>
      <c r="Y25"/>
      <c r="Z25"/>
      <c r="AA25"/>
      <c r="AB25"/>
      <c r="AC25"/>
      <c r="AF25"/>
      <c r="AG25"/>
      <c r="AH25"/>
      <c r="AI25"/>
      <c r="AJ25"/>
      <c r="AK25"/>
      <c r="AL25"/>
      <c r="AM25"/>
      <c r="AN25"/>
      <c r="AO25"/>
      <c r="AP25"/>
      <c r="AQ25"/>
      <c r="AR25"/>
      <c r="AS25"/>
      <c r="AT25" s="5"/>
      <c r="AU25" s="123" t="s">
        <v>192</v>
      </c>
      <c r="AV25" s="35">
        <f>AV24*1.05</f>
        <v>153.58159156919999</v>
      </c>
      <c r="AW25" s="35">
        <f t="shared" ref="AW25:BC25" si="13">AW24*1.05</f>
        <v>154.86966037299723</v>
      </c>
      <c r="AX25" s="35">
        <f t="shared" si="13"/>
        <v>161.35280709495893</v>
      </c>
      <c r="AY25" s="35">
        <f t="shared" si="13"/>
        <v>177.37025161736142</v>
      </c>
      <c r="AZ25" s="35">
        <f t="shared" si="13"/>
        <v>182.26853041884385</v>
      </c>
      <c r="BA25" s="35">
        <f t="shared" si="13"/>
        <v>183.32188840274981</v>
      </c>
      <c r="BB25" s="35">
        <f t="shared" si="13"/>
        <v>188.80909904431613</v>
      </c>
      <c r="BC25" s="35">
        <f t="shared" si="13"/>
        <v>184.16778309433681</v>
      </c>
      <c r="BD25" s="35">
        <f t="shared" ref="BD25:BE25" si="14">BD24*1.05</f>
        <v>187.93409282456849</v>
      </c>
      <c r="BE25" s="35">
        <f t="shared" si="14"/>
        <v>186.15854662758863</v>
      </c>
      <c r="BF25" s="35">
        <f t="shared" ref="BF25" si="15">BF24*1.05</f>
        <v>264.82881018081127</v>
      </c>
      <c r="BG25" s="27"/>
      <c r="BH25" s="35">
        <f>IFERROR(BH24*1.05,"-")</f>
        <v>273.17007409582737</v>
      </c>
    </row>
    <row r="26" spans="2:60" s="170" customFormat="1" ht="10.5" customHeight="1" x14ac:dyDescent="0.2">
      <c r="B26" s="171"/>
      <c r="C26" s="171"/>
      <c r="D26" s="171"/>
      <c r="E26" s="171"/>
      <c r="F26" s="171"/>
      <c r="G26" s="171"/>
      <c r="H26" s="171"/>
      <c r="I26" s="171"/>
      <c r="J26" s="171"/>
      <c r="K26" s="171"/>
      <c r="L26" s="171"/>
      <c r="M26" s="171"/>
      <c r="N26" s="171"/>
      <c r="O26" s="171"/>
      <c r="P26" s="171"/>
      <c r="Q26" s="171"/>
      <c r="R26" s="171"/>
      <c r="S26" s="171"/>
      <c r="T26" s="171"/>
      <c r="U26" s="171"/>
      <c r="V26" s="171"/>
      <c r="W26" s="171"/>
      <c r="X26" s="171"/>
      <c r="Y26" s="171"/>
      <c r="Z26" s="171"/>
      <c r="AA26" s="171"/>
      <c r="AB26" s="171"/>
      <c r="AC26" s="171"/>
      <c r="AD26" s="171"/>
      <c r="AE26" s="171"/>
      <c r="AF26" s="171"/>
      <c r="AG26" s="171"/>
      <c r="AH26" s="171"/>
      <c r="AI26" s="171"/>
      <c r="AJ26" s="171"/>
      <c r="AK26" s="171"/>
      <c r="AL26" s="171"/>
      <c r="AM26" s="171"/>
      <c r="AN26" s="171"/>
      <c r="AO26" s="171"/>
      <c r="AP26" s="171"/>
      <c r="AQ26" s="171"/>
      <c r="AR26" s="171"/>
      <c r="AS26" s="171"/>
      <c r="AT26" s="171"/>
      <c r="AU26" s="171"/>
      <c r="AV26" s="171"/>
      <c r="AW26" s="171"/>
      <c r="AX26" s="171"/>
      <c r="AY26" s="171"/>
      <c r="AZ26" s="171"/>
      <c r="BA26" s="171"/>
      <c r="BB26" s="171"/>
      <c r="BC26" s="171"/>
      <c r="BD26" s="171"/>
      <c r="BE26" s="171"/>
      <c r="BF26" s="171"/>
      <c r="BG26" s="171"/>
      <c r="BH26" s="171"/>
    </row>
    <row r="27" spans="2:60" s="166" customFormat="1" ht="38.25" customHeight="1" x14ac:dyDescent="0.2">
      <c r="B27" s="81" t="s">
        <v>193</v>
      </c>
      <c r="C27" s="97" t="s">
        <v>168</v>
      </c>
      <c r="D27" s="97" t="s">
        <v>169</v>
      </c>
      <c r="E27" s="97" t="s">
        <v>170</v>
      </c>
      <c r="F27" s="97" t="s">
        <v>171</v>
      </c>
      <c r="G27" s="97" t="s">
        <v>172</v>
      </c>
      <c r="H27" s="97" t="s">
        <v>173</v>
      </c>
      <c r="I27" s="97" t="s">
        <v>174</v>
      </c>
      <c r="J27" s="97" t="s">
        <v>175</v>
      </c>
      <c r="K27" s="97" t="s">
        <v>176</v>
      </c>
      <c r="L27" s="97" t="s">
        <v>177</v>
      </c>
      <c r="M27" s="97" t="s">
        <v>178</v>
      </c>
      <c r="N27" s="27"/>
      <c r="O27" s="370" t="s">
        <v>179</v>
      </c>
      <c r="P27" s="5"/>
      <c r="Q27" s="81" t="s">
        <v>193</v>
      </c>
      <c r="R27" s="97" t="s">
        <v>168</v>
      </c>
      <c r="S27" s="97" t="s">
        <v>169</v>
      </c>
      <c r="T27" s="97" t="s">
        <v>170</v>
      </c>
      <c r="U27" s="97" t="s">
        <v>171</v>
      </c>
      <c r="V27" s="97" t="s">
        <v>172</v>
      </c>
      <c r="W27" s="97" t="s">
        <v>173</v>
      </c>
      <c r="X27" s="97" t="s">
        <v>174</v>
      </c>
      <c r="Y27" s="97" t="s">
        <v>175</v>
      </c>
      <c r="Z27" s="97" t="s">
        <v>176</v>
      </c>
      <c r="AA27" s="97" t="s">
        <v>177</v>
      </c>
      <c r="AB27" s="97" t="s">
        <v>178</v>
      </c>
      <c r="AC27" s="27"/>
      <c r="AD27" s="370" t="s">
        <v>179</v>
      </c>
      <c r="AF27" s="81" t="s">
        <v>193</v>
      </c>
      <c r="AG27" s="97" t="s">
        <v>168</v>
      </c>
      <c r="AH27" s="97" t="s">
        <v>169</v>
      </c>
      <c r="AI27" s="97" t="s">
        <v>170</v>
      </c>
      <c r="AJ27" s="97" t="s">
        <v>171</v>
      </c>
      <c r="AK27" s="97" t="s">
        <v>172</v>
      </c>
      <c r="AL27" s="97" t="s">
        <v>173</v>
      </c>
      <c r="AM27" s="97" t="s">
        <v>174</v>
      </c>
      <c r="AN27" s="97" t="s">
        <v>175</v>
      </c>
      <c r="AO27" s="97" t="s">
        <v>176</v>
      </c>
      <c r="AP27" s="97" t="s">
        <v>177</v>
      </c>
      <c r="AQ27" s="97" t="s">
        <v>178</v>
      </c>
      <c r="AR27" s="27"/>
      <c r="AS27" s="370" t="s">
        <v>179</v>
      </c>
      <c r="AT27" s="5"/>
      <c r="AU27" s="81" t="s">
        <v>193</v>
      </c>
      <c r="AV27" s="97" t="s">
        <v>168</v>
      </c>
      <c r="AW27" s="97" t="s">
        <v>169</v>
      </c>
      <c r="AX27" s="97" t="s">
        <v>170</v>
      </c>
      <c r="AY27" s="97" t="s">
        <v>171</v>
      </c>
      <c r="AZ27" s="97" t="s">
        <v>172</v>
      </c>
      <c r="BA27" s="97" t="s">
        <v>173</v>
      </c>
      <c r="BB27" s="97" t="s">
        <v>174</v>
      </c>
      <c r="BC27" s="97" t="s">
        <v>175</v>
      </c>
      <c r="BD27" s="97" t="s">
        <v>176</v>
      </c>
      <c r="BE27" s="97" t="s">
        <v>177</v>
      </c>
      <c r="BF27" s="97" t="s">
        <v>178</v>
      </c>
      <c r="BG27" s="27"/>
      <c r="BH27" s="370" t="s">
        <v>179</v>
      </c>
    </row>
    <row r="28" spans="2:60" s="166" customFormat="1" ht="10.5" customHeight="1" x14ac:dyDescent="0.2">
      <c r="B28" s="123" t="s">
        <v>180</v>
      </c>
      <c r="C28" s="35">
        <f>ElecSingle_Other_3100kWh!K183</f>
        <v>179.00136797424895</v>
      </c>
      <c r="D28" s="35">
        <f>ElecSingle_Other_3100kWh!L183</f>
        <v>171.2844775148248</v>
      </c>
      <c r="E28" s="35">
        <f>ElecSingle_Other_3100kWh!M183</f>
        <v>188.2966425157575</v>
      </c>
      <c r="F28" s="35">
        <f>ElecSingle_Other_3100kWh!N183</f>
        <v>205.64726567876167</v>
      </c>
      <c r="G28" s="35">
        <f>ElecSingle_Other_3100kWh!Q183</f>
        <v>244.35175317326426</v>
      </c>
      <c r="H28" s="35">
        <f>ElecSingle_Other_3100kWh!R183</f>
        <v>220.83214040458211</v>
      </c>
      <c r="I28" s="35">
        <f>ElecSingle_Other_3100kWh!S183</f>
        <v>213.18332557673111</v>
      </c>
      <c r="J28" s="35">
        <f>ElecSingle_Other_3100kWh!T183</f>
        <v>186.28634708232781</v>
      </c>
      <c r="K28" s="35">
        <f>ElecSingle_Other_3100kWh!U183</f>
        <v>221.40767996833435</v>
      </c>
      <c r="L28" s="35">
        <f>ElecSingle_Other_3100kWh!V183</f>
        <v>277.90448646108462</v>
      </c>
      <c r="M28" s="35">
        <f>ElecSingle_Other_3100kWh!W183</f>
        <v>515.28606921595917</v>
      </c>
      <c r="N28" s="27"/>
      <c r="O28" s="35">
        <f>ElecSingle_Other_3100kWh!Y183</f>
        <v>1154.4785866007871</v>
      </c>
      <c r="P28" s="5"/>
      <c r="Q28" s="123" t="s">
        <v>180</v>
      </c>
      <c r="R28" s="35">
        <f>ElecMulti_Other_4200kWh!K183</f>
        <v>243.5641006936373</v>
      </c>
      <c r="S28" s="35">
        <f>ElecMulti_Other_4200kWh!L183</f>
        <v>233.38718526559481</v>
      </c>
      <c r="T28" s="35">
        <f>ElecMulti_Other_4200kWh!M183</f>
        <v>255.96477111507141</v>
      </c>
      <c r="U28" s="35">
        <f>ElecMulti_Other_4200kWh!N183</f>
        <v>280.35133215513343</v>
      </c>
      <c r="V28" s="35">
        <f>ElecMulti_Other_4200kWh!Q183</f>
        <v>331.88177601701312</v>
      </c>
      <c r="W28" s="35">
        <f>ElecMulti_Other_4200kWh!R183</f>
        <v>300.85275986127681</v>
      </c>
      <c r="X28" s="35">
        <f>ElecMulti_Other_4200kWh!S183</f>
        <v>290.33538273875416</v>
      </c>
      <c r="Y28" s="35">
        <f>ElecMulti_Other_4200kWh!T183</f>
        <v>253.3454702673852</v>
      </c>
      <c r="Z28" s="35">
        <f>ElecMulti_Other_4200kWh!U183</f>
        <v>301.17601117012339</v>
      </c>
      <c r="AA28" s="35">
        <f>ElecMulti_Other_4200kWh!V183</f>
        <v>380.12916390301859</v>
      </c>
      <c r="AB28" s="35">
        <f>ElecMulti_Other_4200kWh!W183</f>
        <v>686.93566973033592</v>
      </c>
      <c r="AC28" s="27"/>
      <c r="AD28" s="35">
        <f>ElecMulti_Other_4200kWh!Y183</f>
        <v>1512.8094841491961</v>
      </c>
      <c r="AF28" s="123" t="s">
        <v>180</v>
      </c>
      <c r="AG28" s="35">
        <f>Gas_Other_12000kWh!K183</f>
        <v>200.75</v>
      </c>
      <c r="AH28" s="35">
        <f>Gas_Other_12000kWh!L183</f>
        <v>199.05999999999997</v>
      </c>
      <c r="AI28" s="35">
        <f>Gas_Other_12000kWh!M183</f>
        <v>215.77</v>
      </c>
      <c r="AJ28" s="35">
        <f>Gas_Other_12000kWh!N183</f>
        <v>243.3600000000001</v>
      </c>
      <c r="AK28" s="35">
        <f>Gas_Other_12000kWh!Q183</f>
        <v>281.17999999999995</v>
      </c>
      <c r="AL28" s="35">
        <f>Gas_Other_12000kWh!R183</f>
        <v>230.78000000000006</v>
      </c>
      <c r="AM28" s="35">
        <f>Gas_Other_12000kWh!S183</f>
        <v>206.32000000000002</v>
      </c>
      <c r="AN28" s="35">
        <f>Gas_Other_12000kWh!T183</f>
        <v>145.13000000000005</v>
      </c>
      <c r="AO28" s="35">
        <f>Gas_Other_12000kWh!U183</f>
        <v>187.07</v>
      </c>
      <c r="AP28" s="35">
        <f>Gas_Other_12000kWh!V183</f>
        <v>276.5100000000001</v>
      </c>
      <c r="AQ28" s="35">
        <f>Gas_Other_12000kWh!W183</f>
        <v>586.80999999999972</v>
      </c>
      <c r="AR28" s="27"/>
      <c r="AS28" s="35">
        <f>Gas_Other_12000kWh!Y183</f>
        <v>1376.8009245311077</v>
      </c>
      <c r="AT28" s="5"/>
      <c r="AU28" s="123" t="s">
        <v>180</v>
      </c>
      <c r="AV28" s="35">
        <f>IFERROR(C28+AG28,"-")</f>
        <v>379.75136797424898</v>
      </c>
      <c r="AW28" s="35">
        <f t="shared" ref="AW28" si="16">IFERROR(D28+AH28,"-")</f>
        <v>370.3444775148248</v>
      </c>
      <c r="AX28" s="35">
        <f t="shared" ref="AX28" si="17">IFERROR(E28+AI28,"-")</f>
        <v>404.06664251575751</v>
      </c>
      <c r="AY28" s="35">
        <f t="shared" ref="AY28" si="18">IFERROR(F28+AJ28,"-")</f>
        <v>449.00726567876177</v>
      </c>
      <c r="AZ28" s="35">
        <f t="shared" ref="AZ28" si="19">IFERROR(G28+AK28,"-")</f>
        <v>525.53175317326418</v>
      </c>
      <c r="BA28" s="35">
        <f t="shared" ref="BA28" si="20">IFERROR(H28+AL28,"-")</f>
        <v>451.61214040458219</v>
      </c>
      <c r="BB28" s="35">
        <f t="shared" ref="BB28:BB39" si="21">IFERROR(I28+AM28,"-")</f>
        <v>419.50332557673113</v>
      </c>
      <c r="BC28" s="35">
        <f t="shared" ref="BC28:BC39" si="22">IFERROR(J28+AN28,"-")</f>
        <v>331.41634708232789</v>
      </c>
      <c r="BD28" s="35">
        <f t="shared" ref="BD28:BD39" si="23">IFERROR(K28+AO28,"-")</f>
        <v>408.47767996833431</v>
      </c>
      <c r="BE28" s="35">
        <f t="shared" ref="BE28:BE39" si="24">IFERROR(L28+AP28,"-")</f>
        <v>554.41448646108472</v>
      </c>
      <c r="BF28" s="35">
        <f t="shared" ref="BF28:BF39" si="25">IFERROR(M28+AQ28,"-")</f>
        <v>1102.0960692159588</v>
      </c>
      <c r="BG28" s="27"/>
      <c r="BH28" s="35">
        <f t="shared" ref="BH28:BH39" si="26">IFERROR(O28+AS28,"-")</f>
        <v>2531.2795111318947</v>
      </c>
    </row>
    <row r="29" spans="2:60" s="166" customFormat="1" ht="10.5" customHeight="1" x14ac:dyDescent="0.2">
      <c r="B29" s="123" t="s">
        <v>181</v>
      </c>
      <c r="C29" s="35">
        <f>ElecSingle_Other_3100kWh!K184</f>
        <v>3.4648843503671367</v>
      </c>
      <c r="D29" s="35">
        <f>ElecSingle_Other_3100kWh!L184</f>
        <v>3.3612879396840958</v>
      </c>
      <c r="E29" s="35">
        <f>ElecSingle_Other_3100kWh!M184</f>
        <v>11.652403061262774</v>
      </c>
      <c r="F29" s="35">
        <f>ElecSingle_Other_3100kWh!N184</f>
        <v>11.077105801368656</v>
      </c>
      <c r="G29" s="35">
        <f>ElecSingle_Other_3100kWh!Q184</f>
        <v>14.883230646022749</v>
      </c>
      <c r="H29" s="35">
        <f>ElecSingle_Other_3100kWh!R184</f>
        <v>14.819176551301227</v>
      </c>
      <c r="I29" s="35">
        <f>ElecSingle_Other_3100kWh!S184</f>
        <v>17.646102036866232</v>
      </c>
      <c r="J29" s="35">
        <f>ElecSingle_Other_3100kWh!T184</f>
        <v>18.715424771732444</v>
      </c>
      <c r="K29" s="35">
        <f>ElecSingle_Other_3100kWh!U184</f>
        <v>14.308593954183147</v>
      </c>
      <c r="L29" s="35">
        <f>ElecSingle_Other_3100kWh!V184</f>
        <v>14.67492004669276</v>
      </c>
      <c r="M29" s="35">
        <f>ElecSingle_Other_3100kWh!W184</f>
        <v>9.2172823280201097</v>
      </c>
      <c r="N29" s="27"/>
      <c r="O29" s="35">
        <f>ElecSingle_Other_3100kWh!Y184</f>
        <v>11.671120371343685</v>
      </c>
      <c r="P29" s="5"/>
      <c r="Q29" s="123" t="s">
        <v>181</v>
      </c>
      <c r="R29" s="35">
        <f>ElecMulti_Other_4200kWh!K184</f>
        <v>3.695838468799503</v>
      </c>
      <c r="S29" s="35">
        <f>ElecMulti_Other_4200kWh!L184</f>
        <v>3.5853367720281919</v>
      </c>
      <c r="T29" s="35">
        <f>ElecMulti_Other_4200kWh!M184</f>
        <v>12.42910064094038</v>
      </c>
      <c r="U29" s="35">
        <f>ElecMulti_Other_4200kWh!N184</f>
        <v>11.815456613688003</v>
      </c>
      <c r="V29" s="35">
        <f>ElecMulti_Other_4200kWh!Q184</f>
        <v>15.875278204103214</v>
      </c>
      <c r="W29" s="35">
        <f>ElecMulti_Other_4200kWh!R184</f>
        <v>15.252517859400495</v>
      </c>
      <c r="X29" s="35">
        <f>ElecMulti_Other_4200kWh!S184</f>
        <v>18.162094323274683</v>
      </c>
      <c r="Y29" s="35">
        <f>ElecMulti_Other_4200kWh!T184</f>
        <v>18.515809469683656</v>
      </c>
      <c r="Z29" s="35">
        <f>ElecMulti_Other_4200kWh!U184</f>
        <v>14.155980140040841</v>
      </c>
      <c r="AA29" s="35">
        <f>ElecMulti_Other_4200kWh!V184</f>
        <v>14.309299644028929</v>
      </c>
      <c r="AB29" s="35">
        <f>ElecMulti_Other_4200kWh!W184</f>
        <v>8.9876347080460999</v>
      </c>
      <c r="AC29" s="27"/>
      <c r="AD29" s="35">
        <f>ElecMulti_Other_4200kWh!Y184</f>
        <v>12.009130989979031</v>
      </c>
      <c r="AF29" s="123" t="s">
        <v>181</v>
      </c>
      <c r="AG29" s="35"/>
      <c r="AH29" s="35"/>
      <c r="AI29" s="35"/>
      <c r="AJ29" s="35"/>
      <c r="AK29" s="35"/>
      <c r="AL29" s="35"/>
      <c r="AM29" s="35"/>
      <c r="AN29" s="35"/>
      <c r="AO29" s="35"/>
      <c r="AP29" s="35"/>
      <c r="AQ29" s="35"/>
      <c r="AR29" s="27"/>
      <c r="AS29" s="35"/>
      <c r="AT29" s="5"/>
      <c r="AU29" s="123" t="s">
        <v>181</v>
      </c>
      <c r="AV29" s="35">
        <f t="shared" ref="AV29:AV39" si="27">IFERROR(C29+AG29,"-")</f>
        <v>3.4648843503671367</v>
      </c>
      <c r="AW29" s="35">
        <f t="shared" ref="AW29:AW39" si="28">IFERROR(D29+AH29,"-")</f>
        <v>3.3612879396840958</v>
      </c>
      <c r="AX29" s="35">
        <f t="shared" ref="AX29:AX39" si="29">IFERROR(E29+AI29,"-")</f>
        <v>11.652403061262774</v>
      </c>
      <c r="AY29" s="35">
        <f t="shared" ref="AY29:AY39" si="30">IFERROR(F29+AJ29,"-")</f>
        <v>11.077105801368656</v>
      </c>
      <c r="AZ29" s="35">
        <f t="shared" ref="AZ29:AZ39" si="31">IFERROR(G29+AK29,"-")</f>
        <v>14.883230646022749</v>
      </c>
      <c r="BA29" s="35">
        <f t="shared" ref="BA29:BA39" si="32">IFERROR(H29+AL29,"-")</f>
        <v>14.819176551301227</v>
      </c>
      <c r="BB29" s="35">
        <f t="shared" si="21"/>
        <v>17.646102036866232</v>
      </c>
      <c r="BC29" s="35">
        <f t="shared" si="22"/>
        <v>18.715424771732444</v>
      </c>
      <c r="BD29" s="35">
        <f t="shared" si="23"/>
        <v>14.308593954183147</v>
      </c>
      <c r="BE29" s="35">
        <f t="shared" si="24"/>
        <v>14.67492004669276</v>
      </c>
      <c r="BF29" s="35">
        <f t="shared" si="25"/>
        <v>9.2172823280201097</v>
      </c>
      <c r="BG29" s="27"/>
      <c r="BH29" s="35">
        <f t="shared" si="26"/>
        <v>11.671120371343685</v>
      </c>
    </row>
    <row r="30" spans="2:60" s="166" customFormat="1" ht="10.5" customHeight="1" x14ac:dyDescent="0.2">
      <c r="B30" s="123" t="s">
        <v>182</v>
      </c>
      <c r="C30" s="35" t="str">
        <f>ElecSingle_Other_3100kWh!K185</f>
        <v>-</v>
      </c>
      <c r="D30" s="35" t="str">
        <f>ElecSingle_Other_3100kWh!L185</f>
        <v>-</v>
      </c>
      <c r="E30" s="35" t="str">
        <f>ElecSingle_Other_3100kWh!M185</f>
        <v>-</v>
      </c>
      <c r="F30" s="35" t="str">
        <f>ElecSingle_Other_3100kWh!N185</f>
        <v>-</v>
      </c>
      <c r="G30" s="35" t="str">
        <f>ElecSingle_Other_3100kWh!Q185</f>
        <v>-</v>
      </c>
      <c r="H30" s="35" t="str">
        <f>ElecSingle_Other_3100kWh!R185</f>
        <v>-</v>
      </c>
      <c r="I30" s="35" t="str">
        <f>ElecSingle_Other_3100kWh!S185</f>
        <v>-</v>
      </c>
      <c r="J30" s="35">
        <f>ElecSingle_Other_3100kWh!T185</f>
        <v>4.5552674196923926</v>
      </c>
      <c r="K30" s="35">
        <f>ElecSingle_Other_3100kWh!U185</f>
        <v>9.975695096053105</v>
      </c>
      <c r="L30" s="35">
        <f>ElecSingle_Other_3100kWh!V185</f>
        <v>4.43</v>
      </c>
      <c r="M30" s="35" t="str">
        <f>ElecSingle_Other_3100kWh!W185</f>
        <v>-</v>
      </c>
      <c r="N30" s="27"/>
      <c r="O30" s="35">
        <f>ElecSingle_Other_3100kWh!Y185</f>
        <v>20.736406675957259</v>
      </c>
      <c r="P30" s="5"/>
      <c r="Q30" s="123" t="s">
        <v>182</v>
      </c>
      <c r="R30" s="35" t="str">
        <f>ElecMulti_Other_4200kWh!K185</f>
        <v>-</v>
      </c>
      <c r="S30" s="35" t="str">
        <f>ElecMulti_Other_4200kWh!L185</f>
        <v>-</v>
      </c>
      <c r="T30" s="35" t="str">
        <f>ElecMulti_Other_4200kWh!M185</f>
        <v>-</v>
      </c>
      <c r="U30" s="35" t="str">
        <f>ElecMulti_Other_4200kWh!N185</f>
        <v>-</v>
      </c>
      <c r="V30" s="35" t="str">
        <f>ElecMulti_Other_4200kWh!Q185</f>
        <v>-</v>
      </c>
      <c r="W30" s="35" t="str">
        <f>ElecMulti_Other_4200kWh!R185</f>
        <v>-</v>
      </c>
      <c r="X30" s="35" t="str">
        <f>ElecMulti_Other_4200kWh!S185</f>
        <v>-</v>
      </c>
      <c r="Y30" s="35">
        <f>ElecMulti_Other_4200kWh!T185</f>
        <v>6.5476579358857476</v>
      </c>
      <c r="Z30" s="35">
        <f>ElecMulti_Other_4200kWh!U185</f>
        <v>9.975695096053105</v>
      </c>
      <c r="AA30" s="35">
        <f>ElecMulti_Other_4200kWh!V185</f>
        <v>4.43</v>
      </c>
      <c r="AB30" s="35" t="str">
        <f>ElecMulti_Other_4200kWh!W185</f>
        <v>-</v>
      </c>
      <c r="AC30" s="27"/>
      <c r="AD30" s="35">
        <f>ElecMulti_Other_4200kWh!Y185</f>
        <v>20.701931196232078</v>
      </c>
      <c r="AF30" s="123" t="s">
        <v>182</v>
      </c>
      <c r="AG30" s="35" t="str">
        <f>Gas_Other_12000kWh!K185</f>
        <v>-</v>
      </c>
      <c r="AH30" s="35" t="str">
        <f>Gas_Other_12000kWh!L185</f>
        <v>-</v>
      </c>
      <c r="AI30" s="35" t="str">
        <f>Gas_Other_12000kWh!M185</f>
        <v>-</v>
      </c>
      <c r="AJ30" s="35" t="str">
        <f>Gas_Other_12000kWh!N185</f>
        <v>-</v>
      </c>
      <c r="AK30" s="35" t="str">
        <f>Gas_Other_12000kWh!Q185</f>
        <v>-</v>
      </c>
      <c r="AL30" s="35" t="str">
        <f>Gas_Other_12000kWh!R185</f>
        <v>-</v>
      </c>
      <c r="AM30" s="35" t="str">
        <f>Gas_Other_12000kWh!S185</f>
        <v>-</v>
      </c>
      <c r="AN30" s="35">
        <f>Gas_Other_12000kWh!T185</f>
        <v>10.705717509101307</v>
      </c>
      <c r="AO30" s="35">
        <f>Gas_Other_12000kWh!U185</f>
        <v>13.71215092385904</v>
      </c>
      <c r="AP30" s="35">
        <f>Gas_Other_12000kWh!V185</f>
        <v>4.43</v>
      </c>
      <c r="AQ30" s="35" t="str">
        <f>Gas_Other_12000kWh!W185</f>
        <v>-</v>
      </c>
      <c r="AR30" s="27"/>
      <c r="AS30" s="35">
        <f>Gas_Other_12000kWh!Y185</f>
        <v>26.67954491790935</v>
      </c>
      <c r="AT30" s="5"/>
      <c r="AU30" s="123" t="s">
        <v>182</v>
      </c>
      <c r="AV30" s="35" t="str">
        <f t="shared" si="27"/>
        <v>-</v>
      </c>
      <c r="AW30" s="35" t="str">
        <f t="shared" si="28"/>
        <v>-</v>
      </c>
      <c r="AX30" s="35" t="str">
        <f t="shared" si="29"/>
        <v>-</v>
      </c>
      <c r="AY30" s="35" t="str">
        <f t="shared" si="30"/>
        <v>-</v>
      </c>
      <c r="AZ30" s="35" t="str">
        <f t="shared" si="31"/>
        <v>-</v>
      </c>
      <c r="BA30" s="35" t="str">
        <f t="shared" si="32"/>
        <v>-</v>
      </c>
      <c r="BB30" s="35" t="str">
        <f t="shared" si="21"/>
        <v>-</v>
      </c>
      <c r="BC30" s="35">
        <f t="shared" si="22"/>
        <v>15.2609849287937</v>
      </c>
      <c r="BD30" s="35">
        <f t="shared" si="23"/>
        <v>23.687846019912143</v>
      </c>
      <c r="BE30" s="35">
        <f t="shared" si="24"/>
        <v>8.86</v>
      </c>
      <c r="BF30" s="35" t="str">
        <f t="shared" si="25"/>
        <v>-</v>
      </c>
      <c r="BG30" s="27"/>
      <c r="BH30" s="35">
        <f t="shared" si="26"/>
        <v>47.415951593866609</v>
      </c>
    </row>
    <row r="31" spans="2:60" s="166" customFormat="1" ht="10.5" customHeight="1" x14ac:dyDescent="0.2">
      <c r="B31" s="123" t="s">
        <v>183</v>
      </c>
      <c r="C31" s="35">
        <f>ElecSingle_Other_3100kWh!K186</f>
        <v>88.907900801057167</v>
      </c>
      <c r="D31" s="35">
        <f>ElecSingle_Other_3100kWh!L186</f>
        <v>89.2228354434869</v>
      </c>
      <c r="E31" s="35">
        <f>ElecSingle_Other_3100kWh!M186</f>
        <v>103.18869384400993</v>
      </c>
      <c r="F31" s="35">
        <f>ElecSingle_Other_3100kWh!N186</f>
        <v>103.25784488604373</v>
      </c>
      <c r="G31" s="35">
        <f>ElecSingle_Other_3100kWh!Q186</f>
        <v>110.38956078047262</v>
      </c>
      <c r="H31" s="35">
        <f>ElecSingle_Other_3100kWh!R186</f>
        <v>111.70052282209861</v>
      </c>
      <c r="I31" s="35">
        <f>ElecSingle_Other_3100kWh!S186</f>
        <v>114.89567331049632</v>
      </c>
      <c r="J31" s="35">
        <f>ElecSingle_Other_3100kWh!T186</f>
        <v>114.41325620654189</v>
      </c>
      <c r="K31" s="35">
        <f>ElecSingle_Other_3100kWh!U186</f>
        <v>121.04715621876539</v>
      </c>
      <c r="L31" s="35">
        <f>ElecSingle_Other_3100kWh!V186</f>
        <v>120.45617283230332</v>
      </c>
      <c r="M31" s="35">
        <f>ElecSingle_Other_3100kWh!W186</f>
        <v>126.56935319315116</v>
      </c>
      <c r="N31" s="27"/>
      <c r="O31" s="35">
        <f>ElecSingle_Other_3100kWh!Y186</f>
        <v>125.49442106415583</v>
      </c>
      <c r="P31" s="5"/>
      <c r="Q31" s="123" t="s">
        <v>183</v>
      </c>
      <c r="R31" s="35">
        <f>ElecMulti_Other_4200kWh!K186</f>
        <v>118.07705875336698</v>
      </c>
      <c r="S31" s="35">
        <f>ElecMulti_Other_4200kWh!L186</f>
        <v>118.50377291366176</v>
      </c>
      <c r="T31" s="35">
        <f>ElecMulti_Other_4200kWh!M186</f>
        <v>137.2785412534873</v>
      </c>
      <c r="U31" s="35">
        <f>ElecMulti_Other_4200kWh!N186</f>
        <v>137.37219711784317</v>
      </c>
      <c r="V31" s="35">
        <f>ElecMulti_Other_4200kWh!Q186</f>
        <v>146.97498129828324</v>
      </c>
      <c r="W31" s="35">
        <f>ElecMulti_Other_4200kWh!R186</f>
        <v>148.78179429410963</v>
      </c>
      <c r="X31" s="35">
        <f>ElecMulti_Other_4200kWh!S186</f>
        <v>153.05177827785991</v>
      </c>
      <c r="Y31" s="35">
        <f>ElecMulti_Other_4200kWh!T186</f>
        <v>152.50792343202036</v>
      </c>
      <c r="Z31" s="35">
        <f>ElecMulti_Other_4200kWh!U186</f>
        <v>161.47386372529701</v>
      </c>
      <c r="AA31" s="35">
        <f>ElecMulti_Other_4200kWh!V186</f>
        <v>160.71814985263919</v>
      </c>
      <c r="AB31" s="35">
        <f>ElecMulti_Other_4200kWh!W186</f>
        <v>168.06212548551051</v>
      </c>
      <c r="AC31" s="27"/>
      <c r="AD31" s="35">
        <f>ElecMulti_Other_4200kWh!Y186</f>
        <v>166.49125558391935</v>
      </c>
      <c r="AF31" s="123" t="s">
        <v>183</v>
      </c>
      <c r="AG31" s="35">
        <f>Gas_Other_12000kWh!K186</f>
        <v>19.106297226763822</v>
      </c>
      <c r="AH31" s="35">
        <f>Gas_Other_12000kWh!L186</f>
        <v>19.106297226763822</v>
      </c>
      <c r="AI31" s="35">
        <f>Gas_Other_12000kWh!M186</f>
        <v>20.852393125569616</v>
      </c>
      <c r="AJ31" s="35">
        <f>Gas_Other_12000kWh!N186</f>
        <v>20.849370287873601</v>
      </c>
      <c r="AK31" s="35">
        <f>Gas_Other_12000kWh!Q186</f>
        <v>21.50319340120604</v>
      </c>
      <c r="AL31" s="35">
        <f>Gas_Other_12000kWh!R186</f>
        <v>21.819481548965165</v>
      </c>
      <c r="AM31" s="35">
        <f>Gas_Other_12000kWh!S186</f>
        <v>25.256715910577434</v>
      </c>
      <c r="AN31" s="35">
        <f>Gas_Other_12000kWh!T186</f>
        <v>24.167303215101221</v>
      </c>
      <c r="AO31" s="35">
        <f>Gas_Other_12000kWh!U186</f>
        <v>23.962512789411697</v>
      </c>
      <c r="AP31" s="35">
        <f>Gas_Other_12000kWh!V186</f>
        <v>23.858648398084732</v>
      </c>
      <c r="AQ31" s="35">
        <f>Gas_Other_12000kWh!W186</f>
        <v>33.366817904048837</v>
      </c>
      <c r="AR31" s="27"/>
      <c r="AS31" s="35">
        <f>Gas_Other_12000kWh!Y186</f>
        <v>33.475871166766694</v>
      </c>
      <c r="AT31" s="5"/>
      <c r="AU31" s="123" t="s">
        <v>183</v>
      </c>
      <c r="AV31" s="35">
        <f t="shared" si="27"/>
        <v>108.01419802782098</v>
      </c>
      <c r="AW31" s="35">
        <f t="shared" si="28"/>
        <v>108.32913267025071</v>
      </c>
      <c r="AX31" s="35">
        <f t="shared" si="29"/>
        <v>124.04108696957955</v>
      </c>
      <c r="AY31" s="35">
        <f t="shared" si="30"/>
        <v>124.10721517391733</v>
      </c>
      <c r="AZ31" s="35">
        <f t="shared" si="31"/>
        <v>131.89275418167867</v>
      </c>
      <c r="BA31" s="35">
        <f t="shared" si="32"/>
        <v>133.52000437106378</v>
      </c>
      <c r="BB31" s="35">
        <f t="shared" si="21"/>
        <v>140.15238922107375</v>
      </c>
      <c r="BC31" s="35">
        <f t="shared" si="22"/>
        <v>138.5805594216431</v>
      </c>
      <c r="BD31" s="35">
        <f t="shared" si="23"/>
        <v>145.0096690081771</v>
      </c>
      <c r="BE31" s="35">
        <f t="shared" si="24"/>
        <v>144.31482123038805</v>
      </c>
      <c r="BF31" s="35">
        <f t="shared" si="25"/>
        <v>159.9361710972</v>
      </c>
      <c r="BG31" s="27"/>
      <c r="BH31" s="35">
        <f t="shared" si="26"/>
        <v>158.97029223092252</v>
      </c>
    </row>
    <row r="32" spans="2:60" s="166" customFormat="1" ht="10.5" customHeight="1" x14ac:dyDescent="0.2">
      <c r="B32" s="123" t="s">
        <v>184</v>
      </c>
      <c r="C32" s="35">
        <f>ElecSingle_Other_3100kWh!K187</f>
        <v>134.94626558994401</v>
      </c>
      <c r="D32" s="35">
        <f>ElecSingle_Other_3100kWh!L187</f>
        <v>135.83719089936108</v>
      </c>
      <c r="E32" s="35">
        <f>ElecSingle_Other_3100kWh!M187</f>
        <v>131.67837067324322</v>
      </c>
      <c r="F32" s="35">
        <f>ElecSingle_Other_3100kWh!N187</f>
        <v>131.2842545781717</v>
      </c>
      <c r="G32" s="35">
        <f>ElecSingle_Other_3100kWh!Q187</f>
        <v>138.51639149164146</v>
      </c>
      <c r="H32" s="35">
        <f>ElecSingle_Other_3100kWh!R187</f>
        <v>140.23783389769395</v>
      </c>
      <c r="I32" s="35">
        <f>ElecSingle_Other_3100kWh!S187</f>
        <v>140.5199304149771</v>
      </c>
      <c r="J32" s="35">
        <f>ElecSingle_Other_3100kWh!T187</f>
        <v>144.00471246533911</v>
      </c>
      <c r="K32" s="35">
        <f>ElecSingle_Other_3100kWh!U187</f>
        <v>153.15544286240794</v>
      </c>
      <c r="L32" s="35">
        <f>ElecSingle_Other_3100kWh!V187</f>
        <v>153.27044256757927</v>
      </c>
      <c r="M32" s="35">
        <f>ElecSingle_Other_3100kWh!W187</f>
        <v>201.74330332289634</v>
      </c>
      <c r="N32" s="27"/>
      <c r="O32" s="35">
        <f>ElecSingle_Other_3100kWh!Y187</f>
        <v>207.14962998740157</v>
      </c>
      <c r="P32" s="5"/>
      <c r="Q32" s="123" t="s">
        <v>184</v>
      </c>
      <c r="R32" s="35">
        <f>ElecMulti_Other_4200kWh!K187</f>
        <v>140.67827761874798</v>
      </c>
      <c r="S32" s="35">
        <f>ElecMulti_Other_4200kWh!L187</f>
        <v>141.88362767308908</v>
      </c>
      <c r="T32" s="35">
        <f>ElecMulti_Other_4200kWh!M187</f>
        <v>146.74643050364855</v>
      </c>
      <c r="U32" s="35">
        <f>ElecMulti_Other_4200kWh!N187</f>
        <v>146.21321809921974</v>
      </c>
      <c r="V32" s="35">
        <f>ElecMulti_Other_4200kWh!Q187</f>
        <v>154.98695474225545</v>
      </c>
      <c r="W32" s="35">
        <f>ElecMulti_Other_4200kWh!R187</f>
        <v>155.91941768584419</v>
      </c>
      <c r="X32" s="35">
        <f>ElecMulti_Other_4200kWh!S187</f>
        <v>156.82128408270361</v>
      </c>
      <c r="Y32" s="35">
        <f>ElecMulti_Other_4200kWh!T187</f>
        <v>160.05334295858538</v>
      </c>
      <c r="Z32" s="35">
        <f>ElecMulti_Other_4200kWh!U187</f>
        <v>171.05986563571534</v>
      </c>
      <c r="AA32" s="35">
        <f>ElecMulti_Other_4200kWh!V187</f>
        <v>170.07802785187067</v>
      </c>
      <c r="AB32" s="35">
        <f>ElecMulti_Other_4200kWh!W187</f>
        <v>211.18364579762692</v>
      </c>
      <c r="AC32" s="27"/>
      <c r="AD32" s="35">
        <f>ElecMulti_Other_4200kWh!Y187</f>
        <v>221.9286821365277</v>
      </c>
      <c r="AF32" s="123" t="s">
        <v>184</v>
      </c>
      <c r="AG32" s="35">
        <f>Gas_Other_12000kWh!K187</f>
        <v>122.43954491549439</v>
      </c>
      <c r="AH32" s="35">
        <f>Gas_Other_12000kWh!L187</f>
        <v>122.46354491524748</v>
      </c>
      <c r="AI32" s="35">
        <f>Gas_Other_12000kWh!M187</f>
        <v>126.26991866834115</v>
      </c>
      <c r="AJ32" s="35">
        <f>Gas_Other_12000kWh!N187</f>
        <v>126.34191866760045</v>
      </c>
      <c r="AK32" s="35">
        <f>Gas_Other_12000kWh!Q187</f>
        <v>131.74472031618731</v>
      </c>
      <c r="AL32" s="35">
        <f>Gas_Other_12000kWh!R187</f>
        <v>131.30072032075481</v>
      </c>
      <c r="AM32" s="35">
        <f>Gas_Other_12000kWh!S187</f>
        <v>132.24553140529321</v>
      </c>
      <c r="AN32" s="35">
        <f>Gas_Other_12000kWh!T187</f>
        <v>129.58153143269809</v>
      </c>
      <c r="AO32" s="35">
        <f>Gas_Other_12000kWh!U187</f>
        <v>123.6783856835283</v>
      </c>
      <c r="AP32" s="35">
        <f>Gas_Other_12000kWh!V187</f>
        <v>123.24638568797238</v>
      </c>
      <c r="AQ32" s="35">
        <f>Gas_Other_12000kWh!W187</f>
        <v>176.88696739639255</v>
      </c>
      <c r="AR32" s="27"/>
      <c r="AS32" s="35">
        <f>Gas_Other_12000kWh!Y187</f>
        <v>172.44542104951498</v>
      </c>
      <c r="AT32" s="5"/>
      <c r="AU32" s="123" t="s">
        <v>184</v>
      </c>
      <c r="AV32" s="35">
        <f t="shared" si="27"/>
        <v>257.38581050543837</v>
      </c>
      <c r="AW32" s="35">
        <f t="shared" si="28"/>
        <v>258.30073581460857</v>
      </c>
      <c r="AX32" s="35">
        <f t="shared" si="29"/>
        <v>257.94828934158437</v>
      </c>
      <c r="AY32" s="35">
        <f t="shared" si="30"/>
        <v>257.62617324577218</v>
      </c>
      <c r="AZ32" s="35">
        <f t="shared" si="31"/>
        <v>270.2611118078288</v>
      </c>
      <c r="BA32" s="35">
        <f t="shared" si="32"/>
        <v>271.53855421844878</v>
      </c>
      <c r="BB32" s="35">
        <f t="shared" si="21"/>
        <v>272.76546182027027</v>
      </c>
      <c r="BC32" s="35">
        <f t="shared" si="22"/>
        <v>273.5862438980372</v>
      </c>
      <c r="BD32" s="35">
        <f t="shared" si="23"/>
        <v>276.83382854593623</v>
      </c>
      <c r="BE32" s="35">
        <f t="shared" si="24"/>
        <v>276.51682825555167</v>
      </c>
      <c r="BF32" s="35">
        <f t="shared" si="25"/>
        <v>378.63027071928889</v>
      </c>
      <c r="BG32" s="27"/>
      <c r="BH32" s="35">
        <f t="shared" si="26"/>
        <v>379.59505103691652</v>
      </c>
    </row>
    <row r="33" spans="2:60" s="166" customFormat="1" ht="10.5" customHeight="1" x14ac:dyDescent="0.2">
      <c r="B33" s="123" t="s">
        <v>185</v>
      </c>
      <c r="C33" s="35">
        <f>ElecSingle_Other_3100kWh!K188</f>
        <v>78.263999999999996</v>
      </c>
      <c r="D33" s="35">
        <f>ElecSingle_Other_3100kWh!L188</f>
        <v>79.259530332681024</v>
      </c>
      <c r="E33" s="35">
        <f>ElecSingle_Other_3100kWh!M188</f>
        <v>80.408219178082177</v>
      </c>
      <c r="F33" s="35">
        <f>ElecSingle_Other_3100kWh!N188</f>
        <v>81.097432485322898</v>
      </c>
      <c r="G33" s="35">
        <f>ElecSingle_Other_3100kWh!Q188</f>
        <v>82.016383561643821</v>
      </c>
      <c r="H33" s="35">
        <f>ElecSingle_Other_3100kWh!R188</f>
        <v>82.629017612524436</v>
      </c>
      <c r="I33" s="35">
        <f>ElecSingle_Other_3100kWh!S188</f>
        <v>83.088493150684926</v>
      </c>
      <c r="J33" s="35">
        <f>ElecSingle_Other_3100kWh!T188</f>
        <v>83.318230919765156</v>
      </c>
      <c r="K33" s="35">
        <f>ElecSingle_Other_3100kWh!U188</f>
        <v>83.777706457925646</v>
      </c>
      <c r="L33" s="35">
        <f>ElecSingle_Other_3100kWh!V188</f>
        <v>85.309291585127184</v>
      </c>
      <c r="M33" s="35">
        <f>ElecSingle_Other_3100kWh!W188</f>
        <v>87.836407045009778</v>
      </c>
      <c r="N33" s="27"/>
      <c r="O33" s="35">
        <f>ElecSingle_Other_3100kWh!Y188</f>
        <v>92.278003913894295</v>
      </c>
      <c r="P33" s="5"/>
      <c r="Q33" s="123" t="s">
        <v>185</v>
      </c>
      <c r="R33" s="35">
        <f>ElecMulti_Other_4200kWh!K188</f>
        <v>78.263999999999996</v>
      </c>
      <c r="S33" s="35">
        <f>ElecMulti_Other_4200kWh!L188</f>
        <v>79.259530332681024</v>
      </c>
      <c r="T33" s="35">
        <f>ElecMulti_Other_4200kWh!M188</f>
        <v>80.408219178082177</v>
      </c>
      <c r="U33" s="35">
        <f>ElecMulti_Other_4200kWh!N188</f>
        <v>81.097432485322898</v>
      </c>
      <c r="V33" s="35">
        <f>ElecMulti_Other_4200kWh!Q188</f>
        <v>82.016383561643821</v>
      </c>
      <c r="W33" s="35">
        <f>ElecMulti_Other_4200kWh!R188</f>
        <v>82.629017612524436</v>
      </c>
      <c r="X33" s="35">
        <f>ElecMulti_Other_4200kWh!S188</f>
        <v>83.088493150684926</v>
      </c>
      <c r="Y33" s="35">
        <f>ElecMulti_Other_4200kWh!T188</f>
        <v>83.318230919765156</v>
      </c>
      <c r="Z33" s="35">
        <f>ElecMulti_Other_4200kWh!U188</f>
        <v>83.777706457925646</v>
      </c>
      <c r="AA33" s="35">
        <f>ElecMulti_Other_4200kWh!V188</f>
        <v>85.309291585127184</v>
      </c>
      <c r="AB33" s="35">
        <f>ElecMulti_Other_4200kWh!W188</f>
        <v>87.836407045009778</v>
      </c>
      <c r="AC33" s="27"/>
      <c r="AD33" s="35">
        <f>ElecMulti_Other_4200kWh!Y188</f>
        <v>92.278003913894295</v>
      </c>
      <c r="AF33" s="123" t="s">
        <v>185</v>
      </c>
      <c r="AG33" s="35">
        <f>Gas_Other_12000kWh!K188</f>
        <v>89.202099999999987</v>
      </c>
      <c r="AH33" s="35">
        <f>Gas_Other_12000kWh!L188</f>
        <v>90.336764677103716</v>
      </c>
      <c r="AI33" s="35">
        <f>Gas_Other_12000kWh!M188</f>
        <v>91.64599315068493</v>
      </c>
      <c r="AJ33" s="35">
        <f>Gas_Other_12000kWh!N188</f>
        <v>92.431530234833659</v>
      </c>
      <c r="AK33" s="35">
        <f>Gas_Other_12000kWh!Q188</f>
        <v>93.478913013698644</v>
      </c>
      <c r="AL33" s="35">
        <f>Gas_Other_12000kWh!R188</f>
        <v>94.177168199608587</v>
      </c>
      <c r="AM33" s="35">
        <f>Gas_Other_12000kWh!S188</f>
        <v>94.700859589041102</v>
      </c>
      <c r="AN33" s="35">
        <f>Gas_Other_12000kWh!T188</f>
        <v>94.96270528375733</v>
      </c>
      <c r="AO33" s="35">
        <f>Gas_Other_12000kWh!U188</f>
        <v>95.486396673189816</v>
      </c>
      <c r="AP33" s="35">
        <f>Gas_Other_12000kWh!V188</f>
        <v>97.232034637964787</v>
      </c>
      <c r="AQ33" s="35">
        <f>Gas_Other_12000kWh!W188</f>
        <v>100.11233727984344</v>
      </c>
      <c r="AR33" s="27"/>
      <c r="AS33" s="35">
        <f>Gas_Other_12000kWh!Y188</f>
        <v>105.1746873776908</v>
      </c>
      <c r="AT33" s="5"/>
      <c r="AU33" s="123" t="s">
        <v>185</v>
      </c>
      <c r="AV33" s="35">
        <f t="shared" si="27"/>
        <v>167.46609999999998</v>
      </c>
      <c r="AW33" s="35">
        <f t="shared" si="28"/>
        <v>169.59629500978474</v>
      </c>
      <c r="AX33" s="35">
        <f t="shared" si="29"/>
        <v>172.05421232876711</v>
      </c>
      <c r="AY33" s="35">
        <f t="shared" si="30"/>
        <v>173.52896272015656</v>
      </c>
      <c r="AZ33" s="35">
        <f t="shared" si="31"/>
        <v>175.49529657534248</v>
      </c>
      <c r="BA33" s="35">
        <f t="shared" si="32"/>
        <v>176.80618581213304</v>
      </c>
      <c r="BB33" s="35">
        <f t="shared" si="21"/>
        <v>177.78935273972604</v>
      </c>
      <c r="BC33" s="35">
        <f t="shared" si="22"/>
        <v>178.28093620352249</v>
      </c>
      <c r="BD33" s="35">
        <f t="shared" si="23"/>
        <v>179.26410313111546</v>
      </c>
      <c r="BE33" s="35">
        <f t="shared" si="24"/>
        <v>182.54132622309197</v>
      </c>
      <c r="BF33" s="35">
        <f t="shared" si="25"/>
        <v>187.94874432485324</v>
      </c>
      <c r="BG33" s="27"/>
      <c r="BH33" s="35">
        <f t="shared" si="26"/>
        <v>197.4526912915851</v>
      </c>
    </row>
    <row r="34" spans="2:60" s="166" customFormat="1" ht="10.5" customHeight="1" x14ac:dyDescent="0.2">
      <c r="B34" s="123" t="s">
        <v>186</v>
      </c>
      <c r="C34" s="35">
        <f>ElecSingle_Other_3100kWh!K189</f>
        <v>0</v>
      </c>
      <c r="D34" s="35">
        <f>ElecSingle_Other_3100kWh!L189</f>
        <v>-0.18995111249132623</v>
      </c>
      <c r="E34" s="35">
        <f>ElecSingle_Other_3100kWh!M189</f>
        <v>2.3898870370752552</v>
      </c>
      <c r="F34" s="35">
        <f>ElecSingle_Other_3100kWh!N189</f>
        <v>11.485481460604179</v>
      </c>
      <c r="G34" s="35">
        <f>ElecSingle_Other_3100kWh!Q189</f>
        <v>13.90509559648177</v>
      </c>
      <c r="H34" s="35">
        <f>ElecSingle_Other_3100kWh!R189</f>
        <v>14.008016342776509</v>
      </c>
      <c r="I34" s="35">
        <f>ElecSingle_Other_3100kWh!S189</f>
        <v>16.592254432324488</v>
      </c>
      <c r="J34" s="35">
        <f>ElecSingle_Other_3100kWh!T189</f>
        <v>16.855736391237038</v>
      </c>
      <c r="K34" s="35">
        <f>ElecSingle_Other_3100kWh!U189</f>
        <v>16.486105842624763</v>
      </c>
      <c r="L34" s="35">
        <f>ElecSingle_Other_3100kWh!V189</f>
        <v>16.529685824397355</v>
      </c>
      <c r="M34" s="35">
        <f>ElecSingle_Other_3100kWh!W189</f>
        <v>15.149258026029942</v>
      </c>
      <c r="N34" s="27"/>
      <c r="O34" s="35">
        <f>ElecSingle_Other_3100kWh!Y189</f>
        <v>16.072618119862025</v>
      </c>
      <c r="P34" s="5"/>
      <c r="Q34" s="123" t="s">
        <v>186</v>
      </c>
      <c r="R34" s="35">
        <f>ElecMulti_Other_4200kWh!K189</f>
        <v>0</v>
      </c>
      <c r="S34" s="35">
        <f>ElecMulti_Other_4200kWh!L189</f>
        <v>-0.18995111249132623</v>
      </c>
      <c r="T34" s="35">
        <f>ElecMulti_Other_4200kWh!M189</f>
        <v>2.3898870370752552</v>
      </c>
      <c r="U34" s="35">
        <f>ElecMulti_Other_4200kWh!N189</f>
        <v>11.485481460604179</v>
      </c>
      <c r="V34" s="35">
        <f>ElecMulti_Other_4200kWh!Q189</f>
        <v>13.90509559648177</v>
      </c>
      <c r="W34" s="35">
        <f>ElecMulti_Other_4200kWh!R189</f>
        <v>14.008016342776509</v>
      </c>
      <c r="X34" s="35">
        <f>ElecMulti_Other_4200kWh!S189</f>
        <v>16.592254432324488</v>
      </c>
      <c r="Y34" s="35">
        <f>ElecMulti_Other_4200kWh!T189</f>
        <v>16.855736391237038</v>
      </c>
      <c r="Z34" s="35">
        <f>ElecMulti_Other_4200kWh!U189</f>
        <v>16.486105842624763</v>
      </c>
      <c r="AA34" s="35">
        <f>ElecMulti_Other_4200kWh!V189</f>
        <v>16.529685824397355</v>
      </c>
      <c r="AB34" s="35">
        <f>ElecMulti_Other_4200kWh!W189</f>
        <v>15.149258026029942</v>
      </c>
      <c r="AC34" s="27"/>
      <c r="AD34" s="35">
        <f>ElecMulti_Other_4200kWh!Y189</f>
        <v>16.072618119862025</v>
      </c>
      <c r="AF34" s="123" t="s">
        <v>186</v>
      </c>
      <c r="AG34" s="35">
        <f>Gas_Other_12000kWh!K189</f>
        <v>0</v>
      </c>
      <c r="AH34" s="35">
        <f>Gas_Other_12000kWh!L189</f>
        <v>-0.14839729644435984</v>
      </c>
      <c r="AI34" s="35">
        <f>Gas_Other_12000kWh!M189</f>
        <v>1.899695256253338</v>
      </c>
      <c r="AJ34" s="35">
        <f>Gas_Other_12000kWh!N189</f>
        <v>12.665365920990933</v>
      </c>
      <c r="AK34" s="35">
        <f>Gas_Other_12000kWh!Q189</f>
        <v>14.640709693750987</v>
      </c>
      <c r="AL34" s="35">
        <f>Gas_Other_12000kWh!R189</f>
        <v>14.927787132222536</v>
      </c>
      <c r="AM34" s="35">
        <f>Gas_Other_12000kWh!S189</f>
        <v>17.170757060355502</v>
      </c>
      <c r="AN34" s="35">
        <f>Gas_Other_12000kWh!T189</f>
        <v>11.164989866554466</v>
      </c>
      <c r="AO34" s="35">
        <f>Gas_Other_12000kWh!U189</f>
        <v>10.900121345430581</v>
      </c>
      <c r="AP34" s="35">
        <f>Gas_Other_12000kWh!V189</f>
        <v>7.9767627265742549</v>
      </c>
      <c r="AQ34" s="35">
        <f>Gas_Other_12000kWh!W189</f>
        <v>3.3826300925037529</v>
      </c>
      <c r="AR34" s="27"/>
      <c r="AS34" s="35">
        <f>Gas_Other_12000kWh!Y189</f>
        <v>3.4563122415280962</v>
      </c>
      <c r="AT34" s="5"/>
      <c r="AU34" s="123" t="s">
        <v>186</v>
      </c>
      <c r="AV34" s="35">
        <f t="shared" si="27"/>
        <v>0</v>
      </c>
      <c r="AW34" s="35">
        <f t="shared" si="28"/>
        <v>-0.33834840893568607</v>
      </c>
      <c r="AX34" s="35">
        <f t="shared" si="29"/>
        <v>4.2895822933285928</v>
      </c>
      <c r="AY34" s="35">
        <f t="shared" si="30"/>
        <v>24.150847381595113</v>
      </c>
      <c r="AZ34" s="35">
        <f t="shared" si="31"/>
        <v>28.545805290232757</v>
      </c>
      <c r="BA34" s="35">
        <f t="shared" si="32"/>
        <v>28.935803474999044</v>
      </c>
      <c r="BB34" s="35">
        <f t="shared" si="21"/>
        <v>33.763011492679993</v>
      </c>
      <c r="BC34" s="35">
        <f t="shared" si="22"/>
        <v>28.020726257791502</v>
      </c>
      <c r="BD34" s="35">
        <f t="shared" si="23"/>
        <v>27.386227188055344</v>
      </c>
      <c r="BE34" s="35">
        <f t="shared" si="24"/>
        <v>24.506448550971609</v>
      </c>
      <c r="BF34" s="35">
        <f t="shared" si="25"/>
        <v>18.531888118533693</v>
      </c>
      <c r="BG34" s="27"/>
      <c r="BH34" s="35">
        <f t="shared" si="26"/>
        <v>19.52893036139012</v>
      </c>
    </row>
    <row r="35" spans="2:60" s="166" customFormat="1" ht="10.5" customHeight="1" x14ac:dyDescent="0.2">
      <c r="B35" s="123" t="s">
        <v>187</v>
      </c>
      <c r="C35" s="35">
        <f>ElecSingle_Other_3100kWh!K190</f>
        <v>3.4230999999999985</v>
      </c>
      <c r="D35" s="35">
        <f>ElecSingle_Other_3100kWh!L190</f>
        <v>3.4666423679060681</v>
      </c>
      <c r="E35" s="35">
        <f>ElecSingle_Other_3100kWh!M190</f>
        <v>3.516883561643835</v>
      </c>
      <c r="F35" s="35">
        <f>ElecSingle_Other_3100kWh!N190</f>
        <v>3.547028277886497</v>
      </c>
      <c r="G35" s="35">
        <f>ElecSingle_Other_3100kWh!Q190</f>
        <v>3.5872212328767126</v>
      </c>
      <c r="H35" s="35">
        <f>ElecSingle_Other_3100kWh!R190</f>
        <v>3.6140165362035224</v>
      </c>
      <c r="I35" s="35">
        <f>ElecSingle_Other_3100kWh!S190</f>
        <v>3.6341130136986304</v>
      </c>
      <c r="J35" s="35">
        <f>ElecSingle_Other_3100kWh!T190</f>
        <v>3.6441612524461822</v>
      </c>
      <c r="K35" s="35">
        <f>ElecSingle_Other_3100kWh!U190</f>
        <v>3.6642577299412911</v>
      </c>
      <c r="L35" s="35">
        <f>ElecSingle_Other_3100kWh!V190</f>
        <v>3.731245988258316</v>
      </c>
      <c r="M35" s="35">
        <f>ElecSingle_Other_3100kWh!W190</f>
        <v>3.8417766144814105</v>
      </c>
      <c r="N35" s="27"/>
      <c r="O35" s="35">
        <f>ElecSingle_Other_3100kWh!Y190</f>
        <v>4.0360425636007813</v>
      </c>
      <c r="P35" s="5"/>
      <c r="Q35" s="123" t="s">
        <v>187</v>
      </c>
      <c r="R35" s="35">
        <f>ElecMulti_Other_4200kWh!K190</f>
        <v>3.4230999999999985</v>
      </c>
      <c r="S35" s="35">
        <f>ElecMulti_Other_4200kWh!L190</f>
        <v>3.4666423679060681</v>
      </c>
      <c r="T35" s="35">
        <f>ElecMulti_Other_4200kWh!M190</f>
        <v>3.516883561643835</v>
      </c>
      <c r="U35" s="35">
        <f>ElecMulti_Other_4200kWh!N190</f>
        <v>3.547028277886497</v>
      </c>
      <c r="V35" s="35">
        <f>ElecMulti_Other_4200kWh!Q190</f>
        <v>3.5872212328767126</v>
      </c>
      <c r="W35" s="35">
        <f>ElecMulti_Other_4200kWh!R190</f>
        <v>3.6140165362035224</v>
      </c>
      <c r="X35" s="35">
        <f>ElecMulti_Other_4200kWh!S190</f>
        <v>3.6341130136986304</v>
      </c>
      <c r="Y35" s="35">
        <f>ElecMulti_Other_4200kWh!T190</f>
        <v>3.6441612524461822</v>
      </c>
      <c r="Z35" s="35">
        <f>ElecMulti_Other_4200kWh!U190</f>
        <v>3.6642577299412911</v>
      </c>
      <c r="AA35" s="35">
        <f>ElecMulti_Other_4200kWh!V190</f>
        <v>3.731245988258316</v>
      </c>
      <c r="AB35" s="35">
        <f>ElecMulti_Other_4200kWh!W190</f>
        <v>3.8417766144814105</v>
      </c>
      <c r="AC35" s="27"/>
      <c r="AD35" s="35">
        <f>ElecMulti_Other_4200kWh!Y190</f>
        <v>4.0360425636007813</v>
      </c>
      <c r="AF35" s="123" t="s">
        <v>187</v>
      </c>
      <c r="AG35" s="35">
        <f>Gas_Other_12000kWh!K190</f>
        <v>3.1859000000000006</v>
      </c>
      <c r="AH35" s="35">
        <f>Gas_Other_12000kWh!L190</f>
        <v>3.2264251467710374</v>
      </c>
      <c r="AI35" s="35">
        <f>Gas_Other_12000kWh!M190</f>
        <v>3.2731849315068478</v>
      </c>
      <c r="AJ35" s="35">
        <f>Gas_Other_12000kWh!N190</f>
        <v>3.3012408023483384</v>
      </c>
      <c r="AK35" s="35">
        <f>Gas_Other_12000kWh!Q190</f>
        <v>3.3386486301369867</v>
      </c>
      <c r="AL35" s="35">
        <f>Gas_Other_12000kWh!R190</f>
        <v>3.3635871819960861</v>
      </c>
      <c r="AM35" s="35">
        <f>Gas_Other_12000kWh!S190</f>
        <v>3.3822910958904111</v>
      </c>
      <c r="AN35" s="35">
        <f>Gas_Other_12000kWh!T190</f>
        <v>3.3916430528375732</v>
      </c>
      <c r="AO35" s="35">
        <f>Gas_Other_12000kWh!U190</f>
        <v>3.4103469667319</v>
      </c>
      <c r="AP35" s="35">
        <f>Gas_Other_12000kWh!V190</f>
        <v>3.4726933463796494</v>
      </c>
      <c r="AQ35" s="35">
        <f>Gas_Other_12000kWh!W190</f>
        <v>3.5755648727984357</v>
      </c>
      <c r="AR35" s="27"/>
      <c r="AS35" s="35">
        <f>Gas_Other_12000kWh!Y190</f>
        <v>3.7563693737769079</v>
      </c>
      <c r="AT35" s="5"/>
      <c r="AU35" s="123" t="s">
        <v>187</v>
      </c>
      <c r="AV35" s="35">
        <f t="shared" si="27"/>
        <v>6.6089999999999991</v>
      </c>
      <c r="AW35" s="35">
        <f t="shared" si="28"/>
        <v>6.6930675146771055</v>
      </c>
      <c r="AX35" s="35">
        <f t="shared" si="29"/>
        <v>6.7900684931506827</v>
      </c>
      <c r="AY35" s="35">
        <f t="shared" si="30"/>
        <v>6.8482690802348358</v>
      </c>
      <c r="AZ35" s="35">
        <f t="shared" si="31"/>
        <v>6.9258698630136992</v>
      </c>
      <c r="BA35" s="35">
        <f t="shared" si="32"/>
        <v>6.9776037181996085</v>
      </c>
      <c r="BB35" s="35">
        <f t="shared" si="21"/>
        <v>7.0164041095890415</v>
      </c>
      <c r="BC35" s="35">
        <f t="shared" si="22"/>
        <v>7.0358043052837553</v>
      </c>
      <c r="BD35" s="35">
        <f t="shared" si="23"/>
        <v>7.074604696673191</v>
      </c>
      <c r="BE35" s="35">
        <f t="shared" si="24"/>
        <v>7.2039393346379654</v>
      </c>
      <c r="BF35" s="35">
        <f t="shared" si="25"/>
        <v>7.4173414872798462</v>
      </c>
      <c r="BG35" s="27"/>
      <c r="BH35" s="35">
        <f t="shared" si="26"/>
        <v>7.7924119373776897</v>
      </c>
    </row>
    <row r="36" spans="2:60" s="166" customFormat="1" ht="10.5" customHeight="1" x14ac:dyDescent="0.2">
      <c r="B36" s="123" t="s">
        <v>188</v>
      </c>
      <c r="C36" s="35">
        <f>ElecSingle_Other_3100kWh!K191</f>
        <v>2.3521727684456057</v>
      </c>
      <c r="D36" s="35">
        <f>ElecSingle_Other_3100kWh!L191</f>
        <v>2.3239756509191705</v>
      </c>
      <c r="E36" s="35">
        <f>ElecSingle_Other_3100kWh!M191</f>
        <v>2.5124994059659778</v>
      </c>
      <c r="F36" s="35">
        <f>ElecSingle_Other_3100kWh!N191</f>
        <v>2.639844914257385</v>
      </c>
      <c r="G36" s="35">
        <f>ElecSingle_Other_3100kWh!Q191</f>
        <v>2.9321189636212019</v>
      </c>
      <c r="H36" s="35">
        <f>ElecSingle_Other_3100kWh!R191</f>
        <v>2.835836438840762</v>
      </c>
      <c r="I36" s="35">
        <f>ElecSingle_Other_3100kWh!S191</f>
        <v>2.8440837308877769</v>
      </c>
      <c r="J36" s="35">
        <f>ElecSingle_Other_3100kWh!T191</f>
        <v>2.757795125895711</v>
      </c>
      <c r="K36" s="35">
        <f>ElecSingle_Other_3100kWh!U191</f>
        <v>3.010248778463029</v>
      </c>
      <c r="L36" s="35">
        <f>ElecSingle_Other_3100kWh!V191</f>
        <v>3.2646790466856137</v>
      </c>
      <c r="M36" s="35">
        <f>ElecSingle_Other_3100kWh!W191</f>
        <v>4.6394613213781968</v>
      </c>
      <c r="N36" s="27"/>
      <c r="O36" s="35">
        <f>ElecSingle_Other_3100kWh!Y191</f>
        <v>7.901733338803929</v>
      </c>
      <c r="P36" s="5"/>
      <c r="Q36" s="123" t="s">
        <v>188</v>
      </c>
      <c r="R36" s="35">
        <f>ElecMulti_Other_4200kWh!K191</f>
        <v>2.7963606127083653</v>
      </c>
      <c r="S36" s="35">
        <f>ElecMulti_Other_4200kWh!L191</f>
        <v>2.7587915958280802</v>
      </c>
      <c r="T36" s="35">
        <f>ElecMulti_Other_4200kWh!M191</f>
        <v>3.0401483213996672</v>
      </c>
      <c r="U36" s="35">
        <f>ElecMulti_Other_4200kWh!N191</f>
        <v>3.1986518744216501</v>
      </c>
      <c r="V36" s="35">
        <f>ElecMulti_Other_4200kWh!Q191</f>
        <v>3.5686352866430697</v>
      </c>
      <c r="W36" s="35">
        <f>ElecMulti_Other_4200kWh!R191</f>
        <v>3.4336847042172916</v>
      </c>
      <c r="X36" s="35">
        <f>ElecMulti_Other_4200kWh!S191</f>
        <v>3.4365934596088095</v>
      </c>
      <c r="Y36" s="35">
        <f>ElecMulti_Other_4200kWh!T191</f>
        <v>3.3078160041986564</v>
      </c>
      <c r="Z36" s="35">
        <f>ElecMulti_Other_4200kWh!U191</f>
        <v>3.6282916215323966</v>
      </c>
      <c r="AA36" s="35">
        <f>ElecMulti_Other_4200kWh!V191</f>
        <v>3.9795763189119384</v>
      </c>
      <c r="AB36" s="35">
        <f>ElecMulti_Other_4200kWh!W191</f>
        <v>5.6386485894331893</v>
      </c>
      <c r="AC36" s="27"/>
      <c r="AD36" s="35">
        <f>ElecMulti_Other_4200kWh!Y191</f>
        <v>9.7744052337448757</v>
      </c>
      <c r="AF36" s="123" t="s">
        <v>188</v>
      </c>
      <c r="AG36" s="35">
        <f>Gas_Other_12000kWh!K191</f>
        <v>1.7842439907582377</v>
      </c>
      <c r="AH36" s="35">
        <f>Gas_Other_12000kWh!L191</f>
        <v>1.7814332963762427</v>
      </c>
      <c r="AI36" s="35">
        <f>Gas_Other_12000kWh!M191</f>
        <v>1.8873711308305108</v>
      </c>
      <c r="AJ36" s="35">
        <f>Gas_Other_12000kWh!N191</f>
        <v>2.0495052454352201</v>
      </c>
      <c r="AK36" s="35">
        <f>Gas_Other_12000kWh!Q191</f>
        <v>2.2434340631167253</v>
      </c>
      <c r="AL36" s="35">
        <f>Gas_Other_12000kWh!R191</f>
        <v>2.0385763250284135</v>
      </c>
      <c r="AM36" s="35">
        <f>Gas_Other_12000kWh!S191</f>
        <v>1.9669941274963798</v>
      </c>
      <c r="AN36" s="35">
        <f>Gas_Other_12000kWh!T191</f>
        <v>1.7189701426153232</v>
      </c>
      <c r="AO36" s="35">
        <f>Gas_Other_12000kWh!U191</f>
        <v>1.8806375612627597</v>
      </c>
      <c r="AP36" s="35">
        <f>Gas_Other_12000kWh!V191</f>
        <v>2.2050045930482152</v>
      </c>
      <c r="AQ36" s="35">
        <f>Gas_Other_12000kWh!W191</f>
        <v>3.7238104423019807</v>
      </c>
      <c r="AR36" s="27"/>
      <c r="AS36" s="35">
        <f>Gas_Other_12000kWh!Y191</f>
        <v>7.1040654679114805</v>
      </c>
      <c r="AT36" s="5"/>
      <c r="AU36" s="123" t="s">
        <v>188</v>
      </c>
      <c r="AV36" s="35">
        <f t="shared" si="27"/>
        <v>4.1364167592038434</v>
      </c>
      <c r="AW36" s="35">
        <f t="shared" si="28"/>
        <v>4.1054089472954134</v>
      </c>
      <c r="AX36" s="35">
        <f t="shared" si="29"/>
        <v>4.3998705367964881</v>
      </c>
      <c r="AY36" s="35">
        <f t="shared" si="30"/>
        <v>4.689350159692605</v>
      </c>
      <c r="AZ36" s="35">
        <f t="shared" si="31"/>
        <v>5.1755530267379273</v>
      </c>
      <c r="BA36" s="35">
        <f t="shared" si="32"/>
        <v>4.8744127638691754</v>
      </c>
      <c r="BB36" s="35">
        <f t="shared" si="21"/>
        <v>4.8110778583841567</v>
      </c>
      <c r="BC36" s="35">
        <f t="shared" si="22"/>
        <v>4.4767652685110342</v>
      </c>
      <c r="BD36" s="35">
        <f t="shared" si="23"/>
        <v>4.8908863397257889</v>
      </c>
      <c r="BE36" s="35">
        <f t="shared" si="24"/>
        <v>5.4696836397338284</v>
      </c>
      <c r="BF36" s="35">
        <f t="shared" si="25"/>
        <v>8.3632717636801779</v>
      </c>
      <c r="BG36" s="27"/>
      <c r="BH36" s="35">
        <f t="shared" si="26"/>
        <v>15.00579880671541</v>
      </c>
    </row>
    <row r="37" spans="2:60" s="166" customFormat="1" ht="10.5" customHeight="1" x14ac:dyDescent="0.2">
      <c r="B37" s="123" t="s">
        <v>189</v>
      </c>
      <c r="C37" s="35">
        <f>ElecSingle_Other_3100kWh!K192</f>
        <v>9.4972865046633306</v>
      </c>
      <c r="D37" s="35">
        <f>ElecSingle_Other_3100kWh!L192</f>
        <v>9.3850740756564495</v>
      </c>
      <c r="E37" s="35">
        <f>ElecSingle_Other_3100kWh!M192</f>
        <v>10.141929230797723</v>
      </c>
      <c r="F37" s="35">
        <f>ElecSingle_Other_3100kWh!N192</f>
        <v>10.653102246540248</v>
      </c>
      <c r="G37" s="35">
        <f>ElecSingle_Other_3100kWh!Q192</f>
        <v>11.825747439478603</v>
      </c>
      <c r="H37" s="35">
        <f>ElecSingle_Other_3100kWh!R192</f>
        <v>11.440223625817415</v>
      </c>
      <c r="I37" s="35">
        <f>ElecSingle_Other_3100kWh!S192</f>
        <v>11.473680200711998</v>
      </c>
      <c r="J37" s="35">
        <f>ElecSingle_Other_3100kWh!T192</f>
        <v>11.127902443906251</v>
      </c>
      <c r="K37" s="35">
        <f>ElecSingle_Other_3100kWh!U192</f>
        <v>12.140499353647675</v>
      </c>
      <c r="L37" s="35">
        <f>ElecSingle_Other_3100kWh!V192</f>
        <v>13.161929662852023</v>
      </c>
      <c r="M37" s="35">
        <f>ElecSingle_Other_3100kWh!W192</f>
        <v>18.676231421544227</v>
      </c>
      <c r="N37" s="27"/>
      <c r="O37" s="35">
        <f>ElecSingle_Other_3100kWh!Y192</f>
        <v>31.76000592113029</v>
      </c>
      <c r="P37" s="5"/>
      <c r="Q37" s="123" t="s">
        <v>189</v>
      </c>
      <c r="R37" s="35">
        <f>ElecMulti_Other_4200kWh!K192</f>
        <v>11.436779521700133</v>
      </c>
      <c r="S37" s="35">
        <f>ElecMulti_Other_4200kWh!L192</f>
        <v>11.284860796735106</v>
      </c>
      <c r="T37" s="35">
        <f>ElecMulti_Other_4200kWh!M192</f>
        <v>12.429878475848597</v>
      </c>
      <c r="U37" s="35">
        <f>ElecMulti_Other_4200kWh!N192</f>
        <v>13.074964897293228</v>
      </c>
      <c r="V37" s="35">
        <f>ElecMulti_Other_4200kWh!Q192</f>
        <v>14.580159240792367</v>
      </c>
      <c r="W37" s="35">
        <f>ElecMulti_Other_4200kWh!R192</f>
        <v>14.03194604379256</v>
      </c>
      <c r="X37" s="35">
        <f>ElecMulti_Other_4200kWh!S192</f>
        <v>14.044162769699511</v>
      </c>
      <c r="Y37" s="35">
        <f>ElecMulti_Other_4200kWh!T192</f>
        <v>13.520726206689224</v>
      </c>
      <c r="Z37" s="35">
        <f>ElecMulti_Other_4200kWh!U192</f>
        <v>14.824224153056107</v>
      </c>
      <c r="AA37" s="35">
        <f>ElecMulti_Other_4200kWh!V192</f>
        <v>16.253905292673107</v>
      </c>
      <c r="AB37" s="35">
        <f>ElecMulti_Other_4200kWh!W192</f>
        <v>23.002117895019712</v>
      </c>
      <c r="AC37" s="27"/>
      <c r="AD37" s="35">
        <f>ElecMulti_Other_4200kWh!Y192</f>
        <v>39.822574895682564</v>
      </c>
      <c r="AF37" s="123" t="s">
        <v>189</v>
      </c>
      <c r="AG37" s="35">
        <f>Gas_Other_12000kWh!K192</f>
        <v>8.4535138922242634</v>
      </c>
      <c r="AH37" s="35">
        <f>Gas_Other_12000kWh!L192</f>
        <v>8.4410792843619618</v>
      </c>
      <c r="AI37" s="35">
        <f>Gas_Other_12000kWh!M192</f>
        <v>8.9402408377053924</v>
      </c>
      <c r="AJ37" s="35">
        <f>Gas_Other_12000kWh!N192</f>
        <v>9.7033472986891045</v>
      </c>
      <c r="AK37" s="35">
        <f>Gas_Other_12000kWh!Q192</f>
        <v>10.616174463079298</v>
      </c>
      <c r="AL37" s="35">
        <f>Gas_Other_12000kWh!R192</f>
        <v>9.6531529874836934</v>
      </c>
      <c r="AM37" s="35">
        <f>Gas_Other_12000kWh!S192</f>
        <v>9.3168437134858504</v>
      </c>
      <c r="AN37" s="35">
        <f>Gas_Other_12000kWh!T192</f>
        <v>8.1504971622156237</v>
      </c>
      <c r="AO37" s="35">
        <f>Gas_Other_12000kWh!U192</f>
        <v>8.9112274900400443</v>
      </c>
      <c r="AP37" s="35">
        <f>Gas_Other_12000kWh!V192</f>
        <v>10.438025861225984</v>
      </c>
      <c r="AQ37" s="35">
        <f>Gas_Other_12000kWh!W192</f>
        <v>17.583396222869435</v>
      </c>
      <c r="AR37" s="27"/>
      <c r="AS37" s="35">
        <f>Gas_Other_12000kWh!Y192</f>
        <v>33.485203422572354</v>
      </c>
      <c r="AT37" s="5"/>
      <c r="AU37" s="123" t="s">
        <v>189</v>
      </c>
      <c r="AV37" s="35">
        <f t="shared" si="27"/>
        <v>17.950800396887594</v>
      </c>
      <c r="AW37" s="35">
        <f t="shared" si="28"/>
        <v>17.826153360018409</v>
      </c>
      <c r="AX37" s="35">
        <f t="shared" si="29"/>
        <v>19.082170068503117</v>
      </c>
      <c r="AY37" s="35">
        <f t="shared" si="30"/>
        <v>20.356449545229353</v>
      </c>
      <c r="AZ37" s="35">
        <f t="shared" si="31"/>
        <v>22.441921902557901</v>
      </c>
      <c r="BA37" s="35">
        <f t="shared" si="32"/>
        <v>21.09337661330111</v>
      </c>
      <c r="BB37" s="35">
        <f t="shared" si="21"/>
        <v>20.790523914197848</v>
      </c>
      <c r="BC37" s="35">
        <f t="shared" si="22"/>
        <v>19.278399606121873</v>
      </c>
      <c r="BD37" s="35">
        <f t="shared" si="23"/>
        <v>21.051726843687717</v>
      </c>
      <c r="BE37" s="35">
        <f t="shared" si="24"/>
        <v>23.599955524078005</v>
      </c>
      <c r="BF37" s="35">
        <f t="shared" si="25"/>
        <v>36.259627644413662</v>
      </c>
      <c r="BG37" s="27"/>
      <c r="BH37" s="35">
        <f t="shared" si="26"/>
        <v>65.245209343702641</v>
      </c>
    </row>
    <row r="38" spans="2:60" s="166" customFormat="1" ht="10.5" customHeight="1" x14ac:dyDescent="0.2">
      <c r="B38" s="162" t="s">
        <v>190</v>
      </c>
      <c r="C38" s="35">
        <f>ElecSingle_Other_3100kWh!K193</f>
        <v>5.3426577402305693</v>
      </c>
      <c r="D38" s="35">
        <f>ElecSingle_Other_3100kWh!L193</f>
        <v>5.2431452030656596</v>
      </c>
      <c r="E38" s="35">
        <f>ElecSingle_Other_3100kWh!M193</f>
        <v>5.8872508978563092</v>
      </c>
      <c r="F38" s="35">
        <f>ElecSingle_Other_3100kWh!N193</f>
        <v>6.2869201532972472</v>
      </c>
      <c r="G38" s="35">
        <f>ElecSingle_Other_3100kWh!Q193</f>
        <v>7.0846497619175297</v>
      </c>
      <c r="H38" s="35">
        <f>ElecSingle_Other_3100kWh!R193</f>
        <v>6.7623697118422115</v>
      </c>
      <c r="I38" s="35">
        <f>ElecSingle_Other_3100kWh!S193</f>
        <v>6.7840204583486114</v>
      </c>
      <c r="J38" s="35">
        <f>ElecSingle_Other_3100kWh!T193</f>
        <v>6.4665508145439086</v>
      </c>
      <c r="K38" s="35">
        <f>ElecSingle_Other_3100kWh!U193</f>
        <v>7.1128605093184962</v>
      </c>
      <c r="L38" s="35">
        <f>ElecSingle_Other_3100kWh!V193</f>
        <v>7.8982691660014011</v>
      </c>
      <c r="M38" s="35">
        <f>ElecSingle_Other_3100kWh!W193</f>
        <v>11.43778110122317</v>
      </c>
      <c r="N38" s="27"/>
      <c r="O38" s="35">
        <f>ElecSingle_Other_3100kWh!Y193</f>
        <v>21.440704089596561</v>
      </c>
      <c r="P38" s="5"/>
      <c r="Q38" s="162" t="s">
        <v>190</v>
      </c>
      <c r="R38" s="35">
        <f>ElecMulti_Other_4200kWh!K193</f>
        <v>6.7532672222931582</v>
      </c>
      <c r="S38" s="35">
        <f>ElecMulti_Other_4200kWh!L193</f>
        <v>6.6185543693325881</v>
      </c>
      <c r="T38" s="35">
        <f>ElecMulti_Other_4200kWh!M193</f>
        <v>7.4296842265327339</v>
      </c>
      <c r="U38" s="35">
        <f>ElecMulti_Other_4200kWh!N193</f>
        <v>7.93458079962019</v>
      </c>
      <c r="V38" s="35">
        <f>ElecMulti_Other_4200kWh!Q193</f>
        <v>8.9659951151403749</v>
      </c>
      <c r="W38" s="35">
        <f>ElecMulti_Other_4200kWh!R193</f>
        <v>8.5299015513962235</v>
      </c>
      <c r="X38" s="35">
        <f>ElecMulti_Other_4200kWh!S193</f>
        <v>8.5261112733810158</v>
      </c>
      <c r="Y38" s="35">
        <f>ElecMulti_Other_4200kWh!T193</f>
        <v>8.0754416702449969</v>
      </c>
      <c r="Z38" s="35">
        <f>ElecMulti_Other_4200kWh!U193</f>
        <v>8.9187428322476823</v>
      </c>
      <c r="AA38" s="35">
        <f>ElecMulti_Other_4200kWh!V193</f>
        <v>10.034799651826969</v>
      </c>
      <c r="AB38" s="35">
        <f>ElecMulti_Other_4200kWh!W193</f>
        <v>14.633000715332305</v>
      </c>
      <c r="AC38" s="27"/>
      <c r="AD38" s="35">
        <f>ElecMulti_Other_4200kWh!Y193</f>
        <v>27.437167334345709</v>
      </c>
      <c r="AF38" s="162" t="s">
        <v>190</v>
      </c>
      <c r="AG38" s="35">
        <f>Gas_Other_12000kWh!K193</f>
        <v>4.7214597688617959</v>
      </c>
      <c r="AH38" s="35">
        <f>Gas_Other_12000kWh!L193</f>
        <v>4.7115265417857444</v>
      </c>
      <c r="AI38" s="35">
        <f>Gas_Other_12000kWh!M193</f>
        <v>5.0404406491309732</v>
      </c>
      <c r="AJ38" s="35">
        <f>Gas_Other_12000kWh!N193</f>
        <v>5.6274200276878918</v>
      </c>
      <c r="AK38" s="35">
        <f>Gas_Other_12000kWh!Q193</f>
        <v>6.2517227136726987</v>
      </c>
      <c r="AL38" s="35">
        <f>Gas_Other_12000kWh!R193</f>
        <v>5.5161395491678329</v>
      </c>
      <c r="AM38" s="35">
        <f>Gas_Other_12000kWh!S193</f>
        <v>5.2431538307753334</v>
      </c>
      <c r="AN38" s="35">
        <f>Gas_Other_12000kWh!T193</f>
        <v>4.3833957278653894</v>
      </c>
      <c r="AO38" s="35">
        <f>Gas_Other_12000kWh!U193</f>
        <v>5.0560262178926649</v>
      </c>
      <c r="AP38" s="35">
        <f>Gas_Other_12000kWh!V193</f>
        <v>6.2388693255759469</v>
      </c>
      <c r="AQ38" s="35">
        <f>Gas_Other_12000kWh!W193</f>
        <v>10.959587266319131</v>
      </c>
      <c r="AR38" s="27"/>
      <c r="AS38" s="35">
        <f>Gas_Other_12000kWh!Y193</f>
        <v>23.27820873820772</v>
      </c>
      <c r="AT38" s="5"/>
      <c r="AU38" s="162" t="s">
        <v>190</v>
      </c>
      <c r="AV38" s="35">
        <f t="shared" si="27"/>
        <v>10.064117509092366</v>
      </c>
      <c r="AW38" s="35">
        <f t="shared" si="28"/>
        <v>9.954671744851403</v>
      </c>
      <c r="AX38" s="35">
        <f t="shared" si="29"/>
        <v>10.927691546987283</v>
      </c>
      <c r="AY38" s="35">
        <f t="shared" si="30"/>
        <v>11.914340180985139</v>
      </c>
      <c r="AZ38" s="35">
        <f t="shared" si="31"/>
        <v>13.336372475590228</v>
      </c>
      <c r="BA38" s="35">
        <f t="shared" si="32"/>
        <v>12.278509261010043</v>
      </c>
      <c r="BB38" s="35">
        <f t="shared" si="21"/>
        <v>12.027174289123945</v>
      </c>
      <c r="BC38" s="35">
        <f t="shared" si="22"/>
        <v>10.849946542409299</v>
      </c>
      <c r="BD38" s="35">
        <f t="shared" si="23"/>
        <v>12.168886727211161</v>
      </c>
      <c r="BE38" s="35">
        <f t="shared" si="24"/>
        <v>14.137138491577348</v>
      </c>
      <c r="BF38" s="35">
        <f t="shared" si="25"/>
        <v>22.397368367542299</v>
      </c>
      <c r="BG38" s="27"/>
      <c r="BH38" s="35">
        <f t="shared" si="26"/>
        <v>44.718912827804282</v>
      </c>
    </row>
    <row r="39" spans="2:60" s="166" customFormat="1" ht="10.5" customHeight="1" x14ac:dyDescent="0.2">
      <c r="B39" s="123" t="s">
        <v>191</v>
      </c>
      <c r="C39" s="35">
        <f>ElecSingle_Other_3100kWh!K194</f>
        <v>505.19963572895671</v>
      </c>
      <c r="D39" s="35">
        <f>ElecSingle_Other_3100kWh!L194</f>
        <v>499.19420831509393</v>
      </c>
      <c r="E39" s="35">
        <f>ElecSingle_Other_3100kWh!M194</f>
        <v>539.67277940569477</v>
      </c>
      <c r="F39" s="35">
        <f>ElecSingle_Other_3100kWh!N194</f>
        <v>566.9762804822542</v>
      </c>
      <c r="G39" s="35">
        <f>ElecSingle_Other_3100kWh!Q194</f>
        <v>629.49215264742065</v>
      </c>
      <c r="H39" s="35">
        <f>ElecSingle_Other_3100kWh!R194</f>
        <v>608.87915394368076</v>
      </c>
      <c r="I39" s="35">
        <f>ElecSingle_Other_3100kWh!S194</f>
        <v>610.66167632572706</v>
      </c>
      <c r="J39" s="35">
        <f>ElecSingle_Other_3100kWh!T194</f>
        <v>592.14538489342794</v>
      </c>
      <c r="K39" s="35">
        <f>ElecSingle_Other_3100kWh!U194</f>
        <v>646.08624677166483</v>
      </c>
      <c r="L39" s="35">
        <f>ElecSingle_Other_3100kWh!V194</f>
        <v>700.63112318098194</v>
      </c>
      <c r="M39" s="35">
        <f>ElecSingle_Other_3100kWh!W194</f>
        <v>994.39692358969364</v>
      </c>
      <c r="N39" s="27"/>
      <c r="O39" s="35">
        <f>ElecSingle_Other_3100kWh!Y194</f>
        <v>1693.0192726465332</v>
      </c>
      <c r="P39" s="5"/>
      <c r="Q39" s="123" t="s">
        <v>191</v>
      </c>
      <c r="R39" s="35">
        <f>ElecMulti_Other_4200kWh!K194</f>
        <v>608.68878289125348</v>
      </c>
      <c r="S39" s="35">
        <f>ElecMulti_Other_4200kWh!L194</f>
        <v>600.55835097436545</v>
      </c>
      <c r="T39" s="35">
        <f>ElecMulti_Other_4200kWh!M194</f>
        <v>661.63354431372977</v>
      </c>
      <c r="U39" s="35">
        <f>ElecMulti_Other_4200kWh!N194</f>
        <v>696.09034378103297</v>
      </c>
      <c r="V39" s="35">
        <f>ElecMulti_Other_4200kWh!Q194</f>
        <v>776.34248029523303</v>
      </c>
      <c r="W39" s="35">
        <f>ElecMulti_Other_4200kWh!R194</f>
        <v>747.0530724915418</v>
      </c>
      <c r="X39" s="35">
        <f>ElecMulti_Other_4200kWh!S194</f>
        <v>747.69226752198949</v>
      </c>
      <c r="Y39" s="35">
        <f>ElecMulti_Other_4200kWh!T194</f>
        <v>719.69231650814163</v>
      </c>
      <c r="Z39" s="35">
        <f>ElecMulti_Other_4200kWh!U194</f>
        <v>789.14074440455749</v>
      </c>
      <c r="AA39" s="35">
        <f>ElecMulti_Other_4200kWh!V194</f>
        <v>865.50314591275219</v>
      </c>
      <c r="AB39" s="35">
        <f>ElecMulti_Other_4200kWh!W194</f>
        <v>1225.2702846068257</v>
      </c>
      <c r="AC39" s="27"/>
      <c r="AD39" s="35">
        <f>ElecMulti_Other_4200kWh!Y194</f>
        <v>2123.3612961169847</v>
      </c>
      <c r="AF39" s="123" t="s">
        <v>191</v>
      </c>
      <c r="AG39" s="35">
        <f>Gas_Other_12000kWh!K194</f>
        <v>449.64305979410256</v>
      </c>
      <c r="AH39" s="35">
        <f>Gas_Other_12000kWh!L194</f>
        <v>448.97867379196566</v>
      </c>
      <c r="AI39" s="35">
        <f>Gas_Other_12000kWh!M194</f>
        <v>475.57923775002274</v>
      </c>
      <c r="AJ39" s="35">
        <f>Gas_Other_12000kWh!N194</f>
        <v>516.32969848545929</v>
      </c>
      <c r="AK39" s="35">
        <f>Gas_Other_12000kWh!Q194</f>
        <v>564.99751629484865</v>
      </c>
      <c r="AL39" s="35">
        <f>Gas_Other_12000kWh!R194</f>
        <v>513.57661324522712</v>
      </c>
      <c r="AM39" s="35">
        <f>Gas_Other_12000kWh!S194</f>
        <v>495.60314673291526</v>
      </c>
      <c r="AN39" s="35">
        <f>Gas_Other_12000kWh!T194</f>
        <v>433.35675339274633</v>
      </c>
      <c r="AO39" s="35">
        <f>Gas_Other_12000kWh!U194</f>
        <v>474.06780565134676</v>
      </c>
      <c r="AP39" s="35">
        <f>Gas_Other_12000kWh!V194</f>
        <v>555.60842457682611</v>
      </c>
      <c r="AQ39" s="35">
        <f>Gas_Other_12000kWh!W194</f>
        <v>936.40111147707739</v>
      </c>
      <c r="AR39" s="27"/>
      <c r="AS39" s="35">
        <f>Gas_Other_12000kWh!Y194</f>
        <v>1785.6566082869861</v>
      </c>
      <c r="AT39" s="5"/>
      <c r="AU39" s="123" t="s">
        <v>191</v>
      </c>
      <c r="AV39" s="35">
        <f t="shared" si="27"/>
        <v>954.84269552305932</v>
      </c>
      <c r="AW39" s="35">
        <f t="shared" si="28"/>
        <v>948.17288210705965</v>
      </c>
      <c r="AX39" s="35">
        <f t="shared" si="29"/>
        <v>1015.2520171557176</v>
      </c>
      <c r="AY39" s="35">
        <f t="shared" si="30"/>
        <v>1083.3059789677136</v>
      </c>
      <c r="AZ39" s="35">
        <f t="shared" si="31"/>
        <v>1194.4896689422694</v>
      </c>
      <c r="BA39" s="35">
        <f t="shared" si="32"/>
        <v>1122.4557671889079</v>
      </c>
      <c r="BB39" s="35">
        <f t="shared" si="21"/>
        <v>1106.2648230586424</v>
      </c>
      <c r="BC39" s="35">
        <f t="shared" si="22"/>
        <v>1025.5021382861742</v>
      </c>
      <c r="BD39" s="35">
        <f t="shared" si="23"/>
        <v>1120.1540524230115</v>
      </c>
      <c r="BE39" s="35">
        <f t="shared" si="24"/>
        <v>1256.2395477578079</v>
      </c>
      <c r="BF39" s="35">
        <f t="shared" si="25"/>
        <v>1930.798035066771</v>
      </c>
      <c r="BG39" s="27"/>
      <c r="BH39" s="35">
        <f t="shared" si="26"/>
        <v>3478.6758809335192</v>
      </c>
    </row>
    <row r="40" spans="2:60" s="166" customFormat="1" ht="10.5" customHeight="1" x14ac:dyDescent="0.2">
      <c r="B40"/>
      <c r="C40"/>
      <c r="D40"/>
      <c r="E40"/>
      <c r="F40"/>
      <c r="G40"/>
      <c r="H40"/>
      <c r="I40"/>
      <c r="J40"/>
      <c r="K40"/>
      <c r="L40"/>
      <c r="M40"/>
      <c r="N40"/>
      <c r="O40"/>
      <c r="P40"/>
      <c r="Q40"/>
      <c r="R40"/>
      <c r="S40"/>
      <c r="T40"/>
      <c r="U40"/>
      <c r="V40"/>
      <c r="W40"/>
      <c r="X40"/>
      <c r="Y40"/>
      <c r="Z40"/>
      <c r="AA40"/>
      <c r="AB40"/>
      <c r="AC40"/>
      <c r="AF40"/>
      <c r="AG40"/>
      <c r="AH40"/>
      <c r="AI40"/>
      <c r="AJ40"/>
      <c r="AK40"/>
      <c r="AL40"/>
      <c r="AM40"/>
      <c r="AN40"/>
      <c r="AO40"/>
      <c r="AP40"/>
      <c r="AQ40"/>
      <c r="AR40"/>
      <c r="AS40"/>
      <c r="AT40" s="5"/>
      <c r="AU40" s="123" t="s">
        <v>192</v>
      </c>
      <c r="AV40" s="35">
        <f>AV39*1.05</f>
        <v>1002.5848302992123</v>
      </c>
      <c r="AW40" s="35">
        <f t="shared" ref="AW40:BC40" si="33">AW39*1.05</f>
        <v>995.58152621241265</v>
      </c>
      <c r="AX40" s="35">
        <f t="shared" si="33"/>
        <v>1066.0146180135034</v>
      </c>
      <c r="AY40" s="35">
        <f t="shared" si="33"/>
        <v>1137.4712779160993</v>
      </c>
      <c r="AZ40" s="35">
        <f t="shared" si="33"/>
        <v>1254.2141523893829</v>
      </c>
      <c r="BA40" s="35">
        <f t="shared" si="33"/>
        <v>1178.5785555483533</v>
      </c>
      <c r="BB40" s="35">
        <f t="shared" si="33"/>
        <v>1161.5780642115747</v>
      </c>
      <c r="BC40" s="35">
        <f t="shared" si="33"/>
        <v>1076.7772452004829</v>
      </c>
      <c r="BD40" s="35">
        <f t="shared" ref="BD40:BE40" si="34">BD39*1.05</f>
        <v>1176.1617550441622</v>
      </c>
      <c r="BE40" s="35">
        <f t="shared" si="34"/>
        <v>1319.0515251456984</v>
      </c>
      <c r="BF40" s="35">
        <f t="shared" ref="BF40" si="35">BF39*1.05</f>
        <v>2027.3379368201097</v>
      </c>
      <c r="BG40" s="27"/>
      <c r="BH40" s="35">
        <f>IFERROR(BH39*1.05,"-")</f>
        <v>3652.6096749801955</v>
      </c>
    </row>
    <row r="41" spans="2:60" s="166" customFormat="1" ht="10.5" customHeight="1" x14ac:dyDescent="0.2">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183"/>
      <c r="AV41" s="184"/>
      <c r="AW41" s="184"/>
      <c r="AX41" s="184"/>
      <c r="AY41" s="182"/>
      <c r="AZ41" s="182"/>
      <c r="BA41" s="182"/>
      <c r="BB41" s="182"/>
      <c r="BC41" s="182"/>
      <c r="BD41" s="182"/>
      <c r="BE41" s="182"/>
      <c r="BF41" s="182"/>
      <c r="BG41" s="5"/>
      <c r="BH41" s="182"/>
    </row>
    <row r="42" spans="2:60" s="166" customFormat="1" ht="18" customHeight="1" x14ac:dyDescent="0.2">
      <c r="B42" s="172" t="s">
        <v>138</v>
      </c>
      <c r="C42" s="178"/>
      <c r="D42" s="178"/>
      <c r="E42" s="178"/>
      <c r="F42" s="178"/>
      <c r="G42" s="178"/>
      <c r="H42" s="178"/>
      <c r="I42" s="178"/>
      <c r="J42" s="178"/>
      <c r="K42" s="178"/>
      <c r="L42" s="178"/>
      <c r="M42" s="178"/>
      <c r="N42" s="178"/>
      <c r="O42" s="178"/>
      <c r="P42" s="178"/>
      <c r="Q42" s="178"/>
      <c r="R42" s="178"/>
      <c r="S42" s="178"/>
      <c r="T42" s="178"/>
      <c r="U42" s="178"/>
      <c r="V42" s="178"/>
      <c r="W42" s="178"/>
      <c r="X42" s="178"/>
      <c r="Y42" s="178"/>
      <c r="Z42" s="178"/>
      <c r="AA42" s="178"/>
      <c r="AB42" s="178"/>
      <c r="AC42" s="178"/>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178"/>
      <c r="BA42" s="178"/>
      <c r="BB42" s="178"/>
      <c r="BC42" s="178"/>
      <c r="BD42" s="178"/>
      <c r="BE42" s="178"/>
      <c r="BF42" s="178"/>
      <c r="BG42" s="178"/>
      <c r="BH42" s="179"/>
    </row>
    <row r="43" spans="2:60" s="166" customFormat="1" ht="10.5" customHeight="1" x14ac:dyDescent="0.15">
      <c r="B43" s="167"/>
    </row>
    <row r="44" spans="2:60" s="106" customFormat="1" ht="10.5" customHeight="1" x14ac:dyDescent="0.2">
      <c r="B44" s="175" t="s">
        <v>113</v>
      </c>
      <c r="C44" s="180"/>
      <c r="D44" s="180"/>
      <c r="E44" s="180"/>
      <c r="F44" s="180"/>
      <c r="G44" s="180"/>
      <c r="H44" s="180"/>
      <c r="I44" s="180"/>
      <c r="J44" s="180"/>
      <c r="K44" s="180"/>
      <c r="L44" s="180"/>
      <c r="M44" s="180"/>
      <c r="N44" s="180"/>
      <c r="O44" s="181"/>
      <c r="P44" s="169"/>
      <c r="Q44" s="175" t="s">
        <v>114</v>
      </c>
      <c r="R44" s="180"/>
      <c r="S44" s="180"/>
      <c r="T44" s="180"/>
      <c r="U44" s="180"/>
      <c r="V44" s="180"/>
      <c r="W44" s="180"/>
      <c r="X44" s="180"/>
      <c r="Y44" s="180"/>
      <c r="Z44" s="180"/>
      <c r="AA44" s="180"/>
      <c r="AB44" s="180"/>
      <c r="AC44" s="180"/>
      <c r="AD44" s="181"/>
      <c r="AF44" s="175" t="s">
        <v>115</v>
      </c>
      <c r="AG44" s="180"/>
      <c r="AH44" s="180"/>
      <c r="AI44" s="180"/>
      <c r="AJ44" s="180"/>
      <c r="AK44" s="180"/>
      <c r="AL44" s="180"/>
      <c r="AM44" s="180"/>
      <c r="AN44" s="180"/>
      <c r="AO44" s="180"/>
      <c r="AP44" s="180"/>
      <c r="AQ44" s="180"/>
      <c r="AR44" s="180"/>
      <c r="AS44" s="181"/>
      <c r="AT44" s="169"/>
      <c r="AU44" s="175" t="s">
        <v>116</v>
      </c>
      <c r="AV44" s="180"/>
      <c r="AW44" s="180"/>
      <c r="AX44" s="180"/>
      <c r="AY44" s="180"/>
      <c r="AZ44" s="180"/>
      <c r="BA44" s="180"/>
      <c r="BB44" s="180"/>
      <c r="BC44" s="180"/>
      <c r="BD44" s="180"/>
      <c r="BE44" s="180"/>
      <c r="BF44" s="180"/>
      <c r="BG44" s="180"/>
      <c r="BH44" s="181"/>
    </row>
    <row r="45" spans="2:60" s="166" customFormat="1" ht="10.5" customHeight="1" x14ac:dyDescent="0.2">
      <c r="B45" s="169"/>
      <c r="C45" s="169"/>
      <c r="D45" s="169"/>
      <c r="E45" s="169"/>
      <c r="F45" s="169"/>
      <c r="G45" s="169"/>
      <c r="H45" s="169"/>
      <c r="I45" s="169"/>
      <c r="J45" s="169"/>
      <c r="K45" s="169"/>
      <c r="L45" s="169"/>
      <c r="M45" s="169"/>
      <c r="N45" s="169"/>
      <c r="O45" s="169"/>
      <c r="P45" s="169"/>
      <c r="Q45" s="169"/>
      <c r="R45" s="169"/>
      <c r="S45" s="169"/>
      <c r="T45" s="169"/>
      <c r="U45" s="169"/>
      <c r="V45" s="169"/>
      <c r="W45" s="169"/>
      <c r="X45" s="169"/>
      <c r="Y45" s="169"/>
      <c r="Z45" s="169"/>
      <c r="AA45" s="169"/>
      <c r="AB45" s="169"/>
      <c r="AC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69"/>
      <c r="BF45" s="169"/>
      <c r="BG45" s="169"/>
      <c r="BH45" s="169"/>
    </row>
    <row r="46" spans="2:60" s="166" customFormat="1" ht="38.25" customHeight="1" x14ac:dyDescent="0.2">
      <c r="B46" s="81" t="s">
        <v>167</v>
      </c>
      <c r="C46" s="97" t="s">
        <v>168</v>
      </c>
      <c r="D46" s="97" t="s">
        <v>169</v>
      </c>
      <c r="E46" s="97" t="s">
        <v>170</v>
      </c>
      <c r="F46" s="97" t="s">
        <v>171</v>
      </c>
      <c r="G46" s="97" t="s">
        <v>172</v>
      </c>
      <c r="H46" s="97" t="s">
        <v>173</v>
      </c>
      <c r="I46" s="97" t="s">
        <v>174</v>
      </c>
      <c r="J46" s="97" t="s">
        <v>175</v>
      </c>
      <c r="K46" s="97" t="s">
        <v>176</v>
      </c>
      <c r="L46" s="97" t="s">
        <v>177</v>
      </c>
      <c r="M46" s="97" t="s">
        <v>178</v>
      </c>
      <c r="N46" s="27"/>
      <c r="O46" s="370" t="s">
        <v>179</v>
      </c>
      <c r="P46" s="5"/>
      <c r="Q46" s="81" t="s">
        <v>167</v>
      </c>
      <c r="R46" s="97" t="s">
        <v>168</v>
      </c>
      <c r="S46" s="97" t="s">
        <v>169</v>
      </c>
      <c r="T46" s="97" t="s">
        <v>170</v>
      </c>
      <c r="U46" s="97" t="s">
        <v>171</v>
      </c>
      <c r="V46" s="97" t="s">
        <v>172</v>
      </c>
      <c r="W46" s="97" t="s">
        <v>173</v>
      </c>
      <c r="X46" s="97" t="s">
        <v>174</v>
      </c>
      <c r="Y46" s="97" t="s">
        <v>175</v>
      </c>
      <c r="Z46" s="97" t="s">
        <v>176</v>
      </c>
      <c r="AA46" s="97" t="s">
        <v>177</v>
      </c>
      <c r="AB46" s="97" t="s">
        <v>178</v>
      </c>
      <c r="AC46" s="27"/>
      <c r="AD46" s="370" t="s">
        <v>179</v>
      </c>
      <c r="AF46" s="81" t="s">
        <v>167</v>
      </c>
      <c r="AG46" s="97" t="s">
        <v>168</v>
      </c>
      <c r="AH46" s="97" t="s">
        <v>169</v>
      </c>
      <c r="AI46" s="97" t="s">
        <v>170</v>
      </c>
      <c r="AJ46" s="97" t="s">
        <v>171</v>
      </c>
      <c r="AK46" s="97" t="s">
        <v>172</v>
      </c>
      <c r="AL46" s="97" t="s">
        <v>173</v>
      </c>
      <c r="AM46" s="97" t="s">
        <v>174</v>
      </c>
      <c r="AN46" s="97" t="s">
        <v>175</v>
      </c>
      <c r="AO46" s="97" t="s">
        <v>176</v>
      </c>
      <c r="AP46" s="97" t="s">
        <v>177</v>
      </c>
      <c r="AQ46" s="97" t="s">
        <v>178</v>
      </c>
      <c r="AR46" s="27"/>
      <c r="AS46" s="370" t="s">
        <v>179</v>
      </c>
      <c r="AT46" s="5"/>
      <c r="AU46" s="81" t="s">
        <v>167</v>
      </c>
      <c r="AV46" s="97" t="s">
        <v>168</v>
      </c>
      <c r="AW46" s="97" t="s">
        <v>169</v>
      </c>
      <c r="AX46" s="97" t="s">
        <v>170</v>
      </c>
      <c r="AY46" s="97" t="s">
        <v>171</v>
      </c>
      <c r="AZ46" s="97" t="s">
        <v>172</v>
      </c>
      <c r="BA46" s="97" t="s">
        <v>173</v>
      </c>
      <c r="BB46" s="97" t="s">
        <v>174</v>
      </c>
      <c r="BC46" s="97" t="s">
        <v>175</v>
      </c>
      <c r="BD46" s="97" t="s">
        <v>176</v>
      </c>
      <c r="BE46" s="97" t="s">
        <v>177</v>
      </c>
      <c r="BF46" s="97" t="s">
        <v>178</v>
      </c>
      <c r="BG46" s="27"/>
      <c r="BH46" s="370" t="s">
        <v>179</v>
      </c>
    </row>
    <row r="47" spans="2:60" s="166" customFormat="1" ht="10.5" customHeight="1" x14ac:dyDescent="0.2">
      <c r="B47" s="123" t="s">
        <v>180</v>
      </c>
      <c r="C47" s="35" t="str">
        <f>ElecSingle_SC_Nil!K183</f>
        <v>-</v>
      </c>
      <c r="D47" s="35" t="str">
        <f>ElecSingle_SC_Nil!L183</f>
        <v>-</v>
      </c>
      <c r="E47" s="35" t="str">
        <f>ElecSingle_SC_Nil!M183</f>
        <v>-</v>
      </c>
      <c r="F47" s="35" t="str">
        <f>ElecSingle_SC_Nil!N183</f>
        <v>-</v>
      </c>
      <c r="G47" s="35" t="str">
        <f>ElecSingle_SC_Nil!Q183</f>
        <v>-</v>
      </c>
      <c r="H47" s="35" t="str">
        <f>ElecSingle_SC_Nil!R183</f>
        <v>-</v>
      </c>
      <c r="I47" s="35" t="str">
        <f>ElecSingle_SC_Nil!S183</f>
        <v>-</v>
      </c>
      <c r="J47" s="35" t="str">
        <f>ElecSingle_SC_Nil!T183</f>
        <v>-</v>
      </c>
      <c r="K47" s="35" t="str">
        <f>ElecSingle_SC_Nil!U183</f>
        <v>-</v>
      </c>
      <c r="L47" s="35" t="str">
        <f>ElecSingle_SC_Nil!V183</f>
        <v>-</v>
      </c>
      <c r="M47" s="35" t="str">
        <f>ElecSingle_SC_Nil!W183</f>
        <v>-</v>
      </c>
      <c r="N47" s="27"/>
      <c r="O47" s="35" t="str">
        <f>ElecSingle_SC_Nil!Y183</f>
        <v>-</v>
      </c>
      <c r="P47" s="5"/>
      <c r="Q47" s="123" t="s">
        <v>180</v>
      </c>
      <c r="R47" s="35" t="str">
        <f>ElecMulti_SC_Nil!K183</f>
        <v>-</v>
      </c>
      <c r="S47" s="35" t="str">
        <f>ElecMulti_SC_Nil!L183</f>
        <v>-</v>
      </c>
      <c r="T47" s="35" t="str">
        <f>ElecMulti_SC_Nil!M183</f>
        <v>-</v>
      </c>
      <c r="U47" s="35" t="str">
        <f>ElecMulti_SC_Nil!N183</f>
        <v>-</v>
      </c>
      <c r="V47" s="35" t="str">
        <f>ElecMulti_SC_Nil!Q183</f>
        <v>-</v>
      </c>
      <c r="W47" s="35" t="str">
        <f>ElecMulti_SC_Nil!R183</f>
        <v>-</v>
      </c>
      <c r="X47" s="35" t="str">
        <f>ElecMulti_SC_Nil!S183</f>
        <v>-</v>
      </c>
      <c r="Y47" s="35" t="str">
        <f>ElecMulti_SC_Nil!T183</f>
        <v>-</v>
      </c>
      <c r="Z47" s="35" t="str">
        <f>ElecMulti_SC_Nil!U183</f>
        <v>-</v>
      </c>
      <c r="AA47" s="35" t="str">
        <f>ElecMulti_SC_Nil!V183</f>
        <v>-</v>
      </c>
      <c r="AB47" s="35" t="str">
        <f>ElecMulti_SC_Nil!W183</f>
        <v>-</v>
      </c>
      <c r="AC47" s="27"/>
      <c r="AD47" s="35" t="str">
        <f>ElecMulti_SC_Nil!Y183</f>
        <v>-</v>
      </c>
      <c r="AF47" s="123" t="s">
        <v>180</v>
      </c>
      <c r="AG47" s="35" t="str">
        <f>Gas_SC_Nil!K183</f>
        <v>-</v>
      </c>
      <c r="AH47" s="35" t="str">
        <f>Gas_SC_Nil!L183</f>
        <v>-</v>
      </c>
      <c r="AI47" s="35" t="str">
        <f>Gas_SC_Nil!M183</f>
        <v>-</v>
      </c>
      <c r="AJ47" s="35" t="str">
        <f>Gas_SC_Nil!N183</f>
        <v>-</v>
      </c>
      <c r="AK47" s="35" t="str">
        <f>Gas_SC_Nil!Q183</f>
        <v>-</v>
      </c>
      <c r="AL47" s="35" t="str">
        <f>Gas_SC_Nil!R183</f>
        <v>-</v>
      </c>
      <c r="AM47" s="35" t="str">
        <f>Gas_SC_Nil!S183</f>
        <v>-</v>
      </c>
      <c r="AN47" s="35" t="str">
        <f>Gas_SC_Nil!T183</f>
        <v>-</v>
      </c>
      <c r="AO47" s="35" t="str">
        <f>Gas_SC_Nil!U183</f>
        <v>-</v>
      </c>
      <c r="AP47" s="35" t="str">
        <f>Gas_SC_Nil!V183</f>
        <v>-</v>
      </c>
      <c r="AQ47" s="35" t="str">
        <f>Gas_SC_Nil!W183</f>
        <v>-</v>
      </c>
      <c r="AR47" s="27"/>
      <c r="AS47" s="35" t="str">
        <f>Gas_SC_Nil!Y183</f>
        <v>-</v>
      </c>
      <c r="AT47" s="5"/>
      <c r="AU47" s="123" t="s">
        <v>180</v>
      </c>
      <c r="AV47" s="35" t="str">
        <f>IFERROR(C47+AG47,"-")</f>
        <v>-</v>
      </c>
      <c r="AW47" s="35" t="str">
        <f t="shared" ref="AW47" si="36">IFERROR(D47+AH47,"-")</f>
        <v>-</v>
      </c>
      <c r="AX47" s="35" t="str">
        <f t="shared" ref="AX47" si="37">IFERROR(E47+AI47,"-")</f>
        <v>-</v>
      </c>
      <c r="AY47" s="35" t="str">
        <f t="shared" ref="AY47" si="38">IFERROR(F47+AJ47,"-")</f>
        <v>-</v>
      </c>
      <c r="AZ47" s="35" t="str">
        <f t="shared" ref="AZ47" si="39">IFERROR(G47+AK47,"-")</f>
        <v>-</v>
      </c>
      <c r="BA47" s="35" t="str">
        <f t="shared" ref="BA47" si="40">IFERROR(H47+AL47,"-")</f>
        <v>-</v>
      </c>
      <c r="BB47" s="35" t="str">
        <f t="shared" ref="BB47:BB58" si="41">IFERROR(I47+AM47,"-")</f>
        <v>-</v>
      </c>
      <c r="BC47" s="35" t="str">
        <f t="shared" ref="BC47:BC58" si="42">IFERROR(J47+AN47,"-")</f>
        <v>-</v>
      </c>
      <c r="BD47" s="35" t="str">
        <f t="shared" ref="BD47:BD58" si="43">IFERROR(K47+AO47,"-")</f>
        <v>-</v>
      </c>
      <c r="BE47" s="35" t="str">
        <f t="shared" ref="BE47:BE58" si="44">IFERROR(L47+AP47,"-")</f>
        <v>-</v>
      </c>
      <c r="BF47" s="35" t="str">
        <f t="shared" ref="BF47:BF58" si="45">IFERROR(M47+AQ47,"-")</f>
        <v>-</v>
      </c>
      <c r="BG47" s="27"/>
      <c r="BH47" s="35" t="str">
        <f t="shared" ref="BH47:BH58" si="46">IFERROR(O47+AS47,"-")</f>
        <v>-</v>
      </c>
    </row>
    <row r="48" spans="2:60" s="166" customFormat="1" ht="10.5" customHeight="1" x14ac:dyDescent="0.2">
      <c r="B48" s="123" t="s">
        <v>181</v>
      </c>
      <c r="C48" s="35" t="str">
        <f>ElecSingle_SC_Nil!K184</f>
        <v>-</v>
      </c>
      <c r="D48" s="35" t="str">
        <f>ElecSingle_SC_Nil!L184</f>
        <v>-</v>
      </c>
      <c r="E48" s="35" t="str">
        <f>ElecSingle_SC_Nil!M184</f>
        <v>-</v>
      </c>
      <c r="F48" s="35" t="str">
        <f>ElecSingle_SC_Nil!N184</f>
        <v>-</v>
      </c>
      <c r="G48" s="35" t="str">
        <f>ElecSingle_SC_Nil!Q184</f>
        <v>-</v>
      </c>
      <c r="H48" s="35" t="str">
        <f>ElecSingle_SC_Nil!R184</f>
        <v>-</v>
      </c>
      <c r="I48" s="35" t="str">
        <f>ElecSingle_SC_Nil!S184</f>
        <v>-</v>
      </c>
      <c r="J48" s="35" t="str">
        <f>ElecSingle_SC_Nil!T184</f>
        <v>-</v>
      </c>
      <c r="K48" s="35" t="str">
        <f>ElecSingle_SC_Nil!U184</f>
        <v>-</v>
      </c>
      <c r="L48" s="35" t="str">
        <f>ElecSingle_SC_Nil!V184</f>
        <v>-</v>
      </c>
      <c r="M48" s="35" t="str">
        <f>ElecSingle_SC_Nil!W184</f>
        <v>-</v>
      </c>
      <c r="N48" s="27"/>
      <c r="O48" s="35" t="str">
        <f>ElecSingle_SC_Nil!Y184</f>
        <v>-</v>
      </c>
      <c r="P48" s="5"/>
      <c r="Q48" s="123" t="s">
        <v>181</v>
      </c>
      <c r="R48" s="35" t="str">
        <f>ElecMulti_SC_Nil!K184</f>
        <v>-</v>
      </c>
      <c r="S48" s="35" t="str">
        <f>ElecMulti_SC_Nil!L184</f>
        <v>-</v>
      </c>
      <c r="T48" s="35" t="str">
        <f>ElecMulti_SC_Nil!M184</f>
        <v>-</v>
      </c>
      <c r="U48" s="35" t="str">
        <f>ElecMulti_SC_Nil!N184</f>
        <v>-</v>
      </c>
      <c r="V48" s="35" t="str">
        <f>ElecMulti_SC_Nil!Q184</f>
        <v>-</v>
      </c>
      <c r="W48" s="35" t="str">
        <f>ElecMulti_SC_Nil!R184</f>
        <v>-</v>
      </c>
      <c r="X48" s="35" t="str">
        <f>ElecMulti_SC_Nil!S184</f>
        <v>-</v>
      </c>
      <c r="Y48" s="35" t="str">
        <f>ElecMulti_SC_Nil!T184</f>
        <v>-</v>
      </c>
      <c r="Z48" s="35" t="str">
        <f>ElecMulti_SC_Nil!U184</f>
        <v>-</v>
      </c>
      <c r="AA48" s="35" t="str">
        <f>ElecMulti_SC_Nil!V184</f>
        <v>-</v>
      </c>
      <c r="AB48" s="35" t="str">
        <f>ElecMulti_SC_Nil!W184</f>
        <v>-</v>
      </c>
      <c r="AC48" s="27"/>
      <c r="AD48" s="35" t="str">
        <f>ElecMulti_SC_Nil!Y184</f>
        <v>-</v>
      </c>
      <c r="AF48" s="123" t="s">
        <v>181</v>
      </c>
      <c r="AG48" s="35"/>
      <c r="AH48" s="35"/>
      <c r="AI48" s="35"/>
      <c r="AJ48" s="35"/>
      <c r="AK48" s="35"/>
      <c r="AL48" s="35"/>
      <c r="AM48" s="35"/>
      <c r="AN48" s="35"/>
      <c r="AO48" s="35"/>
      <c r="AP48" s="35"/>
      <c r="AQ48" s="35"/>
      <c r="AR48" s="27"/>
      <c r="AS48" s="35"/>
      <c r="AT48" s="5"/>
      <c r="AU48" s="123" t="s">
        <v>181</v>
      </c>
      <c r="AV48" s="35" t="str">
        <f t="shared" ref="AV48:AV58" si="47">IFERROR(C48+AG48,"-")</f>
        <v>-</v>
      </c>
      <c r="AW48" s="35" t="str">
        <f t="shared" ref="AW48:AW58" si="48">IFERROR(D48+AH48,"-")</f>
        <v>-</v>
      </c>
      <c r="AX48" s="35" t="str">
        <f t="shared" ref="AX48:AX58" si="49">IFERROR(E48+AI48,"-")</f>
        <v>-</v>
      </c>
      <c r="AY48" s="35" t="str">
        <f t="shared" ref="AY48:AY58" si="50">IFERROR(F48+AJ48,"-")</f>
        <v>-</v>
      </c>
      <c r="AZ48" s="35" t="str">
        <f t="shared" ref="AZ48:AZ58" si="51">IFERROR(G48+AK48,"-")</f>
        <v>-</v>
      </c>
      <c r="BA48" s="35" t="str">
        <f t="shared" ref="BA48:BA58" si="52">IFERROR(H48+AL48,"-")</f>
        <v>-</v>
      </c>
      <c r="BB48" s="35" t="str">
        <f t="shared" si="41"/>
        <v>-</v>
      </c>
      <c r="BC48" s="35" t="str">
        <f t="shared" si="42"/>
        <v>-</v>
      </c>
      <c r="BD48" s="35" t="str">
        <f t="shared" si="43"/>
        <v>-</v>
      </c>
      <c r="BE48" s="35" t="str">
        <f t="shared" si="44"/>
        <v>-</v>
      </c>
      <c r="BF48" s="35" t="str">
        <f t="shared" si="45"/>
        <v>-</v>
      </c>
      <c r="BG48" s="27"/>
      <c r="BH48" s="35" t="str">
        <f t="shared" si="46"/>
        <v>-</v>
      </c>
    </row>
    <row r="49" spans="2:60" s="166" customFormat="1" ht="10.5" customHeight="1" x14ac:dyDescent="0.2">
      <c r="B49" s="123" t="s">
        <v>182</v>
      </c>
      <c r="C49" s="35" t="str">
        <f>ElecSingle_SC_Nil!K185</f>
        <v>-</v>
      </c>
      <c r="D49" s="35" t="str">
        <f>ElecSingle_SC_Nil!L185</f>
        <v>-</v>
      </c>
      <c r="E49" s="35" t="str">
        <f>ElecSingle_SC_Nil!M185</f>
        <v>-</v>
      </c>
      <c r="F49" s="35" t="str">
        <f>ElecSingle_SC_Nil!N185</f>
        <v>-</v>
      </c>
      <c r="G49" s="35" t="str">
        <f>ElecSingle_SC_Nil!Q185</f>
        <v>-</v>
      </c>
      <c r="H49" s="35" t="str">
        <f>ElecSingle_SC_Nil!R185</f>
        <v>-</v>
      </c>
      <c r="I49" s="35" t="str">
        <f>ElecSingle_SC_Nil!S185</f>
        <v>-</v>
      </c>
      <c r="J49" s="35">
        <f>ElecSingle_SC_Nil!T185</f>
        <v>0</v>
      </c>
      <c r="K49" s="35">
        <f>ElecSingle_SC_Nil!U185</f>
        <v>1.4870742269298101</v>
      </c>
      <c r="L49" s="35">
        <f>ElecSingle_SC_Nil!V185</f>
        <v>0.70457099735818818</v>
      </c>
      <c r="M49" s="35" t="str">
        <f>ElecSingle_SC_Nil!W185</f>
        <v>-</v>
      </c>
      <c r="N49" s="27"/>
      <c r="O49" s="35">
        <f>ElecSingle_SC_Nil!Y185</f>
        <v>0</v>
      </c>
      <c r="P49" s="5"/>
      <c r="Q49" s="123" t="s">
        <v>182</v>
      </c>
      <c r="R49" s="35" t="str">
        <f>ElecMulti_SC_Nil!K185</f>
        <v>-</v>
      </c>
      <c r="S49" s="35" t="str">
        <f>ElecMulti_SC_Nil!L185</f>
        <v>-</v>
      </c>
      <c r="T49" s="35" t="str">
        <f>ElecMulti_SC_Nil!M185</f>
        <v>-</v>
      </c>
      <c r="U49" s="35" t="str">
        <f>ElecMulti_SC_Nil!N185</f>
        <v>-</v>
      </c>
      <c r="V49" s="35" t="str">
        <f>ElecMulti_SC_Nil!Q185</f>
        <v>-</v>
      </c>
      <c r="W49" s="35" t="str">
        <f>ElecMulti_SC_Nil!R185</f>
        <v>-</v>
      </c>
      <c r="X49" s="35" t="str">
        <f>ElecMulti_SC_Nil!S185</f>
        <v>-</v>
      </c>
      <c r="Y49" s="35">
        <f>ElecMulti_SC_Nil!T185</f>
        <v>0</v>
      </c>
      <c r="Z49" s="35">
        <f>ElecMulti_SC_Nil!U185</f>
        <v>1.4870742269298101</v>
      </c>
      <c r="AA49" s="35">
        <f>ElecMulti_SC_Nil!V185</f>
        <v>0.70457099735818818</v>
      </c>
      <c r="AB49" s="35" t="str">
        <f>ElecMulti_SC_Nil!W185</f>
        <v>-</v>
      </c>
      <c r="AC49" s="27"/>
      <c r="AD49" s="35">
        <f>ElecMulti_SC_Nil!Y185</f>
        <v>0</v>
      </c>
      <c r="AF49" s="123" t="s">
        <v>182</v>
      </c>
      <c r="AG49" s="35" t="str">
        <f>Gas_SC_Nil!K185</f>
        <v>-</v>
      </c>
      <c r="AH49" s="35" t="str">
        <f>Gas_SC_Nil!L185</f>
        <v>-</v>
      </c>
      <c r="AI49" s="35" t="str">
        <f>Gas_SC_Nil!M185</f>
        <v>-</v>
      </c>
      <c r="AJ49" s="35" t="str">
        <f>Gas_SC_Nil!N185</f>
        <v>-</v>
      </c>
      <c r="AK49" s="35" t="str">
        <f>Gas_SC_Nil!Q185</f>
        <v>-</v>
      </c>
      <c r="AL49" s="35" t="str">
        <f>Gas_SC_Nil!R185</f>
        <v>-</v>
      </c>
      <c r="AM49" s="35" t="str">
        <f>Gas_SC_Nil!S185</f>
        <v>-</v>
      </c>
      <c r="AN49" s="35">
        <f>Gas_SC_Nil!T185</f>
        <v>0</v>
      </c>
      <c r="AO49" s="35">
        <f>Gas_SC_Nil!U185</f>
        <v>1.4870742269298101</v>
      </c>
      <c r="AP49" s="35">
        <f>Gas_SC_Nil!V185</f>
        <v>0.70457099735818818</v>
      </c>
      <c r="AQ49" s="35" t="str">
        <f>Gas_SC_Nil!W185</f>
        <v>-</v>
      </c>
      <c r="AR49" s="27"/>
      <c r="AS49" s="35">
        <f>Gas_SC_Nil!Y185</f>
        <v>0</v>
      </c>
      <c r="AT49" s="5"/>
      <c r="AU49" s="123" t="s">
        <v>182</v>
      </c>
      <c r="AV49" s="35" t="str">
        <f t="shared" si="47"/>
        <v>-</v>
      </c>
      <c r="AW49" s="35" t="str">
        <f t="shared" si="48"/>
        <v>-</v>
      </c>
      <c r="AX49" s="35" t="str">
        <f t="shared" si="49"/>
        <v>-</v>
      </c>
      <c r="AY49" s="35" t="str">
        <f t="shared" si="50"/>
        <v>-</v>
      </c>
      <c r="AZ49" s="35" t="str">
        <f t="shared" si="51"/>
        <v>-</v>
      </c>
      <c r="BA49" s="35" t="str">
        <f t="shared" si="52"/>
        <v>-</v>
      </c>
      <c r="BB49" s="35" t="str">
        <f t="shared" si="41"/>
        <v>-</v>
      </c>
      <c r="BC49" s="35">
        <f t="shared" si="42"/>
        <v>0</v>
      </c>
      <c r="BD49" s="35">
        <f t="shared" si="43"/>
        <v>2.9741484538596201</v>
      </c>
      <c r="BE49" s="35">
        <f t="shared" si="44"/>
        <v>1.4091419947163764</v>
      </c>
      <c r="BF49" s="35" t="str">
        <f t="shared" si="45"/>
        <v>-</v>
      </c>
      <c r="BG49" s="27"/>
      <c r="BH49" s="35">
        <f t="shared" si="46"/>
        <v>0</v>
      </c>
    </row>
    <row r="50" spans="2:60" s="166" customFormat="1" ht="10.5" customHeight="1" x14ac:dyDescent="0.2">
      <c r="B50" s="123" t="s">
        <v>183</v>
      </c>
      <c r="C50" s="35">
        <f>ElecSingle_SC_Nil!K186</f>
        <v>6.6995028867368616</v>
      </c>
      <c r="D50" s="35">
        <f>ElecSingle_SC_Nil!L186</f>
        <v>6.6995028867368616</v>
      </c>
      <c r="E50" s="35">
        <f>ElecSingle_SC_Nil!M186</f>
        <v>7.113121830127354</v>
      </c>
      <c r="F50" s="35">
        <f>ElecSingle_SC_Nil!N186</f>
        <v>7.113121830127354</v>
      </c>
      <c r="G50" s="35">
        <f>ElecSingle_SC_Nil!Q186</f>
        <v>7.2804579515147188</v>
      </c>
      <c r="H50" s="35">
        <f>ElecSingle_SC_Nil!R186</f>
        <v>7.1935840895118579</v>
      </c>
      <c r="I50" s="35">
        <f>ElecSingle_SC_Nil!S186</f>
        <v>7.3593999937099719</v>
      </c>
      <c r="J50" s="35">
        <f>ElecSingle_SC_Nil!T186</f>
        <v>7.0492243060839295</v>
      </c>
      <c r="K50" s="35">
        <f>ElecSingle_SC_Nil!U186</f>
        <v>7.1089669218364691</v>
      </c>
      <c r="L50" s="35">
        <f>ElecSingle_SC_Nil!V186</f>
        <v>6.9829560851947958</v>
      </c>
      <c r="M50" s="35">
        <f>ElecSingle_SC_Nil!W186</f>
        <v>9.626223597588794</v>
      </c>
      <c r="N50" s="27"/>
      <c r="O50" s="35">
        <f>ElecSingle_SC_Nil!Y186</f>
        <v>9.9504863797742455</v>
      </c>
      <c r="P50" s="5"/>
      <c r="Q50" s="123" t="s">
        <v>183</v>
      </c>
      <c r="R50" s="35">
        <f>ElecMulti_SC_Nil!K186</f>
        <v>6.6995028867368616</v>
      </c>
      <c r="S50" s="35">
        <f>ElecMulti_SC_Nil!L186</f>
        <v>6.6995028867368616</v>
      </c>
      <c r="T50" s="35">
        <f>ElecMulti_SC_Nil!M186</f>
        <v>7.113121830127354</v>
      </c>
      <c r="U50" s="35">
        <f>ElecMulti_SC_Nil!N186</f>
        <v>7.113121830127354</v>
      </c>
      <c r="V50" s="35">
        <f>ElecMulti_SC_Nil!Q186</f>
        <v>7.2804579515147188</v>
      </c>
      <c r="W50" s="35">
        <f>ElecMulti_SC_Nil!R186</f>
        <v>7.1935840895118579</v>
      </c>
      <c r="X50" s="35">
        <f>ElecMulti_SC_Nil!S186</f>
        <v>7.3593999937099719</v>
      </c>
      <c r="Y50" s="35">
        <f>ElecMulti_SC_Nil!T186</f>
        <v>7.0492243060839295</v>
      </c>
      <c r="Z50" s="35">
        <f>ElecMulti_SC_Nil!U186</f>
        <v>7.1089669218364691</v>
      </c>
      <c r="AA50" s="35">
        <f>ElecMulti_SC_Nil!V186</f>
        <v>6.9829560851947958</v>
      </c>
      <c r="AB50" s="35">
        <f>ElecMulti_SC_Nil!W186</f>
        <v>9.626223597588794</v>
      </c>
      <c r="AC50" s="27"/>
      <c r="AD50" s="35">
        <f>ElecMulti_SC_Nil!Y186</f>
        <v>9.9504863797742455</v>
      </c>
      <c r="AF50" s="123" t="s">
        <v>183</v>
      </c>
      <c r="AG50" s="35">
        <f>Gas_SC_Nil!K186</f>
        <v>6.6995028867368616</v>
      </c>
      <c r="AH50" s="35">
        <f>Gas_SC_Nil!L186</f>
        <v>6.6995028867368616</v>
      </c>
      <c r="AI50" s="35">
        <f>Gas_SC_Nil!M186</f>
        <v>7.113121830127354</v>
      </c>
      <c r="AJ50" s="35">
        <f>Gas_SC_Nil!N186</f>
        <v>7.113121830127354</v>
      </c>
      <c r="AK50" s="35">
        <f>Gas_SC_Nil!Q186</f>
        <v>7.2804579515147188</v>
      </c>
      <c r="AL50" s="35">
        <f>Gas_SC_Nil!R186</f>
        <v>7.1935840895118579</v>
      </c>
      <c r="AM50" s="35">
        <f>Gas_SC_Nil!S186</f>
        <v>7.3593999937099719</v>
      </c>
      <c r="AN50" s="35">
        <f>Gas_SC_Nil!T186</f>
        <v>7.0492243060839295</v>
      </c>
      <c r="AO50" s="35">
        <f>Gas_SC_Nil!U186</f>
        <v>7.1089669218364691</v>
      </c>
      <c r="AP50" s="35">
        <f>Gas_SC_Nil!V186</f>
        <v>6.9829560851947958</v>
      </c>
      <c r="AQ50" s="35">
        <f>Gas_SC_Nil!W186</f>
        <v>12.319103597588795</v>
      </c>
      <c r="AR50" s="27"/>
      <c r="AS50" s="35">
        <f>Gas_SC_Nil!Y186</f>
        <v>12.643366379774246</v>
      </c>
      <c r="AT50" s="5"/>
      <c r="AU50" s="123" t="s">
        <v>183</v>
      </c>
      <c r="AV50" s="35">
        <f t="shared" si="47"/>
        <v>13.399005773473723</v>
      </c>
      <c r="AW50" s="35">
        <f t="shared" si="48"/>
        <v>13.399005773473723</v>
      </c>
      <c r="AX50" s="35">
        <f t="shared" si="49"/>
        <v>14.226243660254708</v>
      </c>
      <c r="AY50" s="35">
        <f t="shared" si="50"/>
        <v>14.226243660254708</v>
      </c>
      <c r="AZ50" s="35">
        <f t="shared" si="51"/>
        <v>14.560915903029438</v>
      </c>
      <c r="BA50" s="35">
        <f t="shared" si="52"/>
        <v>14.387168179023716</v>
      </c>
      <c r="BB50" s="35">
        <f t="shared" si="41"/>
        <v>14.718799987419944</v>
      </c>
      <c r="BC50" s="35">
        <f t="shared" si="42"/>
        <v>14.098448612167859</v>
      </c>
      <c r="BD50" s="35">
        <f t="shared" si="43"/>
        <v>14.217933843672938</v>
      </c>
      <c r="BE50" s="35">
        <f t="shared" si="44"/>
        <v>13.965912170389592</v>
      </c>
      <c r="BF50" s="35">
        <f t="shared" si="45"/>
        <v>21.94532719517759</v>
      </c>
      <c r="BG50" s="27"/>
      <c r="BH50" s="35">
        <f t="shared" si="46"/>
        <v>22.59385275954849</v>
      </c>
    </row>
    <row r="51" spans="2:60" s="166" customFormat="1" ht="10.5" customHeight="1" x14ac:dyDescent="0.2">
      <c r="B51" s="123" t="s">
        <v>184</v>
      </c>
      <c r="C51" s="35">
        <f>ElecSingle_SC_Nil!K187</f>
        <v>16.43282142857143</v>
      </c>
      <c r="D51" s="35">
        <f>ElecSingle_SC_Nil!L187</f>
        <v>16.43282142857143</v>
      </c>
      <c r="E51" s="35">
        <f>ElecSingle_SC_Nil!M187</f>
        <v>16.727428571428572</v>
      </c>
      <c r="F51" s="35">
        <f>ElecSingle_SC_Nil!N187</f>
        <v>16.727428571428572</v>
      </c>
      <c r="G51" s="35">
        <f>ElecSingle_SC_Nil!Q187</f>
        <v>16.54232142857143</v>
      </c>
      <c r="H51" s="35">
        <f>ElecSingle_SC_Nil!R187</f>
        <v>16.54232142857143</v>
      </c>
      <c r="I51" s="35">
        <f>ElecSingle_SC_Nil!S187</f>
        <v>17.267107142857146</v>
      </c>
      <c r="J51" s="35">
        <f>ElecSingle_SC_Nil!T187</f>
        <v>17.267107142857146</v>
      </c>
      <c r="K51" s="35">
        <f>ElecSingle_SC_Nil!U187</f>
        <v>17.41310714285714</v>
      </c>
      <c r="L51" s="35">
        <f>ElecSingle_SC_Nil!V187</f>
        <v>17.41310714285714</v>
      </c>
      <c r="M51" s="35">
        <f>ElecSingle_SC_Nil!W187</f>
        <v>84.411464285714274</v>
      </c>
      <c r="N51" s="27"/>
      <c r="O51" s="35">
        <f>ElecSingle_SC_Nil!Y187</f>
        <v>84.411464285714274</v>
      </c>
      <c r="P51" s="5"/>
      <c r="Q51" s="123" t="s">
        <v>184</v>
      </c>
      <c r="R51" s="35">
        <f>ElecMulti_SC_Nil!K187</f>
        <v>16.43282142857143</v>
      </c>
      <c r="S51" s="35">
        <f>ElecMulti_SC_Nil!L187</f>
        <v>16.43282142857143</v>
      </c>
      <c r="T51" s="35">
        <f>ElecMulti_SC_Nil!M187</f>
        <v>16.727428571428572</v>
      </c>
      <c r="U51" s="35">
        <f>ElecMulti_SC_Nil!N187</f>
        <v>16.727428571428572</v>
      </c>
      <c r="V51" s="35">
        <f>ElecMulti_SC_Nil!Q187</f>
        <v>16.54232142857143</v>
      </c>
      <c r="W51" s="35">
        <f>ElecMulti_SC_Nil!R187</f>
        <v>16.54232142857143</v>
      </c>
      <c r="X51" s="35">
        <f>ElecMulti_SC_Nil!S187</f>
        <v>17.267107142857146</v>
      </c>
      <c r="Y51" s="35">
        <f>ElecMulti_SC_Nil!T187</f>
        <v>17.267107142857146</v>
      </c>
      <c r="Z51" s="35">
        <f>ElecMulti_SC_Nil!U187</f>
        <v>17.41310714285714</v>
      </c>
      <c r="AA51" s="35">
        <f>ElecMulti_SC_Nil!V187</f>
        <v>17.41310714285714</v>
      </c>
      <c r="AB51" s="35">
        <f>ElecMulti_SC_Nil!W187</f>
        <v>84.411464285714274</v>
      </c>
      <c r="AC51" s="27"/>
      <c r="AD51" s="35">
        <f>ElecMulti_SC_Nil!Y187</f>
        <v>84.411464285714274</v>
      </c>
      <c r="AF51" s="123" t="s">
        <v>184</v>
      </c>
      <c r="AG51" s="35"/>
      <c r="AH51" s="35"/>
      <c r="AI51" s="35"/>
      <c r="AJ51" s="35"/>
      <c r="AK51" s="35"/>
      <c r="AL51" s="35"/>
      <c r="AM51" s="35"/>
      <c r="AN51" s="35"/>
      <c r="AO51" s="35"/>
      <c r="AP51" s="35"/>
      <c r="AQ51" s="35"/>
      <c r="AR51" s="27"/>
      <c r="AS51" s="35"/>
      <c r="AT51" s="5"/>
      <c r="AU51" s="123" t="s">
        <v>184</v>
      </c>
      <c r="AV51" s="35">
        <f t="shared" si="47"/>
        <v>16.43282142857143</v>
      </c>
      <c r="AW51" s="35">
        <f t="shared" si="48"/>
        <v>16.43282142857143</v>
      </c>
      <c r="AX51" s="35">
        <f t="shared" si="49"/>
        <v>16.727428571428572</v>
      </c>
      <c r="AY51" s="35">
        <f t="shared" si="50"/>
        <v>16.727428571428572</v>
      </c>
      <c r="AZ51" s="35">
        <f t="shared" si="51"/>
        <v>16.54232142857143</v>
      </c>
      <c r="BA51" s="35">
        <f t="shared" si="52"/>
        <v>16.54232142857143</v>
      </c>
      <c r="BB51" s="35">
        <f t="shared" si="41"/>
        <v>17.267107142857146</v>
      </c>
      <c r="BC51" s="35">
        <f t="shared" si="42"/>
        <v>17.267107142857146</v>
      </c>
      <c r="BD51" s="35">
        <f t="shared" si="43"/>
        <v>17.41310714285714</v>
      </c>
      <c r="BE51" s="35">
        <f t="shared" si="44"/>
        <v>17.41310714285714</v>
      </c>
      <c r="BF51" s="35">
        <f t="shared" si="45"/>
        <v>84.411464285714274</v>
      </c>
      <c r="BG51" s="27"/>
      <c r="BH51" s="35">
        <f t="shared" si="46"/>
        <v>84.411464285714274</v>
      </c>
    </row>
    <row r="52" spans="2:60" s="166" customFormat="1" ht="10.5" customHeight="1" x14ac:dyDescent="0.2">
      <c r="B52" s="123" t="s">
        <v>185</v>
      </c>
      <c r="C52" s="35">
        <f>ElecSingle_SC_Nil!K188</f>
        <v>39.664800000000007</v>
      </c>
      <c r="D52" s="35">
        <f>ElecSingle_SC_Nil!L188</f>
        <v>40.169342465753417</v>
      </c>
      <c r="E52" s="35">
        <f>ElecSingle_SC_Nil!M188</f>
        <v>40.751506849315078</v>
      </c>
      <c r="F52" s="35">
        <f>ElecSingle_SC_Nil!N188</f>
        <v>41.100805479452056</v>
      </c>
      <c r="G52" s="35">
        <f>ElecSingle_SC_Nil!Q188</f>
        <v>41.566536986301358</v>
      </c>
      <c r="H52" s="35">
        <f>ElecSingle_SC_Nil!R188</f>
        <v>41.87702465753425</v>
      </c>
      <c r="I52" s="35">
        <f>ElecSingle_SC_Nil!S188</f>
        <v>42.109890410958897</v>
      </c>
      <c r="J52" s="35">
        <f>ElecSingle_SC_Nil!T188</f>
        <v>42.226323287671228</v>
      </c>
      <c r="K52" s="35">
        <f>ElecSingle_SC_Nil!U188</f>
        <v>42.45918904109589</v>
      </c>
      <c r="L52" s="35">
        <f>ElecSingle_SC_Nil!V188</f>
        <v>43.235408219178098</v>
      </c>
      <c r="M52" s="35">
        <f>ElecSingle_SC_Nil!W188</f>
        <v>44.516169863013708</v>
      </c>
      <c r="N52" s="27"/>
      <c r="O52" s="35">
        <f>ElecSingle_SC_Nil!Y188</f>
        <v>46.767205479452052</v>
      </c>
      <c r="P52" s="5"/>
      <c r="Q52" s="123" t="s">
        <v>185</v>
      </c>
      <c r="R52" s="35">
        <f>ElecMulti_SC_Nil!K188</f>
        <v>39.933199999999992</v>
      </c>
      <c r="S52" s="35">
        <f>ElecMulti_SC_Nil!L188</f>
        <v>40.441156555772992</v>
      </c>
      <c r="T52" s="35">
        <f>ElecMulti_SC_Nil!M188</f>
        <v>41.027260273972608</v>
      </c>
      <c r="U52" s="35">
        <f>ElecMulti_SC_Nil!N188</f>
        <v>41.37892250489238</v>
      </c>
      <c r="V52" s="35">
        <f>ElecMulti_SC_Nil!Q188</f>
        <v>41.847805479452056</v>
      </c>
      <c r="W52" s="35">
        <f>ElecMulti_SC_Nil!R188</f>
        <v>42.160394129158519</v>
      </c>
      <c r="X52" s="35">
        <f>ElecMulti_SC_Nil!S188</f>
        <v>42.39483561643835</v>
      </c>
      <c r="Y52" s="35">
        <f>ElecMulti_SC_Nil!T188</f>
        <v>42.51205636007829</v>
      </c>
      <c r="Z52" s="35">
        <f>ElecMulti_SC_Nil!U188</f>
        <v>42.746497847358121</v>
      </c>
      <c r="AA52" s="35">
        <f>ElecMulti_SC_Nil!V188</f>
        <v>43.527969471624267</v>
      </c>
      <c r="AB52" s="35">
        <f>ElecMulti_SC_Nil!W188</f>
        <v>44.817397651663399</v>
      </c>
      <c r="AC52" s="27"/>
      <c r="AD52" s="35">
        <f>ElecMulti_SC_Nil!Y188</f>
        <v>47.083665362035234</v>
      </c>
      <c r="AF52" s="123" t="s">
        <v>185</v>
      </c>
      <c r="AG52" s="35">
        <f>Gas_SC_Nil!K188</f>
        <v>64.944500000000033</v>
      </c>
      <c r="AH52" s="35">
        <f>Gas_SC_Nil!L188</f>
        <v>65.770604207436435</v>
      </c>
      <c r="AI52" s="35">
        <f>Gas_SC_Nil!M188</f>
        <v>66.723801369863025</v>
      </c>
      <c r="AJ52" s="35">
        <f>Gas_SC_Nil!N188</f>
        <v>67.295719667318977</v>
      </c>
      <c r="AK52" s="35">
        <f>Gas_SC_Nil!Q188</f>
        <v>68.058277397260298</v>
      </c>
      <c r="AL52" s="35">
        <f>Gas_SC_Nil!R188</f>
        <v>68.566649217221112</v>
      </c>
      <c r="AM52" s="35">
        <f>Gas_SC_Nil!S188</f>
        <v>68.94792808219178</v>
      </c>
      <c r="AN52" s="35">
        <f>Gas_SC_Nil!T188</f>
        <v>69.138567514677106</v>
      </c>
      <c r="AO52" s="35">
        <f>Gas_SC_Nil!U188</f>
        <v>69.519846379647774</v>
      </c>
      <c r="AP52" s="35">
        <f>Gas_SC_Nil!V188</f>
        <v>70.790775929549909</v>
      </c>
      <c r="AQ52" s="35">
        <f>Gas_SC_Nil!W188</f>
        <v>72.887809686888446</v>
      </c>
      <c r="AR52" s="27"/>
      <c r="AS52" s="35">
        <f>Gas_SC_Nil!Y188</f>
        <v>76.573505381604704</v>
      </c>
      <c r="AT52" s="5"/>
      <c r="AU52" s="123" t="s">
        <v>185</v>
      </c>
      <c r="AV52" s="35">
        <f t="shared" si="47"/>
        <v>104.60930000000005</v>
      </c>
      <c r="AW52" s="35">
        <f t="shared" si="48"/>
        <v>105.93994667318985</v>
      </c>
      <c r="AX52" s="35">
        <f t="shared" si="49"/>
        <v>107.4753082191781</v>
      </c>
      <c r="AY52" s="35">
        <f t="shared" si="50"/>
        <v>108.39652514677104</v>
      </c>
      <c r="AZ52" s="35">
        <f t="shared" si="51"/>
        <v>109.62481438356166</v>
      </c>
      <c r="BA52" s="35">
        <f t="shared" si="52"/>
        <v>110.44367387475536</v>
      </c>
      <c r="BB52" s="35">
        <f t="shared" si="41"/>
        <v>111.05781849315068</v>
      </c>
      <c r="BC52" s="35">
        <f t="shared" si="42"/>
        <v>111.36489080234833</v>
      </c>
      <c r="BD52" s="35">
        <f t="shared" si="43"/>
        <v>111.97903542074366</v>
      </c>
      <c r="BE52" s="35">
        <f t="shared" si="44"/>
        <v>114.02618414872801</v>
      </c>
      <c r="BF52" s="35">
        <f t="shared" si="45"/>
        <v>117.40397954990215</v>
      </c>
      <c r="BG52" s="27"/>
      <c r="BH52" s="35">
        <f t="shared" si="46"/>
        <v>123.34071086105675</v>
      </c>
    </row>
    <row r="53" spans="2:60" s="166" customFormat="1" ht="10.5" customHeight="1" x14ac:dyDescent="0.2">
      <c r="B53" s="123" t="s">
        <v>186</v>
      </c>
      <c r="C53" s="35">
        <f>ElecSingle_SC_Nil!K189</f>
        <v>0</v>
      </c>
      <c r="D53" s="35">
        <f>ElecSingle_SC_Nil!L189</f>
        <v>-0.1310662676190151</v>
      </c>
      <c r="E53" s="35">
        <f>ElecSingle_SC_Nil!M189</f>
        <v>1.6490220555819268</v>
      </c>
      <c r="F53" s="35">
        <f>ElecSingle_SC_Nil!N189</f>
        <v>7.9249822078168828</v>
      </c>
      <c r="G53" s="35">
        <f>ElecSingle_SC_Nil!Q189</f>
        <v>9.5945159615724229</v>
      </c>
      <c r="H53" s="35">
        <f>ElecSingle_SC_Nil!R189</f>
        <v>9.6655312765157912</v>
      </c>
      <c r="I53" s="35">
        <f>ElecSingle_SC_Nil!S189</f>
        <v>11.448655558303896</v>
      </c>
      <c r="J53" s="35">
        <f>ElecSingle_SC_Nil!T189</f>
        <v>11.630458109953564</v>
      </c>
      <c r="K53" s="35">
        <f>ElecSingle_SC_Nil!U189</f>
        <v>11.375413031411084</v>
      </c>
      <c r="L53" s="35">
        <f>ElecSingle_SC_Nil!V189</f>
        <v>11.405483218834176</v>
      </c>
      <c r="M53" s="35">
        <f>ElecSingle_SC_Nil!W189</f>
        <v>10.452988037960663</v>
      </c>
      <c r="N53" s="27"/>
      <c r="O53" s="35">
        <f>ElecSingle_SC_Nil!Y189</f>
        <v>11.090106502704797</v>
      </c>
      <c r="P53" s="5"/>
      <c r="Q53" s="123" t="s">
        <v>186</v>
      </c>
      <c r="R53" s="35">
        <f>ElecMulti_SC_Nil!K189</f>
        <v>0</v>
      </c>
      <c r="S53" s="35">
        <f>ElecMulti_SC_Nil!L189</f>
        <v>-0.1310662676190151</v>
      </c>
      <c r="T53" s="35">
        <f>ElecMulti_SC_Nil!M189</f>
        <v>1.6490220555819268</v>
      </c>
      <c r="U53" s="35">
        <f>ElecMulti_SC_Nil!N189</f>
        <v>7.9249822078168828</v>
      </c>
      <c r="V53" s="35">
        <f>ElecMulti_SC_Nil!Q189</f>
        <v>9.5945159615724229</v>
      </c>
      <c r="W53" s="35">
        <f>ElecMulti_SC_Nil!R189</f>
        <v>9.6655312765157912</v>
      </c>
      <c r="X53" s="35">
        <f>ElecMulti_SC_Nil!S189</f>
        <v>11.448655558303896</v>
      </c>
      <c r="Y53" s="35">
        <f>ElecMulti_SC_Nil!T189</f>
        <v>11.630458109953564</v>
      </c>
      <c r="Z53" s="35">
        <f>ElecMulti_SC_Nil!U189</f>
        <v>11.375413031411084</v>
      </c>
      <c r="AA53" s="35">
        <f>ElecMulti_SC_Nil!V189</f>
        <v>11.405483218834176</v>
      </c>
      <c r="AB53" s="35">
        <f>ElecMulti_SC_Nil!W189</f>
        <v>10.452988037960663</v>
      </c>
      <c r="AC53" s="27"/>
      <c r="AD53" s="35">
        <f>ElecMulti_SC_Nil!Y189</f>
        <v>11.090106502704797</v>
      </c>
      <c r="AF53" s="123" t="s">
        <v>186</v>
      </c>
      <c r="AG53" s="35">
        <f>Gas_SC_Nil!K189</f>
        <v>0</v>
      </c>
      <c r="AH53" s="35">
        <f>Gas_SC_Nil!L189</f>
        <v>-0.1023941345466083</v>
      </c>
      <c r="AI53" s="35">
        <f>Gas_SC_Nil!M189</f>
        <v>1.3107897268148034</v>
      </c>
      <c r="AJ53" s="35">
        <f>Gas_SC_Nil!N189</f>
        <v>8.7391024854837429</v>
      </c>
      <c r="AK53" s="35">
        <f>Gas_SC_Nil!Q189</f>
        <v>10.102089688688181</v>
      </c>
      <c r="AL53" s="35">
        <f>Gas_SC_Nil!R189</f>
        <v>10.300173121233545</v>
      </c>
      <c r="AM53" s="35">
        <f>Gas_SC_Nil!S189</f>
        <v>11.847822371645295</v>
      </c>
      <c r="AN53" s="35">
        <f>Gas_SC_Nil!T189</f>
        <v>7.7038430079225835</v>
      </c>
      <c r="AO53" s="35">
        <f>Gas_SC_Nil!U189</f>
        <v>7.5210837283470982</v>
      </c>
      <c r="AP53" s="35">
        <f>Gas_SC_Nil!V189</f>
        <v>5.503966281336238</v>
      </c>
      <c r="AQ53" s="35">
        <f>Gas_SC_Nil!W189</f>
        <v>2.3340147638275894</v>
      </c>
      <c r="AR53" s="27"/>
      <c r="AS53" s="35">
        <f>Gas_SC_Nil!Y189</f>
        <v>2.3848554466543854</v>
      </c>
      <c r="AT53" s="5"/>
      <c r="AU53" s="123" t="s">
        <v>186</v>
      </c>
      <c r="AV53" s="35">
        <f t="shared" si="47"/>
        <v>0</v>
      </c>
      <c r="AW53" s="35">
        <f t="shared" si="48"/>
        <v>-0.23346040216562342</v>
      </c>
      <c r="AX53" s="35">
        <f t="shared" si="49"/>
        <v>2.9598117823967303</v>
      </c>
      <c r="AY53" s="35">
        <f t="shared" si="50"/>
        <v>16.664084693300627</v>
      </c>
      <c r="AZ53" s="35">
        <f t="shared" si="51"/>
        <v>19.696605650260604</v>
      </c>
      <c r="BA53" s="35">
        <f t="shared" si="52"/>
        <v>19.965704397749334</v>
      </c>
      <c r="BB53" s="35">
        <f t="shared" si="41"/>
        <v>23.296477929949191</v>
      </c>
      <c r="BC53" s="35">
        <f t="shared" si="42"/>
        <v>19.334301117876148</v>
      </c>
      <c r="BD53" s="35">
        <f t="shared" si="43"/>
        <v>18.896496759758183</v>
      </c>
      <c r="BE53" s="35">
        <f t="shared" si="44"/>
        <v>16.909449500170414</v>
      </c>
      <c r="BF53" s="35">
        <f t="shared" si="45"/>
        <v>12.787002801788253</v>
      </c>
      <c r="BG53" s="27"/>
      <c r="BH53" s="35">
        <f t="shared" si="46"/>
        <v>13.474961949359184</v>
      </c>
    </row>
    <row r="54" spans="2:60" s="166" customFormat="1" ht="10.5" customHeight="1" x14ac:dyDescent="0.2">
      <c r="B54" s="123" t="s">
        <v>187</v>
      </c>
      <c r="C54" s="35">
        <f>ElecSingle_SC_Nil!K190</f>
        <v>13.745800000000001</v>
      </c>
      <c r="D54" s="35">
        <f>ElecSingle_SC_Nil!L190</f>
        <v>13.920648727984345</v>
      </c>
      <c r="E54" s="35">
        <f>ElecSingle_SC_Nil!M190</f>
        <v>14.122397260273971</v>
      </c>
      <c r="F54" s="35">
        <f>ElecSingle_SC_Nil!N190</f>
        <v>14.243446379647756</v>
      </c>
      <c r="G54" s="35">
        <f>ElecSingle_SC_Nil!Q190</f>
        <v>14.404845205479452</v>
      </c>
      <c r="H54" s="35">
        <f>ElecSingle_SC_Nil!R190</f>
        <v>14.512444422700584</v>
      </c>
      <c r="I54" s="35">
        <f>ElecSingle_SC_Nil!S190</f>
        <v>14.593143835616443</v>
      </c>
      <c r="J54" s="35">
        <f>ElecSingle_SC_Nil!T190</f>
        <v>14.633493542074357</v>
      </c>
      <c r="K54" s="35">
        <f>ElecSingle_SC_Nil!U190</f>
        <v>14.714192954990212</v>
      </c>
      <c r="L54" s="35">
        <f>ElecSingle_SC_Nil!V190</f>
        <v>14.983190998043055</v>
      </c>
      <c r="M54" s="35">
        <f>ElecSingle_SC_Nil!W190</f>
        <v>15.427037769080238</v>
      </c>
      <c r="N54" s="27"/>
      <c r="O54" s="35">
        <f>ElecSingle_SC_Nil!Y190</f>
        <v>16.207132093933463</v>
      </c>
      <c r="P54" s="5"/>
      <c r="Q54" s="123" t="s">
        <v>187</v>
      </c>
      <c r="R54" s="35">
        <f>ElecMulti_SC_Nil!K190</f>
        <v>13.745800000000001</v>
      </c>
      <c r="S54" s="35">
        <f>ElecMulti_SC_Nil!L190</f>
        <v>13.920648727984345</v>
      </c>
      <c r="T54" s="35">
        <f>ElecMulti_SC_Nil!M190</f>
        <v>14.122397260273971</v>
      </c>
      <c r="U54" s="35">
        <f>ElecMulti_SC_Nil!N190</f>
        <v>14.243446379647756</v>
      </c>
      <c r="V54" s="35">
        <f>ElecMulti_SC_Nil!Q190</f>
        <v>14.404845205479452</v>
      </c>
      <c r="W54" s="35">
        <f>ElecMulti_SC_Nil!R190</f>
        <v>14.512444422700584</v>
      </c>
      <c r="X54" s="35">
        <f>ElecMulti_SC_Nil!S190</f>
        <v>14.593143835616443</v>
      </c>
      <c r="Y54" s="35">
        <f>ElecMulti_SC_Nil!T190</f>
        <v>14.633493542074357</v>
      </c>
      <c r="Z54" s="35">
        <f>ElecMulti_SC_Nil!U190</f>
        <v>14.714192954990212</v>
      </c>
      <c r="AA54" s="35">
        <f>ElecMulti_SC_Nil!V190</f>
        <v>14.983190998043055</v>
      </c>
      <c r="AB54" s="35">
        <f>ElecMulti_SC_Nil!W190</f>
        <v>15.427037769080238</v>
      </c>
      <c r="AC54" s="27"/>
      <c r="AD54" s="35">
        <f>ElecMulti_SC_Nil!Y190</f>
        <v>16.207132093933463</v>
      </c>
      <c r="AF54" s="123" t="s">
        <v>187</v>
      </c>
      <c r="AG54" s="35">
        <f>Gas_SC_Nil!K190</f>
        <v>13.440300000000006</v>
      </c>
      <c r="AH54" s="35">
        <f>Gas_SC_Nil!L190</f>
        <v>13.611262720156558</v>
      </c>
      <c r="AI54" s="35">
        <f>Gas_SC_Nil!M190</f>
        <v>13.808527397260272</v>
      </c>
      <c r="AJ54" s="35">
        <f>Gas_SC_Nil!N190</f>
        <v>13.926886203522512</v>
      </c>
      <c r="AK54" s="35">
        <f>Gas_SC_Nil!Q190</f>
        <v>14.084697945205479</v>
      </c>
      <c r="AL54" s="35">
        <f>Gas_SC_Nil!R190</f>
        <v>14.189905772994129</v>
      </c>
      <c r="AM54" s="35">
        <f>Gas_SC_Nil!S190</f>
        <v>14.268811643835617</v>
      </c>
      <c r="AN54" s="35">
        <f>Gas_SC_Nil!T190</f>
        <v>14.30826457925636</v>
      </c>
      <c r="AO54" s="35">
        <f>Gas_SC_Nil!U190</f>
        <v>14.387170450097843</v>
      </c>
      <c r="AP54" s="35">
        <f>Gas_SC_Nil!V190</f>
        <v>14.65019001956947</v>
      </c>
      <c r="AQ54" s="35">
        <f>Gas_SC_Nil!W190</f>
        <v>15.084172309197649</v>
      </c>
      <c r="AR54" s="27"/>
      <c r="AS54" s="35">
        <f>Gas_SC_Nil!Y190</f>
        <v>15.846929060665362</v>
      </c>
      <c r="AT54" s="5"/>
      <c r="AU54" s="123" t="s">
        <v>187</v>
      </c>
      <c r="AV54" s="35">
        <f t="shared" si="47"/>
        <v>27.186100000000007</v>
      </c>
      <c r="AW54" s="35">
        <f t="shared" si="48"/>
        <v>27.531911448140903</v>
      </c>
      <c r="AX54" s="35">
        <f t="shared" si="49"/>
        <v>27.930924657534241</v>
      </c>
      <c r="AY54" s="35">
        <f t="shared" si="50"/>
        <v>28.170332583170268</v>
      </c>
      <c r="AZ54" s="35">
        <f t="shared" si="51"/>
        <v>28.489543150684931</v>
      </c>
      <c r="BA54" s="35">
        <f t="shared" si="52"/>
        <v>28.702350195694713</v>
      </c>
      <c r="BB54" s="35">
        <f t="shared" si="41"/>
        <v>28.86195547945206</v>
      </c>
      <c r="BC54" s="35">
        <f t="shared" si="42"/>
        <v>28.941758121330714</v>
      </c>
      <c r="BD54" s="35">
        <f t="shared" si="43"/>
        <v>29.101363405088055</v>
      </c>
      <c r="BE54" s="35">
        <f t="shared" si="44"/>
        <v>29.633381017612525</v>
      </c>
      <c r="BF54" s="35">
        <f t="shared" si="45"/>
        <v>30.511210078277887</v>
      </c>
      <c r="BG54" s="27"/>
      <c r="BH54" s="35">
        <f t="shared" si="46"/>
        <v>32.054061154598827</v>
      </c>
    </row>
    <row r="55" spans="2:60" s="166" customFormat="1" ht="10.5" customHeight="1" x14ac:dyDescent="0.2">
      <c r="B55" s="123" t="s">
        <v>188</v>
      </c>
      <c r="C55" s="35">
        <f>ElecSingle_SC_Nil!K191</f>
        <v>3.6622026958201492</v>
      </c>
      <c r="D55" s="35">
        <f>ElecSingle_SC_Nil!L191</f>
        <v>3.6839830807429519</v>
      </c>
      <c r="E55" s="35">
        <f>ElecSingle_SC_Nil!M191</f>
        <v>3.8630472629937209</v>
      </c>
      <c r="F55" s="35">
        <f>ElecSingle_SC_Nil!N191</f>
        <v>4.2494191046640877</v>
      </c>
      <c r="G55" s="35">
        <f>ElecSingle_SC_Nil!Q191</f>
        <v>4.3729071337019674</v>
      </c>
      <c r="H55" s="35">
        <f>ElecSingle_SC_Nil!R191</f>
        <v>4.3900893149655102</v>
      </c>
      <c r="I55" s="35">
        <f>ElecSingle_SC_Nil!S191</f>
        <v>4.5595959270257893</v>
      </c>
      <c r="J55" s="35">
        <f>ElecSingle_SC_Nil!T191</f>
        <v>4.5588995949860287</v>
      </c>
      <c r="K55" s="35">
        <f>ElecSingle_SC_Nil!U191</f>
        <v>4.6563278337353564</v>
      </c>
      <c r="L55" s="35">
        <f>ElecSingle_SC_Nil!V191</f>
        <v>4.6503662936394656</v>
      </c>
      <c r="M55" s="35">
        <f>ElecSingle_SC_Nil!W191</f>
        <v>8.6897812324474923</v>
      </c>
      <c r="N55" s="27"/>
      <c r="O55" s="35">
        <f>ElecSingle_SC_Nil!Y191</f>
        <v>8.8771229590853817</v>
      </c>
      <c r="P55" s="5"/>
      <c r="Q55" s="123" t="s">
        <v>188</v>
      </c>
      <c r="R55" s="35">
        <f>ElecMulti_SC_Nil!K191</f>
        <v>3.6517461199536108</v>
      </c>
      <c r="S55" s="35">
        <f>ElecMulti_SC_Nil!L191</f>
        <v>3.6735695751988793</v>
      </c>
      <c r="T55" s="35">
        <f>ElecMulti_SC_Nil!M191</f>
        <v>3.8515906824622195</v>
      </c>
      <c r="U55" s="35">
        <f>ElecMulti_SC_Nil!N191</f>
        <v>4.2353565289364106</v>
      </c>
      <c r="V55" s="35">
        <f>ElecMulti_SC_Nil!Q191</f>
        <v>4.3581503979455896</v>
      </c>
      <c r="W55" s="35">
        <f>ElecMulti_SC_Nil!R191</f>
        <v>4.3753322578092595</v>
      </c>
      <c r="X55" s="35">
        <f>ElecMulti_SC_Nil!S191</f>
        <v>4.5437267822180569</v>
      </c>
      <c r="Y55" s="35">
        <f>ElecMulti_SC_Nil!T191</f>
        <v>4.5430810140922073</v>
      </c>
      <c r="Z55" s="35">
        <f>ElecMulti_SC_Nil!U191</f>
        <v>4.6399088502024153</v>
      </c>
      <c r="AA55" s="35">
        <f>ElecMulti_SC_Nil!V191</f>
        <v>4.6342937687764527</v>
      </c>
      <c r="AB55" s="35">
        <f>ElecMulti_SC_Nil!W191</f>
        <v>8.6455346921667751</v>
      </c>
      <c r="AC55" s="27"/>
      <c r="AD55" s="35">
        <f>ElecMulti_SC_Nil!Y191</f>
        <v>8.832428477390355</v>
      </c>
      <c r="AF55" s="123" t="s">
        <v>188</v>
      </c>
      <c r="AG55" s="35">
        <f>Gas_SC_Nil!K191</f>
        <v>4.1213929100624256</v>
      </c>
      <c r="AH55" s="35">
        <f>Gas_SC_Nil!L191</f>
        <v>4.1630250557154813</v>
      </c>
      <c r="AI55" s="35">
        <f>Gas_SC_Nil!M191</f>
        <v>4.3229473338273943</v>
      </c>
      <c r="AJ55" s="35">
        <f>Gas_SC_Nil!N191</f>
        <v>4.7831686255620358</v>
      </c>
      <c r="AK55" s="35">
        <f>Gas_SC_Nil!Q191</f>
        <v>4.9150689011051076</v>
      </c>
      <c r="AL55" s="35">
        <f>Gas_SC_Nil!R191</f>
        <v>4.9507109401752043</v>
      </c>
      <c r="AM55" s="35">
        <f>Gas_SC_Nil!S191</f>
        <v>5.0712131846455923</v>
      </c>
      <c r="AN55" s="35">
        <f>Gas_SC_Nil!T191</f>
        <v>4.825950185154853</v>
      </c>
      <c r="AO55" s="35">
        <f>Gas_SC_Nil!U191</f>
        <v>4.9263524085164416</v>
      </c>
      <c r="AP55" s="35">
        <f>Gas_SC_Nil!V191</f>
        <v>4.8311640233743782</v>
      </c>
      <c r="AQ55" s="35">
        <f>Gas_SC_Nil!W191</f>
        <v>5.0358794269067833</v>
      </c>
      <c r="AR55" s="27"/>
      <c r="AS55" s="35">
        <f>Gas_SC_Nil!Y191</f>
        <v>5.2694809593693259</v>
      </c>
      <c r="AT55" s="5"/>
      <c r="AU55" s="123" t="s">
        <v>188</v>
      </c>
      <c r="AV55" s="35">
        <f t="shared" si="47"/>
        <v>7.7835956058825744</v>
      </c>
      <c r="AW55" s="35">
        <f t="shared" si="48"/>
        <v>7.8470081364584328</v>
      </c>
      <c r="AX55" s="35">
        <f t="shared" si="49"/>
        <v>8.1859945968211143</v>
      </c>
      <c r="AY55" s="35">
        <f t="shared" si="50"/>
        <v>9.0325877302261226</v>
      </c>
      <c r="AZ55" s="35">
        <f t="shared" si="51"/>
        <v>9.287976034807075</v>
      </c>
      <c r="BA55" s="35">
        <f t="shared" si="52"/>
        <v>9.3408002551407137</v>
      </c>
      <c r="BB55" s="35">
        <f t="shared" si="41"/>
        <v>9.6308091116713825</v>
      </c>
      <c r="BC55" s="35">
        <f t="shared" si="42"/>
        <v>9.3848497801408826</v>
      </c>
      <c r="BD55" s="35">
        <f t="shared" si="43"/>
        <v>9.5826802422517972</v>
      </c>
      <c r="BE55" s="35">
        <f t="shared" si="44"/>
        <v>9.4815303170138439</v>
      </c>
      <c r="BF55" s="35">
        <f t="shared" si="45"/>
        <v>13.725660659354276</v>
      </c>
      <c r="BG55" s="27"/>
      <c r="BH55" s="35">
        <f t="shared" si="46"/>
        <v>14.146603918454709</v>
      </c>
    </row>
    <row r="56" spans="2:60" s="166" customFormat="1" ht="10.5" customHeight="1" x14ac:dyDescent="0.2">
      <c r="B56" s="123" t="s">
        <v>189</v>
      </c>
      <c r="C56" s="35">
        <f>ElecSingle_SC_Nil!K192</f>
        <v>1.5534128999515358</v>
      </c>
      <c r="D56" s="35">
        <f>ElecSingle_SC_Nil!L192</f>
        <v>1.5644546996157886</v>
      </c>
      <c r="E56" s="35">
        <f>ElecSingle_SC_Nil!M192</f>
        <v>1.6312993135340288</v>
      </c>
      <c r="F56" s="35">
        <f>ElecSingle_SC_Nil!N192</f>
        <v>1.7694450548045115</v>
      </c>
      <c r="G56" s="35">
        <f>ElecSingle_SC_Nil!Q192</f>
        <v>1.8159743718331935</v>
      </c>
      <c r="H56" s="35">
        <f>ElecSingle_SC_Nil!R192</f>
        <v>1.8240975148360354</v>
      </c>
      <c r="I56" s="35">
        <f>ElecSingle_SC_Nil!S192</f>
        <v>1.8852383722765682</v>
      </c>
      <c r="J56" s="35">
        <f>ElecSingle_SC_Nil!T192</f>
        <v>1.8857751198908732</v>
      </c>
      <c r="K56" s="35">
        <f>ElecSingle_SC_Nil!U192</f>
        <v>1.9215820036885145</v>
      </c>
      <c r="L56" s="35">
        <f>ElecSingle_SC_Nil!V192</f>
        <v>1.9246966066744722</v>
      </c>
      <c r="M56" s="35">
        <f>ElecSingle_SC_Nil!W192</f>
        <v>3.3530591395714748</v>
      </c>
      <c r="N56" s="27"/>
      <c r="O56" s="35">
        <f>ElecSingle_SC_Nil!Y192</f>
        <v>3.4340145308264654</v>
      </c>
      <c r="P56" s="5"/>
      <c r="Q56" s="123" t="s">
        <v>189</v>
      </c>
      <c r="R56" s="35">
        <f>ElecMulti_SC_Nil!K192</f>
        <v>1.5584087481901527</v>
      </c>
      <c r="S56" s="35">
        <f>ElecMulti_SC_Nil!L192</f>
        <v>1.5695175061359099</v>
      </c>
      <c r="T56" s="35">
        <f>ElecMulti_SC_Nil!M192</f>
        <v>1.6364182148110618</v>
      </c>
      <c r="U56" s="35">
        <f>ElecMulti_SC_Nil!N192</f>
        <v>1.774559261386546</v>
      </c>
      <c r="V56" s="35">
        <f>ElecMulti_SC_Nil!Q192</f>
        <v>1.8211361715504066</v>
      </c>
      <c r="W56" s="35">
        <f>ElecMulti_SC_Nil!R192</f>
        <v>1.8293000000794521</v>
      </c>
      <c r="X56" s="35">
        <f>ElecMulti_SC_Nil!S192</f>
        <v>1.8904498374196581</v>
      </c>
      <c r="Y56" s="35">
        <f>ElecMulti_SC_Nil!T192</f>
        <v>1.8910028237625016</v>
      </c>
      <c r="Z56" s="35">
        <f>ElecMulti_SC_Nil!U192</f>
        <v>1.9268285977751352</v>
      </c>
      <c r="AA56" s="35">
        <f>ElecMulti_SC_Nil!V192</f>
        <v>1.9300516403503027</v>
      </c>
      <c r="AB56" s="35">
        <f>ElecMulti_SC_Nil!W192</f>
        <v>3.3580363523898855</v>
      </c>
      <c r="AC56" s="27"/>
      <c r="AD56" s="35">
        <f>ElecMulti_SC_Nil!Y192</f>
        <v>3.439278083110866</v>
      </c>
      <c r="AF56" s="123" t="s">
        <v>189</v>
      </c>
      <c r="AG56" s="35">
        <f>Gas_SC_Nil!K192</f>
        <v>1.7277359161924084</v>
      </c>
      <c r="AH56" s="35">
        <f>Gas_SC_Nil!L192</f>
        <v>1.7458702702451385</v>
      </c>
      <c r="AI56" s="35">
        <f>Gas_SC_Nil!M192</f>
        <v>1.8066313065580684</v>
      </c>
      <c r="AJ56" s="35">
        <f>Gas_SC_Nil!N192</f>
        <v>1.9727857209910991</v>
      </c>
      <c r="AK56" s="35">
        <f>Gas_SC_Nil!Q192</f>
        <v>2.0228053836049296</v>
      </c>
      <c r="AL56" s="35">
        <f>Gas_SC_Nil!R192</f>
        <v>2.0375334161975194</v>
      </c>
      <c r="AM56" s="35">
        <f>Gas_SC_Nil!S192</f>
        <v>2.0819665547461161</v>
      </c>
      <c r="AN56" s="35">
        <f>Gas_SC_Nil!T192</f>
        <v>1.9954046549190603</v>
      </c>
      <c r="AO56" s="35">
        <f>Gas_SC_Nil!U192</f>
        <v>2.0326811700265917</v>
      </c>
      <c r="AP56" s="35">
        <f>Gas_SC_Nil!V192</f>
        <v>2.0038834567790653</v>
      </c>
      <c r="AQ56" s="35">
        <f>Gas_SC_Nil!W192</f>
        <v>2.0851778564644396</v>
      </c>
      <c r="AR56" s="27"/>
      <c r="AS56" s="35">
        <f>Gas_SC_Nil!Y192</f>
        <v>2.1831248818332218</v>
      </c>
      <c r="AT56" s="5"/>
      <c r="AU56" s="123" t="s">
        <v>189</v>
      </c>
      <c r="AV56" s="35">
        <f t="shared" si="47"/>
        <v>3.2811488161439444</v>
      </c>
      <c r="AW56" s="35">
        <f t="shared" si="48"/>
        <v>3.3103249698609272</v>
      </c>
      <c r="AX56" s="35">
        <f t="shared" si="49"/>
        <v>3.4379306200920974</v>
      </c>
      <c r="AY56" s="35">
        <f t="shared" si="50"/>
        <v>3.7422307757956106</v>
      </c>
      <c r="AZ56" s="35">
        <f t="shared" si="51"/>
        <v>3.8387797554381233</v>
      </c>
      <c r="BA56" s="35">
        <f t="shared" si="52"/>
        <v>3.861630931033555</v>
      </c>
      <c r="BB56" s="35">
        <f t="shared" si="41"/>
        <v>3.9672049270226841</v>
      </c>
      <c r="BC56" s="35">
        <f t="shared" si="42"/>
        <v>3.8811797748099335</v>
      </c>
      <c r="BD56" s="35">
        <f t="shared" si="43"/>
        <v>3.9542631737151064</v>
      </c>
      <c r="BE56" s="35">
        <f t="shared" si="44"/>
        <v>3.9285800634535377</v>
      </c>
      <c r="BF56" s="35">
        <f t="shared" si="45"/>
        <v>5.4382369960359149</v>
      </c>
      <c r="BG56" s="27"/>
      <c r="BH56" s="35">
        <f t="shared" si="46"/>
        <v>5.6171394126596876</v>
      </c>
    </row>
    <row r="57" spans="2:60" s="166" customFormat="1" ht="10.5" customHeight="1" x14ac:dyDescent="0.2">
      <c r="B57" s="162" t="s">
        <v>190</v>
      </c>
      <c r="C57" s="35">
        <f>ElecSingle_SC_Nil!K193</f>
        <v>0.95643384430240752</v>
      </c>
      <c r="D57" s="35">
        <f>ElecSingle_SC_Nil!L193</f>
        <v>0.96494241915025136</v>
      </c>
      <c r="E57" s="35">
        <f>ElecSingle_SC_Nil!M193</f>
        <v>1.0121381069261055</v>
      </c>
      <c r="F57" s="35">
        <f>ElecSingle_SC_Nil!N193</f>
        <v>1.1185902628474014</v>
      </c>
      <c r="G57" s="35">
        <f>ElecSingle_SC_Nil!Q193</f>
        <v>1.1571549138539119</v>
      </c>
      <c r="H57" s="35">
        <f>ElecSingle_SC_Nil!R193</f>
        <v>1.1634144342528536</v>
      </c>
      <c r="I57" s="35">
        <f>ElecSingle_SC_Nil!S193</f>
        <v>1.1999166847172302</v>
      </c>
      <c r="J57" s="35">
        <f>ElecSingle_SC_Nil!T193</f>
        <v>1.2003302909580229</v>
      </c>
      <c r="K57" s="35">
        <f>ElecSingle_SC_Nil!U193</f>
        <v>1.225784724386396</v>
      </c>
      <c r="L57" s="35">
        <f>ElecSingle_SC_Nil!V193</f>
        <v>1.2281847708854403</v>
      </c>
      <c r="M57" s="35">
        <f>ElecSingle_SC_Nil!W193</f>
        <v>1.3479274663842966</v>
      </c>
      <c r="N57" s="27"/>
      <c r="O57" s="35">
        <f>ElecSingle_SC_Nil!Y193</f>
        <v>1.4103099607941125</v>
      </c>
      <c r="P57" s="5"/>
      <c r="Q57" s="162" t="s">
        <v>190</v>
      </c>
      <c r="R57" s="35">
        <f>ElecMulti_SC_Nil!K193</f>
        <v>0.9602835381892072</v>
      </c>
      <c r="S57" s="35">
        <f>ElecMulti_SC_Nil!L193</f>
        <v>0.9688437096578183</v>
      </c>
      <c r="T57" s="35">
        <f>ElecMulti_SC_Nil!M193</f>
        <v>1.0160826228545514</v>
      </c>
      <c r="U57" s="35">
        <f>ElecMulti_SC_Nil!N193</f>
        <v>1.1225311611442117</v>
      </c>
      <c r="V57" s="35">
        <f>ElecMulti_SC_Nil!Q193</f>
        <v>1.1611324864035819</v>
      </c>
      <c r="W57" s="35">
        <f>ElecMulti_SC_Nil!R193</f>
        <v>1.1674233581995286</v>
      </c>
      <c r="X57" s="35">
        <f>ElecMulti_SC_Nil!S193</f>
        <v>1.2039325283826847</v>
      </c>
      <c r="Y57" s="35">
        <f>ElecMulti_SC_Nil!T193</f>
        <v>1.2043586478406527</v>
      </c>
      <c r="Z57" s="35">
        <f>ElecMulti_SC_Nil!U193</f>
        <v>1.2298276376649981</v>
      </c>
      <c r="AA57" s="35">
        <f>ElecMulti_SC_Nil!V193</f>
        <v>1.2323112453940335</v>
      </c>
      <c r="AB57" s="35">
        <f>ElecMulti_SC_Nil!W193</f>
        <v>1.3517628002145414</v>
      </c>
      <c r="AC57" s="27"/>
      <c r="AD57" s="35">
        <f>ElecMulti_SC_Nil!Y193</f>
        <v>1.4143659416975116</v>
      </c>
      <c r="AF57" s="162" t="s">
        <v>190</v>
      </c>
      <c r="AG57" s="35">
        <f>Gas_SC_Nil!K193</f>
        <v>1.3313563737099119</v>
      </c>
      <c r="AH57" s="35">
        <f>Gas_SC_Nil!L193</f>
        <v>1.3453303193950956</v>
      </c>
      <c r="AI57" s="35">
        <f>Gas_SC_Nil!M193</f>
        <v>1.3921514754585258</v>
      </c>
      <c r="AJ57" s="35">
        <f>Gas_SC_Nil!N193</f>
        <v>1.5201865163477373</v>
      </c>
      <c r="AK57" s="35">
        <f>Gas_SC_Nil!Q193</f>
        <v>1.5587305993916909</v>
      </c>
      <c r="AL57" s="35">
        <f>Gas_SC_Nil!R193</f>
        <v>1.570079706555918</v>
      </c>
      <c r="AM57" s="35">
        <f>Gas_SC_Nil!S193</f>
        <v>1.6043189335443675</v>
      </c>
      <c r="AN57" s="35">
        <f>Gas_SC_Nil!T193</f>
        <v>1.5376161834451714</v>
      </c>
      <c r="AO57" s="35">
        <f>Gas_SC_Nil!U193</f>
        <v>1.5663406693535709</v>
      </c>
      <c r="AP57" s="35">
        <f>Gas_SC_Nil!V193</f>
        <v>1.5441497669586857</v>
      </c>
      <c r="AQ57" s="35">
        <f>Gas_SC_Nil!W193</f>
        <v>1.6067934940200319</v>
      </c>
      <c r="AR57" s="27"/>
      <c r="AS57" s="35">
        <f>Gas_SC_Nil!Y193</f>
        <v>1.6822693785510634</v>
      </c>
      <c r="AT57" s="5"/>
      <c r="AU57" s="162" t="s">
        <v>190</v>
      </c>
      <c r="AV57" s="35">
        <f t="shared" si="47"/>
        <v>2.2877902180123195</v>
      </c>
      <c r="AW57" s="35">
        <f t="shared" si="48"/>
        <v>2.310272738545347</v>
      </c>
      <c r="AX57" s="35">
        <f t="shared" si="49"/>
        <v>2.4042895823846315</v>
      </c>
      <c r="AY57" s="35">
        <f t="shared" si="50"/>
        <v>2.6387767791951386</v>
      </c>
      <c r="AZ57" s="35">
        <f t="shared" si="51"/>
        <v>2.7158855132456026</v>
      </c>
      <c r="BA57" s="35">
        <f t="shared" si="52"/>
        <v>2.7334941408087716</v>
      </c>
      <c r="BB57" s="35">
        <f t="shared" si="41"/>
        <v>2.8042356182615977</v>
      </c>
      <c r="BC57" s="35">
        <f t="shared" si="42"/>
        <v>2.7379464744031941</v>
      </c>
      <c r="BD57" s="35">
        <f t="shared" si="43"/>
        <v>2.7921253937399668</v>
      </c>
      <c r="BE57" s="35">
        <f t="shared" si="44"/>
        <v>2.772334537844126</v>
      </c>
      <c r="BF57" s="35">
        <f t="shared" si="45"/>
        <v>2.9547209604043285</v>
      </c>
      <c r="BG57" s="27"/>
      <c r="BH57" s="35">
        <f t="shared" si="46"/>
        <v>3.0925793393451757</v>
      </c>
    </row>
    <row r="58" spans="2:60" s="166" customFormat="1" ht="10.5" customHeight="1" x14ac:dyDescent="0.2">
      <c r="B58" s="123" t="s">
        <v>191</v>
      </c>
      <c r="C58" s="35">
        <f>ElecSingle_SC_Nil!K194</f>
        <v>82.714973755382402</v>
      </c>
      <c r="D58" s="35">
        <f>ElecSingle_SC_Nil!L194</f>
        <v>83.30462944093604</v>
      </c>
      <c r="E58" s="35">
        <f>ElecSingle_SC_Nil!M194</f>
        <v>86.869961250180737</v>
      </c>
      <c r="F58" s="35">
        <f>ElecSingle_SC_Nil!N194</f>
        <v>94.247238890788609</v>
      </c>
      <c r="G58" s="35">
        <f>ElecSingle_SC_Nil!Q194</f>
        <v>96.734713952828457</v>
      </c>
      <c r="H58" s="35">
        <f>ElecSingle_SC_Nil!R194</f>
        <v>97.168507138888316</v>
      </c>
      <c r="I58" s="35">
        <f>ElecSingle_SC_Nil!S194</f>
        <v>100.42294792546593</v>
      </c>
      <c r="J58" s="35">
        <f>ElecSingle_SC_Nil!T194</f>
        <v>100.45161139447517</v>
      </c>
      <c r="K58" s="35">
        <f>ElecSingle_SC_Nil!U194</f>
        <v>102.36163788093087</v>
      </c>
      <c r="L58" s="35">
        <f>ElecSingle_SC_Nil!V194</f>
        <v>102.52796433266482</v>
      </c>
      <c r="M58" s="35">
        <f>ElecSingle_SC_Nil!W194</f>
        <v>177.82465139176094</v>
      </c>
      <c r="N58" s="27"/>
      <c r="O58" s="35">
        <f>ElecSingle_SC_Nil!Y194</f>
        <v>182.1478421922848</v>
      </c>
      <c r="P58" s="5"/>
      <c r="Q58" s="123" t="s">
        <v>191</v>
      </c>
      <c r="R58" s="35">
        <f>ElecMulti_SC_Nil!K194</f>
        <v>82.98176272164126</v>
      </c>
      <c r="S58" s="35">
        <f>ElecMulti_SC_Nil!L194</f>
        <v>83.574994122439222</v>
      </c>
      <c r="T58" s="35">
        <f>ElecMulti_SC_Nil!M194</f>
        <v>87.143321511512255</v>
      </c>
      <c r="U58" s="35">
        <f>ElecMulti_SC_Nil!N194</f>
        <v>94.520348445380094</v>
      </c>
      <c r="V58" s="35">
        <f>ElecMulti_SC_Nil!Q194</f>
        <v>97.010365082489656</v>
      </c>
      <c r="W58" s="35">
        <f>ElecMulti_SC_Nil!R194</f>
        <v>97.446330962546412</v>
      </c>
      <c r="X58" s="35">
        <f>ElecMulti_SC_Nil!S194</f>
        <v>100.70125129494622</v>
      </c>
      <c r="Y58" s="35">
        <f>ElecMulti_SC_Nil!T194</f>
        <v>100.73078194674262</v>
      </c>
      <c r="Z58" s="35">
        <f>ElecMulti_SC_Nil!U194</f>
        <v>102.64181721102538</v>
      </c>
      <c r="AA58" s="35">
        <f>ElecMulti_SC_Nil!V194</f>
        <v>102.8139345684324</v>
      </c>
      <c r="AB58" s="35">
        <f>ElecMulti_SC_Nil!W194</f>
        <v>178.0904451867786</v>
      </c>
      <c r="AC58" s="27"/>
      <c r="AD58" s="35">
        <f>ElecMulti_SC_Nil!Y194</f>
        <v>182.42892712636078</v>
      </c>
      <c r="AF58" s="123" t="s">
        <v>191</v>
      </c>
      <c r="AG58" s="35">
        <f>Gas_SC_Nil!K194</f>
        <v>92.264788086701628</v>
      </c>
      <c r="AH58" s="35">
        <f>Gas_SC_Nil!L194</f>
        <v>93.233201325138921</v>
      </c>
      <c r="AI58" s="35">
        <f>Gas_SC_Nil!M194</f>
        <v>96.477970439909456</v>
      </c>
      <c r="AJ58" s="35">
        <f>Gas_SC_Nil!N194</f>
        <v>105.3509710493535</v>
      </c>
      <c r="AK58" s="35">
        <f>Gas_SC_Nil!Q194</f>
        <v>108.02212786677039</v>
      </c>
      <c r="AL58" s="35">
        <f>Gas_SC_Nil!R194</f>
        <v>108.80863626388928</v>
      </c>
      <c r="AM58" s="35">
        <f>Gas_SC_Nil!S194</f>
        <v>111.18146076431874</v>
      </c>
      <c r="AN58" s="35">
        <f>Gas_SC_Nil!T194</f>
        <v>106.55887043145906</v>
      </c>
      <c r="AO58" s="35">
        <f>Gas_SC_Nil!U194</f>
        <v>108.54951595475562</v>
      </c>
      <c r="AP58" s="35">
        <f>Gas_SC_Nil!V194</f>
        <v>107.01165656012073</v>
      </c>
      <c r="AQ58" s="35">
        <f>Gas_SC_Nil!W194</f>
        <v>111.35295113489376</v>
      </c>
      <c r="AR58" s="27"/>
      <c r="AS58" s="35">
        <f>Gas_SC_Nil!Y194</f>
        <v>116.58353148845229</v>
      </c>
      <c r="AT58" s="5"/>
      <c r="AU58" s="123" t="s">
        <v>191</v>
      </c>
      <c r="AV58" s="35">
        <f t="shared" si="47"/>
        <v>174.97976184208403</v>
      </c>
      <c r="AW58" s="35">
        <f t="shared" si="48"/>
        <v>176.53783076607496</v>
      </c>
      <c r="AX58" s="35">
        <f t="shared" si="49"/>
        <v>183.34793169009021</v>
      </c>
      <c r="AY58" s="35">
        <f t="shared" si="50"/>
        <v>199.59820994014211</v>
      </c>
      <c r="AZ58" s="35">
        <f t="shared" si="51"/>
        <v>204.75684181959883</v>
      </c>
      <c r="BA58" s="35">
        <f t="shared" si="52"/>
        <v>205.97714340277759</v>
      </c>
      <c r="BB58" s="35">
        <f t="shared" si="41"/>
        <v>211.60440868978469</v>
      </c>
      <c r="BC58" s="35">
        <f t="shared" si="42"/>
        <v>207.01048182593422</v>
      </c>
      <c r="BD58" s="35">
        <f t="shared" si="43"/>
        <v>210.91115383568649</v>
      </c>
      <c r="BE58" s="35">
        <f t="shared" si="44"/>
        <v>209.53962089278554</v>
      </c>
      <c r="BF58" s="35">
        <f t="shared" si="45"/>
        <v>289.17760252665471</v>
      </c>
      <c r="BG58" s="27"/>
      <c r="BH58" s="35">
        <f t="shared" si="46"/>
        <v>298.73137368073708</v>
      </c>
    </row>
    <row r="59" spans="2:60" s="166" customFormat="1" ht="10.5" customHeight="1" x14ac:dyDescent="0.2">
      <c r="B59"/>
      <c r="C59"/>
      <c r="D59"/>
      <c r="E59"/>
      <c r="F59"/>
      <c r="G59"/>
      <c r="H59"/>
      <c r="I59"/>
      <c r="J59"/>
      <c r="K59"/>
      <c r="L59"/>
      <c r="M59"/>
      <c r="N59"/>
      <c r="O59"/>
      <c r="P59" s="5"/>
      <c r="Q59"/>
      <c r="R59"/>
      <c r="S59"/>
      <c r="T59"/>
      <c r="U59"/>
      <c r="V59"/>
      <c r="W59"/>
      <c r="X59"/>
      <c r="Y59"/>
      <c r="Z59"/>
      <c r="AA59"/>
      <c r="AB59"/>
      <c r="AC59"/>
      <c r="AF59"/>
      <c r="AG59"/>
      <c r="AH59"/>
      <c r="AI59"/>
      <c r="AJ59"/>
      <c r="AK59"/>
      <c r="AL59"/>
      <c r="AM59"/>
      <c r="AN59"/>
      <c r="AO59"/>
      <c r="AP59"/>
      <c r="AQ59"/>
      <c r="AR59"/>
      <c r="AS59"/>
      <c r="AT59" s="5"/>
      <c r="AU59" s="123" t="s">
        <v>192</v>
      </c>
      <c r="AV59" s="35">
        <f>AV58*1.05</f>
        <v>183.72874993418824</v>
      </c>
      <c r="AW59" s="35">
        <f t="shared" ref="AW59:BC59" si="53">AW58*1.05</f>
        <v>185.36472230437872</v>
      </c>
      <c r="AX59" s="35">
        <f t="shared" si="53"/>
        <v>192.51532827459474</v>
      </c>
      <c r="AY59" s="35">
        <f t="shared" si="53"/>
        <v>209.57812043714924</v>
      </c>
      <c r="AZ59" s="35">
        <f t="shared" si="53"/>
        <v>214.99468391057877</v>
      </c>
      <c r="BA59" s="35">
        <f t="shared" si="53"/>
        <v>216.27600057291647</v>
      </c>
      <c r="BB59" s="35">
        <f t="shared" si="53"/>
        <v>222.18462912427393</v>
      </c>
      <c r="BC59" s="35">
        <f t="shared" si="53"/>
        <v>217.36100591723095</v>
      </c>
      <c r="BD59" s="35">
        <f t="shared" ref="BD59:BE59" si="54">BD58*1.05</f>
        <v>221.45671152747082</v>
      </c>
      <c r="BE59" s="35">
        <f t="shared" si="54"/>
        <v>220.01660193742481</v>
      </c>
      <c r="BF59" s="35">
        <f t="shared" ref="BF59" si="55">BF58*1.05</f>
        <v>303.63648265298747</v>
      </c>
      <c r="BG59" s="27"/>
      <c r="BH59" s="35">
        <f>IFERROR(BH58*1.05,"-")</f>
        <v>313.66794236477392</v>
      </c>
    </row>
    <row r="60" spans="2:60" s="170" customFormat="1" ht="10.5" customHeight="1" x14ac:dyDescent="0.2">
      <c r="B60" s="171"/>
      <c r="C60" s="171"/>
      <c r="D60" s="171"/>
      <c r="E60" s="171"/>
      <c r="F60" s="171"/>
      <c r="G60" s="171"/>
      <c r="H60" s="171"/>
      <c r="I60" s="171"/>
      <c r="J60" s="171"/>
      <c r="K60" s="171"/>
      <c r="L60" s="171"/>
      <c r="M60" s="171"/>
      <c r="N60" s="171"/>
      <c r="O60" s="171"/>
      <c r="P60" s="171"/>
      <c r="Q60" s="171"/>
      <c r="R60" s="171"/>
      <c r="S60" s="171"/>
      <c r="T60" s="171"/>
      <c r="U60" s="171"/>
      <c r="V60" s="171"/>
      <c r="W60" s="171"/>
      <c r="X60" s="171"/>
      <c r="Y60" s="171"/>
      <c r="Z60" s="171"/>
      <c r="AA60" s="171"/>
      <c r="AB60" s="171"/>
      <c r="AC60" s="171"/>
      <c r="AD60" s="171"/>
      <c r="AE60" s="171"/>
      <c r="AF60" s="171"/>
      <c r="AG60" s="171"/>
      <c r="AH60" s="171"/>
      <c r="AI60" s="171"/>
      <c r="AJ60" s="171"/>
      <c r="AK60" s="171"/>
      <c r="AL60" s="171"/>
      <c r="AM60" s="171"/>
      <c r="AN60" s="171"/>
      <c r="AO60" s="171"/>
      <c r="AP60" s="171"/>
      <c r="AQ60" s="171"/>
      <c r="AR60" s="171"/>
      <c r="AS60" s="171"/>
      <c r="AT60" s="171"/>
      <c r="AU60" s="171"/>
      <c r="AV60" s="171"/>
      <c r="AW60" s="171"/>
      <c r="AX60" s="171"/>
      <c r="AY60" s="171"/>
      <c r="AZ60" s="171"/>
      <c r="BA60" s="171"/>
      <c r="BB60" s="171"/>
      <c r="BC60" s="171"/>
      <c r="BD60" s="171"/>
      <c r="BE60" s="171"/>
      <c r="BF60" s="171"/>
      <c r="BG60" s="171"/>
      <c r="BH60" s="171"/>
    </row>
    <row r="61" spans="2:60" s="166" customFormat="1" ht="38.25" customHeight="1" x14ac:dyDescent="0.2">
      <c r="B61" s="81" t="s">
        <v>193</v>
      </c>
      <c r="C61" s="97" t="s">
        <v>168</v>
      </c>
      <c r="D61" s="97" t="s">
        <v>169</v>
      </c>
      <c r="E61" s="97" t="s">
        <v>170</v>
      </c>
      <c r="F61" s="97" t="s">
        <v>171</v>
      </c>
      <c r="G61" s="97" t="s">
        <v>172</v>
      </c>
      <c r="H61" s="97" t="s">
        <v>173</v>
      </c>
      <c r="I61" s="97" t="s">
        <v>174</v>
      </c>
      <c r="J61" s="97" t="s">
        <v>175</v>
      </c>
      <c r="K61" s="97" t="s">
        <v>176</v>
      </c>
      <c r="L61" s="97" t="s">
        <v>177</v>
      </c>
      <c r="M61" s="97" t="s">
        <v>178</v>
      </c>
      <c r="N61" s="27"/>
      <c r="O61" s="370" t="s">
        <v>179</v>
      </c>
      <c r="P61" s="5"/>
      <c r="Q61" s="81" t="s">
        <v>193</v>
      </c>
      <c r="R61" s="97" t="s">
        <v>168</v>
      </c>
      <c r="S61" s="97" t="s">
        <v>169</v>
      </c>
      <c r="T61" s="97" t="s">
        <v>170</v>
      </c>
      <c r="U61" s="97" t="s">
        <v>171</v>
      </c>
      <c r="V61" s="97" t="s">
        <v>172</v>
      </c>
      <c r="W61" s="97" t="s">
        <v>173</v>
      </c>
      <c r="X61" s="97" t="s">
        <v>174</v>
      </c>
      <c r="Y61" s="97" t="s">
        <v>175</v>
      </c>
      <c r="Z61" s="97" t="s">
        <v>176</v>
      </c>
      <c r="AA61" s="97" t="s">
        <v>177</v>
      </c>
      <c r="AB61" s="97" t="s">
        <v>178</v>
      </c>
      <c r="AC61" s="27"/>
      <c r="AD61" s="370" t="s">
        <v>179</v>
      </c>
      <c r="AF61" s="81" t="s">
        <v>193</v>
      </c>
      <c r="AG61" s="97" t="s">
        <v>168</v>
      </c>
      <c r="AH61" s="97" t="s">
        <v>169</v>
      </c>
      <c r="AI61" s="97" t="s">
        <v>170</v>
      </c>
      <c r="AJ61" s="97" t="s">
        <v>171</v>
      </c>
      <c r="AK61" s="97" t="s">
        <v>172</v>
      </c>
      <c r="AL61" s="97" t="s">
        <v>173</v>
      </c>
      <c r="AM61" s="97" t="s">
        <v>174</v>
      </c>
      <c r="AN61" s="97" t="s">
        <v>175</v>
      </c>
      <c r="AO61" s="97" t="s">
        <v>176</v>
      </c>
      <c r="AP61" s="97" t="s">
        <v>177</v>
      </c>
      <c r="AQ61" s="97" t="s">
        <v>178</v>
      </c>
      <c r="AR61" s="27"/>
      <c r="AS61" s="370" t="s">
        <v>179</v>
      </c>
      <c r="AT61" s="5"/>
      <c r="AU61" s="81" t="s">
        <v>193</v>
      </c>
      <c r="AV61" s="97" t="s">
        <v>168</v>
      </c>
      <c r="AW61" s="97" t="s">
        <v>169</v>
      </c>
      <c r="AX61" s="97" t="s">
        <v>170</v>
      </c>
      <c r="AY61" s="97" t="s">
        <v>171</v>
      </c>
      <c r="AZ61" s="97" t="s">
        <v>172</v>
      </c>
      <c r="BA61" s="97" t="s">
        <v>173</v>
      </c>
      <c r="BB61" s="97" t="s">
        <v>174</v>
      </c>
      <c r="BC61" s="97" t="s">
        <v>175</v>
      </c>
      <c r="BD61" s="97" t="s">
        <v>176</v>
      </c>
      <c r="BE61" s="97" t="s">
        <v>177</v>
      </c>
      <c r="BF61" s="97" t="s">
        <v>178</v>
      </c>
      <c r="BG61" s="27"/>
      <c r="BH61" s="370" t="s">
        <v>179</v>
      </c>
    </row>
    <row r="62" spans="2:60" s="166" customFormat="1" ht="10.5" customHeight="1" x14ac:dyDescent="0.2">
      <c r="B62" s="123" t="s">
        <v>180</v>
      </c>
      <c r="C62" s="35">
        <f>ElecSingle_SC_3100kWh!K183</f>
        <v>179.00136797424895</v>
      </c>
      <c r="D62" s="35">
        <f>ElecSingle_SC_3100kWh!L183</f>
        <v>171.2844775148248</v>
      </c>
      <c r="E62" s="35">
        <f>ElecSingle_SC_3100kWh!M183</f>
        <v>188.2966425157575</v>
      </c>
      <c r="F62" s="35">
        <f>ElecSingle_SC_3100kWh!N183</f>
        <v>205.64726567876167</v>
      </c>
      <c r="G62" s="35">
        <f>ElecSingle_SC_3100kWh!Q183</f>
        <v>244.35175317326426</v>
      </c>
      <c r="H62" s="35">
        <f>ElecSingle_SC_3100kWh!R183</f>
        <v>220.83214040458211</v>
      </c>
      <c r="I62" s="35">
        <f>ElecSingle_SC_3100kWh!S183</f>
        <v>213.18332557673111</v>
      </c>
      <c r="J62" s="35">
        <f>ElecSingle_SC_3100kWh!T183</f>
        <v>186.28634708232781</v>
      </c>
      <c r="K62" s="35">
        <f>ElecSingle_SC_3100kWh!U183</f>
        <v>221.40767996833435</v>
      </c>
      <c r="L62" s="35">
        <f>ElecSingle_SC_3100kWh!V183</f>
        <v>277.90448646108462</v>
      </c>
      <c r="M62" s="35">
        <f>ElecSingle_SC_3100kWh!W183</f>
        <v>515.28606921595917</v>
      </c>
      <c r="N62" s="27"/>
      <c r="O62" s="35">
        <f>ElecSingle_SC_3100kWh!Y183</f>
        <v>1154.4785866007871</v>
      </c>
      <c r="P62" s="5"/>
      <c r="Q62" s="123" t="s">
        <v>180</v>
      </c>
      <c r="R62" s="35">
        <f>ElecMulti_SC_4200kWh!K183</f>
        <v>243.5641006936373</v>
      </c>
      <c r="S62" s="35">
        <f>ElecMulti_SC_4200kWh!L183</f>
        <v>233.38718526559481</v>
      </c>
      <c r="T62" s="35">
        <f>ElecMulti_SC_4200kWh!M183</f>
        <v>255.96477111507141</v>
      </c>
      <c r="U62" s="35">
        <f>ElecMulti_SC_4200kWh!N183</f>
        <v>280.35133215513343</v>
      </c>
      <c r="V62" s="35">
        <f>ElecMulti_SC_4200kWh!Q183</f>
        <v>331.88177601701312</v>
      </c>
      <c r="W62" s="35">
        <f>ElecMulti_SC_4200kWh!R183</f>
        <v>300.85275986127681</v>
      </c>
      <c r="X62" s="35">
        <f>ElecMulti_SC_4200kWh!S183</f>
        <v>290.33538273875416</v>
      </c>
      <c r="Y62" s="35">
        <f>ElecMulti_SC_4200kWh!T183</f>
        <v>253.3454702673852</v>
      </c>
      <c r="Z62" s="35">
        <f>ElecMulti_SC_4200kWh!U183</f>
        <v>301.17601117012339</v>
      </c>
      <c r="AA62" s="35">
        <f>ElecMulti_SC_4200kWh!V183</f>
        <v>380.12916390301859</v>
      </c>
      <c r="AB62" s="35">
        <f>ElecMulti_SC_4200kWh!W183</f>
        <v>686.93566973033592</v>
      </c>
      <c r="AC62" s="27"/>
      <c r="AD62" s="35">
        <f>ElecMulti_SC_4200kWh!Y183</f>
        <v>1512.8094841491961</v>
      </c>
      <c r="AF62" s="123" t="s">
        <v>180</v>
      </c>
      <c r="AG62" s="35">
        <f>Gas_SC_12000kWh!K183</f>
        <v>200.75</v>
      </c>
      <c r="AH62" s="35">
        <f>Gas_SC_12000kWh!L183</f>
        <v>199.05999999999997</v>
      </c>
      <c r="AI62" s="35">
        <f>Gas_SC_12000kWh!M183</f>
        <v>215.77</v>
      </c>
      <c r="AJ62" s="35">
        <f>Gas_SC_12000kWh!N183</f>
        <v>243.3600000000001</v>
      </c>
      <c r="AK62" s="35">
        <f>Gas_SC_12000kWh!Q183</f>
        <v>281.17999999999995</v>
      </c>
      <c r="AL62" s="35">
        <f>Gas_SC_12000kWh!R183</f>
        <v>230.78000000000006</v>
      </c>
      <c r="AM62" s="35">
        <f>Gas_SC_12000kWh!S183</f>
        <v>206.32000000000002</v>
      </c>
      <c r="AN62" s="35">
        <f>Gas_SC_12000kWh!T183</f>
        <v>145.13000000000005</v>
      </c>
      <c r="AO62" s="35">
        <f>Gas_SC_12000kWh!U183</f>
        <v>187.07</v>
      </c>
      <c r="AP62" s="35">
        <f>Gas_SC_12000kWh!V183</f>
        <v>276.5100000000001</v>
      </c>
      <c r="AQ62" s="35">
        <f>Gas_SC_12000kWh!W183</f>
        <v>586.80999999999972</v>
      </c>
      <c r="AR62" s="27"/>
      <c r="AS62" s="35">
        <f>Gas_SC_12000kWh!Y183</f>
        <v>1376.8009245311077</v>
      </c>
      <c r="AT62" s="5"/>
      <c r="AU62" s="123" t="s">
        <v>180</v>
      </c>
      <c r="AV62" s="35">
        <f>IFERROR(C62+AG62,"-")</f>
        <v>379.75136797424898</v>
      </c>
      <c r="AW62" s="35">
        <f t="shared" ref="AW62" si="56">IFERROR(D62+AH62,"-")</f>
        <v>370.3444775148248</v>
      </c>
      <c r="AX62" s="35">
        <f t="shared" ref="AX62" si="57">IFERROR(E62+AI62,"-")</f>
        <v>404.06664251575751</v>
      </c>
      <c r="AY62" s="35">
        <f t="shared" ref="AY62" si="58">IFERROR(F62+AJ62,"-")</f>
        <v>449.00726567876177</v>
      </c>
      <c r="AZ62" s="35">
        <f t="shared" ref="AZ62" si="59">IFERROR(G62+AK62,"-")</f>
        <v>525.53175317326418</v>
      </c>
      <c r="BA62" s="35">
        <f t="shared" ref="BA62" si="60">IFERROR(H62+AL62,"-")</f>
        <v>451.61214040458219</v>
      </c>
      <c r="BB62" s="35">
        <f t="shared" ref="BB62:BB73" si="61">IFERROR(I62+AM62,"-")</f>
        <v>419.50332557673113</v>
      </c>
      <c r="BC62" s="35">
        <f t="shared" ref="BC62:BC73" si="62">IFERROR(J62+AN62,"-")</f>
        <v>331.41634708232789</v>
      </c>
      <c r="BD62" s="35">
        <f t="shared" ref="BD62:BD73" si="63">IFERROR(K62+AO62,"-")</f>
        <v>408.47767996833431</v>
      </c>
      <c r="BE62" s="35">
        <f t="shared" ref="BE62:BE73" si="64">IFERROR(L62+AP62,"-")</f>
        <v>554.41448646108472</v>
      </c>
      <c r="BF62" s="35">
        <f t="shared" ref="BF62:BF73" si="65">IFERROR(M62+AQ62,"-")</f>
        <v>1102.0960692159588</v>
      </c>
      <c r="BG62" s="27"/>
      <c r="BH62" s="35">
        <f t="shared" ref="BH62:BH73" si="66">IFERROR(O62+AS62,"-")</f>
        <v>2531.2795111318947</v>
      </c>
    </row>
    <row r="63" spans="2:60" s="166" customFormat="1" ht="10.5" customHeight="1" x14ac:dyDescent="0.2">
      <c r="B63" s="123" t="s">
        <v>181</v>
      </c>
      <c r="C63" s="35">
        <f>ElecSingle_SC_3100kWh!K184</f>
        <v>3.4648843503671367</v>
      </c>
      <c r="D63" s="35">
        <f>ElecSingle_SC_3100kWh!L184</f>
        <v>3.3612879396840958</v>
      </c>
      <c r="E63" s="35">
        <f>ElecSingle_SC_3100kWh!M184</f>
        <v>11.652403061262774</v>
      </c>
      <c r="F63" s="35">
        <f>ElecSingle_SC_3100kWh!N184</f>
        <v>11.077105801368656</v>
      </c>
      <c r="G63" s="35">
        <f>ElecSingle_SC_3100kWh!Q184</f>
        <v>14.883230646022749</v>
      </c>
      <c r="H63" s="35">
        <f>ElecSingle_SC_3100kWh!R184</f>
        <v>14.819176551301227</v>
      </c>
      <c r="I63" s="35">
        <f>ElecSingle_SC_3100kWh!S184</f>
        <v>17.646102036866232</v>
      </c>
      <c r="J63" s="35">
        <f>ElecSingle_SC_3100kWh!T184</f>
        <v>18.715424771732444</v>
      </c>
      <c r="K63" s="35">
        <f>ElecSingle_SC_3100kWh!U184</f>
        <v>14.308593954183147</v>
      </c>
      <c r="L63" s="35">
        <f>ElecSingle_SC_3100kWh!V184</f>
        <v>14.67492004669276</v>
      </c>
      <c r="M63" s="35">
        <f>ElecSingle_SC_3100kWh!W184</f>
        <v>9.2172823280201097</v>
      </c>
      <c r="N63" s="27"/>
      <c r="O63" s="35">
        <f>ElecSingle_SC_3100kWh!Y184</f>
        <v>11.671120371343685</v>
      </c>
      <c r="P63" s="5"/>
      <c r="Q63" s="123" t="s">
        <v>181</v>
      </c>
      <c r="R63" s="35">
        <f>ElecMulti_SC_4200kWh!K184</f>
        <v>3.695838468799503</v>
      </c>
      <c r="S63" s="35">
        <f>ElecMulti_SC_4200kWh!L184</f>
        <v>3.5853367720281919</v>
      </c>
      <c r="T63" s="35">
        <f>ElecMulti_SC_4200kWh!M184</f>
        <v>12.42910064094038</v>
      </c>
      <c r="U63" s="35">
        <f>ElecMulti_SC_4200kWh!N184</f>
        <v>11.815456613688003</v>
      </c>
      <c r="V63" s="35">
        <f>ElecMulti_SC_4200kWh!Q184</f>
        <v>15.875278204103214</v>
      </c>
      <c r="W63" s="35">
        <f>ElecMulti_SC_4200kWh!R184</f>
        <v>15.252517859400495</v>
      </c>
      <c r="X63" s="35">
        <f>ElecMulti_SC_4200kWh!S184</f>
        <v>18.162094323274683</v>
      </c>
      <c r="Y63" s="35">
        <f>ElecMulti_SC_4200kWh!T184</f>
        <v>18.515809469683656</v>
      </c>
      <c r="Z63" s="35">
        <f>ElecMulti_SC_4200kWh!U184</f>
        <v>14.155980140040841</v>
      </c>
      <c r="AA63" s="35">
        <f>ElecMulti_SC_4200kWh!V184</f>
        <v>14.309299644028929</v>
      </c>
      <c r="AB63" s="35">
        <f>ElecMulti_SC_4200kWh!W184</f>
        <v>8.9876347080460999</v>
      </c>
      <c r="AC63" s="27"/>
      <c r="AD63" s="35">
        <f>ElecMulti_SC_4200kWh!Y184</f>
        <v>12.009130989979031</v>
      </c>
      <c r="AF63" s="123" t="s">
        <v>181</v>
      </c>
      <c r="AG63" s="35"/>
      <c r="AH63" s="35"/>
      <c r="AI63" s="35"/>
      <c r="AJ63" s="35"/>
      <c r="AK63" s="35"/>
      <c r="AL63" s="35"/>
      <c r="AM63" s="35"/>
      <c r="AN63" s="35"/>
      <c r="AO63" s="35"/>
      <c r="AP63" s="35"/>
      <c r="AQ63" s="35"/>
      <c r="AR63" s="27"/>
      <c r="AS63" s="35"/>
      <c r="AT63" s="5"/>
      <c r="AU63" s="123" t="s">
        <v>181</v>
      </c>
      <c r="AV63" s="35">
        <f t="shared" ref="AV63:AV73" si="67">IFERROR(C63+AG63,"-")</f>
        <v>3.4648843503671367</v>
      </c>
      <c r="AW63" s="35">
        <f t="shared" ref="AW63:AW73" si="68">IFERROR(D63+AH63,"-")</f>
        <v>3.3612879396840958</v>
      </c>
      <c r="AX63" s="35">
        <f t="shared" ref="AX63:AX73" si="69">IFERROR(E63+AI63,"-")</f>
        <v>11.652403061262774</v>
      </c>
      <c r="AY63" s="35">
        <f t="shared" ref="AY63:AY73" si="70">IFERROR(F63+AJ63,"-")</f>
        <v>11.077105801368656</v>
      </c>
      <c r="AZ63" s="35">
        <f t="shared" ref="AZ63:AZ73" si="71">IFERROR(G63+AK63,"-")</f>
        <v>14.883230646022749</v>
      </c>
      <c r="BA63" s="35">
        <f t="shared" ref="BA63:BA73" si="72">IFERROR(H63+AL63,"-")</f>
        <v>14.819176551301227</v>
      </c>
      <c r="BB63" s="35">
        <f t="shared" si="61"/>
        <v>17.646102036866232</v>
      </c>
      <c r="BC63" s="35">
        <f t="shared" si="62"/>
        <v>18.715424771732444</v>
      </c>
      <c r="BD63" s="35">
        <f t="shared" si="63"/>
        <v>14.308593954183147</v>
      </c>
      <c r="BE63" s="35">
        <f t="shared" si="64"/>
        <v>14.67492004669276</v>
      </c>
      <c r="BF63" s="35">
        <f t="shared" si="65"/>
        <v>9.2172823280201097</v>
      </c>
      <c r="BG63" s="27"/>
      <c r="BH63" s="35">
        <f t="shared" si="66"/>
        <v>11.671120371343685</v>
      </c>
    </row>
    <row r="64" spans="2:60" s="166" customFormat="1" ht="10.5" customHeight="1" x14ac:dyDescent="0.2">
      <c r="B64" s="123" t="s">
        <v>182</v>
      </c>
      <c r="C64" s="35" t="str">
        <f>ElecSingle_SC_3100kWh!K185</f>
        <v>-</v>
      </c>
      <c r="D64" s="35" t="str">
        <f>ElecSingle_SC_3100kWh!L185</f>
        <v>-</v>
      </c>
      <c r="E64" s="35" t="str">
        <f>ElecSingle_SC_3100kWh!M185</f>
        <v>-</v>
      </c>
      <c r="F64" s="35" t="str">
        <f>ElecSingle_SC_3100kWh!N185</f>
        <v>-</v>
      </c>
      <c r="G64" s="35" t="str">
        <f>ElecSingle_SC_3100kWh!Q185</f>
        <v>-</v>
      </c>
      <c r="H64" s="35" t="str">
        <f>ElecSingle_SC_3100kWh!R185</f>
        <v>-</v>
      </c>
      <c r="I64" s="35" t="str">
        <f>ElecSingle_SC_3100kWh!S185</f>
        <v>-</v>
      </c>
      <c r="J64" s="35">
        <f>ElecSingle_SC_3100kWh!T185</f>
        <v>4.5552674196923926</v>
      </c>
      <c r="K64" s="35">
        <f>ElecSingle_SC_3100kWh!U185</f>
        <v>9.975695096053105</v>
      </c>
      <c r="L64" s="35">
        <f>ElecSingle_SC_3100kWh!V185</f>
        <v>4.43</v>
      </c>
      <c r="M64" s="35" t="str">
        <f>ElecSingle_SC_3100kWh!W185</f>
        <v>-</v>
      </c>
      <c r="N64" s="27"/>
      <c r="O64" s="35">
        <f>ElecSingle_SC_3100kWh!Y185</f>
        <v>20.736406675957259</v>
      </c>
      <c r="P64" s="5"/>
      <c r="Q64" s="123" t="s">
        <v>182</v>
      </c>
      <c r="R64" s="35" t="str">
        <f>ElecMulti_SC_4200kWh!K185</f>
        <v>-</v>
      </c>
      <c r="S64" s="35" t="str">
        <f>ElecMulti_SC_4200kWh!L185</f>
        <v>-</v>
      </c>
      <c r="T64" s="35" t="str">
        <f>ElecMulti_SC_4200kWh!M185</f>
        <v>-</v>
      </c>
      <c r="U64" s="35" t="str">
        <f>ElecMulti_SC_4200kWh!N185</f>
        <v>-</v>
      </c>
      <c r="V64" s="35" t="str">
        <f>ElecMulti_SC_4200kWh!Q185</f>
        <v>-</v>
      </c>
      <c r="W64" s="35" t="str">
        <f>ElecMulti_SC_4200kWh!R185</f>
        <v>-</v>
      </c>
      <c r="X64" s="35" t="str">
        <f>ElecMulti_SC_4200kWh!S185</f>
        <v>-</v>
      </c>
      <c r="Y64" s="35">
        <f>ElecMulti_SC_4200kWh!T185</f>
        <v>6.5476579358857476</v>
      </c>
      <c r="Z64" s="35">
        <f>ElecMulti_SC_4200kWh!U185</f>
        <v>9.975695096053105</v>
      </c>
      <c r="AA64" s="35">
        <f>ElecMulti_SC_4200kWh!V185</f>
        <v>4.43</v>
      </c>
      <c r="AB64" s="35" t="str">
        <f>ElecMulti_SC_4200kWh!W185</f>
        <v>-</v>
      </c>
      <c r="AC64" s="27"/>
      <c r="AD64" s="35">
        <f>ElecMulti_SC_4200kWh!Y185</f>
        <v>20.701931196232078</v>
      </c>
      <c r="AF64" s="123" t="s">
        <v>182</v>
      </c>
      <c r="AG64" s="35" t="str">
        <f>Gas_SC_12000kWh!K185</f>
        <v>-</v>
      </c>
      <c r="AH64" s="35" t="str">
        <f>Gas_SC_12000kWh!L185</f>
        <v>-</v>
      </c>
      <c r="AI64" s="35" t="str">
        <f>Gas_SC_12000kWh!M185</f>
        <v>-</v>
      </c>
      <c r="AJ64" s="35" t="str">
        <f>Gas_SC_12000kWh!N185</f>
        <v>-</v>
      </c>
      <c r="AK64" s="35" t="str">
        <f>Gas_SC_12000kWh!Q185</f>
        <v>-</v>
      </c>
      <c r="AL64" s="35" t="str">
        <f>Gas_SC_12000kWh!R185</f>
        <v>-</v>
      </c>
      <c r="AM64" s="35" t="str">
        <f>Gas_SC_12000kWh!S185</f>
        <v>-</v>
      </c>
      <c r="AN64" s="35">
        <f>Gas_SC_12000kWh!T185</f>
        <v>10.705717509101307</v>
      </c>
      <c r="AO64" s="35">
        <f>Gas_SC_12000kWh!U185</f>
        <v>13.71215092385904</v>
      </c>
      <c r="AP64" s="35">
        <f>Gas_SC_12000kWh!V185</f>
        <v>4.43</v>
      </c>
      <c r="AQ64" s="35" t="str">
        <f>Gas_SC_12000kWh!W185</f>
        <v>-</v>
      </c>
      <c r="AR64" s="27"/>
      <c r="AS64" s="35">
        <f>Gas_SC_12000kWh!Y185</f>
        <v>26.67954491790935</v>
      </c>
      <c r="AT64" s="5"/>
      <c r="AU64" s="123" t="s">
        <v>182</v>
      </c>
      <c r="AV64" s="35" t="str">
        <f t="shared" si="67"/>
        <v>-</v>
      </c>
      <c r="AW64" s="35" t="str">
        <f t="shared" si="68"/>
        <v>-</v>
      </c>
      <c r="AX64" s="35" t="str">
        <f t="shared" si="69"/>
        <v>-</v>
      </c>
      <c r="AY64" s="35" t="str">
        <f t="shared" si="70"/>
        <v>-</v>
      </c>
      <c r="AZ64" s="35" t="str">
        <f t="shared" si="71"/>
        <v>-</v>
      </c>
      <c r="BA64" s="35" t="str">
        <f t="shared" si="72"/>
        <v>-</v>
      </c>
      <c r="BB64" s="35" t="str">
        <f t="shared" si="61"/>
        <v>-</v>
      </c>
      <c r="BC64" s="35">
        <f t="shared" si="62"/>
        <v>15.2609849287937</v>
      </c>
      <c r="BD64" s="35">
        <f t="shared" si="63"/>
        <v>23.687846019912143</v>
      </c>
      <c r="BE64" s="35">
        <f t="shared" si="64"/>
        <v>8.86</v>
      </c>
      <c r="BF64" s="35" t="str">
        <f t="shared" si="65"/>
        <v>-</v>
      </c>
      <c r="BG64" s="27"/>
      <c r="BH64" s="35">
        <f t="shared" si="66"/>
        <v>47.415951593866609</v>
      </c>
    </row>
    <row r="65" spans="2:60" s="166" customFormat="1" ht="10.5" customHeight="1" x14ac:dyDescent="0.2">
      <c r="B65" s="123" t="s">
        <v>183</v>
      </c>
      <c r="C65" s="35">
        <f>ElecSingle_SC_3100kWh!K186</f>
        <v>88.907900801057167</v>
      </c>
      <c r="D65" s="35">
        <f>ElecSingle_SC_3100kWh!L186</f>
        <v>89.2228354434869</v>
      </c>
      <c r="E65" s="35">
        <f>ElecSingle_SC_3100kWh!M186</f>
        <v>103.18869384400993</v>
      </c>
      <c r="F65" s="35">
        <f>ElecSingle_SC_3100kWh!N186</f>
        <v>103.25784488604373</v>
      </c>
      <c r="G65" s="35">
        <f>ElecSingle_SC_3100kWh!Q186</f>
        <v>110.38956078047262</v>
      </c>
      <c r="H65" s="35">
        <f>ElecSingle_SC_3100kWh!R186</f>
        <v>111.70052282209861</v>
      </c>
      <c r="I65" s="35">
        <f>ElecSingle_SC_3100kWh!S186</f>
        <v>114.89567331049632</v>
      </c>
      <c r="J65" s="35">
        <f>ElecSingle_SC_3100kWh!T186</f>
        <v>114.41325620654189</v>
      </c>
      <c r="K65" s="35">
        <f>ElecSingle_SC_3100kWh!U186</f>
        <v>121.04715621876539</v>
      </c>
      <c r="L65" s="35">
        <f>ElecSingle_SC_3100kWh!V186</f>
        <v>120.45617283230332</v>
      </c>
      <c r="M65" s="35">
        <f>ElecSingle_SC_3100kWh!W186</f>
        <v>126.56935319315116</v>
      </c>
      <c r="N65" s="27"/>
      <c r="O65" s="35">
        <f>ElecSingle_SC_3100kWh!Y186</f>
        <v>125.49442106415583</v>
      </c>
      <c r="P65" s="5"/>
      <c r="Q65" s="123" t="s">
        <v>183</v>
      </c>
      <c r="R65" s="35">
        <f>ElecMulti_SC_4200kWh!K186</f>
        <v>118.07705875336698</v>
      </c>
      <c r="S65" s="35">
        <f>ElecMulti_SC_4200kWh!L186</f>
        <v>118.50377291366176</v>
      </c>
      <c r="T65" s="35">
        <f>ElecMulti_SC_4200kWh!M186</f>
        <v>137.2785412534873</v>
      </c>
      <c r="U65" s="35">
        <f>ElecMulti_SC_4200kWh!N186</f>
        <v>137.37219711784317</v>
      </c>
      <c r="V65" s="35">
        <f>ElecMulti_SC_4200kWh!Q186</f>
        <v>146.97498129828324</v>
      </c>
      <c r="W65" s="35">
        <f>ElecMulti_SC_4200kWh!R186</f>
        <v>148.78179429410963</v>
      </c>
      <c r="X65" s="35">
        <f>ElecMulti_SC_4200kWh!S186</f>
        <v>153.05177827785991</v>
      </c>
      <c r="Y65" s="35">
        <f>ElecMulti_SC_4200kWh!T186</f>
        <v>152.50792343202036</v>
      </c>
      <c r="Z65" s="35">
        <f>ElecMulti_SC_4200kWh!U186</f>
        <v>161.47386372529701</v>
      </c>
      <c r="AA65" s="35">
        <f>ElecMulti_SC_4200kWh!V186</f>
        <v>160.71814985263919</v>
      </c>
      <c r="AB65" s="35">
        <f>ElecMulti_SC_4200kWh!W186</f>
        <v>168.06212548551051</v>
      </c>
      <c r="AC65" s="27"/>
      <c r="AD65" s="35">
        <f>ElecMulti_SC_4200kWh!Y186</f>
        <v>166.49125558391935</v>
      </c>
      <c r="AF65" s="123" t="s">
        <v>183</v>
      </c>
      <c r="AG65" s="35">
        <f>Gas_SC_12000kWh!K186</f>
        <v>19.106297226763822</v>
      </c>
      <c r="AH65" s="35">
        <f>Gas_SC_12000kWh!L186</f>
        <v>19.106297226763822</v>
      </c>
      <c r="AI65" s="35">
        <f>Gas_SC_12000kWh!M186</f>
        <v>20.852393125569616</v>
      </c>
      <c r="AJ65" s="35">
        <f>Gas_SC_12000kWh!N186</f>
        <v>20.849370287873601</v>
      </c>
      <c r="AK65" s="35">
        <f>Gas_SC_12000kWh!Q186</f>
        <v>21.50319340120604</v>
      </c>
      <c r="AL65" s="35">
        <f>Gas_SC_12000kWh!R186</f>
        <v>21.819481548965165</v>
      </c>
      <c r="AM65" s="35">
        <f>Gas_SC_12000kWh!S186</f>
        <v>25.256715910577434</v>
      </c>
      <c r="AN65" s="35">
        <f>Gas_SC_12000kWh!T186</f>
        <v>24.167303215101221</v>
      </c>
      <c r="AO65" s="35">
        <f>Gas_SC_12000kWh!U186</f>
        <v>23.962512789411697</v>
      </c>
      <c r="AP65" s="35">
        <f>Gas_SC_12000kWh!V186</f>
        <v>23.858648398084732</v>
      </c>
      <c r="AQ65" s="35">
        <f>Gas_SC_12000kWh!W186</f>
        <v>33.366817904048837</v>
      </c>
      <c r="AR65" s="27"/>
      <c r="AS65" s="35">
        <f>Gas_SC_12000kWh!Y186</f>
        <v>33.475871166766694</v>
      </c>
      <c r="AT65" s="5"/>
      <c r="AU65" s="123" t="s">
        <v>183</v>
      </c>
      <c r="AV65" s="35">
        <f t="shared" si="67"/>
        <v>108.01419802782098</v>
      </c>
      <c r="AW65" s="35">
        <f t="shared" si="68"/>
        <v>108.32913267025071</v>
      </c>
      <c r="AX65" s="35">
        <f t="shared" si="69"/>
        <v>124.04108696957955</v>
      </c>
      <c r="AY65" s="35">
        <f t="shared" si="70"/>
        <v>124.10721517391733</v>
      </c>
      <c r="AZ65" s="35">
        <f t="shared" si="71"/>
        <v>131.89275418167867</v>
      </c>
      <c r="BA65" s="35">
        <f t="shared" si="72"/>
        <v>133.52000437106378</v>
      </c>
      <c r="BB65" s="35">
        <f t="shared" si="61"/>
        <v>140.15238922107375</v>
      </c>
      <c r="BC65" s="35">
        <f t="shared" si="62"/>
        <v>138.5805594216431</v>
      </c>
      <c r="BD65" s="35">
        <f t="shared" si="63"/>
        <v>145.0096690081771</v>
      </c>
      <c r="BE65" s="35">
        <f t="shared" si="64"/>
        <v>144.31482123038805</v>
      </c>
      <c r="BF65" s="35">
        <f t="shared" si="65"/>
        <v>159.9361710972</v>
      </c>
      <c r="BG65" s="27"/>
      <c r="BH65" s="35">
        <f t="shared" si="66"/>
        <v>158.97029223092252</v>
      </c>
    </row>
    <row r="66" spans="2:60" s="166" customFormat="1" ht="10.5" customHeight="1" x14ac:dyDescent="0.2">
      <c r="B66" s="123" t="s">
        <v>184</v>
      </c>
      <c r="C66" s="35">
        <f>ElecSingle_SC_3100kWh!K187</f>
        <v>134.94626558994401</v>
      </c>
      <c r="D66" s="35">
        <f>ElecSingle_SC_3100kWh!L187</f>
        <v>135.83719089936108</v>
      </c>
      <c r="E66" s="35">
        <f>ElecSingle_SC_3100kWh!M187</f>
        <v>131.67837067324322</v>
      </c>
      <c r="F66" s="35">
        <f>ElecSingle_SC_3100kWh!N187</f>
        <v>131.2842545781717</v>
      </c>
      <c r="G66" s="35">
        <f>ElecSingle_SC_3100kWh!Q187</f>
        <v>138.51639149164146</v>
      </c>
      <c r="H66" s="35">
        <f>ElecSingle_SC_3100kWh!R187</f>
        <v>140.23783389769395</v>
      </c>
      <c r="I66" s="35">
        <f>ElecSingle_SC_3100kWh!S187</f>
        <v>140.5199304149771</v>
      </c>
      <c r="J66" s="35">
        <f>ElecSingle_SC_3100kWh!T187</f>
        <v>144.00471246533911</v>
      </c>
      <c r="K66" s="35">
        <f>ElecSingle_SC_3100kWh!U187</f>
        <v>153.15544286240794</v>
      </c>
      <c r="L66" s="35">
        <f>ElecSingle_SC_3100kWh!V187</f>
        <v>153.27044256757927</v>
      </c>
      <c r="M66" s="35">
        <f>ElecSingle_SC_3100kWh!W187</f>
        <v>201.74330332289634</v>
      </c>
      <c r="N66" s="27"/>
      <c r="O66" s="35">
        <f>ElecSingle_SC_3100kWh!Y187</f>
        <v>207.14962998740157</v>
      </c>
      <c r="P66" s="5"/>
      <c r="Q66" s="123" t="s">
        <v>184</v>
      </c>
      <c r="R66" s="35">
        <f>ElecMulti_SC_4200kWh!K187</f>
        <v>140.67827761874798</v>
      </c>
      <c r="S66" s="35">
        <f>ElecMulti_SC_4200kWh!L187</f>
        <v>141.88362767308908</v>
      </c>
      <c r="T66" s="35">
        <f>ElecMulti_SC_4200kWh!M187</f>
        <v>146.74643050364855</v>
      </c>
      <c r="U66" s="35">
        <f>ElecMulti_SC_4200kWh!N187</f>
        <v>146.21321809921974</v>
      </c>
      <c r="V66" s="35">
        <f>ElecMulti_SC_4200kWh!Q187</f>
        <v>154.98695474225545</v>
      </c>
      <c r="W66" s="35">
        <f>ElecMulti_SC_4200kWh!R187</f>
        <v>155.91941768584419</v>
      </c>
      <c r="X66" s="35">
        <f>ElecMulti_SC_4200kWh!S187</f>
        <v>156.82128408270361</v>
      </c>
      <c r="Y66" s="35">
        <f>ElecMulti_SC_4200kWh!T187</f>
        <v>160.05334295858538</v>
      </c>
      <c r="Z66" s="35">
        <f>ElecMulti_SC_4200kWh!U187</f>
        <v>171.05986563571534</v>
      </c>
      <c r="AA66" s="35">
        <f>ElecMulti_SC_4200kWh!V187</f>
        <v>170.07802785187067</v>
      </c>
      <c r="AB66" s="35">
        <f>ElecMulti_SC_4200kWh!W187</f>
        <v>211.18364579762692</v>
      </c>
      <c r="AC66" s="27"/>
      <c r="AD66" s="35">
        <f>ElecMulti_SC_4200kWh!Y187</f>
        <v>221.9286821365277</v>
      </c>
      <c r="AF66" s="123" t="s">
        <v>184</v>
      </c>
      <c r="AG66" s="35">
        <f>Gas_SC_12000kWh!K187</f>
        <v>122.43954491549439</v>
      </c>
      <c r="AH66" s="35">
        <f>Gas_SC_12000kWh!L187</f>
        <v>122.46354491524748</v>
      </c>
      <c r="AI66" s="35">
        <f>Gas_SC_12000kWh!M187</f>
        <v>126.26991866834115</v>
      </c>
      <c r="AJ66" s="35">
        <f>Gas_SC_12000kWh!N187</f>
        <v>126.34191866760045</v>
      </c>
      <c r="AK66" s="35">
        <f>Gas_SC_12000kWh!Q187</f>
        <v>131.74472031618731</v>
      </c>
      <c r="AL66" s="35">
        <f>Gas_SC_12000kWh!R187</f>
        <v>131.30072032075481</v>
      </c>
      <c r="AM66" s="35">
        <f>Gas_SC_12000kWh!S187</f>
        <v>132.24553140529321</v>
      </c>
      <c r="AN66" s="35">
        <f>Gas_SC_12000kWh!T187</f>
        <v>129.58153143269809</v>
      </c>
      <c r="AO66" s="35">
        <f>Gas_SC_12000kWh!U187</f>
        <v>123.6783856835283</v>
      </c>
      <c r="AP66" s="35">
        <f>Gas_SC_12000kWh!V187</f>
        <v>123.24638568797238</v>
      </c>
      <c r="AQ66" s="35">
        <f>Gas_SC_12000kWh!W187</f>
        <v>176.88696739639255</v>
      </c>
      <c r="AR66" s="27"/>
      <c r="AS66" s="35">
        <f>Gas_SC_12000kWh!Y187</f>
        <v>172.44542104951498</v>
      </c>
      <c r="AT66" s="5"/>
      <c r="AU66" s="123" t="s">
        <v>184</v>
      </c>
      <c r="AV66" s="35">
        <f t="shared" si="67"/>
        <v>257.38581050543837</v>
      </c>
      <c r="AW66" s="35">
        <f t="shared" si="68"/>
        <v>258.30073581460857</v>
      </c>
      <c r="AX66" s="35">
        <f t="shared" si="69"/>
        <v>257.94828934158437</v>
      </c>
      <c r="AY66" s="35">
        <f t="shared" si="70"/>
        <v>257.62617324577218</v>
      </c>
      <c r="AZ66" s="35">
        <f t="shared" si="71"/>
        <v>270.2611118078288</v>
      </c>
      <c r="BA66" s="35">
        <f t="shared" si="72"/>
        <v>271.53855421844878</v>
      </c>
      <c r="BB66" s="35">
        <f t="shared" si="61"/>
        <v>272.76546182027027</v>
      </c>
      <c r="BC66" s="35">
        <f t="shared" si="62"/>
        <v>273.5862438980372</v>
      </c>
      <c r="BD66" s="35">
        <f t="shared" si="63"/>
        <v>276.83382854593623</v>
      </c>
      <c r="BE66" s="35">
        <f t="shared" si="64"/>
        <v>276.51682825555167</v>
      </c>
      <c r="BF66" s="35">
        <f t="shared" si="65"/>
        <v>378.63027071928889</v>
      </c>
      <c r="BG66" s="27"/>
      <c r="BH66" s="35">
        <f t="shared" si="66"/>
        <v>379.59505103691652</v>
      </c>
    </row>
    <row r="67" spans="2:60" s="166" customFormat="1" ht="10.5" customHeight="1" x14ac:dyDescent="0.2">
      <c r="B67" s="123" t="s">
        <v>185</v>
      </c>
      <c r="C67" s="35">
        <f>ElecSingle_SC_3100kWh!K188</f>
        <v>78.263999999999996</v>
      </c>
      <c r="D67" s="35">
        <f>ElecSingle_SC_3100kWh!L188</f>
        <v>79.259530332681024</v>
      </c>
      <c r="E67" s="35">
        <f>ElecSingle_SC_3100kWh!M188</f>
        <v>80.408219178082177</v>
      </c>
      <c r="F67" s="35">
        <f>ElecSingle_SC_3100kWh!N188</f>
        <v>81.097432485322898</v>
      </c>
      <c r="G67" s="35">
        <f>ElecSingle_SC_3100kWh!Q188</f>
        <v>82.016383561643821</v>
      </c>
      <c r="H67" s="35">
        <f>ElecSingle_SC_3100kWh!R188</f>
        <v>82.629017612524436</v>
      </c>
      <c r="I67" s="35">
        <f>ElecSingle_SC_3100kWh!S188</f>
        <v>83.088493150684926</v>
      </c>
      <c r="J67" s="35">
        <f>ElecSingle_SC_3100kWh!T188</f>
        <v>83.318230919765156</v>
      </c>
      <c r="K67" s="35">
        <f>ElecSingle_SC_3100kWh!U188</f>
        <v>83.777706457925646</v>
      </c>
      <c r="L67" s="35">
        <f>ElecSingle_SC_3100kWh!V188</f>
        <v>85.309291585127184</v>
      </c>
      <c r="M67" s="35">
        <f>ElecSingle_SC_3100kWh!W188</f>
        <v>87.836407045009778</v>
      </c>
      <c r="N67" s="27"/>
      <c r="O67" s="35">
        <f>ElecSingle_SC_3100kWh!Y188</f>
        <v>92.278003913894295</v>
      </c>
      <c r="P67" s="5"/>
      <c r="Q67" s="123" t="s">
        <v>185</v>
      </c>
      <c r="R67" s="35">
        <f>ElecMulti_SC_4200kWh!K188</f>
        <v>78.263999999999996</v>
      </c>
      <c r="S67" s="35">
        <f>ElecMulti_SC_4200kWh!L188</f>
        <v>79.259530332681024</v>
      </c>
      <c r="T67" s="35">
        <f>ElecMulti_SC_4200kWh!M188</f>
        <v>80.408219178082177</v>
      </c>
      <c r="U67" s="35">
        <f>ElecMulti_SC_4200kWh!N188</f>
        <v>81.097432485322898</v>
      </c>
      <c r="V67" s="35">
        <f>ElecMulti_SC_4200kWh!Q188</f>
        <v>82.016383561643821</v>
      </c>
      <c r="W67" s="35">
        <f>ElecMulti_SC_4200kWh!R188</f>
        <v>82.629017612524436</v>
      </c>
      <c r="X67" s="35">
        <f>ElecMulti_SC_4200kWh!S188</f>
        <v>83.088493150684926</v>
      </c>
      <c r="Y67" s="35">
        <f>ElecMulti_SC_4200kWh!T188</f>
        <v>83.318230919765156</v>
      </c>
      <c r="Z67" s="35">
        <f>ElecMulti_SC_4200kWh!U188</f>
        <v>83.777706457925646</v>
      </c>
      <c r="AA67" s="35">
        <f>ElecMulti_SC_4200kWh!V188</f>
        <v>85.309291585127184</v>
      </c>
      <c r="AB67" s="35">
        <f>ElecMulti_SC_4200kWh!W188</f>
        <v>87.836407045009778</v>
      </c>
      <c r="AC67" s="27"/>
      <c r="AD67" s="35">
        <f>ElecMulti_SC_4200kWh!Y188</f>
        <v>92.278003913894295</v>
      </c>
      <c r="AF67" s="123" t="s">
        <v>185</v>
      </c>
      <c r="AG67" s="35">
        <f>Gas_SC_12000kWh!K188</f>
        <v>89.202099999999987</v>
      </c>
      <c r="AH67" s="35">
        <f>Gas_SC_12000kWh!L188</f>
        <v>90.336764677103716</v>
      </c>
      <c r="AI67" s="35">
        <f>Gas_SC_12000kWh!M188</f>
        <v>91.64599315068493</v>
      </c>
      <c r="AJ67" s="35">
        <f>Gas_SC_12000kWh!N188</f>
        <v>92.431530234833659</v>
      </c>
      <c r="AK67" s="35">
        <f>Gas_SC_12000kWh!Q188</f>
        <v>93.478913013698644</v>
      </c>
      <c r="AL67" s="35">
        <f>Gas_SC_12000kWh!R188</f>
        <v>94.177168199608587</v>
      </c>
      <c r="AM67" s="35">
        <f>Gas_SC_12000kWh!S188</f>
        <v>94.700859589041102</v>
      </c>
      <c r="AN67" s="35">
        <f>Gas_SC_12000kWh!T188</f>
        <v>94.96270528375733</v>
      </c>
      <c r="AO67" s="35">
        <f>Gas_SC_12000kWh!U188</f>
        <v>95.486396673189816</v>
      </c>
      <c r="AP67" s="35">
        <f>Gas_SC_12000kWh!V188</f>
        <v>97.232034637964787</v>
      </c>
      <c r="AQ67" s="35">
        <f>Gas_SC_12000kWh!W188</f>
        <v>100.11233727984344</v>
      </c>
      <c r="AR67" s="27"/>
      <c r="AS67" s="35">
        <f>Gas_SC_12000kWh!Y188</f>
        <v>105.1746873776908</v>
      </c>
      <c r="AT67" s="5"/>
      <c r="AU67" s="123" t="s">
        <v>185</v>
      </c>
      <c r="AV67" s="35">
        <f t="shared" si="67"/>
        <v>167.46609999999998</v>
      </c>
      <c r="AW67" s="35">
        <f t="shared" si="68"/>
        <v>169.59629500978474</v>
      </c>
      <c r="AX67" s="35">
        <f t="shared" si="69"/>
        <v>172.05421232876711</v>
      </c>
      <c r="AY67" s="35">
        <f t="shared" si="70"/>
        <v>173.52896272015656</v>
      </c>
      <c r="AZ67" s="35">
        <f t="shared" si="71"/>
        <v>175.49529657534248</v>
      </c>
      <c r="BA67" s="35">
        <f t="shared" si="72"/>
        <v>176.80618581213304</v>
      </c>
      <c r="BB67" s="35">
        <f t="shared" si="61"/>
        <v>177.78935273972604</v>
      </c>
      <c r="BC67" s="35">
        <f t="shared" si="62"/>
        <v>178.28093620352249</v>
      </c>
      <c r="BD67" s="35">
        <f t="shared" si="63"/>
        <v>179.26410313111546</v>
      </c>
      <c r="BE67" s="35">
        <f t="shared" si="64"/>
        <v>182.54132622309197</v>
      </c>
      <c r="BF67" s="35">
        <f t="shared" si="65"/>
        <v>187.94874432485324</v>
      </c>
      <c r="BG67" s="27"/>
      <c r="BH67" s="35">
        <f t="shared" si="66"/>
        <v>197.4526912915851</v>
      </c>
    </row>
    <row r="68" spans="2:60" s="166" customFormat="1" ht="10.5" customHeight="1" x14ac:dyDescent="0.2">
      <c r="B68" s="123" t="s">
        <v>186</v>
      </c>
      <c r="C68" s="35">
        <f>ElecSingle_SC_3100kWh!K189</f>
        <v>0</v>
      </c>
      <c r="D68" s="35">
        <f>ElecSingle_SC_3100kWh!L189</f>
        <v>-0.18995111249132623</v>
      </c>
      <c r="E68" s="35">
        <f>ElecSingle_SC_3100kWh!M189</f>
        <v>2.3898870370752552</v>
      </c>
      <c r="F68" s="35">
        <f>ElecSingle_SC_3100kWh!N189</f>
        <v>11.485481460604179</v>
      </c>
      <c r="G68" s="35">
        <f>ElecSingle_SC_3100kWh!Q189</f>
        <v>13.90509559648177</v>
      </c>
      <c r="H68" s="35">
        <f>ElecSingle_SC_3100kWh!R189</f>
        <v>14.008016342776509</v>
      </c>
      <c r="I68" s="35">
        <f>ElecSingle_SC_3100kWh!S189</f>
        <v>16.592254432324488</v>
      </c>
      <c r="J68" s="35">
        <f>ElecSingle_SC_3100kWh!T189</f>
        <v>16.855736391237038</v>
      </c>
      <c r="K68" s="35">
        <f>ElecSingle_SC_3100kWh!U189</f>
        <v>16.486105842624763</v>
      </c>
      <c r="L68" s="35">
        <f>ElecSingle_SC_3100kWh!V189</f>
        <v>16.529685824397355</v>
      </c>
      <c r="M68" s="35">
        <f>ElecSingle_SC_3100kWh!W189</f>
        <v>15.149258026029942</v>
      </c>
      <c r="N68" s="27"/>
      <c r="O68" s="35">
        <f>ElecSingle_SC_3100kWh!Y189</f>
        <v>16.072618119862025</v>
      </c>
      <c r="P68" s="5"/>
      <c r="Q68" s="123" t="s">
        <v>186</v>
      </c>
      <c r="R68" s="35">
        <f>ElecMulti_SC_4200kWh!K189</f>
        <v>0</v>
      </c>
      <c r="S68" s="35">
        <f>ElecMulti_SC_4200kWh!L189</f>
        <v>-0.18995111249132623</v>
      </c>
      <c r="T68" s="35">
        <f>ElecMulti_SC_4200kWh!M189</f>
        <v>2.3898870370752552</v>
      </c>
      <c r="U68" s="35">
        <f>ElecMulti_SC_4200kWh!N189</f>
        <v>11.485481460604179</v>
      </c>
      <c r="V68" s="35">
        <f>ElecMulti_SC_4200kWh!Q189</f>
        <v>13.90509559648177</v>
      </c>
      <c r="W68" s="35">
        <f>ElecMulti_SC_4200kWh!R189</f>
        <v>14.008016342776509</v>
      </c>
      <c r="X68" s="35">
        <f>ElecMulti_SC_4200kWh!S189</f>
        <v>16.592254432324488</v>
      </c>
      <c r="Y68" s="35">
        <f>ElecMulti_SC_4200kWh!T189</f>
        <v>16.855736391237038</v>
      </c>
      <c r="Z68" s="35">
        <f>ElecMulti_SC_4200kWh!U189</f>
        <v>16.486105842624763</v>
      </c>
      <c r="AA68" s="35">
        <f>ElecMulti_SC_4200kWh!V189</f>
        <v>16.529685824397355</v>
      </c>
      <c r="AB68" s="35">
        <f>ElecMulti_SC_4200kWh!W189</f>
        <v>15.149258026029942</v>
      </c>
      <c r="AC68" s="27"/>
      <c r="AD68" s="35">
        <f>ElecMulti_SC_4200kWh!Y189</f>
        <v>16.072618119862025</v>
      </c>
      <c r="AF68" s="123" t="s">
        <v>186</v>
      </c>
      <c r="AG68" s="35">
        <f>Gas_SC_12000kWh!K189</f>
        <v>0</v>
      </c>
      <c r="AH68" s="35">
        <f>Gas_SC_12000kWh!L189</f>
        <v>-0.14839729644435984</v>
      </c>
      <c r="AI68" s="35">
        <f>Gas_SC_12000kWh!M189</f>
        <v>1.899695256253338</v>
      </c>
      <c r="AJ68" s="35">
        <f>Gas_SC_12000kWh!N189</f>
        <v>12.665365920990933</v>
      </c>
      <c r="AK68" s="35">
        <f>Gas_SC_12000kWh!Q189</f>
        <v>14.640709693750987</v>
      </c>
      <c r="AL68" s="35">
        <f>Gas_SC_12000kWh!R189</f>
        <v>14.927787132222536</v>
      </c>
      <c r="AM68" s="35">
        <f>Gas_SC_12000kWh!S189</f>
        <v>17.170757060355502</v>
      </c>
      <c r="AN68" s="35">
        <f>Gas_SC_12000kWh!T189</f>
        <v>11.164989866554466</v>
      </c>
      <c r="AO68" s="35">
        <f>Gas_SC_12000kWh!U189</f>
        <v>10.900121345430581</v>
      </c>
      <c r="AP68" s="35">
        <f>Gas_SC_12000kWh!V189</f>
        <v>7.9767627265742549</v>
      </c>
      <c r="AQ68" s="35">
        <f>Gas_SC_12000kWh!W189</f>
        <v>3.3826300925037529</v>
      </c>
      <c r="AR68" s="27"/>
      <c r="AS68" s="35">
        <f>Gas_SC_12000kWh!Y189</f>
        <v>3.4563122415280962</v>
      </c>
      <c r="AT68" s="5"/>
      <c r="AU68" s="123" t="s">
        <v>186</v>
      </c>
      <c r="AV68" s="35">
        <f t="shared" si="67"/>
        <v>0</v>
      </c>
      <c r="AW68" s="35">
        <f t="shared" si="68"/>
        <v>-0.33834840893568607</v>
      </c>
      <c r="AX68" s="35">
        <f t="shared" si="69"/>
        <v>4.2895822933285928</v>
      </c>
      <c r="AY68" s="35">
        <f t="shared" si="70"/>
        <v>24.150847381595113</v>
      </c>
      <c r="AZ68" s="35">
        <f t="shared" si="71"/>
        <v>28.545805290232757</v>
      </c>
      <c r="BA68" s="35">
        <f t="shared" si="72"/>
        <v>28.935803474999044</v>
      </c>
      <c r="BB68" s="35">
        <f t="shared" si="61"/>
        <v>33.763011492679993</v>
      </c>
      <c r="BC68" s="35">
        <f t="shared" si="62"/>
        <v>28.020726257791502</v>
      </c>
      <c r="BD68" s="35">
        <f t="shared" si="63"/>
        <v>27.386227188055344</v>
      </c>
      <c r="BE68" s="35">
        <f t="shared" si="64"/>
        <v>24.506448550971609</v>
      </c>
      <c r="BF68" s="35">
        <f t="shared" si="65"/>
        <v>18.531888118533693</v>
      </c>
      <c r="BG68" s="27"/>
      <c r="BH68" s="35">
        <f t="shared" si="66"/>
        <v>19.52893036139012</v>
      </c>
    </row>
    <row r="69" spans="2:60" s="166" customFormat="1" ht="10.5" customHeight="1" x14ac:dyDescent="0.2">
      <c r="B69" s="123" t="s">
        <v>187</v>
      </c>
      <c r="C69" s="35">
        <f>ElecSingle_SC_3100kWh!K190</f>
        <v>13.745800000000001</v>
      </c>
      <c r="D69" s="35">
        <f>ElecSingle_SC_3100kWh!L190</f>
        <v>13.920648727984345</v>
      </c>
      <c r="E69" s="35">
        <f>ElecSingle_SC_3100kWh!M190</f>
        <v>14.122397260273971</v>
      </c>
      <c r="F69" s="35">
        <f>ElecSingle_SC_3100kWh!N190</f>
        <v>14.243446379647756</v>
      </c>
      <c r="G69" s="35">
        <f>ElecSingle_SC_3100kWh!Q190</f>
        <v>14.404845205479452</v>
      </c>
      <c r="H69" s="35">
        <f>ElecSingle_SC_3100kWh!R190</f>
        <v>14.512444422700584</v>
      </c>
      <c r="I69" s="35">
        <f>ElecSingle_SC_3100kWh!S190</f>
        <v>14.593143835616443</v>
      </c>
      <c r="J69" s="35">
        <f>ElecSingle_SC_3100kWh!T190</f>
        <v>14.633493542074357</v>
      </c>
      <c r="K69" s="35">
        <f>ElecSingle_SC_3100kWh!U190</f>
        <v>14.714192954990212</v>
      </c>
      <c r="L69" s="35">
        <f>ElecSingle_SC_3100kWh!V190</f>
        <v>14.983190998043055</v>
      </c>
      <c r="M69" s="35">
        <f>ElecSingle_SC_3100kWh!W190</f>
        <v>15.427037769080238</v>
      </c>
      <c r="N69" s="27"/>
      <c r="O69" s="35">
        <f>ElecSingle_SC_3100kWh!Y190</f>
        <v>16.207132093933463</v>
      </c>
      <c r="P69" s="5"/>
      <c r="Q69" s="123" t="s">
        <v>187</v>
      </c>
      <c r="R69" s="35">
        <f>ElecMulti_SC_4200kWh!K190</f>
        <v>13.745800000000001</v>
      </c>
      <c r="S69" s="35">
        <f>ElecMulti_SC_4200kWh!L190</f>
        <v>13.920648727984345</v>
      </c>
      <c r="T69" s="35">
        <f>ElecMulti_SC_4200kWh!M190</f>
        <v>14.122397260273971</v>
      </c>
      <c r="U69" s="35">
        <f>ElecMulti_SC_4200kWh!N190</f>
        <v>14.243446379647756</v>
      </c>
      <c r="V69" s="35">
        <f>ElecMulti_SC_4200kWh!Q190</f>
        <v>14.404845205479452</v>
      </c>
      <c r="W69" s="35">
        <f>ElecMulti_SC_4200kWh!R190</f>
        <v>14.512444422700584</v>
      </c>
      <c r="X69" s="35">
        <f>ElecMulti_SC_4200kWh!S190</f>
        <v>14.593143835616443</v>
      </c>
      <c r="Y69" s="35">
        <f>ElecMulti_SC_4200kWh!T190</f>
        <v>14.633493542074357</v>
      </c>
      <c r="Z69" s="35">
        <f>ElecMulti_SC_4200kWh!U190</f>
        <v>14.714192954990212</v>
      </c>
      <c r="AA69" s="35">
        <f>ElecMulti_SC_4200kWh!V190</f>
        <v>14.983190998043055</v>
      </c>
      <c r="AB69" s="35">
        <f>ElecMulti_SC_4200kWh!W190</f>
        <v>15.427037769080238</v>
      </c>
      <c r="AC69" s="27"/>
      <c r="AD69" s="35">
        <f>ElecMulti_SC_4200kWh!Y190</f>
        <v>16.207132093933463</v>
      </c>
      <c r="AF69" s="123" t="s">
        <v>187</v>
      </c>
      <c r="AG69" s="35">
        <f>Gas_SC_12000kWh!K190</f>
        <v>13.440300000000006</v>
      </c>
      <c r="AH69" s="35">
        <f>Gas_SC_12000kWh!L190</f>
        <v>13.611262720156558</v>
      </c>
      <c r="AI69" s="35">
        <f>Gas_SC_12000kWh!M190</f>
        <v>13.808527397260272</v>
      </c>
      <c r="AJ69" s="35">
        <f>Gas_SC_12000kWh!N190</f>
        <v>13.926886203522512</v>
      </c>
      <c r="AK69" s="35">
        <f>Gas_SC_12000kWh!Q190</f>
        <v>14.084697945205479</v>
      </c>
      <c r="AL69" s="35">
        <f>Gas_SC_12000kWh!R190</f>
        <v>14.189905772994129</v>
      </c>
      <c r="AM69" s="35">
        <f>Gas_SC_12000kWh!S190</f>
        <v>14.268811643835617</v>
      </c>
      <c r="AN69" s="35">
        <f>Gas_SC_12000kWh!T190</f>
        <v>14.30826457925636</v>
      </c>
      <c r="AO69" s="35">
        <f>Gas_SC_12000kWh!U190</f>
        <v>14.387170450097843</v>
      </c>
      <c r="AP69" s="35">
        <f>Gas_SC_12000kWh!V190</f>
        <v>14.65019001956947</v>
      </c>
      <c r="AQ69" s="35">
        <f>Gas_SC_12000kWh!W190</f>
        <v>15.084172309197649</v>
      </c>
      <c r="AR69" s="27"/>
      <c r="AS69" s="35">
        <f>Gas_SC_12000kWh!Y190</f>
        <v>15.846929060665362</v>
      </c>
      <c r="AT69" s="5"/>
      <c r="AU69" s="123" t="s">
        <v>187</v>
      </c>
      <c r="AV69" s="35">
        <f t="shared" si="67"/>
        <v>27.186100000000007</v>
      </c>
      <c r="AW69" s="35">
        <f t="shared" si="68"/>
        <v>27.531911448140903</v>
      </c>
      <c r="AX69" s="35">
        <f t="shared" si="69"/>
        <v>27.930924657534241</v>
      </c>
      <c r="AY69" s="35">
        <f t="shared" si="70"/>
        <v>28.170332583170268</v>
      </c>
      <c r="AZ69" s="35">
        <f t="shared" si="71"/>
        <v>28.489543150684931</v>
      </c>
      <c r="BA69" s="35">
        <f t="shared" si="72"/>
        <v>28.702350195694713</v>
      </c>
      <c r="BB69" s="35">
        <f t="shared" si="61"/>
        <v>28.86195547945206</v>
      </c>
      <c r="BC69" s="35">
        <f t="shared" si="62"/>
        <v>28.941758121330714</v>
      </c>
      <c r="BD69" s="35">
        <f t="shared" si="63"/>
        <v>29.101363405088055</v>
      </c>
      <c r="BE69" s="35">
        <f t="shared" si="64"/>
        <v>29.633381017612525</v>
      </c>
      <c r="BF69" s="35">
        <f t="shared" si="65"/>
        <v>30.511210078277887</v>
      </c>
      <c r="BG69" s="27"/>
      <c r="BH69" s="35">
        <f t="shared" si="66"/>
        <v>32.054061154598827</v>
      </c>
    </row>
    <row r="70" spans="2:60" s="166" customFormat="1" ht="10.5" customHeight="1" x14ac:dyDescent="0.2">
      <c r="B70" s="123" t="s">
        <v>188</v>
      </c>
      <c r="C70" s="35">
        <f>ElecSingle_SC_3100kWh!K191</f>
        <v>28.259994130657365</v>
      </c>
      <c r="D70" s="35">
        <f>ElecSingle_SC_3100kWh!L191</f>
        <v>27.921222087001279</v>
      </c>
      <c r="E70" s="35">
        <f>ElecSingle_SC_3100kWh!M191</f>
        <v>30.186225866733395</v>
      </c>
      <c r="F70" s="35">
        <f>ElecSingle_SC_3100kWh!N191</f>
        <v>31.716208428030939</v>
      </c>
      <c r="G70" s="35">
        <f>ElecSingle_SC_3100kWh!Q191</f>
        <v>35.227711932521892</v>
      </c>
      <c r="H70" s="35">
        <f>ElecSingle_SC_3100kWh!R191</f>
        <v>34.070933135623299</v>
      </c>
      <c r="I70" s="35">
        <f>ElecSingle_SC_3100kWh!S191</f>
        <v>34.170019575177868</v>
      </c>
      <c r="J70" s="35">
        <f>ElecSingle_SC_3100kWh!T191</f>
        <v>33.133311939016487</v>
      </c>
      <c r="K70" s="35">
        <f>ElecSingle_SC_3100kWh!U191</f>
        <v>36.166396428184363</v>
      </c>
      <c r="L70" s="35">
        <f>ElecSingle_SC_3100kWh!V191</f>
        <v>39.22322881017957</v>
      </c>
      <c r="M70" s="35">
        <f>ElecSingle_SC_3100kWh!W191</f>
        <v>55.740441973657539</v>
      </c>
      <c r="N70" s="27"/>
      <c r="O70" s="35">
        <f>ElecSingle_SC_3100kWh!Y191</f>
        <v>94.934751720718509</v>
      </c>
      <c r="P70" s="5"/>
      <c r="Q70" s="123" t="s">
        <v>188</v>
      </c>
      <c r="R70" s="35">
        <f>ElecMulti_SC_4200kWh!K191</f>
        <v>33.832107170552689</v>
      </c>
      <c r="S70" s="35">
        <f>ElecMulti_SC_4200kWh!L191</f>
        <v>33.377573874807595</v>
      </c>
      <c r="T70" s="35">
        <f>ElecMulti_SC_4200kWh!M191</f>
        <v>36.781602257067775</v>
      </c>
      <c r="U70" s="35">
        <f>ElecMulti_SC_4200kWh!N191</f>
        <v>38.699276668723613</v>
      </c>
      <c r="V70" s="35">
        <f>ElecMulti_SC_4200kWh!Q191</f>
        <v>43.175565741282966</v>
      </c>
      <c r="W70" s="35">
        <f>ElecMulti_SC_4200kWh!R191</f>
        <v>41.542849793773087</v>
      </c>
      <c r="X70" s="35">
        <f>ElecMulti_SC_4200kWh!S191</f>
        <v>41.578041722772362</v>
      </c>
      <c r="Y70" s="35">
        <f>ElecMulti_SC_4200kWh!T191</f>
        <v>40.020012099272662</v>
      </c>
      <c r="Z70" s="35">
        <f>ElecMulti_SC_4200kWh!U191</f>
        <v>43.897325126036755</v>
      </c>
      <c r="AA70" s="35">
        <f>ElecMulti_SC_4200kWh!V191</f>
        <v>48.14738553495129</v>
      </c>
      <c r="AB70" s="35">
        <f>ElecMulti_SC_4200kWh!W191</f>
        <v>68.21987211085235</v>
      </c>
      <c r="AC70" s="27"/>
      <c r="AD70" s="35">
        <f>ElecMulti_SC_4200kWh!Y191</f>
        <v>118.25682420701278</v>
      </c>
      <c r="AF70" s="123" t="s">
        <v>188</v>
      </c>
      <c r="AG70" s="35">
        <f>Gas_SC_12000kWh!K191</f>
        <v>24.822350619675547</v>
      </c>
      <c r="AH70" s="35">
        <f>Gas_SC_12000kWh!L191</f>
        <v>24.783248321001146</v>
      </c>
      <c r="AI70" s="35">
        <f>Gas_SC_12000kWh!M191</f>
        <v>26.257052399554038</v>
      </c>
      <c r="AJ70" s="35">
        <f>Gas_SC_12000kWh!N191</f>
        <v>28.512657496712563</v>
      </c>
      <c r="AK70" s="35">
        <f>Gas_SC_12000kWh!Q191</f>
        <v>31.210589580375522</v>
      </c>
      <c r="AL70" s="35">
        <f>Gas_SC_12000kWh!R191</f>
        <v>28.360614673176428</v>
      </c>
      <c r="AM70" s="35">
        <f>Gas_SC_12000kWh!S191</f>
        <v>27.364765218465969</v>
      </c>
      <c r="AN70" s="35">
        <f>Gas_SC_12000kWh!T191</f>
        <v>23.914262738594708</v>
      </c>
      <c r="AO70" s="35">
        <f>Gas_SC_12000kWh!U191</f>
        <v>26.163375175139418</v>
      </c>
      <c r="AP70" s="35">
        <f>Gas_SC_12000kWh!V191</f>
        <v>30.675959908026993</v>
      </c>
      <c r="AQ70" s="35">
        <f>Gas_SC_12000kWh!W191</f>
        <v>51.805542806254827</v>
      </c>
      <c r="AR70" s="27"/>
      <c r="AS70" s="35">
        <f>Gas_SC_12000kWh!Y191</f>
        <v>98.831552625653174</v>
      </c>
      <c r="AT70" s="5"/>
      <c r="AU70" s="123" t="s">
        <v>188</v>
      </c>
      <c r="AV70" s="35">
        <f t="shared" si="67"/>
        <v>53.082344750332908</v>
      </c>
      <c r="AW70" s="35">
        <f t="shared" si="68"/>
        <v>52.704470408002422</v>
      </c>
      <c r="AX70" s="35">
        <f t="shared" si="69"/>
        <v>56.443278266287436</v>
      </c>
      <c r="AY70" s="35">
        <f t="shared" si="70"/>
        <v>60.228865924743502</v>
      </c>
      <c r="AZ70" s="35">
        <f t="shared" si="71"/>
        <v>66.438301512897411</v>
      </c>
      <c r="BA70" s="35">
        <f t="shared" si="72"/>
        <v>62.431547808799728</v>
      </c>
      <c r="BB70" s="35">
        <f t="shared" si="61"/>
        <v>61.534784793643837</v>
      </c>
      <c r="BC70" s="35">
        <f t="shared" si="62"/>
        <v>57.047574677611195</v>
      </c>
      <c r="BD70" s="35">
        <f t="shared" si="63"/>
        <v>62.329771603323778</v>
      </c>
      <c r="BE70" s="35">
        <f t="shared" si="64"/>
        <v>69.89918871820656</v>
      </c>
      <c r="BF70" s="35">
        <f t="shared" si="65"/>
        <v>107.54598477991237</v>
      </c>
      <c r="BG70" s="27"/>
      <c r="BH70" s="35">
        <f t="shared" si="66"/>
        <v>193.76630434637167</v>
      </c>
    </row>
    <row r="71" spans="2:60" s="166" customFormat="1" ht="10.5" customHeight="1" x14ac:dyDescent="0.2">
      <c r="B71" s="123" t="s">
        <v>189</v>
      </c>
      <c r="C71" s="35">
        <f>ElecSingle_SC_3100kWh!K192</f>
        <v>10.198999242406646</v>
      </c>
      <c r="D71" s="35">
        <f>ElecSingle_SC_3100kWh!L192</f>
        <v>10.083314739812485</v>
      </c>
      <c r="E71" s="35">
        <f>ElecSingle_SC_3100kWh!M192</f>
        <v>10.883321554204937</v>
      </c>
      <c r="F71" s="35">
        <f>ElecSingle_SC_3100kWh!N192</f>
        <v>11.423421480869928</v>
      </c>
      <c r="G71" s="35">
        <f>ElecSingle_SC_3100kWh!Q192</f>
        <v>12.660764225201641</v>
      </c>
      <c r="H71" s="35">
        <f>ElecSingle_SC_3100kWh!R192</f>
        <v>12.256265729946378</v>
      </c>
      <c r="I71" s="35">
        <f>ElecSingle_SC_3100kWh!S192</f>
        <v>12.292655435103111</v>
      </c>
      <c r="J71" s="35">
        <f>ElecSingle_SC_3100kWh!T192</f>
        <v>11.92905684132829</v>
      </c>
      <c r="K71" s="35">
        <f>ElecSingle_SC_3100kWh!U192</f>
        <v>12.996682766766225</v>
      </c>
      <c r="L71" s="35">
        <f>ElecSingle_SC_3100kWh!V192</f>
        <v>14.076302525620884</v>
      </c>
      <c r="M71" s="35">
        <f>ElecSingle_SC_3100kWh!W192</f>
        <v>19.890338552859848</v>
      </c>
      <c r="N71" s="27"/>
      <c r="O71" s="35">
        <f>ElecSingle_SC_3100kWh!Y192</f>
        <v>33.681391083174709</v>
      </c>
      <c r="P71" s="5"/>
      <c r="Q71" s="123" t="s">
        <v>189</v>
      </c>
      <c r="R71" s="35">
        <f>ElecMulti_SC_4200kWh!K192</f>
        <v>12.237809914632464</v>
      </c>
      <c r="S71" s="35">
        <f>ElecMulti_SC_4200kWh!L192</f>
        <v>12.080358567096381</v>
      </c>
      <c r="T71" s="35">
        <f>ElecMulti_SC_4200kWh!M192</f>
        <v>13.288790544989686</v>
      </c>
      <c r="U71" s="35">
        <f>ElecMulti_SC_4200kWh!N192</f>
        <v>13.969709224104179</v>
      </c>
      <c r="V71" s="35">
        <f>ElecMulti_SC_4200kWh!Q192</f>
        <v>15.556782010939202</v>
      </c>
      <c r="W71" s="35">
        <f>ElecMulti_SC_4200kWh!R192</f>
        <v>14.981125104552756</v>
      </c>
      <c r="X71" s="35">
        <f>ElecMulti_SC_4200kWh!S192</f>
        <v>14.995140848619362</v>
      </c>
      <c r="Y71" s="35">
        <f>ElecMulti_SC_4200kWh!T192</f>
        <v>14.444609408444137</v>
      </c>
      <c r="Z71" s="35">
        <f>ElecMulti_SC_4200kWh!U192</f>
        <v>15.818169939410097</v>
      </c>
      <c r="AA71" s="35">
        <f>ElecMulti_SC_4200kWh!V192</f>
        <v>17.327275092518867</v>
      </c>
      <c r="AB71" s="35">
        <f>ElecMulti_SC_4200kWh!W192</f>
        <v>24.438574370224824</v>
      </c>
      <c r="AC71" s="27"/>
      <c r="AD71" s="35">
        <f>ElecMulti_SC_4200kWh!Y192</f>
        <v>42.159392048380305</v>
      </c>
      <c r="AF71" s="123" t="s">
        <v>189</v>
      </c>
      <c r="AG71" s="35">
        <f>Gas_SC_12000kWh!K192</f>
        <v>9.0983231606131323</v>
      </c>
      <c r="AH71" s="35">
        <f>Gas_SC_12000kWh!L192</f>
        <v>9.0877119718802266</v>
      </c>
      <c r="AI71" s="35">
        <f>Gas_SC_12000kWh!M192</f>
        <v>9.616281337394744</v>
      </c>
      <c r="AJ71" s="35">
        <f>Gas_SC_12000kWh!N192</f>
        <v>10.421683131621787</v>
      </c>
      <c r="AK71" s="35">
        <f>Gas_SC_12000kWh!Q192</f>
        <v>11.385339814271807</v>
      </c>
      <c r="AL71" s="35">
        <f>Gas_SC_12000kWh!R192</f>
        <v>10.372642364681072</v>
      </c>
      <c r="AM71" s="35">
        <f>Gas_SC_12000kWh!S192</f>
        <v>10.019597873948353</v>
      </c>
      <c r="AN71" s="35">
        <f>Gas_SC_12000kWh!T192</f>
        <v>8.7918087149382291</v>
      </c>
      <c r="AO71" s="35">
        <f>Gas_SC_12000kWh!U192</f>
        <v>9.5941346693714404</v>
      </c>
      <c r="AP71" s="35">
        <f>Gas_SC_12000kWh!V192</f>
        <v>11.205937079332832</v>
      </c>
      <c r="AQ71" s="35">
        <f>Gas_SC_12000kWh!W192</f>
        <v>18.737541924122656</v>
      </c>
      <c r="AR71" s="27"/>
      <c r="AS71" s="35">
        <f>Gas_SC_12000kWh!Y192</f>
        <v>35.495951353859155</v>
      </c>
      <c r="AT71" s="5"/>
      <c r="AU71" s="123" t="s">
        <v>189</v>
      </c>
      <c r="AV71" s="35">
        <f t="shared" si="67"/>
        <v>19.297322403019777</v>
      </c>
      <c r="AW71" s="35">
        <f t="shared" si="68"/>
        <v>19.171026711692711</v>
      </c>
      <c r="AX71" s="35">
        <f t="shared" si="69"/>
        <v>20.499602891599679</v>
      </c>
      <c r="AY71" s="35">
        <f t="shared" si="70"/>
        <v>21.845104612491717</v>
      </c>
      <c r="AZ71" s="35">
        <f t="shared" si="71"/>
        <v>24.046104039473448</v>
      </c>
      <c r="BA71" s="35">
        <f t="shared" si="72"/>
        <v>22.628908094627448</v>
      </c>
      <c r="BB71" s="35">
        <f t="shared" si="61"/>
        <v>22.312253309051464</v>
      </c>
      <c r="BC71" s="35">
        <f t="shared" si="62"/>
        <v>20.720865556266517</v>
      </c>
      <c r="BD71" s="35">
        <f t="shared" si="63"/>
        <v>22.590817436137666</v>
      </c>
      <c r="BE71" s="35">
        <f t="shared" si="64"/>
        <v>25.282239604953716</v>
      </c>
      <c r="BF71" s="35">
        <f t="shared" si="65"/>
        <v>38.627880476982504</v>
      </c>
      <c r="BG71" s="27"/>
      <c r="BH71" s="35">
        <f t="shared" si="66"/>
        <v>69.177342437033872</v>
      </c>
    </row>
    <row r="72" spans="2:60" s="166" customFormat="1" ht="10.5" customHeight="1" x14ac:dyDescent="0.2">
      <c r="B72" s="162" t="s">
        <v>190</v>
      </c>
      <c r="C72" s="35">
        <f>ElecSingle_SC_3100kWh!K193</f>
        <v>5.8833825796880115</v>
      </c>
      <c r="D72" s="35">
        <f>ElecSingle_SC_3100kWh!L193</f>
        <v>5.7811945368181537</v>
      </c>
      <c r="E72" s="35">
        <f>ElecSingle_SC_3100kWh!M193</f>
        <v>6.4585519780370522</v>
      </c>
      <c r="F72" s="35">
        <f>ElecSingle_SC_3100kWh!N193</f>
        <v>6.8805116928401144</v>
      </c>
      <c r="G72" s="35">
        <f>ElecSingle_SC_3100kWh!Q193</f>
        <v>7.7280958519178506</v>
      </c>
      <c r="H72" s="35">
        <f>ElecSingle_SC_3100kWh!R193</f>
        <v>7.3911943177125599</v>
      </c>
      <c r="I72" s="35">
        <f>ElecSingle_SC_3100kWh!S193</f>
        <v>7.4151052717152792</v>
      </c>
      <c r="J72" s="35">
        <f>ElecSingle_SC_3100kWh!T193</f>
        <v>7.0839032717899135</v>
      </c>
      <c r="K72" s="35">
        <f>ElecSingle_SC_3100kWh!U193</f>
        <v>7.7726171500394772</v>
      </c>
      <c r="L72" s="35">
        <f>ElecSingle_SC_3100kWh!V193</f>
        <v>8.602865353060773</v>
      </c>
      <c r="M72" s="35">
        <f>ElecSingle_SC_3100kWh!W193</f>
        <v>12.373346110027262</v>
      </c>
      <c r="N72" s="27"/>
      <c r="O72" s="35">
        <f>ElecSingle_SC_3100kWh!Y193</f>
        <v>22.921282433697264</v>
      </c>
      <c r="P72" s="5"/>
      <c r="Q72" s="162" t="s">
        <v>190</v>
      </c>
      <c r="R72" s="35">
        <f>ElecMulti_SC_4200kWh!K193</f>
        <v>7.3705241243294788</v>
      </c>
      <c r="S72" s="35">
        <f>ElecMulti_SC_4200kWh!L193</f>
        <v>7.2315479506528932</v>
      </c>
      <c r="T72" s="35">
        <f>ElecMulti_SC_4200kWh!M193</f>
        <v>8.0915435112707907</v>
      </c>
      <c r="U72" s="35">
        <f>ElecMulti_SC_4200kWh!N193</f>
        <v>8.6240516563502876</v>
      </c>
      <c r="V72" s="35">
        <f>ElecMulti_SC_4200kWh!Q193</f>
        <v>9.7185597504873549</v>
      </c>
      <c r="W72" s="35">
        <f>ElecMulti_SC_4200kWh!R193</f>
        <v>9.2613186507872047</v>
      </c>
      <c r="X72" s="35">
        <f>ElecMulti_SC_4200kWh!S193</f>
        <v>9.2589146577191563</v>
      </c>
      <c r="Y72" s="35">
        <f>ElecMulti_SC_4200kWh!T193</f>
        <v>8.787366321282315</v>
      </c>
      <c r="Z72" s="35">
        <f>ElecMulti_SC_4200kWh!U193</f>
        <v>9.6846562136750816</v>
      </c>
      <c r="AA72" s="35">
        <f>ElecMulti_SC_4200kWh!V193</f>
        <v>10.861915480686799</v>
      </c>
      <c r="AB72" s="35">
        <f>ElecMulti_SC_4200kWh!W193</f>
        <v>15.73990337672736</v>
      </c>
      <c r="AC72" s="27"/>
      <c r="AD72" s="35">
        <f>ElecMulti_SC_4200kWh!Y193</f>
        <v>29.237868692279573</v>
      </c>
      <c r="AF72" s="162" t="s">
        <v>190</v>
      </c>
      <c r="AG72" s="35">
        <f>Gas_SC_12000kWh!K193</f>
        <v>5.218336010914256</v>
      </c>
      <c r="AH72" s="35">
        <f>Gas_SC_12000kWh!L193</f>
        <v>5.2098078716511704</v>
      </c>
      <c r="AI72" s="35">
        <f>Gas_SC_12000kWh!M193</f>
        <v>5.5613830105834028</v>
      </c>
      <c r="AJ72" s="35">
        <f>Gas_SC_12000kWh!N193</f>
        <v>6.1809542690474029</v>
      </c>
      <c r="AK72" s="35">
        <f>Gas_SC_12000kWh!Q193</f>
        <v>6.8444250955296111</v>
      </c>
      <c r="AL72" s="35">
        <f>Gas_SC_12000kWh!R193</f>
        <v>6.0705626870854177</v>
      </c>
      <c r="AM72" s="35">
        <f>Gas_SC_12000kWh!S193</f>
        <v>5.7846811683240151</v>
      </c>
      <c r="AN72" s="35">
        <f>Gas_SC_12000kWh!T193</f>
        <v>4.8775767049748326</v>
      </c>
      <c r="AO72" s="35">
        <f>Gas_SC_12000kWh!U193</f>
        <v>5.5822598959299849</v>
      </c>
      <c r="AP72" s="35">
        <f>Gas_SC_12000kWh!V193</f>
        <v>6.8306052992790258</v>
      </c>
      <c r="AQ72" s="35">
        <f>Gas_SC_12000kWh!W193</f>
        <v>11.848947278548135</v>
      </c>
      <c r="AR72" s="27"/>
      <c r="AS72" s="35">
        <f>Gas_SC_12000kWh!Y193</f>
        <v>24.827648122521914</v>
      </c>
      <c r="AT72" s="5"/>
      <c r="AU72" s="162" t="s">
        <v>190</v>
      </c>
      <c r="AV72" s="35">
        <f t="shared" si="67"/>
        <v>11.101718590602268</v>
      </c>
      <c r="AW72" s="35">
        <f t="shared" si="68"/>
        <v>10.991002408469324</v>
      </c>
      <c r="AX72" s="35">
        <f t="shared" si="69"/>
        <v>12.019934988620456</v>
      </c>
      <c r="AY72" s="35">
        <f t="shared" si="70"/>
        <v>13.061465961887517</v>
      </c>
      <c r="AZ72" s="35">
        <f t="shared" si="71"/>
        <v>14.572520947447462</v>
      </c>
      <c r="BA72" s="35">
        <f t="shared" si="72"/>
        <v>13.461757004797978</v>
      </c>
      <c r="BB72" s="35">
        <f t="shared" si="61"/>
        <v>13.199786440039293</v>
      </c>
      <c r="BC72" s="35">
        <f t="shared" si="62"/>
        <v>11.961479976764746</v>
      </c>
      <c r="BD72" s="35">
        <f t="shared" si="63"/>
        <v>13.354877045969463</v>
      </c>
      <c r="BE72" s="35">
        <f t="shared" si="64"/>
        <v>15.4334706523398</v>
      </c>
      <c r="BF72" s="35">
        <f t="shared" si="65"/>
        <v>24.222293388575395</v>
      </c>
      <c r="BG72" s="27"/>
      <c r="BH72" s="35">
        <f t="shared" si="66"/>
        <v>47.748930556219179</v>
      </c>
    </row>
    <row r="73" spans="2:60" s="166" customFormat="1" ht="10.5" customHeight="1" x14ac:dyDescent="0.2">
      <c r="B73" s="123" t="s">
        <v>191</v>
      </c>
      <c r="C73" s="35">
        <f>ElecSingle_SC_3100kWh!K194</f>
        <v>542.67259466836924</v>
      </c>
      <c r="D73" s="35">
        <f>ElecSingle_SC_3100kWh!L194</f>
        <v>536.48175110916293</v>
      </c>
      <c r="E73" s="35">
        <f>ElecSingle_SC_3100kWh!M194</f>
        <v>579.26471296868033</v>
      </c>
      <c r="F73" s="35">
        <f>ElecSingle_SC_3100kWh!N194</f>
        <v>608.11297287166155</v>
      </c>
      <c r="G73" s="35">
        <f>ElecSingle_SC_3100kWh!Q194</f>
        <v>674.08383246464746</v>
      </c>
      <c r="H73" s="35">
        <f>ElecSingle_SC_3100kWh!R194</f>
        <v>652.45754523695985</v>
      </c>
      <c r="I73" s="35">
        <f>ElecSingle_SC_3100kWh!S194</f>
        <v>654.39670303969262</v>
      </c>
      <c r="J73" s="35">
        <f>ElecSingle_SC_3100kWh!T194</f>
        <v>634.92874085084497</v>
      </c>
      <c r="K73" s="35">
        <f>ElecSingle_SC_3100kWh!U194</f>
        <v>691.80826970027465</v>
      </c>
      <c r="L73" s="35">
        <f>ElecSingle_SC_3100kWh!V194</f>
        <v>749.46058700408867</v>
      </c>
      <c r="M73" s="35">
        <f>ElecSingle_SC_3100kWh!W194</f>
        <v>1059.2328375366915</v>
      </c>
      <c r="N73" s="27"/>
      <c r="O73" s="35">
        <f>ElecSingle_SC_3100kWh!Y194</f>
        <v>1795.6253440649255</v>
      </c>
      <c r="P73" s="5"/>
      <c r="Q73" s="123" t="s">
        <v>191</v>
      </c>
      <c r="R73" s="35">
        <f>ElecMulti_SC_4200kWh!K194</f>
        <v>651.46551674406658</v>
      </c>
      <c r="S73" s="35">
        <f>ElecMulti_SC_4200kWh!L194</f>
        <v>643.03963096510472</v>
      </c>
      <c r="T73" s="35">
        <f>ElecMulti_SC_4200kWh!M194</f>
        <v>707.50128330190739</v>
      </c>
      <c r="U73" s="35">
        <f>ElecMulti_SC_4200kWh!N194</f>
        <v>743.87160186063716</v>
      </c>
      <c r="V73" s="35">
        <f>ElecMulti_SC_4200kWh!Q194</f>
        <v>828.49622212796953</v>
      </c>
      <c r="W73" s="35">
        <f>ElecMulti_SC_4200kWh!R194</f>
        <v>797.74126162774576</v>
      </c>
      <c r="X73" s="35">
        <f>ElecMulti_SC_4200kWh!S194</f>
        <v>798.47652807032887</v>
      </c>
      <c r="Y73" s="35">
        <f>ElecMulti_SC_4200kWh!T194</f>
        <v>769.02965274563599</v>
      </c>
      <c r="Z73" s="35">
        <f>ElecMulti_SC_4200kWh!U194</f>
        <v>842.21957230189219</v>
      </c>
      <c r="AA73" s="35">
        <f>ElecMulti_SC_4200kWh!V194</f>
        <v>922.82338576728216</v>
      </c>
      <c r="AB73" s="35">
        <f>ElecMulti_SC_4200kWh!W194</f>
        <v>1301.9801284194441</v>
      </c>
      <c r="AC73" s="27"/>
      <c r="AD73" s="35">
        <f>ElecMulti_SC_4200kWh!Y194</f>
        <v>2248.1523231312167</v>
      </c>
      <c r="AF73" s="123" t="s">
        <v>191</v>
      </c>
      <c r="AG73" s="35">
        <f>Gas_SC_12000kWh!K194</f>
        <v>484.07725193346113</v>
      </c>
      <c r="AH73" s="35">
        <f>Gas_SC_12000kWh!L194</f>
        <v>483.51024040735984</v>
      </c>
      <c r="AI73" s="35">
        <f>Gas_SC_12000kWh!M194</f>
        <v>511.68124434564146</v>
      </c>
      <c r="AJ73" s="35">
        <f>Gas_SC_12000kWh!N194</f>
        <v>554.690366212203</v>
      </c>
      <c r="AK73" s="35">
        <f>Gas_SC_12000kWh!Q194</f>
        <v>606.07258886022532</v>
      </c>
      <c r="AL73" s="35">
        <f>Gas_SC_12000kWh!R194</f>
        <v>551.99888269948804</v>
      </c>
      <c r="AM73" s="35">
        <f>Gas_SC_12000kWh!S194</f>
        <v>533.13171986984128</v>
      </c>
      <c r="AN73" s="35">
        <f>Gas_SC_12000kWh!T194</f>
        <v>467.60416004497654</v>
      </c>
      <c r="AO73" s="35">
        <f>Gas_SC_12000kWh!U194</f>
        <v>510.53650760595826</v>
      </c>
      <c r="AP73" s="35">
        <f>Gas_SC_12000kWh!V194</f>
        <v>596.61652375680455</v>
      </c>
      <c r="AQ73" s="35">
        <f>Gas_SC_12000kWh!W194</f>
        <v>998.03495699091184</v>
      </c>
      <c r="AR73" s="27"/>
      <c r="AS73" s="35">
        <f>Gas_SC_12000kWh!Y194</f>
        <v>1893.0348424472174</v>
      </c>
      <c r="AT73" s="5"/>
      <c r="AU73" s="123" t="s">
        <v>191</v>
      </c>
      <c r="AV73" s="35">
        <f t="shared" si="67"/>
        <v>1026.7498466018303</v>
      </c>
      <c r="AW73" s="35">
        <f t="shared" si="68"/>
        <v>1019.9919915165228</v>
      </c>
      <c r="AX73" s="35">
        <f t="shared" si="69"/>
        <v>1090.9459573143217</v>
      </c>
      <c r="AY73" s="35">
        <f t="shared" si="70"/>
        <v>1162.8033390838646</v>
      </c>
      <c r="AZ73" s="35">
        <f t="shared" si="71"/>
        <v>1280.1564213248728</v>
      </c>
      <c r="BA73" s="35">
        <f t="shared" si="72"/>
        <v>1204.4564279364479</v>
      </c>
      <c r="BB73" s="35">
        <f t="shared" si="61"/>
        <v>1187.5284229095339</v>
      </c>
      <c r="BC73" s="35">
        <f t="shared" si="62"/>
        <v>1102.5329008958215</v>
      </c>
      <c r="BD73" s="35">
        <f t="shared" si="63"/>
        <v>1202.344777306233</v>
      </c>
      <c r="BE73" s="35">
        <f t="shared" si="64"/>
        <v>1346.0771107608932</v>
      </c>
      <c r="BF73" s="35">
        <f t="shared" si="65"/>
        <v>2057.2677945276032</v>
      </c>
      <c r="BG73" s="27"/>
      <c r="BH73" s="35">
        <f t="shared" si="66"/>
        <v>3688.6601865121429</v>
      </c>
    </row>
    <row r="74" spans="2:60" s="166" customFormat="1" ht="10.5" customHeight="1" x14ac:dyDescent="0.2">
      <c r="B74"/>
      <c r="C74"/>
      <c r="D74"/>
      <c r="E74"/>
      <c r="F74"/>
      <c r="G74"/>
      <c r="H74"/>
      <c r="I74"/>
      <c r="J74"/>
      <c r="K74"/>
      <c r="L74"/>
      <c r="M74"/>
      <c r="N74"/>
      <c r="O74"/>
      <c r="P74" s="5"/>
      <c r="Q74"/>
      <c r="R74"/>
      <c r="S74"/>
      <c r="T74"/>
      <c r="U74"/>
      <c r="V74"/>
      <c r="W74"/>
      <c r="X74"/>
      <c r="Y74"/>
      <c r="Z74"/>
      <c r="AA74"/>
      <c r="AB74"/>
      <c r="AC74"/>
      <c r="AF74"/>
      <c r="AG74"/>
      <c r="AH74"/>
      <c r="AI74"/>
      <c r="AJ74"/>
      <c r="AK74"/>
      <c r="AL74"/>
      <c r="AM74"/>
      <c r="AN74"/>
      <c r="AO74"/>
      <c r="AP74"/>
      <c r="AQ74"/>
      <c r="AR74"/>
      <c r="AS74"/>
      <c r="AT74" s="5"/>
      <c r="AU74" s="123" t="s">
        <v>192</v>
      </c>
      <c r="AV74" s="35">
        <f>AV73*1.05</f>
        <v>1078.087338931922</v>
      </c>
      <c r="AW74" s="35">
        <f t="shared" ref="AW74:BC74" si="73">AW73*1.05</f>
        <v>1070.9915910923489</v>
      </c>
      <c r="AX74" s="35">
        <f t="shared" si="73"/>
        <v>1145.493255180038</v>
      </c>
      <c r="AY74" s="35">
        <f t="shared" si="73"/>
        <v>1220.9435060380579</v>
      </c>
      <c r="AZ74" s="35">
        <f t="shared" si="73"/>
        <v>1344.1642423911164</v>
      </c>
      <c r="BA74" s="35">
        <f t="shared" si="73"/>
        <v>1264.6792493332703</v>
      </c>
      <c r="BB74" s="35">
        <f t="shared" si="73"/>
        <v>1246.9048440550107</v>
      </c>
      <c r="BC74" s="35">
        <f t="shared" si="73"/>
        <v>1157.6595459406126</v>
      </c>
      <c r="BD74" s="35">
        <f t="shared" ref="BD74:BE74" si="74">BD73*1.05</f>
        <v>1262.4620161715447</v>
      </c>
      <c r="BE74" s="35">
        <f t="shared" si="74"/>
        <v>1413.3809662989379</v>
      </c>
      <c r="BF74" s="35">
        <f t="shared" ref="BF74" si="75">BF73*1.05</f>
        <v>2160.1311842539835</v>
      </c>
      <c r="BG74" s="27"/>
      <c r="BH74" s="35">
        <f>IFERROR(BH73*1.05,"-")</f>
        <v>3873.09319583775</v>
      </c>
    </row>
    <row r="75" spans="2:60" s="166" customFormat="1" ht="18" customHeight="1" x14ac:dyDescent="0.2">
      <c r="B75" s="172" t="s">
        <v>139</v>
      </c>
      <c r="C75" s="178"/>
      <c r="D75" s="178"/>
      <c r="E75" s="178"/>
      <c r="F75" s="178"/>
      <c r="G75" s="178"/>
      <c r="H75" s="178"/>
      <c r="I75" s="17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9"/>
      <c r="BG75" s="178"/>
      <c r="BH75" s="179"/>
    </row>
    <row r="76" spans="2:60" s="170" customFormat="1" ht="10.5" customHeight="1" x14ac:dyDescent="0.15">
      <c r="B76" s="323"/>
    </row>
    <row r="77" spans="2:60" s="106" customFormat="1" ht="10.5" customHeight="1" x14ac:dyDescent="0.2">
      <c r="B77" s="175" t="s">
        <v>113</v>
      </c>
      <c r="C77" s="180"/>
      <c r="D77" s="180"/>
      <c r="E77" s="180"/>
      <c r="F77" s="180"/>
      <c r="G77" s="180"/>
      <c r="H77" s="180"/>
      <c r="I77" s="180"/>
      <c r="J77" s="180"/>
      <c r="K77" s="180"/>
      <c r="L77" s="180"/>
      <c r="M77" s="180"/>
      <c r="N77" s="180"/>
      <c r="O77" s="181"/>
      <c r="P77" s="169"/>
      <c r="Q77" s="175" t="s">
        <v>114</v>
      </c>
      <c r="R77" s="180"/>
      <c r="S77" s="180"/>
      <c r="T77" s="180"/>
      <c r="U77" s="180"/>
      <c r="V77" s="180"/>
      <c r="W77" s="180"/>
      <c r="X77" s="180"/>
      <c r="Y77" s="180"/>
      <c r="Z77" s="180"/>
      <c r="AA77" s="180"/>
      <c r="AB77" s="180"/>
      <c r="AC77" s="180"/>
      <c r="AD77" s="181"/>
      <c r="AF77" s="175" t="s">
        <v>115</v>
      </c>
      <c r="AG77" s="180"/>
      <c r="AH77" s="180"/>
      <c r="AI77" s="180"/>
      <c r="AJ77" s="180"/>
      <c r="AK77" s="180"/>
      <c r="AL77" s="180"/>
      <c r="AM77" s="180"/>
      <c r="AN77" s="180"/>
      <c r="AO77" s="180"/>
      <c r="AP77" s="180"/>
      <c r="AQ77" s="180"/>
      <c r="AR77" s="180"/>
      <c r="AS77" s="181"/>
      <c r="AT77" s="169"/>
      <c r="AU77" s="175" t="s">
        <v>116</v>
      </c>
      <c r="AV77" s="180"/>
      <c r="AW77" s="180"/>
      <c r="AX77" s="180"/>
      <c r="AY77" s="180"/>
      <c r="AZ77" s="180"/>
      <c r="BA77" s="180"/>
      <c r="BB77" s="180"/>
      <c r="BC77" s="180"/>
      <c r="BD77" s="180"/>
      <c r="BE77" s="180"/>
      <c r="BF77" s="180"/>
      <c r="BG77" s="180"/>
      <c r="BH77" s="181"/>
    </row>
    <row r="78" spans="2:60" s="166" customFormat="1" ht="10.5" customHeight="1" x14ac:dyDescent="0.2">
      <c r="B78" s="169"/>
      <c r="C78" s="169"/>
      <c r="D78" s="169"/>
      <c r="E78" s="169"/>
      <c r="F78" s="169"/>
      <c r="G78" s="169"/>
      <c r="H78" s="169"/>
      <c r="I78" s="169"/>
      <c r="J78" s="169"/>
      <c r="K78" s="169"/>
      <c r="L78" s="169"/>
      <c r="M78" s="169"/>
      <c r="N78" s="169"/>
      <c r="O78" s="169"/>
      <c r="P78" s="169"/>
      <c r="Q78" s="169"/>
      <c r="R78" s="169"/>
      <c r="S78" s="169"/>
      <c r="T78" s="169"/>
      <c r="U78" s="169"/>
      <c r="V78" s="169"/>
      <c r="W78" s="169"/>
      <c r="X78" s="169"/>
      <c r="Y78" s="169"/>
      <c r="Z78" s="169"/>
      <c r="AA78" s="169"/>
      <c r="AB78" s="169"/>
      <c r="AC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row>
    <row r="79" spans="2:60" s="166" customFormat="1" ht="38.25" customHeight="1" x14ac:dyDescent="0.2">
      <c r="B79" s="81" t="s">
        <v>167</v>
      </c>
      <c r="C79" s="97" t="s">
        <v>168</v>
      </c>
      <c r="D79" s="97" t="s">
        <v>169</v>
      </c>
      <c r="E79" s="97" t="s">
        <v>170</v>
      </c>
      <c r="F79" s="97" t="s">
        <v>171</v>
      </c>
      <c r="G79" s="97" t="s">
        <v>172</v>
      </c>
      <c r="H79" s="97" t="s">
        <v>173</v>
      </c>
      <c r="I79" s="97" t="s">
        <v>174</v>
      </c>
      <c r="J79" s="97" t="s">
        <v>175</v>
      </c>
      <c r="K79" s="97" t="s">
        <v>176</v>
      </c>
      <c r="L79" s="97" t="s">
        <v>177</v>
      </c>
      <c r="M79" s="97" t="s">
        <v>178</v>
      </c>
      <c r="N79" s="27"/>
      <c r="O79" s="370" t="s">
        <v>179</v>
      </c>
      <c r="P79" s="5"/>
      <c r="Q79" s="81" t="s">
        <v>167</v>
      </c>
      <c r="R79" s="97" t="s">
        <v>168</v>
      </c>
      <c r="S79" s="97" t="s">
        <v>169</v>
      </c>
      <c r="T79" s="97" t="s">
        <v>170</v>
      </c>
      <c r="U79" s="97" t="s">
        <v>171</v>
      </c>
      <c r="V79" s="97" t="s">
        <v>172</v>
      </c>
      <c r="W79" s="97" t="s">
        <v>173</v>
      </c>
      <c r="X79" s="97" t="s">
        <v>174</v>
      </c>
      <c r="Y79" s="97" t="s">
        <v>175</v>
      </c>
      <c r="Z79" s="97" t="s">
        <v>176</v>
      </c>
      <c r="AA79" s="97" t="s">
        <v>177</v>
      </c>
      <c r="AB79" s="97" t="s">
        <v>178</v>
      </c>
      <c r="AC79" s="27"/>
      <c r="AD79" s="370" t="s">
        <v>179</v>
      </c>
      <c r="AF79" s="81" t="s">
        <v>167</v>
      </c>
      <c r="AG79" s="97" t="s">
        <v>168</v>
      </c>
      <c r="AH79" s="97" t="s">
        <v>169</v>
      </c>
      <c r="AI79" s="97" t="s">
        <v>170</v>
      </c>
      <c r="AJ79" s="97" t="s">
        <v>171</v>
      </c>
      <c r="AK79" s="97" t="s">
        <v>172</v>
      </c>
      <c r="AL79" s="97" t="s">
        <v>173</v>
      </c>
      <c r="AM79" s="97" t="s">
        <v>174</v>
      </c>
      <c r="AN79" s="97" t="s">
        <v>175</v>
      </c>
      <c r="AO79" s="97" t="s">
        <v>176</v>
      </c>
      <c r="AP79" s="97" t="s">
        <v>177</v>
      </c>
      <c r="AQ79" s="97" t="s">
        <v>178</v>
      </c>
      <c r="AR79" s="27"/>
      <c r="AS79" s="370" t="s">
        <v>179</v>
      </c>
      <c r="AT79" s="5"/>
      <c r="AU79" s="81" t="s">
        <v>167</v>
      </c>
      <c r="AV79" s="97" t="s">
        <v>168</v>
      </c>
      <c r="AW79" s="97" t="s">
        <v>169</v>
      </c>
      <c r="AX79" s="97" t="s">
        <v>170</v>
      </c>
      <c r="AY79" s="97" t="s">
        <v>171</v>
      </c>
      <c r="AZ79" s="97" t="s">
        <v>172</v>
      </c>
      <c r="BA79" s="97" t="s">
        <v>173</v>
      </c>
      <c r="BB79" s="97" t="s">
        <v>174</v>
      </c>
      <c r="BC79" s="97" t="s">
        <v>175</v>
      </c>
      <c r="BD79" s="97" t="s">
        <v>176</v>
      </c>
      <c r="BE79" s="97" t="s">
        <v>177</v>
      </c>
      <c r="BF79" s="97" t="s">
        <v>178</v>
      </c>
      <c r="BG79" s="27"/>
      <c r="BH79" s="370" t="s">
        <v>179</v>
      </c>
    </row>
    <row r="80" spans="2:60" s="166" customFormat="1" ht="10.5" customHeight="1" x14ac:dyDescent="0.2">
      <c r="B80" s="123" t="s">
        <v>180</v>
      </c>
      <c r="C80" s="35" t="str">
        <f>ElecSingle_PPM_Nil!K183</f>
        <v>-</v>
      </c>
      <c r="D80" s="35" t="str">
        <f>ElecSingle_PPM_Nil!L183</f>
        <v>-</v>
      </c>
      <c r="E80" s="35" t="str">
        <f>ElecSingle_PPM_Nil!M183</f>
        <v>-</v>
      </c>
      <c r="F80" s="35" t="str">
        <f>ElecSingle_PPM_Nil!N183</f>
        <v>-</v>
      </c>
      <c r="G80" s="35" t="str">
        <f>ElecSingle_PPM_Nil!Q183</f>
        <v>-</v>
      </c>
      <c r="H80" s="35" t="str">
        <f>ElecSingle_PPM_Nil!R183</f>
        <v>-</v>
      </c>
      <c r="I80" s="35" t="str">
        <f>ElecSingle_PPM_Nil!S183</f>
        <v>-</v>
      </c>
      <c r="J80" s="35" t="str">
        <f>ElecSingle_PPM_Nil!T183</f>
        <v>-</v>
      </c>
      <c r="K80" s="35" t="str">
        <f>ElecSingle_PPM_Nil!U183</f>
        <v>-</v>
      </c>
      <c r="L80" s="35" t="str">
        <f>ElecSingle_PPM_Nil!V183</f>
        <v>-</v>
      </c>
      <c r="M80" s="35" t="str">
        <f>ElecSingle_PPM_Nil!W183</f>
        <v>-</v>
      </c>
      <c r="N80" s="27"/>
      <c r="O80" s="35" t="str">
        <f>ElecSingle_PPM_Nil!Y183</f>
        <v>-</v>
      </c>
      <c r="P80" s="5"/>
      <c r="Q80" s="123" t="s">
        <v>180</v>
      </c>
      <c r="R80" s="35" t="str">
        <f>ElecMulti_PPM_Nil!K183</f>
        <v>-</v>
      </c>
      <c r="S80" s="35" t="str">
        <f>ElecMulti_PPM_Nil!L183</f>
        <v>-</v>
      </c>
      <c r="T80" s="35" t="str">
        <f>ElecMulti_PPM_Nil!M183</f>
        <v>-</v>
      </c>
      <c r="U80" s="35" t="str">
        <f>ElecMulti_PPM_Nil!N183</f>
        <v>-</v>
      </c>
      <c r="V80" s="35" t="str">
        <f>ElecMulti_PPM_Nil!Q183</f>
        <v>-</v>
      </c>
      <c r="W80" s="35" t="str">
        <f>ElecMulti_PPM_Nil!R183</f>
        <v>-</v>
      </c>
      <c r="X80" s="35" t="str">
        <f>ElecMulti_PPM_Nil!S183</f>
        <v>-</v>
      </c>
      <c r="Y80" s="35" t="str">
        <f>ElecMulti_PPM_Nil!T183</f>
        <v>-</v>
      </c>
      <c r="Z80" s="35" t="str">
        <f>ElecMulti_PPM_Nil!U183</f>
        <v>-</v>
      </c>
      <c r="AA80" s="35" t="str">
        <f>ElecMulti_PPM_Nil!V183</f>
        <v>-</v>
      </c>
      <c r="AB80" s="35" t="str">
        <f>ElecMulti_PPM_Nil!W183</f>
        <v>-</v>
      </c>
      <c r="AC80" s="27"/>
      <c r="AD80" s="35" t="str">
        <f>ElecMulti_PPM_Nil!Y183</f>
        <v>-</v>
      </c>
      <c r="AF80" s="123" t="s">
        <v>180</v>
      </c>
      <c r="AG80" s="35" t="str">
        <f>Gas_PPM_Nil!K183</f>
        <v>-</v>
      </c>
      <c r="AH80" s="35" t="str">
        <f>Gas_PPM_Nil!L183</f>
        <v>-</v>
      </c>
      <c r="AI80" s="35" t="str">
        <f>Gas_PPM_Nil!M183</f>
        <v>-</v>
      </c>
      <c r="AJ80" s="35" t="str">
        <f>Gas_PPM_Nil!N183</f>
        <v>-</v>
      </c>
      <c r="AK80" s="35" t="str">
        <f>Gas_PPM_Nil!Q183</f>
        <v>-</v>
      </c>
      <c r="AL80" s="35" t="str">
        <f>Gas_PPM_Nil!R183</f>
        <v>-</v>
      </c>
      <c r="AM80" s="35" t="str">
        <f>Gas_PPM_Nil!S183</f>
        <v>-</v>
      </c>
      <c r="AN80" s="35" t="str">
        <f>Gas_PPM_Nil!T183</f>
        <v>-</v>
      </c>
      <c r="AO80" s="35" t="str">
        <f>Gas_PPM_Nil!U183</f>
        <v>-</v>
      </c>
      <c r="AP80" s="35" t="str">
        <f>Gas_PPM_Nil!V183</f>
        <v>-</v>
      </c>
      <c r="AQ80" s="35" t="str">
        <f>Gas_PPM_Nil!W183</f>
        <v>-</v>
      </c>
      <c r="AR80" s="27"/>
      <c r="AS80" s="35" t="str">
        <f>Gas_PPM_Nil!Y183</f>
        <v>-</v>
      </c>
      <c r="AT80" s="5"/>
      <c r="AU80" s="123" t="s">
        <v>180</v>
      </c>
      <c r="AV80" s="35" t="str">
        <f>IFERROR(C80+AG80,"-")</f>
        <v>-</v>
      </c>
      <c r="AW80" s="35" t="str">
        <f t="shared" ref="AW80" si="76">IFERROR(D80+AH80,"-")</f>
        <v>-</v>
      </c>
      <c r="AX80" s="35" t="str">
        <f t="shared" ref="AX80" si="77">IFERROR(E80+AI80,"-")</f>
        <v>-</v>
      </c>
      <c r="AY80" s="35" t="str">
        <f t="shared" ref="AY80" si="78">IFERROR(F80+AJ80,"-")</f>
        <v>-</v>
      </c>
      <c r="AZ80" s="35" t="str">
        <f t="shared" ref="AZ80" si="79">IFERROR(G80+AK80,"-")</f>
        <v>-</v>
      </c>
      <c r="BA80" s="35" t="str">
        <f t="shared" ref="BA80" si="80">IFERROR(H80+AL80,"-")</f>
        <v>-</v>
      </c>
      <c r="BB80" s="35" t="str">
        <f t="shared" ref="BB80:BF81" si="81">IFERROR(I80+AM80,"-")</f>
        <v>-</v>
      </c>
      <c r="BC80" s="35" t="str">
        <f t="shared" si="81"/>
        <v>-</v>
      </c>
      <c r="BD80" s="35" t="str">
        <f t="shared" si="81"/>
        <v>-</v>
      </c>
      <c r="BE80" s="35" t="str">
        <f t="shared" si="81"/>
        <v>-</v>
      </c>
      <c r="BF80" s="35" t="str">
        <f t="shared" si="81"/>
        <v>-</v>
      </c>
      <c r="BG80" s="27"/>
      <c r="BH80" s="35" t="str">
        <f t="shared" ref="BH80:BH81" si="82">IFERROR(O80+AS80,"-")</f>
        <v>-</v>
      </c>
    </row>
    <row r="81" spans="2:60" s="166" customFormat="1" ht="10.5" customHeight="1" x14ac:dyDescent="0.2">
      <c r="B81" s="123" t="s">
        <v>181</v>
      </c>
      <c r="C81" s="35" t="str">
        <f>ElecSingle_PPM_Nil!K184</f>
        <v>-</v>
      </c>
      <c r="D81" s="35" t="str">
        <f>ElecSingle_PPM_Nil!L184</f>
        <v>-</v>
      </c>
      <c r="E81" s="35" t="str">
        <f>ElecSingle_PPM_Nil!M184</f>
        <v>-</v>
      </c>
      <c r="F81" s="35" t="str">
        <f>ElecSingle_PPM_Nil!N184</f>
        <v>-</v>
      </c>
      <c r="G81" s="35" t="str">
        <f>ElecSingle_PPM_Nil!Q184</f>
        <v>-</v>
      </c>
      <c r="H81" s="35" t="str">
        <f>ElecSingle_PPM_Nil!R184</f>
        <v>-</v>
      </c>
      <c r="I81" s="35" t="str">
        <f>ElecSingle_PPM_Nil!S184</f>
        <v>-</v>
      </c>
      <c r="J81" s="35" t="str">
        <f>ElecSingle_PPM_Nil!T184</f>
        <v>-</v>
      </c>
      <c r="K81" s="35" t="str">
        <f>ElecSingle_PPM_Nil!U184</f>
        <v>-</v>
      </c>
      <c r="L81" s="35" t="str">
        <f>ElecSingle_PPM_Nil!V184</f>
        <v>-</v>
      </c>
      <c r="M81" s="35" t="str">
        <f>ElecSingle_PPM_Nil!W184</f>
        <v>-</v>
      </c>
      <c r="N81" s="27"/>
      <c r="O81" s="35" t="str">
        <f>ElecSingle_PPM_Nil!Y184</f>
        <v>-</v>
      </c>
      <c r="P81" s="5"/>
      <c r="Q81" s="123" t="s">
        <v>181</v>
      </c>
      <c r="R81" s="35" t="str">
        <f>ElecMulti_PPM_Nil!K184</f>
        <v>-</v>
      </c>
      <c r="S81" s="35" t="str">
        <f>ElecMulti_PPM_Nil!L184</f>
        <v>-</v>
      </c>
      <c r="T81" s="35" t="str">
        <f>ElecMulti_PPM_Nil!M184</f>
        <v>-</v>
      </c>
      <c r="U81" s="35" t="str">
        <f>ElecMulti_PPM_Nil!N184</f>
        <v>-</v>
      </c>
      <c r="V81" s="35" t="str">
        <f>ElecMulti_PPM_Nil!Q184</f>
        <v>-</v>
      </c>
      <c r="W81" s="35" t="str">
        <f>ElecMulti_PPM_Nil!R184</f>
        <v>-</v>
      </c>
      <c r="X81" s="35" t="str">
        <f>ElecMulti_PPM_Nil!S184</f>
        <v>-</v>
      </c>
      <c r="Y81" s="35" t="str">
        <f>ElecMulti_PPM_Nil!T184</f>
        <v>-</v>
      </c>
      <c r="Z81" s="35" t="str">
        <f>ElecMulti_PPM_Nil!U184</f>
        <v>-</v>
      </c>
      <c r="AA81" s="35" t="str">
        <f>ElecMulti_PPM_Nil!V184</f>
        <v>-</v>
      </c>
      <c r="AB81" s="35" t="str">
        <f>ElecMulti_PPM_Nil!W184</f>
        <v>-</v>
      </c>
      <c r="AC81" s="27"/>
      <c r="AD81" s="35" t="str">
        <f>ElecMulti_PPM_Nil!Y184</f>
        <v>-</v>
      </c>
      <c r="AF81" s="123" t="s">
        <v>181</v>
      </c>
      <c r="AG81" s="35"/>
      <c r="AH81" s="35"/>
      <c r="AI81" s="35"/>
      <c r="AJ81" s="35"/>
      <c r="AK81" s="35"/>
      <c r="AL81" s="35"/>
      <c r="AM81" s="35"/>
      <c r="AN81" s="35"/>
      <c r="AO81" s="35"/>
      <c r="AP81" s="35"/>
      <c r="AQ81" s="35"/>
      <c r="AR81" s="27"/>
      <c r="AS81" s="35"/>
      <c r="AT81" s="5"/>
      <c r="AU81" s="123" t="s">
        <v>181</v>
      </c>
      <c r="AV81" s="35" t="str">
        <f t="shared" ref="AV81:AV91" si="83">IFERROR(C81+AG81,"-")</f>
        <v>-</v>
      </c>
      <c r="AW81" s="35" t="str">
        <f t="shared" ref="AW81:AW91" si="84">IFERROR(D81+AH81,"-")</f>
        <v>-</v>
      </c>
      <c r="AX81" s="35" t="str">
        <f t="shared" ref="AX81:AX91" si="85">IFERROR(E81+AI81,"-")</f>
        <v>-</v>
      </c>
      <c r="AY81" s="35" t="str">
        <f t="shared" ref="AY81:AY91" si="86">IFERROR(F81+AJ81,"-")</f>
        <v>-</v>
      </c>
      <c r="AZ81" s="35" t="str">
        <f t="shared" ref="AZ81:AZ91" si="87">IFERROR(G81+AK81,"-")</f>
        <v>-</v>
      </c>
      <c r="BA81" s="35" t="str">
        <f t="shared" ref="BA81:BA91" si="88">IFERROR(H81+AL81,"-")</f>
        <v>-</v>
      </c>
      <c r="BB81" s="35" t="str">
        <f t="shared" si="81"/>
        <v>-</v>
      </c>
      <c r="BC81" s="35" t="str">
        <f t="shared" si="81"/>
        <v>-</v>
      </c>
      <c r="BD81" s="35" t="str">
        <f t="shared" si="81"/>
        <v>-</v>
      </c>
      <c r="BE81" s="35" t="str">
        <f t="shared" si="81"/>
        <v>-</v>
      </c>
      <c r="BF81" s="35" t="str">
        <f t="shared" si="81"/>
        <v>-</v>
      </c>
      <c r="BG81" s="27"/>
      <c r="BH81" s="35" t="str">
        <f t="shared" si="82"/>
        <v>-</v>
      </c>
    </row>
    <row r="82" spans="2:60" s="166" customFormat="1" ht="10.5" customHeight="1" x14ac:dyDescent="0.2">
      <c r="B82" s="123" t="s">
        <v>182</v>
      </c>
      <c r="C82" s="35" t="str">
        <f>ElecSingle_PPM_Nil!K185</f>
        <v>-</v>
      </c>
      <c r="D82" s="35" t="str">
        <f>ElecSingle_PPM_Nil!L185</f>
        <v>-</v>
      </c>
      <c r="E82" s="35" t="str">
        <f>ElecSingle_PPM_Nil!M185</f>
        <v>-</v>
      </c>
      <c r="F82" s="35" t="str">
        <f>ElecSingle_PPM_Nil!N185</f>
        <v>-</v>
      </c>
      <c r="G82" s="35" t="str">
        <f>ElecSingle_PPM_Nil!Q185</f>
        <v>-</v>
      </c>
      <c r="H82" s="35" t="str">
        <f>ElecSingle_PPM_Nil!R185</f>
        <v>-</v>
      </c>
      <c r="I82" s="35" t="str">
        <f>ElecSingle_PPM_Nil!S185</f>
        <v>-</v>
      </c>
      <c r="J82" s="35">
        <f>ElecSingle_PPM_Nil!T185</f>
        <v>0</v>
      </c>
      <c r="K82" s="35">
        <f>ElecSingle_PPM_Nil!U185</f>
        <v>0</v>
      </c>
      <c r="L82" s="35">
        <f>ElecSingle_PPM_Nil!V185</f>
        <v>0</v>
      </c>
      <c r="M82" s="35" t="str">
        <f>ElecSingle_PPM_Nil!W185</f>
        <v>-</v>
      </c>
      <c r="N82" s="27"/>
      <c r="O82" s="35">
        <f>ElecSingle_PPM_Nil!Y185</f>
        <v>0</v>
      </c>
      <c r="P82" s="5"/>
      <c r="Q82" s="123" t="s">
        <v>182</v>
      </c>
      <c r="R82" s="35" t="str">
        <f>ElecMulti_PPM_Nil!K185</f>
        <v>-</v>
      </c>
      <c r="S82" s="35" t="str">
        <f>ElecMulti_PPM_Nil!L185</f>
        <v>-</v>
      </c>
      <c r="T82" s="35" t="str">
        <f>ElecMulti_PPM_Nil!M185</f>
        <v>-</v>
      </c>
      <c r="U82" s="35" t="str">
        <f>ElecMulti_PPM_Nil!N185</f>
        <v>-</v>
      </c>
      <c r="V82" s="35" t="str">
        <f>ElecMulti_PPM_Nil!Q185</f>
        <v>-</v>
      </c>
      <c r="W82" s="35" t="str">
        <f>ElecMulti_PPM_Nil!R185</f>
        <v>-</v>
      </c>
      <c r="X82" s="35" t="str">
        <f>ElecMulti_PPM_Nil!S185</f>
        <v>-</v>
      </c>
      <c r="Y82" s="35">
        <f>ElecMulti_PPM_Nil!T185</f>
        <v>0</v>
      </c>
      <c r="Z82" s="35">
        <f>ElecMulti_PPM_Nil!U185</f>
        <v>0</v>
      </c>
      <c r="AA82" s="35">
        <f>ElecMulti_PPM_Nil!V185</f>
        <v>0</v>
      </c>
      <c r="AB82" s="35" t="str">
        <f>ElecMulti_PPM_Nil!W185</f>
        <v>-</v>
      </c>
      <c r="AC82" s="27"/>
      <c r="AD82" s="35">
        <f>ElecMulti_PPM_Nil!Y185</f>
        <v>0</v>
      </c>
      <c r="AF82" s="123" t="s">
        <v>182</v>
      </c>
      <c r="AG82" s="35" t="str">
        <f>Gas_PPM_Nil!K185</f>
        <v>-</v>
      </c>
      <c r="AH82" s="35" t="str">
        <f>Gas_PPM_Nil!L185</f>
        <v>-</v>
      </c>
      <c r="AI82" s="35" t="str">
        <f>Gas_PPM_Nil!M185</f>
        <v>-</v>
      </c>
      <c r="AJ82" s="35" t="str">
        <f>Gas_PPM_Nil!N185</f>
        <v>-</v>
      </c>
      <c r="AK82" s="35" t="str">
        <f>Gas_PPM_Nil!Q185</f>
        <v>-</v>
      </c>
      <c r="AL82" s="35" t="str">
        <f>Gas_PPM_Nil!R185</f>
        <v>-</v>
      </c>
      <c r="AM82" s="35" t="str">
        <f>Gas_PPM_Nil!S185</f>
        <v>-</v>
      </c>
      <c r="AN82" s="35">
        <f>Gas_PPM_Nil!T185</f>
        <v>0</v>
      </c>
      <c r="AO82" s="35">
        <f>Gas_PPM_Nil!U185</f>
        <v>0</v>
      </c>
      <c r="AP82" s="35">
        <f>Gas_PPM_Nil!V185</f>
        <v>0</v>
      </c>
      <c r="AQ82" s="35" t="str">
        <f>Gas_PPM_Nil!W185</f>
        <v>-</v>
      </c>
      <c r="AR82" s="27"/>
      <c r="AS82" s="35">
        <f>Gas_PPM_Nil!Y185</f>
        <v>0</v>
      </c>
      <c r="AT82" s="5"/>
      <c r="AU82" s="123" t="s">
        <v>182</v>
      </c>
      <c r="AV82" s="35"/>
      <c r="AW82" s="35"/>
      <c r="AX82" s="35"/>
      <c r="AY82" s="35"/>
      <c r="AZ82" s="35"/>
      <c r="BA82" s="35"/>
      <c r="BB82" s="35"/>
      <c r="BC82" s="35"/>
      <c r="BD82" s="35"/>
      <c r="BE82" s="35"/>
      <c r="BF82" s="35"/>
      <c r="BG82" s="27"/>
      <c r="BH82" s="35"/>
    </row>
    <row r="83" spans="2:60" s="166" customFormat="1" ht="10.5" customHeight="1" x14ac:dyDescent="0.2">
      <c r="B83" s="123" t="s">
        <v>183</v>
      </c>
      <c r="C83" s="35">
        <f>ElecSingle_PPM_Nil!K186</f>
        <v>6.6995028867368616</v>
      </c>
      <c r="D83" s="35">
        <f>ElecSingle_PPM_Nil!L186</f>
        <v>6.6995028867368616</v>
      </c>
      <c r="E83" s="35">
        <f>ElecSingle_PPM_Nil!M186</f>
        <v>7.113121830127354</v>
      </c>
      <c r="F83" s="35">
        <f>ElecSingle_PPM_Nil!N186</f>
        <v>7.113121830127354</v>
      </c>
      <c r="G83" s="35">
        <f>ElecSingle_PPM_Nil!Q186</f>
        <v>7.2804579515147188</v>
      </c>
      <c r="H83" s="35">
        <f>ElecSingle_PPM_Nil!R186</f>
        <v>7.1935840895118579</v>
      </c>
      <c r="I83" s="35">
        <f>ElecSingle_PPM_Nil!S186</f>
        <v>7.3593999937099719</v>
      </c>
      <c r="J83" s="35">
        <f>ElecSingle_PPM_Nil!T186</f>
        <v>7.0492243060839295</v>
      </c>
      <c r="K83" s="35">
        <f>ElecSingle_PPM_Nil!U186</f>
        <v>7.1089669218364691</v>
      </c>
      <c r="L83" s="35">
        <f>ElecSingle_PPM_Nil!V186</f>
        <v>6.9829560851947958</v>
      </c>
      <c r="M83" s="35">
        <f>ElecSingle_PPM_Nil!W186</f>
        <v>9.626223597588794</v>
      </c>
      <c r="N83" s="27"/>
      <c r="O83" s="35">
        <f>ElecSingle_PPM_Nil!Y186</f>
        <v>9.9504863797742455</v>
      </c>
      <c r="P83" s="5"/>
      <c r="Q83" s="123" t="s">
        <v>183</v>
      </c>
      <c r="R83" s="35">
        <f>ElecMulti_PPM_Nil!K186</f>
        <v>6.6995028867368616</v>
      </c>
      <c r="S83" s="35">
        <f>ElecMulti_PPM_Nil!L186</f>
        <v>6.6995028867368616</v>
      </c>
      <c r="T83" s="35">
        <f>ElecMulti_PPM_Nil!M186</f>
        <v>7.113121830127354</v>
      </c>
      <c r="U83" s="35">
        <f>ElecMulti_PPM_Nil!N186</f>
        <v>7.113121830127354</v>
      </c>
      <c r="V83" s="35">
        <f>ElecMulti_PPM_Nil!Q186</f>
        <v>7.2804579515147188</v>
      </c>
      <c r="W83" s="35">
        <f>ElecMulti_PPM_Nil!R186</f>
        <v>7.1935840895118579</v>
      </c>
      <c r="X83" s="35">
        <f>ElecMulti_PPM_Nil!S186</f>
        <v>7.3593999937099719</v>
      </c>
      <c r="Y83" s="35">
        <f>ElecMulti_PPM_Nil!T186</f>
        <v>7.0492243060839295</v>
      </c>
      <c r="Z83" s="35">
        <f>ElecMulti_PPM_Nil!U186</f>
        <v>7.1089669218364691</v>
      </c>
      <c r="AA83" s="35">
        <f>ElecMulti_PPM_Nil!V186</f>
        <v>6.9829560851947958</v>
      </c>
      <c r="AB83" s="35">
        <f>ElecMulti_PPM_Nil!W186</f>
        <v>9.626223597588794</v>
      </c>
      <c r="AC83" s="27"/>
      <c r="AD83" s="35">
        <f>ElecMulti_PPM_Nil!Y186</f>
        <v>9.9504863797742455</v>
      </c>
      <c r="AF83" s="123" t="s">
        <v>183</v>
      </c>
      <c r="AG83" s="35">
        <f>Gas_PPM_Nil!K186</f>
        <v>6.6995028867368616</v>
      </c>
      <c r="AH83" s="35">
        <f>Gas_PPM_Nil!L186</f>
        <v>6.6995028867368616</v>
      </c>
      <c r="AI83" s="35">
        <f>Gas_PPM_Nil!M186</f>
        <v>7.113121830127354</v>
      </c>
      <c r="AJ83" s="35">
        <f>Gas_PPM_Nil!N186</f>
        <v>7.113121830127354</v>
      </c>
      <c r="AK83" s="35">
        <f>Gas_PPM_Nil!Q186</f>
        <v>7.2804579515147188</v>
      </c>
      <c r="AL83" s="35">
        <f>Gas_PPM_Nil!R186</f>
        <v>7.1935840895118579</v>
      </c>
      <c r="AM83" s="35">
        <f>Gas_PPM_Nil!S186</f>
        <v>7.3593999937099719</v>
      </c>
      <c r="AN83" s="35">
        <f>Gas_PPM_Nil!T186</f>
        <v>7.0492243060839295</v>
      </c>
      <c r="AO83" s="35">
        <f>Gas_PPM_Nil!U186</f>
        <v>7.1089669218364691</v>
      </c>
      <c r="AP83" s="35">
        <f>Gas_PPM_Nil!V186</f>
        <v>6.9829560851947958</v>
      </c>
      <c r="AQ83" s="35">
        <f>Gas_PPM_Nil!W186</f>
        <v>12.319103597588795</v>
      </c>
      <c r="AR83" s="27"/>
      <c r="AS83" s="35">
        <f>Gas_PPM_Nil!Y186</f>
        <v>12.643366379774246</v>
      </c>
      <c r="AT83" s="5"/>
      <c r="AU83" s="123" t="s">
        <v>183</v>
      </c>
      <c r="AV83" s="35">
        <f t="shared" si="83"/>
        <v>13.399005773473723</v>
      </c>
      <c r="AW83" s="35">
        <f t="shared" si="84"/>
        <v>13.399005773473723</v>
      </c>
      <c r="AX83" s="35">
        <f t="shared" si="85"/>
        <v>14.226243660254708</v>
      </c>
      <c r="AY83" s="35">
        <f t="shared" si="86"/>
        <v>14.226243660254708</v>
      </c>
      <c r="AZ83" s="35">
        <f t="shared" si="87"/>
        <v>14.560915903029438</v>
      </c>
      <c r="BA83" s="35">
        <f t="shared" si="88"/>
        <v>14.387168179023716</v>
      </c>
      <c r="BB83" s="35">
        <f t="shared" ref="BB83:BB91" si="89">IFERROR(I83+AM83,"-")</f>
        <v>14.718799987419944</v>
      </c>
      <c r="BC83" s="35">
        <f t="shared" ref="BC83:BC91" si="90">IFERROR(J83+AN83,"-")</f>
        <v>14.098448612167859</v>
      </c>
      <c r="BD83" s="35">
        <f t="shared" ref="BD83:BD91" si="91">IFERROR(K83+AO83,"-")</f>
        <v>14.217933843672938</v>
      </c>
      <c r="BE83" s="35">
        <f t="shared" ref="BE83:BE91" si="92">IFERROR(L83+AP83,"-")</f>
        <v>13.965912170389592</v>
      </c>
      <c r="BF83" s="35">
        <f t="shared" ref="BF83:BF91" si="93">IFERROR(M83+AQ83,"-")</f>
        <v>21.94532719517759</v>
      </c>
      <c r="BG83" s="27"/>
      <c r="BH83" s="35">
        <f t="shared" ref="BH83:BH91" si="94">IFERROR(O83+AS83,"-")</f>
        <v>22.59385275954849</v>
      </c>
    </row>
    <row r="84" spans="2:60" s="166" customFormat="1" ht="10.5" customHeight="1" x14ac:dyDescent="0.2">
      <c r="B84" s="123" t="s">
        <v>184</v>
      </c>
      <c r="C84" s="35">
        <f>ElecSingle_PPM_Nil!K187</f>
        <v>16.43282142857143</v>
      </c>
      <c r="D84" s="35">
        <f>ElecSingle_PPM_Nil!L187</f>
        <v>16.43282142857143</v>
      </c>
      <c r="E84" s="35">
        <f>ElecSingle_PPM_Nil!M187</f>
        <v>16.727428571428572</v>
      </c>
      <c r="F84" s="35">
        <f>ElecSingle_PPM_Nil!N187</f>
        <v>16.727428571428572</v>
      </c>
      <c r="G84" s="35">
        <f>ElecSingle_PPM_Nil!Q187</f>
        <v>16.54232142857143</v>
      </c>
      <c r="H84" s="35">
        <f>ElecSingle_PPM_Nil!R187</f>
        <v>16.54232142857143</v>
      </c>
      <c r="I84" s="35">
        <f>ElecSingle_PPM_Nil!S187</f>
        <v>17.267107142857146</v>
      </c>
      <c r="J84" s="35">
        <f>ElecSingle_PPM_Nil!T187</f>
        <v>17.267107142857146</v>
      </c>
      <c r="K84" s="35">
        <f>ElecSingle_PPM_Nil!U187</f>
        <v>17.41310714285714</v>
      </c>
      <c r="L84" s="35">
        <f>ElecSingle_PPM_Nil!V187</f>
        <v>17.41310714285714</v>
      </c>
      <c r="M84" s="35">
        <f>ElecSingle_PPM_Nil!W187</f>
        <v>84.411464285714274</v>
      </c>
      <c r="N84" s="27"/>
      <c r="O84" s="35">
        <f>ElecSingle_PPM_Nil!Y187</f>
        <v>84.411464285714274</v>
      </c>
      <c r="P84" s="5"/>
      <c r="Q84" s="123" t="s">
        <v>184</v>
      </c>
      <c r="R84" s="35">
        <f>ElecMulti_PPM_Nil!K187</f>
        <v>16.43282142857143</v>
      </c>
      <c r="S84" s="35">
        <f>ElecMulti_PPM_Nil!L187</f>
        <v>16.43282142857143</v>
      </c>
      <c r="T84" s="35">
        <f>ElecMulti_PPM_Nil!M187</f>
        <v>16.727428571428572</v>
      </c>
      <c r="U84" s="35">
        <f>ElecMulti_PPM_Nil!N187</f>
        <v>16.727428571428572</v>
      </c>
      <c r="V84" s="35">
        <f>ElecMulti_PPM_Nil!Q187</f>
        <v>16.54232142857143</v>
      </c>
      <c r="W84" s="35">
        <f>ElecMulti_PPM_Nil!R187</f>
        <v>16.54232142857143</v>
      </c>
      <c r="X84" s="35">
        <f>ElecMulti_PPM_Nil!S187</f>
        <v>17.267107142857146</v>
      </c>
      <c r="Y84" s="35">
        <f>ElecMulti_PPM_Nil!T187</f>
        <v>17.267107142857146</v>
      </c>
      <c r="Z84" s="35">
        <f>ElecMulti_PPM_Nil!U187</f>
        <v>17.41310714285714</v>
      </c>
      <c r="AA84" s="35">
        <f>ElecMulti_PPM_Nil!V187</f>
        <v>17.41310714285714</v>
      </c>
      <c r="AB84" s="35">
        <f>ElecMulti_PPM_Nil!W187</f>
        <v>84.411464285714274</v>
      </c>
      <c r="AC84" s="27"/>
      <c r="AD84" s="35">
        <f>ElecMulti_PPM_Nil!Y187</f>
        <v>84.411464285714274</v>
      </c>
      <c r="AF84" s="123" t="s">
        <v>184</v>
      </c>
      <c r="AG84" s="35"/>
      <c r="AH84" s="35"/>
      <c r="AI84" s="35"/>
      <c r="AJ84" s="35"/>
      <c r="AK84" s="35"/>
      <c r="AL84" s="35"/>
      <c r="AM84" s="35"/>
      <c r="AN84" s="35"/>
      <c r="AO84" s="35"/>
      <c r="AP84" s="35"/>
      <c r="AQ84" s="35"/>
      <c r="AR84" s="27"/>
      <c r="AS84" s="35"/>
      <c r="AT84" s="5"/>
      <c r="AU84" s="123" t="s">
        <v>184</v>
      </c>
      <c r="AV84" s="35">
        <f t="shared" si="83"/>
        <v>16.43282142857143</v>
      </c>
      <c r="AW84" s="35">
        <f t="shared" si="84"/>
        <v>16.43282142857143</v>
      </c>
      <c r="AX84" s="35">
        <f t="shared" si="85"/>
        <v>16.727428571428572</v>
      </c>
      <c r="AY84" s="35">
        <f t="shared" si="86"/>
        <v>16.727428571428572</v>
      </c>
      <c r="AZ84" s="35">
        <f t="shared" si="87"/>
        <v>16.54232142857143</v>
      </c>
      <c r="BA84" s="35">
        <f t="shared" si="88"/>
        <v>16.54232142857143</v>
      </c>
      <c r="BB84" s="35">
        <f t="shared" si="89"/>
        <v>17.267107142857146</v>
      </c>
      <c r="BC84" s="35">
        <f t="shared" si="90"/>
        <v>17.267107142857146</v>
      </c>
      <c r="BD84" s="35">
        <f t="shared" si="91"/>
        <v>17.41310714285714</v>
      </c>
      <c r="BE84" s="35">
        <f t="shared" si="92"/>
        <v>17.41310714285714</v>
      </c>
      <c r="BF84" s="35">
        <f t="shared" si="93"/>
        <v>84.411464285714274</v>
      </c>
      <c r="BG84" s="27"/>
      <c r="BH84" s="35">
        <f t="shared" si="94"/>
        <v>84.411464285714274</v>
      </c>
    </row>
    <row r="85" spans="2:60" s="166" customFormat="1" ht="10.5" customHeight="1" x14ac:dyDescent="0.2">
      <c r="B85" s="123" t="s">
        <v>185</v>
      </c>
      <c r="C85" s="35">
        <f>ElecSingle_PPM_Nil!K188</f>
        <v>39.664800000000007</v>
      </c>
      <c r="D85" s="35">
        <f>ElecSingle_PPM_Nil!L188</f>
        <v>40.169342465753417</v>
      </c>
      <c r="E85" s="35">
        <f>ElecSingle_PPM_Nil!M188</f>
        <v>40.751506849315078</v>
      </c>
      <c r="F85" s="35">
        <f>ElecSingle_PPM_Nil!N188</f>
        <v>41.100805479452056</v>
      </c>
      <c r="G85" s="35">
        <f>ElecSingle_PPM_Nil!Q188</f>
        <v>41.566536986301358</v>
      </c>
      <c r="H85" s="35">
        <f>ElecSingle_PPM_Nil!R188</f>
        <v>41.87702465753425</v>
      </c>
      <c r="I85" s="35">
        <f>ElecSingle_PPM_Nil!S188</f>
        <v>42.109890410958897</v>
      </c>
      <c r="J85" s="35">
        <f>ElecSingle_PPM_Nil!T188</f>
        <v>42.226323287671228</v>
      </c>
      <c r="K85" s="35">
        <f>ElecSingle_PPM_Nil!U188</f>
        <v>42.45918904109589</v>
      </c>
      <c r="L85" s="35">
        <f>ElecSingle_PPM_Nil!V188</f>
        <v>43.235408219178098</v>
      </c>
      <c r="M85" s="35">
        <f>ElecSingle_PPM_Nil!W188</f>
        <v>44.516169863013708</v>
      </c>
      <c r="N85" s="27"/>
      <c r="O85" s="35">
        <f>ElecSingle_PPM_Nil!Y188</f>
        <v>46.767205479452052</v>
      </c>
      <c r="P85" s="5"/>
      <c r="Q85" s="123" t="s">
        <v>185</v>
      </c>
      <c r="R85" s="35">
        <f>ElecMulti_PPM_Nil!K188</f>
        <v>39.933199999999992</v>
      </c>
      <c r="S85" s="35">
        <f>ElecMulti_PPM_Nil!L188</f>
        <v>40.441156555772992</v>
      </c>
      <c r="T85" s="35">
        <f>ElecMulti_PPM_Nil!M188</f>
        <v>41.027260273972608</v>
      </c>
      <c r="U85" s="35">
        <f>ElecMulti_PPM_Nil!N188</f>
        <v>41.37892250489238</v>
      </c>
      <c r="V85" s="35">
        <f>ElecMulti_PPM_Nil!Q188</f>
        <v>41.847805479452056</v>
      </c>
      <c r="W85" s="35">
        <f>ElecMulti_PPM_Nil!R188</f>
        <v>42.160394129158519</v>
      </c>
      <c r="X85" s="35">
        <f>ElecMulti_PPM_Nil!S188</f>
        <v>42.39483561643835</v>
      </c>
      <c r="Y85" s="35">
        <f>ElecMulti_PPM_Nil!T188</f>
        <v>42.51205636007829</v>
      </c>
      <c r="Z85" s="35">
        <f>ElecMulti_PPM_Nil!U188</f>
        <v>42.746497847358121</v>
      </c>
      <c r="AA85" s="35">
        <f>ElecMulti_PPM_Nil!V188</f>
        <v>43.527969471624267</v>
      </c>
      <c r="AB85" s="35">
        <f>ElecMulti_PPM_Nil!W188</f>
        <v>44.817397651663399</v>
      </c>
      <c r="AC85" s="27"/>
      <c r="AD85" s="35">
        <f>ElecMulti_PPM_Nil!Y188</f>
        <v>47.083665362035234</v>
      </c>
      <c r="AF85" s="123" t="s">
        <v>185</v>
      </c>
      <c r="AG85" s="35">
        <f>Gas_PPM_Nil!K188</f>
        <v>64.944500000000033</v>
      </c>
      <c r="AH85" s="35">
        <f>Gas_PPM_Nil!L188</f>
        <v>65.770604207436435</v>
      </c>
      <c r="AI85" s="35">
        <f>Gas_PPM_Nil!M188</f>
        <v>66.723801369863025</v>
      </c>
      <c r="AJ85" s="35">
        <f>Gas_PPM_Nil!N188</f>
        <v>67.295719667318977</v>
      </c>
      <c r="AK85" s="35">
        <f>Gas_PPM_Nil!Q188</f>
        <v>68.058277397260298</v>
      </c>
      <c r="AL85" s="35">
        <f>Gas_PPM_Nil!R188</f>
        <v>68.566649217221112</v>
      </c>
      <c r="AM85" s="35">
        <f>Gas_PPM_Nil!S188</f>
        <v>68.94792808219178</v>
      </c>
      <c r="AN85" s="35">
        <f>Gas_PPM_Nil!T188</f>
        <v>69.138567514677106</v>
      </c>
      <c r="AO85" s="35">
        <f>Gas_PPM_Nil!U188</f>
        <v>69.519846379647774</v>
      </c>
      <c r="AP85" s="35">
        <f>Gas_PPM_Nil!V188</f>
        <v>70.790775929549909</v>
      </c>
      <c r="AQ85" s="35">
        <f>Gas_PPM_Nil!W188</f>
        <v>72.887809686888446</v>
      </c>
      <c r="AR85" s="27"/>
      <c r="AS85" s="35">
        <f>Gas_PPM_Nil!Y188</f>
        <v>76.573505381604704</v>
      </c>
      <c r="AT85" s="5"/>
      <c r="AU85" s="123" t="s">
        <v>185</v>
      </c>
      <c r="AV85" s="35">
        <f t="shared" si="83"/>
        <v>104.60930000000005</v>
      </c>
      <c r="AW85" s="35">
        <f t="shared" si="84"/>
        <v>105.93994667318985</v>
      </c>
      <c r="AX85" s="35">
        <f t="shared" si="85"/>
        <v>107.4753082191781</v>
      </c>
      <c r="AY85" s="35">
        <f t="shared" si="86"/>
        <v>108.39652514677104</v>
      </c>
      <c r="AZ85" s="35">
        <f t="shared" si="87"/>
        <v>109.62481438356166</v>
      </c>
      <c r="BA85" s="35">
        <f t="shared" si="88"/>
        <v>110.44367387475536</v>
      </c>
      <c r="BB85" s="35">
        <f t="shared" si="89"/>
        <v>111.05781849315068</v>
      </c>
      <c r="BC85" s="35">
        <f t="shared" si="90"/>
        <v>111.36489080234833</v>
      </c>
      <c r="BD85" s="35">
        <f t="shared" si="91"/>
        <v>111.97903542074366</v>
      </c>
      <c r="BE85" s="35">
        <f t="shared" si="92"/>
        <v>114.02618414872801</v>
      </c>
      <c r="BF85" s="35">
        <f t="shared" si="93"/>
        <v>117.40397954990215</v>
      </c>
      <c r="BG85" s="27"/>
      <c r="BH85" s="35">
        <f t="shared" si="94"/>
        <v>123.34071086105675</v>
      </c>
    </row>
    <row r="86" spans="2:60" s="166" customFormat="1" ht="10.5" customHeight="1" x14ac:dyDescent="0.2">
      <c r="B86" s="123" t="s">
        <v>186</v>
      </c>
      <c r="C86" s="35">
        <f>ElecSingle_PPM_Nil!K189</f>
        <v>0</v>
      </c>
      <c r="D86" s="35">
        <f>ElecSingle_PPM_Nil!L189</f>
        <v>-0.1310662676190151</v>
      </c>
      <c r="E86" s="35">
        <f>ElecSingle_PPM_Nil!M189</f>
        <v>1.6490220555819268</v>
      </c>
      <c r="F86" s="35">
        <f>ElecSingle_PPM_Nil!N189</f>
        <v>1.7011822078168848</v>
      </c>
      <c r="G86" s="35">
        <f>ElecSingle_PPM_Nil!Q189</f>
        <v>3.37071596157242</v>
      </c>
      <c r="H86" s="35">
        <f>ElecSingle_PPM_Nil!R189</f>
        <v>3.2761312765157915</v>
      </c>
      <c r="I86" s="35">
        <f>ElecSingle_PPM_Nil!S189</f>
        <v>4.8946129781636989</v>
      </c>
      <c r="J86" s="35">
        <f>ElecSingle_PPM_Nil!T189</f>
        <v>4.2887571563853459</v>
      </c>
      <c r="K86" s="35">
        <f>ElecSingle_PPM_Nil!U189</f>
        <v>4.0337120778428703</v>
      </c>
      <c r="L86" s="35">
        <f>ElecSingle_PPM_Nil!V189</f>
        <v>4.3260832188341771</v>
      </c>
      <c r="M86" s="35">
        <f>ElecSingle_PPM_Nil!W189</f>
        <v>4.2015880379606623</v>
      </c>
      <c r="N86" s="27"/>
      <c r="O86" s="35">
        <f>ElecSingle_PPM_Nil!Y189</f>
        <v>4.0728065027047933</v>
      </c>
      <c r="P86" s="5"/>
      <c r="Q86" s="123" t="s">
        <v>186</v>
      </c>
      <c r="R86" s="35">
        <f>ElecMulti_PPM_Nil!K189</f>
        <v>0</v>
      </c>
      <c r="S86" s="35">
        <f>ElecMulti_PPM_Nil!L189</f>
        <v>-0.1310662676190151</v>
      </c>
      <c r="T86" s="35">
        <f>ElecMulti_PPM_Nil!M189</f>
        <v>1.6490220555819268</v>
      </c>
      <c r="U86" s="35">
        <f>ElecMulti_PPM_Nil!N189</f>
        <v>1.7011822078168848</v>
      </c>
      <c r="V86" s="35">
        <f>ElecMulti_PPM_Nil!Q189</f>
        <v>3.37071596157242</v>
      </c>
      <c r="W86" s="35">
        <f>ElecMulti_PPM_Nil!R189</f>
        <v>3.2761312765157915</v>
      </c>
      <c r="X86" s="35">
        <f>ElecMulti_PPM_Nil!S189</f>
        <v>4.8946129781636989</v>
      </c>
      <c r="Y86" s="35">
        <f>ElecMulti_PPM_Nil!T189</f>
        <v>4.2887571563853459</v>
      </c>
      <c r="Z86" s="35">
        <f>ElecMulti_PPM_Nil!U189</f>
        <v>4.0337120778428703</v>
      </c>
      <c r="AA86" s="35">
        <f>ElecMulti_PPM_Nil!V189</f>
        <v>4.3260832188341771</v>
      </c>
      <c r="AB86" s="35">
        <f>ElecMulti_PPM_Nil!W189</f>
        <v>4.2015880379606623</v>
      </c>
      <c r="AC86" s="27"/>
      <c r="AD86" s="35">
        <f>ElecMulti_PPM_Nil!Y189</f>
        <v>4.0728065027047933</v>
      </c>
      <c r="AF86" s="123" t="s">
        <v>186</v>
      </c>
      <c r="AG86" s="35">
        <f>Gas_PPM_Nil!K189</f>
        <v>0</v>
      </c>
      <c r="AH86" s="35">
        <f>Gas_PPM_Nil!L189</f>
        <v>-0.1023941345466083</v>
      </c>
      <c r="AI86" s="35">
        <f>Gas_PPM_Nil!M189</f>
        <v>1.3107897268148034</v>
      </c>
      <c r="AJ86" s="35">
        <f>Gas_PPM_Nil!N189</f>
        <v>1.3561024854837453</v>
      </c>
      <c r="AK86" s="35">
        <f>Gas_PPM_Nil!Q189</f>
        <v>2.7190896886881832</v>
      </c>
      <c r="AL86" s="35">
        <f>Gas_PPM_Nil!R189</f>
        <v>2.5445731212335483</v>
      </c>
      <c r="AM86" s="35">
        <f>Gas_PPM_Nil!S189</f>
        <v>3.7238675166956505</v>
      </c>
      <c r="AN86" s="35">
        <f>Gas_PPM_Nil!T189</f>
        <v>3.2317970151566944</v>
      </c>
      <c r="AO86" s="35">
        <f>Gas_PPM_Nil!U189</f>
        <v>3.0490377355812108</v>
      </c>
      <c r="AP86" s="35">
        <f>Gas_PPM_Nil!V189</f>
        <v>-2.875592827402639</v>
      </c>
      <c r="AQ86" s="35">
        <f>Gas_PPM_Nil!W189</f>
        <v>-4.4212717332369866</v>
      </c>
      <c r="AR86" s="27"/>
      <c r="AS86" s="35">
        <f>Gas_PPM_Nil!Y189</f>
        <v>-9.9169703850481579</v>
      </c>
      <c r="AT86" s="5"/>
      <c r="AU86" s="123" t="s">
        <v>186</v>
      </c>
      <c r="AV86" s="35">
        <f t="shared" si="83"/>
        <v>0</v>
      </c>
      <c r="AW86" s="35">
        <f t="shared" si="84"/>
        <v>-0.23346040216562342</v>
      </c>
      <c r="AX86" s="35">
        <f t="shared" si="85"/>
        <v>2.9598117823967303</v>
      </c>
      <c r="AY86" s="35">
        <f t="shared" si="86"/>
        <v>3.0572846933006304</v>
      </c>
      <c r="AZ86" s="35">
        <f t="shared" si="87"/>
        <v>6.0898056502606028</v>
      </c>
      <c r="BA86" s="35">
        <f t="shared" si="88"/>
        <v>5.8207043977493402</v>
      </c>
      <c r="BB86" s="35">
        <f t="shared" si="89"/>
        <v>8.6184804948593499</v>
      </c>
      <c r="BC86" s="35">
        <f t="shared" si="90"/>
        <v>7.5205541715420399</v>
      </c>
      <c r="BD86" s="35">
        <f t="shared" si="91"/>
        <v>7.0827498134240816</v>
      </c>
      <c r="BE86" s="35">
        <f t="shared" si="92"/>
        <v>1.4504903914315381</v>
      </c>
      <c r="BF86" s="35">
        <f t="shared" si="93"/>
        <v>-0.21968369527632436</v>
      </c>
      <c r="BG86" s="27"/>
      <c r="BH86" s="35">
        <f t="shared" si="94"/>
        <v>-5.8441638823433646</v>
      </c>
    </row>
    <row r="87" spans="2:60" s="166" customFormat="1" ht="10.5" customHeight="1" x14ac:dyDescent="0.2">
      <c r="B87" s="123" t="s">
        <v>187</v>
      </c>
      <c r="C87" s="35">
        <f>ElecSingle_PPM_Nil!K190</f>
        <v>24.407199999999992</v>
      </c>
      <c r="D87" s="35">
        <f>ElecSingle_PPM_Nil!L190</f>
        <v>24.717663405088064</v>
      </c>
      <c r="E87" s="35">
        <f>ElecSingle_PPM_Nil!M190</f>
        <v>25.075890410958895</v>
      </c>
      <c r="F87" s="35">
        <f>ElecSingle_PPM_Nil!N190</f>
        <v>25.290826614481411</v>
      </c>
      <c r="G87" s="35">
        <f>ElecSingle_PPM_Nil!Q190</f>
        <v>25.577408219178089</v>
      </c>
      <c r="H87" s="35">
        <f>ElecSingle_PPM_Nil!R190</f>
        <v>25.76846262230919</v>
      </c>
      <c r="I87" s="35">
        <f>ElecSingle_PPM_Nil!S190</f>
        <v>25.911753424657544</v>
      </c>
      <c r="J87" s="35">
        <f>ElecSingle_PPM_Nil!T190</f>
        <v>25.983398825831703</v>
      </c>
      <c r="K87" s="35">
        <f>ElecSingle_PPM_Nil!U190</f>
        <v>26.126689628180035</v>
      </c>
      <c r="L87" s="35">
        <f>ElecSingle_PPM_Nil!V190</f>
        <v>26.60432563600784</v>
      </c>
      <c r="M87" s="35">
        <f>ElecSingle_PPM_Nil!W190</f>
        <v>27.392425048923673</v>
      </c>
      <c r="N87" s="27"/>
      <c r="O87" s="35">
        <f>ElecSingle_PPM_Nil!Y190</f>
        <v>28.777569471624258</v>
      </c>
      <c r="P87" s="5"/>
      <c r="Q87" s="123" t="s">
        <v>187</v>
      </c>
      <c r="R87" s="35">
        <f>ElecMulti_PPM_Nil!K190</f>
        <v>24.407199999999992</v>
      </c>
      <c r="S87" s="35">
        <f>ElecMulti_PPM_Nil!L190</f>
        <v>24.717663405088064</v>
      </c>
      <c r="T87" s="35">
        <f>ElecMulti_PPM_Nil!M190</f>
        <v>25.075890410958895</v>
      </c>
      <c r="U87" s="35">
        <f>ElecMulti_PPM_Nil!N190</f>
        <v>25.290826614481411</v>
      </c>
      <c r="V87" s="35">
        <f>ElecMulti_PPM_Nil!Q190</f>
        <v>25.577408219178089</v>
      </c>
      <c r="W87" s="35">
        <f>ElecMulti_PPM_Nil!R190</f>
        <v>25.76846262230919</v>
      </c>
      <c r="X87" s="35">
        <f>ElecMulti_PPM_Nil!S190</f>
        <v>25.911753424657544</v>
      </c>
      <c r="Y87" s="35">
        <f>ElecMulti_PPM_Nil!T190</f>
        <v>25.983398825831703</v>
      </c>
      <c r="Z87" s="35">
        <f>ElecMulti_PPM_Nil!U190</f>
        <v>26.126689628180035</v>
      </c>
      <c r="AA87" s="35">
        <f>ElecMulti_PPM_Nil!V190</f>
        <v>26.60432563600784</v>
      </c>
      <c r="AB87" s="35">
        <f>ElecMulti_PPM_Nil!W190</f>
        <v>27.392425048923673</v>
      </c>
      <c r="AC87" s="27"/>
      <c r="AD87" s="35">
        <f>ElecMulti_PPM_Nil!Y190</f>
        <v>28.777569471624258</v>
      </c>
      <c r="AF87" s="123" t="s">
        <v>187</v>
      </c>
      <c r="AG87" s="35">
        <f>Gas_PPM_Nil!K190</f>
        <v>39.661700000000003</v>
      </c>
      <c r="AH87" s="35">
        <f>Gas_PPM_Nil!L190</f>
        <v>40.166203033268111</v>
      </c>
      <c r="AI87" s="35">
        <f>Gas_PPM_Nil!M190</f>
        <v>40.748321917808212</v>
      </c>
      <c r="AJ87" s="35">
        <f>Gas_PPM_Nil!N190</f>
        <v>41.097593248532299</v>
      </c>
      <c r="AK87" s="35">
        <f>Gas_PPM_Nil!Q190</f>
        <v>41.563288356164385</v>
      </c>
      <c r="AL87" s="35">
        <f>Gas_PPM_Nil!R190</f>
        <v>41.873751761252443</v>
      </c>
      <c r="AM87" s="35">
        <f>Gas_PPM_Nil!S190</f>
        <v>42.106599315068493</v>
      </c>
      <c r="AN87" s="35">
        <f>Gas_PPM_Nil!T190</f>
        <v>42.223023091976522</v>
      </c>
      <c r="AO87" s="35">
        <f>Gas_PPM_Nil!U190</f>
        <v>42.455870645792565</v>
      </c>
      <c r="AP87" s="35">
        <f>Gas_PPM_Nil!V190</f>
        <v>43.232029158512731</v>
      </c>
      <c r="AQ87" s="35">
        <f>Gas_PPM_Nil!W190</f>
        <v>44.512690704500983</v>
      </c>
      <c r="AR87" s="27"/>
      <c r="AS87" s="35">
        <f>Gas_PPM_Nil!Y190</f>
        <v>46.763550391389451</v>
      </c>
      <c r="AT87" s="5"/>
      <c r="AU87" s="123" t="s">
        <v>187</v>
      </c>
      <c r="AV87" s="35">
        <f t="shared" si="83"/>
        <v>64.068899999999999</v>
      </c>
      <c r="AW87" s="35">
        <f t="shared" si="84"/>
        <v>64.883866438356179</v>
      </c>
      <c r="AX87" s="35">
        <f t="shared" si="85"/>
        <v>65.824212328767103</v>
      </c>
      <c r="AY87" s="35">
        <f t="shared" si="86"/>
        <v>66.388419863013709</v>
      </c>
      <c r="AZ87" s="35">
        <f t="shared" si="87"/>
        <v>67.140696575342474</v>
      </c>
      <c r="BA87" s="35">
        <f t="shared" si="88"/>
        <v>67.642214383561637</v>
      </c>
      <c r="BB87" s="35">
        <f t="shared" si="89"/>
        <v>68.018352739726041</v>
      </c>
      <c r="BC87" s="35">
        <f t="shared" si="90"/>
        <v>68.206421917808228</v>
      </c>
      <c r="BD87" s="35">
        <f t="shared" si="91"/>
        <v>68.582560273972604</v>
      </c>
      <c r="BE87" s="35">
        <f t="shared" si="92"/>
        <v>69.836354794520574</v>
      </c>
      <c r="BF87" s="35">
        <f t="shared" si="93"/>
        <v>71.905115753424653</v>
      </c>
      <c r="BG87" s="27"/>
      <c r="BH87" s="35">
        <f t="shared" si="94"/>
        <v>75.541119863013705</v>
      </c>
    </row>
    <row r="88" spans="2:60" s="166" customFormat="1" ht="10.5" customHeight="1" x14ac:dyDescent="0.2">
      <c r="B88" s="123" t="s">
        <v>188</v>
      </c>
      <c r="C88" s="35">
        <f>ElecSingle_PPM_Nil!K191</f>
        <v>0</v>
      </c>
      <c r="D88" s="35">
        <f>ElecSingle_PPM_Nil!L191</f>
        <v>0</v>
      </c>
      <c r="E88" s="35">
        <f>ElecSingle_PPM_Nil!M191</f>
        <v>0</v>
      </c>
      <c r="F88" s="35">
        <f>ElecSingle_PPM_Nil!N191</f>
        <v>0</v>
      </c>
      <c r="G88" s="35">
        <f>ElecSingle_PPM_Nil!Q191</f>
        <v>0</v>
      </c>
      <c r="H88" s="35">
        <f>ElecSingle_PPM_Nil!R191</f>
        <v>0</v>
      </c>
      <c r="I88" s="35">
        <f>ElecSingle_PPM_Nil!S191</f>
        <v>0</v>
      </c>
      <c r="J88" s="35">
        <f>ElecSingle_PPM_Nil!T191</f>
        <v>0</v>
      </c>
      <c r="K88" s="35">
        <f>ElecSingle_PPM_Nil!U191</f>
        <v>0</v>
      </c>
      <c r="L88" s="35">
        <f>ElecSingle_PPM_Nil!V191</f>
        <v>0</v>
      </c>
      <c r="M88" s="35">
        <f>ElecSingle_PPM_Nil!W191</f>
        <v>0</v>
      </c>
      <c r="N88" s="27"/>
      <c r="O88" s="35">
        <f>ElecSingle_PPM_Nil!Y191</f>
        <v>0</v>
      </c>
      <c r="P88" s="5"/>
      <c r="Q88" s="123" t="s">
        <v>188</v>
      </c>
      <c r="R88" s="35">
        <f>ElecMulti_PPM_Nil!K191</f>
        <v>0</v>
      </c>
      <c r="S88" s="35">
        <f>ElecMulti_PPM_Nil!L191</f>
        <v>0</v>
      </c>
      <c r="T88" s="35">
        <f>ElecMulti_PPM_Nil!M191</f>
        <v>0</v>
      </c>
      <c r="U88" s="35">
        <f>ElecMulti_PPM_Nil!N191</f>
        <v>0</v>
      </c>
      <c r="V88" s="35">
        <f>ElecMulti_PPM_Nil!Q191</f>
        <v>0</v>
      </c>
      <c r="W88" s="35">
        <f>ElecMulti_PPM_Nil!R191</f>
        <v>0</v>
      </c>
      <c r="X88" s="35">
        <f>ElecMulti_PPM_Nil!S191</f>
        <v>0</v>
      </c>
      <c r="Y88" s="35">
        <f>ElecMulti_PPM_Nil!T191</f>
        <v>0</v>
      </c>
      <c r="Z88" s="35">
        <f>ElecMulti_PPM_Nil!U191</f>
        <v>0</v>
      </c>
      <c r="AA88" s="35">
        <f>ElecMulti_PPM_Nil!V191</f>
        <v>0</v>
      </c>
      <c r="AB88" s="35">
        <f>ElecMulti_PPM_Nil!W191</f>
        <v>0</v>
      </c>
      <c r="AC88" s="27"/>
      <c r="AD88" s="35">
        <f>ElecMulti_PPM_Nil!Y191</f>
        <v>0</v>
      </c>
      <c r="AF88" s="123" t="s">
        <v>188</v>
      </c>
      <c r="AG88" s="35">
        <f>Gas_PPM_Nil!K191</f>
        <v>0</v>
      </c>
      <c r="AH88" s="35">
        <f>Gas_PPM_Nil!L191</f>
        <v>0</v>
      </c>
      <c r="AI88" s="35">
        <f>Gas_PPM_Nil!M191</f>
        <v>0</v>
      </c>
      <c r="AJ88" s="35">
        <f>Gas_PPM_Nil!N191</f>
        <v>0</v>
      </c>
      <c r="AK88" s="35">
        <f>Gas_PPM_Nil!Q191</f>
        <v>0</v>
      </c>
      <c r="AL88" s="35">
        <f>Gas_PPM_Nil!R191</f>
        <v>0</v>
      </c>
      <c r="AM88" s="35">
        <f>Gas_PPM_Nil!S191</f>
        <v>0</v>
      </c>
      <c r="AN88" s="35">
        <f>Gas_PPM_Nil!T191</f>
        <v>0</v>
      </c>
      <c r="AO88" s="35">
        <f>Gas_PPM_Nil!U191</f>
        <v>0</v>
      </c>
      <c r="AP88" s="35">
        <f>Gas_PPM_Nil!V191</f>
        <v>0</v>
      </c>
      <c r="AQ88" s="35">
        <f>Gas_PPM_Nil!W191</f>
        <v>0</v>
      </c>
      <c r="AR88" s="27"/>
      <c r="AS88" s="35">
        <f>Gas_PPM_Nil!Y191</f>
        <v>0</v>
      </c>
      <c r="AT88" s="5"/>
      <c r="AU88" s="123" t="s">
        <v>188</v>
      </c>
      <c r="AV88" s="35">
        <f t="shared" si="83"/>
        <v>0</v>
      </c>
      <c r="AW88" s="35">
        <f t="shared" si="84"/>
        <v>0</v>
      </c>
      <c r="AX88" s="35">
        <f t="shared" si="85"/>
        <v>0</v>
      </c>
      <c r="AY88" s="35">
        <f t="shared" si="86"/>
        <v>0</v>
      </c>
      <c r="AZ88" s="35">
        <f t="shared" si="87"/>
        <v>0</v>
      </c>
      <c r="BA88" s="35">
        <f t="shared" si="88"/>
        <v>0</v>
      </c>
      <c r="BB88" s="35">
        <f t="shared" si="89"/>
        <v>0</v>
      </c>
      <c r="BC88" s="35">
        <f t="shared" si="90"/>
        <v>0</v>
      </c>
      <c r="BD88" s="35">
        <f t="shared" si="91"/>
        <v>0</v>
      </c>
      <c r="BE88" s="35">
        <f t="shared" si="92"/>
        <v>0</v>
      </c>
      <c r="BF88" s="35">
        <f t="shared" si="93"/>
        <v>0</v>
      </c>
      <c r="BG88" s="27"/>
      <c r="BH88" s="35">
        <f t="shared" si="94"/>
        <v>0</v>
      </c>
    </row>
    <row r="89" spans="2:60" s="166" customFormat="1" ht="10.5" customHeight="1" x14ac:dyDescent="0.2">
      <c r="B89" s="123" t="s">
        <v>189</v>
      </c>
      <c r="C89" s="35">
        <f>ElecSingle_PPM_Nil!K192</f>
        <v>1.6889733533388911</v>
      </c>
      <c r="D89" s="35">
        <f>ElecSingle_PPM_Nil!L192</f>
        <v>1.7022198955741037</v>
      </c>
      <c r="E89" s="35">
        <f>ElecSingle_PPM_Nil!M192</f>
        <v>1.768627069486832</v>
      </c>
      <c r="F89" s="35">
        <f>ElecSingle_PPM_Nil!N192</f>
        <v>1.7805654075736359</v>
      </c>
      <c r="G89" s="35">
        <f>ElecSingle_PPM_Nil!Q192</f>
        <v>1.8271275485169689</v>
      </c>
      <c r="H89" s="35">
        <f>ElecSingle_PPM_Nil!R192</f>
        <v>1.8333269262738028</v>
      </c>
      <c r="I89" s="35">
        <f>ElecSingle_PPM_Nil!S192</f>
        <v>1.8892082521903257</v>
      </c>
      <c r="J89" s="35">
        <f>ElecSingle_PPM_Nil!T192</f>
        <v>1.8751092540022867</v>
      </c>
      <c r="K89" s="35">
        <f>ElecSingle_PPM_Nil!U192</f>
        <v>1.8814397640751825</v>
      </c>
      <c r="L89" s="35">
        <f>ElecSingle_PPM_Nil!V192</f>
        <v>1.908946497690531</v>
      </c>
      <c r="M89" s="35">
        <f>ElecSingle_PPM_Nil!W192</f>
        <v>3.2954239622974391</v>
      </c>
      <c r="N89" s="27"/>
      <c r="O89" s="35">
        <f>ElecSingle_PPM_Nil!Y192</f>
        <v>3.3696355780860143</v>
      </c>
      <c r="P89" s="5"/>
      <c r="Q89" s="123" t="s">
        <v>189</v>
      </c>
      <c r="R89" s="35">
        <f>ElecMulti_PPM_Nil!K192</f>
        <v>1.6941717245388905</v>
      </c>
      <c r="S89" s="35">
        <f>ElecMulti_PPM_Nil!L192</f>
        <v>1.7074843908696027</v>
      </c>
      <c r="T89" s="35">
        <f>ElecMulti_PPM_Nil!M192</f>
        <v>1.773967861815599</v>
      </c>
      <c r="U89" s="35">
        <f>ElecMulti_PPM_Nil!N192</f>
        <v>1.7859519781223645</v>
      </c>
      <c r="V89" s="35">
        <f>ElecMulti_PPM_Nil!Q192</f>
        <v>1.8325751566923116</v>
      </c>
      <c r="W89" s="35">
        <f>ElecMulti_PPM_Nil!R192</f>
        <v>1.838815226200222</v>
      </c>
      <c r="X89" s="35">
        <f>ElecMulti_PPM_Nil!S192</f>
        <v>1.8947270709300512</v>
      </c>
      <c r="Y89" s="35">
        <f>ElecMulti_PPM_Nil!T192</f>
        <v>1.8806433321486664</v>
      </c>
      <c r="Z89" s="35">
        <f>ElecMulti_PPM_Nil!U192</f>
        <v>1.8870043610348692</v>
      </c>
      <c r="AA89" s="35">
        <f>ElecMulti_PPM_Nil!V192</f>
        <v>1.9146128240279083</v>
      </c>
      <c r="AB89" s="35">
        <f>ElecMulti_PPM_Nil!W192</f>
        <v>3.3012581421080074</v>
      </c>
      <c r="AC89" s="27"/>
      <c r="AD89" s="35">
        <f>ElecMulti_PPM_Nil!Y192</f>
        <v>3.3757647730918854</v>
      </c>
      <c r="AF89" s="123" t="s">
        <v>189</v>
      </c>
      <c r="AG89" s="35">
        <f>Gas_PPM_Nil!K192</f>
        <v>2.1557688535103199</v>
      </c>
      <c r="AH89" s="35">
        <f>Gas_PPM_Nil!L192</f>
        <v>2.1795568849503861</v>
      </c>
      <c r="AI89" s="35">
        <f>Gas_PPM_Nil!M192</f>
        <v>2.2446744028704724</v>
      </c>
      <c r="AJ89" s="35">
        <f>Gas_PPM_Nil!N192</f>
        <v>2.2633936210989636</v>
      </c>
      <c r="AK89" s="35">
        <f>Gas_PPM_Nil!Q192</f>
        <v>2.3168217242077782</v>
      </c>
      <c r="AL89" s="35">
        <f>Gas_PPM_Nil!R192</f>
        <v>2.3276183150087926</v>
      </c>
      <c r="AM89" s="35">
        <f>Gas_PPM_Nil!S192</f>
        <v>2.3655648117716734</v>
      </c>
      <c r="AN89" s="35">
        <f>Gas_PPM_Nil!T192</f>
        <v>2.3559741078194558</v>
      </c>
      <c r="AO89" s="35">
        <f>Gas_PPM_Nil!U192</f>
        <v>2.3654859215535931</v>
      </c>
      <c r="AP89" s="35">
        <f>Gas_PPM_Nil!V192</f>
        <v>2.2879451005225162</v>
      </c>
      <c r="AQ89" s="35">
        <f>Gas_PPM_Nil!W192</f>
        <v>2.426778099129197</v>
      </c>
      <c r="AR89" s="27"/>
      <c r="AS89" s="35">
        <f>Gas_PPM_Nil!Y192</f>
        <v>2.4415969338372046</v>
      </c>
      <c r="AT89" s="5"/>
      <c r="AU89" s="123" t="s">
        <v>189</v>
      </c>
      <c r="AV89" s="35">
        <f t="shared" si="83"/>
        <v>3.8447422068492108</v>
      </c>
      <c r="AW89" s="35">
        <f t="shared" si="84"/>
        <v>3.8817767805244898</v>
      </c>
      <c r="AX89" s="35">
        <f t="shared" si="85"/>
        <v>4.0133014723573046</v>
      </c>
      <c r="AY89" s="35">
        <f t="shared" si="86"/>
        <v>4.0439590286725995</v>
      </c>
      <c r="AZ89" s="35">
        <f t="shared" si="87"/>
        <v>4.1439492727247469</v>
      </c>
      <c r="BA89" s="35">
        <f t="shared" si="88"/>
        <v>4.1609452412825956</v>
      </c>
      <c r="BB89" s="35">
        <f t="shared" si="89"/>
        <v>4.2547730639619994</v>
      </c>
      <c r="BC89" s="35">
        <f t="shared" si="90"/>
        <v>4.2310833618217423</v>
      </c>
      <c r="BD89" s="35">
        <f t="shared" si="91"/>
        <v>4.246925685628776</v>
      </c>
      <c r="BE89" s="35">
        <f t="shared" si="92"/>
        <v>4.196891598213047</v>
      </c>
      <c r="BF89" s="35">
        <f t="shared" si="93"/>
        <v>5.7222020614266356</v>
      </c>
      <c r="BG89" s="27"/>
      <c r="BH89" s="35">
        <f t="shared" si="94"/>
        <v>5.8112325119232189</v>
      </c>
    </row>
    <row r="90" spans="2:60" s="166" customFormat="1" ht="10.5" customHeight="1" x14ac:dyDescent="0.2">
      <c r="B90" s="162" t="s">
        <v>190</v>
      </c>
      <c r="C90" s="35">
        <f>ElecSingle_PPM_Nil!K193</f>
        <v>1.0608938326309489</v>
      </c>
      <c r="D90" s="35">
        <f>ElecSingle_PPM_Nil!L193</f>
        <v>1.071101334986595</v>
      </c>
      <c r="E90" s="35">
        <f>ElecSingle_PPM_Nil!M193</f>
        <v>1.1179599408426975</v>
      </c>
      <c r="F90" s="35">
        <f>ElecSingle_PPM_Nil!N193</f>
        <v>1.1271593690391071</v>
      </c>
      <c r="G90" s="35">
        <f>ElecSingle_PPM_Nil!Q193</f>
        <v>1.1657493134527706</v>
      </c>
      <c r="H90" s="35">
        <f>ElecSingle_PPM_Nil!R193</f>
        <v>1.1705264214657733</v>
      </c>
      <c r="I90" s="35">
        <f>ElecSingle_PPM_Nil!S193</f>
        <v>1.2029757893387811</v>
      </c>
      <c r="J90" s="35">
        <f>ElecSingle_PPM_Nil!T193</f>
        <v>1.1921114026436563</v>
      </c>
      <c r="K90" s="35">
        <f>ElecSingle_PPM_Nil!U193</f>
        <v>1.1948519724169988</v>
      </c>
      <c r="L90" s="35">
        <f>ElecSingle_PPM_Nil!V193</f>
        <v>1.216048073496752</v>
      </c>
      <c r="M90" s="35">
        <f>ElecSingle_PPM_Nil!W193</f>
        <v>1.3035150304937519</v>
      </c>
      <c r="N90" s="27"/>
      <c r="O90" s="35">
        <f>ElecSingle_PPM_Nil!Y193</f>
        <v>1.3607009156498413</v>
      </c>
      <c r="P90" s="5"/>
      <c r="Q90" s="162" t="s">
        <v>190</v>
      </c>
      <c r="R90" s="35">
        <f>ElecMulti_PPM_Nil!K193</f>
        <v>1.0648995863836881</v>
      </c>
      <c r="S90" s="35">
        <f>ElecMulti_PPM_Nil!L193</f>
        <v>1.0751580425541933</v>
      </c>
      <c r="T90" s="35">
        <f>ElecMulti_PPM_Nil!M193</f>
        <v>1.122075441273594</v>
      </c>
      <c r="U90" s="35">
        <f>ElecMulti_PPM_Nil!N193</f>
        <v>1.1313101451879828</v>
      </c>
      <c r="V90" s="35">
        <f>ElecMulti_PPM_Nil!Q193</f>
        <v>1.1699471238922847</v>
      </c>
      <c r="W90" s="35">
        <f>ElecMulti_PPM_Nil!R193</f>
        <v>1.1747555880990472</v>
      </c>
      <c r="X90" s="35">
        <f>ElecMulti_PPM_Nil!S193</f>
        <v>1.2072284731173739</v>
      </c>
      <c r="Y90" s="35">
        <f>ElecMulti_PPM_Nil!T193</f>
        <v>1.1963758449949091</v>
      </c>
      <c r="Z90" s="35">
        <f>ElecMulti_PPM_Nil!U193</f>
        <v>1.1991399319135709</v>
      </c>
      <c r="AA90" s="35">
        <f>ElecMulti_PPM_Nil!V193</f>
        <v>1.2204144234777223</v>
      </c>
      <c r="AB90" s="35">
        <f>ElecMulti_PPM_Nil!W193</f>
        <v>1.3080107247739787</v>
      </c>
      <c r="AC90" s="27"/>
      <c r="AD90" s="35">
        <f>ElecMulti_PPM_Nil!Y193</f>
        <v>1.3654239423348222</v>
      </c>
      <c r="AF90" s="162" t="s">
        <v>190</v>
      </c>
      <c r="AG90" s="35">
        <f>Gas_PPM_Nil!K193</f>
        <v>1.6611894077489591</v>
      </c>
      <c r="AH90" s="35">
        <f>Gas_PPM_Nil!L193</f>
        <v>1.6795199564045309</v>
      </c>
      <c r="AI90" s="35">
        <f>Gas_PPM_Nil!M193</f>
        <v>1.7296981240924116</v>
      </c>
      <c r="AJ90" s="35">
        <f>Gas_PPM_Nil!N193</f>
        <v>1.7441227536123509</v>
      </c>
      <c r="AK90" s="35">
        <f>Gas_PPM_Nil!Q193</f>
        <v>1.785293308060228</v>
      </c>
      <c r="AL90" s="35">
        <f>Gas_PPM_Nil!R193</f>
        <v>1.7936129301983994</v>
      </c>
      <c r="AM90" s="35">
        <f>Gas_PPM_Nil!S193</f>
        <v>1.8228536896522851</v>
      </c>
      <c r="AN90" s="35">
        <f>Gas_PPM_Nil!T193</f>
        <v>1.8154632981488843</v>
      </c>
      <c r="AO90" s="35">
        <f>Gas_PPM_Nil!U193</f>
        <v>1.8227928985361899</v>
      </c>
      <c r="AP90" s="35">
        <f>Gas_PPM_Nil!V193</f>
        <v>1.7630415989684103</v>
      </c>
      <c r="AQ90" s="35">
        <f>Gas_PPM_Nil!W193</f>
        <v>1.8700233407056575</v>
      </c>
      <c r="AR90" s="27"/>
      <c r="AS90" s="35">
        <f>Gas_PPM_Nil!Y193</f>
        <v>1.8814424180395017</v>
      </c>
      <c r="AT90" s="5"/>
      <c r="AU90" s="162" t="s">
        <v>190</v>
      </c>
      <c r="AV90" s="35">
        <f t="shared" si="83"/>
        <v>2.722083240379908</v>
      </c>
      <c r="AW90" s="35">
        <f t="shared" si="84"/>
        <v>2.7506212913911261</v>
      </c>
      <c r="AX90" s="35">
        <f t="shared" si="85"/>
        <v>2.8476580649351089</v>
      </c>
      <c r="AY90" s="35">
        <f t="shared" si="86"/>
        <v>2.8712821226514578</v>
      </c>
      <c r="AZ90" s="35">
        <f t="shared" si="87"/>
        <v>2.9510426215129986</v>
      </c>
      <c r="BA90" s="35">
        <f t="shared" si="88"/>
        <v>2.9641393516641728</v>
      </c>
      <c r="BB90" s="35">
        <f t="shared" si="89"/>
        <v>3.0258294789910662</v>
      </c>
      <c r="BC90" s="35">
        <f t="shared" si="90"/>
        <v>3.0075747007925404</v>
      </c>
      <c r="BD90" s="35">
        <f t="shared" si="91"/>
        <v>3.0176448709531885</v>
      </c>
      <c r="BE90" s="35">
        <f t="shared" si="92"/>
        <v>2.9790896724651623</v>
      </c>
      <c r="BF90" s="35">
        <f t="shared" si="93"/>
        <v>3.1735383711994096</v>
      </c>
      <c r="BG90" s="27"/>
      <c r="BH90" s="35">
        <f t="shared" si="94"/>
        <v>3.2421433336893433</v>
      </c>
    </row>
    <row r="91" spans="2:60" s="166" customFormat="1" ht="10.5" customHeight="1" x14ac:dyDescent="0.2">
      <c r="B91" s="123" t="s">
        <v>191</v>
      </c>
      <c r="C91" s="35">
        <f>ElecSingle_PPM_Nil!K194</f>
        <v>89.954191501278132</v>
      </c>
      <c r="D91" s="35">
        <f>ElecSingle_PPM_Nil!L194</f>
        <v>90.661585149091465</v>
      </c>
      <c r="E91" s="35">
        <f>ElecSingle_PPM_Nil!M194</f>
        <v>94.203556727741358</v>
      </c>
      <c r="F91" s="35">
        <f>ElecSingle_PPM_Nil!N194</f>
        <v>94.841089479919006</v>
      </c>
      <c r="G91" s="35">
        <f>ElecSingle_PPM_Nil!Q194</f>
        <v>97.330317409107764</v>
      </c>
      <c r="H91" s="35">
        <f>ElecSingle_PPM_Nil!R194</f>
        <v>97.661377422182099</v>
      </c>
      <c r="I91" s="35">
        <f>ElecSingle_PPM_Nil!S194</f>
        <v>100.63494799187637</v>
      </c>
      <c r="J91" s="35">
        <f>ElecSingle_PPM_Nil!T194</f>
        <v>99.882031375475293</v>
      </c>
      <c r="K91" s="35">
        <f>ElecSingle_PPM_Nil!U194</f>
        <v>100.21795654830457</v>
      </c>
      <c r="L91" s="35">
        <f>ElecSingle_PPM_Nil!V194</f>
        <v>101.68687487325928</v>
      </c>
      <c r="M91" s="35">
        <f>ElecSingle_PPM_Nil!W194</f>
        <v>174.74680982599233</v>
      </c>
      <c r="N91" s="27"/>
      <c r="O91" s="35">
        <f>ElecSingle_PPM_Nil!Y194</f>
        <v>178.70986861300551</v>
      </c>
      <c r="P91" s="5"/>
      <c r="Q91" s="123" t="s">
        <v>191</v>
      </c>
      <c r="R91" s="35">
        <f>ElecMulti_PPM_Nil!K194</f>
        <v>90.231795626230877</v>
      </c>
      <c r="S91" s="35">
        <f>ElecMulti_PPM_Nil!L194</f>
        <v>90.942720441974146</v>
      </c>
      <c r="T91" s="35">
        <f>ElecMulti_PPM_Nil!M194</f>
        <v>94.488766445158518</v>
      </c>
      <c r="U91" s="35">
        <f>ElecMulti_PPM_Nil!N194</f>
        <v>95.128743852056928</v>
      </c>
      <c r="V91" s="35">
        <f>ElecMulti_PPM_Nil!Q194</f>
        <v>97.621231320873292</v>
      </c>
      <c r="W91" s="35">
        <f>ElecMulti_PPM_Nil!R194</f>
        <v>97.95446436036606</v>
      </c>
      <c r="X91" s="35">
        <f>ElecMulti_PPM_Nil!S194</f>
        <v>100.92966469987412</v>
      </c>
      <c r="Y91" s="35">
        <f>ElecMulti_PPM_Nil!T194</f>
        <v>100.17756296837999</v>
      </c>
      <c r="Z91" s="35">
        <f>ElecMulti_PPM_Nil!U194</f>
        <v>100.51511791102307</v>
      </c>
      <c r="AA91" s="35">
        <f>ElecMulti_PPM_Nil!V194</f>
        <v>101.98946880202382</v>
      </c>
      <c r="AB91" s="35">
        <f>ElecMulti_PPM_Nil!W194</f>
        <v>175.05836748873284</v>
      </c>
      <c r="AC91" s="27"/>
      <c r="AD91" s="35">
        <f>ElecMulti_PPM_Nil!Y194</f>
        <v>179.03718071727954</v>
      </c>
      <c r="AF91" s="123" t="s">
        <v>191</v>
      </c>
      <c r="AG91" s="35">
        <f>Gas_PPM_Nil!K194</f>
        <v>115.12266114799611</v>
      </c>
      <c r="AH91" s="35">
        <f>Gas_PPM_Nil!L194</f>
        <v>116.39299283424974</v>
      </c>
      <c r="AI91" s="35">
        <f>Gas_PPM_Nil!M194</f>
        <v>119.87040737157623</v>
      </c>
      <c r="AJ91" s="35">
        <f>Gas_PPM_Nil!N194</f>
        <v>120.87005360617376</v>
      </c>
      <c r="AK91" s="35">
        <f>Gas_PPM_Nil!Q194</f>
        <v>123.72322842589558</v>
      </c>
      <c r="AL91" s="35">
        <f>Gas_PPM_Nil!R194</f>
        <v>124.29978943442619</v>
      </c>
      <c r="AM91" s="35">
        <f>Gas_PPM_Nil!S194</f>
        <v>126.32621340908987</v>
      </c>
      <c r="AN91" s="35">
        <f>Gas_PPM_Nil!T194</f>
        <v>125.8140493338626</v>
      </c>
      <c r="AO91" s="35">
        <f>Gas_PPM_Nil!U194</f>
        <v>126.32200050294777</v>
      </c>
      <c r="AP91" s="35">
        <f>Gas_PPM_Nil!V194</f>
        <v>122.18115504534576</v>
      </c>
      <c r="AQ91" s="35">
        <f>Gas_PPM_Nil!W194</f>
        <v>129.5951336955761</v>
      </c>
      <c r="AR91" s="27"/>
      <c r="AS91" s="35">
        <f>Gas_PPM_Nil!Y194</f>
        <v>130.38649111959694</v>
      </c>
      <c r="AT91" s="5"/>
      <c r="AU91" s="123" t="s">
        <v>191</v>
      </c>
      <c r="AV91" s="35">
        <f t="shared" si="83"/>
        <v>205.07685264927426</v>
      </c>
      <c r="AW91" s="35">
        <f t="shared" si="84"/>
        <v>207.0545779833412</v>
      </c>
      <c r="AX91" s="35">
        <f t="shared" si="85"/>
        <v>214.07396409931761</v>
      </c>
      <c r="AY91" s="35">
        <f t="shared" si="86"/>
        <v>215.71114308609276</v>
      </c>
      <c r="AZ91" s="35">
        <f t="shared" si="87"/>
        <v>221.05354583500335</v>
      </c>
      <c r="BA91" s="35">
        <f t="shared" si="88"/>
        <v>221.96116685660829</v>
      </c>
      <c r="BB91" s="35">
        <f t="shared" si="89"/>
        <v>226.96116140096626</v>
      </c>
      <c r="BC91" s="35">
        <f t="shared" si="90"/>
        <v>225.69608070933788</v>
      </c>
      <c r="BD91" s="35">
        <f t="shared" si="91"/>
        <v>226.53995705125234</v>
      </c>
      <c r="BE91" s="35">
        <f t="shared" si="92"/>
        <v>223.86802991860503</v>
      </c>
      <c r="BF91" s="35">
        <f t="shared" si="93"/>
        <v>304.3419435215684</v>
      </c>
      <c r="BG91" s="27"/>
      <c r="BH91" s="35">
        <f t="shared" si="94"/>
        <v>309.09635973260242</v>
      </c>
    </row>
    <row r="92" spans="2:60" s="166" customFormat="1" ht="10.5" customHeight="1" x14ac:dyDescent="0.2">
      <c r="B92"/>
      <c r="C92"/>
      <c r="D92"/>
      <c r="E92"/>
      <c r="F92"/>
      <c r="G92"/>
      <c r="H92"/>
      <c r="I92"/>
      <c r="J92"/>
      <c r="K92"/>
      <c r="L92"/>
      <c r="M92"/>
      <c r="N92"/>
      <c r="O92"/>
      <c r="P92" s="5"/>
      <c r="Q92"/>
      <c r="R92"/>
      <c r="S92"/>
      <c r="T92"/>
      <c r="U92"/>
      <c r="V92"/>
      <c r="W92"/>
      <c r="X92"/>
      <c r="Y92"/>
      <c r="Z92"/>
      <c r="AA92"/>
      <c r="AB92"/>
      <c r="AC92"/>
      <c r="AF92"/>
      <c r="AG92"/>
      <c r="AH92"/>
      <c r="AI92"/>
      <c r="AJ92"/>
      <c r="AK92"/>
      <c r="AL92"/>
      <c r="AM92"/>
      <c r="AN92"/>
      <c r="AO92"/>
      <c r="AP92"/>
      <c r="AQ92"/>
      <c r="AR92"/>
      <c r="AS92"/>
      <c r="AT92" s="5"/>
      <c r="AU92" s="123" t="s">
        <v>192</v>
      </c>
      <c r="AV92" s="35">
        <f>AV91*1.05</f>
        <v>215.33069528173797</v>
      </c>
      <c r="AW92" s="35">
        <f t="shared" ref="AW92:BC92" si="95">AW91*1.05</f>
        <v>217.40730688250827</v>
      </c>
      <c r="AX92" s="35">
        <f t="shared" si="95"/>
        <v>224.7776623042835</v>
      </c>
      <c r="AY92" s="35">
        <f t="shared" si="95"/>
        <v>226.49670024039742</v>
      </c>
      <c r="AZ92" s="35">
        <f t="shared" si="95"/>
        <v>232.10622312675352</v>
      </c>
      <c r="BA92" s="35">
        <f t="shared" si="95"/>
        <v>233.05922519943871</v>
      </c>
      <c r="BB92" s="35">
        <f t="shared" si="95"/>
        <v>238.30921947101459</v>
      </c>
      <c r="BC92" s="35">
        <f t="shared" si="95"/>
        <v>236.98088474480477</v>
      </c>
      <c r="BD92" s="35">
        <f t="shared" ref="BD92:BE92" si="96">BD91*1.05</f>
        <v>237.86695490381499</v>
      </c>
      <c r="BE92" s="35">
        <f t="shared" si="96"/>
        <v>235.06143141453529</v>
      </c>
      <c r="BF92" s="35">
        <f t="shared" ref="BF92" si="97">BF91*1.05</f>
        <v>319.55904069764682</v>
      </c>
      <c r="BG92" s="27"/>
      <c r="BH92" s="35">
        <f>IFERROR(BH91*1.05,"-")</f>
        <v>324.55117771923256</v>
      </c>
    </row>
    <row r="93" spans="2:60" s="170" customFormat="1" ht="10.5" customHeight="1" x14ac:dyDescent="0.2">
      <c r="B93" s="171"/>
      <c r="C93" s="171"/>
      <c r="D93" s="171"/>
      <c r="E93" s="171"/>
      <c r="F93" s="171"/>
      <c r="G93" s="171"/>
      <c r="H93" s="171"/>
      <c r="I93" s="171"/>
      <c r="J93" s="171"/>
      <c r="K93" s="171"/>
      <c r="L93" s="171"/>
      <c r="M93" s="171"/>
      <c r="N93" s="171"/>
      <c r="O93" s="171"/>
      <c r="P93" s="171"/>
      <c r="Q93" s="171"/>
      <c r="R93" s="171"/>
      <c r="S93" s="171"/>
      <c r="T93" s="171"/>
      <c r="U93" s="171"/>
      <c r="V93" s="171"/>
      <c r="W93" s="171"/>
      <c r="X93" s="171"/>
      <c r="Y93" s="171"/>
      <c r="Z93" s="171"/>
      <c r="AA93" s="171"/>
      <c r="AB93" s="171"/>
      <c r="AC93" s="171"/>
      <c r="AD93" s="171"/>
      <c r="AE93" s="171"/>
      <c r="AF93" s="171"/>
      <c r="AG93" s="171"/>
      <c r="AH93" s="171"/>
      <c r="AI93" s="171"/>
      <c r="AJ93" s="171"/>
      <c r="AK93" s="171"/>
      <c r="AL93" s="171"/>
      <c r="AM93" s="171"/>
      <c r="AN93" s="171"/>
      <c r="AO93" s="171"/>
      <c r="AP93" s="171"/>
      <c r="AQ93" s="171"/>
      <c r="AR93" s="171"/>
      <c r="AS93" s="171"/>
      <c r="AT93" s="171"/>
      <c r="AU93" s="171"/>
      <c r="AV93" s="171"/>
      <c r="AW93" s="171"/>
      <c r="AX93" s="171"/>
      <c r="AY93" s="171"/>
      <c r="AZ93" s="171"/>
      <c r="BA93" s="171"/>
      <c r="BB93" s="171"/>
      <c r="BC93" s="171"/>
      <c r="BD93" s="171"/>
      <c r="BE93" s="171"/>
      <c r="BF93" s="171"/>
      <c r="BG93" s="171"/>
      <c r="BH93" s="171"/>
    </row>
    <row r="94" spans="2:60" s="166" customFormat="1" ht="38.25" customHeight="1" x14ac:dyDescent="0.2">
      <c r="B94" s="81" t="s">
        <v>193</v>
      </c>
      <c r="C94" s="97" t="s">
        <v>168</v>
      </c>
      <c r="D94" s="97" t="s">
        <v>169</v>
      </c>
      <c r="E94" s="97" t="s">
        <v>170</v>
      </c>
      <c r="F94" s="97" t="s">
        <v>171</v>
      </c>
      <c r="G94" s="97" t="s">
        <v>172</v>
      </c>
      <c r="H94" s="97" t="s">
        <v>173</v>
      </c>
      <c r="I94" s="97" t="s">
        <v>174</v>
      </c>
      <c r="J94" s="97" t="s">
        <v>175</v>
      </c>
      <c r="K94" s="97" t="s">
        <v>176</v>
      </c>
      <c r="L94" s="97" t="s">
        <v>177</v>
      </c>
      <c r="M94" s="97" t="s">
        <v>178</v>
      </c>
      <c r="N94" s="27"/>
      <c r="O94" s="370" t="s">
        <v>179</v>
      </c>
      <c r="P94" s="5"/>
      <c r="Q94" s="81" t="s">
        <v>193</v>
      </c>
      <c r="R94" s="97" t="s">
        <v>168</v>
      </c>
      <c r="S94" s="97" t="s">
        <v>169</v>
      </c>
      <c r="T94" s="97" t="s">
        <v>170</v>
      </c>
      <c r="U94" s="97" t="s">
        <v>171</v>
      </c>
      <c r="V94" s="97" t="s">
        <v>172</v>
      </c>
      <c r="W94" s="97" t="s">
        <v>173</v>
      </c>
      <c r="X94" s="97" t="s">
        <v>174</v>
      </c>
      <c r="Y94" s="97" t="s">
        <v>175</v>
      </c>
      <c r="Z94" s="97" t="s">
        <v>176</v>
      </c>
      <c r="AA94" s="97" t="s">
        <v>177</v>
      </c>
      <c r="AB94" s="97" t="s">
        <v>178</v>
      </c>
      <c r="AC94" s="27"/>
      <c r="AD94" s="370" t="s">
        <v>179</v>
      </c>
      <c r="AF94" s="81" t="s">
        <v>193</v>
      </c>
      <c r="AG94" s="97" t="s">
        <v>168</v>
      </c>
      <c r="AH94" s="97" t="s">
        <v>169</v>
      </c>
      <c r="AI94" s="97" t="s">
        <v>170</v>
      </c>
      <c r="AJ94" s="97" t="s">
        <v>171</v>
      </c>
      <c r="AK94" s="97" t="s">
        <v>172</v>
      </c>
      <c r="AL94" s="97" t="s">
        <v>173</v>
      </c>
      <c r="AM94" s="97" t="s">
        <v>174</v>
      </c>
      <c r="AN94" s="97" t="s">
        <v>175</v>
      </c>
      <c r="AO94" s="97" t="s">
        <v>176</v>
      </c>
      <c r="AP94" s="97" t="s">
        <v>177</v>
      </c>
      <c r="AQ94" s="97" t="s">
        <v>178</v>
      </c>
      <c r="AR94" s="27"/>
      <c r="AS94" s="370" t="s">
        <v>179</v>
      </c>
      <c r="AT94" s="5"/>
      <c r="AU94" s="81" t="s">
        <v>193</v>
      </c>
      <c r="AV94" s="97" t="s">
        <v>168</v>
      </c>
      <c r="AW94" s="97" t="s">
        <v>169</v>
      </c>
      <c r="AX94" s="97" t="s">
        <v>170</v>
      </c>
      <c r="AY94" s="97" t="s">
        <v>171</v>
      </c>
      <c r="AZ94" s="97" t="s">
        <v>172</v>
      </c>
      <c r="BA94" s="97" t="s">
        <v>173</v>
      </c>
      <c r="BB94" s="97" t="s">
        <v>174</v>
      </c>
      <c r="BC94" s="97" t="s">
        <v>175</v>
      </c>
      <c r="BD94" s="97" t="s">
        <v>176</v>
      </c>
      <c r="BE94" s="97" t="s">
        <v>177</v>
      </c>
      <c r="BF94" s="97" t="s">
        <v>178</v>
      </c>
      <c r="BG94" s="27"/>
      <c r="BH94" s="370" t="s">
        <v>179</v>
      </c>
    </row>
    <row r="95" spans="2:60" s="166" customFormat="1" ht="10.5" customHeight="1" x14ac:dyDescent="0.2">
      <c r="B95" s="123" t="s">
        <v>180</v>
      </c>
      <c r="C95" s="35">
        <f>ElecSingle_PPM_3100kWh!K183</f>
        <v>179.00136797424895</v>
      </c>
      <c r="D95" s="35">
        <f>ElecSingle_PPM_3100kWh!L183</f>
        <v>171.2844775148248</v>
      </c>
      <c r="E95" s="35">
        <f>ElecSingle_PPM_3100kWh!M183</f>
        <v>188.2966425157575</v>
      </c>
      <c r="F95" s="35">
        <f>ElecSingle_PPM_3100kWh!N183</f>
        <v>205.64726567876167</v>
      </c>
      <c r="G95" s="35">
        <f>ElecSingle_PPM_3100kWh!Q183</f>
        <v>244.35175317326426</v>
      </c>
      <c r="H95" s="35">
        <f>ElecSingle_PPM_3100kWh!R183</f>
        <v>220.83214040458211</v>
      </c>
      <c r="I95" s="35">
        <f>ElecSingle_PPM_3100kWh!S183</f>
        <v>213.18332557673111</v>
      </c>
      <c r="J95" s="35">
        <f>ElecSingle_PPM_3100kWh!T183</f>
        <v>186.28634708232781</v>
      </c>
      <c r="K95" s="35">
        <f>ElecSingle_PPM_3100kWh!U183</f>
        <v>221.40767996833435</v>
      </c>
      <c r="L95" s="35">
        <f>ElecSingle_PPM_3100kWh!V183</f>
        <v>277.90448646108462</v>
      </c>
      <c r="M95" s="35">
        <f>ElecSingle_PPM_3100kWh!W183</f>
        <v>515.28606921595917</v>
      </c>
      <c r="N95" s="27"/>
      <c r="O95" s="35">
        <f>ElecSingle_PPM_3100kWh!Y183</f>
        <v>1154.4785866007871</v>
      </c>
      <c r="P95" s="5"/>
      <c r="Q95" s="123" t="s">
        <v>180</v>
      </c>
      <c r="R95" s="35">
        <f>ElecMulti_PPM_4200kWh!K183</f>
        <v>243.5641006936373</v>
      </c>
      <c r="S95" s="35">
        <f>ElecMulti_PPM_4200kWh!L183</f>
        <v>233.38718526559481</v>
      </c>
      <c r="T95" s="35">
        <f>ElecMulti_PPM_4200kWh!M183</f>
        <v>255.96477111507141</v>
      </c>
      <c r="U95" s="35">
        <f>ElecMulti_PPM_4200kWh!N183</f>
        <v>280.35133215513343</v>
      </c>
      <c r="V95" s="35">
        <f>ElecMulti_PPM_4200kWh!Q183</f>
        <v>331.88177601701312</v>
      </c>
      <c r="W95" s="35">
        <f>ElecMulti_PPM_4200kWh!R183</f>
        <v>300.85275986127681</v>
      </c>
      <c r="X95" s="35">
        <f>ElecMulti_PPM_4200kWh!S183</f>
        <v>290.33538273875416</v>
      </c>
      <c r="Y95" s="35">
        <f>ElecMulti_PPM_4200kWh!T183</f>
        <v>253.3454702673852</v>
      </c>
      <c r="Z95" s="35">
        <f>ElecMulti_PPM_4200kWh!U183</f>
        <v>301.17601117012339</v>
      </c>
      <c r="AA95" s="35">
        <f>ElecMulti_PPM_4200kWh!V183</f>
        <v>380.12916390301859</v>
      </c>
      <c r="AB95" s="35">
        <f>ElecMulti_PPM_4200kWh!W183</f>
        <v>686.93566973033592</v>
      </c>
      <c r="AC95" s="27"/>
      <c r="AD95" s="35">
        <f>ElecMulti_PPM_4200kWh!Y183</f>
        <v>1512.8094841491961</v>
      </c>
      <c r="AF95" s="123" t="s">
        <v>180</v>
      </c>
      <c r="AG95" s="35">
        <f>Gas_PPM_12000kWh!K183</f>
        <v>200.75</v>
      </c>
      <c r="AH95" s="35">
        <f>Gas_PPM_12000kWh!L183</f>
        <v>199.05999999999997</v>
      </c>
      <c r="AI95" s="35">
        <f>Gas_PPM_12000kWh!M183</f>
        <v>215.77</v>
      </c>
      <c r="AJ95" s="35">
        <f>Gas_PPM_12000kWh!N183</f>
        <v>243.3600000000001</v>
      </c>
      <c r="AK95" s="35">
        <f>Gas_PPM_12000kWh!Q183</f>
        <v>281.17999999999995</v>
      </c>
      <c r="AL95" s="35">
        <f>Gas_PPM_12000kWh!R183</f>
        <v>230.78000000000006</v>
      </c>
      <c r="AM95" s="35">
        <f>Gas_PPM_12000kWh!S183</f>
        <v>206.32000000000002</v>
      </c>
      <c r="AN95" s="35">
        <f>Gas_PPM_12000kWh!T183</f>
        <v>145.13000000000005</v>
      </c>
      <c r="AO95" s="35">
        <f>Gas_PPM_12000kWh!U183</f>
        <v>187.07</v>
      </c>
      <c r="AP95" s="35">
        <f>Gas_PPM_12000kWh!V183</f>
        <v>276.5100000000001</v>
      </c>
      <c r="AQ95" s="35">
        <f>Gas_PPM_12000kWh!W183</f>
        <v>605.44000000000028</v>
      </c>
      <c r="AR95" s="27"/>
      <c r="AS95" s="35">
        <f>Gas_PPM_12000kWh!Y183</f>
        <v>1455.9576357366336</v>
      </c>
      <c r="AT95" s="5"/>
      <c r="AU95" s="123" t="s">
        <v>180</v>
      </c>
      <c r="AV95" s="35">
        <f>IFERROR(C95+AG95,"-")</f>
        <v>379.75136797424898</v>
      </c>
      <c r="AW95" s="35">
        <f t="shared" ref="AW95" si="98">IFERROR(D95+AH95,"-")</f>
        <v>370.3444775148248</v>
      </c>
      <c r="AX95" s="35">
        <f t="shared" ref="AX95" si="99">IFERROR(E95+AI95,"-")</f>
        <v>404.06664251575751</v>
      </c>
      <c r="AY95" s="35">
        <f t="shared" ref="AY95" si="100">IFERROR(F95+AJ95,"-")</f>
        <v>449.00726567876177</v>
      </c>
      <c r="AZ95" s="35">
        <f t="shared" ref="AZ95" si="101">IFERROR(G95+AK95,"-")</f>
        <v>525.53175317326418</v>
      </c>
      <c r="BA95" s="35">
        <f t="shared" ref="BA95" si="102">IFERROR(H95+AL95,"-")</f>
        <v>451.61214040458219</v>
      </c>
      <c r="BB95" s="35">
        <f t="shared" ref="BB95:BB106" si="103">IFERROR(I95+AM95,"-")</f>
        <v>419.50332557673113</v>
      </c>
      <c r="BC95" s="35">
        <f t="shared" ref="BC95:BC106" si="104">IFERROR(J95+AN95,"-")</f>
        <v>331.41634708232789</v>
      </c>
      <c r="BD95" s="35">
        <f t="shared" ref="BD95:BD106" si="105">IFERROR(K95+AO95,"-")</f>
        <v>408.47767996833431</v>
      </c>
      <c r="BE95" s="35">
        <f t="shared" ref="BE95:BE106" si="106">IFERROR(L95+AP95,"-")</f>
        <v>554.41448646108472</v>
      </c>
      <c r="BF95" s="35">
        <f t="shared" ref="BF95:BF106" si="107">IFERROR(M95+AQ95,"-")</f>
        <v>1120.7260692159593</v>
      </c>
      <c r="BG95" s="27"/>
      <c r="BH95" s="35">
        <f t="shared" ref="BH95:BH106" si="108">IFERROR(O95+AS95,"-")</f>
        <v>2610.436222337421</v>
      </c>
    </row>
    <row r="96" spans="2:60" s="166" customFormat="1" ht="10.5" customHeight="1" x14ac:dyDescent="0.2">
      <c r="B96" s="123" t="s">
        <v>181</v>
      </c>
      <c r="C96" s="35">
        <f>ElecSingle_PPM_3100kWh!K184</f>
        <v>3.4648843503671367</v>
      </c>
      <c r="D96" s="35">
        <f>ElecSingle_PPM_3100kWh!L184</f>
        <v>3.3612879396840958</v>
      </c>
      <c r="E96" s="35">
        <f>ElecSingle_PPM_3100kWh!M184</f>
        <v>11.652403061262774</v>
      </c>
      <c r="F96" s="35">
        <f>ElecSingle_PPM_3100kWh!N184</f>
        <v>11.077105801368656</v>
      </c>
      <c r="G96" s="35">
        <f>ElecSingle_PPM_3100kWh!Q184</f>
        <v>14.883230646022749</v>
      </c>
      <c r="H96" s="35">
        <f>ElecSingle_PPM_3100kWh!R184</f>
        <v>14.819176551301227</v>
      </c>
      <c r="I96" s="35">
        <f>ElecSingle_PPM_3100kWh!S184</f>
        <v>17.646102036866232</v>
      </c>
      <c r="J96" s="35">
        <f>ElecSingle_PPM_3100kWh!T184</f>
        <v>18.715424771732444</v>
      </c>
      <c r="K96" s="35">
        <f>ElecSingle_PPM_3100kWh!U184</f>
        <v>14.308593954183147</v>
      </c>
      <c r="L96" s="35">
        <f>ElecSingle_PPM_3100kWh!V184</f>
        <v>14.67492004669276</v>
      </c>
      <c r="M96" s="35">
        <f>ElecSingle_PPM_3100kWh!W184</f>
        <v>9.2172823280201097</v>
      </c>
      <c r="N96" s="27"/>
      <c r="O96" s="35">
        <f>ElecSingle_PPM_3100kWh!Y184</f>
        <v>11.671120371343685</v>
      </c>
      <c r="P96" s="5"/>
      <c r="Q96" s="123" t="s">
        <v>181</v>
      </c>
      <c r="R96" s="35">
        <f>ElecMulti_PPM_4200kWh!K184</f>
        <v>3.695838468799503</v>
      </c>
      <c r="S96" s="35">
        <f>ElecMulti_PPM_4200kWh!L184</f>
        <v>3.5853367720281919</v>
      </c>
      <c r="T96" s="35">
        <f>ElecMulti_PPM_4200kWh!M184</f>
        <v>12.42910064094038</v>
      </c>
      <c r="U96" s="35">
        <f>ElecMulti_PPM_4200kWh!N184</f>
        <v>11.815456613688003</v>
      </c>
      <c r="V96" s="35">
        <f>ElecMulti_PPM_4200kWh!Q184</f>
        <v>15.875278204103214</v>
      </c>
      <c r="W96" s="35">
        <f>ElecMulti_PPM_4200kWh!R184</f>
        <v>15.252517859400495</v>
      </c>
      <c r="X96" s="35">
        <f>ElecMulti_PPM_4200kWh!S184</f>
        <v>18.162094323274683</v>
      </c>
      <c r="Y96" s="35">
        <f>ElecMulti_PPM_4200kWh!T184</f>
        <v>18.515809469683656</v>
      </c>
      <c r="Z96" s="35">
        <f>ElecMulti_PPM_4200kWh!U184</f>
        <v>14.155980140040841</v>
      </c>
      <c r="AA96" s="35">
        <f>ElecMulti_PPM_4200kWh!V184</f>
        <v>14.309299644028929</v>
      </c>
      <c r="AB96" s="35">
        <f>ElecMulti_PPM_4200kWh!W184</f>
        <v>8.9876347080460999</v>
      </c>
      <c r="AC96" s="27"/>
      <c r="AD96" s="35">
        <f>ElecMulti_PPM_4200kWh!Y184</f>
        <v>12.009130989979031</v>
      </c>
      <c r="AF96" s="123" t="s">
        <v>181</v>
      </c>
      <c r="AG96" s="35"/>
      <c r="AH96" s="35"/>
      <c r="AI96" s="35"/>
      <c r="AJ96" s="35"/>
      <c r="AK96" s="35"/>
      <c r="AL96" s="35"/>
      <c r="AM96" s="35"/>
      <c r="AN96" s="35"/>
      <c r="AO96" s="35"/>
      <c r="AP96" s="35"/>
      <c r="AQ96" s="35"/>
      <c r="AR96" s="27"/>
      <c r="AS96" s="35"/>
      <c r="AT96" s="5"/>
      <c r="AU96" s="123" t="s">
        <v>181</v>
      </c>
      <c r="AV96" s="35">
        <f t="shared" ref="AV96:AV106" si="109">IFERROR(C96+AG96,"-")</f>
        <v>3.4648843503671367</v>
      </c>
      <c r="AW96" s="35">
        <f t="shared" ref="AW96:AW106" si="110">IFERROR(D96+AH96,"-")</f>
        <v>3.3612879396840958</v>
      </c>
      <c r="AX96" s="35">
        <f t="shared" ref="AX96:AX106" si="111">IFERROR(E96+AI96,"-")</f>
        <v>11.652403061262774</v>
      </c>
      <c r="AY96" s="35">
        <f t="shared" ref="AY96:AY106" si="112">IFERROR(F96+AJ96,"-")</f>
        <v>11.077105801368656</v>
      </c>
      <c r="AZ96" s="35">
        <f t="shared" ref="AZ96:AZ106" si="113">IFERROR(G96+AK96,"-")</f>
        <v>14.883230646022749</v>
      </c>
      <c r="BA96" s="35">
        <f t="shared" ref="BA96:BA106" si="114">IFERROR(H96+AL96,"-")</f>
        <v>14.819176551301227</v>
      </c>
      <c r="BB96" s="35">
        <f t="shared" si="103"/>
        <v>17.646102036866232</v>
      </c>
      <c r="BC96" s="35">
        <f t="shared" si="104"/>
        <v>18.715424771732444</v>
      </c>
      <c r="BD96" s="35">
        <f t="shared" si="105"/>
        <v>14.308593954183147</v>
      </c>
      <c r="BE96" s="35">
        <f t="shared" si="106"/>
        <v>14.67492004669276</v>
      </c>
      <c r="BF96" s="35">
        <f t="shared" si="107"/>
        <v>9.2172823280201097</v>
      </c>
      <c r="BG96" s="27"/>
      <c r="BH96" s="35">
        <f t="shared" si="108"/>
        <v>11.671120371343685</v>
      </c>
    </row>
    <row r="97" spans="2:60" s="166" customFormat="1" ht="10.5" customHeight="1" x14ac:dyDescent="0.2">
      <c r="B97" s="123" t="s">
        <v>182</v>
      </c>
      <c r="C97" s="35" t="str">
        <f>ElecSingle_PPM_3100kWh!K185</f>
        <v>-</v>
      </c>
      <c r="D97" s="35" t="str">
        <f>ElecSingle_PPM_3100kWh!L185</f>
        <v>-</v>
      </c>
      <c r="E97" s="35" t="str">
        <f>ElecSingle_PPM_3100kWh!M185</f>
        <v>-</v>
      </c>
      <c r="F97" s="35" t="str">
        <f>ElecSingle_PPM_3100kWh!N185</f>
        <v>-</v>
      </c>
      <c r="G97" s="35" t="str">
        <f>ElecSingle_PPM_3100kWh!Q185</f>
        <v>-</v>
      </c>
      <c r="H97" s="35" t="str">
        <f>ElecSingle_PPM_3100kWh!R185</f>
        <v>-</v>
      </c>
      <c r="I97" s="35" t="str">
        <f>ElecSingle_PPM_3100kWh!S185</f>
        <v>-</v>
      </c>
      <c r="J97" s="35">
        <f>ElecSingle_PPM_3100kWh!T185</f>
        <v>0</v>
      </c>
      <c r="K97" s="35">
        <f>ElecSingle_PPM_3100kWh!U185</f>
        <v>0</v>
      </c>
      <c r="L97" s="35">
        <f>ElecSingle_PPM_3100kWh!V185</f>
        <v>0</v>
      </c>
      <c r="M97" s="35" t="str">
        <f>ElecSingle_PPM_3100kWh!W185</f>
        <v>-</v>
      </c>
      <c r="N97" s="27"/>
      <c r="O97" s="35">
        <f>ElecSingle_PPM_3100kWh!Y185</f>
        <v>3.6281576038415646</v>
      </c>
      <c r="P97" s="5"/>
      <c r="Q97" s="123" t="s">
        <v>182</v>
      </c>
      <c r="R97" s="35" t="str">
        <f>ElecMulti_PPM_4200kWh!K185</f>
        <v>-</v>
      </c>
      <c r="S97" s="35" t="str">
        <f>ElecMulti_PPM_4200kWh!L185</f>
        <v>-</v>
      </c>
      <c r="T97" s="35" t="str">
        <f>ElecMulti_PPM_4200kWh!M185</f>
        <v>-</v>
      </c>
      <c r="U97" s="35" t="str">
        <f>ElecMulti_PPM_4200kWh!N185</f>
        <v>-</v>
      </c>
      <c r="V97" s="35" t="str">
        <f>ElecMulti_PPM_4200kWh!Q185</f>
        <v>-</v>
      </c>
      <c r="W97" s="35" t="str">
        <f>ElecMulti_PPM_4200kWh!R185</f>
        <v>-</v>
      </c>
      <c r="X97" s="35" t="str">
        <f>ElecMulti_PPM_4200kWh!S185</f>
        <v>-</v>
      </c>
      <c r="Y97" s="35">
        <f>ElecMulti_PPM_4200kWh!T185</f>
        <v>0</v>
      </c>
      <c r="Z97" s="35">
        <f>ElecMulti_PPM_4200kWh!U185</f>
        <v>0</v>
      </c>
      <c r="AA97" s="35">
        <f>ElecMulti_PPM_4200kWh!V185</f>
        <v>0</v>
      </c>
      <c r="AB97" s="35" t="str">
        <f>ElecMulti_PPM_4200kWh!W185</f>
        <v>-</v>
      </c>
      <c r="AC97" s="27"/>
      <c r="AD97" s="35">
        <f>ElecMulti_PPM_4200kWh!Y185</f>
        <v>3.6221255812319768</v>
      </c>
      <c r="AF97" s="123" t="s">
        <v>182</v>
      </c>
      <c r="AG97" s="35" t="str">
        <f>Gas_PPM_12000kWh!K185</f>
        <v>-</v>
      </c>
      <c r="AH97" s="35" t="str">
        <f>Gas_PPM_12000kWh!L185</f>
        <v>-</v>
      </c>
      <c r="AI97" s="35" t="str">
        <f>Gas_PPM_12000kWh!M185</f>
        <v>-</v>
      </c>
      <c r="AJ97" s="35" t="str">
        <f>Gas_PPM_12000kWh!N185</f>
        <v>-</v>
      </c>
      <c r="AK97" s="35" t="str">
        <f>Gas_PPM_12000kWh!Q185</f>
        <v>-</v>
      </c>
      <c r="AL97" s="35" t="str">
        <f>Gas_PPM_12000kWh!R185</f>
        <v>-</v>
      </c>
      <c r="AM97" s="35" t="str">
        <f>Gas_PPM_12000kWh!S185</f>
        <v>-</v>
      </c>
      <c r="AN97" s="35">
        <f>Gas_PPM_12000kWh!T185</f>
        <v>0</v>
      </c>
      <c r="AO97" s="35">
        <f>Gas_PPM_12000kWh!U185</f>
        <v>0</v>
      </c>
      <c r="AP97" s="35">
        <f>Gas_PPM_12000kWh!V185</f>
        <v>0</v>
      </c>
      <c r="AQ97" s="35" t="str">
        <f>Gas_PPM_12000kWh!W185</f>
        <v>-</v>
      </c>
      <c r="AR97" s="27"/>
      <c r="AS97" s="35">
        <f>Gas_PPM_12000kWh!Y185</f>
        <v>2.9742599903583691</v>
      </c>
      <c r="AT97" s="5"/>
      <c r="AU97" s="123" t="s">
        <v>182</v>
      </c>
      <c r="AV97" s="35" t="str">
        <f t="shared" si="109"/>
        <v>-</v>
      </c>
      <c r="AW97" s="35" t="str">
        <f t="shared" si="110"/>
        <v>-</v>
      </c>
      <c r="AX97" s="35" t="str">
        <f t="shared" si="111"/>
        <v>-</v>
      </c>
      <c r="AY97" s="35" t="str">
        <f t="shared" si="112"/>
        <v>-</v>
      </c>
      <c r="AZ97" s="35" t="str">
        <f t="shared" si="113"/>
        <v>-</v>
      </c>
      <c r="BA97" s="35" t="str">
        <f t="shared" si="114"/>
        <v>-</v>
      </c>
      <c r="BB97" s="35" t="str">
        <f t="shared" si="103"/>
        <v>-</v>
      </c>
      <c r="BC97" s="35">
        <f t="shared" si="104"/>
        <v>0</v>
      </c>
      <c r="BD97" s="35">
        <f t="shared" si="105"/>
        <v>0</v>
      </c>
      <c r="BE97" s="35">
        <f t="shared" si="106"/>
        <v>0</v>
      </c>
      <c r="BF97" s="35" t="str">
        <f t="shared" si="107"/>
        <v>-</v>
      </c>
      <c r="BG97" s="27"/>
      <c r="BH97" s="35">
        <f t="shared" si="108"/>
        <v>6.6024175941999337</v>
      </c>
    </row>
    <row r="98" spans="2:60" s="166" customFormat="1" ht="10.5" customHeight="1" x14ac:dyDescent="0.2">
      <c r="B98" s="123" t="s">
        <v>183</v>
      </c>
      <c r="C98" s="35">
        <f>ElecSingle_PPM_3100kWh!K186</f>
        <v>88.907900801057167</v>
      </c>
      <c r="D98" s="35">
        <f>ElecSingle_PPM_3100kWh!L186</f>
        <v>89.2228354434869</v>
      </c>
      <c r="E98" s="35">
        <f>ElecSingle_PPM_3100kWh!M186</f>
        <v>103.18869384400993</v>
      </c>
      <c r="F98" s="35">
        <f>ElecSingle_PPM_3100kWh!N186</f>
        <v>103.25784488604373</v>
      </c>
      <c r="G98" s="35">
        <f>ElecSingle_PPM_3100kWh!Q186</f>
        <v>110.38956078047262</v>
      </c>
      <c r="H98" s="35">
        <f>ElecSingle_PPM_3100kWh!R186</f>
        <v>111.70052282209861</v>
      </c>
      <c r="I98" s="35">
        <f>ElecSingle_PPM_3100kWh!S186</f>
        <v>114.89567331049632</v>
      </c>
      <c r="J98" s="35">
        <f>ElecSingle_PPM_3100kWh!T186</f>
        <v>114.41325620654189</v>
      </c>
      <c r="K98" s="35">
        <f>ElecSingle_PPM_3100kWh!U186</f>
        <v>121.04715621876539</v>
      </c>
      <c r="L98" s="35">
        <f>ElecSingle_PPM_3100kWh!V186</f>
        <v>120.45617283230332</v>
      </c>
      <c r="M98" s="35">
        <f>ElecSingle_PPM_3100kWh!W186</f>
        <v>126.56935319315116</v>
      </c>
      <c r="N98" s="27"/>
      <c r="O98" s="35">
        <f>ElecSingle_PPM_3100kWh!Y186</f>
        <v>125.49442106415583</v>
      </c>
      <c r="P98" s="5"/>
      <c r="Q98" s="123" t="s">
        <v>183</v>
      </c>
      <c r="R98" s="35">
        <f>ElecMulti_PPM_4200kWh!K186</f>
        <v>118.07705875336698</v>
      </c>
      <c r="S98" s="35">
        <f>ElecMulti_PPM_4200kWh!L186</f>
        <v>118.50377291366176</v>
      </c>
      <c r="T98" s="35">
        <f>ElecMulti_PPM_4200kWh!M186</f>
        <v>137.2785412534873</v>
      </c>
      <c r="U98" s="35">
        <f>ElecMulti_PPM_4200kWh!N186</f>
        <v>137.37219711784317</v>
      </c>
      <c r="V98" s="35">
        <f>ElecMulti_PPM_4200kWh!Q186</f>
        <v>146.97498129828324</v>
      </c>
      <c r="W98" s="35">
        <f>ElecMulti_PPM_4200kWh!R186</f>
        <v>148.78179429410963</v>
      </c>
      <c r="X98" s="35">
        <f>ElecMulti_PPM_4200kWh!S186</f>
        <v>153.05177827785991</v>
      </c>
      <c r="Y98" s="35">
        <f>ElecMulti_PPM_4200kWh!T186</f>
        <v>152.50792343202036</v>
      </c>
      <c r="Z98" s="35">
        <f>ElecMulti_PPM_4200kWh!U186</f>
        <v>161.47386372529701</v>
      </c>
      <c r="AA98" s="35">
        <f>ElecMulti_PPM_4200kWh!V186</f>
        <v>160.71814985263919</v>
      </c>
      <c r="AB98" s="35">
        <f>ElecMulti_PPM_4200kWh!W186</f>
        <v>168.06212548551051</v>
      </c>
      <c r="AC98" s="27"/>
      <c r="AD98" s="35">
        <f>ElecMulti_PPM_4200kWh!Y186</f>
        <v>166.49125558391935</v>
      </c>
      <c r="AF98" s="123" t="s">
        <v>183</v>
      </c>
      <c r="AG98" s="35">
        <f>Gas_PPM_12000kWh!K186</f>
        <v>19.106297226763822</v>
      </c>
      <c r="AH98" s="35">
        <f>Gas_PPM_12000kWh!L186</f>
        <v>19.106297226763822</v>
      </c>
      <c r="AI98" s="35">
        <f>Gas_PPM_12000kWh!M186</f>
        <v>20.852393125569616</v>
      </c>
      <c r="AJ98" s="35">
        <f>Gas_PPM_12000kWh!N186</f>
        <v>20.849370287873601</v>
      </c>
      <c r="AK98" s="35">
        <f>Gas_PPM_12000kWh!Q186</f>
        <v>21.50319340120604</v>
      </c>
      <c r="AL98" s="35">
        <f>Gas_PPM_12000kWh!R186</f>
        <v>21.819481548965165</v>
      </c>
      <c r="AM98" s="35">
        <f>Gas_PPM_12000kWh!S186</f>
        <v>25.256715910577434</v>
      </c>
      <c r="AN98" s="35">
        <f>Gas_PPM_12000kWh!T186</f>
        <v>24.167303215101221</v>
      </c>
      <c r="AO98" s="35">
        <f>Gas_PPM_12000kWh!U186</f>
        <v>23.962512789411697</v>
      </c>
      <c r="AP98" s="35">
        <f>Gas_PPM_12000kWh!V186</f>
        <v>23.858648398084732</v>
      </c>
      <c r="AQ98" s="35">
        <f>Gas_PPM_12000kWh!W186</f>
        <v>33.366817904048837</v>
      </c>
      <c r="AR98" s="27"/>
      <c r="AS98" s="35">
        <f>Gas_PPM_12000kWh!Y186</f>
        <v>33.475871166766694</v>
      </c>
      <c r="AT98" s="5"/>
      <c r="AU98" s="123" t="s">
        <v>183</v>
      </c>
      <c r="AV98" s="35">
        <f t="shared" si="109"/>
        <v>108.01419802782098</v>
      </c>
      <c r="AW98" s="35">
        <f t="shared" si="110"/>
        <v>108.32913267025071</v>
      </c>
      <c r="AX98" s="35">
        <f t="shared" si="111"/>
        <v>124.04108696957955</v>
      </c>
      <c r="AY98" s="35">
        <f t="shared" si="112"/>
        <v>124.10721517391733</v>
      </c>
      <c r="AZ98" s="35">
        <f t="shared" si="113"/>
        <v>131.89275418167867</v>
      </c>
      <c r="BA98" s="35">
        <f t="shared" si="114"/>
        <v>133.52000437106378</v>
      </c>
      <c r="BB98" s="35">
        <f t="shared" si="103"/>
        <v>140.15238922107375</v>
      </c>
      <c r="BC98" s="35">
        <f t="shared" si="104"/>
        <v>138.5805594216431</v>
      </c>
      <c r="BD98" s="35">
        <f t="shared" si="105"/>
        <v>145.0096690081771</v>
      </c>
      <c r="BE98" s="35">
        <f t="shared" si="106"/>
        <v>144.31482123038805</v>
      </c>
      <c r="BF98" s="35">
        <f t="shared" si="107"/>
        <v>159.9361710972</v>
      </c>
      <c r="BG98" s="27"/>
      <c r="BH98" s="35">
        <f t="shared" si="108"/>
        <v>158.97029223092252</v>
      </c>
    </row>
    <row r="99" spans="2:60" s="166" customFormat="1" ht="10.5" customHeight="1" x14ac:dyDescent="0.2">
      <c r="B99" s="123" t="s">
        <v>184</v>
      </c>
      <c r="C99" s="35">
        <f>ElecSingle_PPM_3100kWh!K187</f>
        <v>134.94626558994401</v>
      </c>
      <c r="D99" s="35">
        <f>ElecSingle_PPM_3100kWh!L187</f>
        <v>135.83719089936108</v>
      </c>
      <c r="E99" s="35">
        <f>ElecSingle_PPM_3100kWh!M187</f>
        <v>131.67837067324322</v>
      </c>
      <c r="F99" s="35">
        <f>ElecSingle_PPM_3100kWh!N187</f>
        <v>131.2842545781717</v>
      </c>
      <c r="G99" s="35">
        <f>ElecSingle_PPM_3100kWh!Q187</f>
        <v>138.51639149164146</v>
      </c>
      <c r="H99" s="35">
        <f>ElecSingle_PPM_3100kWh!R187</f>
        <v>140.23783389769395</v>
      </c>
      <c r="I99" s="35">
        <f>ElecSingle_PPM_3100kWh!S187</f>
        <v>140.5199304149771</v>
      </c>
      <c r="J99" s="35">
        <f>ElecSingle_PPM_3100kWh!T187</f>
        <v>144.00471246533911</v>
      </c>
      <c r="K99" s="35">
        <f>ElecSingle_PPM_3100kWh!U187</f>
        <v>153.15544286240794</v>
      </c>
      <c r="L99" s="35">
        <f>ElecSingle_PPM_3100kWh!V187</f>
        <v>153.27044256757927</v>
      </c>
      <c r="M99" s="35">
        <f>ElecSingle_PPM_3100kWh!W187</f>
        <v>201.74330332289634</v>
      </c>
      <c r="N99" s="27"/>
      <c r="O99" s="35">
        <f>ElecSingle_PPM_3100kWh!Y187</f>
        <v>207.14962998740157</v>
      </c>
      <c r="P99" s="5"/>
      <c r="Q99" s="123" t="s">
        <v>184</v>
      </c>
      <c r="R99" s="35">
        <f>ElecMulti_PPM_4200kWh!K187</f>
        <v>140.67827761874798</v>
      </c>
      <c r="S99" s="35">
        <f>ElecMulti_PPM_4200kWh!L187</f>
        <v>141.88362767308908</v>
      </c>
      <c r="T99" s="35">
        <f>ElecMulti_PPM_4200kWh!M187</f>
        <v>146.74643050364855</v>
      </c>
      <c r="U99" s="35">
        <f>ElecMulti_PPM_4200kWh!N187</f>
        <v>146.21321809921974</v>
      </c>
      <c r="V99" s="35">
        <f>ElecMulti_PPM_4200kWh!Q187</f>
        <v>154.98695474225545</v>
      </c>
      <c r="W99" s="35">
        <f>ElecMulti_PPM_4200kWh!R187</f>
        <v>155.91941768584419</v>
      </c>
      <c r="X99" s="35">
        <f>ElecMulti_PPM_4200kWh!S187</f>
        <v>156.82128408270361</v>
      </c>
      <c r="Y99" s="35">
        <f>ElecMulti_PPM_4200kWh!T187</f>
        <v>160.05334295858538</v>
      </c>
      <c r="Z99" s="35">
        <f>ElecMulti_PPM_4200kWh!U187</f>
        <v>171.05986563571534</v>
      </c>
      <c r="AA99" s="35">
        <f>ElecMulti_PPM_4200kWh!V187</f>
        <v>170.07802785187067</v>
      </c>
      <c r="AB99" s="35">
        <f>ElecMulti_PPM_4200kWh!W187</f>
        <v>211.18364579762692</v>
      </c>
      <c r="AC99" s="27"/>
      <c r="AD99" s="35">
        <f>ElecMulti_PPM_4200kWh!Y187</f>
        <v>221.9286821365277</v>
      </c>
      <c r="AF99" s="123" t="s">
        <v>184</v>
      </c>
      <c r="AG99" s="35">
        <f>Gas_PPM_12000kWh!K187</f>
        <v>122.43954491549439</v>
      </c>
      <c r="AH99" s="35">
        <f>Gas_PPM_12000kWh!L187</f>
        <v>122.46354491524748</v>
      </c>
      <c r="AI99" s="35">
        <f>Gas_PPM_12000kWh!M187</f>
        <v>126.26991866834115</v>
      </c>
      <c r="AJ99" s="35">
        <f>Gas_PPM_12000kWh!N187</f>
        <v>126.34191866760045</v>
      </c>
      <c r="AK99" s="35">
        <f>Gas_PPM_12000kWh!Q187</f>
        <v>131.74472031618731</v>
      </c>
      <c r="AL99" s="35">
        <f>Gas_PPM_12000kWh!R187</f>
        <v>131.30072032075481</v>
      </c>
      <c r="AM99" s="35">
        <f>Gas_PPM_12000kWh!S187</f>
        <v>132.24553140529321</v>
      </c>
      <c r="AN99" s="35">
        <f>Gas_PPM_12000kWh!T187</f>
        <v>129.58153143269809</v>
      </c>
      <c r="AO99" s="35">
        <f>Gas_PPM_12000kWh!U187</f>
        <v>123.6783856835283</v>
      </c>
      <c r="AP99" s="35">
        <f>Gas_PPM_12000kWh!V187</f>
        <v>123.24638568797238</v>
      </c>
      <c r="AQ99" s="35">
        <f>Gas_PPM_12000kWh!W187</f>
        <v>160.08341657435014</v>
      </c>
      <c r="AR99" s="27"/>
      <c r="AS99" s="35">
        <f>Gas_PPM_12000kWh!Y187</f>
        <v>156.36523204518753</v>
      </c>
      <c r="AT99" s="5"/>
      <c r="AU99" s="123" t="s">
        <v>184</v>
      </c>
      <c r="AV99" s="35">
        <f t="shared" si="109"/>
        <v>257.38581050543837</v>
      </c>
      <c r="AW99" s="35">
        <f t="shared" si="110"/>
        <v>258.30073581460857</v>
      </c>
      <c r="AX99" s="35">
        <f t="shared" si="111"/>
        <v>257.94828934158437</v>
      </c>
      <c r="AY99" s="35">
        <f t="shared" si="112"/>
        <v>257.62617324577218</v>
      </c>
      <c r="AZ99" s="35">
        <f t="shared" si="113"/>
        <v>270.2611118078288</v>
      </c>
      <c r="BA99" s="35">
        <f t="shared" si="114"/>
        <v>271.53855421844878</v>
      </c>
      <c r="BB99" s="35">
        <f t="shared" si="103"/>
        <v>272.76546182027027</v>
      </c>
      <c r="BC99" s="35">
        <f t="shared" si="104"/>
        <v>273.5862438980372</v>
      </c>
      <c r="BD99" s="35">
        <f t="shared" si="105"/>
        <v>276.83382854593623</v>
      </c>
      <c r="BE99" s="35">
        <f t="shared" si="106"/>
        <v>276.51682825555167</v>
      </c>
      <c r="BF99" s="35">
        <f t="shared" si="107"/>
        <v>361.82671989724645</v>
      </c>
      <c r="BG99" s="27"/>
      <c r="BH99" s="35">
        <f t="shared" si="108"/>
        <v>363.51486203258912</v>
      </c>
    </row>
    <row r="100" spans="2:60" s="166" customFormat="1" ht="10.5" customHeight="1" x14ac:dyDescent="0.2">
      <c r="B100" s="123" t="s">
        <v>185</v>
      </c>
      <c r="C100" s="35">
        <f>ElecSingle_PPM_3100kWh!K188</f>
        <v>78.263999999999996</v>
      </c>
      <c r="D100" s="35">
        <f>ElecSingle_PPM_3100kWh!L188</f>
        <v>79.259530332681024</v>
      </c>
      <c r="E100" s="35">
        <f>ElecSingle_PPM_3100kWh!M188</f>
        <v>80.408219178082177</v>
      </c>
      <c r="F100" s="35">
        <f>ElecSingle_PPM_3100kWh!N188</f>
        <v>81.097432485322898</v>
      </c>
      <c r="G100" s="35">
        <f>ElecSingle_PPM_3100kWh!Q188</f>
        <v>82.016383561643821</v>
      </c>
      <c r="H100" s="35">
        <f>ElecSingle_PPM_3100kWh!R188</f>
        <v>82.629017612524436</v>
      </c>
      <c r="I100" s="35">
        <f>ElecSingle_PPM_3100kWh!S188</f>
        <v>83.088493150684926</v>
      </c>
      <c r="J100" s="35">
        <f>ElecSingle_PPM_3100kWh!T188</f>
        <v>83.318230919765156</v>
      </c>
      <c r="K100" s="35">
        <f>ElecSingle_PPM_3100kWh!U188</f>
        <v>83.777706457925646</v>
      </c>
      <c r="L100" s="35">
        <f>ElecSingle_PPM_3100kWh!V188</f>
        <v>85.309291585127184</v>
      </c>
      <c r="M100" s="35">
        <f>ElecSingle_PPM_3100kWh!W188</f>
        <v>87.836407045009778</v>
      </c>
      <c r="N100" s="27"/>
      <c r="O100" s="35">
        <f>ElecSingle_PPM_3100kWh!Y188</f>
        <v>92.278003913894295</v>
      </c>
      <c r="P100" s="5"/>
      <c r="Q100" s="123" t="s">
        <v>185</v>
      </c>
      <c r="R100" s="35">
        <f>ElecMulti_PPM_4200kWh!K188</f>
        <v>78.263999999999996</v>
      </c>
      <c r="S100" s="35">
        <f>ElecMulti_PPM_4200kWh!L188</f>
        <v>79.259530332681024</v>
      </c>
      <c r="T100" s="35">
        <f>ElecMulti_PPM_4200kWh!M188</f>
        <v>80.408219178082177</v>
      </c>
      <c r="U100" s="35">
        <f>ElecMulti_PPM_4200kWh!N188</f>
        <v>81.097432485322898</v>
      </c>
      <c r="V100" s="35">
        <f>ElecMulti_PPM_4200kWh!Q188</f>
        <v>82.016383561643821</v>
      </c>
      <c r="W100" s="35">
        <f>ElecMulti_PPM_4200kWh!R188</f>
        <v>82.629017612524436</v>
      </c>
      <c r="X100" s="35">
        <f>ElecMulti_PPM_4200kWh!S188</f>
        <v>83.088493150684926</v>
      </c>
      <c r="Y100" s="35">
        <f>ElecMulti_PPM_4200kWh!T188</f>
        <v>83.318230919765156</v>
      </c>
      <c r="Z100" s="35">
        <f>ElecMulti_PPM_4200kWh!U188</f>
        <v>83.777706457925646</v>
      </c>
      <c r="AA100" s="35">
        <f>ElecMulti_PPM_4200kWh!V188</f>
        <v>85.309291585127184</v>
      </c>
      <c r="AB100" s="35">
        <f>ElecMulti_PPM_4200kWh!W188</f>
        <v>87.836407045009778</v>
      </c>
      <c r="AC100" s="27"/>
      <c r="AD100" s="35">
        <f>ElecMulti_PPM_4200kWh!Y188</f>
        <v>92.278003913894295</v>
      </c>
      <c r="AF100" s="123" t="s">
        <v>185</v>
      </c>
      <c r="AG100" s="35">
        <f>Gas_PPM_12000kWh!K188</f>
        <v>89.202099999999987</v>
      </c>
      <c r="AH100" s="35">
        <f>Gas_PPM_12000kWh!L188</f>
        <v>90.336764677103716</v>
      </c>
      <c r="AI100" s="35">
        <f>Gas_PPM_12000kWh!M188</f>
        <v>91.64599315068493</v>
      </c>
      <c r="AJ100" s="35">
        <f>Gas_PPM_12000kWh!N188</f>
        <v>92.431530234833659</v>
      </c>
      <c r="AK100" s="35">
        <f>Gas_PPM_12000kWh!Q188</f>
        <v>93.478913013698644</v>
      </c>
      <c r="AL100" s="35">
        <f>Gas_PPM_12000kWh!R188</f>
        <v>94.177168199608587</v>
      </c>
      <c r="AM100" s="35">
        <f>Gas_PPM_12000kWh!S188</f>
        <v>94.700859589041102</v>
      </c>
      <c r="AN100" s="35">
        <f>Gas_PPM_12000kWh!T188</f>
        <v>94.96270528375733</v>
      </c>
      <c r="AO100" s="35">
        <f>Gas_PPM_12000kWh!U188</f>
        <v>95.486396673189816</v>
      </c>
      <c r="AP100" s="35">
        <f>Gas_PPM_12000kWh!V188</f>
        <v>97.232034637964787</v>
      </c>
      <c r="AQ100" s="35">
        <f>Gas_PPM_12000kWh!W188</f>
        <v>100.11233727984344</v>
      </c>
      <c r="AR100" s="27"/>
      <c r="AS100" s="35">
        <f>Gas_PPM_12000kWh!Y188</f>
        <v>105.1746873776908</v>
      </c>
      <c r="AT100" s="5"/>
      <c r="AU100" s="123" t="s">
        <v>185</v>
      </c>
      <c r="AV100" s="35">
        <f t="shared" si="109"/>
        <v>167.46609999999998</v>
      </c>
      <c r="AW100" s="35">
        <f t="shared" si="110"/>
        <v>169.59629500978474</v>
      </c>
      <c r="AX100" s="35">
        <f t="shared" si="111"/>
        <v>172.05421232876711</v>
      </c>
      <c r="AY100" s="35">
        <f t="shared" si="112"/>
        <v>173.52896272015656</v>
      </c>
      <c r="AZ100" s="35">
        <f t="shared" si="113"/>
        <v>175.49529657534248</v>
      </c>
      <c r="BA100" s="35">
        <f t="shared" si="114"/>
        <v>176.80618581213304</v>
      </c>
      <c r="BB100" s="35">
        <f t="shared" si="103"/>
        <v>177.78935273972604</v>
      </c>
      <c r="BC100" s="35">
        <f t="shared" si="104"/>
        <v>178.28093620352249</v>
      </c>
      <c r="BD100" s="35">
        <f t="shared" si="105"/>
        <v>179.26410313111546</v>
      </c>
      <c r="BE100" s="35">
        <f t="shared" si="106"/>
        <v>182.54132622309197</v>
      </c>
      <c r="BF100" s="35">
        <f t="shared" si="107"/>
        <v>187.94874432485324</v>
      </c>
      <c r="BG100" s="27"/>
      <c r="BH100" s="35">
        <f t="shared" si="108"/>
        <v>197.4526912915851</v>
      </c>
    </row>
    <row r="101" spans="2:60" s="166" customFormat="1" ht="10.5" customHeight="1" x14ac:dyDescent="0.2">
      <c r="B101" s="123" t="s">
        <v>186</v>
      </c>
      <c r="C101" s="35">
        <f>ElecSingle_PPM_3100kWh!K189</f>
        <v>0</v>
      </c>
      <c r="D101" s="35">
        <f>ElecSingle_PPM_3100kWh!L189</f>
        <v>-0.18995111249132623</v>
      </c>
      <c r="E101" s="35">
        <f>ElecSingle_PPM_3100kWh!M189</f>
        <v>2.3898870370752552</v>
      </c>
      <c r="F101" s="35">
        <f>ElecSingle_PPM_3100kWh!N189</f>
        <v>2.4654814606041811</v>
      </c>
      <c r="G101" s="35">
        <f>ElecSingle_PPM_3100kWh!Q189</f>
        <v>4.8850955964817686</v>
      </c>
      <c r="H101" s="35">
        <f>ElecSingle_PPM_3100kWh!R189</f>
        <v>4.7480163427765101</v>
      </c>
      <c r="I101" s="35">
        <f>ElecSingle_PPM_3100kWh!S189</f>
        <v>7.0936419973386942</v>
      </c>
      <c r="J101" s="35">
        <f>ElecSingle_PPM_3100kWh!T189</f>
        <v>6.2155900817178926</v>
      </c>
      <c r="K101" s="35">
        <f>ElecSingle_PPM_3100kWh!U189</f>
        <v>5.8459595331056082</v>
      </c>
      <c r="L101" s="35">
        <f>ElecSingle_PPM_3100kWh!V189</f>
        <v>6.2696858243973574</v>
      </c>
      <c r="M101" s="35">
        <f>ElecSingle_PPM_3100kWh!W189</f>
        <v>6.0892580260299445</v>
      </c>
      <c r="N101" s="27"/>
      <c r="O101" s="35">
        <f>ElecSingle_PPM_3100kWh!Y189</f>
        <v>5.9026181198620185</v>
      </c>
      <c r="P101" s="5"/>
      <c r="Q101" s="123" t="s">
        <v>186</v>
      </c>
      <c r="R101" s="35">
        <f>ElecMulti_PPM_4200kWh!K189</f>
        <v>0</v>
      </c>
      <c r="S101" s="35">
        <f>ElecMulti_PPM_4200kWh!L189</f>
        <v>-0.18995111249132623</v>
      </c>
      <c r="T101" s="35">
        <f>ElecMulti_PPM_4200kWh!M189</f>
        <v>2.3898870370752552</v>
      </c>
      <c r="U101" s="35">
        <f>ElecMulti_PPM_4200kWh!N189</f>
        <v>2.4654814606041811</v>
      </c>
      <c r="V101" s="35">
        <f>ElecMulti_PPM_4200kWh!Q189</f>
        <v>4.8850955964817686</v>
      </c>
      <c r="W101" s="35">
        <f>ElecMulti_PPM_4200kWh!R189</f>
        <v>4.7480163427765101</v>
      </c>
      <c r="X101" s="35">
        <f>ElecMulti_PPM_4200kWh!S189</f>
        <v>7.0936419973386942</v>
      </c>
      <c r="Y101" s="35">
        <f>ElecMulti_PPM_4200kWh!T189</f>
        <v>6.2155900817178926</v>
      </c>
      <c r="Z101" s="35">
        <f>ElecMulti_PPM_4200kWh!U189</f>
        <v>5.8459595331056082</v>
      </c>
      <c r="AA101" s="35">
        <f>ElecMulti_PPM_4200kWh!V189</f>
        <v>6.2696858243973574</v>
      </c>
      <c r="AB101" s="35">
        <f>ElecMulti_PPM_4200kWh!W189</f>
        <v>6.0892580260299445</v>
      </c>
      <c r="AC101" s="27"/>
      <c r="AD101" s="35">
        <f>ElecMulti_PPM_4200kWh!Y189</f>
        <v>5.9026181198620185</v>
      </c>
      <c r="AF101" s="123" t="s">
        <v>186</v>
      </c>
      <c r="AG101" s="35">
        <f>Gas_PPM_12000kWh!K189</f>
        <v>0</v>
      </c>
      <c r="AH101" s="35">
        <f>Gas_PPM_12000kWh!L189</f>
        <v>-0.14839729644435984</v>
      </c>
      <c r="AI101" s="35">
        <f>Gas_PPM_12000kWh!M189</f>
        <v>1.899695256253338</v>
      </c>
      <c r="AJ101" s="35">
        <f>Gas_PPM_12000kWh!N189</f>
        <v>1.9653659209909347</v>
      </c>
      <c r="AK101" s="35">
        <f>Gas_PPM_12000kWh!Q189</f>
        <v>3.9407096937509896</v>
      </c>
      <c r="AL101" s="35">
        <f>Gas_PPM_12000kWh!R189</f>
        <v>3.6877871322225366</v>
      </c>
      <c r="AM101" s="35">
        <f>Gas_PPM_12000kWh!S189</f>
        <v>5.3969094444864529</v>
      </c>
      <c r="AN101" s="35">
        <f>Gas_PPM_12000kWh!T189</f>
        <v>4.6837637900821667</v>
      </c>
      <c r="AO101" s="35">
        <f>Gas_PPM_12000kWh!U189</f>
        <v>4.4188952689582788</v>
      </c>
      <c r="AP101" s="35">
        <f>Gas_PPM_12000kWh!V189</f>
        <v>-1.4350963821646192</v>
      </c>
      <c r="AQ101" s="35">
        <f>Gas_PPM_12000kWh!W189</f>
        <v>-3.050256404560824</v>
      </c>
      <c r="AR101" s="27"/>
      <c r="AS101" s="35">
        <f>Gas_PPM_12000kWh!Y189</f>
        <v>-8.5975135901744455</v>
      </c>
      <c r="AT101" s="5"/>
      <c r="AU101" s="123" t="s">
        <v>186</v>
      </c>
      <c r="AV101" s="35">
        <f t="shared" si="109"/>
        <v>0</v>
      </c>
      <c r="AW101" s="35">
        <f t="shared" si="110"/>
        <v>-0.33834840893568607</v>
      </c>
      <c r="AX101" s="35">
        <f t="shared" si="111"/>
        <v>4.2895822933285928</v>
      </c>
      <c r="AY101" s="35">
        <f t="shared" si="112"/>
        <v>4.4308473815951155</v>
      </c>
      <c r="AZ101" s="35">
        <f t="shared" si="113"/>
        <v>8.8258052902327577</v>
      </c>
      <c r="BA101" s="35">
        <f t="shared" si="114"/>
        <v>8.4358034749990463</v>
      </c>
      <c r="BB101" s="35">
        <f t="shared" si="103"/>
        <v>12.490551441825147</v>
      </c>
      <c r="BC101" s="35">
        <f t="shared" si="104"/>
        <v>10.899353871800059</v>
      </c>
      <c r="BD101" s="35">
        <f t="shared" si="105"/>
        <v>10.264854802063887</v>
      </c>
      <c r="BE101" s="35">
        <f t="shared" si="106"/>
        <v>4.8345894422327387</v>
      </c>
      <c r="BF101" s="35">
        <f t="shared" si="107"/>
        <v>3.0390016214691205</v>
      </c>
      <c r="BG101" s="27"/>
      <c r="BH101" s="35">
        <f t="shared" si="108"/>
        <v>-2.694895470312427</v>
      </c>
    </row>
    <row r="102" spans="2:60" s="166" customFormat="1" ht="10.5" customHeight="1" x14ac:dyDescent="0.2">
      <c r="B102" s="123" t="s">
        <v>187</v>
      </c>
      <c r="C102" s="35">
        <f>ElecSingle_PPM_3100kWh!K190</f>
        <v>24.407199999999992</v>
      </c>
      <c r="D102" s="35">
        <f>ElecSingle_PPM_3100kWh!L190</f>
        <v>24.717663405088064</v>
      </c>
      <c r="E102" s="35">
        <f>ElecSingle_PPM_3100kWh!M190</f>
        <v>25.075890410958895</v>
      </c>
      <c r="F102" s="35">
        <f>ElecSingle_PPM_3100kWh!N190</f>
        <v>25.290826614481411</v>
      </c>
      <c r="G102" s="35">
        <f>ElecSingle_PPM_3100kWh!Q190</f>
        <v>25.577408219178089</v>
      </c>
      <c r="H102" s="35">
        <f>ElecSingle_PPM_3100kWh!R190</f>
        <v>25.76846262230919</v>
      </c>
      <c r="I102" s="35">
        <f>ElecSingle_PPM_3100kWh!S190</f>
        <v>25.911753424657544</v>
      </c>
      <c r="J102" s="35">
        <f>ElecSingle_PPM_3100kWh!T190</f>
        <v>25.983398825831703</v>
      </c>
      <c r="K102" s="35">
        <f>ElecSingle_PPM_3100kWh!U190</f>
        <v>26.126689628180035</v>
      </c>
      <c r="L102" s="35">
        <f>ElecSingle_PPM_3100kWh!V190</f>
        <v>26.60432563600784</v>
      </c>
      <c r="M102" s="35">
        <f>ElecSingle_PPM_3100kWh!W190</f>
        <v>27.392425048923673</v>
      </c>
      <c r="N102" s="27"/>
      <c r="O102" s="35">
        <f>ElecSingle_PPM_3100kWh!Y190</f>
        <v>28.777569471624258</v>
      </c>
      <c r="P102" s="5"/>
      <c r="Q102" s="123" t="s">
        <v>187</v>
      </c>
      <c r="R102" s="35">
        <f>ElecMulti_PPM_4200kWh!K190</f>
        <v>24.407199999999992</v>
      </c>
      <c r="S102" s="35">
        <f>ElecMulti_PPM_4200kWh!L190</f>
        <v>24.717663405088064</v>
      </c>
      <c r="T102" s="35">
        <f>ElecMulti_PPM_4200kWh!M190</f>
        <v>25.075890410958895</v>
      </c>
      <c r="U102" s="35">
        <f>ElecMulti_PPM_4200kWh!N190</f>
        <v>25.290826614481411</v>
      </c>
      <c r="V102" s="35">
        <f>ElecMulti_PPM_4200kWh!Q190</f>
        <v>25.577408219178089</v>
      </c>
      <c r="W102" s="35">
        <f>ElecMulti_PPM_4200kWh!R190</f>
        <v>25.76846262230919</v>
      </c>
      <c r="X102" s="35">
        <f>ElecMulti_PPM_4200kWh!S190</f>
        <v>25.911753424657544</v>
      </c>
      <c r="Y102" s="35">
        <f>ElecMulti_PPM_4200kWh!T190</f>
        <v>25.983398825831703</v>
      </c>
      <c r="Z102" s="35">
        <f>ElecMulti_PPM_4200kWh!U190</f>
        <v>26.126689628180035</v>
      </c>
      <c r="AA102" s="35">
        <f>ElecMulti_PPM_4200kWh!V190</f>
        <v>26.60432563600784</v>
      </c>
      <c r="AB102" s="35">
        <f>ElecMulti_PPM_4200kWh!W190</f>
        <v>27.392425048923673</v>
      </c>
      <c r="AC102" s="27"/>
      <c r="AD102" s="35">
        <f>ElecMulti_PPM_4200kWh!Y190</f>
        <v>28.777569471624258</v>
      </c>
      <c r="AF102" s="123" t="s">
        <v>187</v>
      </c>
      <c r="AG102" s="35">
        <f>Gas_PPM_12000kWh!K190</f>
        <v>39.661700000000003</v>
      </c>
      <c r="AH102" s="35">
        <f>Gas_PPM_12000kWh!L190</f>
        <v>40.166203033268111</v>
      </c>
      <c r="AI102" s="35">
        <f>Gas_PPM_12000kWh!M190</f>
        <v>40.748321917808212</v>
      </c>
      <c r="AJ102" s="35">
        <f>Gas_PPM_12000kWh!N190</f>
        <v>41.097593248532299</v>
      </c>
      <c r="AK102" s="35">
        <f>Gas_PPM_12000kWh!Q190</f>
        <v>41.563288356164385</v>
      </c>
      <c r="AL102" s="35">
        <f>Gas_PPM_12000kWh!R190</f>
        <v>41.873751761252443</v>
      </c>
      <c r="AM102" s="35">
        <f>Gas_PPM_12000kWh!S190</f>
        <v>42.106599315068493</v>
      </c>
      <c r="AN102" s="35">
        <f>Gas_PPM_12000kWh!T190</f>
        <v>42.223023091976522</v>
      </c>
      <c r="AO102" s="35">
        <f>Gas_PPM_12000kWh!U190</f>
        <v>42.455870645792565</v>
      </c>
      <c r="AP102" s="35">
        <f>Gas_PPM_12000kWh!V190</f>
        <v>43.232029158512731</v>
      </c>
      <c r="AQ102" s="35">
        <f>Gas_PPM_12000kWh!W190</f>
        <v>44.512690704500983</v>
      </c>
      <c r="AR102" s="27"/>
      <c r="AS102" s="35">
        <f>Gas_PPM_12000kWh!Y190</f>
        <v>46.763550391389451</v>
      </c>
      <c r="AT102" s="5"/>
      <c r="AU102" s="123" t="s">
        <v>187</v>
      </c>
      <c r="AV102" s="35">
        <f t="shared" si="109"/>
        <v>64.068899999999999</v>
      </c>
      <c r="AW102" s="35">
        <f t="shared" si="110"/>
        <v>64.883866438356179</v>
      </c>
      <c r="AX102" s="35">
        <f t="shared" si="111"/>
        <v>65.824212328767103</v>
      </c>
      <c r="AY102" s="35">
        <f t="shared" si="112"/>
        <v>66.388419863013709</v>
      </c>
      <c r="AZ102" s="35">
        <f t="shared" si="113"/>
        <v>67.140696575342474</v>
      </c>
      <c r="BA102" s="35">
        <f t="shared" si="114"/>
        <v>67.642214383561637</v>
      </c>
      <c r="BB102" s="35">
        <f t="shared" si="103"/>
        <v>68.018352739726041</v>
      </c>
      <c r="BC102" s="35">
        <f t="shared" si="104"/>
        <v>68.206421917808228</v>
      </c>
      <c r="BD102" s="35">
        <f t="shared" si="105"/>
        <v>68.582560273972604</v>
      </c>
      <c r="BE102" s="35">
        <f t="shared" si="106"/>
        <v>69.836354794520574</v>
      </c>
      <c r="BF102" s="35">
        <f t="shared" si="107"/>
        <v>71.905115753424653</v>
      </c>
      <c r="BG102" s="27"/>
      <c r="BH102" s="35">
        <f t="shared" si="108"/>
        <v>75.541119863013705</v>
      </c>
    </row>
    <row r="103" spans="2:60" s="166" customFormat="1" ht="10.5" customHeight="1" x14ac:dyDescent="0.2">
      <c r="B103" s="123" t="s">
        <v>188</v>
      </c>
      <c r="C103" s="35">
        <f>ElecSingle_PPM_3100kWh!K191</f>
        <v>0</v>
      </c>
      <c r="D103" s="35">
        <f>ElecSingle_PPM_3100kWh!L191</f>
        <v>0</v>
      </c>
      <c r="E103" s="35">
        <f>ElecSingle_PPM_3100kWh!M191</f>
        <v>0</v>
      </c>
      <c r="F103" s="35">
        <f>ElecSingle_PPM_3100kWh!N191</f>
        <v>0</v>
      </c>
      <c r="G103" s="35">
        <f>ElecSingle_PPM_3100kWh!Q191</f>
        <v>0</v>
      </c>
      <c r="H103" s="35">
        <f>ElecSingle_PPM_3100kWh!R191</f>
        <v>0</v>
      </c>
      <c r="I103" s="35">
        <f>ElecSingle_PPM_3100kWh!S191</f>
        <v>0</v>
      </c>
      <c r="J103" s="35">
        <f>ElecSingle_PPM_3100kWh!T191</f>
        <v>0</v>
      </c>
      <c r="K103" s="35">
        <f>ElecSingle_PPM_3100kWh!U191</f>
        <v>0</v>
      </c>
      <c r="L103" s="35">
        <f>ElecSingle_PPM_3100kWh!V191</f>
        <v>0</v>
      </c>
      <c r="M103" s="35">
        <f>ElecSingle_PPM_3100kWh!W191</f>
        <v>0</v>
      </c>
      <c r="N103" s="27"/>
      <c r="O103" s="35">
        <f>ElecSingle_PPM_3100kWh!Y191</f>
        <v>0</v>
      </c>
      <c r="P103" s="5"/>
      <c r="Q103" s="123" t="s">
        <v>188</v>
      </c>
      <c r="R103" s="35">
        <f>ElecMulti_PPM_4200kWh!K191</f>
        <v>0</v>
      </c>
      <c r="S103" s="35">
        <f>ElecMulti_PPM_4200kWh!L191</f>
        <v>0</v>
      </c>
      <c r="T103" s="35">
        <f>ElecMulti_PPM_4200kWh!M191</f>
        <v>0</v>
      </c>
      <c r="U103" s="35">
        <f>ElecMulti_PPM_4200kWh!N191</f>
        <v>0</v>
      </c>
      <c r="V103" s="35">
        <f>ElecMulti_PPM_4200kWh!Q191</f>
        <v>0</v>
      </c>
      <c r="W103" s="35">
        <f>ElecMulti_PPM_4200kWh!R191</f>
        <v>0</v>
      </c>
      <c r="X103" s="35">
        <f>ElecMulti_PPM_4200kWh!S191</f>
        <v>0</v>
      </c>
      <c r="Y103" s="35">
        <f>ElecMulti_PPM_4200kWh!T191</f>
        <v>0</v>
      </c>
      <c r="Z103" s="35">
        <f>ElecMulti_PPM_4200kWh!U191</f>
        <v>0</v>
      </c>
      <c r="AA103" s="35">
        <f>ElecMulti_PPM_4200kWh!V191</f>
        <v>0</v>
      </c>
      <c r="AB103" s="35">
        <f>ElecMulti_PPM_4200kWh!W191</f>
        <v>0</v>
      </c>
      <c r="AC103" s="27"/>
      <c r="AD103" s="35">
        <f>ElecMulti_PPM_4200kWh!Y191</f>
        <v>0</v>
      </c>
      <c r="AF103" s="123" t="s">
        <v>188</v>
      </c>
      <c r="AG103" s="35">
        <f>Gas_PPM_12000kWh!K191</f>
        <v>0</v>
      </c>
      <c r="AH103" s="35">
        <f>Gas_PPM_12000kWh!L191</f>
        <v>0</v>
      </c>
      <c r="AI103" s="35">
        <f>Gas_PPM_12000kWh!M191</f>
        <v>0</v>
      </c>
      <c r="AJ103" s="35">
        <f>Gas_PPM_12000kWh!N191</f>
        <v>0</v>
      </c>
      <c r="AK103" s="35">
        <f>Gas_PPM_12000kWh!Q191</f>
        <v>0</v>
      </c>
      <c r="AL103" s="35">
        <f>Gas_PPM_12000kWh!R191</f>
        <v>0</v>
      </c>
      <c r="AM103" s="35">
        <f>Gas_PPM_12000kWh!S191</f>
        <v>0</v>
      </c>
      <c r="AN103" s="35">
        <f>Gas_PPM_12000kWh!T191</f>
        <v>0</v>
      </c>
      <c r="AO103" s="35">
        <f>Gas_PPM_12000kWh!U191</f>
        <v>0</v>
      </c>
      <c r="AP103" s="35">
        <f>Gas_PPM_12000kWh!V191</f>
        <v>0</v>
      </c>
      <c r="AQ103" s="35">
        <f>Gas_PPM_12000kWh!W191</f>
        <v>0</v>
      </c>
      <c r="AR103" s="27"/>
      <c r="AS103" s="35">
        <f>Gas_PPM_12000kWh!Y191</f>
        <v>0</v>
      </c>
      <c r="AT103" s="5"/>
      <c r="AU103" s="123" t="s">
        <v>188</v>
      </c>
      <c r="AV103" s="35">
        <f t="shared" si="109"/>
        <v>0</v>
      </c>
      <c r="AW103" s="35">
        <f t="shared" si="110"/>
        <v>0</v>
      </c>
      <c r="AX103" s="35">
        <f t="shared" si="111"/>
        <v>0</v>
      </c>
      <c r="AY103" s="35">
        <f t="shared" si="112"/>
        <v>0</v>
      </c>
      <c r="AZ103" s="35">
        <f t="shared" si="113"/>
        <v>0</v>
      </c>
      <c r="BA103" s="35">
        <f t="shared" si="114"/>
        <v>0</v>
      </c>
      <c r="BB103" s="35">
        <f t="shared" si="103"/>
        <v>0</v>
      </c>
      <c r="BC103" s="35">
        <f t="shared" si="104"/>
        <v>0</v>
      </c>
      <c r="BD103" s="35">
        <f t="shared" si="105"/>
        <v>0</v>
      </c>
      <c r="BE103" s="35">
        <f t="shared" si="106"/>
        <v>0</v>
      </c>
      <c r="BF103" s="35">
        <f t="shared" si="107"/>
        <v>0</v>
      </c>
      <c r="BG103" s="27"/>
      <c r="BH103" s="35">
        <f t="shared" si="108"/>
        <v>0</v>
      </c>
    </row>
    <row r="104" spans="2:60" s="166" customFormat="1" ht="10.5" customHeight="1" x14ac:dyDescent="0.2">
      <c r="B104" s="123" t="s">
        <v>189</v>
      </c>
      <c r="C104" s="35">
        <f>ElecSingle_PPM_3100kWh!K192</f>
        <v>9.8581496712840728</v>
      </c>
      <c r="D104" s="35">
        <f>ElecSingle_PPM_3100kWh!L192</f>
        <v>9.7516530906975891</v>
      </c>
      <c r="E104" s="35">
        <f>ElecSingle_PPM_3100kWh!M192</f>
        <v>10.51082198696051</v>
      </c>
      <c r="F104" s="35">
        <f>ElecSingle_PPM_3100kWh!N192</f>
        <v>10.848408256424081</v>
      </c>
      <c r="G104" s="35">
        <f>ElecSingle_PPM_3100kWh!Q192</f>
        <v>12.020164740941874</v>
      </c>
      <c r="H104" s="35">
        <f>ElecSingle_PPM_3100kWh!R192</f>
        <v>11.635038777465644</v>
      </c>
      <c r="I104" s="35">
        <f>ElecSingle_PPM_3100kWh!S192</f>
        <v>11.666100200850812</v>
      </c>
      <c r="J104" s="35">
        <f>ElecSingle_PPM_3100kWh!T192</f>
        <v>11.212851048121861</v>
      </c>
      <c r="K104" s="35">
        <f>ElecSingle_PPM_3100kWh!U192</f>
        <v>12.117961619968371</v>
      </c>
      <c r="L104" s="35">
        <f>ElecSingle_PPM_3100kWh!V192</f>
        <v>13.257189245693427</v>
      </c>
      <c r="M104" s="35">
        <f>ElecSingle_PPM_3100kWh!W192</f>
        <v>18.867029213550047</v>
      </c>
      <c r="N104" s="27"/>
      <c r="O104" s="35">
        <f>ElecSingle_PPM_3100kWh!Y192</f>
        <v>31.557833914950201</v>
      </c>
      <c r="P104" s="5"/>
      <c r="Q104" s="123" t="s">
        <v>189</v>
      </c>
      <c r="R104" s="35">
        <f>ElecMulti_PPM_4200kWh!K192</f>
        <v>11.789039658153198</v>
      </c>
      <c r="S104" s="35">
        <f>ElecMulti_PPM_4200kWh!L192</f>
        <v>11.643018296555249</v>
      </c>
      <c r="T104" s="35">
        <f>ElecMulti_PPM_4200kWh!M192</f>
        <v>12.788551727817262</v>
      </c>
      <c r="U104" s="35">
        <f>ElecMulti_PPM_4200kWh!N192</f>
        <v>13.259447933972599</v>
      </c>
      <c r="V104" s="35">
        <f>ElecMulti_PPM_4200kWh!Q192</f>
        <v>14.762248494111351</v>
      </c>
      <c r="W104" s="35">
        <f>ElecMulti_PPM_4200kWh!R192</f>
        <v>14.215182070236976</v>
      </c>
      <c r="X104" s="35">
        <f>ElecMulti_PPM_4200kWh!S192</f>
        <v>14.225107041412457</v>
      </c>
      <c r="Y104" s="35">
        <f>ElecMulti_PPM_4200kWh!T192</f>
        <v>13.556433387016236</v>
      </c>
      <c r="Z104" s="35">
        <f>ElecMulti_PPM_4200kWh!U192</f>
        <v>14.789716165592237</v>
      </c>
      <c r="AA104" s="35">
        <f>ElecMulti_PPM_4200kWh!V192</f>
        <v>16.335318745146033</v>
      </c>
      <c r="AB104" s="35">
        <f>ElecMulti_PPM_4200kWh!W192</f>
        <v>23.173563428017843</v>
      </c>
      <c r="AC104" s="27"/>
      <c r="AD104" s="35">
        <f>ElecMulti_PPM_4200kWh!Y192</f>
        <v>39.584683873118671</v>
      </c>
      <c r="AF104" s="123" t="s">
        <v>189</v>
      </c>
      <c r="AG104" s="35">
        <f>Gas_PPM_12000kWh!K192</f>
        <v>9.1254199490112562</v>
      </c>
      <c r="AH104" s="35">
        <f>Gas_PPM_12000kWh!L192</f>
        <v>9.1220261023834226</v>
      </c>
      <c r="AI104" s="35">
        <f>Gas_PPM_12000kWh!M192</f>
        <v>9.6295046867941512</v>
      </c>
      <c r="AJ104" s="35">
        <f>Gas_PPM_12000kWh!N192</f>
        <v>10.188454635273208</v>
      </c>
      <c r="AK104" s="35">
        <f>Gas_PPM_12000kWh!Q192</f>
        <v>11.105820854358553</v>
      </c>
      <c r="AL104" s="35">
        <f>Gas_PPM_12000kWh!R192</f>
        <v>10.14183838879158</v>
      </c>
      <c r="AM104" s="35">
        <f>Gas_PPM_12000kWh!S192</f>
        <v>9.8007234921893893</v>
      </c>
      <c r="AN104" s="35">
        <f>Gas_PPM_12000kWh!T192</f>
        <v>8.5364135937261043</v>
      </c>
      <c r="AO104" s="35">
        <f>Gas_PPM_12000kWh!U192</f>
        <v>9.2399316786271388</v>
      </c>
      <c r="AP104" s="35">
        <f>Gas_PPM_12000kWh!V192</f>
        <v>10.897289021059168</v>
      </c>
      <c r="AQ104" s="35">
        <f>Gas_PPM_12000kWh!W192</f>
        <v>18.214926237334886</v>
      </c>
      <c r="AR104" s="27"/>
      <c r="AS104" s="35">
        <f>Gas_PPM_12000kWh!Y192</f>
        <v>34.709658589346553</v>
      </c>
      <c r="AT104" s="5"/>
      <c r="AU104" s="123" t="s">
        <v>189</v>
      </c>
      <c r="AV104" s="35">
        <f t="shared" si="109"/>
        <v>18.983569620295327</v>
      </c>
      <c r="AW104" s="35">
        <f t="shared" si="110"/>
        <v>18.87367919308101</v>
      </c>
      <c r="AX104" s="35">
        <f t="shared" si="111"/>
        <v>20.140326673754661</v>
      </c>
      <c r="AY104" s="35">
        <f t="shared" si="112"/>
        <v>21.03686289169729</v>
      </c>
      <c r="AZ104" s="35">
        <f t="shared" si="113"/>
        <v>23.125985595300428</v>
      </c>
      <c r="BA104" s="35">
        <f t="shared" si="114"/>
        <v>21.776877166257222</v>
      </c>
      <c r="BB104" s="35">
        <f t="shared" si="103"/>
        <v>21.466823693040201</v>
      </c>
      <c r="BC104" s="35">
        <f t="shared" si="104"/>
        <v>19.749264641847965</v>
      </c>
      <c r="BD104" s="35">
        <f t="shared" si="105"/>
        <v>21.35789329859551</v>
      </c>
      <c r="BE104" s="35">
        <f t="shared" si="106"/>
        <v>24.154478266752594</v>
      </c>
      <c r="BF104" s="35">
        <f t="shared" si="107"/>
        <v>37.081955450884934</v>
      </c>
      <c r="BG104" s="27"/>
      <c r="BH104" s="35">
        <f t="shared" si="108"/>
        <v>66.267492504296754</v>
      </c>
    </row>
    <row r="105" spans="2:60" s="166" customFormat="1" ht="10.5" customHeight="1" x14ac:dyDescent="0.2">
      <c r="B105" s="162" t="s">
        <v>190</v>
      </c>
      <c r="C105" s="35">
        <f>ElecSingle_PPM_3100kWh!K193</f>
        <v>5.6207311844502517</v>
      </c>
      <c r="D105" s="35">
        <f>ElecSingle_PPM_3100kWh!L193</f>
        <v>5.5256231579251516</v>
      </c>
      <c r="E105" s="35">
        <f>ElecSingle_PPM_3100kWh!M193</f>
        <v>6.1715117721773609</v>
      </c>
      <c r="F105" s="35">
        <f>ElecSingle_PPM_3100kWh!N193</f>
        <v>6.4374187906443998</v>
      </c>
      <c r="G105" s="35">
        <f>ElecSingle_PPM_3100kWh!Q193</f>
        <v>7.2344635795483132</v>
      </c>
      <c r="H105" s="35">
        <f>ElecSingle_PPM_3100kWh!R193</f>
        <v>6.9124901043230969</v>
      </c>
      <c r="I105" s="35">
        <f>ElecSingle_PPM_3100kWh!S193</f>
        <v>6.9322951982629366</v>
      </c>
      <c r="J105" s="35">
        <f>ElecSingle_PPM_3100kWh!T193</f>
        <v>6.5320103935225422</v>
      </c>
      <c r="K105" s="35">
        <f>ElecSingle_PPM_3100kWh!U193</f>
        <v>7.0954934133973504</v>
      </c>
      <c r="L105" s="35">
        <f>ElecSingle_PPM_3100kWh!V193</f>
        <v>7.9716741647539582</v>
      </c>
      <c r="M105" s="35">
        <f>ElecSingle_PPM_3100kWh!W193</f>
        <v>11.584805802218298</v>
      </c>
      <c r="N105" s="27"/>
      <c r="O105" s="35">
        <f>ElecSingle_PPM_3100kWh!Y193</f>
        <v>21.284914662236169</v>
      </c>
      <c r="P105" s="5"/>
      <c r="Q105" s="162" t="s">
        <v>190</v>
      </c>
      <c r="R105" s="35">
        <f>ElecMulti_PPM_4200kWh!K193</f>
        <v>7.0247113553203056</v>
      </c>
      <c r="S105" s="35">
        <f>ElecMulti_PPM_4200kWh!L193</f>
        <v>6.8945428845383168</v>
      </c>
      <c r="T105" s="35">
        <f>ElecMulti_PPM_4200kWh!M193</f>
        <v>7.7060701693220173</v>
      </c>
      <c r="U105" s="35">
        <f>ElecMulti_PPM_4200kWh!N193</f>
        <v>8.0767394851128902</v>
      </c>
      <c r="V105" s="35">
        <f>ElecMulti_PPM_4200kWh!Q193</f>
        <v>9.1063092023329144</v>
      </c>
      <c r="W105" s="35">
        <f>ElecMulti_PPM_4200kWh!R193</f>
        <v>8.671099317451624</v>
      </c>
      <c r="X105" s="35">
        <f>ElecMulti_PPM_4200kWh!S193</f>
        <v>8.6655430622172549</v>
      </c>
      <c r="Y105" s="35">
        <f>ElecMulti_PPM_4200kWh!T193</f>
        <v>8.1029568603096553</v>
      </c>
      <c r="Z105" s="35">
        <f>ElecMulti_PPM_4200kWh!U193</f>
        <v>8.8921517145754976</v>
      </c>
      <c r="AA105" s="35">
        <f>ElecMulti_PPM_4200kWh!V193</f>
        <v>10.097535118422135</v>
      </c>
      <c r="AB105" s="35">
        <f>ElecMulti_PPM_4200kWh!W193</f>
        <v>14.765112979111706</v>
      </c>
      <c r="AC105" s="27"/>
      <c r="AD105" s="35">
        <f>ElecMulti_PPM_4200kWh!Y193</f>
        <v>27.253853596308243</v>
      </c>
      <c r="AF105" s="162" t="s">
        <v>190</v>
      </c>
      <c r="AG105" s="35">
        <f>Gas_PPM_12000kWh!K193</f>
        <v>5.2392162169705232</v>
      </c>
      <c r="AH105" s="35">
        <f>Gas_PPM_12000kWh!L193</f>
        <v>5.2362496072923559</v>
      </c>
      <c r="AI105" s="35">
        <f>Gas_PPM_12000kWh!M193</f>
        <v>5.5715726410354307</v>
      </c>
      <c r="AJ105" s="35">
        <f>Gas_PPM_12000kWh!N193</f>
        <v>6.0012333740689829</v>
      </c>
      <c r="AK105" s="35">
        <f>Gas_PPM_12000kWh!Q193</f>
        <v>6.6290337585980934</v>
      </c>
      <c r="AL105" s="35">
        <f>Gas_PPM_12000kWh!R193</f>
        <v>5.8927100757585338</v>
      </c>
      <c r="AM105" s="35">
        <f>Gas_PPM_12000kWh!S193</f>
        <v>5.6160212472877031</v>
      </c>
      <c r="AN105" s="35">
        <f>Gas_PPM_12000kWh!T193</f>
        <v>4.680774682597753</v>
      </c>
      <c r="AO105" s="35">
        <f>Gas_PPM_12000kWh!U193</f>
        <v>5.3093186409065956</v>
      </c>
      <c r="AP105" s="35">
        <f>Gas_PPM_12000kWh!V193</f>
        <v>6.5927677016666388</v>
      </c>
      <c r="AQ105" s="35">
        <f>Gas_PPM_12000kWh!W193</f>
        <v>11.692251586673612</v>
      </c>
      <c r="AR105" s="27"/>
      <c r="AS105" s="35">
        <f>Gas_PPM_12000kWh!Y193</f>
        <v>24.457177769201497</v>
      </c>
      <c r="AT105" s="5"/>
      <c r="AU105" s="162" t="s">
        <v>190</v>
      </c>
      <c r="AV105" s="35">
        <f t="shared" si="109"/>
        <v>10.859947401420776</v>
      </c>
      <c r="AW105" s="35">
        <f t="shared" si="110"/>
        <v>10.761872765217507</v>
      </c>
      <c r="AX105" s="35">
        <f t="shared" si="111"/>
        <v>11.743084413212792</v>
      </c>
      <c r="AY105" s="35">
        <f t="shared" si="112"/>
        <v>12.438652164713382</v>
      </c>
      <c r="AZ105" s="35">
        <f t="shared" si="113"/>
        <v>13.863497338146406</v>
      </c>
      <c r="BA105" s="35">
        <f t="shared" si="114"/>
        <v>12.805200180081631</v>
      </c>
      <c r="BB105" s="35">
        <f t="shared" si="103"/>
        <v>12.54831644555064</v>
      </c>
      <c r="BC105" s="35">
        <f t="shared" si="104"/>
        <v>11.212785076120294</v>
      </c>
      <c r="BD105" s="35">
        <f t="shared" si="105"/>
        <v>12.404812054303946</v>
      </c>
      <c r="BE105" s="35">
        <f t="shared" si="106"/>
        <v>14.564441866420598</v>
      </c>
      <c r="BF105" s="35">
        <f t="shared" si="107"/>
        <v>23.277057388891912</v>
      </c>
      <c r="BG105" s="27"/>
      <c r="BH105" s="35">
        <f t="shared" si="108"/>
        <v>45.742092431437669</v>
      </c>
    </row>
    <row r="106" spans="2:60" s="166" customFormat="1" ht="10.5" customHeight="1" x14ac:dyDescent="0.2">
      <c r="B106" s="123" t="s">
        <v>191</v>
      </c>
      <c r="C106" s="35">
        <f>ElecSingle_PPM_3100kWh!K194</f>
        <v>524.47049957135152</v>
      </c>
      <c r="D106" s="35">
        <f>ElecSingle_PPM_3100kWh!L194</f>
        <v>518.77031067125733</v>
      </c>
      <c r="E106" s="35">
        <f>ElecSingle_PPM_3100kWh!M194</f>
        <v>559.37244047952765</v>
      </c>
      <c r="F106" s="35">
        <f>ElecSingle_PPM_3100kWh!N194</f>
        <v>577.40603855182292</v>
      </c>
      <c r="G106" s="35">
        <f>ElecSingle_PPM_3100kWh!Q194</f>
        <v>639.87445178919495</v>
      </c>
      <c r="H106" s="35">
        <f>ElecSingle_PPM_3100kWh!R194</f>
        <v>619.28269913507484</v>
      </c>
      <c r="I106" s="35">
        <f>ElecSingle_PPM_3100kWh!S194</f>
        <v>620.93731531086553</v>
      </c>
      <c r="J106" s="35">
        <f>ElecSingle_PPM_3100kWh!T194</f>
        <v>596.68182179490032</v>
      </c>
      <c r="K106" s="35">
        <f>ElecSingle_PPM_3100kWh!U194</f>
        <v>644.88268365626789</v>
      </c>
      <c r="L106" s="35">
        <f>ElecSingle_PPM_3100kWh!V194</f>
        <v>705.71818836363957</v>
      </c>
      <c r="M106" s="35">
        <f>ElecSingle_PPM_3100kWh!W194</f>
        <v>1004.5859331957587</v>
      </c>
      <c r="N106" s="27"/>
      <c r="O106" s="35">
        <f>ElecSingle_PPM_3100kWh!Y194</f>
        <v>1682.2228557100966</v>
      </c>
      <c r="P106" s="5"/>
      <c r="Q106" s="123" t="s">
        <v>191</v>
      </c>
      <c r="R106" s="35">
        <f>ElecMulti_PPM_4200kWh!K194</f>
        <v>627.50022654802524</v>
      </c>
      <c r="S106" s="35">
        <f>ElecMulti_PPM_4200kWh!L194</f>
        <v>619.68472643074506</v>
      </c>
      <c r="T106" s="35">
        <f>ElecMulti_PPM_4200kWh!M194</f>
        <v>680.78746203640333</v>
      </c>
      <c r="U106" s="35">
        <f>ElecMulti_PPM_4200kWh!N194</f>
        <v>705.94213196537839</v>
      </c>
      <c r="V106" s="35">
        <f>ElecMulti_PPM_4200kWh!Q194</f>
        <v>786.06643533540296</v>
      </c>
      <c r="W106" s="35">
        <f>ElecMulti_PPM_4200kWh!R194</f>
        <v>756.83826766592995</v>
      </c>
      <c r="X106" s="35">
        <f>ElecMulti_PPM_4200kWh!S194</f>
        <v>757.35507809890328</v>
      </c>
      <c r="Y106" s="35">
        <f>ElecMulti_PPM_4200kWh!T194</f>
        <v>721.59915620231527</v>
      </c>
      <c r="Z106" s="35">
        <f>ElecMulti_PPM_4200kWh!U194</f>
        <v>787.29794417055587</v>
      </c>
      <c r="AA106" s="35">
        <f>ElecMulti_PPM_4200kWh!V194</f>
        <v>869.85079816065797</v>
      </c>
      <c r="AB106" s="35">
        <f>ElecMulti_PPM_4200kWh!W194</f>
        <v>1234.4258422486128</v>
      </c>
      <c r="AC106" s="27"/>
      <c r="AD106" s="35">
        <f>ElecMulti_PPM_4200kWh!Y194</f>
        <v>2110.657407415662</v>
      </c>
      <c r="AF106" s="123" t="s">
        <v>191</v>
      </c>
      <c r="AG106" s="35">
        <f>Gas_PPM_12000kWh!K194</f>
        <v>485.52427830824001</v>
      </c>
      <c r="AH106" s="35">
        <f>Gas_PPM_12000kWh!L194</f>
        <v>485.34268826561453</v>
      </c>
      <c r="AI106" s="35">
        <f>Gas_PPM_12000kWh!M194</f>
        <v>512.38739944648671</v>
      </c>
      <c r="AJ106" s="35">
        <f>Gas_PPM_12000kWh!N194</f>
        <v>542.23546636917331</v>
      </c>
      <c r="AK106" s="35">
        <f>Gas_PPM_12000kWh!Q194</f>
        <v>591.1456793939642</v>
      </c>
      <c r="AL106" s="35">
        <f>Gas_PPM_12000kWh!R194</f>
        <v>539.67345742735358</v>
      </c>
      <c r="AM106" s="35">
        <f>Gas_PPM_12000kWh!S194</f>
        <v>521.44336040394376</v>
      </c>
      <c r="AN106" s="35">
        <f>Gas_PPM_12000kWh!T194</f>
        <v>453.96551508993906</v>
      </c>
      <c r="AO106" s="35">
        <f>Gas_PPM_12000kWh!U194</f>
        <v>491.62131138041457</v>
      </c>
      <c r="AP106" s="35">
        <f>Gas_PPM_12000kWh!V194</f>
        <v>580.13405822309585</v>
      </c>
      <c r="AQ106" s="35">
        <f>Gas_PPM_12000kWh!W194</f>
        <v>970.37218388219117</v>
      </c>
      <c r="AR106" s="27"/>
      <c r="AS106" s="35">
        <f>Gas_PPM_12000kWh!Y194</f>
        <v>1851.2805594763995</v>
      </c>
      <c r="AT106" s="5"/>
      <c r="AU106" s="123" t="s">
        <v>191</v>
      </c>
      <c r="AV106" s="35">
        <f t="shared" si="109"/>
        <v>1009.9947778795915</v>
      </c>
      <c r="AW106" s="35">
        <f t="shared" si="110"/>
        <v>1004.1129989368719</v>
      </c>
      <c r="AX106" s="35">
        <f t="shared" si="111"/>
        <v>1071.7598399260144</v>
      </c>
      <c r="AY106" s="35">
        <f t="shared" si="112"/>
        <v>1119.6415049209963</v>
      </c>
      <c r="AZ106" s="35">
        <f t="shared" si="113"/>
        <v>1231.0201311831593</v>
      </c>
      <c r="BA106" s="35">
        <f t="shared" si="114"/>
        <v>1158.9561565624285</v>
      </c>
      <c r="BB106" s="35">
        <f t="shared" si="103"/>
        <v>1142.3806757148093</v>
      </c>
      <c r="BC106" s="35">
        <f t="shared" si="104"/>
        <v>1050.6473368848394</v>
      </c>
      <c r="BD106" s="35">
        <f t="shared" si="105"/>
        <v>1136.5039950366825</v>
      </c>
      <c r="BE106" s="35">
        <f t="shared" si="106"/>
        <v>1285.8522465867354</v>
      </c>
      <c r="BF106" s="35">
        <f t="shared" si="107"/>
        <v>1974.9581170779497</v>
      </c>
      <c r="BG106" s="27"/>
      <c r="BH106" s="35">
        <f t="shared" si="108"/>
        <v>3533.5034151864961</v>
      </c>
    </row>
    <row r="107" spans="2:60" s="322" customFormat="1" ht="10.5" customHeight="1" x14ac:dyDescent="0.2">
      <c r="B107"/>
      <c r="C107"/>
      <c r="D107"/>
      <c r="E107"/>
      <c r="F107"/>
      <c r="G107"/>
      <c r="H107"/>
      <c r="I107"/>
      <c r="J107"/>
      <c r="K107"/>
      <c r="L107"/>
      <c r="M107"/>
      <c r="N107"/>
      <c r="O107"/>
      <c r="P107"/>
      <c r="Q107"/>
      <c r="R107"/>
      <c r="S107"/>
      <c r="T107"/>
      <c r="U107"/>
      <c r="V107"/>
      <c r="W107"/>
      <c r="X107"/>
      <c r="Y107"/>
      <c r="Z107"/>
      <c r="AA107"/>
      <c r="AB107"/>
      <c r="AC107"/>
      <c r="AF107"/>
      <c r="AG107"/>
      <c r="AH107"/>
      <c r="AI107"/>
      <c r="AJ107"/>
      <c r="AK107"/>
      <c r="AL107"/>
      <c r="AM107"/>
      <c r="AN107"/>
      <c r="AO107"/>
      <c r="AP107"/>
      <c r="AQ107"/>
      <c r="AR107"/>
      <c r="AS107"/>
      <c r="AT107"/>
      <c r="AU107" s="123" t="s">
        <v>192</v>
      </c>
      <c r="AV107" s="35">
        <f>AV106*1.05</f>
        <v>1060.4945167735711</v>
      </c>
      <c r="AW107" s="35">
        <f t="shared" ref="AW107:BC107" si="115">AW106*1.05</f>
        <v>1054.3186488837155</v>
      </c>
      <c r="AX107" s="35">
        <f t="shared" si="115"/>
        <v>1125.3478319223152</v>
      </c>
      <c r="AY107" s="35">
        <f t="shared" si="115"/>
        <v>1175.6235801670462</v>
      </c>
      <c r="AZ107" s="35">
        <f t="shared" si="115"/>
        <v>1292.5711377423172</v>
      </c>
      <c r="BA107" s="35">
        <f t="shared" si="115"/>
        <v>1216.9039643905501</v>
      </c>
      <c r="BB107" s="35">
        <f t="shared" si="115"/>
        <v>1199.4997095005499</v>
      </c>
      <c r="BC107" s="35">
        <f t="shared" si="115"/>
        <v>1103.1797037290814</v>
      </c>
      <c r="BD107" s="35">
        <f t="shared" ref="BD107:BE107" si="116">BD106*1.05</f>
        <v>1193.3291947885166</v>
      </c>
      <c r="BE107" s="35">
        <f t="shared" si="116"/>
        <v>1350.1448589160723</v>
      </c>
      <c r="BF107" s="35">
        <f t="shared" ref="BF107" si="117">BF106*1.05</f>
        <v>2073.7060229318472</v>
      </c>
      <c r="BG107" s="27"/>
      <c r="BH107" s="35">
        <f>IFERROR(BH106*1.05,"-")</f>
        <v>3710.1785859458209</v>
      </c>
    </row>
    <row r="108" spans="2:60" x14ac:dyDescent="0.15">
      <c r="AY108" s="96"/>
      <c r="AZ108" s="96"/>
      <c r="BA108" s="96"/>
      <c r="BB108" s="96"/>
      <c r="BC108" s="96"/>
      <c r="BD108" s="96"/>
      <c r="BE108" s="96"/>
      <c r="BF108" s="96"/>
    </row>
    <row r="109" spans="2:60" hidden="1" x14ac:dyDescent="0.15">
      <c r="D109" s="96"/>
      <c r="P109" s="96"/>
    </row>
    <row r="140" ht="3.6" hidden="1" customHeight="1" x14ac:dyDescent="0.15"/>
    <row r="206" x14ac:dyDescent="0.15"/>
    <row r="207" x14ac:dyDescent="0.15"/>
    <row r="208" x14ac:dyDescent="0.15"/>
    <row r="209" x14ac:dyDescent="0.15"/>
    <row r="257" x14ac:dyDescent="0.15"/>
    <row r="258" x14ac:dyDescent="0.15"/>
    <row r="259" x14ac:dyDescent="0.15"/>
    <row r="260" x14ac:dyDescent="0.15"/>
  </sheetData>
  <mergeCells count="1">
    <mergeCell ref="B3:Q3"/>
  </mergeCells>
  <phoneticPr fontId="55" type="noConversion"/>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pageSetUpPr autoPageBreaks="0"/>
  </sheetPr>
  <dimension ref="A1"/>
  <sheetViews>
    <sheetView workbookViewId="0"/>
  </sheetViews>
  <sheetFormatPr defaultRowHeight="12.75" x14ac:dyDescent="0.2"/>
  <sheetData/>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tint="0.79998168889431442"/>
    <pageSetUpPr autoPageBreaks="0"/>
  </sheetPr>
  <dimension ref="A1:AD459"/>
  <sheetViews>
    <sheetView zoomScaleNormal="100" workbookViewId="0"/>
  </sheetViews>
  <sheetFormatPr defaultColWidth="0" defaultRowHeight="14.25" zeroHeight="1" x14ac:dyDescent="0.2"/>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x14ac:dyDescent="0.2">
      <c r="A1" s="205"/>
    </row>
    <row r="2" spans="1:30" s="64" customFormat="1" ht="18.600000000000001" customHeight="1" x14ac:dyDescent="0.25">
      <c r="A2" s="205"/>
      <c r="B2" s="24" t="s">
        <v>194</v>
      </c>
      <c r="C2" s="24"/>
      <c r="D2" s="24"/>
    </row>
    <row r="3" spans="1:30" s="64" customFormat="1" ht="24.6" customHeight="1" x14ac:dyDescent="0.2">
      <c r="A3" s="205"/>
      <c r="B3" s="433" t="s">
        <v>195</v>
      </c>
      <c r="C3" s="433"/>
      <c r="D3" s="433"/>
      <c r="E3" s="433"/>
      <c r="F3" s="433"/>
      <c r="G3" s="433"/>
      <c r="H3" s="433"/>
      <c r="I3" s="66"/>
      <c r="J3" s="66"/>
      <c r="K3" s="66"/>
      <c r="L3" s="66"/>
      <c r="M3" s="66"/>
      <c r="N3" s="66"/>
      <c r="O3" s="66"/>
      <c r="P3" s="66"/>
      <c r="Q3" s="66"/>
      <c r="X3" s="66"/>
    </row>
    <row r="4" spans="1:30" s="64" customFormat="1" ht="16.350000000000001" customHeight="1" x14ac:dyDescent="0.2">
      <c r="A4" s="205"/>
      <c r="B4" s="140"/>
      <c r="C4" s="140"/>
      <c r="D4" s="140"/>
      <c r="E4" s="140"/>
      <c r="F4" s="65"/>
      <c r="G4" s="65"/>
      <c r="I4" s="66"/>
      <c r="J4" s="66"/>
      <c r="K4" s="66"/>
      <c r="L4" s="66"/>
      <c r="M4" s="66"/>
      <c r="N4" s="66"/>
      <c r="O4" s="66"/>
      <c r="P4" s="66"/>
      <c r="Q4" s="66"/>
      <c r="X4" s="66"/>
    </row>
    <row r="5" spans="1:30" ht="16.350000000000001" customHeight="1" x14ac:dyDescent="0.2">
      <c r="B5" s="69"/>
      <c r="C5" s="69"/>
      <c r="D5" s="69"/>
      <c r="E5" s="69"/>
      <c r="F5" s="69"/>
      <c r="G5" s="69"/>
      <c r="I5" s="70"/>
      <c r="J5" s="70"/>
      <c r="K5" s="70"/>
      <c r="L5" s="70"/>
      <c r="M5" s="70"/>
      <c r="N5" s="70"/>
      <c r="O5" s="70"/>
      <c r="P5" s="70"/>
      <c r="Q5" s="70"/>
      <c r="X5" s="70"/>
    </row>
    <row r="6" spans="1:30" ht="23.25" x14ac:dyDescent="0.2">
      <c r="B6" s="72" t="s">
        <v>196</v>
      </c>
      <c r="C6" s="74" t="s">
        <v>197</v>
      </c>
      <c r="D6" s="69"/>
      <c r="E6" s="69"/>
      <c r="F6" s="69"/>
      <c r="G6" s="69"/>
      <c r="I6" s="70"/>
      <c r="J6" s="70"/>
      <c r="K6" s="70"/>
      <c r="L6" s="70"/>
      <c r="M6" s="70"/>
      <c r="N6" s="70"/>
      <c r="O6" s="70"/>
      <c r="P6" s="70"/>
      <c r="Q6" s="70"/>
      <c r="X6" s="70"/>
    </row>
    <row r="7" spans="1:30" ht="14.85" customHeight="1" x14ac:dyDescent="0.2">
      <c r="B7" s="72" t="s">
        <v>198</v>
      </c>
      <c r="C7" s="74" t="s">
        <v>199</v>
      </c>
      <c r="D7" s="69"/>
      <c r="E7" s="69"/>
      <c r="F7" s="69"/>
      <c r="G7" s="69"/>
      <c r="I7" s="70"/>
      <c r="J7" s="70"/>
      <c r="K7" s="70"/>
      <c r="L7" s="70"/>
      <c r="M7" s="70"/>
      <c r="N7" s="70"/>
      <c r="O7" s="70"/>
      <c r="P7" s="70"/>
      <c r="Q7" s="70"/>
      <c r="X7" s="70"/>
      <c r="AA7" s="371"/>
    </row>
    <row r="8" spans="1:30" ht="12.6" customHeight="1" x14ac:dyDescent="0.2">
      <c r="B8" s="73" t="s">
        <v>200</v>
      </c>
      <c r="C8" s="75" t="s">
        <v>111</v>
      </c>
    </row>
    <row r="9" spans="1:30" s="25" customFormat="1" ht="11.25" x14ac:dyDescent="0.15">
      <c r="A9" s="207"/>
    </row>
    <row r="10" spans="1:30" s="26" customFormat="1" ht="11.25" customHeight="1" x14ac:dyDescent="0.15">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x14ac:dyDescent="0.15">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x14ac:dyDescent="0.15">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13" t="s">
        <v>159</v>
      </c>
      <c r="Z12" s="13" t="s">
        <v>160</v>
      </c>
      <c r="AA12" s="13" t="s">
        <v>161</v>
      </c>
      <c r="AB12" s="13" t="s">
        <v>162</v>
      </c>
      <c r="AC12" s="13" t="s">
        <v>210</v>
      </c>
      <c r="AD12" s="25"/>
    </row>
    <row r="13" spans="1:30" s="26" customFormat="1" ht="15" customHeight="1" x14ac:dyDescent="0.15">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x14ac:dyDescent="0.15">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x14ac:dyDescent="0.15">
      <c r="A15" s="207"/>
      <c r="B15" s="123" t="s">
        <v>244</v>
      </c>
      <c r="C15" s="123" t="s">
        <v>180</v>
      </c>
      <c r="D15" s="116" t="s">
        <v>131</v>
      </c>
      <c r="E15" s="75"/>
      <c r="F15" s="27"/>
      <c r="G15" s="35">
        <f>IF('3a DF'!H119="-","-",'3a DF'!H119)</f>
        <v>192.10639542597562</v>
      </c>
      <c r="H15" s="35">
        <f>'3a DF'!I119</f>
        <v>172.10639542597562</v>
      </c>
      <c r="I15" s="35">
        <f>'3a DF'!J119</f>
        <v>157.95482000114208</v>
      </c>
      <c r="J15" s="35">
        <f>'3a DF'!K119</f>
        <v>149.32128914288606</v>
      </c>
      <c r="K15" s="35">
        <f>'3a DF'!L119</f>
        <v>181.28894901283155</v>
      </c>
      <c r="L15" s="35">
        <f>'3a DF'!M119</f>
        <v>173.47836006877807</v>
      </c>
      <c r="M15" s="35">
        <f>'3a DF'!N119</f>
        <v>189.56055468956737</v>
      </c>
      <c r="N15" s="35">
        <f>'3a DF'!O119</f>
        <v>207.0301898213832</v>
      </c>
      <c r="O15" s="27"/>
      <c r="P15" s="35">
        <f>'3a DF'!Q119</f>
        <v>207.0301898213832</v>
      </c>
      <c r="Q15" s="35">
        <f>'3a DF'!R119</f>
        <v>246.87955596161379</v>
      </c>
      <c r="R15" s="35">
        <f>'3a DF'!S119</f>
        <v>223.1128738724301</v>
      </c>
      <c r="S15" s="35">
        <f>'3a DF'!T119</f>
        <v>214.90861579570111</v>
      </c>
      <c r="T15" s="35">
        <f>'3a DF'!U119</f>
        <v>187.64392326595009</v>
      </c>
      <c r="U15" s="35">
        <f>'3a DF'!V119</f>
        <v>222.9431663109815</v>
      </c>
      <c r="V15" s="35">
        <f>'3a DF'!W119</f>
        <v>279.75591518588737</v>
      </c>
      <c r="W15" s="35">
        <f>'3a DF'!X119</f>
        <v>517.55594175240117</v>
      </c>
      <c r="X15" s="27"/>
      <c r="Y15" s="35">
        <f>'3a DF'!Z119</f>
        <v>1160.1584444495595</v>
      </c>
      <c r="Z15" s="35" t="str">
        <f>'3a DF'!AA119</f>
        <v>-</v>
      </c>
      <c r="AA15" s="35" t="str">
        <f>'3a DF'!AB119</f>
        <v>-</v>
      </c>
      <c r="AB15" s="35" t="str">
        <f>'3a DF'!AC119</f>
        <v>-</v>
      </c>
      <c r="AC15" s="35" t="str">
        <f>'3a DF'!AD119</f>
        <v>-</v>
      </c>
      <c r="AD15" s="25"/>
    </row>
    <row r="16" spans="1:30" s="26" customFormat="1" ht="11.25" customHeight="1" x14ac:dyDescent="0.15">
      <c r="A16" s="207"/>
      <c r="B16" s="123" t="s">
        <v>244</v>
      </c>
      <c r="C16" s="123" t="s">
        <v>181</v>
      </c>
      <c r="D16" s="116" t="s">
        <v>131</v>
      </c>
      <c r="E16" s="75"/>
      <c r="F16" s="27"/>
      <c r="G16" s="35">
        <f>IF('3b CM'!G14="-","-",'3b CM'!G14)</f>
        <v>5.7199162492486987E-2</v>
      </c>
      <c r="H16" s="35">
        <f>'3b CM'!H14</f>
        <v>8.5798743738730476E-2</v>
      </c>
      <c r="I16" s="35">
        <f>'3b CM'!I14</f>
        <v>0.27017091694487855</v>
      </c>
      <c r="J16" s="35">
        <f>'3b CM'!J14</f>
        <v>0.2747503666693672</v>
      </c>
      <c r="K16" s="35">
        <f>'3b CM'!K14</f>
        <v>3.5288369919445137</v>
      </c>
      <c r="L16" s="35">
        <f>'3b CM'!L14</f>
        <v>3.4233284643042605</v>
      </c>
      <c r="M16" s="35">
        <f>'3b CM'!M14</f>
        <v>11.820075926151441</v>
      </c>
      <c r="N16" s="35">
        <f>'3b CM'!N14</f>
        <v>11.23650039616815</v>
      </c>
      <c r="O16" s="27"/>
      <c r="P16" s="35">
        <f>'3b CM'!P14</f>
        <v>11.23650039616815</v>
      </c>
      <c r="Q16" s="35">
        <f>'3b CM'!Q14</f>
        <v>15.217885194859468</v>
      </c>
      <c r="R16" s="35">
        <f>'3b CM'!R14</f>
        <v>15.148042252053873</v>
      </c>
      <c r="S16" s="35">
        <f>'3b CM'!S14</f>
        <v>17.904770251104306</v>
      </c>
      <c r="T16" s="35">
        <f>'3b CM'!T14</f>
        <v>18.9798419743104</v>
      </c>
      <c r="U16" s="35">
        <f>'3b CM'!U14</f>
        <v>14.504523269083327</v>
      </c>
      <c r="V16" s="35">
        <f>'3b CM'!V14</f>
        <v>14.876163475786743</v>
      </c>
      <c r="W16" s="35">
        <f>'3b CM'!W14</f>
        <v>9.3244004374110183</v>
      </c>
      <c r="X16" s="27"/>
      <c r="Y16" s="35">
        <f>'3b CM'!Y14</f>
        <v>11.813205533667807</v>
      </c>
      <c r="Z16" s="35" t="str">
        <f>'3b CM'!Z14</f>
        <v>-</v>
      </c>
      <c r="AA16" s="35" t="str">
        <f>'3b CM'!AA14</f>
        <v>-</v>
      </c>
      <c r="AB16" s="35" t="str">
        <f>'3b CM'!AB14</f>
        <v>-</v>
      </c>
      <c r="AC16" s="35" t="str">
        <f>'3b CM'!AC14</f>
        <v>-</v>
      </c>
      <c r="AD16" s="25"/>
    </row>
    <row r="17" spans="1:30" s="26" customFormat="1" ht="11.25" customHeight="1" x14ac:dyDescent="0.15">
      <c r="A17" s="207"/>
      <c r="B17" s="123" t="s">
        <v>245</v>
      </c>
      <c r="C17" s="123" t="s">
        <v>182</v>
      </c>
      <c r="D17" s="116" t="s">
        <v>131</v>
      </c>
      <c r="E17" s="75"/>
      <c r="F17" s="27"/>
      <c r="G17" s="35" t="str">
        <f>IF('3c AA'!J55="-","-",'3c AA'!J55)</f>
        <v>-</v>
      </c>
      <c r="H17" s="35" t="str">
        <f>IF('3c AA'!K55="-","-",'3c AA'!K55)</f>
        <v>-</v>
      </c>
      <c r="I17" s="35" t="str">
        <f>IF('3c AA'!L55="-","-",'3c AA'!L55)</f>
        <v>-</v>
      </c>
      <c r="J17" s="35" t="str">
        <f>IF('3c AA'!M55="-","-",'3c AA'!M55)</f>
        <v>-</v>
      </c>
      <c r="K17" s="35" t="str">
        <f>IF('3c AA'!N55="-","-",'3c AA'!N55)</f>
        <v>-</v>
      </c>
      <c r="L17" s="35" t="str">
        <f>IF('3c AA'!O55="-","-",'3c AA'!O55)</f>
        <v>-</v>
      </c>
      <c r="M17" s="35" t="str">
        <f>IF('3c AA'!P55="-","-",'3c AA'!P55)</f>
        <v>-</v>
      </c>
      <c r="N17" s="35" t="str">
        <f>IF('3c AA'!Q55="-","-",'3c AA'!Q55)</f>
        <v>-</v>
      </c>
      <c r="O17" s="27"/>
      <c r="P17" s="35" t="str">
        <f>IF('3c AA'!S55="-","-",'3c AA'!S55)</f>
        <v>-</v>
      </c>
      <c r="Q17" s="35" t="str">
        <f>IF('3c AA'!T55="-","-",'3c AA'!T55)</f>
        <v>-</v>
      </c>
      <c r="R17" s="35" t="str">
        <f>IF('3c AA'!U55="-","-",'3c AA'!U55)</f>
        <v>-</v>
      </c>
      <c r="S17" s="35" t="str">
        <f>IF('3c AA'!V55="-","-",'3c AA'!V55)</f>
        <v>-</v>
      </c>
      <c r="T17" s="35">
        <f>IF('3c AA'!W55="-","-",'3c AA'!W55)</f>
        <v>4.5858898534688404</v>
      </c>
      <c r="U17" s="35">
        <f>IF('3c AA'!X55="-","-",'3c AA'!X55)</f>
        <v>9.9756950960531068</v>
      </c>
      <c r="V17" s="35">
        <f>IF('3c AA'!Y55="-","-",'3c AA'!Y55)</f>
        <v>4.43</v>
      </c>
      <c r="W17" s="35" t="str">
        <f>IF('3c AA'!Z55="-","-",'3c AA'!Z55)</f>
        <v>-</v>
      </c>
      <c r="X17" s="27"/>
      <c r="Y17" s="35">
        <f>IF('3c AA'!AB55="-","-",'3c AA'!AB55)</f>
        <v>20.827976873198978</v>
      </c>
      <c r="Z17" s="35" t="str">
        <f>IF('3c AA'!AC55="-","-",'3c AA'!AC55)</f>
        <v>-</v>
      </c>
      <c r="AA17" s="35" t="str">
        <f>IF('3c AA'!AD55="-","-",'3c AA'!AD55)</f>
        <v>-</v>
      </c>
      <c r="AB17" s="35" t="str">
        <f>IF('3c AA'!AE55="-","-",'3c AA'!AE55)</f>
        <v>-</v>
      </c>
      <c r="AC17" s="35" t="str">
        <f>IF('3c AA'!AF55="-","-",'3c AA'!AF55)</f>
        <v>-</v>
      </c>
      <c r="AD17" s="25"/>
    </row>
    <row r="18" spans="1:30" s="26" customFormat="1" ht="11.25" customHeight="1" x14ac:dyDescent="0.15">
      <c r="A18" s="207"/>
      <c r="B18" s="123" t="s">
        <v>246</v>
      </c>
      <c r="C18" s="123" t="s">
        <v>183</v>
      </c>
      <c r="D18" s="116" t="s">
        <v>131</v>
      </c>
      <c r="E18" s="75"/>
      <c r="F18" s="27"/>
      <c r="G18" s="35">
        <f>IF('3d PC'!G15="-","-",'3d PC'!G15)</f>
        <v>68.565771367263309</v>
      </c>
      <c r="H18" s="35">
        <f>'3d PC'!H15</f>
        <v>68.545523907361414</v>
      </c>
      <c r="I18" s="35">
        <f>'3d PC'!I15</f>
        <v>83.614794006957538</v>
      </c>
      <c r="J18" s="35">
        <f>'3d PC'!J15</f>
        <v>83.537954562762394</v>
      </c>
      <c r="K18" s="35">
        <f>'3d PC'!K15</f>
        <v>88.918000091064357</v>
      </c>
      <c r="L18" s="35">
        <f>'3d PC'!L15</f>
        <v>89.232750584499058</v>
      </c>
      <c r="M18" s="35">
        <f>'3d PC'!M15</f>
        <v>103.19089658237827</v>
      </c>
      <c r="N18" s="35">
        <f>'3d PC'!N15</f>
        <v>103.26009605959037</v>
      </c>
      <c r="O18" s="27"/>
      <c r="P18" s="35">
        <f>'3d PC'!P15</f>
        <v>103.26009605959037</v>
      </c>
      <c r="Q18" s="35">
        <f>'3d PC'!Q15</f>
        <v>110.39599487540659</v>
      </c>
      <c r="R18" s="35">
        <f>'3d PC'!R15</f>
        <v>111.7072095389764</v>
      </c>
      <c r="S18" s="35">
        <f>'3d PC'!S15</f>
        <v>114.90065469882065</v>
      </c>
      <c r="T18" s="35">
        <f>'3d PC'!T15</f>
        <v>114.4180160814398</v>
      </c>
      <c r="U18" s="35">
        <f>'3d PC'!U15</f>
        <v>121.05350272737377</v>
      </c>
      <c r="V18" s="35">
        <f>'3d PC'!V15</f>
        <v>120.46168627822081</v>
      </c>
      <c r="W18" s="35">
        <f>'3d PC'!W15</f>
        <v>126.57531856556605</v>
      </c>
      <c r="X18" s="27"/>
      <c r="Y18" s="35">
        <f>'3d PC'!Y15</f>
        <v>125.50081957998127</v>
      </c>
      <c r="Z18" s="35" t="str">
        <f>'3d PC'!Z15</f>
        <v>-</v>
      </c>
      <c r="AA18" s="35" t="str">
        <f>'3d PC'!AA15</f>
        <v>-</v>
      </c>
      <c r="AB18" s="35" t="str">
        <f>'3d PC'!AB15</f>
        <v>-</v>
      </c>
      <c r="AC18" s="35" t="str">
        <f>'3d PC'!AC15</f>
        <v>-</v>
      </c>
      <c r="AD18" s="25"/>
    </row>
    <row r="19" spans="1:30" s="26" customFormat="1" ht="11.25" customHeight="1" x14ac:dyDescent="0.15">
      <c r="A19" s="207"/>
      <c r="B19" s="123" t="s">
        <v>247</v>
      </c>
      <c r="C19" s="123" t="s">
        <v>184</v>
      </c>
      <c r="D19" s="116" t="s">
        <v>131</v>
      </c>
      <c r="E19" s="75"/>
      <c r="F19" s="27"/>
      <c r="G19" s="35">
        <f>IF('3e NC-Elec'!H29="-","-",'3e NC-Elec'!H29)</f>
        <v>115.97143199632869</v>
      </c>
      <c r="H19" s="35">
        <f>'3e NC-Elec'!I29</f>
        <v>116.72411529476335</v>
      </c>
      <c r="I19" s="35">
        <f>'3e NC-Elec'!J29</f>
        <v>124.54757237832575</v>
      </c>
      <c r="J19" s="35">
        <f>'3e NC-Elec'!K29</f>
        <v>123.98145305026669</v>
      </c>
      <c r="K19" s="35">
        <f>'3e NC-Elec'!L29</f>
        <v>129.7556311380325</v>
      </c>
      <c r="L19" s="35">
        <f>'3e NC-Elec'!M29</f>
        <v>130.657958483985</v>
      </c>
      <c r="M19" s="35">
        <f>'3e NC-Elec'!N29</f>
        <v>128.76541027017333</v>
      </c>
      <c r="N19" s="35">
        <f>'3e NC-Elec'!O29</f>
        <v>128.36864476005991</v>
      </c>
      <c r="O19" s="27"/>
      <c r="P19" s="35">
        <f>'3e NC-Elec'!Q29</f>
        <v>128.36864476005991</v>
      </c>
      <c r="Q19" s="35">
        <f>'3e NC-Elec'!R29</f>
        <v>137.40795696361235</v>
      </c>
      <c r="R19" s="35">
        <f>'3e NC-Elec'!S29</f>
        <v>139.21047793705696</v>
      </c>
      <c r="S19" s="35">
        <f>'3e NC-Elec'!T29</f>
        <v>138.56313107721894</v>
      </c>
      <c r="T19" s="35">
        <f>'3e NC-Elec'!U29</f>
        <v>142.15743278235834</v>
      </c>
      <c r="U19" s="35">
        <f>'3e NC-Elec'!V29</f>
        <v>149.869602580774</v>
      </c>
      <c r="V19" s="35">
        <f>'3e NC-Elec'!W29</f>
        <v>150.25954150038646</v>
      </c>
      <c r="W19" s="35">
        <f>'3e NC-Elec'!X29</f>
        <v>199.99927806079617</v>
      </c>
      <c r="X19" s="27"/>
      <c r="Y19" s="35">
        <f>'3e NC-Elec'!Z29</f>
        <v>205.33739578804278</v>
      </c>
      <c r="Z19" s="35" t="str">
        <f>'3e NC-Elec'!AA29</f>
        <v>-</v>
      </c>
      <c r="AA19" s="35" t="str">
        <f>'3e NC-Elec'!AB29</f>
        <v>-</v>
      </c>
      <c r="AB19" s="35" t="str">
        <f>'3e NC-Elec'!AC29</f>
        <v>-</v>
      </c>
      <c r="AC19" s="35" t="str">
        <f>'3e NC-Elec'!AD29</f>
        <v>-</v>
      </c>
      <c r="AD19" s="25"/>
    </row>
    <row r="20" spans="1:30" s="26" customFormat="1" ht="11.25" customHeight="1" x14ac:dyDescent="0.15">
      <c r="A20" s="207"/>
      <c r="B20" s="123" t="s">
        <v>248</v>
      </c>
      <c r="C20" s="123" t="s">
        <v>185</v>
      </c>
      <c r="D20" s="116" t="s">
        <v>131</v>
      </c>
      <c r="E20" s="75"/>
      <c r="F20" s="27"/>
      <c r="G20" s="35">
        <f>IF('3g CPIH'!C$17="-","-",'3h OC '!$E$8*('3g CPIH'!C$17/'3g CPIH'!$G$17))</f>
        <v>76.502677103718199</v>
      </c>
      <c r="H20" s="35">
        <f>IF('3g CPIH'!D$17="-","-",'3h OC '!$E$8*('3g CPIH'!D$17/'3g CPIH'!$G$17))</f>
        <v>76.655835616438353</v>
      </c>
      <c r="I20" s="35">
        <f>IF('3g CPIH'!E$17="-","-",'3h OC '!$E$8*('3g CPIH'!E$17/'3g CPIH'!$G$17))</f>
        <v>76.885573385518597</v>
      </c>
      <c r="J20" s="35">
        <f>IF('3g CPIH'!F$17="-","-",'3h OC '!$E$8*('3g CPIH'!F$17/'3g CPIH'!$G$17))</f>
        <v>77.345048923679059</v>
      </c>
      <c r="K20" s="35">
        <f>IF('3g CPIH'!G$17="-","-",'3h OC '!$E$8*('3g CPIH'!G$17/'3g CPIH'!$G$17))</f>
        <v>78.263999999999996</v>
      </c>
      <c r="L20" s="35">
        <f>IF('3g CPIH'!H$17="-","-",'3h OC '!$E$8*('3g CPIH'!H$17/'3g CPIH'!$G$17))</f>
        <v>79.259530332681024</v>
      </c>
      <c r="M20" s="35">
        <f>IF('3g CPIH'!I$17="-","-",'3h OC '!$E$8*('3g CPIH'!I$17/'3g CPIH'!$G$17))</f>
        <v>80.408219178082177</v>
      </c>
      <c r="N20" s="35">
        <f>IF('3g CPIH'!J$17="-","-",'3h OC '!$E$8*('3g CPIH'!J$17/'3g CPIH'!$G$17))</f>
        <v>81.097432485322898</v>
      </c>
      <c r="O20" s="27"/>
      <c r="P20" s="35">
        <f>IF('3g CPIH'!L$17="-","-",'3h OC '!$E$8*('3g CPIH'!L$17/'3g CPIH'!$G$17))</f>
        <v>81.097432485322898</v>
      </c>
      <c r="Q20" s="35">
        <f>IF('3g CPIH'!M$17="-","-",'3h OC '!$E$8*('3g CPIH'!M$17/'3g CPIH'!$G$17))</f>
        <v>82.016383561643835</v>
      </c>
      <c r="R20" s="35">
        <f>IF('3g CPIH'!N$17="-","-",'3h OC '!$E$8*('3g CPIH'!N$17/'3g CPIH'!$G$17))</f>
        <v>82.62901761252445</v>
      </c>
      <c r="S20" s="35">
        <f>IF('3g CPIH'!O$17="-","-",'3h OC '!$E$8*('3g CPIH'!O$17/'3g CPIH'!$G$17))</f>
        <v>83.088493150684926</v>
      </c>
      <c r="T20" s="35">
        <f>IF('3g CPIH'!P$17="-","-",'3h OC '!$E$8*('3g CPIH'!P$17/'3g CPIH'!$G$17))</f>
        <v>83.318230919765156</v>
      </c>
      <c r="U20" s="35">
        <f>IF('3g CPIH'!Q$17="-","-",'3h OC '!$E$8*('3g CPIH'!Q$17/'3g CPIH'!$G$17))</f>
        <v>83.777706457925632</v>
      </c>
      <c r="V20" s="35">
        <f>IF('3g CPIH'!R$17="-","-",'3h OC '!$E$8*('3g CPIH'!R$17/'3g CPIH'!$G$17))</f>
        <v>85.309291585127198</v>
      </c>
      <c r="W20" s="35">
        <f>IF('3g CPIH'!S$17="-","-",'3h OC '!$E$8*('3g CPIH'!S$17/'3g CPIH'!$G$17))</f>
        <v>87.836407045009793</v>
      </c>
      <c r="X20" s="27"/>
      <c r="Y20" s="35">
        <f>IF('3g CPIH'!U$17="-","-",'3h OC '!$E$8*('3g CPIH'!U$17/'3g CPIH'!$G$17))</f>
        <v>92.278003913894324</v>
      </c>
      <c r="Z20" s="35" t="str">
        <f>IF('3g CPIH'!V$17="-","-",'3h OC '!$E$8*('3g CPIH'!V$17/'3g CPIH'!$G$17))</f>
        <v>-</v>
      </c>
      <c r="AA20" s="35" t="str">
        <f>IF('3g CPIH'!W$17="-","-",'3h OC '!$E$8*('3g CPIH'!W$17/'3g CPIH'!$G$17))</f>
        <v>-</v>
      </c>
      <c r="AB20" s="35" t="str">
        <f>IF('3g CPIH'!X$17="-","-",'3h OC '!$E$8*('3g CPIH'!X$17/'3g CPIH'!$G$17))</f>
        <v>-</v>
      </c>
      <c r="AC20" s="35" t="str">
        <f>IF('3g CPIH'!Y$17="-","-",'3h OC '!$E$8*('3g CPIH'!Y$17/'3g CPIH'!$G$17))</f>
        <v>-</v>
      </c>
      <c r="AD20" s="25"/>
    </row>
    <row r="21" spans="1:30" s="26" customFormat="1" ht="11.25" customHeight="1" x14ac:dyDescent="0.15">
      <c r="A21" s="207"/>
      <c r="B21" s="123" t="s">
        <v>248</v>
      </c>
      <c r="C21" s="123" t="s">
        <v>186</v>
      </c>
      <c r="D21" s="116" t="s">
        <v>131</v>
      </c>
      <c r="E21" s="75"/>
      <c r="F21" s="27"/>
      <c r="G21" s="35" t="s">
        <v>249</v>
      </c>
      <c r="H21" s="35" t="s">
        <v>249</v>
      </c>
      <c r="I21" s="35" t="s">
        <v>249</v>
      </c>
      <c r="J21" s="35" t="s">
        <v>249</v>
      </c>
      <c r="K21" s="35">
        <f>IF('3i SMNCC'!G$50="-","-",'3i SMNCC'!G$50)</f>
        <v>0</v>
      </c>
      <c r="L21" s="35">
        <f>IF('3i SMNCC'!H$50="-","-",'3i SMNCC'!H$50)</f>
        <v>-0.18995111249132623</v>
      </c>
      <c r="M21" s="35">
        <f>IF('3i SMNCC'!I$50="-","-",'3i SMNCC'!I$50)</f>
        <v>2.3898870370752556</v>
      </c>
      <c r="N21" s="35">
        <f>IF('3i SMNCC'!J$50="-","-",'3i SMNCC'!J$50)</f>
        <v>11.485481460604181</v>
      </c>
      <c r="O21" s="27"/>
      <c r="P21" s="35">
        <f>IF('3i SMNCC'!L$50="-","-",'3i SMNCC'!L$50)</f>
        <v>11.485481460604181</v>
      </c>
      <c r="Q21" s="35">
        <f>IF('3i SMNCC'!M$50="-","-",'3i SMNCC'!M$50)</f>
        <v>13.905095596481768</v>
      </c>
      <c r="R21" s="35">
        <f>IF('3i SMNCC'!N$50="-","-",'3i SMNCC'!N$50)</f>
        <v>14.008016342776511</v>
      </c>
      <c r="S21" s="35">
        <f>IF('3i SMNCC'!O$50="-","-",'3i SMNCC'!O$50)</f>
        <v>16.592254432324484</v>
      </c>
      <c r="T21" s="35">
        <f>IF('3i SMNCC'!P$50="-","-",'3i SMNCC'!P$50)</f>
        <v>16.855736391237045</v>
      </c>
      <c r="U21" s="35">
        <f>IF('3i SMNCC'!Q$50="-","-",'3i SMNCC'!Q$50)</f>
        <v>16.48610584262476</v>
      </c>
      <c r="V21" s="35">
        <f>IF('3i SMNCC'!R$50="-","-",'3i SMNCC'!R$50)</f>
        <v>16.529685824397358</v>
      </c>
      <c r="W21" s="35">
        <f>IF('3i SMNCC'!S$50="-","-",'3i SMNCC'!S$50)</f>
        <v>15.149258026029946</v>
      </c>
      <c r="X21" s="27"/>
      <c r="Y21" s="35">
        <f>IF('3i SMNCC'!U$50="-","-",'3i SMNCC'!U$50)</f>
        <v>16.072618119862021</v>
      </c>
      <c r="Z21" s="35" t="str">
        <f>IF('3i SMNCC'!V$50="-","-",'3i SMNCC'!V$50)</f>
        <v>-</v>
      </c>
      <c r="AA21" s="35" t="str">
        <f>IF('3i SMNCC'!W$50="-","-",'3i SMNCC'!W$50)</f>
        <v>-</v>
      </c>
      <c r="AB21" s="35" t="str">
        <f>IF('3i SMNCC'!X$50="-","-",'3i SMNCC'!X$50)</f>
        <v>-</v>
      </c>
      <c r="AC21" s="35" t="str">
        <f>IF('3i SMNCC'!Y$50="-","-",'3i SMNCC'!Y$50)</f>
        <v>-</v>
      </c>
      <c r="AD21" s="25"/>
    </row>
    <row r="22" spans="1:30" s="26" customFormat="1" ht="11.25" customHeight="1" x14ac:dyDescent="0.15">
      <c r="A22" s="207"/>
      <c r="B22" s="123" t="s">
        <v>248</v>
      </c>
      <c r="C22" s="123" t="s">
        <v>187</v>
      </c>
      <c r="D22" s="116" t="s">
        <v>131</v>
      </c>
      <c r="E22" s="75"/>
      <c r="F22" s="27"/>
      <c r="G22" s="35">
        <f>IF('3g CPIH'!C$17="-","-",'3j PAAC PAP'!$G$10*('3g CPIH'!C$17/'3g CPIH'!$G$17))</f>
        <v>3.3460635029354204</v>
      </c>
      <c r="H22" s="35">
        <f>IF('3g CPIH'!D$17="-","-",'3j PAAC PAP'!$G$10*('3g CPIH'!D$17/'3g CPIH'!$G$17))</f>
        <v>3.3527623287671227</v>
      </c>
      <c r="I22" s="35">
        <f>IF('3g CPIH'!E$17="-","-",'3j PAAC PAP'!$G$10*('3g CPIH'!E$17/'3g CPIH'!$G$17))</f>
        <v>3.3628105675146771</v>
      </c>
      <c r="J22" s="35">
        <f>IF('3g CPIH'!F$17="-","-",'3j PAAC PAP'!$G$10*('3g CPIH'!F$17/'3g CPIH'!$G$17))</f>
        <v>3.3829070450097847</v>
      </c>
      <c r="K22" s="35">
        <f>IF('3g CPIH'!G$17="-","-",'3j PAAC PAP'!$G$10*('3g CPIH'!G$17/'3g CPIH'!$G$17))</f>
        <v>3.4230999999999998</v>
      </c>
      <c r="L22" s="35">
        <f>IF('3g CPIH'!H$17="-","-",'3j PAAC PAP'!$G$10*('3g CPIH'!H$17/'3g CPIH'!$G$17))</f>
        <v>3.4666423679060667</v>
      </c>
      <c r="M22" s="35">
        <f>IF('3g CPIH'!I$17="-","-",'3j PAAC PAP'!$G$10*('3g CPIH'!I$17/'3g CPIH'!$G$17))</f>
        <v>3.516883561643835</v>
      </c>
      <c r="N22" s="35">
        <f>IF('3g CPIH'!J$17="-","-",'3j PAAC PAP'!$G$10*('3g CPIH'!J$17/'3g CPIH'!$G$17))</f>
        <v>3.547028277886497</v>
      </c>
      <c r="O22" s="27"/>
      <c r="P22" s="35">
        <f>IF('3g CPIH'!L$17="-","-",'3j PAAC PAP'!$G$10*('3g CPIH'!L$17/'3g CPIH'!$G$17))</f>
        <v>3.547028277886497</v>
      </c>
      <c r="Q22" s="35">
        <f>IF('3g CPIH'!M$17="-","-",'3j PAAC PAP'!$G$10*('3g CPIH'!M$17/'3g CPIH'!$G$17))</f>
        <v>3.5872212328767121</v>
      </c>
      <c r="R22" s="35">
        <f>IF('3g CPIH'!N$17="-","-",'3j PAAC PAP'!$G$10*('3g CPIH'!N$17/'3g CPIH'!$G$17))</f>
        <v>3.6140165362035224</v>
      </c>
      <c r="S22" s="35">
        <f>IF('3g CPIH'!O$17="-","-",'3j PAAC PAP'!$G$10*('3g CPIH'!O$17/'3g CPIH'!$G$17))</f>
        <v>3.6341130136986299</v>
      </c>
      <c r="T22" s="35">
        <f>IF('3g CPIH'!P$17="-","-",'3j PAAC PAP'!$G$10*('3g CPIH'!P$17/'3g CPIH'!$G$17))</f>
        <v>3.6441612524461835</v>
      </c>
      <c r="U22" s="35">
        <f>IF('3g CPIH'!Q$17="-","-",'3j PAAC PAP'!$G$10*('3g CPIH'!Q$17/'3g CPIH'!$G$17))</f>
        <v>3.6642577299412915</v>
      </c>
      <c r="V22" s="35">
        <f>IF('3g CPIH'!R$17="-","-",'3j PAAC PAP'!$G$10*('3g CPIH'!R$17/'3g CPIH'!$G$17))</f>
        <v>3.7312459882583173</v>
      </c>
      <c r="W22" s="35">
        <f>IF('3g CPIH'!S$17="-","-",'3j PAAC PAP'!$G$10*('3g CPIH'!S$17/'3g CPIH'!$G$17))</f>
        <v>3.8417766144814092</v>
      </c>
      <c r="X22" s="27"/>
      <c r="Y22" s="35">
        <f>IF('3g CPIH'!U$17="-","-",'3j PAAC PAP'!$G$10*('3g CPIH'!U$17/'3g CPIH'!$G$17))</f>
        <v>4.0360425636007822</v>
      </c>
      <c r="Z22" s="35" t="str">
        <f>IF('3g CPIH'!V$17="-","-",'3j PAAC PAP'!$G$10*('3g CPIH'!V$17/'3g CPIH'!$G$17))</f>
        <v>-</v>
      </c>
      <c r="AA22" s="35" t="str">
        <f>IF('3g CPIH'!W$17="-","-",'3j PAAC PAP'!$G$10*('3g CPIH'!W$17/'3g CPIH'!$G$17))</f>
        <v>-</v>
      </c>
      <c r="AB22" s="35" t="str">
        <f>IF('3g CPIH'!X$17="-","-",'3j PAAC PAP'!$G$10*('3g CPIH'!X$17/'3g CPIH'!$G$17))</f>
        <v>-</v>
      </c>
      <c r="AC22" s="35" t="str">
        <f>IF('3g CPIH'!Y$17="-","-",'3j PAAC PAP'!$G$10*('3g CPIH'!Y$17/'3g CPIH'!$G$17))</f>
        <v>-</v>
      </c>
      <c r="AD22" s="25"/>
    </row>
    <row r="23" spans="1:30" s="26" customFormat="1" ht="11.25" x14ac:dyDescent="0.15">
      <c r="A23" s="207"/>
      <c r="B23" s="123" t="s">
        <v>248</v>
      </c>
      <c r="C23" s="123" t="s">
        <v>188</v>
      </c>
      <c r="D23" s="116" t="s">
        <v>131</v>
      </c>
      <c r="E23" s="75"/>
      <c r="F23" s="27"/>
      <c r="G23" s="35">
        <f>IF(G15="-","-",SUM(G15:G21)*'3j PAAC PAP'!$G$28)</f>
        <v>2.199849667920748</v>
      </c>
      <c r="H23" s="35">
        <f>IF(H15="-","-",SUM(H15:H21)*'3j PAAC PAP'!$G$28)</f>
        <v>2.1072071652690991</v>
      </c>
      <c r="I23" s="35">
        <f>IF(I15="-","-",SUM(I15:I21)*'3j PAAC PAP'!$G$28)</f>
        <v>2.1516468055638667</v>
      </c>
      <c r="J23" s="35">
        <f>IF(J15="-","-",SUM(J15:J21)*'3j PAAC PAP'!$G$28)</f>
        <v>2.1088712478085632</v>
      </c>
      <c r="K23" s="35">
        <f>IF(K15="-","-",SUM(K15:K21)*'3j PAAC PAP'!$G$28)</f>
        <v>2.3384407952532191</v>
      </c>
      <c r="L23" s="35">
        <f>IF(L15="-","-",SUM(L15:L21)*'3j PAAC PAP'!$G$28)</f>
        <v>2.3098340354928042</v>
      </c>
      <c r="M23" s="35">
        <f>IF(M15="-","-",SUM(M15:M21)*'3j PAAC PAP'!$G$28)</f>
        <v>2.5053195020393586</v>
      </c>
      <c r="N23" s="35">
        <f>IF(N15="-","-",SUM(N15:N21)*'3j PAAC PAP'!$G$28)</f>
        <v>2.6331898865481067</v>
      </c>
      <c r="O23" s="27"/>
      <c r="P23" s="35">
        <f>IF(P15="-","-",SUM(P15:P21)*'3j PAAC PAP'!$G$28)</f>
        <v>2.6331898865481067</v>
      </c>
      <c r="Q23" s="35">
        <f>IF(Q15="-","-",SUM(Q15:Q21)*'3j PAAC PAP'!$G$28)</f>
        <v>2.9406642214336602</v>
      </c>
      <c r="R23" s="35">
        <f>IF(R15="-","-",SUM(R15:R21)*'3j PAAC PAP'!$G$28)</f>
        <v>2.843549104695942</v>
      </c>
      <c r="S23" s="35">
        <f>IF(S15="-","-",SUM(S15:S21)*'3j PAAC PAP'!$G$28)</f>
        <v>2.8442397407960169</v>
      </c>
      <c r="T23" s="35">
        <f>IF(T15="-","-",SUM(T15:T21)*'3j PAAC PAP'!$G$28)</f>
        <v>2.7568733319374434</v>
      </c>
      <c r="U23" s="35">
        <f>IF(U15="-","-",SUM(U15:U21)*'3j PAAC PAP'!$G$28)</f>
        <v>3.0027344072904971</v>
      </c>
      <c r="V23" s="35">
        <f>IF(V15="-","-",SUM(V15:V21)*'3j PAAC PAP'!$G$28)</f>
        <v>3.260054565806958</v>
      </c>
      <c r="W23" s="35">
        <f>IF(W15="-","-",SUM(W15:W21)*'3j PAAC PAP'!$G$28)</f>
        <v>4.6425626912685374</v>
      </c>
      <c r="X23" s="27"/>
      <c r="Y23" s="35">
        <f>IF(Y15="-","-",SUM(Y15:Y21)*'3j PAAC PAP'!$G$28)</f>
        <v>7.9216720055093353</v>
      </c>
      <c r="Z23" s="35" t="str">
        <f>IF(Z15="-","-",SUM(Z15:Z21)*'3j PAAC PAP'!$G$28)</f>
        <v>-</v>
      </c>
      <c r="AA23" s="35" t="str">
        <f>IF(AA15="-","-",SUM(AA15:AA21)*'3j PAAC PAP'!$G$28)</f>
        <v>-</v>
      </c>
      <c r="AB23" s="35" t="str">
        <f>IF(AB15="-","-",SUM(AB15:AB21)*'3j PAAC PAP'!$G$28)</f>
        <v>-</v>
      </c>
      <c r="AC23" s="35" t="str">
        <f>IF(AC15="-","-",SUM(AC15:AC21)*'3j PAAC PAP'!$G$28)</f>
        <v>-</v>
      </c>
      <c r="AD23" s="25"/>
    </row>
    <row r="24" spans="1:30" s="26" customFormat="1" ht="11.25" x14ac:dyDescent="0.15">
      <c r="A24" s="207"/>
      <c r="B24" s="123" t="s">
        <v>189</v>
      </c>
      <c r="C24" s="123" t="s">
        <v>250</v>
      </c>
      <c r="D24" s="116" t="s">
        <v>131</v>
      </c>
      <c r="E24" s="75"/>
      <c r="F24" s="27"/>
      <c r="G24" s="35">
        <f>IF(G15="-","-",SUM(G15:G23)*'3k EBIT'!$E$8)</f>
        <v>8.8850581511734568</v>
      </c>
      <c r="H24" s="35">
        <f>IF(H15="-","-",SUM(H15:H23)*'3k EBIT'!$E$8)</f>
        <v>8.5137397021254522</v>
      </c>
      <c r="I24" s="35">
        <f>IF(I15="-","-",SUM(I15:I23)*'3k EBIT'!$E$8)</f>
        <v>8.6921141319841855</v>
      </c>
      <c r="J24" s="35">
        <f>IF(J15="-","-",SUM(J15:J23)*'3k EBIT'!$E$8)</f>
        <v>8.5209956493993388</v>
      </c>
      <c r="K24" s="35">
        <f>IF(K15="-","-",SUM(K15:K23)*'3k EBIT'!$E$8)</f>
        <v>9.4422284431081138</v>
      </c>
      <c r="L24" s="35">
        <f>IF(L15="-","-",SUM(L15:L23)*'3k EBIT'!$E$8)</f>
        <v>9.328373562064801</v>
      </c>
      <c r="M24" s="35">
        <f>IF(M15="-","-",SUM(M15:M23)*'3k EBIT'!$E$8)</f>
        <v>10.113141554998046</v>
      </c>
      <c r="N24" s="35">
        <f>IF(N15="-","-",SUM(N15:N23)*'3k EBIT'!$E$8)</f>
        <v>10.626419051042006</v>
      </c>
      <c r="O24" s="27"/>
      <c r="P24" s="35">
        <f>IF(P15="-","-",SUM(P15:P23)*'3k EBIT'!$E$8)</f>
        <v>10.626419051042006</v>
      </c>
      <c r="Q24" s="35">
        <f>IF(Q15="-","-",SUM(Q15:Q23)*'3k EBIT'!$E$8)</f>
        <v>11.860009473350349</v>
      </c>
      <c r="R24" s="35">
        <f>IF(R15="-","-",SUM(R15:R23)*'3k EBIT'!$E$8)</f>
        <v>11.471147399514029</v>
      </c>
      <c r="S24" s="35">
        <f>IF(S15="-","-",SUM(S15:S23)*'3k EBIT'!$E$8)</f>
        <v>11.47430571920164</v>
      </c>
      <c r="T24" s="35">
        <f>IF(T15="-","-",SUM(T15:T23)*'3k EBIT'!$E$8)</f>
        <v>11.124206530159228</v>
      </c>
      <c r="U24" s="35">
        <f>IF(U15="-","-",SUM(U15:U23)*'3k EBIT'!$E$8)</f>
        <v>12.110370638366222</v>
      </c>
      <c r="V24" s="35">
        <f>IF(V15="-","-",SUM(V15:V23)*'3k EBIT'!$E$8)</f>
        <v>13.14338790273418</v>
      </c>
      <c r="W24" s="35">
        <f>IF(W15="-","-",SUM(W15:W23)*'3k EBIT'!$E$8)</f>
        <v>18.688666299761326</v>
      </c>
      <c r="X24" s="27"/>
      <c r="Y24" s="35">
        <f>IF(Y15="-","-",SUM(Y15:Y23)*'3k EBIT'!$E$8)</f>
        <v>31.839949591527475</v>
      </c>
      <c r="Z24" s="35" t="str">
        <f>IF(Z15="-","-",SUM(Z15:Z23)*'3k EBIT'!$E$8)</f>
        <v>-</v>
      </c>
      <c r="AA24" s="35" t="str">
        <f>IF(AA15="-","-",SUM(AA15:AA23)*'3k EBIT'!$E$8)</f>
        <v>-</v>
      </c>
      <c r="AB24" s="35" t="str">
        <f>IF(AB15="-","-",SUM(AB15:AB23)*'3k EBIT'!$E$8)</f>
        <v>-</v>
      </c>
      <c r="AC24" s="35" t="str">
        <f>IF(AC15="-","-",SUM(AC15:AC23)*'3k EBIT'!$E$8)</f>
        <v>-</v>
      </c>
      <c r="AD24" s="25"/>
    </row>
    <row r="25" spans="1:30" s="26" customFormat="1" ht="11.25" x14ac:dyDescent="0.15">
      <c r="A25" s="207"/>
      <c r="B25" s="123" t="s">
        <v>251</v>
      </c>
      <c r="C25" s="158" t="s">
        <v>252</v>
      </c>
      <c r="D25" s="116" t="s">
        <v>131</v>
      </c>
      <c r="E25" s="116"/>
      <c r="F25" s="27"/>
      <c r="G25" s="35">
        <f>IF(G15="-","-",SUM(G15:G18,G20:G24)*'3l HAP'!$E$9)</f>
        <v>5.1486981935592375</v>
      </c>
      <c r="H25" s="35">
        <f>IF(H15="-","-",SUM(H15:H18,H20:H24)*'3l HAP'!$E$9)</f>
        <v>4.8515480959677433</v>
      </c>
      <c r="I25" s="35">
        <f>IF(I15="-","-",SUM(I15:I18,I20:I24)*'3l HAP'!$E$9)</f>
        <v>4.8744563844305775</v>
      </c>
      <c r="J25" s="35">
        <f>IF(J15="-","-",SUM(J15:J18,J20:J24)*'3l HAP'!$E$9)</f>
        <v>4.7508846917923995</v>
      </c>
      <c r="K25" s="35">
        <f>IF(K15="-","-",SUM(K15:K18,K20:K24)*'3l HAP'!$E$9)</f>
        <v>5.3762272536480475</v>
      </c>
      <c r="L25" s="35">
        <f>IF(L15="-","-",SUM(L15:L18,L20:L24)*'3l HAP'!$E$9)</f>
        <v>5.2752821408276604</v>
      </c>
      <c r="M25" s="35">
        <f>IF(M15="-","-",SUM(M15:M18,M20:M24)*'3l HAP'!$E$9)</f>
        <v>5.907716383365571</v>
      </c>
      <c r="N25" s="35">
        <f>IF(N15="-","-",SUM(N15:N18,N20:N24)*'3l HAP'!$E$9)</f>
        <v>6.3090460964377426</v>
      </c>
      <c r="O25" s="27"/>
      <c r="P25" s="35">
        <f>IF(P15="-","-",SUM(P15:P18,P20:P24)*'3l HAP'!$E$9)</f>
        <v>6.3090460964377426</v>
      </c>
      <c r="Q25" s="35">
        <f>IF(Q15="-","-",SUM(Q15:Q18,Q20:Q24)*'3l HAP'!$E$9)</f>
        <v>7.1272799429327511</v>
      </c>
      <c r="R25" s="35">
        <f>IF(R15="-","-",SUM(R15:R18,R20:R24)*'3l HAP'!$E$9)</f>
        <v>6.801240429602978</v>
      </c>
      <c r="S25" s="35">
        <f>IF(S15="-","-",SUM(S15:S18,S20:S24)*'3l HAP'!$E$9)</f>
        <v>6.8131519686329396</v>
      </c>
      <c r="T25" s="35">
        <f>IF(T15="-","-",SUM(T15:T18,T20:T24)*'3l HAP'!$E$9)</f>
        <v>6.490748844234056</v>
      </c>
      <c r="U25" s="35">
        <f>IF(U15="-","-",SUM(U15:U18,U20:U24)*'3l HAP'!$E$9)</f>
        <v>7.1377519527644111</v>
      </c>
      <c r="V25" s="35">
        <f>IF(V15="-","-",SUM(V15:V18,V20:V24)*'3l HAP'!$E$9)</f>
        <v>7.9280638844338513</v>
      </c>
      <c r="W25" s="35">
        <f>IF(W15="-","-",SUM(W15:W18,W20:W24)*'3l HAP'!$E$9)</f>
        <v>11.472897426494875</v>
      </c>
      <c r="X25" s="27"/>
      <c r="Y25" s="35">
        <f>IF(Y15="-","-",SUM(Y15:Y18,Y20:Y24)*'3l HAP'!$E$9)</f>
        <v>21.528839894447568</v>
      </c>
      <c r="Z25" s="35" t="str">
        <f>IF(Z15="-","-",SUM(Z15:Z18,Z20:Z24)*'3l HAP'!$E$9)</f>
        <v>-</v>
      </c>
      <c r="AA25" s="35" t="str">
        <f>IF(AA15="-","-",SUM(AA15:AA18,AA20:AA24)*'3l HAP'!$E$9)</f>
        <v>-</v>
      </c>
      <c r="AB25" s="35" t="str">
        <f>IF(AB15="-","-",SUM(AB15:AB18,AB20:AB24)*'3l HAP'!$E$9)</f>
        <v>-</v>
      </c>
      <c r="AC25" s="35" t="str">
        <f>IF(AC15="-","-",SUM(AC15:AC18,AC20:AC24)*'3l HAP'!$E$9)</f>
        <v>-</v>
      </c>
      <c r="AD25" s="25"/>
    </row>
    <row r="26" spans="1:30" s="26" customFormat="1" ht="11.25" customHeight="1" x14ac:dyDescent="0.15">
      <c r="A26" s="207"/>
      <c r="B26" s="123" t="s">
        <v>253</v>
      </c>
      <c r="C26" s="123" t="str">
        <f>B26&amp;"_"&amp;D26</f>
        <v>Total_Eastern</v>
      </c>
      <c r="D26" s="116" t="s">
        <v>131</v>
      </c>
      <c r="E26" s="75"/>
      <c r="F26" s="27"/>
      <c r="G26" s="35">
        <f t="shared" ref="G26:N26" si="0">IF(G15="-","-",SUM(G15:G25))</f>
        <v>472.78314457136719</v>
      </c>
      <c r="H26" s="35">
        <f t="shared" si="0"/>
        <v>452.94292628040694</v>
      </c>
      <c r="I26" s="35">
        <f t="shared" si="0"/>
        <v>462.35395857838216</v>
      </c>
      <c r="J26" s="35">
        <f t="shared" si="0"/>
        <v>453.22415468027361</v>
      </c>
      <c r="K26" s="35">
        <f t="shared" si="0"/>
        <v>502.33541372588223</v>
      </c>
      <c r="L26" s="35">
        <f t="shared" si="0"/>
        <v>496.24210892804746</v>
      </c>
      <c r="M26" s="35">
        <f t="shared" si="0"/>
        <v>538.17810468547464</v>
      </c>
      <c r="N26" s="35">
        <f t="shared" si="0"/>
        <v>565.59402829504313</v>
      </c>
      <c r="O26" s="27"/>
      <c r="P26" s="35">
        <f t="shared" ref="P26:W26" si="1">IF(P15="-","-",SUM(P15:P25))</f>
        <v>565.59402829504313</v>
      </c>
      <c r="Q26" s="35">
        <f t="shared" si="1"/>
        <v>631.33804702421116</v>
      </c>
      <c r="R26" s="35">
        <f t="shared" si="1"/>
        <v>610.54559102583482</v>
      </c>
      <c r="S26" s="35">
        <f t="shared" si="1"/>
        <v>610.72372984818367</v>
      </c>
      <c r="T26" s="35">
        <f t="shared" si="1"/>
        <v>591.9750612273067</v>
      </c>
      <c r="U26" s="35">
        <f t="shared" si="1"/>
        <v>644.52541701317853</v>
      </c>
      <c r="V26" s="35">
        <f t="shared" si="1"/>
        <v>699.68503619103933</v>
      </c>
      <c r="W26" s="35">
        <f t="shared" si="1"/>
        <v>995.08650691922026</v>
      </c>
      <c r="X26" s="27"/>
      <c r="Y26" s="35">
        <f t="shared" ref="Y26:AC26" si="2">IF(Y15="-","-",SUM(Y15:Y25))</f>
        <v>1697.3149683132922</v>
      </c>
      <c r="Z26" s="35" t="str">
        <f t="shared" si="2"/>
        <v>-</v>
      </c>
      <c r="AA26" s="35" t="str">
        <f t="shared" si="2"/>
        <v>-</v>
      </c>
      <c r="AB26" s="35" t="str">
        <f t="shared" si="2"/>
        <v>-</v>
      </c>
      <c r="AC26" s="35" t="str">
        <f t="shared" si="2"/>
        <v>-</v>
      </c>
      <c r="AD26" s="25"/>
    </row>
    <row r="27" spans="1:30" s="26" customFormat="1" ht="11.25" customHeight="1" x14ac:dyDescent="0.15">
      <c r="A27" s="207"/>
      <c r="B27" s="120" t="s">
        <v>244</v>
      </c>
      <c r="C27" s="120" t="s">
        <v>180</v>
      </c>
      <c r="D27" s="118" t="s">
        <v>132</v>
      </c>
      <c r="E27" s="119"/>
      <c r="F27" s="27"/>
      <c r="G27" s="117">
        <f>IF('3a DF'!H120="-","-",'3a DF'!H120)</f>
        <v>187.86338312297943</v>
      </c>
      <c r="H27" s="117">
        <f>'3a DF'!I120</f>
        <v>168.30338312297943</v>
      </c>
      <c r="I27" s="117">
        <f>'3a DF'!J120</f>
        <v>154.46757492788052</v>
      </c>
      <c r="J27" s="117">
        <f>'3a DF'!K120</f>
        <v>146.02466116716451</v>
      </c>
      <c r="K27" s="117">
        <f>'3a DF'!L120</f>
        <v>177.28843975734947</v>
      </c>
      <c r="L27" s="117">
        <f>'3a DF'!M120</f>
        <v>169.64304080386211</v>
      </c>
      <c r="M27" s="117">
        <f>'3a DF'!N120</f>
        <v>187.20035815375161</v>
      </c>
      <c r="N27" s="117">
        <f>'3a DF'!O120</f>
        <v>204.44720343986884</v>
      </c>
      <c r="O27" s="27"/>
      <c r="P27" s="117">
        <f>'3a DF'!Q120</f>
        <v>204.44720343986884</v>
      </c>
      <c r="Q27" s="117">
        <f>'3a DF'!R120</f>
        <v>242.09671810183028</v>
      </c>
      <c r="R27" s="117">
        <f>'3a DF'!S120</f>
        <v>218.78765648193777</v>
      </c>
      <c r="S27" s="117">
        <f>'3a DF'!T120</f>
        <v>211.34438131034824</v>
      </c>
      <c r="T27" s="117">
        <f>'3a DF'!U120</f>
        <v>184.52910063053292</v>
      </c>
      <c r="U27" s="117">
        <f>'3a DF'!V120</f>
        <v>219.1445646533916</v>
      </c>
      <c r="V27" s="117">
        <f>'3a DF'!W120</f>
        <v>274.98038801173084</v>
      </c>
      <c r="W27" s="117">
        <f>'3a DF'!X120</f>
        <v>508.19058210644329</v>
      </c>
      <c r="X27" s="27"/>
      <c r="Y27" s="117">
        <f>'3a DF'!Z120</f>
        <v>1139.0367273157403</v>
      </c>
      <c r="Z27" s="117" t="str">
        <f>'3a DF'!AA120</f>
        <v>-</v>
      </c>
      <c r="AA27" s="117" t="str">
        <f>'3a DF'!AB120</f>
        <v>-</v>
      </c>
      <c r="AB27" s="117" t="str">
        <f>'3a DF'!AC120</f>
        <v>-</v>
      </c>
      <c r="AC27" s="117" t="str">
        <f>'3a DF'!AD120</f>
        <v>-</v>
      </c>
      <c r="AD27" s="25"/>
    </row>
    <row r="28" spans="1:30" s="26" customFormat="1" ht="11.25" customHeight="1" x14ac:dyDescent="0.15">
      <c r="A28" s="207"/>
      <c r="B28" s="120" t="s">
        <v>244</v>
      </c>
      <c r="C28" s="120" t="s">
        <v>181</v>
      </c>
      <c r="D28" s="118" t="s">
        <v>132</v>
      </c>
      <c r="E28" s="119"/>
      <c r="F28" s="27"/>
      <c r="G28" s="117">
        <f>IF('3b CM'!G15="-","-",'3b CM'!G15)</f>
        <v>5.5304472239826249E-2</v>
      </c>
      <c r="H28" s="117">
        <f>'3b CM'!H15</f>
        <v>8.2956708359739381E-2</v>
      </c>
      <c r="I28" s="117">
        <f>'3b CM'!I15</f>
        <v>0.26122165649101947</v>
      </c>
      <c r="J28" s="117">
        <f>'3b CM'!J15</f>
        <v>0.26564941450574442</v>
      </c>
      <c r="K28" s="117">
        <f>'3b CM'!K15</f>
        <v>3.4119462410922781</v>
      </c>
      <c r="L28" s="117">
        <f>'3b CM'!L15</f>
        <v>3.3099326243944498</v>
      </c>
      <c r="M28" s="117">
        <f>'3b CM'!M15</f>
        <v>11.513796865231745</v>
      </c>
      <c r="N28" s="117">
        <f>'3b CM'!N15</f>
        <v>10.945342808783455</v>
      </c>
      <c r="O28" s="27"/>
      <c r="P28" s="117">
        <f>'3b CM'!P15</f>
        <v>10.945342808783455</v>
      </c>
      <c r="Q28" s="117">
        <f>'3b CM'!Q15</f>
        <v>14.665239004197298</v>
      </c>
      <c r="R28" s="117">
        <f>'3b CM'!R15</f>
        <v>14.597846166128626</v>
      </c>
      <c r="S28" s="117">
        <f>'3b CM'!S15</f>
        <v>17.390021956752758</v>
      </c>
      <c r="T28" s="117">
        <f>'3b CM'!T15</f>
        <v>18.433863840816127</v>
      </c>
      <c r="U28" s="117">
        <f>'3b CM'!U15</f>
        <v>14.100647761151276</v>
      </c>
      <c r="V28" s="117">
        <f>'3b CM'!V15</f>
        <v>14.461983176944335</v>
      </c>
      <c r="W28" s="117">
        <f>'3b CM'!W15</f>
        <v>9.0328404312509996</v>
      </c>
      <c r="X28" s="27"/>
      <c r="Y28" s="117">
        <f>'3b CM'!Y15</f>
        <v>11.444009925971333</v>
      </c>
      <c r="Z28" s="117" t="str">
        <f>'3b CM'!Z15</f>
        <v>-</v>
      </c>
      <c r="AA28" s="117" t="str">
        <f>'3b CM'!AA15</f>
        <v>-</v>
      </c>
      <c r="AB28" s="117" t="str">
        <f>'3b CM'!AB15</f>
        <v>-</v>
      </c>
      <c r="AC28" s="117" t="str">
        <f>'3b CM'!AC15</f>
        <v>-</v>
      </c>
      <c r="AD28" s="25"/>
    </row>
    <row r="29" spans="1:30" s="26" customFormat="1" ht="12.6" customHeight="1" x14ac:dyDescent="0.15">
      <c r="A29" s="207"/>
      <c r="B29" s="120" t="s">
        <v>245</v>
      </c>
      <c r="C29" s="120" t="s">
        <v>182</v>
      </c>
      <c r="D29" s="118" t="s">
        <v>132</v>
      </c>
      <c r="E29" s="119"/>
      <c r="F29" s="27"/>
      <c r="G29" s="117" t="str">
        <f>IF('3c AA'!J56="-","-",'3c AA'!J56)</f>
        <v>-</v>
      </c>
      <c r="H29" s="117" t="str">
        <f>IF('3c AA'!K56="-","-",'3c AA'!K56)</f>
        <v>-</v>
      </c>
      <c r="I29" s="117" t="str">
        <f>IF('3c AA'!L56="-","-",'3c AA'!L56)</f>
        <v>-</v>
      </c>
      <c r="J29" s="117" t="str">
        <f>IF('3c AA'!M56="-","-",'3c AA'!M56)</f>
        <v>-</v>
      </c>
      <c r="K29" s="117" t="str">
        <f>IF('3c AA'!N56="-","-",'3c AA'!N56)</f>
        <v>-</v>
      </c>
      <c r="L29" s="117" t="str">
        <f>IF('3c AA'!O56="-","-",'3c AA'!O56)</f>
        <v>-</v>
      </c>
      <c r="M29" s="117" t="str">
        <f>IF('3c AA'!P56="-","-",'3c AA'!P56)</f>
        <v>-</v>
      </c>
      <c r="N29" s="117" t="str">
        <f>IF('3c AA'!Q56="-","-",'3c AA'!Q56)</f>
        <v>-</v>
      </c>
      <c r="O29" s="27"/>
      <c r="P29" s="117" t="str">
        <f>IF('3c AA'!S56="-","-",'3c AA'!S56)</f>
        <v>-</v>
      </c>
      <c r="Q29" s="117" t="str">
        <f>IF('3c AA'!T56="-","-",'3c AA'!T56)</f>
        <v>-</v>
      </c>
      <c r="R29" s="117" t="str">
        <f>IF('3c AA'!U56="-","-",'3c AA'!U56)</f>
        <v>-</v>
      </c>
      <c r="S29" s="117" t="str">
        <f>IF('3c AA'!V56="-","-",'3c AA'!V56)</f>
        <v>-</v>
      </c>
      <c r="T29" s="117">
        <f>IF('3c AA'!W56="-","-",'3c AA'!W56)</f>
        <v>4.5286596291411447</v>
      </c>
      <c r="U29" s="117">
        <f>IF('3c AA'!X56="-","-",'3c AA'!X56)</f>
        <v>9.9756950960531068</v>
      </c>
      <c r="V29" s="117">
        <f>IF('3c AA'!Y56="-","-",'3c AA'!Y56)</f>
        <v>4.43</v>
      </c>
      <c r="W29" s="117" t="str">
        <f>IF('3c AA'!Z56="-","-",'3c AA'!Z56)</f>
        <v>-</v>
      </c>
      <c r="X29" s="27"/>
      <c r="Y29" s="117">
        <f>IF('3c AA'!AB56="-","-",'3c AA'!AB56)</f>
        <v>20.450772301171746</v>
      </c>
      <c r="Z29" s="117" t="str">
        <f>IF('3c AA'!AC56="-","-",'3c AA'!AC56)</f>
        <v>-</v>
      </c>
      <c r="AA29" s="117" t="str">
        <f>IF('3c AA'!AD56="-","-",'3c AA'!AD56)</f>
        <v>-</v>
      </c>
      <c r="AB29" s="117" t="str">
        <f>IF('3c AA'!AE56="-","-",'3c AA'!AE56)</f>
        <v>-</v>
      </c>
      <c r="AC29" s="117" t="str">
        <f>IF('3c AA'!AF56="-","-",'3c AA'!AF56)</f>
        <v>-</v>
      </c>
      <c r="AD29" s="25"/>
    </row>
    <row r="30" spans="1:30" s="26" customFormat="1" ht="12.6" customHeight="1" x14ac:dyDescent="0.15">
      <c r="A30" s="207"/>
      <c r="B30" s="120" t="s">
        <v>246</v>
      </c>
      <c r="C30" s="120" t="s">
        <v>183</v>
      </c>
      <c r="D30" s="118" t="s">
        <v>132</v>
      </c>
      <c r="E30" s="119"/>
      <c r="F30" s="27"/>
      <c r="G30" s="117">
        <f>IF('3d PC'!G16="-","-",'3d PC'!G16)</f>
        <v>68.549277733799528</v>
      </c>
      <c r="H30" s="117">
        <f>'3d PC'!H16</f>
        <v>68.529294772291379</v>
      </c>
      <c r="I30" s="117">
        <f>'3d PC'!I16</f>
        <v>83.598175372645827</v>
      </c>
      <c r="J30" s="117">
        <f>'3d PC'!J16</f>
        <v>83.520615948275136</v>
      </c>
      <c r="K30" s="117">
        <f>'3d PC'!K16</f>
        <v>88.900349381516335</v>
      </c>
      <c r="L30" s="117">
        <f>'3d PC'!L16</f>
        <v>89.215421715439106</v>
      </c>
      <c r="M30" s="117">
        <f>'3d PC'!M16</f>
        <v>103.1814964830757</v>
      </c>
      <c r="N30" s="117">
        <f>'3d PC'!N16</f>
        <v>103.25048926507061</v>
      </c>
      <c r="O30" s="27"/>
      <c r="P30" s="117">
        <f>'3d PC'!P16</f>
        <v>103.25048926507061</v>
      </c>
      <c r="Q30" s="117">
        <f>'3d PC'!Q16</f>
        <v>110.37944693268375</v>
      </c>
      <c r="R30" s="117">
        <f>'3d PC'!R16</f>
        <v>111.69006213727795</v>
      </c>
      <c r="S30" s="117">
        <f>'3d PC'!S16</f>
        <v>114.8843354440319</v>
      </c>
      <c r="T30" s="117">
        <f>'3d PC'!T16</f>
        <v>114.39960231359808</v>
      </c>
      <c r="U30" s="117">
        <f>'3d PC'!U16</f>
        <v>121.02780814466783</v>
      </c>
      <c r="V30" s="117">
        <f>'3d PC'!V16</f>
        <v>120.43774198122743</v>
      </c>
      <c r="W30" s="117">
        <f>'3d PC'!W16</f>
        <v>126.5450819719328</v>
      </c>
      <c r="X30" s="27"/>
      <c r="Y30" s="117">
        <f>'3d PC'!Y16</f>
        <v>125.47176062822518</v>
      </c>
      <c r="Z30" s="117" t="str">
        <f>'3d PC'!Z16</f>
        <v>-</v>
      </c>
      <c r="AA30" s="117" t="str">
        <f>'3d PC'!AA16</f>
        <v>-</v>
      </c>
      <c r="AB30" s="117" t="str">
        <f>'3d PC'!AB16</f>
        <v>-</v>
      </c>
      <c r="AC30" s="117" t="str">
        <f>'3d PC'!AC16</f>
        <v>-</v>
      </c>
      <c r="AD30" s="25"/>
    </row>
    <row r="31" spans="1:30" s="26" customFormat="1" ht="11.25" customHeight="1" x14ac:dyDescent="0.15">
      <c r="A31" s="207"/>
      <c r="B31" s="120" t="s">
        <v>247</v>
      </c>
      <c r="C31" s="120" t="s">
        <v>184</v>
      </c>
      <c r="D31" s="118" t="s">
        <v>132</v>
      </c>
      <c r="E31" s="119"/>
      <c r="F31" s="27"/>
      <c r="G31" s="117">
        <f>IF('3e NC-Elec'!H30="-","-",'3e NC-Elec'!H30)</f>
        <v>112.65171748942137</v>
      </c>
      <c r="H31" s="117">
        <f>'3e NC-Elec'!I30</f>
        <v>113.38777772195164</v>
      </c>
      <c r="I31" s="117">
        <f>'3e NC-Elec'!J30</f>
        <v>127.49543556558233</v>
      </c>
      <c r="J31" s="117">
        <f>'3e NC-Elec'!K30</f>
        <v>126.94181902444527</v>
      </c>
      <c r="K31" s="117">
        <f>'3e NC-Elec'!L30</f>
        <v>119.9753223983208</v>
      </c>
      <c r="L31" s="117">
        <f>'3e NC-Elec'!M30</f>
        <v>120.85772177859329</v>
      </c>
      <c r="M31" s="117">
        <f>'3e NC-Elec'!N30</f>
        <v>118.12031929224496</v>
      </c>
      <c r="N31" s="117">
        <f>'3e NC-Elec'!O30</f>
        <v>117.72850527025595</v>
      </c>
      <c r="O31" s="27"/>
      <c r="P31" s="117">
        <f>'3e NC-Elec'!Q30</f>
        <v>117.72850527025595</v>
      </c>
      <c r="Q31" s="117">
        <f>'3e NC-Elec'!R30</f>
        <v>123.41143106422412</v>
      </c>
      <c r="R31" s="117">
        <f>'3e NC-Elec'!S30</f>
        <v>125.13398866587869</v>
      </c>
      <c r="S31" s="117">
        <f>'3e NC-Elec'!T30</f>
        <v>124.45269245974913</v>
      </c>
      <c r="T31" s="117">
        <f>'3e NC-Elec'!U30</f>
        <v>127.91473960342842</v>
      </c>
      <c r="U31" s="117">
        <f>'3e NC-Elec'!V30</f>
        <v>138.6644529456243</v>
      </c>
      <c r="V31" s="117">
        <f>'3e NC-Elec'!W30</f>
        <v>138.73666814258939</v>
      </c>
      <c r="W31" s="117">
        <f>'3e NC-Elec'!X30</f>
        <v>186.54475455319863</v>
      </c>
      <c r="X31" s="27"/>
      <c r="Y31" s="117">
        <f>'3e NC-Elec'!Z30</f>
        <v>191.98350657412232</v>
      </c>
      <c r="Z31" s="117" t="str">
        <f>'3e NC-Elec'!AA30</f>
        <v>-</v>
      </c>
      <c r="AA31" s="117" t="str">
        <f>'3e NC-Elec'!AB30</f>
        <v>-</v>
      </c>
      <c r="AB31" s="117" t="str">
        <f>'3e NC-Elec'!AC30</f>
        <v>-</v>
      </c>
      <c r="AC31" s="117" t="str">
        <f>'3e NC-Elec'!AD30</f>
        <v>-</v>
      </c>
      <c r="AD31" s="25"/>
    </row>
    <row r="32" spans="1:30" s="26" customFormat="1" ht="11.25" customHeight="1" x14ac:dyDescent="0.15">
      <c r="A32" s="207"/>
      <c r="B32" s="120" t="s">
        <v>248</v>
      </c>
      <c r="C32" s="120" t="s">
        <v>185</v>
      </c>
      <c r="D32" s="118" t="s">
        <v>132</v>
      </c>
      <c r="E32" s="119"/>
      <c r="F32" s="27"/>
      <c r="G32" s="117">
        <f>IF('3g CPIH'!C$17="-","-",'3h OC '!$E$8*('3g CPIH'!C$17/'3g CPIH'!$G$17))</f>
        <v>76.502677103718199</v>
      </c>
      <c r="H32" s="117">
        <f>IF('3g CPIH'!D$17="-","-",'3h OC '!$E$8*('3g CPIH'!D$17/'3g CPIH'!$G$17))</f>
        <v>76.655835616438353</v>
      </c>
      <c r="I32" s="117">
        <f>IF('3g CPIH'!E$17="-","-",'3h OC '!$E$8*('3g CPIH'!E$17/'3g CPIH'!$G$17))</f>
        <v>76.885573385518597</v>
      </c>
      <c r="J32" s="117">
        <f>IF('3g CPIH'!F$17="-","-",'3h OC '!$E$8*('3g CPIH'!F$17/'3g CPIH'!$G$17))</f>
        <v>77.345048923679059</v>
      </c>
      <c r="K32" s="117">
        <f>IF('3g CPIH'!G$17="-","-",'3h OC '!$E$8*('3g CPIH'!G$17/'3g CPIH'!$G$17))</f>
        <v>78.263999999999996</v>
      </c>
      <c r="L32" s="117">
        <f>IF('3g CPIH'!H$17="-","-",'3h OC '!$E$8*('3g CPIH'!H$17/'3g CPIH'!$G$17))</f>
        <v>79.259530332681024</v>
      </c>
      <c r="M32" s="117">
        <f>IF('3g CPIH'!I$17="-","-",'3h OC '!$E$8*('3g CPIH'!I$17/'3g CPIH'!$G$17))</f>
        <v>80.408219178082177</v>
      </c>
      <c r="N32" s="117">
        <f>IF('3g CPIH'!J$17="-","-",'3h OC '!$E$8*('3g CPIH'!J$17/'3g CPIH'!$G$17))</f>
        <v>81.097432485322898</v>
      </c>
      <c r="O32" s="27"/>
      <c r="P32" s="117">
        <f>IF('3g CPIH'!L$17="-","-",'3h OC '!$E$8*('3g CPIH'!L$17/'3g CPIH'!$G$17))</f>
        <v>81.097432485322898</v>
      </c>
      <c r="Q32" s="117">
        <f>IF('3g CPIH'!M$17="-","-",'3h OC '!$E$8*('3g CPIH'!M$17/'3g CPIH'!$G$17))</f>
        <v>82.016383561643835</v>
      </c>
      <c r="R32" s="117">
        <f>IF('3g CPIH'!N$17="-","-",'3h OC '!$E$8*('3g CPIH'!N$17/'3g CPIH'!$G$17))</f>
        <v>82.62901761252445</v>
      </c>
      <c r="S32" s="117">
        <f>IF('3g CPIH'!O$17="-","-",'3h OC '!$E$8*('3g CPIH'!O$17/'3g CPIH'!$G$17))</f>
        <v>83.088493150684926</v>
      </c>
      <c r="T32" s="117">
        <f>IF('3g CPIH'!P$17="-","-",'3h OC '!$E$8*('3g CPIH'!P$17/'3g CPIH'!$G$17))</f>
        <v>83.318230919765156</v>
      </c>
      <c r="U32" s="117">
        <f>IF('3g CPIH'!Q$17="-","-",'3h OC '!$E$8*('3g CPIH'!Q$17/'3g CPIH'!$G$17))</f>
        <v>83.777706457925632</v>
      </c>
      <c r="V32" s="117">
        <f>IF('3g CPIH'!R$17="-","-",'3h OC '!$E$8*('3g CPIH'!R$17/'3g CPIH'!$G$17))</f>
        <v>85.309291585127198</v>
      </c>
      <c r="W32" s="117">
        <f>IF('3g CPIH'!S$17="-","-",'3h OC '!$E$8*('3g CPIH'!S$17/'3g CPIH'!$G$17))</f>
        <v>87.836407045009793</v>
      </c>
      <c r="X32" s="27"/>
      <c r="Y32" s="117">
        <f>IF('3g CPIH'!U$17="-","-",'3h OC '!$E$8*('3g CPIH'!U$17/'3g CPIH'!$G$17))</f>
        <v>92.278003913894324</v>
      </c>
      <c r="Z32" s="117" t="str">
        <f>IF('3g CPIH'!V$17="-","-",'3h OC '!$E$8*('3g CPIH'!V$17/'3g CPIH'!$G$17))</f>
        <v>-</v>
      </c>
      <c r="AA32" s="117" t="str">
        <f>IF('3g CPIH'!W$17="-","-",'3h OC '!$E$8*('3g CPIH'!W$17/'3g CPIH'!$G$17))</f>
        <v>-</v>
      </c>
      <c r="AB32" s="117" t="str">
        <f>IF('3g CPIH'!X$17="-","-",'3h OC '!$E$8*('3g CPIH'!X$17/'3g CPIH'!$G$17))</f>
        <v>-</v>
      </c>
      <c r="AC32" s="117" t="str">
        <f>IF('3g CPIH'!Y$17="-","-",'3h OC '!$E$8*('3g CPIH'!Y$17/'3g CPIH'!$G$17))</f>
        <v>-</v>
      </c>
      <c r="AD32" s="25"/>
    </row>
    <row r="33" spans="1:30" s="26" customFormat="1" ht="11.25" customHeight="1" x14ac:dyDescent="0.15">
      <c r="A33" s="207"/>
      <c r="B33" s="120" t="s">
        <v>248</v>
      </c>
      <c r="C33" s="120" t="s">
        <v>186</v>
      </c>
      <c r="D33" s="118" t="s">
        <v>132</v>
      </c>
      <c r="E33" s="119"/>
      <c r="F33" s="27"/>
      <c r="G33" s="117" t="s">
        <v>249</v>
      </c>
      <c r="H33" s="117" t="s">
        <v>249</v>
      </c>
      <c r="I33" s="117" t="s">
        <v>249</v>
      </c>
      <c r="J33" s="117" t="s">
        <v>249</v>
      </c>
      <c r="K33" s="117">
        <f>IF('3i SMNCC'!G$50="-","-",'3i SMNCC'!G$50)</f>
        <v>0</v>
      </c>
      <c r="L33" s="117">
        <f>IF('3i SMNCC'!H$50="-","-",'3i SMNCC'!H$50)</f>
        <v>-0.18995111249132623</v>
      </c>
      <c r="M33" s="117">
        <f>IF('3i SMNCC'!I$50="-","-",'3i SMNCC'!I$50)</f>
        <v>2.3898870370752556</v>
      </c>
      <c r="N33" s="117">
        <f>IF('3i SMNCC'!J$50="-","-",'3i SMNCC'!J$50)</f>
        <v>11.485481460604181</v>
      </c>
      <c r="O33" s="27"/>
      <c r="P33" s="117">
        <f>IF('3i SMNCC'!L$50="-","-",'3i SMNCC'!L$50)</f>
        <v>11.485481460604181</v>
      </c>
      <c r="Q33" s="117">
        <f>IF('3i SMNCC'!M$50="-","-",'3i SMNCC'!M$50)</f>
        <v>13.905095596481768</v>
      </c>
      <c r="R33" s="117">
        <f>IF('3i SMNCC'!N$50="-","-",'3i SMNCC'!N$50)</f>
        <v>14.008016342776511</v>
      </c>
      <c r="S33" s="117">
        <f>IF('3i SMNCC'!O$50="-","-",'3i SMNCC'!O$50)</f>
        <v>16.592254432324484</v>
      </c>
      <c r="T33" s="117">
        <f>IF('3i SMNCC'!P$50="-","-",'3i SMNCC'!P$50)</f>
        <v>16.855736391237045</v>
      </c>
      <c r="U33" s="117">
        <f>IF('3i SMNCC'!Q$50="-","-",'3i SMNCC'!Q$50)</f>
        <v>16.48610584262476</v>
      </c>
      <c r="V33" s="117">
        <f>IF('3i SMNCC'!R$50="-","-",'3i SMNCC'!R$50)</f>
        <v>16.529685824397358</v>
      </c>
      <c r="W33" s="117">
        <f>IF('3i SMNCC'!S$50="-","-",'3i SMNCC'!S$50)</f>
        <v>15.149258026029946</v>
      </c>
      <c r="X33" s="27"/>
      <c r="Y33" s="117">
        <f>IF('3i SMNCC'!U$50="-","-",'3i SMNCC'!U$50)</f>
        <v>16.072618119862021</v>
      </c>
      <c r="Z33" s="117" t="str">
        <f>IF('3i SMNCC'!V$50="-","-",'3i SMNCC'!V$50)</f>
        <v>-</v>
      </c>
      <c r="AA33" s="117" t="str">
        <f>IF('3i SMNCC'!W$50="-","-",'3i SMNCC'!W$50)</f>
        <v>-</v>
      </c>
      <c r="AB33" s="117" t="str">
        <f>IF('3i SMNCC'!X$50="-","-",'3i SMNCC'!X$50)</f>
        <v>-</v>
      </c>
      <c r="AC33" s="117" t="str">
        <f>IF('3i SMNCC'!Y$50="-","-",'3i SMNCC'!Y$50)</f>
        <v>-</v>
      </c>
      <c r="AD33" s="25"/>
    </row>
    <row r="34" spans="1:30" s="26" customFormat="1" ht="11.25" x14ac:dyDescent="0.15">
      <c r="A34" s="207"/>
      <c r="B34" s="120" t="s">
        <v>248</v>
      </c>
      <c r="C34" s="120" t="s">
        <v>187</v>
      </c>
      <c r="D34" s="118" t="s">
        <v>132</v>
      </c>
      <c r="E34" s="119"/>
      <c r="F34" s="27"/>
      <c r="G34" s="117">
        <f>IF('3g CPIH'!C$17="-","-",'3j PAAC PAP'!$G$10*('3g CPIH'!C$17/'3g CPIH'!$G$17))</f>
        <v>3.3460635029354204</v>
      </c>
      <c r="H34" s="117">
        <f>IF('3g CPIH'!D$17="-","-",'3j PAAC PAP'!$G$10*('3g CPIH'!D$17/'3g CPIH'!$G$17))</f>
        <v>3.3527623287671227</v>
      </c>
      <c r="I34" s="117">
        <f>IF('3g CPIH'!E$17="-","-",'3j PAAC PAP'!$G$10*('3g CPIH'!E$17/'3g CPIH'!$G$17))</f>
        <v>3.3628105675146771</v>
      </c>
      <c r="J34" s="117">
        <f>IF('3g CPIH'!F$17="-","-",'3j PAAC PAP'!$G$10*('3g CPIH'!F$17/'3g CPIH'!$G$17))</f>
        <v>3.3829070450097847</v>
      </c>
      <c r="K34" s="117">
        <f>IF('3g CPIH'!G$17="-","-",'3j PAAC PAP'!$G$10*('3g CPIH'!G$17/'3g CPIH'!$G$17))</f>
        <v>3.4230999999999998</v>
      </c>
      <c r="L34" s="117">
        <f>IF('3g CPIH'!H$17="-","-",'3j PAAC PAP'!$G$10*('3g CPIH'!H$17/'3g CPIH'!$G$17))</f>
        <v>3.4666423679060667</v>
      </c>
      <c r="M34" s="117">
        <f>IF('3g CPIH'!I$17="-","-",'3j PAAC PAP'!$G$10*('3g CPIH'!I$17/'3g CPIH'!$G$17))</f>
        <v>3.516883561643835</v>
      </c>
      <c r="N34" s="117">
        <f>IF('3g CPIH'!J$17="-","-",'3j PAAC PAP'!$G$10*('3g CPIH'!J$17/'3g CPIH'!$G$17))</f>
        <v>3.547028277886497</v>
      </c>
      <c r="O34" s="27"/>
      <c r="P34" s="117">
        <f>IF('3g CPIH'!L$17="-","-",'3j PAAC PAP'!$G$10*('3g CPIH'!L$17/'3g CPIH'!$G$17))</f>
        <v>3.547028277886497</v>
      </c>
      <c r="Q34" s="117">
        <f>IF('3g CPIH'!M$17="-","-",'3j PAAC PAP'!$G$10*('3g CPIH'!M$17/'3g CPIH'!$G$17))</f>
        <v>3.5872212328767121</v>
      </c>
      <c r="R34" s="117">
        <f>IF('3g CPIH'!N$17="-","-",'3j PAAC PAP'!$G$10*('3g CPIH'!N$17/'3g CPIH'!$G$17))</f>
        <v>3.6140165362035224</v>
      </c>
      <c r="S34" s="117">
        <f>IF('3g CPIH'!O$17="-","-",'3j PAAC PAP'!$G$10*('3g CPIH'!O$17/'3g CPIH'!$G$17))</f>
        <v>3.6341130136986299</v>
      </c>
      <c r="T34" s="117">
        <f>IF('3g CPIH'!P$17="-","-",'3j PAAC PAP'!$G$10*('3g CPIH'!P$17/'3g CPIH'!$G$17))</f>
        <v>3.6441612524461835</v>
      </c>
      <c r="U34" s="117">
        <f>IF('3g CPIH'!Q$17="-","-",'3j PAAC PAP'!$G$10*('3g CPIH'!Q$17/'3g CPIH'!$G$17))</f>
        <v>3.6642577299412915</v>
      </c>
      <c r="V34" s="117">
        <f>IF('3g CPIH'!R$17="-","-",'3j PAAC PAP'!$G$10*('3g CPIH'!R$17/'3g CPIH'!$G$17))</f>
        <v>3.7312459882583173</v>
      </c>
      <c r="W34" s="117">
        <f>IF('3g CPIH'!S$17="-","-",'3j PAAC PAP'!$G$10*('3g CPIH'!S$17/'3g CPIH'!$G$17))</f>
        <v>3.8417766144814092</v>
      </c>
      <c r="X34" s="27"/>
      <c r="Y34" s="117">
        <f>IF('3g CPIH'!U$17="-","-",'3j PAAC PAP'!$G$10*('3g CPIH'!U$17/'3g CPIH'!$G$17))</f>
        <v>4.0360425636007822</v>
      </c>
      <c r="Z34" s="117" t="str">
        <f>IF('3g CPIH'!V$17="-","-",'3j PAAC PAP'!$G$10*('3g CPIH'!V$17/'3g CPIH'!$G$17))</f>
        <v>-</v>
      </c>
      <c r="AA34" s="117" t="str">
        <f>IF('3g CPIH'!W$17="-","-",'3j PAAC PAP'!$G$10*('3g CPIH'!W$17/'3g CPIH'!$G$17))</f>
        <v>-</v>
      </c>
      <c r="AB34" s="117" t="str">
        <f>IF('3g CPIH'!X$17="-","-",'3j PAAC PAP'!$G$10*('3g CPIH'!X$17/'3g CPIH'!$G$17))</f>
        <v>-</v>
      </c>
      <c r="AC34" s="117" t="str">
        <f>IF('3g CPIH'!Y$17="-","-",'3j PAAC PAP'!$G$10*('3g CPIH'!Y$17/'3g CPIH'!$G$17))</f>
        <v>-</v>
      </c>
      <c r="AD34" s="25"/>
    </row>
    <row r="35" spans="1:30" s="26" customFormat="1" ht="11.25" x14ac:dyDescent="0.15">
      <c r="A35" s="207"/>
      <c r="B35" s="120" t="s">
        <v>248</v>
      </c>
      <c r="C35" s="120" t="s">
        <v>188</v>
      </c>
      <c r="D35" s="118" t="s">
        <v>132</v>
      </c>
      <c r="E35" s="119"/>
      <c r="F35" s="27"/>
      <c r="G35" s="117">
        <f>IF(G27="-","-",SUM(G27:G33)*'3j PAAC PAP'!$G$28)</f>
        <v>2.1630509350621567</v>
      </c>
      <c r="H35" s="117">
        <f>IF(H27="-","-",SUM(H27:H33)*'3j PAAC PAP'!$G$28)</f>
        <v>2.0724601895105677</v>
      </c>
      <c r="I35" s="117">
        <f>IF(I27="-","-",SUM(I27:I33)*'3j PAAC PAP'!$G$28)</f>
        <v>2.1489045393280062</v>
      </c>
      <c r="J35" s="117">
        <f>IF(J27="-","-",SUM(J27:J33)*'3j PAAC PAP'!$G$28)</f>
        <v>2.1071106943965505</v>
      </c>
      <c r="K35" s="117">
        <f>IF(K27="-","-",SUM(K27:K33)*'3j PAAC PAP'!$G$28)</f>
        <v>2.2708956404557652</v>
      </c>
      <c r="L35" s="117">
        <f>IF(L27="-","-",SUM(L27:L33)*'3j PAAC PAP'!$G$28)</f>
        <v>2.2430125090755912</v>
      </c>
      <c r="M35" s="117">
        <f>IF(M27="-","-",SUM(M27:M33)*'3j PAAC PAP'!$G$28)</f>
        <v>2.4406595298039258</v>
      </c>
      <c r="N35" s="117">
        <f>IF(N27="-","-",SUM(N27:N33)*'3j PAAC PAP'!$G$28)</f>
        <v>2.5675449232589633</v>
      </c>
      <c r="O35" s="27"/>
      <c r="P35" s="117">
        <f>IF(P27="-","-",SUM(P27:P33)*'3j PAAC PAP'!$G$28)</f>
        <v>2.5675449232589633</v>
      </c>
      <c r="Q35" s="117">
        <f>IF(Q27="-","-",SUM(Q27:Q33)*'3j PAAC PAP'!$G$28)</f>
        <v>2.8467463214231903</v>
      </c>
      <c r="R35" s="117">
        <f>IF(R27="-","-",SUM(R27:R33)*'3j PAAC PAP'!$G$28)</f>
        <v>2.7514733352712675</v>
      </c>
      <c r="S35" s="117">
        <f>IF(S27="-","-",SUM(S27:S33)*'3j PAAC PAP'!$G$28)</f>
        <v>2.7558690756713884</v>
      </c>
      <c r="T35" s="117">
        <f>IF(T27="-","-",SUM(T27:T33)*'3j PAAC PAP'!$G$28)</f>
        <v>2.6696025963766306</v>
      </c>
      <c r="U35" s="117">
        <f>IF(U27="-","-",SUM(U27:U33)*'3j PAAC PAP'!$G$28)</f>
        <v>2.9278210652955821</v>
      </c>
      <c r="V35" s="117">
        <f>IF(V27="-","-",SUM(V27:V33)*'3j PAAC PAP'!$G$28)</f>
        <v>3.1788154728366678</v>
      </c>
      <c r="W35" s="117">
        <f>IF(W27="-","-",SUM(W27:W33)*'3j PAAC PAP'!$G$28)</f>
        <v>4.5302329777457828</v>
      </c>
      <c r="X35" s="27"/>
      <c r="Y35" s="117">
        <f>IF(Y27="-","-",SUM(Y27:Y33)*'3j PAAC PAP'!$G$28)</f>
        <v>7.7505633336732043</v>
      </c>
      <c r="Z35" s="117" t="str">
        <f>IF(Z27="-","-",SUM(Z27:Z33)*'3j PAAC PAP'!$G$28)</f>
        <v>-</v>
      </c>
      <c r="AA35" s="117" t="str">
        <f>IF(AA27="-","-",SUM(AA27:AA33)*'3j PAAC PAP'!$G$28)</f>
        <v>-</v>
      </c>
      <c r="AB35" s="117" t="str">
        <f>IF(AB27="-","-",SUM(AB27:AB33)*'3j PAAC PAP'!$G$28)</f>
        <v>-</v>
      </c>
      <c r="AC35" s="117" t="str">
        <f>IF(AC27="-","-",SUM(AC27:AC33)*'3j PAAC PAP'!$G$28)</f>
        <v>-</v>
      </c>
      <c r="AD35" s="25"/>
    </row>
    <row r="36" spans="1:30" s="26" customFormat="1" ht="11.25" x14ac:dyDescent="0.15">
      <c r="A36" s="207"/>
      <c r="B36" s="120" t="s">
        <v>189</v>
      </c>
      <c r="C36" s="120" t="s">
        <v>250</v>
      </c>
      <c r="D36" s="118" t="s">
        <v>132</v>
      </c>
      <c r="E36" s="119"/>
      <c r="F36" s="27"/>
      <c r="G36" s="117">
        <f>IF(G27="-","-",SUM(G27:G35)*'3k EBIT'!$E$8)</f>
        <v>8.7375143954074996</v>
      </c>
      <c r="H36" s="117">
        <f>IF(H27="-","-",SUM(H27:H35)*'3k EBIT'!$E$8)</f>
        <v>8.3744224238750569</v>
      </c>
      <c r="I36" s="117">
        <f>IF(I27="-","-",SUM(I27:I35)*'3k EBIT'!$E$8)</f>
        <v>8.6811190724177631</v>
      </c>
      <c r="J36" s="117">
        <f>IF(J27="-","-",SUM(J27:J35)*'3k EBIT'!$E$8)</f>
        <v>8.5139367470280778</v>
      </c>
      <c r="K36" s="117">
        <f>IF(K27="-","-",SUM(K27:K35)*'3k EBIT'!$E$8)</f>
        <v>9.1714075466140503</v>
      </c>
      <c r="L36" s="117">
        <f>IF(L27="-","-",SUM(L27:L35)*'3k EBIT'!$E$8)</f>
        <v>9.0604540385449059</v>
      </c>
      <c r="M36" s="117">
        <f>IF(M27="-","-",SUM(M27:M35)*'3k EBIT'!$E$8)</f>
        <v>9.85388873811441</v>
      </c>
      <c r="N36" s="117">
        <f>IF(N27="-","-",SUM(N27:N35)*'3k EBIT'!$E$8)</f>
        <v>10.363216932968603</v>
      </c>
      <c r="O36" s="27"/>
      <c r="P36" s="117">
        <f>IF(P27="-","-",SUM(P27:P35)*'3k EBIT'!$E$8)</f>
        <v>10.363216932968603</v>
      </c>
      <c r="Q36" s="117">
        <f>IF(Q27="-","-",SUM(Q27:Q35)*'3k EBIT'!$E$8)</f>
        <v>11.483447602199911</v>
      </c>
      <c r="R36" s="117">
        <f>IF(R27="-","-",SUM(R27:R35)*'3k EBIT'!$E$8)</f>
        <v>11.101971512720281</v>
      </c>
      <c r="S36" s="117">
        <f>IF(S27="-","-",SUM(S27:S35)*'3k EBIT'!$E$8)</f>
        <v>11.119985371212287</v>
      </c>
      <c r="T36" s="117">
        <f>IF(T27="-","-",SUM(T27:T35)*'3k EBIT'!$E$8)</f>
        <v>10.774296326930754</v>
      </c>
      <c r="U36" s="117">
        <f>IF(U27="-","-",SUM(U27:U35)*'3k EBIT'!$E$8)</f>
        <v>11.810007148205207</v>
      </c>
      <c r="V36" s="117">
        <f>IF(V27="-","-",SUM(V27:V35)*'3k EBIT'!$E$8)</f>
        <v>12.817661445306502</v>
      </c>
      <c r="W36" s="117">
        <f>IF(W27="-","-",SUM(W27:W35)*'3k EBIT'!$E$8)</f>
        <v>18.238282644406961</v>
      </c>
      <c r="X36" s="27"/>
      <c r="Y36" s="117">
        <f>IF(Y27="-","-",SUM(Y27:Y35)*'3k EBIT'!$E$8)</f>
        <v>31.153892922569831</v>
      </c>
      <c r="Z36" s="117" t="str">
        <f>IF(Z27="-","-",SUM(Z27:Z35)*'3k EBIT'!$E$8)</f>
        <v>-</v>
      </c>
      <c r="AA36" s="117" t="str">
        <f>IF(AA27="-","-",SUM(AA27:AA35)*'3k EBIT'!$E$8)</f>
        <v>-</v>
      </c>
      <c r="AB36" s="117" t="str">
        <f>IF(AB27="-","-",SUM(AB27:AB35)*'3k EBIT'!$E$8)</f>
        <v>-</v>
      </c>
      <c r="AC36" s="117" t="str">
        <f>IF(AC27="-","-",SUM(AC27:AC35)*'3k EBIT'!$E$8)</f>
        <v>-</v>
      </c>
      <c r="AD36" s="25"/>
    </row>
    <row r="37" spans="1:30" s="26" customFormat="1" ht="11.25" customHeight="1" x14ac:dyDescent="0.15">
      <c r="A37" s="207"/>
      <c r="B37" s="120" t="s">
        <v>251</v>
      </c>
      <c r="C37" s="156" t="s">
        <v>252</v>
      </c>
      <c r="D37" s="118" t="s">
        <v>132</v>
      </c>
      <c r="E37" s="118"/>
      <c r="F37" s="27"/>
      <c r="G37" s="117">
        <f>IF(G27="-","-",SUM(G27:G30,G32:G36)*'3l HAP'!$E$9)</f>
        <v>5.0836080686075862</v>
      </c>
      <c r="H37" s="117">
        <f>IF(H27="-","-",SUM(H27:H30,H32:H36)*'3l HAP'!$E$9)</f>
        <v>4.7930404970900877</v>
      </c>
      <c r="I37" s="117">
        <f>IF(I27="-","-",SUM(I27:I30,I32:I36)*'3l HAP'!$E$9)</f>
        <v>4.8228241615786196</v>
      </c>
      <c r="J37" s="117">
        <f>IF(J27="-","-",SUM(J27:J30,J32:J36)*'3l HAP'!$E$9)</f>
        <v>4.7021025342524023</v>
      </c>
      <c r="K37" s="117">
        <f>IF(K27="-","-",SUM(K27:K30,K32:K36)*'3l HAP'!$E$9)</f>
        <v>5.3107319587598543</v>
      </c>
      <c r="L37" s="117">
        <f>IF(L27="-","-",SUM(L27:L30,L32:L36)*'3l HAP'!$E$9)</f>
        <v>5.2123143472938693</v>
      </c>
      <c r="M37" s="117">
        <f>IF(M27="-","-",SUM(M27:M30,M32:M36)*'3l HAP'!$E$9)</f>
        <v>5.8637964801543863</v>
      </c>
      <c r="N37" s="117">
        <f>IF(N27="-","-",SUM(N27:N30,N32:N36)*'3l HAP'!$E$9)</f>
        <v>6.2620104513922996</v>
      </c>
      <c r="O37" s="27"/>
      <c r="P37" s="117">
        <f>IF(P27="-","-",SUM(P27:P30,P32:P36)*'3l HAP'!$E$9)</f>
        <v>6.2620104513922996</v>
      </c>
      <c r="Q37" s="117">
        <f>IF(Q27="-","-",SUM(Q27:Q30,Q32:Q36)*'3l HAP'!$E$9)</f>
        <v>7.0420325481912034</v>
      </c>
      <c r="R37" s="117">
        <f>IF(R27="-","-",SUM(R27:R30,R32:R36)*'3l HAP'!$E$9)</f>
        <v>6.7228552602877869</v>
      </c>
      <c r="S37" s="117">
        <f>IF(S27="-","-",SUM(S27:S30,S32:S36)*'3l HAP'!$E$9)</f>
        <v>6.7467112124229232</v>
      </c>
      <c r="T37" s="117">
        <f>IF(T27="-","-",SUM(T27:T30,T32:T36)*'3l HAP'!$E$9)</f>
        <v>6.4296427903622568</v>
      </c>
      <c r="U37" s="117">
        <f>IF(U27="-","-",SUM(U27:U30,U32:U36)*'3l HAP'!$E$9)</f>
        <v>7.0703528620990115</v>
      </c>
      <c r="V37" s="117">
        <f>IF(V27="-","-",SUM(V27:V30,V32:V36)*'3l HAP'!$E$9)</f>
        <v>7.8457724262460165</v>
      </c>
      <c r="W37" s="117">
        <f>IF(W27="-","-",SUM(W27:W30,W32:W36)*'3l HAP'!$E$9)</f>
        <v>11.322829085467102</v>
      </c>
      <c r="X37" s="27"/>
      <c r="Y37" s="117">
        <f>IF(Y27="-","-",SUM(Y27:Y30,Y32:Y36)*'3l HAP'!$E$9)</f>
        <v>21.195693578992763</v>
      </c>
      <c r="Z37" s="117" t="str">
        <f>IF(Z27="-","-",SUM(Z27:Z30,Z32:Z36)*'3l HAP'!$E$9)</f>
        <v>-</v>
      </c>
      <c r="AA37" s="117" t="str">
        <f>IF(AA27="-","-",SUM(AA27:AA30,AA32:AA36)*'3l HAP'!$E$9)</f>
        <v>-</v>
      </c>
      <c r="AB37" s="117" t="str">
        <f>IF(AB27="-","-",SUM(AB27:AB30,AB32:AB36)*'3l HAP'!$E$9)</f>
        <v>-</v>
      </c>
      <c r="AC37" s="117" t="str">
        <f>IF(AC27="-","-",SUM(AC27:AC30,AC32:AC36)*'3l HAP'!$E$9)</f>
        <v>-</v>
      </c>
      <c r="AD37" s="25"/>
    </row>
    <row r="38" spans="1:30" s="26" customFormat="1" ht="11.25" customHeight="1" x14ac:dyDescent="0.15">
      <c r="A38" s="207"/>
      <c r="B38" s="120" t="s">
        <v>253</v>
      </c>
      <c r="C38" s="120" t="str">
        <f>B38&amp;"_"&amp;D38</f>
        <v>Total_East Midlands</v>
      </c>
      <c r="D38" s="118" t="s">
        <v>132</v>
      </c>
      <c r="E38" s="119"/>
      <c r="F38" s="27"/>
      <c r="G38" s="117">
        <f t="shared" ref="G38:N38" si="3">IF(G27="-","-",SUM(G27:G37))</f>
        <v>464.95259682417105</v>
      </c>
      <c r="H38" s="117">
        <f t="shared" si="3"/>
        <v>445.55193338126344</v>
      </c>
      <c r="I38" s="117">
        <f t="shared" si="3"/>
        <v>461.72363924895734</v>
      </c>
      <c r="J38" s="117">
        <f t="shared" si="3"/>
        <v>452.80385149875661</v>
      </c>
      <c r="K38" s="117">
        <f t="shared" si="3"/>
        <v>488.01619292410845</v>
      </c>
      <c r="L38" s="117">
        <f t="shared" si="3"/>
        <v>482.07811940529905</v>
      </c>
      <c r="M38" s="117">
        <f t="shared" si="3"/>
        <v>524.48930531917813</v>
      </c>
      <c r="N38" s="117">
        <f t="shared" si="3"/>
        <v>551.69425531541231</v>
      </c>
      <c r="O38" s="27"/>
      <c r="P38" s="117">
        <f t="shared" ref="P38:W38" si="4">IF(P27="-","-",SUM(P27:P37))</f>
        <v>551.69425531541231</v>
      </c>
      <c r="Q38" s="117">
        <f t="shared" si="4"/>
        <v>611.43376196575207</v>
      </c>
      <c r="R38" s="117">
        <f t="shared" si="4"/>
        <v>591.0369040510069</v>
      </c>
      <c r="S38" s="117">
        <f t="shared" si="4"/>
        <v>592.00885742689661</v>
      </c>
      <c r="T38" s="117">
        <f t="shared" si="4"/>
        <v>573.49763629463473</v>
      </c>
      <c r="U38" s="117">
        <f t="shared" si="4"/>
        <v>628.64941970697942</v>
      </c>
      <c r="V38" s="117">
        <f t="shared" si="4"/>
        <v>682.45925405466403</v>
      </c>
      <c r="W38" s="117">
        <f t="shared" si="4"/>
        <v>971.23204545596661</v>
      </c>
      <c r="X38" s="27"/>
      <c r="Y38" s="117">
        <f t="shared" ref="Y38:AC38" si="5">IF(Y27="-","-",SUM(Y27:Y37))</f>
        <v>1660.8735911778242</v>
      </c>
      <c r="Z38" s="117" t="str">
        <f t="shared" si="5"/>
        <v>-</v>
      </c>
      <c r="AA38" s="117" t="str">
        <f t="shared" si="5"/>
        <v>-</v>
      </c>
      <c r="AB38" s="117" t="str">
        <f t="shared" si="5"/>
        <v>-</v>
      </c>
      <c r="AC38" s="117" t="str">
        <f t="shared" si="5"/>
        <v>-</v>
      </c>
      <c r="AD38" s="25"/>
    </row>
    <row r="39" spans="1:30" s="26" customFormat="1" ht="11.25" customHeight="1" x14ac:dyDescent="0.15">
      <c r="A39" s="207"/>
      <c r="B39" s="123" t="s">
        <v>244</v>
      </c>
      <c r="C39" s="123" t="s">
        <v>180</v>
      </c>
      <c r="D39" s="116" t="s">
        <v>129</v>
      </c>
      <c r="E39" s="75"/>
      <c r="F39" s="27"/>
      <c r="G39" s="35">
        <f>IF('3a DF'!H121="-","-",'3a DF'!H121)</f>
        <v>189.78474670064557</v>
      </c>
      <c r="H39" s="35">
        <f>'3a DF'!I121</f>
        <v>170.02474670064555</v>
      </c>
      <c r="I39" s="35">
        <f>'3a DF'!J121</f>
        <v>156.04801472101295</v>
      </c>
      <c r="J39" s="35">
        <f>'3a DF'!K121</f>
        <v>147.51576822923323</v>
      </c>
      <c r="K39" s="35">
        <f>'3a DF'!L121</f>
        <v>179.09920418010904</v>
      </c>
      <c r="L39" s="35">
        <f>'3a DF'!M121</f>
        <v>171.38240248639627</v>
      </c>
      <c r="M39" s="35">
        <f>'3a DF'!N121</f>
        <v>191.19138685562015</v>
      </c>
      <c r="N39" s="35">
        <f>'3a DF'!O121</f>
        <v>208.802304698971</v>
      </c>
      <c r="O39" s="27"/>
      <c r="P39" s="35">
        <f>'3a DF'!Q121</f>
        <v>208.802304698971</v>
      </c>
      <c r="Q39" s="35">
        <f>'3a DF'!R121</f>
        <v>248.1412532411446</v>
      </c>
      <c r="R39" s="35">
        <f>'3a DF'!S121</f>
        <v>224.25785392379154</v>
      </c>
      <c r="S39" s="35">
        <f>'3a DF'!T121</f>
        <v>216.69083446300687</v>
      </c>
      <c r="T39" s="35">
        <f>'3a DF'!U121</f>
        <v>189.20090447754123</v>
      </c>
      <c r="U39" s="35">
        <f>'3a DF'!V121</f>
        <v>225.21517588449188</v>
      </c>
      <c r="V39" s="35">
        <f>'3a DF'!W121</f>
        <v>282.60872524856734</v>
      </c>
      <c r="W39" s="35">
        <f>'3a DF'!X121</f>
        <v>524.16971881151903</v>
      </c>
      <c r="X39" s="27"/>
      <c r="Y39" s="35">
        <f>'3a DF'!Z121</f>
        <v>1175.023000097003</v>
      </c>
      <c r="Z39" s="35" t="str">
        <f>'3a DF'!AA121</f>
        <v>-</v>
      </c>
      <c r="AA39" s="35" t="str">
        <f>'3a DF'!AB121</f>
        <v>-</v>
      </c>
      <c r="AB39" s="35" t="str">
        <f>'3a DF'!AC121</f>
        <v>-</v>
      </c>
      <c r="AC39" s="35" t="str">
        <f>'3a DF'!AD121</f>
        <v>-</v>
      </c>
      <c r="AD39" s="25"/>
    </row>
    <row r="40" spans="1:30" s="26" customFormat="1" ht="11.25" customHeight="1" x14ac:dyDescent="0.15">
      <c r="A40" s="207"/>
      <c r="B40" s="123" t="s">
        <v>244</v>
      </c>
      <c r="C40" s="123" t="s">
        <v>181</v>
      </c>
      <c r="D40" s="116" t="s">
        <v>129</v>
      </c>
      <c r="E40" s="75"/>
      <c r="F40" s="27"/>
      <c r="G40" s="35">
        <f>IF('3b CM'!G16="-","-",'3b CM'!G16)</f>
        <v>5.6226213443823357E-2</v>
      </c>
      <c r="H40" s="35">
        <f>'3b CM'!H16</f>
        <v>8.4339320165735032E-2</v>
      </c>
      <c r="I40" s="35">
        <f>'3b CM'!I16</f>
        <v>0.2655753507658698</v>
      </c>
      <c r="J40" s="35">
        <f>'3b CM'!J16</f>
        <v>0.27007690474750684</v>
      </c>
      <c r="K40" s="35">
        <f>'3b CM'!K16</f>
        <v>3.4688120117771488</v>
      </c>
      <c r="L40" s="35">
        <f>'3b CM'!L16</f>
        <v>3.3650981681343572</v>
      </c>
      <c r="M40" s="35">
        <f>'3b CM'!M16</f>
        <v>11.907204039153976</v>
      </c>
      <c r="N40" s="35">
        <f>'3b CM'!N16</f>
        <v>11.319326858738016</v>
      </c>
      <c r="O40" s="27"/>
      <c r="P40" s="35">
        <f>'3b CM'!P16</f>
        <v>11.319326858738016</v>
      </c>
      <c r="Q40" s="35">
        <f>'3b CM'!Q16</f>
        <v>15.232508313769655</v>
      </c>
      <c r="R40" s="35">
        <f>'3b CM'!R16</f>
        <v>15.162636096084153</v>
      </c>
      <c r="S40" s="35">
        <f>'3b CM'!S16</f>
        <v>18.010418613276087</v>
      </c>
      <c r="T40" s="35">
        <f>'3b CM'!T16</f>
        <v>19.09184860369589</v>
      </c>
      <c r="U40" s="35">
        <f>'3b CM'!U16</f>
        <v>14.668754236620025</v>
      </c>
      <c r="V40" s="35">
        <f>'3b CM'!V16</f>
        <v>15.044426820005809</v>
      </c>
      <c r="W40" s="35">
        <f>'3b CM'!W16</f>
        <v>9.4480122753179767</v>
      </c>
      <c r="X40" s="27"/>
      <c r="Y40" s="35">
        <f>'3b CM'!Y16</f>
        <v>11.969789434840063</v>
      </c>
      <c r="Z40" s="35" t="str">
        <f>'3b CM'!Z16</f>
        <v>-</v>
      </c>
      <c r="AA40" s="35" t="str">
        <f>'3b CM'!AA16</f>
        <v>-</v>
      </c>
      <c r="AB40" s="35" t="str">
        <f>'3b CM'!AB16</f>
        <v>-</v>
      </c>
      <c r="AC40" s="35" t="str">
        <f>'3b CM'!AC16</f>
        <v>-</v>
      </c>
      <c r="AD40" s="25"/>
    </row>
    <row r="41" spans="1:30" s="26" customFormat="1" ht="11.25" customHeight="1" x14ac:dyDescent="0.15">
      <c r="A41" s="207"/>
      <c r="B41" s="123" t="s">
        <v>245</v>
      </c>
      <c r="C41" s="123" t="s">
        <v>182</v>
      </c>
      <c r="D41" s="116" t="s">
        <v>129</v>
      </c>
      <c r="E41" s="75"/>
      <c r="F41" s="27"/>
      <c r="G41" s="35" t="str">
        <f>IF('3c AA'!J57="-","-",'3c AA'!J57)</f>
        <v>-</v>
      </c>
      <c r="H41" s="35" t="str">
        <f>IF('3c AA'!K57="-","-",'3c AA'!K57)</f>
        <v>-</v>
      </c>
      <c r="I41" s="35" t="str">
        <f>IF('3c AA'!L57="-","-",'3c AA'!L57)</f>
        <v>-</v>
      </c>
      <c r="J41" s="35" t="str">
        <f>IF('3c AA'!M57="-","-",'3c AA'!M57)</f>
        <v>-</v>
      </c>
      <c r="K41" s="35" t="str">
        <f>IF('3c AA'!N57="-","-",'3c AA'!N57)</f>
        <v>-</v>
      </c>
      <c r="L41" s="35" t="str">
        <f>IF('3c AA'!O57="-","-",'3c AA'!O57)</f>
        <v>-</v>
      </c>
      <c r="M41" s="35" t="str">
        <f>IF('3c AA'!P57="-","-",'3c AA'!P57)</f>
        <v>-</v>
      </c>
      <c r="N41" s="35" t="str">
        <f>IF('3c AA'!Q57="-","-",'3c AA'!Q57)</f>
        <v>-</v>
      </c>
      <c r="O41" s="27"/>
      <c r="P41" s="35" t="str">
        <f>IF('3c AA'!S57="-","-",'3c AA'!S57)</f>
        <v>-</v>
      </c>
      <c r="Q41" s="35" t="str">
        <f>IF('3c AA'!T57="-","-",'3c AA'!T57)</f>
        <v>-</v>
      </c>
      <c r="R41" s="35" t="str">
        <f>IF('3c AA'!U57="-","-",'3c AA'!U57)</f>
        <v>-</v>
      </c>
      <c r="S41" s="35" t="str">
        <f>IF('3c AA'!V57="-","-",'3c AA'!V57)</f>
        <v>-</v>
      </c>
      <c r="T41" s="35">
        <f>IF('3c AA'!W57="-","-",'3c AA'!W57)</f>
        <v>4.6252573118737148</v>
      </c>
      <c r="U41" s="35">
        <f>IF('3c AA'!X57="-","-",'3c AA'!X57)</f>
        <v>9.9756950960531068</v>
      </c>
      <c r="V41" s="35">
        <f>IF('3c AA'!Y57="-","-",'3c AA'!Y57)</f>
        <v>4.43</v>
      </c>
      <c r="W41" s="35" t="str">
        <f>IF('3c AA'!Z57="-","-",'3c AA'!Z57)</f>
        <v>-</v>
      </c>
      <c r="X41" s="27"/>
      <c r="Y41" s="35">
        <f>IF('3c AA'!AB57="-","-",'3c AA'!AB57)</f>
        <v>21.093801142045734</v>
      </c>
      <c r="Z41" s="35" t="str">
        <f>IF('3c AA'!AC57="-","-",'3c AA'!AC57)</f>
        <v>-</v>
      </c>
      <c r="AA41" s="35" t="str">
        <f>IF('3c AA'!AD57="-","-",'3c AA'!AD57)</f>
        <v>-</v>
      </c>
      <c r="AB41" s="35" t="str">
        <f>IF('3c AA'!AE57="-","-",'3c AA'!AE57)</f>
        <v>-</v>
      </c>
      <c r="AC41" s="35" t="str">
        <f>IF('3c AA'!AF57="-","-",'3c AA'!AF57)</f>
        <v>-</v>
      </c>
      <c r="AD41" s="25"/>
    </row>
    <row r="42" spans="1:30" s="26" customFormat="1" ht="11.25" customHeight="1" x14ac:dyDescent="0.15">
      <c r="A42" s="207"/>
      <c r="B42" s="123" t="s">
        <v>246</v>
      </c>
      <c r="C42" s="123" t="s">
        <v>183</v>
      </c>
      <c r="D42" s="116" t="s">
        <v>129</v>
      </c>
      <c r="E42" s="75"/>
      <c r="F42" s="27"/>
      <c r="G42" s="35">
        <f>IF('3d PC'!G17="-","-",'3d PC'!G17)</f>
        <v>68.556743260928414</v>
      </c>
      <c r="H42" s="35">
        <f>'3d PC'!H17</f>
        <v>68.536640579290776</v>
      </c>
      <c r="I42" s="35">
        <f>'3d PC'!I17</f>
        <v>83.605697479013202</v>
      </c>
      <c r="J42" s="35">
        <f>'3d PC'!J17</f>
        <v>83.528463939872381</v>
      </c>
      <c r="K42" s="35">
        <f>'3d PC'!K17</f>
        <v>88.908338636962327</v>
      </c>
      <c r="L42" s="35">
        <f>'3d PC'!L17</f>
        <v>89.223265295955429</v>
      </c>
      <c r="M42" s="35">
        <f>'3d PC'!M17</f>
        <v>103.19079248395576</v>
      </c>
      <c r="N42" s="35">
        <f>'3d PC'!N17</f>
        <v>103.25998967218713</v>
      </c>
      <c r="O42" s="27"/>
      <c r="P42" s="35">
        <f>'3d PC'!P17</f>
        <v>103.25998967218713</v>
      </c>
      <c r="Q42" s="35">
        <f>'3d PC'!Q17</f>
        <v>110.39101593552665</v>
      </c>
      <c r="R42" s="35">
        <f>'3d PC'!R17</f>
        <v>111.70205324303423</v>
      </c>
      <c r="S42" s="35">
        <f>'3d PC'!S17</f>
        <v>114.89522129686249</v>
      </c>
      <c r="T42" s="35">
        <f>'3d PC'!T17</f>
        <v>114.41188769241774</v>
      </c>
      <c r="U42" s="35">
        <f>'3d PC'!U17</f>
        <v>121.04682014154253</v>
      </c>
      <c r="V42" s="35">
        <f>'3d PC'!V17</f>
        <v>120.45547361108393</v>
      </c>
      <c r="W42" s="35">
        <f>'3d PC'!W17</f>
        <v>126.57473445968105</v>
      </c>
      <c r="X42" s="27"/>
      <c r="Y42" s="35">
        <f>'3d PC'!Y17</f>
        <v>125.50026418089986</v>
      </c>
      <c r="Z42" s="35" t="str">
        <f>'3d PC'!Z17</f>
        <v>-</v>
      </c>
      <c r="AA42" s="35" t="str">
        <f>'3d PC'!AA17</f>
        <v>-</v>
      </c>
      <c r="AB42" s="35" t="str">
        <f>'3d PC'!AB17</f>
        <v>-</v>
      </c>
      <c r="AC42" s="35" t="str">
        <f>'3d PC'!AC17</f>
        <v>-</v>
      </c>
      <c r="AD42" s="25"/>
    </row>
    <row r="43" spans="1:30" s="26" customFormat="1" ht="11.25" customHeight="1" x14ac:dyDescent="0.15">
      <c r="A43" s="207"/>
      <c r="B43" s="123" t="s">
        <v>247</v>
      </c>
      <c r="C43" s="123" t="s">
        <v>184</v>
      </c>
      <c r="D43" s="116" t="s">
        <v>129</v>
      </c>
      <c r="E43" s="75"/>
      <c r="F43" s="27"/>
      <c r="G43" s="35">
        <f>IF('3e NC-Elec'!H31="-","-",'3e NC-Elec'!H31)</f>
        <v>107.6690008178043</v>
      </c>
      <c r="H43" s="35">
        <f>'3e NC-Elec'!I31</f>
        <v>108.41258580512795</v>
      </c>
      <c r="I43" s="35">
        <f>'3e NC-Elec'!J31</f>
        <v>121.65288893089296</v>
      </c>
      <c r="J43" s="35">
        <f>'3e NC-Elec'!K31</f>
        <v>121.09361275955513</v>
      </c>
      <c r="K43" s="35">
        <f>'3e NC-Elec'!L31</f>
        <v>107.46045132117443</v>
      </c>
      <c r="L43" s="35">
        <f>'3e NC-Elec'!M31</f>
        <v>108.35187148354184</v>
      </c>
      <c r="M43" s="35">
        <f>'3e NC-Elec'!N31</f>
        <v>111.26268585112042</v>
      </c>
      <c r="N43" s="35">
        <f>'3e NC-Elec'!O31</f>
        <v>110.86251431726572</v>
      </c>
      <c r="O43" s="27"/>
      <c r="P43" s="35">
        <f>'3e NC-Elec'!Q31</f>
        <v>110.86251431726572</v>
      </c>
      <c r="Q43" s="35">
        <f>'3e NC-Elec'!R31</f>
        <v>121.7067934726884</v>
      </c>
      <c r="R43" s="35">
        <f>'3e NC-Elec'!S31</f>
        <v>123.44226602651445</v>
      </c>
      <c r="S43" s="35">
        <f>'3e NC-Elec'!T31</f>
        <v>128.32608261340272</v>
      </c>
      <c r="T43" s="35">
        <f>'3e NC-Elec'!U31</f>
        <v>131.82639419492421</v>
      </c>
      <c r="U43" s="35">
        <f>'3e NC-Elec'!V31</f>
        <v>142.17493957196669</v>
      </c>
      <c r="V43" s="35">
        <f>'3e NC-Elec'!W31</f>
        <v>141.95871332546301</v>
      </c>
      <c r="W43" s="35">
        <f>'3e NC-Elec'!X31</f>
        <v>184.88491750654802</v>
      </c>
      <c r="X43" s="27"/>
      <c r="Y43" s="35">
        <f>'3e NC-Elec'!Z31</f>
        <v>191.55929409641021</v>
      </c>
      <c r="Z43" s="35" t="str">
        <f>'3e NC-Elec'!AA31</f>
        <v>-</v>
      </c>
      <c r="AA43" s="35" t="str">
        <f>'3e NC-Elec'!AB31</f>
        <v>-</v>
      </c>
      <c r="AB43" s="35" t="str">
        <f>'3e NC-Elec'!AC31</f>
        <v>-</v>
      </c>
      <c r="AC43" s="35" t="str">
        <f>'3e NC-Elec'!AD31</f>
        <v>-</v>
      </c>
      <c r="AD43" s="25"/>
    </row>
    <row r="44" spans="1:30" s="26" customFormat="1" ht="12.6" customHeight="1" x14ac:dyDescent="0.15">
      <c r="A44" s="207"/>
      <c r="B44" s="123" t="s">
        <v>248</v>
      </c>
      <c r="C44" s="123" t="s">
        <v>185</v>
      </c>
      <c r="D44" s="116" t="s">
        <v>129</v>
      </c>
      <c r="E44" s="75"/>
      <c r="F44" s="27"/>
      <c r="G44" s="35">
        <f>IF('3g CPIH'!C$17="-","-",'3h OC '!$E$8*('3g CPIH'!C$17/'3g CPIH'!$G$17))</f>
        <v>76.502677103718199</v>
      </c>
      <c r="H44" s="35">
        <f>IF('3g CPIH'!D$17="-","-",'3h OC '!$E$8*('3g CPIH'!D$17/'3g CPIH'!$G$17))</f>
        <v>76.655835616438353</v>
      </c>
      <c r="I44" s="35">
        <f>IF('3g CPIH'!E$17="-","-",'3h OC '!$E$8*('3g CPIH'!E$17/'3g CPIH'!$G$17))</f>
        <v>76.885573385518597</v>
      </c>
      <c r="J44" s="35">
        <f>IF('3g CPIH'!F$17="-","-",'3h OC '!$E$8*('3g CPIH'!F$17/'3g CPIH'!$G$17))</f>
        <v>77.345048923679059</v>
      </c>
      <c r="K44" s="35">
        <f>IF('3g CPIH'!G$17="-","-",'3h OC '!$E$8*('3g CPIH'!G$17/'3g CPIH'!$G$17))</f>
        <v>78.263999999999996</v>
      </c>
      <c r="L44" s="35">
        <f>IF('3g CPIH'!H$17="-","-",'3h OC '!$E$8*('3g CPIH'!H$17/'3g CPIH'!$G$17))</f>
        <v>79.259530332681024</v>
      </c>
      <c r="M44" s="35">
        <f>IF('3g CPIH'!I$17="-","-",'3h OC '!$E$8*('3g CPIH'!I$17/'3g CPIH'!$G$17))</f>
        <v>80.408219178082177</v>
      </c>
      <c r="N44" s="35">
        <f>IF('3g CPIH'!J$17="-","-",'3h OC '!$E$8*('3g CPIH'!J$17/'3g CPIH'!$G$17))</f>
        <v>81.097432485322898</v>
      </c>
      <c r="O44" s="27"/>
      <c r="P44" s="35">
        <f>IF('3g CPIH'!L$17="-","-",'3h OC '!$E$8*('3g CPIH'!L$17/'3g CPIH'!$G$17))</f>
        <v>81.097432485322898</v>
      </c>
      <c r="Q44" s="35">
        <f>IF('3g CPIH'!M$17="-","-",'3h OC '!$E$8*('3g CPIH'!M$17/'3g CPIH'!$G$17))</f>
        <v>82.016383561643835</v>
      </c>
      <c r="R44" s="35">
        <f>IF('3g CPIH'!N$17="-","-",'3h OC '!$E$8*('3g CPIH'!N$17/'3g CPIH'!$G$17))</f>
        <v>82.62901761252445</v>
      </c>
      <c r="S44" s="35">
        <f>IF('3g CPIH'!O$17="-","-",'3h OC '!$E$8*('3g CPIH'!O$17/'3g CPIH'!$G$17))</f>
        <v>83.088493150684926</v>
      </c>
      <c r="T44" s="35">
        <f>IF('3g CPIH'!P$17="-","-",'3h OC '!$E$8*('3g CPIH'!P$17/'3g CPIH'!$G$17))</f>
        <v>83.318230919765156</v>
      </c>
      <c r="U44" s="35">
        <f>IF('3g CPIH'!Q$17="-","-",'3h OC '!$E$8*('3g CPIH'!Q$17/'3g CPIH'!$G$17))</f>
        <v>83.777706457925632</v>
      </c>
      <c r="V44" s="35">
        <f>IF('3g CPIH'!R$17="-","-",'3h OC '!$E$8*('3g CPIH'!R$17/'3g CPIH'!$G$17))</f>
        <v>85.309291585127198</v>
      </c>
      <c r="W44" s="35">
        <f>IF('3g CPIH'!S$17="-","-",'3h OC '!$E$8*('3g CPIH'!S$17/'3g CPIH'!$G$17))</f>
        <v>87.836407045009793</v>
      </c>
      <c r="X44" s="27"/>
      <c r="Y44" s="35">
        <f>IF('3g CPIH'!U$17="-","-",'3h OC '!$E$8*('3g CPIH'!U$17/'3g CPIH'!$G$17))</f>
        <v>92.278003913894324</v>
      </c>
      <c r="Z44" s="35" t="str">
        <f>IF('3g CPIH'!V$17="-","-",'3h OC '!$E$8*('3g CPIH'!V$17/'3g CPIH'!$G$17))</f>
        <v>-</v>
      </c>
      <c r="AA44" s="35" t="str">
        <f>IF('3g CPIH'!W$17="-","-",'3h OC '!$E$8*('3g CPIH'!W$17/'3g CPIH'!$G$17))</f>
        <v>-</v>
      </c>
      <c r="AB44" s="35" t="str">
        <f>IF('3g CPIH'!X$17="-","-",'3h OC '!$E$8*('3g CPIH'!X$17/'3g CPIH'!$G$17))</f>
        <v>-</v>
      </c>
      <c r="AC44" s="35" t="str">
        <f>IF('3g CPIH'!Y$17="-","-",'3h OC '!$E$8*('3g CPIH'!Y$17/'3g CPIH'!$G$17))</f>
        <v>-</v>
      </c>
      <c r="AD44" s="25"/>
    </row>
    <row r="45" spans="1:30" s="26" customFormat="1" ht="11.25" x14ac:dyDescent="0.15">
      <c r="A45" s="207"/>
      <c r="B45" s="123" t="s">
        <v>248</v>
      </c>
      <c r="C45" s="123" t="s">
        <v>186</v>
      </c>
      <c r="D45" s="116" t="s">
        <v>129</v>
      </c>
      <c r="E45" s="75"/>
      <c r="F45" s="27"/>
      <c r="G45" s="35" t="s">
        <v>249</v>
      </c>
      <c r="H45" s="35" t="s">
        <v>249</v>
      </c>
      <c r="I45" s="35" t="s">
        <v>249</v>
      </c>
      <c r="J45" s="35" t="s">
        <v>249</v>
      </c>
      <c r="K45" s="35">
        <f>IF('3i SMNCC'!G$50="-","-",'3i SMNCC'!G$50)</f>
        <v>0</v>
      </c>
      <c r="L45" s="35">
        <f>IF('3i SMNCC'!H$50="-","-",'3i SMNCC'!H$50)</f>
        <v>-0.18995111249132623</v>
      </c>
      <c r="M45" s="35">
        <f>IF('3i SMNCC'!I$50="-","-",'3i SMNCC'!I$50)</f>
        <v>2.3898870370752556</v>
      </c>
      <c r="N45" s="35">
        <f>IF('3i SMNCC'!J$50="-","-",'3i SMNCC'!J$50)</f>
        <v>11.485481460604181</v>
      </c>
      <c r="O45" s="27"/>
      <c r="P45" s="35">
        <f>IF('3i SMNCC'!L$50="-","-",'3i SMNCC'!L$50)</f>
        <v>11.485481460604181</v>
      </c>
      <c r="Q45" s="35">
        <f>IF('3i SMNCC'!M$50="-","-",'3i SMNCC'!M$50)</f>
        <v>13.905095596481768</v>
      </c>
      <c r="R45" s="35">
        <f>IF('3i SMNCC'!N$50="-","-",'3i SMNCC'!N$50)</f>
        <v>14.008016342776511</v>
      </c>
      <c r="S45" s="35">
        <f>IF('3i SMNCC'!O$50="-","-",'3i SMNCC'!O$50)</f>
        <v>16.592254432324484</v>
      </c>
      <c r="T45" s="35">
        <f>IF('3i SMNCC'!P$50="-","-",'3i SMNCC'!P$50)</f>
        <v>16.855736391237045</v>
      </c>
      <c r="U45" s="35">
        <f>IF('3i SMNCC'!Q$50="-","-",'3i SMNCC'!Q$50)</f>
        <v>16.48610584262476</v>
      </c>
      <c r="V45" s="35">
        <f>IF('3i SMNCC'!R$50="-","-",'3i SMNCC'!R$50)</f>
        <v>16.529685824397358</v>
      </c>
      <c r="W45" s="35">
        <f>IF('3i SMNCC'!S$50="-","-",'3i SMNCC'!S$50)</f>
        <v>15.149258026029946</v>
      </c>
      <c r="X45" s="27"/>
      <c r="Y45" s="35">
        <f>IF('3i SMNCC'!U$50="-","-",'3i SMNCC'!U$50)</f>
        <v>16.072618119862021</v>
      </c>
      <c r="Z45" s="35" t="str">
        <f>IF('3i SMNCC'!V$50="-","-",'3i SMNCC'!V$50)</f>
        <v>-</v>
      </c>
      <c r="AA45" s="35" t="str">
        <f>IF('3i SMNCC'!W$50="-","-",'3i SMNCC'!W$50)</f>
        <v>-</v>
      </c>
      <c r="AB45" s="35" t="str">
        <f>IF('3i SMNCC'!X$50="-","-",'3i SMNCC'!X$50)</f>
        <v>-</v>
      </c>
      <c r="AC45" s="35" t="str">
        <f>IF('3i SMNCC'!Y$50="-","-",'3i SMNCC'!Y$50)</f>
        <v>-</v>
      </c>
      <c r="AD45" s="25"/>
    </row>
    <row r="46" spans="1:30" s="26" customFormat="1" ht="11.25" x14ac:dyDescent="0.15">
      <c r="A46" s="207"/>
      <c r="B46" s="123" t="s">
        <v>248</v>
      </c>
      <c r="C46" s="123" t="s">
        <v>187</v>
      </c>
      <c r="D46" s="116" t="s">
        <v>129</v>
      </c>
      <c r="E46" s="75"/>
      <c r="F46" s="27"/>
      <c r="G46" s="35">
        <f>IF('3g CPIH'!C$17="-","-",'3j PAAC PAP'!$G$10*('3g CPIH'!C$17/'3g CPIH'!$G$17))</f>
        <v>3.3460635029354204</v>
      </c>
      <c r="H46" s="35">
        <f>IF('3g CPIH'!D$17="-","-",'3j PAAC PAP'!$G$10*('3g CPIH'!D$17/'3g CPIH'!$G$17))</f>
        <v>3.3527623287671227</v>
      </c>
      <c r="I46" s="35">
        <f>IF('3g CPIH'!E$17="-","-",'3j PAAC PAP'!$G$10*('3g CPIH'!E$17/'3g CPIH'!$G$17))</f>
        <v>3.3628105675146771</v>
      </c>
      <c r="J46" s="35">
        <f>IF('3g CPIH'!F$17="-","-",'3j PAAC PAP'!$G$10*('3g CPIH'!F$17/'3g CPIH'!$G$17))</f>
        <v>3.3829070450097847</v>
      </c>
      <c r="K46" s="35">
        <f>IF('3g CPIH'!G$17="-","-",'3j PAAC PAP'!$G$10*('3g CPIH'!G$17/'3g CPIH'!$G$17))</f>
        <v>3.4230999999999998</v>
      </c>
      <c r="L46" s="35">
        <f>IF('3g CPIH'!H$17="-","-",'3j PAAC PAP'!$G$10*('3g CPIH'!H$17/'3g CPIH'!$G$17))</f>
        <v>3.4666423679060667</v>
      </c>
      <c r="M46" s="35">
        <f>IF('3g CPIH'!I$17="-","-",'3j PAAC PAP'!$G$10*('3g CPIH'!I$17/'3g CPIH'!$G$17))</f>
        <v>3.516883561643835</v>
      </c>
      <c r="N46" s="35">
        <f>IF('3g CPIH'!J$17="-","-",'3j PAAC PAP'!$G$10*('3g CPIH'!J$17/'3g CPIH'!$G$17))</f>
        <v>3.547028277886497</v>
      </c>
      <c r="O46" s="27"/>
      <c r="P46" s="35">
        <f>IF('3g CPIH'!L$17="-","-",'3j PAAC PAP'!$G$10*('3g CPIH'!L$17/'3g CPIH'!$G$17))</f>
        <v>3.547028277886497</v>
      </c>
      <c r="Q46" s="35">
        <f>IF('3g CPIH'!M$17="-","-",'3j PAAC PAP'!$G$10*('3g CPIH'!M$17/'3g CPIH'!$G$17))</f>
        <v>3.5872212328767121</v>
      </c>
      <c r="R46" s="35">
        <f>IF('3g CPIH'!N$17="-","-",'3j PAAC PAP'!$G$10*('3g CPIH'!N$17/'3g CPIH'!$G$17))</f>
        <v>3.6140165362035224</v>
      </c>
      <c r="S46" s="35">
        <f>IF('3g CPIH'!O$17="-","-",'3j PAAC PAP'!$G$10*('3g CPIH'!O$17/'3g CPIH'!$G$17))</f>
        <v>3.6341130136986299</v>
      </c>
      <c r="T46" s="35">
        <f>IF('3g CPIH'!P$17="-","-",'3j PAAC PAP'!$G$10*('3g CPIH'!P$17/'3g CPIH'!$G$17))</f>
        <v>3.6441612524461835</v>
      </c>
      <c r="U46" s="35">
        <f>IF('3g CPIH'!Q$17="-","-",'3j PAAC PAP'!$G$10*('3g CPIH'!Q$17/'3g CPIH'!$G$17))</f>
        <v>3.6642577299412915</v>
      </c>
      <c r="V46" s="35">
        <f>IF('3g CPIH'!R$17="-","-",'3j PAAC PAP'!$G$10*('3g CPIH'!R$17/'3g CPIH'!$G$17))</f>
        <v>3.7312459882583173</v>
      </c>
      <c r="W46" s="35">
        <f>IF('3g CPIH'!S$17="-","-",'3j PAAC PAP'!$G$10*('3g CPIH'!S$17/'3g CPIH'!$G$17))</f>
        <v>3.8417766144814092</v>
      </c>
      <c r="X46" s="27"/>
      <c r="Y46" s="35">
        <f>IF('3g CPIH'!U$17="-","-",'3j PAAC PAP'!$G$10*('3g CPIH'!U$17/'3g CPIH'!$G$17))</f>
        <v>4.0360425636007822</v>
      </c>
      <c r="Z46" s="35" t="str">
        <f>IF('3g CPIH'!V$17="-","-",'3j PAAC PAP'!$G$10*('3g CPIH'!V$17/'3g CPIH'!$G$17))</f>
        <v>-</v>
      </c>
      <c r="AA46" s="35" t="str">
        <f>IF('3g CPIH'!W$17="-","-",'3j PAAC PAP'!$G$10*('3g CPIH'!W$17/'3g CPIH'!$G$17))</f>
        <v>-</v>
      </c>
      <c r="AB46" s="35" t="str">
        <f>IF('3g CPIH'!X$17="-","-",'3j PAAC PAP'!$G$10*('3g CPIH'!X$17/'3g CPIH'!$G$17))</f>
        <v>-</v>
      </c>
      <c r="AC46" s="35" t="str">
        <f>IF('3g CPIH'!Y$17="-","-",'3j PAAC PAP'!$G$10*('3g CPIH'!Y$17/'3g CPIH'!$G$17))</f>
        <v>-</v>
      </c>
      <c r="AD46" s="25"/>
    </row>
    <row r="47" spans="1:30" s="26" customFormat="1" ht="11.25" x14ac:dyDescent="0.15">
      <c r="A47" s="207"/>
      <c r="B47" s="123" t="s">
        <v>248</v>
      </c>
      <c r="C47" s="123" t="s">
        <v>188</v>
      </c>
      <c r="D47" s="116" t="s">
        <v>129</v>
      </c>
      <c r="E47" s="75"/>
      <c r="F47" s="27"/>
      <c r="G47" s="35">
        <f>IF(G39="-","-",SUM(G39:G45)*'3j PAAC PAP'!$G$28)</f>
        <v>2.1482318389446067</v>
      </c>
      <c r="H47" s="35">
        <f>IF(H39="-","-",SUM(H39:H45)*'3j PAAC PAP'!$G$28)</f>
        <v>2.0567084744971784</v>
      </c>
      <c r="I47" s="35">
        <f>IF(I39="-","-",SUM(I39:I45)*'3j PAAC PAP'!$G$28)</f>
        <v>2.128273917855406</v>
      </c>
      <c r="J47" s="35">
        <f>IF(J39="-","-",SUM(J39:J45)*'3j PAAC PAP'!$G$28)</f>
        <v>2.0860209200549016</v>
      </c>
      <c r="K47" s="35">
        <f>IF(K39="-","-",SUM(K39:K45)*'3j PAAC PAP'!$G$28)</f>
        <v>2.2192527130522115</v>
      </c>
      <c r="L47" s="35">
        <f>IF(L39="-","-",SUM(L39:L45)*'3j PAAC PAP'!$G$28)</f>
        <v>2.1910578196395725</v>
      </c>
      <c r="M47" s="35">
        <f>IF(M39="-","-",SUM(M39:M45)*'3j PAAC PAP'!$G$28)</f>
        <v>2.4286997516100675</v>
      </c>
      <c r="N47" s="35">
        <f>IF(N39="-","-",SUM(N39:N45)*'3j PAAC PAP'!$G$28)</f>
        <v>2.5572184982394539</v>
      </c>
      <c r="O47" s="27"/>
      <c r="P47" s="35">
        <f>IF(P39="-","-",SUM(P39:P45)*'3j PAAC PAP'!$G$28)</f>
        <v>2.5572184982394539</v>
      </c>
      <c r="Q47" s="35">
        <f>IF(Q39="-","-",SUM(Q39:Q45)*'3j PAAC PAP'!$G$28)</f>
        <v>2.8706218652885709</v>
      </c>
      <c r="R47" s="35">
        <f>IF(R39="-","-",SUM(R39:R45)*'3j PAAC PAP'!$G$28)</f>
        <v>2.7726137471098964</v>
      </c>
      <c r="S47" s="35">
        <f>IF(S39="-","-",SUM(S39:S45)*'3j PAAC PAP'!$G$28)</f>
        <v>2.8036864403806319</v>
      </c>
      <c r="T47" s="35">
        <f>IF(T39="-","-",SUM(T39:T45)*'3j PAAC PAP'!$G$28)</f>
        <v>2.7149890800569225</v>
      </c>
      <c r="U47" s="35">
        <f>IF(U39="-","-",SUM(U39:U45)*'3j PAAC PAP'!$G$28)</f>
        <v>2.9771775873603641</v>
      </c>
      <c r="V47" s="35">
        <f>IF(V39="-","-",SUM(V39:V45)*'3j PAAC PAP'!$G$28)</f>
        <v>3.2343964798766849</v>
      </c>
      <c r="W47" s="35">
        <f>IF(W39="-","-",SUM(W39:W45)*'3j PAAC PAP'!$G$28)</f>
        <v>4.6018980355944095</v>
      </c>
      <c r="X47" s="27"/>
      <c r="Y47" s="35">
        <f>IF(Y39="-","-",SUM(Y39:Y45)*'3j PAAC PAP'!$G$28)</f>
        <v>7.9289933263609722</v>
      </c>
      <c r="Z47" s="35" t="str">
        <f>IF(Z39="-","-",SUM(Z39:Z45)*'3j PAAC PAP'!$G$28)</f>
        <v>-</v>
      </c>
      <c r="AA47" s="35" t="str">
        <f>IF(AA39="-","-",SUM(AA39:AA45)*'3j PAAC PAP'!$G$28)</f>
        <v>-</v>
      </c>
      <c r="AB47" s="35" t="str">
        <f>IF(AB39="-","-",SUM(AB39:AB45)*'3j PAAC PAP'!$G$28)</f>
        <v>-</v>
      </c>
      <c r="AC47" s="35" t="str">
        <f>IF(AC39="-","-",SUM(AC39:AC45)*'3j PAAC PAP'!$G$28)</f>
        <v>-</v>
      </c>
      <c r="AD47" s="25"/>
    </row>
    <row r="48" spans="1:30" s="26" customFormat="1" ht="11.25" customHeight="1" x14ac:dyDescent="0.15">
      <c r="A48" s="207"/>
      <c r="B48" s="123" t="s">
        <v>189</v>
      </c>
      <c r="C48" s="123" t="s">
        <v>250</v>
      </c>
      <c r="D48" s="121" t="s">
        <v>129</v>
      </c>
      <c r="E48" s="75"/>
      <c r="F48" s="27"/>
      <c r="G48" s="35">
        <f>IF(G39="-","-",SUM(G39:G47)*'3k EBIT'!$E$8)</f>
        <v>8.6780975370433246</v>
      </c>
      <c r="H48" s="35">
        <f>IF(H39="-","-",SUM(H39:H47)*'3k EBIT'!$E$8)</f>
        <v>8.3112662494012959</v>
      </c>
      <c r="I48" s="35">
        <f>IF(I39="-","-",SUM(I39:I47)*'3k EBIT'!$E$8)</f>
        <v>8.5984010237406459</v>
      </c>
      <c r="J48" s="35">
        <f>IF(J39="-","-",SUM(J39:J47)*'3k EBIT'!$E$8)</f>
        <v>8.4293777344506395</v>
      </c>
      <c r="K48" s="35">
        <f>IF(K39="-","-",SUM(K39:K47)*'3k EBIT'!$E$8)</f>
        <v>8.9643463008600399</v>
      </c>
      <c r="L48" s="35">
        <f>IF(L39="-","-",SUM(L39:L47)*'3k EBIT'!$E$8)</f>
        <v>8.8521427893912712</v>
      </c>
      <c r="M48" s="35">
        <f>IF(M39="-","-",SUM(M39:M47)*'3k EBIT'!$E$8)</f>
        <v>9.8059362556300105</v>
      </c>
      <c r="N48" s="35">
        <f>IF(N39="-","-",SUM(N39:N47)*'3k EBIT'!$E$8)</f>
        <v>10.321813346142156</v>
      </c>
      <c r="O48" s="27"/>
      <c r="P48" s="35">
        <f>IF(P39="-","-",SUM(P39:P47)*'3k EBIT'!$E$8)</f>
        <v>10.321813346142156</v>
      </c>
      <c r="Q48" s="35">
        <f>IF(Q39="-","-",SUM(Q39:Q47)*'3k EBIT'!$E$8)</f>
        <v>11.579176099873729</v>
      </c>
      <c r="R48" s="35">
        <f>IF(R39="-","-",SUM(R39:R47)*'3k EBIT'!$E$8)</f>
        <v>11.186733555291053</v>
      </c>
      <c r="S48" s="35">
        <f>IF(S39="-","-",SUM(S39:S47)*'3k EBIT'!$E$8)</f>
        <v>11.311708102729797</v>
      </c>
      <c r="T48" s="35">
        <f>IF(T39="-","-",SUM(T39:T47)*'3k EBIT'!$E$8)</f>
        <v>10.956272491407223</v>
      </c>
      <c r="U48" s="35">
        <f>IF(U39="-","-",SUM(U39:U47)*'3k EBIT'!$E$8)</f>
        <v>12.007901099199856</v>
      </c>
      <c r="V48" s="35">
        <f>IF(V39="-","-",SUM(V39:V47)*'3k EBIT'!$E$8)</f>
        <v>13.040512339641676</v>
      </c>
      <c r="W48" s="35">
        <f>IF(W39="-","-",SUM(W39:W47)*'3k EBIT'!$E$8)</f>
        <v>18.52562220669035</v>
      </c>
      <c r="X48" s="27"/>
      <c r="Y48" s="35">
        <f>IF(Y39="-","-",SUM(Y39:Y47)*'3k EBIT'!$E$8)</f>
        <v>31.869304275553393</v>
      </c>
      <c r="Z48" s="35" t="str">
        <f>IF(Z39="-","-",SUM(Z39:Z47)*'3k EBIT'!$E$8)</f>
        <v>-</v>
      </c>
      <c r="AA48" s="35" t="str">
        <f>IF(AA39="-","-",SUM(AA39:AA47)*'3k EBIT'!$E$8)</f>
        <v>-</v>
      </c>
      <c r="AB48" s="35" t="str">
        <f>IF(AB39="-","-",SUM(AB39:AB47)*'3k EBIT'!$E$8)</f>
        <v>-</v>
      </c>
      <c r="AC48" s="35" t="str">
        <f>IF(AC39="-","-",SUM(AC39:AC47)*'3k EBIT'!$E$8)</f>
        <v>-</v>
      </c>
      <c r="AD48" s="25"/>
    </row>
    <row r="49" spans="1:30" s="26" customFormat="1" ht="11.25" customHeight="1" x14ac:dyDescent="0.15">
      <c r="A49" s="207"/>
      <c r="B49" s="123" t="s">
        <v>251</v>
      </c>
      <c r="C49" s="158" t="s">
        <v>252</v>
      </c>
      <c r="D49" s="121" t="s">
        <v>129</v>
      </c>
      <c r="E49" s="116"/>
      <c r="F49" s="27"/>
      <c r="G49" s="35">
        <f>IF(G39="-","-",SUM(G39:G42,G44:G48)*'3l HAP'!$E$9)</f>
        <v>5.1107746621342898</v>
      </c>
      <c r="H49" s="35">
        <f>IF(H39="-","-",SUM(H39:H42,H44:H48)*'3l HAP'!$E$9)</f>
        <v>4.8172154836004442</v>
      </c>
      <c r="I49" s="35">
        <f>IF(I39="-","-",SUM(I39:I42,I44:I48)*'3l HAP'!$E$9)</f>
        <v>4.8446241263074121</v>
      </c>
      <c r="J49" s="35">
        <f>IF(J39="-","-",SUM(J39:J42,J44:J48)*'3l HAP'!$E$9)</f>
        <v>4.7225667541884739</v>
      </c>
      <c r="K49" s="35">
        <f>IF(K39="-","-",SUM(K39:K42,K44:K48)*'3l HAP'!$E$9)</f>
        <v>5.3344052153118593</v>
      </c>
      <c r="L49" s="35">
        <f>IF(L39="-","-",SUM(L39:L42,L44:L48)*'3l HAP'!$E$9)</f>
        <v>5.2348923046691969</v>
      </c>
      <c r="M49" s="35">
        <f>IF(M39="-","-",SUM(M39:M42,M44:M48)*'3l HAP'!$E$9)</f>
        <v>5.9272479331521328</v>
      </c>
      <c r="N49" s="35">
        <f>IF(N39="-","-",SUM(N39:N42,N44:N48)*'3l HAP'!$E$9)</f>
        <v>6.330630705759356</v>
      </c>
      <c r="O49" s="27"/>
      <c r="P49" s="35">
        <f>IF(P39="-","-",SUM(P39:P42,P44:P48)*'3l HAP'!$E$9)</f>
        <v>6.330630705759356</v>
      </c>
      <c r="Q49" s="35">
        <f>IF(Q39="-","-",SUM(Q39:Q42,Q44:Q48)*'3l HAP'!$E$9)</f>
        <v>7.1407564816701505</v>
      </c>
      <c r="R49" s="35">
        <f>IF(R39="-","-",SUM(R39:R42,R44:R48)*'3l HAP'!$E$9)</f>
        <v>6.8129395900128333</v>
      </c>
      <c r="S49" s="35">
        <f>IF(S39="-","-",SUM(S39:S42,S44:S48)*'3l HAP'!$E$9)</f>
        <v>6.8377383467993056</v>
      </c>
      <c r="T49" s="35">
        <f>IF(T39="-","-",SUM(T39:T42,T44:T48)*'3l HAP'!$E$9)</f>
        <v>6.5125991988354777</v>
      </c>
      <c r="U49" s="35">
        <f>IF(U39="-","-",SUM(U39:U42,U44:U48)*'3l HAP'!$E$9)</f>
        <v>7.1714486768631938</v>
      </c>
      <c r="V49" s="35">
        <f>IF(V39="-","-",SUM(V39:V42,V44:V48)*'3l HAP'!$E$9)</f>
        <v>7.970322599369366</v>
      </c>
      <c r="W49" s="35">
        <f>IF(W39="-","-",SUM(W39:W42,W44:W48)*'3l HAP'!$E$9)</f>
        <v>11.568548485651579</v>
      </c>
      <c r="X49" s="27"/>
      <c r="Y49" s="35">
        <f>IF(Y39="-","-",SUM(Y39:Y42,Y44:Y48)*'3l HAP'!$E$9)</f>
        <v>21.753185173488493</v>
      </c>
      <c r="Z49" s="35" t="str">
        <f>IF(Z39="-","-",SUM(Z39:Z42,Z44:Z48)*'3l HAP'!$E$9)</f>
        <v>-</v>
      </c>
      <c r="AA49" s="35" t="str">
        <f>IF(AA39="-","-",SUM(AA39:AA42,AA44:AA48)*'3l HAP'!$E$9)</f>
        <v>-</v>
      </c>
      <c r="AB49" s="35" t="str">
        <f>IF(AB39="-","-",SUM(AB39:AB42,AB44:AB48)*'3l HAP'!$E$9)</f>
        <v>-</v>
      </c>
      <c r="AC49" s="35" t="str">
        <f>IF(AC39="-","-",SUM(AC39:AC42,AC44:AC48)*'3l HAP'!$E$9)</f>
        <v>-</v>
      </c>
      <c r="AD49" s="25"/>
    </row>
    <row r="50" spans="1:30" s="26" customFormat="1" ht="11.25" customHeight="1" x14ac:dyDescent="0.15">
      <c r="A50" s="207"/>
      <c r="B50" s="123" t="s">
        <v>253</v>
      </c>
      <c r="C50" s="123" t="str">
        <f>B50&amp;"_"&amp;D50</f>
        <v>Total_London</v>
      </c>
      <c r="D50" s="121" t="s">
        <v>129</v>
      </c>
      <c r="E50" s="75"/>
      <c r="F50" s="27"/>
      <c r="G50" s="35">
        <f t="shared" ref="G50:N50" si="6">IF(G39="-","-",SUM(G39:G49))</f>
        <v>461.85256163759794</v>
      </c>
      <c r="H50" s="35">
        <f t="shared" si="6"/>
        <v>442.2521005579344</v>
      </c>
      <c r="I50" s="35">
        <f t="shared" si="6"/>
        <v>457.39185950262163</v>
      </c>
      <c r="J50" s="35">
        <f t="shared" si="6"/>
        <v>448.37384321079111</v>
      </c>
      <c r="K50" s="35">
        <f t="shared" si="6"/>
        <v>477.14191037924701</v>
      </c>
      <c r="L50" s="35">
        <f t="shared" si="6"/>
        <v>471.13695193582373</v>
      </c>
      <c r="M50" s="35">
        <f t="shared" si="6"/>
        <v>522.02894294704379</v>
      </c>
      <c r="N50" s="35">
        <f t="shared" si="6"/>
        <v>549.58374032111647</v>
      </c>
      <c r="O50" s="27"/>
      <c r="P50" s="35">
        <f t="shared" ref="P50:W50" si="7">IF(P39="-","-",SUM(P39:P49))</f>
        <v>549.58374032111647</v>
      </c>
      <c r="Q50" s="35">
        <f t="shared" si="7"/>
        <v>616.57082580096403</v>
      </c>
      <c r="R50" s="35">
        <f t="shared" si="7"/>
        <v>595.58814667334264</v>
      </c>
      <c r="S50" s="35">
        <f t="shared" si="7"/>
        <v>602.19055047316579</v>
      </c>
      <c r="T50" s="35">
        <f t="shared" si="7"/>
        <v>583.15828161420097</v>
      </c>
      <c r="U50" s="35">
        <f t="shared" si="7"/>
        <v>639.16598232458932</v>
      </c>
      <c r="V50" s="35">
        <f t="shared" si="7"/>
        <v>694.31279382179071</v>
      </c>
      <c r="W50" s="35">
        <f t="shared" si="7"/>
        <v>986.60089346652376</v>
      </c>
      <c r="X50" s="27"/>
      <c r="Y50" s="35">
        <f t="shared" ref="Y50:AC50" si="8">IF(Y39="-","-",SUM(Y39:Y49))</f>
        <v>1699.0842963239588</v>
      </c>
      <c r="Z50" s="35" t="str">
        <f t="shared" si="8"/>
        <v>-</v>
      </c>
      <c r="AA50" s="35" t="str">
        <f t="shared" si="8"/>
        <v>-</v>
      </c>
      <c r="AB50" s="35" t="str">
        <f t="shared" si="8"/>
        <v>-</v>
      </c>
      <c r="AC50" s="35" t="str">
        <f t="shared" si="8"/>
        <v>-</v>
      </c>
      <c r="AD50" s="25"/>
    </row>
    <row r="51" spans="1:30" s="26" customFormat="1" ht="11.25" customHeight="1" x14ac:dyDescent="0.15">
      <c r="A51" s="207"/>
      <c r="B51" s="120" t="s">
        <v>244</v>
      </c>
      <c r="C51" s="120" t="s">
        <v>180</v>
      </c>
      <c r="D51" s="122" t="s">
        <v>128</v>
      </c>
      <c r="E51" s="119"/>
      <c r="F51" s="27"/>
      <c r="G51" s="117">
        <f>IF('3a DF'!H122="-","-",'3a DF'!H122)</f>
        <v>192.09639109899021</v>
      </c>
      <c r="H51" s="117">
        <f>'3a DF'!I122</f>
        <v>172.09639109899021</v>
      </c>
      <c r="I51" s="117">
        <f>'3a DF'!J122</f>
        <v>157.94472340778728</v>
      </c>
      <c r="J51" s="117">
        <f>'3a DF'!K122</f>
        <v>149.32122216470631</v>
      </c>
      <c r="K51" s="117">
        <f>'3a DF'!L122</f>
        <v>181.28866099378837</v>
      </c>
      <c r="L51" s="117">
        <f>'3a DF'!M122</f>
        <v>173.4681082335857</v>
      </c>
      <c r="M51" s="117">
        <f>'3a DF'!N122</f>
        <v>192.57295014911693</v>
      </c>
      <c r="N51" s="117">
        <f>'3a DF'!O122</f>
        <v>210.31790737353535</v>
      </c>
      <c r="O51" s="27"/>
      <c r="P51" s="117">
        <f>'3a DF'!Q122</f>
        <v>210.31790737353535</v>
      </c>
      <c r="Q51" s="117">
        <f>'3a DF'!R122</f>
        <v>250.0213295442494</v>
      </c>
      <c r="R51" s="117">
        <f>'3a DF'!S122</f>
        <v>225.96386041290953</v>
      </c>
      <c r="S51" s="117">
        <f>'3a DF'!T122</f>
        <v>218.68062627859607</v>
      </c>
      <c r="T51" s="117">
        <f>'3a DF'!U122</f>
        <v>190.92852083209974</v>
      </c>
      <c r="U51" s="117">
        <f>'3a DF'!V122</f>
        <v>226.63482339640532</v>
      </c>
      <c r="V51" s="117">
        <f>'3a DF'!W122</f>
        <v>284.37901031721771</v>
      </c>
      <c r="W51" s="117">
        <f>'3a DF'!X122</f>
        <v>530.10311425756834</v>
      </c>
      <c r="X51" s="27"/>
      <c r="Y51" s="117">
        <f>'3a DF'!Z122</f>
        <v>1188.5603966764734</v>
      </c>
      <c r="Z51" s="117" t="str">
        <f>'3a DF'!AA122</f>
        <v>-</v>
      </c>
      <c r="AA51" s="117" t="str">
        <f>'3a DF'!AB122</f>
        <v>-</v>
      </c>
      <c r="AB51" s="117" t="str">
        <f>'3a DF'!AC122</f>
        <v>-</v>
      </c>
      <c r="AC51" s="117" t="str">
        <f>'3a DF'!AD122</f>
        <v>-</v>
      </c>
      <c r="AD51" s="25"/>
    </row>
    <row r="52" spans="1:30" s="26" customFormat="1" ht="11.25" customHeight="1" x14ac:dyDescent="0.15">
      <c r="A52" s="207"/>
      <c r="B52" s="120" t="s">
        <v>244</v>
      </c>
      <c r="C52" s="120" t="s">
        <v>181</v>
      </c>
      <c r="D52" s="122" t="s">
        <v>128</v>
      </c>
      <c r="E52" s="119"/>
      <c r="F52" s="27"/>
      <c r="G52" s="117">
        <f>IF('3b CM'!G17="-","-",'3b CM'!G17)</f>
        <v>5.7506409560486027E-2</v>
      </c>
      <c r="H52" s="117">
        <f>'3b CM'!H17</f>
        <v>8.6259614340729041E-2</v>
      </c>
      <c r="I52" s="117">
        <f>'3b CM'!I17</f>
        <v>0.27162214836982868</v>
      </c>
      <c r="J52" s="117">
        <f>'3b CM'!J17</f>
        <v>0.27622619674995474</v>
      </c>
      <c r="K52" s="117">
        <f>'3b CM'!K17</f>
        <v>3.547792248839472</v>
      </c>
      <c r="L52" s="117">
        <f>'3b CM'!L17</f>
        <v>3.4417169788842301</v>
      </c>
      <c r="M52" s="117">
        <f>'3b CM'!M17</f>
        <v>12.060640597709659</v>
      </c>
      <c r="N52" s="117">
        <f>'3b CM'!N17</f>
        <v>11.465188015787197</v>
      </c>
      <c r="O52" s="27"/>
      <c r="P52" s="117">
        <f>'3b CM'!P17</f>
        <v>11.465188015787197</v>
      </c>
      <c r="Q52" s="117">
        <f>'3b CM'!Q17</f>
        <v>15.382265186051335</v>
      </c>
      <c r="R52" s="117">
        <f>'3b CM'!R17</f>
        <v>15.311437840011674</v>
      </c>
      <c r="S52" s="117">
        <f>'3b CM'!S17</f>
        <v>18.362914083511907</v>
      </c>
      <c r="T52" s="117">
        <f>'3b CM'!T17</f>
        <v>19.465037159322346</v>
      </c>
      <c r="U52" s="117">
        <f>'3b CM'!U17</f>
        <v>14.847761612022696</v>
      </c>
      <c r="V52" s="117">
        <f>'3b CM'!V17</f>
        <v>15.228461879286145</v>
      </c>
      <c r="W52" s="117">
        <f>'3b CM'!W17</f>
        <v>9.6491559997748109</v>
      </c>
      <c r="X52" s="27"/>
      <c r="Y52" s="117">
        <f>'3b CM'!Y17</f>
        <v>12.224677338142028</v>
      </c>
      <c r="Z52" s="117" t="str">
        <f>'3b CM'!Z17</f>
        <v>-</v>
      </c>
      <c r="AA52" s="117" t="str">
        <f>'3b CM'!AA17</f>
        <v>-</v>
      </c>
      <c r="AB52" s="117" t="str">
        <f>'3b CM'!AB17</f>
        <v>-</v>
      </c>
      <c r="AC52" s="117" t="str">
        <f>'3b CM'!AC17</f>
        <v>-</v>
      </c>
      <c r="AD52" s="25"/>
    </row>
    <row r="53" spans="1:30" s="26" customFormat="1" ht="11.25" customHeight="1" x14ac:dyDescent="0.15">
      <c r="A53" s="207"/>
      <c r="B53" s="120" t="s">
        <v>245</v>
      </c>
      <c r="C53" s="120" t="s">
        <v>182</v>
      </c>
      <c r="D53" s="122" t="s">
        <v>128</v>
      </c>
      <c r="E53" s="119"/>
      <c r="F53" s="27"/>
      <c r="G53" s="117" t="str">
        <f>IF('3c AA'!J58="-","-",'3c AA'!J58)</f>
        <v>-</v>
      </c>
      <c r="H53" s="117" t="str">
        <f>IF('3c AA'!K58="-","-",'3c AA'!K58)</f>
        <v>-</v>
      </c>
      <c r="I53" s="117" t="str">
        <f>IF('3c AA'!L58="-","-",'3c AA'!L58)</f>
        <v>-</v>
      </c>
      <c r="J53" s="117" t="str">
        <f>IF('3c AA'!M58="-","-",'3c AA'!M58)</f>
        <v>-</v>
      </c>
      <c r="K53" s="117" t="str">
        <f>IF('3c AA'!N58="-","-",'3c AA'!N58)</f>
        <v>-</v>
      </c>
      <c r="L53" s="117" t="str">
        <f>IF('3c AA'!O58="-","-",'3c AA'!O58)</f>
        <v>-</v>
      </c>
      <c r="M53" s="117" t="str">
        <f>IF('3c AA'!P58="-","-",'3c AA'!P58)</f>
        <v>-</v>
      </c>
      <c r="N53" s="117" t="str">
        <f>IF('3c AA'!Q58="-","-",'3c AA'!Q58)</f>
        <v>-</v>
      </c>
      <c r="O53" s="27"/>
      <c r="P53" s="117" t="str">
        <f>IF('3c AA'!S58="-","-",'3c AA'!S58)</f>
        <v>-</v>
      </c>
      <c r="Q53" s="117" t="str">
        <f>IF('3c AA'!T58="-","-",'3c AA'!T58)</f>
        <v>-</v>
      </c>
      <c r="R53" s="117" t="str">
        <f>IF('3c AA'!U58="-","-",'3c AA'!U58)</f>
        <v>-</v>
      </c>
      <c r="S53" s="117" t="str">
        <f>IF('3c AA'!V58="-","-",'3c AA'!V58)</f>
        <v>-</v>
      </c>
      <c r="T53" s="117">
        <f>IF('3c AA'!W58="-","-",'3c AA'!W58)</f>
        <v>4.6588267577428137</v>
      </c>
      <c r="U53" s="117">
        <f>IF('3c AA'!X58="-","-",'3c AA'!X58)</f>
        <v>9.9756950960531068</v>
      </c>
      <c r="V53" s="117">
        <f>IF('3c AA'!Y58="-","-",'3c AA'!Y58)</f>
        <v>4.43</v>
      </c>
      <c r="W53" s="117" t="str">
        <f>IF('3c AA'!Z58="-","-",'3c AA'!Z58)</f>
        <v>-</v>
      </c>
      <c r="X53" s="27"/>
      <c r="Y53" s="117">
        <f>IF('3c AA'!AB58="-","-",'3c AA'!AB58)</f>
        <v>21.332768003659304</v>
      </c>
      <c r="Z53" s="117" t="str">
        <f>IF('3c AA'!AC58="-","-",'3c AA'!AC58)</f>
        <v>-</v>
      </c>
      <c r="AA53" s="117" t="str">
        <f>IF('3c AA'!AD58="-","-",'3c AA'!AD58)</f>
        <v>-</v>
      </c>
      <c r="AB53" s="117" t="str">
        <f>IF('3c AA'!AE58="-","-",'3c AA'!AE58)</f>
        <v>-</v>
      </c>
      <c r="AC53" s="117" t="str">
        <f>IF('3c AA'!AF58="-","-",'3c AA'!AF58)</f>
        <v>-</v>
      </c>
      <c r="AD53" s="25"/>
    </row>
    <row r="54" spans="1:30" s="26" customFormat="1" ht="11.25" customHeight="1" x14ac:dyDescent="0.15">
      <c r="A54" s="207"/>
      <c r="B54" s="120" t="s">
        <v>246</v>
      </c>
      <c r="C54" s="120" t="s">
        <v>183</v>
      </c>
      <c r="D54" s="122" t="s">
        <v>128</v>
      </c>
      <c r="E54" s="119"/>
      <c r="F54" s="27"/>
      <c r="G54" s="117">
        <f>IF('3d PC'!G18="-","-",'3d PC'!G18)</f>
        <v>68.565747177307713</v>
      </c>
      <c r="H54" s="117">
        <f>'3d PC'!H18</f>
        <v>68.545500105325445</v>
      </c>
      <c r="I54" s="117">
        <f>'3d PC'!I18</f>
        <v>83.614769633672708</v>
      </c>
      <c r="J54" s="117">
        <f>'3d PC'!J18</f>
        <v>83.537929133537489</v>
      </c>
      <c r="K54" s="117">
        <f>'3d PC'!K18</f>
        <v>88.91797420411342</v>
      </c>
      <c r="L54" s="117">
        <f>'3d PC'!L18</f>
        <v>89.232725169567033</v>
      </c>
      <c r="M54" s="117">
        <f>'3d PC'!M18</f>
        <v>103.20523416154967</v>
      </c>
      <c r="N54" s="117">
        <f>'3d PC'!N18</f>
        <v>103.27474890235051</v>
      </c>
      <c r="O54" s="27"/>
      <c r="P54" s="117">
        <f>'3d PC'!P18</f>
        <v>103.27474890235051</v>
      </c>
      <c r="Q54" s="117">
        <f>'3d PC'!Q18</f>
        <v>110.40834451903547</v>
      </c>
      <c r="R54" s="117">
        <f>'3d PC'!R18</f>
        <v>111.72002066613638</v>
      </c>
      <c r="S54" s="117">
        <f>'3d PC'!S18</f>
        <v>114.92100619219393</v>
      </c>
      <c r="T54" s="117">
        <f>'3d PC'!T18</f>
        <v>114.44093718956309</v>
      </c>
      <c r="U54" s="117">
        <f>'3d PC'!U18</f>
        <v>121.08265454459803</v>
      </c>
      <c r="V54" s="117">
        <f>'3d PC'!V18</f>
        <v>120.48875645470467</v>
      </c>
      <c r="W54" s="117">
        <f>'3d PC'!W18</f>
        <v>126.60981518104413</v>
      </c>
      <c r="X54" s="27"/>
      <c r="Y54" s="117">
        <f>'3d PC'!Y18</f>
        <v>125.53404322940914</v>
      </c>
      <c r="Z54" s="117" t="str">
        <f>'3d PC'!Z18</f>
        <v>-</v>
      </c>
      <c r="AA54" s="117" t="str">
        <f>'3d PC'!AA18</f>
        <v>-</v>
      </c>
      <c r="AB54" s="117" t="str">
        <f>'3d PC'!AB18</f>
        <v>-</v>
      </c>
      <c r="AC54" s="117" t="str">
        <f>'3d PC'!AC18</f>
        <v>-</v>
      </c>
      <c r="AD54" s="25"/>
    </row>
    <row r="55" spans="1:30" s="26" customFormat="1" ht="11.25" customHeight="1" x14ac:dyDescent="0.15">
      <c r="A55" s="207"/>
      <c r="B55" s="120" t="s">
        <v>247</v>
      </c>
      <c r="C55" s="120" t="s">
        <v>184</v>
      </c>
      <c r="D55" s="122" t="s">
        <v>128</v>
      </c>
      <c r="E55" s="119"/>
      <c r="F55" s="27"/>
      <c r="G55" s="117">
        <f>IF('3e NC-Elec'!H32="-","-",'3e NC-Elec'!H32)</f>
        <v>161.57721102085605</v>
      </c>
      <c r="H55" s="117">
        <f>'3e NC-Elec'!I32</f>
        <v>162.32987044129305</v>
      </c>
      <c r="I55" s="117">
        <f>'3e NC-Elec'!J32</f>
        <v>154.84449600166258</v>
      </c>
      <c r="J55" s="117">
        <f>'3e NC-Elec'!K32</f>
        <v>154.27839463307734</v>
      </c>
      <c r="K55" s="117">
        <f>'3e NC-Elec'!L32</f>
        <v>151.73200363701548</v>
      </c>
      <c r="L55" s="117">
        <f>'3e NC-Elec'!M32</f>
        <v>152.63430235768783</v>
      </c>
      <c r="M55" s="117">
        <f>'3e NC-Elec'!N32</f>
        <v>146.06936183262013</v>
      </c>
      <c r="N55" s="117">
        <f>'3e NC-Elec'!O32</f>
        <v>145.6662859118874</v>
      </c>
      <c r="O55" s="27"/>
      <c r="P55" s="117">
        <f>'3e NC-Elec'!Q32</f>
        <v>145.6662859118874</v>
      </c>
      <c r="Q55" s="117">
        <f>'3e NC-Elec'!R32</f>
        <v>164.45778617802256</v>
      </c>
      <c r="R55" s="117">
        <f>'3e NC-Elec'!S32</f>
        <v>166.20889591530698</v>
      </c>
      <c r="S55" s="117">
        <f>'3e NC-Elec'!T32</f>
        <v>167.84962473614425</v>
      </c>
      <c r="T55" s="117">
        <f>'3e NC-Elec'!U32</f>
        <v>171.39474956613472</v>
      </c>
      <c r="U55" s="117">
        <f>'3e NC-Elec'!V32</f>
        <v>175.72271606821317</v>
      </c>
      <c r="V55" s="117">
        <f>'3e NC-Elec'!W32</f>
        <v>175.84932890318342</v>
      </c>
      <c r="W55" s="117">
        <f>'3e NC-Elec'!X32</f>
        <v>229.61176824201448</v>
      </c>
      <c r="X55" s="27"/>
      <c r="Y55" s="117">
        <f>'3e NC-Elec'!Z32</f>
        <v>235.01711092561348</v>
      </c>
      <c r="Z55" s="117" t="str">
        <f>'3e NC-Elec'!AA32</f>
        <v>-</v>
      </c>
      <c r="AA55" s="117" t="str">
        <f>'3e NC-Elec'!AB32</f>
        <v>-</v>
      </c>
      <c r="AB55" s="117" t="str">
        <f>'3e NC-Elec'!AC32</f>
        <v>-</v>
      </c>
      <c r="AC55" s="117" t="str">
        <f>'3e NC-Elec'!AD32</f>
        <v>-</v>
      </c>
      <c r="AD55" s="25"/>
    </row>
    <row r="56" spans="1:30" s="26" customFormat="1" ht="11.25" x14ac:dyDescent="0.15">
      <c r="A56" s="207"/>
      <c r="B56" s="120" t="s">
        <v>248</v>
      </c>
      <c r="C56" s="120" t="s">
        <v>185</v>
      </c>
      <c r="D56" s="122" t="s">
        <v>128</v>
      </c>
      <c r="E56" s="119"/>
      <c r="F56" s="27"/>
      <c r="G56" s="117">
        <f>IF('3g CPIH'!C$17="-","-",'3h OC '!$E$8*('3g CPIH'!C$17/'3g CPIH'!$G$17))</f>
        <v>76.502677103718199</v>
      </c>
      <c r="H56" s="117">
        <f>IF('3g CPIH'!D$17="-","-",'3h OC '!$E$8*('3g CPIH'!D$17/'3g CPIH'!$G$17))</f>
        <v>76.655835616438353</v>
      </c>
      <c r="I56" s="117">
        <f>IF('3g CPIH'!E$17="-","-",'3h OC '!$E$8*('3g CPIH'!E$17/'3g CPIH'!$G$17))</f>
        <v>76.885573385518597</v>
      </c>
      <c r="J56" s="117">
        <f>IF('3g CPIH'!F$17="-","-",'3h OC '!$E$8*('3g CPIH'!F$17/'3g CPIH'!$G$17))</f>
        <v>77.345048923679059</v>
      </c>
      <c r="K56" s="117">
        <f>IF('3g CPIH'!G$17="-","-",'3h OC '!$E$8*('3g CPIH'!G$17/'3g CPIH'!$G$17))</f>
        <v>78.263999999999996</v>
      </c>
      <c r="L56" s="117">
        <f>IF('3g CPIH'!H$17="-","-",'3h OC '!$E$8*('3g CPIH'!H$17/'3g CPIH'!$G$17))</f>
        <v>79.259530332681024</v>
      </c>
      <c r="M56" s="117">
        <f>IF('3g CPIH'!I$17="-","-",'3h OC '!$E$8*('3g CPIH'!I$17/'3g CPIH'!$G$17))</f>
        <v>80.408219178082177</v>
      </c>
      <c r="N56" s="117">
        <f>IF('3g CPIH'!J$17="-","-",'3h OC '!$E$8*('3g CPIH'!J$17/'3g CPIH'!$G$17))</f>
        <v>81.097432485322898</v>
      </c>
      <c r="O56" s="27"/>
      <c r="P56" s="117">
        <f>IF('3g CPIH'!L$17="-","-",'3h OC '!$E$8*('3g CPIH'!L$17/'3g CPIH'!$G$17))</f>
        <v>81.097432485322898</v>
      </c>
      <c r="Q56" s="117">
        <f>IF('3g CPIH'!M$17="-","-",'3h OC '!$E$8*('3g CPIH'!M$17/'3g CPIH'!$G$17))</f>
        <v>82.016383561643835</v>
      </c>
      <c r="R56" s="117">
        <f>IF('3g CPIH'!N$17="-","-",'3h OC '!$E$8*('3g CPIH'!N$17/'3g CPIH'!$G$17))</f>
        <v>82.62901761252445</v>
      </c>
      <c r="S56" s="117">
        <f>IF('3g CPIH'!O$17="-","-",'3h OC '!$E$8*('3g CPIH'!O$17/'3g CPIH'!$G$17))</f>
        <v>83.088493150684926</v>
      </c>
      <c r="T56" s="117">
        <f>IF('3g CPIH'!P$17="-","-",'3h OC '!$E$8*('3g CPIH'!P$17/'3g CPIH'!$G$17))</f>
        <v>83.318230919765156</v>
      </c>
      <c r="U56" s="117">
        <f>IF('3g CPIH'!Q$17="-","-",'3h OC '!$E$8*('3g CPIH'!Q$17/'3g CPIH'!$G$17))</f>
        <v>83.777706457925632</v>
      </c>
      <c r="V56" s="117">
        <f>IF('3g CPIH'!R$17="-","-",'3h OC '!$E$8*('3g CPIH'!R$17/'3g CPIH'!$G$17))</f>
        <v>85.309291585127198</v>
      </c>
      <c r="W56" s="117">
        <f>IF('3g CPIH'!S$17="-","-",'3h OC '!$E$8*('3g CPIH'!S$17/'3g CPIH'!$G$17))</f>
        <v>87.836407045009793</v>
      </c>
      <c r="X56" s="27"/>
      <c r="Y56" s="117">
        <f>IF('3g CPIH'!U$17="-","-",'3h OC '!$E$8*('3g CPIH'!U$17/'3g CPIH'!$G$17))</f>
        <v>92.278003913894324</v>
      </c>
      <c r="Z56" s="117" t="str">
        <f>IF('3g CPIH'!V$17="-","-",'3h OC '!$E$8*('3g CPIH'!V$17/'3g CPIH'!$G$17))</f>
        <v>-</v>
      </c>
      <c r="AA56" s="117" t="str">
        <f>IF('3g CPIH'!W$17="-","-",'3h OC '!$E$8*('3g CPIH'!W$17/'3g CPIH'!$G$17))</f>
        <v>-</v>
      </c>
      <c r="AB56" s="117" t="str">
        <f>IF('3g CPIH'!X$17="-","-",'3h OC '!$E$8*('3g CPIH'!X$17/'3g CPIH'!$G$17))</f>
        <v>-</v>
      </c>
      <c r="AC56" s="117" t="str">
        <f>IF('3g CPIH'!Y$17="-","-",'3h OC '!$E$8*('3g CPIH'!Y$17/'3g CPIH'!$G$17))</f>
        <v>-</v>
      </c>
      <c r="AD56" s="25"/>
    </row>
    <row r="57" spans="1:30" s="26" customFormat="1" ht="11.25" x14ac:dyDescent="0.15">
      <c r="A57" s="207"/>
      <c r="B57" s="120" t="s">
        <v>248</v>
      </c>
      <c r="C57" s="120" t="s">
        <v>186</v>
      </c>
      <c r="D57" s="122" t="s">
        <v>128</v>
      </c>
      <c r="E57" s="119"/>
      <c r="F57" s="27"/>
      <c r="G57" s="117" t="s">
        <v>249</v>
      </c>
      <c r="H57" s="117" t="s">
        <v>249</v>
      </c>
      <c r="I57" s="117" t="s">
        <v>249</v>
      </c>
      <c r="J57" s="117" t="s">
        <v>249</v>
      </c>
      <c r="K57" s="117">
        <f>IF('3i SMNCC'!G$50="-","-",'3i SMNCC'!G$50)</f>
        <v>0</v>
      </c>
      <c r="L57" s="117">
        <f>IF('3i SMNCC'!H$50="-","-",'3i SMNCC'!H$50)</f>
        <v>-0.18995111249132623</v>
      </c>
      <c r="M57" s="117">
        <f>IF('3i SMNCC'!I$50="-","-",'3i SMNCC'!I$50)</f>
        <v>2.3898870370752556</v>
      </c>
      <c r="N57" s="117">
        <f>IF('3i SMNCC'!J$50="-","-",'3i SMNCC'!J$50)</f>
        <v>11.485481460604181</v>
      </c>
      <c r="O57" s="27"/>
      <c r="P57" s="117">
        <f>IF('3i SMNCC'!L$50="-","-",'3i SMNCC'!L$50)</f>
        <v>11.485481460604181</v>
      </c>
      <c r="Q57" s="117">
        <f>IF('3i SMNCC'!M$50="-","-",'3i SMNCC'!M$50)</f>
        <v>13.905095596481768</v>
      </c>
      <c r="R57" s="117">
        <f>IF('3i SMNCC'!N$50="-","-",'3i SMNCC'!N$50)</f>
        <v>14.008016342776511</v>
      </c>
      <c r="S57" s="117">
        <f>IF('3i SMNCC'!O$50="-","-",'3i SMNCC'!O$50)</f>
        <v>16.592254432324484</v>
      </c>
      <c r="T57" s="117">
        <f>IF('3i SMNCC'!P$50="-","-",'3i SMNCC'!P$50)</f>
        <v>16.855736391237045</v>
      </c>
      <c r="U57" s="117">
        <f>IF('3i SMNCC'!Q$50="-","-",'3i SMNCC'!Q$50)</f>
        <v>16.48610584262476</v>
      </c>
      <c r="V57" s="117">
        <f>IF('3i SMNCC'!R$50="-","-",'3i SMNCC'!R$50)</f>
        <v>16.529685824397358</v>
      </c>
      <c r="W57" s="117">
        <f>IF('3i SMNCC'!S$50="-","-",'3i SMNCC'!S$50)</f>
        <v>15.149258026029946</v>
      </c>
      <c r="X57" s="27"/>
      <c r="Y57" s="117">
        <f>IF('3i SMNCC'!U$50="-","-",'3i SMNCC'!U$50)</f>
        <v>16.072618119862021</v>
      </c>
      <c r="Z57" s="117" t="str">
        <f>IF('3i SMNCC'!V$50="-","-",'3i SMNCC'!V$50)</f>
        <v>-</v>
      </c>
      <c r="AA57" s="117" t="str">
        <f>IF('3i SMNCC'!W$50="-","-",'3i SMNCC'!W$50)</f>
        <v>-</v>
      </c>
      <c r="AB57" s="117" t="str">
        <f>IF('3i SMNCC'!X$50="-","-",'3i SMNCC'!X$50)</f>
        <v>-</v>
      </c>
      <c r="AC57" s="117" t="str">
        <f>IF('3i SMNCC'!Y$50="-","-",'3i SMNCC'!Y$50)</f>
        <v>-</v>
      </c>
      <c r="AD57" s="25"/>
    </row>
    <row r="58" spans="1:30" s="26" customFormat="1" ht="12.6" customHeight="1" x14ac:dyDescent="0.15">
      <c r="A58" s="207"/>
      <c r="B58" s="120" t="s">
        <v>248</v>
      </c>
      <c r="C58" s="120" t="s">
        <v>187</v>
      </c>
      <c r="D58" s="122" t="s">
        <v>128</v>
      </c>
      <c r="E58" s="119"/>
      <c r="F58" s="27"/>
      <c r="G58" s="117">
        <f>IF('3g CPIH'!C$17="-","-",'3j PAAC PAP'!$G$10*('3g CPIH'!C$17/'3g CPIH'!$G$17))</f>
        <v>3.3460635029354204</v>
      </c>
      <c r="H58" s="117">
        <f>IF('3g CPIH'!D$17="-","-",'3j PAAC PAP'!$G$10*('3g CPIH'!D$17/'3g CPIH'!$G$17))</f>
        <v>3.3527623287671227</v>
      </c>
      <c r="I58" s="117">
        <f>IF('3g CPIH'!E$17="-","-",'3j PAAC PAP'!$G$10*('3g CPIH'!E$17/'3g CPIH'!$G$17))</f>
        <v>3.3628105675146771</v>
      </c>
      <c r="J58" s="117">
        <f>IF('3g CPIH'!F$17="-","-",'3j PAAC PAP'!$G$10*('3g CPIH'!F$17/'3g CPIH'!$G$17))</f>
        <v>3.3829070450097847</v>
      </c>
      <c r="K58" s="117">
        <f>IF('3g CPIH'!G$17="-","-",'3j PAAC PAP'!$G$10*('3g CPIH'!G$17/'3g CPIH'!$G$17))</f>
        <v>3.4230999999999998</v>
      </c>
      <c r="L58" s="117">
        <f>IF('3g CPIH'!H$17="-","-",'3j PAAC PAP'!$G$10*('3g CPIH'!H$17/'3g CPIH'!$G$17))</f>
        <v>3.4666423679060667</v>
      </c>
      <c r="M58" s="117">
        <f>IF('3g CPIH'!I$17="-","-",'3j PAAC PAP'!$G$10*('3g CPIH'!I$17/'3g CPIH'!$G$17))</f>
        <v>3.516883561643835</v>
      </c>
      <c r="N58" s="117">
        <f>IF('3g CPIH'!J$17="-","-",'3j PAAC PAP'!$G$10*('3g CPIH'!J$17/'3g CPIH'!$G$17))</f>
        <v>3.547028277886497</v>
      </c>
      <c r="O58" s="27"/>
      <c r="P58" s="117">
        <f>IF('3g CPIH'!L$17="-","-",'3j PAAC PAP'!$G$10*('3g CPIH'!L$17/'3g CPIH'!$G$17))</f>
        <v>3.547028277886497</v>
      </c>
      <c r="Q58" s="117">
        <f>IF('3g CPIH'!M$17="-","-",'3j PAAC PAP'!$G$10*('3g CPIH'!M$17/'3g CPIH'!$G$17))</f>
        <v>3.5872212328767121</v>
      </c>
      <c r="R58" s="117">
        <f>IF('3g CPIH'!N$17="-","-",'3j PAAC PAP'!$G$10*('3g CPIH'!N$17/'3g CPIH'!$G$17))</f>
        <v>3.6140165362035224</v>
      </c>
      <c r="S58" s="117">
        <f>IF('3g CPIH'!O$17="-","-",'3j PAAC PAP'!$G$10*('3g CPIH'!O$17/'3g CPIH'!$G$17))</f>
        <v>3.6341130136986299</v>
      </c>
      <c r="T58" s="117">
        <f>IF('3g CPIH'!P$17="-","-",'3j PAAC PAP'!$G$10*('3g CPIH'!P$17/'3g CPIH'!$G$17))</f>
        <v>3.6441612524461835</v>
      </c>
      <c r="U58" s="117">
        <f>IF('3g CPIH'!Q$17="-","-",'3j PAAC PAP'!$G$10*('3g CPIH'!Q$17/'3g CPIH'!$G$17))</f>
        <v>3.6642577299412915</v>
      </c>
      <c r="V58" s="117">
        <f>IF('3g CPIH'!R$17="-","-",'3j PAAC PAP'!$G$10*('3g CPIH'!R$17/'3g CPIH'!$G$17))</f>
        <v>3.7312459882583173</v>
      </c>
      <c r="W58" s="117">
        <f>IF('3g CPIH'!S$17="-","-",'3j PAAC PAP'!$G$10*('3g CPIH'!S$17/'3g CPIH'!$G$17))</f>
        <v>3.8417766144814092</v>
      </c>
      <c r="X58" s="27"/>
      <c r="Y58" s="117">
        <f>IF('3g CPIH'!U$17="-","-",'3j PAAC PAP'!$G$10*('3g CPIH'!U$17/'3g CPIH'!$G$17))</f>
        <v>4.0360425636007822</v>
      </c>
      <c r="Z58" s="117" t="str">
        <f>IF('3g CPIH'!V$17="-","-",'3j PAAC PAP'!$G$10*('3g CPIH'!V$17/'3g CPIH'!$G$17))</f>
        <v>-</v>
      </c>
      <c r="AA58" s="117" t="str">
        <f>IF('3g CPIH'!W$17="-","-",'3j PAAC PAP'!$G$10*('3g CPIH'!W$17/'3g CPIH'!$G$17))</f>
        <v>-</v>
      </c>
      <c r="AB58" s="117" t="str">
        <f>IF('3g CPIH'!X$17="-","-",'3j PAAC PAP'!$G$10*('3g CPIH'!X$17/'3g CPIH'!$G$17))</f>
        <v>-</v>
      </c>
      <c r="AC58" s="117" t="str">
        <f>IF('3g CPIH'!Y$17="-","-",'3j PAAC PAP'!$G$10*('3g CPIH'!Y$17/'3g CPIH'!$G$17))</f>
        <v>-</v>
      </c>
      <c r="AD58" s="25"/>
    </row>
    <row r="59" spans="1:30" s="26" customFormat="1" ht="11.25" x14ac:dyDescent="0.15">
      <c r="A59" s="207"/>
      <c r="B59" s="120" t="s">
        <v>248</v>
      </c>
      <c r="C59" s="120" t="s">
        <v>188</v>
      </c>
      <c r="D59" s="122" t="s">
        <v>128</v>
      </c>
      <c r="E59" s="119"/>
      <c r="F59" s="27"/>
      <c r="G59" s="117">
        <f>IF(G51="-","-",SUM(G51:G57)*'3j PAAC PAP'!$G$28)</f>
        <v>2.42117293226184</v>
      </c>
      <c r="H59" s="117">
        <f>IF(H51="-","-",SUM(H51:H57)*'3j PAAC PAP'!$G$28)</f>
        <v>2.3285310612779861</v>
      </c>
      <c r="I59" s="117">
        <f>IF(I51="-","-",SUM(I51:I57)*'3j PAAC PAP'!$G$28)</f>
        <v>2.2986659899368114</v>
      </c>
      <c r="J59" s="117">
        <f>IF(J51="-","-",SUM(J51:J57)*'3j PAAC PAP'!$G$28)</f>
        <v>2.2559393173851952</v>
      </c>
      <c r="K59" s="117">
        <f>IF(K51="-","-",SUM(K51:K57)*'3j PAAC PAP'!$G$28)</f>
        <v>2.4452045924805552</v>
      </c>
      <c r="L59" s="117">
        <f>IF(L51="-","-",SUM(L51:L57)*'3j PAAC PAP'!$G$28)</f>
        <v>2.4165465807334248</v>
      </c>
      <c r="M59" s="117">
        <f>IF(M51="-","-",SUM(M51:M57)*'3j PAAC PAP'!$G$28)</f>
        <v>2.6051723460091711</v>
      </c>
      <c r="N59" s="117">
        <f>IF(N51="-","-",SUM(N51:N57)*'3j PAAC PAP'!$G$28)</f>
        <v>2.7342923923016125</v>
      </c>
      <c r="O59" s="27"/>
      <c r="P59" s="117">
        <f>IF(P51="-","-",SUM(P51:P57)*'3j PAAC PAP'!$G$28)</f>
        <v>2.7342923923016125</v>
      </c>
      <c r="Q59" s="117">
        <f>IF(Q51="-","-",SUM(Q51:Q57)*'3j PAAC PAP'!$G$28)</f>
        <v>3.0880721070579402</v>
      </c>
      <c r="R59" s="117">
        <f>IF(R51="-","-",SUM(R51:R57)*'3j PAAC PAP'!$G$28)</f>
        <v>2.9892934216250366</v>
      </c>
      <c r="S59" s="117">
        <f>IF(S51="-","-",SUM(S51:S57)*'3j PAAC PAP'!$G$28)</f>
        <v>3.0070283362117527</v>
      </c>
      <c r="T59" s="117">
        <f>IF(T51="-","-",SUM(T51:T57)*'3j PAAC PAP'!$G$28)</f>
        <v>2.9175551364122083</v>
      </c>
      <c r="U59" s="117">
        <f>IF(U51="-","-",SUM(U51:U57)*'3j PAAC PAP'!$G$28)</f>
        <v>3.1479523054886087</v>
      </c>
      <c r="V59" s="117">
        <f>IF(V51="-","-",SUM(V51:V57)*'3j PAAC PAP'!$G$28)</f>
        <v>3.4085493527148509</v>
      </c>
      <c r="W59" s="117">
        <f>IF(W51="-","-",SUM(W51:W57)*'3j PAAC PAP'!$G$28)</f>
        <v>4.8489495040194974</v>
      </c>
      <c r="X59" s="27"/>
      <c r="Y59" s="117">
        <f>IF(Y51="-","-",SUM(Y51:Y57)*'3j PAAC PAP'!$G$28)</f>
        <v>8.2082092267770381</v>
      </c>
      <c r="Z59" s="117" t="str">
        <f>IF(Z51="-","-",SUM(Z51:Z57)*'3j PAAC PAP'!$G$28)</f>
        <v>-</v>
      </c>
      <c r="AA59" s="117" t="str">
        <f>IF(AA51="-","-",SUM(AA51:AA57)*'3j PAAC PAP'!$G$28)</f>
        <v>-</v>
      </c>
      <c r="AB59" s="117" t="str">
        <f>IF(AB51="-","-",SUM(AB51:AB57)*'3j PAAC PAP'!$G$28)</f>
        <v>-</v>
      </c>
      <c r="AC59" s="117" t="str">
        <f>IF(AC51="-","-",SUM(AC51:AC57)*'3j PAAC PAP'!$G$28)</f>
        <v>-</v>
      </c>
      <c r="AD59" s="25"/>
    </row>
    <row r="60" spans="1:30" s="26" customFormat="1" ht="11.25" customHeight="1" x14ac:dyDescent="0.15">
      <c r="A60" s="207"/>
      <c r="B60" s="120" t="s">
        <v>189</v>
      </c>
      <c r="C60" s="120" t="s">
        <v>250</v>
      </c>
      <c r="D60" s="122" t="s">
        <v>128</v>
      </c>
      <c r="E60" s="119"/>
      <c r="F60" s="27"/>
      <c r="G60" s="117">
        <f>IF(G51="-","-",SUM(G51:G59)*'3k EBIT'!$E$8)</f>
        <v>9.7724491867493608</v>
      </c>
      <c r="H60" s="117">
        <f>IF(H51="-","-",SUM(H51:H59)*'3k EBIT'!$E$8)</f>
        <v>9.4011332703602726</v>
      </c>
      <c r="I60" s="117">
        <f>IF(I51="-","-",SUM(I51:I59)*'3k EBIT'!$E$8)</f>
        <v>9.2815845008522686</v>
      </c>
      <c r="J60" s="117">
        <f>IF(J51="-","-",SUM(J51:J59)*'3k EBIT'!$E$8)</f>
        <v>9.1106620224771628</v>
      </c>
      <c r="K60" s="117">
        <f>IF(K51="-","-",SUM(K51:K59)*'3k EBIT'!$E$8)</f>
        <v>9.8702956725773632</v>
      </c>
      <c r="L60" s="117">
        <f>IF(L51="-","-",SUM(L51:L59)*'3k EBIT'!$E$8)</f>
        <v>9.7562352977568736</v>
      </c>
      <c r="M60" s="117">
        <f>IF(M51="-","-",SUM(M51:M59)*'3k EBIT'!$E$8)</f>
        <v>10.513499460794213</v>
      </c>
      <c r="N60" s="117">
        <f>IF(N51="-","-",SUM(N51:N59)*'3k EBIT'!$E$8)</f>
        <v>11.031787449827478</v>
      </c>
      <c r="O60" s="27"/>
      <c r="P60" s="117">
        <f>IF(P51="-","-",SUM(P51:P59)*'3k EBIT'!$E$8)</f>
        <v>11.031787449827478</v>
      </c>
      <c r="Q60" s="117">
        <f>IF(Q51="-","-",SUM(Q51:Q59)*'3k EBIT'!$E$8)</f>
        <v>12.451038331819513</v>
      </c>
      <c r="R60" s="117">
        <f>IF(R51="-","-",SUM(R51:R59)*'3k EBIT'!$E$8)</f>
        <v>12.055506213821465</v>
      </c>
      <c r="S60" s="117">
        <f>IF(S51="-","-",SUM(S51:S59)*'3k EBIT'!$E$8)</f>
        <v>12.127003214406152</v>
      </c>
      <c r="T60" s="117">
        <f>IF(T51="-","-",SUM(T51:T59)*'3k EBIT'!$E$8)</f>
        <v>11.768456890805084</v>
      </c>
      <c r="U60" s="117">
        <f>IF(U51="-","-",SUM(U51:U59)*'3k EBIT'!$E$8)</f>
        <v>12.692618787695785</v>
      </c>
      <c r="V60" s="117">
        <f>IF(V51="-","-",SUM(V51:V59)*'3k EBIT'!$E$8)</f>
        <v>13.738774669345105</v>
      </c>
      <c r="W60" s="117">
        <f>IF(W51="-","-",SUM(W51:W59)*'3k EBIT'!$E$8)</f>
        <v>19.516169942641046</v>
      </c>
      <c r="X60" s="27"/>
      <c r="Y60" s="117">
        <f>IF(Y51="-","-",SUM(Y51:Y59)*'3k EBIT'!$E$8)</f>
        <v>32.988814634110255</v>
      </c>
      <c r="Z60" s="117" t="str">
        <f>IF(Z51="-","-",SUM(Z51:Z59)*'3k EBIT'!$E$8)</f>
        <v>-</v>
      </c>
      <c r="AA60" s="117" t="str">
        <f>IF(AA51="-","-",SUM(AA51:AA59)*'3k EBIT'!$E$8)</f>
        <v>-</v>
      </c>
      <c r="AB60" s="117" t="str">
        <f>IF(AB51="-","-",SUM(AB51:AB59)*'3k EBIT'!$E$8)</f>
        <v>-</v>
      </c>
      <c r="AC60" s="117" t="str">
        <f>IF(AC51="-","-",SUM(AC51:AC59)*'3k EBIT'!$E$8)</f>
        <v>-</v>
      </c>
      <c r="AD60" s="25"/>
    </row>
    <row r="61" spans="1:30" s="26" customFormat="1" ht="11.25" customHeight="1" x14ac:dyDescent="0.15">
      <c r="A61" s="207"/>
      <c r="B61" s="120" t="s">
        <v>251</v>
      </c>
      <c r="C61" s="156" t="s">
        <v>252</v>
      </c>
      <c r="D61" s="122" t="s">
        <v>128</v>
      </c>
      <c r="E61" s="118"/>
      <c r="F61" s="27"/>
      <c r="G61" s="117">
        <f>IF(G51="-","-",SUM(G51:G54,G56:G60)*'3l HAP'!$E$9)</f>
        <v>5.1647885505121121</v>
      </c>
      <c r="H61" s="117">
        <f>IF(H51="-","-",SUM(H51:H54,H56:H60)*'3l HAP'!$E$9)</f>
        <v>4.8676407541312177</v>
      </c>
      <c r="I61" s="117">
        <f>IF(I51="-","-",SUM(I51:I54,I56:I60)*'3l HAP'!$E$9)</f>
        <v>4.8851123943863</v>
      </c>
      <c r="J61" s="117">
        <f>IF(J51="-","-",SUM(J51:J54,J56:J60)*'3l HAP'!$E$9)</f>
        <v>4.7616914754587016</v>
      </c>
      <c r="K61" s="117">
        <f>IF(K51="-","-",SUM(K51:K54,K56:K60)*'3l HAP'!$E$9)</f>
        <v>5.3843306427284512</v>
      </c>
      <c r="L61" s="117">
        <f>IF(L51="-","-",SUM(L51:L54,L56:L60)*'3l HAP'!$E$9)</f>
        <v>5.283227599897689</v>
      </c>
      <c r="M61" s="117">
        <f>IF(M51="-","-",SUM(M51:M54,M56:M60)*'3l HAP'!$E$9)</f>
        <v>5.962876474729093</v>
      </c>
      <c r="N61" s="117">
        <f>IF(N51="-","-",SUM(N51:N54,N56:N60)*'3l HAP'!$E$9)</f>
        <v>6.3681595573418521</v>
      </c>
      <c r="O61" s="27"/>
      <c r="P61" s="117">
        <f>IF(P51="-","-",SUM(P51:P54,P56:P60)*'3l HAP'!$E$9)</f>
        <v>6.3681595573418521</v>
      </c>
      <c r="Q61" s="117">
        <f>IF(Q51="-","-",SUM(Q51:Q54,Q56:Q60)*'3l HAP'!$E$9)</f>
        <v>7.1866776009098006</v>
      </c>
      <c r="R61" s="117">
        <f>IF(R51="-","-",SUM(R51:R54,R56:R60)*'3l HAP'!$E$9)</f>
        <v>6.8562510060026103</v>
      </c>
      <c r="S61" s="117">
        <f>IF(S51="-","-",SUM(S51:S54,S56:S60)*'3l HAP'!$E$9)</f>
        <v>6.8873231560305328</v>
      </c>
      <c r="T61" s="117">
        <f>IF(T51="-","-",SUM(T51:T54,T56:T60)*'3l HAP'!$E$9)</f>
        <v>6.5591308488928517</v>
      </c>
      <c r="U61" s="117">
        <f>IF(U51="-","-",SUM(U51:U54,U56:U60)*'3l HAP'!$E$9)</f>
        <v>7.2079044988889098</v>
      </c>
      <c r="V61" s="117">
        <f>IF(V51="-","-",SUM(V51:V54,V56:V60)*'3l HAP'!$E$9)</f>
        <v>8.0121961254562652</v>
      </c>
      <c r="W61" s="117">
        <f>IF(W51="-","-",SUM(W51:W54,W56:W60)*'3l HAP'!$E$9)</f>
        <v>11.676997580439702</v>
      </c>
      <c r="X61" s="27"/>
      <c r="Y61" s="117">
        <f>IF(Y51="-","-",SUM(Y51:Y54,Y56:Y60)*'3l HAP'!$E$9)</f>
        <v>21.979590034628497</v>
      </c>
      <c r="Z61" s="117" t="str">
        <f>IF(Z51="-","-",SUM(Z51:Z54,Z56:Z60)*'3l HAP'!$E$9)</f>
        <v>-</v>
      </c>
      <c r="AA61" s="117" t="str">
        <f>IF(AA51="-","-",SUM(AA51:AA54,AA56:AA60)*'3l HAP'!$E$9)</f>
        <v>-</v>
      </c>
      <c r="AB61" s="117" t="str">
        <f>IF(AB51="-","-",SUM(AB51:AB54,AB56:AB60)*'3l HAP'!$E$9)</f>
        <v>-</v>
      </c>
      <c r="AC61" s="117" t="str">
        <f>IF(AC51="-","-",SUM(AC51:AC54,AC56:AC60)*'3l HAP'!$E$9)</f>
        <v>-</v>
      </c>
      <c r="AD61" s="25"/>
    </row>
    <row r="62" spans="1:30" s="26" customFormat="1" ht="11.25" customHeight="1" x14ac:dyDescent="0.15">
      <c r="A62" s="207"/>
      <c r="B62" s="120" t="s">
        <v>253</v>
      </c>
      <c r="C62" s="120" t="str">
        <f>B62&amp;"_"&amp;D62</f>
        <v>Total_N Wales and Mersey</v>
      </c>
      <c r="D62" s="122" t="s">
        <v>128</v>
      </c>
      <c r="E62" s="119"/>
      <c r="F62" s="27"/>
      <c r="G62" s="117">
        <f t="shared" ref="G62:N62" si="9">IF(G51="-","-",SUM(G51:G61))</f>
        <v>519.50400698289138</v>
      </c>
      <c r="H62" s="117">
        <f t="shared" si="9"/>
        <v>499.66392429092446</v>
      </c>
      <c r="I62" s="117">
        <f t="shared" si="9"/>
        <v>493.38935802970099</v>
      </c>
      <c r="J62" s="117">
        <f t="shared" si="9"/>
        <v>484.27002091208101</v>
      </c>
      <c r="K62" s="117">
        <f t="shared" si="9"/>
        <v>524.87336199154311</v>
      </c>
      <c r="L62" s="117">
        <f t="shared" si="9"/>
        <v>518.76908380620853</v>
      </c>
      <c r="M62" s="117">
        <f t="shared" si="9"/>
        <v>559.3047247993303</v>
      </c>
      <c r="N62" s="117">
        <f t="shared" si="9"/>
        <v>586.98831182684501</v>
      </c>
      <c r="O62" s="27"/>
      <c r="P62" s="117">
        <f t="shared" ref="P62:W62" si="10">IF(P51="-","-",SUM(P51:P61))</f>
        <v>586.98831182684501</v>
      </c>
      <c r="Q62" s="117">
        <f t="shared" si="10"/>
        <v>662.5042138581482</v>
      </c>
      <c r="R62" s="117">
        <f t="shared" si="10"/>
        <v>641.3563159673181</v>
      </c>
      <c r="S62" s="117">
        <f t="shared" si="10"/>
        <v>645.15038659380264</v>
      </c>
      <c r="T62" s="117">
        <f t="shared" si="10"/>
        <v>625.95134294442141</v>
      </c>
      <c r="U62" s="117">
        <f t="shared" si="10"/>
        <v>675.24019633985733</v>
      </c>
      <c r="V62" s="117">
        <f t="shared" si="10"/>
        <v>731.10530109969113</v>
      </c>
      <c r="W62" s="117">
        <f t="shared" si="10"/>
        <v>1038.8434123930233</v>
      </c>
      <c r="X62" s="27"/>
      <c r="Y62" s="117">
        <f t="shared" ref="Y62:AC62" si="11">IF(Y51="-","-",SUM(Y51:Y61))</f>
        <v>1758.2322746661703</v>
      </c>
      <c r="Z62" s="117" t="str">
        <f t="shared" si="11"/>
        <v>-</v>
      </c>
      <c r="AA62" s="117" t="str">
        <f t="shared" si="11"/>
        <v>-</v>
      </c>
      <c r="AB62" s="117" t="str">
        <f t="shared" si="11"/>
        <v>-</v>
      </c>
      <c r="AC62" s="117" t="str">
        <f t="shared" si="11"/>
        <v>-</v>
      </c>
      <c r="AD62" s="25"/>
    </row>
    <row r="63" spans="1:30" s="26" customFormat="1" ht="11.25" customHeight="1" x14ac:dyDescent="0.15">
      <c r="A63" s="207"/>
      <c r="B63" s="123" t="s">
        <v>244</v>
      </c>
      <c r="C63" s="123" t="s">
        <v>180</v>
      </c>
      <c r="D63" s="121" t="s">
        <v>133</v>
      </c>
      <c r="E63" s="75"/>
      <c r="F63" s="27"/>
      <c r="G63" s="35">
        <f>IF('3a DF'!H123="-","-",'3a DF'!H123)</f>
        <v>188.26366360741798</v>
      </c>
      <c r="H63" s="35">
        <f>'3a DF'!I123</f>
        <v>168.653663607418</v>
      </c>
      <c r="I63" s="35">
        <f>'3a DF'!J123</f>
        <v>154.79383631547748</v>
      </c>
      <c r="J63" s="35">
        <f>'3a DF'!K123</f>
        <v>146.3290028358503</v>
      </c>
      <c r="K63" s="35">
        <f>'3a DF'!L123</f>
        <v>177.65710976697932</v>
      </c>
      <c r="L63" s="35">
        <f>'3a DF'!M123</f>
        <v>169.99936529899031</v>
      </c>
      <c r="M63" s="35">
        <f>'3a DF'!N123</f>
        <v>188.56015933969977</v>
      </c>
      <c r="N63" s="35">
        <f>'3a DF'!O123</f>
        <v>205.94129609990026</v>
      </c>
      <c r="O63" s="27"/>
      <c r="P63" s="35">
        <f>'3a DF'!Q123</f>
        <v>205.94129609990026</v>
      </c>
      <c r="Q63" s="35">
        <f>'3a DF'!R123</f>
        <v>244.80380051171335</v>
      </c>
      <c r="R63" s="35">
        <f>'3a DF'!S123</f>
        <v>221.24183562439083</v>
      </c>
      <c r="S63" s="35">
        <f>'3a DF'!T123</f>
        <v>214.75742113014647</v>
      </c>
      <c r="T63" s="35">
        <f>'3a DF'!U123</f>
        <v>187.4996437852387</v>
      </c>
      <c r="U63" s="35">
        <f>'3a DF'!V123</f>
        <v>223.11280286627101</v>
      </c>
      <c r="V63" s="35">
        <f>'3a DF'!W123</f>
        <v>279.9641765756914</v>
      </c>
      <c r="W63" s="35">
        <f>'3a DF'!X123</f>
        <v>518.39641826135812</v>
      </c>
      <c r="X63" s="27"/>
      <c r="Y63" s="35">
        <f>'3a DF'!Z123</f>
        <v>1162.065039320963</v>
      </c>
      <c r="Z63" s="35" t="str">
        <f>'3a DF'!AA123</f>
        <v>-</v>
      </c>
      <c r="AA63" s="35" t="str">
        <f>'3a DF'!AB123</f>
        <v>-</v>
      </c>
      <c r="AB63" s="35" t="str">
        <f>'3a DF'!AC123</f>
        <v>-</v>
      </c>
      <c r="AC63" s="35" t="str">
        <f>'3a DF'!AD123</f>
        <v>-</v>
      </c>
      <c r="AD63" s="25"/>
    </row>
    <row r="64" spans="1:30" s="26" customFormat="1" ht="11.25" customHeight="1" x14ac:dyDescent="0.15">
      <c r="A64" s="207"/>
      <c r="B64" s="123" t="s">
        <v>244</v>
      </c>
      <c r="C64" s="123" t="s">
        <v>181</v>
      </c>
      <c r="D64" s="121" t="s">
        <v>133</v>
      </c>
      <c r="E64" s="75"/>
      <c r="F64" s="27"/>
      <c r="G64" s="35">
        <f>IF('3b CM'!G18="-","-",'3b CM'!G18)</f>
        <v>5.5662927152491819E-2</v>
      </c>
      <c r="H64" s="35">
        <f>'3b CM'!H18</f>
        <v>8.3494390728737725E-2</v>
      </c>
      <c r="I64" s="35">
        <f>'3b CM'!I18</f>
        <v>0.26291475982012807</v>
      </c>
      <c r="J64" s="35">
        <f>'3b CM'!J18</f>
        <v>0.2673712162664299</v>
      </c>
      <c r="K64" s="35">
        <f>'3b CM'!K18</f>
        <v>3.4340607074697291</v>
      </c>
      <c r="L64" s="35">
        <f>'3b CM'!L18</f>
        <v>3.3313858914044152</v>
      </c>
      <c r="M64" s="35">
        <f>'3b CM'!M18</f>
        <v>11.64388002361488</v>
      </c>
      <c r="N64" s="35">
        <f>'3b CM'!N18</f>
        <v>11.069003559343694</v>
      </c>
      <c r="O64" s="27"/>
      <c r="P64" s="35">
        <f>'3b CM'!P18</f>
        <v>11.069003559343694</v>
      </c>
      <c r="Q64" s="35">
        <f>'3b CM'!Q18</f>
        <v>14.865594162418741</v>
      </c>
      <c r="R64" s="35">
        <f>'3b CM'!R18</f>
        <v>14.797332801348015</v>
      </c>
      <c r="S64" s="35">
        <f>'3b CM'!S18</f>
        <v>17.741474539120862</v>
      </c>
      <c r="T64" s="35">
        <f>'3b CM'!T18</f>
        <v>18.806674713475257</v>
      </c>
      <c r="U64" s="35">
        <f>'3b CM'!U18</f>
        <v>14.448829132318501</v>
      </c>
      <c r="V64" s="35">
        <f>'3b CM'!V18</f>
        <v>14.819034712264759</v>
      </c>
      <c r="W64" s="35">
        <f>'3b CM'!W18</f>
        <v>9.2696737533300819</v>
      </c>
      <c r="X64" s="27"/>
      <c r="Y64" s="35">
        <f>'3b CM'!Y18</f>
        <v>11.743884694102263</v>
      </c>
      <c r="Z64" s="35" t="str">
        <f>'3b CM'!Z18</f>
        <v>-</v>
      </c>
      <c r="AA64" s="35" t="str">
        <f>'3b CM'!AA18</f>
        <v>-</v>
      </c>
      <c r="AB64" s="35" t="str">
        <f>'3b CM'!AB18</f>
        <v>-</v>
      </c>
      <c r="AC64" s="35" t="str">
        <f>'3b CM'!AC18</f>
        <v>-</v>
      </c>
      <c r="AD64" s="25"/>
    </row>
    <row r="65" spans="1:30" s="26" customFormat="1" ht="11.25" customHeight="1" x14ac:dyDescent="0.15">
      <c r="A65" s="207"/>
      <c r="B65" s="123" t="s">
        <v>245</v>
      </c>
      <c r="C65" s="123" t="s">
        <v>182</v>
      </c>
      <c r="D65" s="121" t="s">
        <v>133</v>
      </c>
      <c r="E65" s="75"/>
      <c r="F65" s="27"/>
      <c r="G65" s="35" t="str">
        <f>IF('3c AA'!J59="-","-",'3c AA'!J59)</f>
        <v>-</v>
      </c>
      <c r="H65" s="35" t="str">
        <f>IF('3c AA'!K59="-","-",'3c AA'!K59)</f>
        <v>-</v>
      </c>
      <c r="I65" s="35" t="str">
        <f>IF('3c AA'!L59="-","-",'3c AA'!L59)</f>
        <v>-</v>
      </c>
      <c r="J65" s="35" t="str">
        <f>IF('3c AA'!M59="-","-",'3c AA'!M59)</f>
        <v>-</v>
      </c>
      <c r="K65" s="35" t="str">
        <f>IF('3c AA'!N59="-","-",'3c AA'!N59)</f>
        <v>-</v>
      </c>
      <c r="L65" s="35" t="str">
        <f>IF('3c AA'!O59="-","-",'3c AA'!O59)</f>
        <v>-</v>
      </c>
      <c r="M65" s="35" t="str">
        <f>IF('3c AA'!P59="-","-",'3c AA'!P59)</f>
        <v>-</v>
      </c>
      <c r="N65" s="35" t="str">
        <f>IF('3c AA'!Q59="-","-",'3c AA'!Q59)</f>
        <v>-</v>
      </c>
      <c r="O65" s="27"/>
      <c r="P65" s="35" t="str">
        <f>IF('3c AA'!S59="-","-",'3c AA'!S59)</f>
        <v>-</v>
      </c>
      <c r="Q65" s="35" t="str">
        <f>IF('3c AA'!T59="-","-",'3c AA'!T59)</f>
        <v>-</v>
      </c>
      <c r="R65" s="35" t="str">
        <f>IF('3c AA'!U59="-","-",'3c AA'!U59)</f>
        <v>-</v>
      </c>
      <c r="S65" s="35" t="str">
        <f>IF('3c AA'!V59="-","-",'3c AA'!V59)</f>
        <v>-</v>
      </c>
      <c r="T65" s="35">
        <f>IF('3c AA'!W59="-","-",'3c AA'!W59)</f>
        <v>4.5616988560456058</v>
      </c>
      <c r="U65" s="35">
        <f>IF('3c AA'!X59="-","-",'3c AA'!X59)</f>
        <v>9.9756950960531068</v>
      </c>
      <c r="V65" s="35">
        <f>IF('3c AA'!Y59="-","-",'3c AA'!Y59)</f>
        <v>4.43</v>
      </c>
      <c r="W65" s="35" t="str">
        <f>IF('3c AA'!Z59="-","-",'3c AA'!Z59)</f>
        <v>-</v>
      </c>
      <c r="X65" s="27"/>
      <c r="Y65" s="35">
        <f>IF('3c AA'!AB59="-","-",'3c AA'!AB59)</f>
        <v>20.8615129236297</v>
      </c>
      <c r="Z65" s="35" t="str">
        <f>IF('3c AA'!AC59="-","-",'3c AA'!AC59)</f>
        <v>-</v>
      </c>
      <c r="AA65" s="35" t="str">
        <f>IF('3c AA'!AD59="-","-",'3c AA'!AD59)</f>
        <v>-</v>
      </c>
      <c r="AB65" s="35" t="str">
        <f>IF('3c AA'!AE59="-","-",'3c AA'!AE59)</f>
        <v>-</v>
      </c>
      <c r="AC65" s="35" t="str">
        <f>IF('3c AA'!AF59="-","-",'3c AA'!AF59)</f>
        <v>-</v>
      </c>
      <c r="AD65" s="25"/>
    </row>
    <row r="66" spans="1:30" s="26" customFormat="1" ht="11.25" customHeight="1" x14ac:dyDescent="0.15">
      <c r="A66" s="207"/>
      <c r="B66" s="123" t="s">
        <v>246</v>
      </c>
      <c r="C66" s="123" t="s">
        <v>183</v>
      </c>
      <c r="D66" s="121" t="s">
        <v>133</v>
      </c>
      <c r="E66" s="75"/>
      <c r="F66" s="27"/>
      <c r="G66" s="35">
        <f>IF('3d PC'!G19="-","-",'3d PC'!G19)</f>
        <v>68.550813167100358</v>
      </c>
      <c r="H66" s="35">
        <f>'3d PC'!H19</f>
        <v>68.530805582779863</v>
      </c>
      <c r="I66" s="35">
        <f>'3d PC'!I19</f>
        <v>83.599722442586042</v>
      </c>
      <c r="J66" s="35">
        <f>'3d PC'!J19</f>
        <v>83.522230042957943</v>
      </c>
      <c r="K66" s="35">
        <f>'3d PC'!K19</f>
        <v>88.901992529903438</v>
      </c>
      <c r="L66" s="35">
        <f>'3d PC'!L19</f>
        <v>89.21703490289589</v>
      </c>
      <c r="M66" s="35">
        <f>'3d PC'!M19</f>
        <v>103.1814234863363</v>
      </c>
      <c r="N66" s="35">
        <f>'3d PC'!N19</f>
        <v>103.2504146632336</v>
      </c>
      <c r="O66" s="27"/>
      <c r="P66" s="35">
        <f>'3d PC'!P19</f>
        <v>103.2504146632336</v>
      </c>
      <c r="Q66" s="35">
        <f>'3d PC'!Q19</f>
        <v>110.38159085908389</v>
      </c>
      <c r="R66" s="35">
        <f>'3d PC'!R19</f>
        <v>111.69228468957603</v>
      </c>
      <c r="S66" s="35">
        <f>'3d PC'!S19</f>
        <v>114.89110859099678</v>
      </c>
      <c r="T66" s="35">
        <f>'3d PC'!T19</f>
        <v>114.40723325319138</v>
      </c>
      <c r="U66" s="35">
        <f>'3d PC'!U19</f>
        <v>121.04034142400069</v>
      </c>
      <c r="V66" s="35">
        <f>'3d PC'!V19</f>
        <v>120.44939213964373</v>
      </c>
      <c r="W66" s="35">
        <f>'3d PC'!W19</f>
        <v>126.56135408710406</v>
      </c>
      <c r="X66" s="27"/>
      <c r="Y66" s="35">
        <f>'3d PC'!Y19</f>
        <v>125.48742132045453</v>
      </c>
      <c r="Z66" s="35" t="str">
        <f>'3d PC'!Z19</f>
        <v>-</v>
      </c>
      <c r="AA66" s="35" t="str">
        <f>'3d PC'!AA19</f>
        <v>-</v>
      </c>
      <c r="AB66" s="35" t="str">
        <f>'3d PC'!AB19</f>
        <v>-</v>
      </c>
      <c r="AC66" s="35" t="str">
        <f>'3d PC'!AC19</f>
        <v>-</v>
      </c>
      <c r="AD66" s="25"/>
    </row>
    <row r="67" spans="1:30" s="26" customFormat="1" ht="11.25" x14ac:dyDescent="0.15">
      <c r="A67" s="207"/>
      <c r="B67" s="123" t="s">
        <v>247</v>
      </c>
      <c r="C67" s="123" t="s">
        <v>184</v>
      </c>
      <c r="D67" s="121" t="s">
        <v>133</v>
      </c>
      <c r="E67" s="75"/>
      <c r="F67" s="27"/>
      <c r="G67" s="35">
        <f>IF('3e NC-Elec'!H33="-","-",'3e NC-Elec'!H33)</f>
        <v>118.14897952531841</v>
      </c>
      <c r="H67" s="35">
        <f>'3e NC-Elec'!I33</f>
        <v>118.88658758066497</v>
      </c>
      <c r="I67" s="35">
        <f>'3e NC-Elec'!J33</f>
        <v>137.4367438636757</v>
      </c>
      <c r="J67" s="35">
        <f>'3e NC-Elec'!K33</f>
        <v>136.88196315108098</v>
      </c>
      <c r="K67" s="35">
        <f>'3e NC-Elec'!L33</f>
        <v>128.90158599060413</v>
      </c>
      <c r="L67" s="35">
        <f>'3e NC-Elec'!M33</f>
        <v>129.78584092268272</v>
      </c>
      <c r="M67" s="35">
        <f>'3e NC-Elec'!N33</f>
        <v>129.922768407202</v>
      </c>
      <c r="N67" s="35">
        <f>'3e NC-Elec'!O33</f>
        <v>129.52809587222305</v>
      </c>
      <c r="O67" s="27"/>
      <c r="P67" s="35">
        <f>'3e NC-Elec'!Q33</f>
        <v>129.52809587222305</v>
      </c>
      <c r="Q67" s="35">
        <f>'3e NC-Elec'!R33</f>
        <v>133.31285824859731</v>
      </c>
      <c r="R67" s="35">
        <f>'3e NC-Elec'!S33</f>
        <v>135.06553441241385</v>
      </c>
      <c r="S67" s="35">
        <f>'3e NC-Elec'!T33</f>
        <v>129.52711479681824</v>
      </c>
      <c r="T67" s="35">
        <f>'3e NC-Elec'!U33</f>
        <v>133.0641900856418</v>
      </c>
      <c r="U67" s="35">
        <f>'3e NC-Elec'!V33</f>
        <v>145.66747692290497</v>
      </c>
      <c r="V67" s="35">
        <f>'3e NC-Elec'!W33</f>
        <v>145.71924219086378</v>
      </c>
      <c r="W67" s="35">
        <f>'3e NC-Elec'!X33</f>
        <v>194.24477040429935</v>
      </c>
      <c r="X67" s="27"/>
      <c r="Y67" s="35">
        <f>'3e NC-Elec'!Z33</f>
        <v>199.75750625574491</v>
      </c>
      <c r="Z67" s="35" t="str">
        <f>'3e NC-Elec'!AA33</f>
        <v>-</v>
      </c>
      <c r="AA67" s="35" t="str">
        <f>'3e NC-Elec'!AB33</f>
        <v>-</v>
      </c>
      <c r="AB67" s="35" t="str">
        <f>'3e NC-Elec'!AC33</f>
        <v>-</v>
      </c>
      <c r="AC67" s="35" t="str">
        <f>'3e NC-Elec'!AD33</f>
        <v>-</v>
      </c>
      <c r="AD67" s="25"/>
    </row>
    <row r="68" spans="1:30" s="26" customFormat="1" ht="11.25" x14ac:dyDescent="0.15">
      <c r="A68" s="207"/>
      <c r="B68" s="123" t="s">
        <v>248</v>
      </c>
      <c r="C68" s="123" t="s">
        <v>185</v>
      </c>
      <c r="D68" s="121" t="s">
        <v>133</v>
      </c>
      <c r="E68" s="75"/>
      <c r="F68" s="27"/>
      <c r="G68" s="35">
        <f>IF('3g CPIH'!C$17="-","-",'3h OC '!$E$8*('3g CPIH'!C$17/'3g CPIH'!$G$17))</f>
        <v>76.502677103718199</v>
      </c>
      <c r="H68" s="35">
        <f>IF('3g CPIH'!D$17="-","-",'3h OC '!$E$8*('3g CPIH'!D$17/'3g CPIH'!$G$17))</f>
        <v>76.655835616438353</v>
      </c>
      <c r="I68" s="35">
        <f>IF('3g CPIH'!E$17="-","-",'3h OC '!$E$8*('3g CPIH'!E$17/'3g CPIH'!$G$17))</f>
        <v>76.885573385518597</v>
      </c>
      <c r="J68" s="35">
        <f>IF('3g CPIH'!F$17="-","-",'3h OC '!$E$8*('3g CPIH'!F$17/'3g CPIH'!$G$17))</f>
        <v>77.345048923679059</v>
      </c>
      <c r="K68" s="35">
        <f>IF('3g CPIH'!G$17="-","-",'3h OC '!$E$8*('3g CPIH'!G$17/'3g CPIH'!$G$17))</f>
        <v>78.263999999999996</v>
      </c>
      <c r="L68" s="35">
        <f>IF('3g CPIH'!H$17="-","-",'3h OC '!$E$8*('3g CPIH'!H$17/'3g CPIH'!$G$17))</f>
        <v>79.259530332681024</v>
      </c>
      <c r="M68" s="35">
        <f>IF('3g CPIH'!I$17="-","-",'3h OC '!$E$8*('3g CPIH'!I$17/'3g CPIH'!$G$17))</f>
        <v>80.408219178082177</v>
      </c>
      <c r="N68" s="35">
        <f>IF('3g CPIH'!J$17="-","-",'3h OC '!$E$8*('3g CPIH'!J$17/'3g CPIH'!$G$17))</f>
        <v>81.097432485322898</v>
      </c>
      <c r="O68" s="27"/>
      <c r="P68" s="35">
        <f>IF('3g CPIH'!L$17="-","-",'3h OC '!$E$8*('3g CPIH'!L$17/'3g CPIH'!$G$17))</f>
        <v>81.097432485322898</v>
      </c>
      <c r="Q68" s="35">
        <f>IF('3g CPIH'!M$17="-","-",'3h OC '!$E$8*('3g CPIH'!M$17/'3g CPIH'!$G$17))</f>
        <v>82.016383561643835</v>
      </c>
      <c r="R68" s="35">
        <f>IF('3g CPIH'!N$17="-","-",'3h OC '!$E$8*('3g CPIH'!N$17/'3g CPIH'!$G$17))</f>
        <v>82.62901761252445</v>
      </c>
      <c r="S68" s="35">
        <f>IF('3g CPIH'!O$17="-","-",'3h OC '!$E$8*('3g CPIH'!O$17/'3g CPIH'!$G$17))</f>
        <v>83.088493150684926</v>
      </c>
      <c r="T68" s="35">
        <f>IF('3g CPIH'!P$17="-","-",'3h OC '!$E$8*('3g CPIH'!P$17/'3g CPIH'!$G$17))</f>
        <v>83.318230919765156</v>
      </c>
      <c r="U68" s="35">
        <f>IF('3g CPIH'!Q$17="-","-",'3h OC '!$E$8*('3g CPIH'!Q$17/'3g CPIH'!$G$17))</f>
        <v>83.777706457925632</v>
      </c>
      <c r="V68" s="35">
        <f>IF('3g CPIH'!R$17="-","-",'3h OC '!$E$8*('3g CPIH'!R$17/'3g CPIH'!$G$17))</f>
        <v>85.309291585127198</v>
      </c>
      <c r="W68" s="35">
        <f>IF('3g CPIH'!S$17="-","-",'3h OC '!$E$8*('3g CPIH'!S$17/'3g CPIH'!$G$17))</f>
        <v>87.836407045009793</v>
      </c>
      <c r="X68" s="27"/>
      <c r="Y68" s="35">
        <f>IF('3g CPIH'!U$17="-","-",'3h OC '!$E$8*('3g CPIH'!U$17/'3g CPIH'!$G$17))</f>
        <v>92.278003913894324</v>
      </c>
      <c r="Z68" s="35" t="str">
        <f>IF('3g CPIH'!V$17="-","-",'3h OC '!$E$8*('3g CPIH'!V$17/'3g CPIH'!$G$17))</f>
        <v>-</v>
      </c>
      <c r="AA68" s="35" t="str">
        <f>IF('3g CPIH'!W$17="-","-",'3h OC '!$E$8*('3g CPIH'!W$17/'3g CPIH'!$G$17))</f>
        <v>-</v>
      </c>
      <c r="AB68" s="35" t="str">
        <f>IF('3g CPIH'!X$17="-","-",'3h OC '!$E$8*('3g CPIH'!X$17/'3g CPIH'!$G$17))</f>
        <v>-</v>
      </c>
      <c r="AC68" s="35" t="str">
        <f>IF('3g CPIH'!Y$17="-","-",'3h OC '!$E$8*('3g CPIH'!Y$17/'3g CPIH'!$G$17))</f>
        <v>-</v>
      </c>
      <c r="AD68" s="25"/>
    </row>
    <row r="69" spans="1:30" s="26" customFormat="1" ht="11.25" x14ac:dyDescent="0.15">
      <c r="A69" s="207"/>
      <c r="B69" s="123" t="s">
        <v>248</v>
      </c>
      <c r="C69" s="123" t="s">
        <v>186</v>
      </c>
      <c r="D69" s="121" t="s">
        <v>133</v>
      </c>
      <c r="E69" s="75"/>
      <c r="F69" s="27"/>
      <c r="G69" s="35" t="s">
        <v>249</v>
      </c>
      <c r="H69" s="35" t="s">
        <v>249</v>
      </c>
      <c r="I69" s="35" t="s">
        <v>249</v>
      </c>
      <c r="J69" s="35" t="s">
        <v>249</v>
      </c>
      <c r="K69" s="35">
        <f>IF('3i SMNCC'!G$50="-","-",'3i SMNCC'!G$50)</f>
        <v>0</v>
      </c>
      <c r="L69" s="35">
        <f>IF('3i SMNCC'!H$50="-","-",'3i SMNCC'!H$50)</f>
        <v>-0.18995111249132623</v>
      </c>
      <c r="M69" s="35">
        <f>IF('3i SMNCC'!I$50="-","-",'3i SMNCC'!I$50)</f>
        <v>2.3898870370752556</v>
      </c>
      <c r="N69" s="35">
        <f>IF('3i SMNCC'!J$50="-","-",'3i SMNCC'!J$50)</f>
        <v>11.485481460604181</v>
      </c>
      <c r="O69" s="27"/>
      <c r="P69" s="35">
        <f>IF('3i SMNCC'!L$50="-","-",'3i SMNCC'!L$50)</f>
        <v>11.485481460604181</v>
      </c>
      <c r="Q69" s="35">
        <f>IF('3i SMNCC'!M$50="-","-",'3i SMNCC'!M$50)</f>
        <v>13.905095596481768</v>
      </c>
      <c r="R69" s="35">
        <f>IF('3i SMNCC'!N$50="-","-",'3i SMNCC'!N$50)</f>
        <v>14.008016342776511</v>
      </c>
      <c r="S69" s="35">
        <f>IF('3i SMNCC'!O$50="-","-",'3i SMNCC'!O$50)</f>
        <v>16.592254432324484</v>
      </c>
      <c r="T69" s="35">
        <f>IF('3i SMNCC'!P$50="-","-",'3i SMNCC'!P$50)</f>
        <v>16.855736391237045</v>
      </c>
      <c r="U69" s="35">
        <f>IF('3i SMNCC'!Q$50="-","-",'3i SMNCC'!Q$50)</f>
        <v>16.48610584262476</v>
      </c>
      <c r="V69" s="35">
        <f>IF('3i SMNCC'!R$50="-","-",'3i SMNCC'!R$50)</f>
        <v>16.529685824397358</v>
      </c>
      <c r="W69" s="35">
        <f>IF('3i SMNCC'!S$50="-","-",'3i SMNCC'!S$50)</f>
        <v>15.149258026029946</v>
      </c>
      <c r="X69" s="27"/>
      <c r="Y69" s="35">
        <f>IF('3i SMNCC'!U$50="-","-",'3i SMNCC'!U$50)</f>
        <v>16.072618119862021</v>
      </c>
      <c r="Z69" s="35" t="str">
        <f>IF('3i SMNCC'!V$50="-","-",'3i SMNCC'!V$50)</f>
        <v>-</v>
      </c>
      <c r="AA69" s="35" t="str">
        <f>IF('3i SMNCC'!W$50="-","-",'3i SMNCC'!W$50)</f>
        <v>-</v>
      </c>
      <c r="AB69" s="35" t="str">
        <f>IF('3i SMNCC'!X$50="-","-",'3i SMNCC'!X$50)</f>
        <v>-</v>
      </c>
      <c r="AC69" s="35" t="str">
        <f>IF('3i SMNCC'!Y$50="-","-",'3i SMNCC'!Y$50)</f>
        <v>-</v>
      </c>
      <c r="AD69" s="25"/>
    </row>
    <row r="70" spans="1:30" s="26" customFormat="1" ht="11.25" x14ac:dyDescent="0.15">
      <c r="A70" s="207"/>
      <c r="B70" s="123" t="s">
        <v>248</v>
      </c>
      <c r="C70" s="123" t="s">
        <v>187</v>
      </c>
      <c r="D70" s="121" t="s">
        <v>133</v>
      </c>
      <c r="E70" s="75"/>
      <c r="F70" s="27"/>
      <c r="G70" s="35">
        <f>IF('3g CPIH'!C$17="-","-",'3j PAAC PAP'!$G$10*('3g CPIH'!C$17/'3g CPIH'!$G$17))</f>
        <v>3.3460635029354204</v>
      </c>
      <c r="H70" s="35">
        <f>IF('3g CPIH'!D$17="-","-",'3j PAAC PAP'!$G$10*('3g CPIH'!D$17/'3g CPIH'!$G$17))</f>
        <v>3.3527623287671227</v>
      </c>
      <c r="I70" s="35">
        <f>IF('3g CPIH'!E$17="-","-",'3j PAAC PAP'!$G$10*('3g CPIH'!E$17/'3g CPIH'!$G$17))</f>
        <v>3.3628105675146771</v>
      </c>
      <c r="J70" s="35">
        <f>IF('3g CPIH'!F$17="-","-",'3j PAAC PAP'!$G$10*('3g CPIH'!F$17/'3g CPIH'!$G$17))</f>
        <v>3.3829070450097847</v>
      </c>
      <c r="K70" s="35">
        <f>IF('3g CPIH'!G$17="-","-",'3j PAAC PAP'!$G$10*('3g CPIH'!G$17/'3g CPIH'!$G$17))</f>
        <v>3.4230999999999998</v>
      </c>
      <c r="L70" s="35">
        <f>IF('3g CPIH'!H$17="-","-",'3j PAAC PAP'!$G$10*('3g CPIH'!H$17/'3g CPIH'!$G$17))</f>
        <v>3.4666423679060667</v>
      </c>
      <c r="M70" s="35">
        <f>IF('3g CPIH'!I$17="-","-",'3j PAAC PAP'!$G$10*('3g CPIH'!I$17/'3g CPIH'!$G$17))</f>
        <v>3.516883561643835</v>
      </c>
      <c r="N70" s="35">
        <f>IF('3g CPIH'!J$17="-","-",'3j PAAC PAP'!$G$10*('3g CPIH'!J$17/'3g CPIH'!$G$17))</f>
        <v>3.547028277886497</v>
      </c>
      <c r="O70" s="27"/>
      <c r="P70" s="35">
        <f>IF('3g CPIH'!L$17="-","-",'3j PAAC PAP'!$G$10*('3g CPIH'!L$17/'3g CPIH'!$G$17))</f>
        <v>3.547028277886497</v>
      </c>
      <c r="Q70" s="35">
        <f>IF('3g CPIH'!M$17="-","-",'3j PAAC PAP'!$G$10*('3g CPIH'!M$17/'3g CPIH'!$G$17))</f>
        <v>3.5872212328767121</v>
      </c>
      <c r="R70" s="35">
        <f>IF('3g CPIH'!N$17="-","-",'3j PAAC PAP'!$G$10*('3g CPIH'!N$17/'3g CPIH'!$G$17))</f>
        <v>3.6140165362035224</v>
      </c>
      <c r="S70" s="35">
        <f>IF('3g CPIH'!O$17="-","-",'3j PAAC PAP'!$G$10*('3g CPIH'!O$17/'3g CPIH'!$G$17))</f>
        <v>3.6341130136986299</v>
      </c>
      <c r="T70" s="35">
        <f>IF('3g CPIH'!P$17="-","-",'3j PAAC PAP'!$G$10*('3g CPIH'!P$17/'3g CPIH'!$G$17))</f>
        <v>3.6441612524461835</v>
      </c>
      <c r="U70" s="35">
        <f>IF('3g CPIH'!Q$17="-","-",'3j PAAC PAP'!$G$10*('3g CPIH'!Q$17/'3g CPIH'!$G$17))</f>
        <v>3.6642577299412915</v>
      </c>
      <c r="V70" s="35">
        <f>IF('3g CPIH'!R$17="-","-",'3j PAAC PAP'!$G$10*('3g CPIH'!R$17/'3g CPIH'!$G$17))</f>
        <v>3.7312459882583173</v>
      </c>
      <c r="W70" s="35">
        <f>IF('3g CPIH'!S$17="-","-",'3j PAAC PAP'!$G$10*('3g CPIH'!S$17/'3g CPIH'!$G$17))</f>
        <v>3.8417766144814092</v>
      </c>
      <c r="X70" s="27"/>
      <c r="Y70" s="35">
        <f>IF('3g CPIH'!U$17="-","-",'3j PAAC PAP'!$G$10*('3g CPIH'!U$17/'3g CPIH'!$G$17))</f>
        <v>4.0360425636007822</v>
      </c>
      <c r="Z70" s="35" t="str">
        <f>IF('3g CPIH'!V$17="-","-",'3j PAAC PAP'!$G$10*('3g CPIH'!V$17/'3g CPIH'!$G$17))</f>
        <v>-</v>
      </c>
      <c r="AA70" s="35" t="str">
        <f>IF('3g CPIH'!W$17="-","-",'3j PAAC PAP'!$G$10*('3g CPIH'!W$17/'3g CPIH'!$G$17))</f>
        <v>-</v>
      </c>
      <c r="AB70" s="35" t="str">
        <f>IF('3g CPIH'!X$17="-","-",'3j PAAC PAP'!$G$10*('3g CPIH'!X$17/'3g CPIH'!$G$17))</f>
        <v>-</v>
      </c>
      <c r="AC70" s="35" t="str">
        <f>IF('3g CPIH'!Y$17="-","-",'3j PAAC PAP'!$G$10*('3g CPIH'!Y$17/'3g CPIH'!$G$17))</f>
        <v>-</v>
      </c>
      <c r="AD70" s="25"/>
    </row>
    <row r="71" spans="1:30" s="26" customFormat="1" ht="11.25" customHeight="1" x14ac:dyDescent="0.15">
      <c r="A71" s="207"/>
      <c r="B71" s="123" t="s">
        <v>248</v>
      </c>
      <c r="C71" s="123" t="s">
        <v>188</v>
      </c>
      <c r="D71" s="121" t="s">
        <v>133</v>
      </c>
      <c r="E71" s="75"/>
      <c r="F71" s="27"/>
      <c r="G71" s="35">
        <f>IF(G63="-","-",SUM(G63:G69)*'3j PAAC PAP'!$G$28)</f>
        <v>2.1916867993892537</v>
      </c>
      <c r="H71" s="35">
        <f>IF(H63="-","-",SUM(H63:H69)*'3j PAAC PAP'!$G$28)</f>
        <v>2.100861617420557</v>
      </c>
      <c r="I71" s="35">
        <f>IF(I63="-","-",SUM(I63:I69)*'3j PAAC PAP'!$G$28)</f>
        <v>2.1987590503833965</v>
      </c>
      <c r="J71" s="35">
        <f>IF(J63="-","-",SUM(J63:J69)*'3j PAAC PAP'!$G$28)</f>
        <v>2.156853620888378</v>
      </c>
      <c r="K71" s="35">
        <f>IF(K63="-","-",SUM(K63:K69)*'3j PAAC PAP'!$G$28)</f>
        <v>2.3161285676215195</v>
      </c>
      <c r="L71" s="35">
        <f>IF(L63="-","-",SUM(L63:L69)*'3j PAAC PAP'!$G$28)</f>
        <v>2.2881911630703353</v>
      </c>
      <c r="M71" s="35">
        <f>IF(M63="-","-",SUM(M63:M69)*'3j PAAC PAP'!$G$28)</f>
        <v>2.5051801620891383</v>
      </c>
      <c r="N71" s="35">
        <f>IF(N63="-","-",SUM(N63:N69)*'3j PAAC PAP'!$G$28)</f>
        <v>2.6326723489786068</v>
      </c>
      <c r="O71" s="27"/>
      <c r="P71" s="35">
        <f>IF(P63="-","-",SUM(P63:P69)*'3j PAAC PAP'!$G$28)</f>
        <v>2.6326723489786068</v>
      </c>
      <c r="Q71" s="35">
        <f>IF(Q63="-","-",SUM(Q63:Q69)*'3j PAAC PAP'!$G$28)</f>
        <v>2.9089309575504632</v>
      </c>
      <c r="R71" s="35">
        <f>IF(R63="-","-",SUM(R63:R69)*'3j PAAC PAP'!$G$28)</f>
        <v>2.8125727402786262</v>
      </c>
      <c r="S71" s="35">
        <f>IF(S63="-","-",SUM(S63:S69)*'3j PAAC PAP'!$G$28)</f>
        <v>2.7988060446710055</v>
      </c>
      <c r="T71" s="35">
        <f>IF(T63="-","-",SUM(T63:T69)*'3j PAAC PAP'!$G$28)</f>
        <v>2.7110240824543039</v>
      </c>
      <c r="U71" s="35">
        <f>IF(U63="-","-",SUM(U63:U69)*'3j PAAC PAP'!$G$28)</f>
        <v>2.982826480880147</v>
      </c>
      <c r="V71" s="35">
        <f>IF(V63="-","-",SUM(V63:V69)*'3j PAAC PAP'!$G$28)</f>
        <v>3.2386898749778545</v>
      </c>
      <c r="W71" s="35">
        <f>IF(W63="-","-",SUM(W63:W69)*'3j PAAC PAP'!$G$28)</f>
        <v>4.6183765571753952</v>
      </c>
      <c r="X71" s="27"/>
      <c r="Y71" s="35">
        <f>IF(Y63="-","-",SUM(Y63:Y69)*'3j PAAC PAP'!$G$28)</f>
        <v>7.9036030987071504</v>
      </c>
      <c r="Z71" s="35" t="str">
        <f>IF(Z63="-","-",SUM(Z63:Z69)*'3j PAAC PAP'!$G$28)</f>
        <v>-</v>
      </c>
      <c r="AA71" s="35" t="str">
        <f>IF(AA63="-","-",SUM(AA63:AA69)*'3j PAAC PAP'!$G$28)</f>
        <v>-</v>
      </c>
      <c r="AB71" s="35" t="str">
        <f>IF(AB63="-","-",SUM(AB63:AB69)*'3j PAAC PAP'!$G$28)</f>
        <v>-</v>
      </c>
      <c r="AC71" s="35" t="str">
        <f>IF(AC63="-","-",SUM(AC63:AC69)*'3j PAAC PAP'!$G$28)</f>
        <v>-</v>
      </c>
      <c r="AD71" s="25"/>
    </row>
    <row r="72" spans="1:30" s="26" customFormat="1" ht="11.25" customHeight="1" x14ac:dyDescent="0.15">
      <c r="A72" s="207"/>
      <c r="B72" s="123" t="s">
        <v>189</v>
      </c>
      <c r="C72" s="123" t="s">
        <v>250</v>
      </c>
      <c r="D72" s="121" t="s">
        <v>133</v>
      </c>
      <c r="E72" s="75"/>
      <c r="F72" s="27"/>
      <c r="G72" s="35">
        <f>IF(G63="-","-",SUM(G63:G71)*'3k EBIT'!$E$8)</f>
        <v>8.8523292991885647</v>
      </c>
      <c r="H72" s="35">
        <f>IF(H63="-","-",SUM(H63:H71)*'3k EBIT'!$E$8)</f>
        <v>8.488297359706646</v>
      </c>
      <c r="I72" s="35">
        <f>IF(I63="-","-",SUM(I63:I71)*'3k EBIT'!$E$8)</f>
        <v>8.8810096999362145</v>
      </c>
      <c r="J72" s="35">
        <f>IF(J63="-","-",SUM(J63:J71)*'3k EBIT'!$E$8)</f>
        <v>8.7133799785544763</v>
      </c>
      <c r="K72" s="35">
        <f>IF(K63="-","-",SUM(K63:K71)*'3k EBIT'!$E$8)</f>
        <v>9.3527680294320135</v>
      </c>
      <c r="L72" s="35">
        <f>IF(L63="-","-",SUM(L63:L71)*'3k EBIT'!$E$8)</f>
        <v>9.241596914209957</v>
      </c>
      <c r="M72" s="35">
        <f>IF(M63="-","-",SUM(M63:M71)*'3k EBIT'!$E$8)</f>
        <v>10.112582874359157</v>
      </c>
      <c r="N72" s="35">
        <f>IF(N63="-","-",SUM(N63:N71)*'3k EBIT'!$E$8)</f>
        <v>10.624343994896803</v>
      </c>
      <c r="O72" s="27"/>
      <c r="P72" s="35">
        <f>IF(P63="-","-",SUM(P63:P71)*'3k EBIT'!$E$8)</f>
        <v>10.624343994896803</v>
      </c>
      <c r="Q72" s="35">
        <f>IF(Q63="-","-",SUM(Q63:Q71)*'3k EBIT'!$E$8)</f>
        <v>11.732775610324927</v>
      </c>
      <c r="R72" s="35">
        <f>IF(R63="-","-",SUM(R63:R71)*'3k EBIT'!$E$8)</f>
        <v>11.346948309190225</v>
      </c>
      <c r="S72" s="35">
        <f>IF(S63="-","-",SUM(S63:S71)*'3k EBIT'!$E$8)</f>
        <v>11.2921402574078</v>
      </c>
      <c r="T72" s="35">
        <f>IF(T63="-","-",SUM(T63:T71)*'3k EBIT'!$E$8)</f>
        <v>10.94037491579935</v>
      </c>
      <c r="U72" s="35">
        <f>IF(U63="-","-",SUM(U63:U71)*'3k EBIT'!$E$8)</f>
        <v>12.030550220544155</v>
      </c>
      <c r="V72" s="35">
        <f>IF(V63="-","-",SUM(V63:V71)*'3k EBIT'!$E$8)</f>
        <v>13.057726618205233</v>
      </c>
      <c r="W72" s="35">
        <f>IF(W63="-","-",SUM(W63:W71)*'3k EBIT'!$E$8)</f>
        <v>18.591692497014527</v>
      </c>
      <c r="X72" s="27"/>
      <c r="Y72" s="35">
        <f>IF(Y63="-","-",SUM(Y63:Y71)*'3k EBIT'!$E$8)</f>
        <v>31.767502684661849</v>
      </c>
      <c r="Z72" s="35" t="str">
        <f>IF(Z63="-","-",SUM(Z63:Z71)*'3k EBIT'!$E$8)</f>
        <v>-</v>
      </c>
      <c r="AA72" s="35" t="str">
        <f>IF(AA63="-","-",SUM(AA63:AA71)*'3k EBIT'!$E$8)</f>
        <v>-</v>
      </c>
      <c r="AB72" s="35" t="str">
        <f>IF(AB63="-","-",SUM(AB63:AB71)*'3k EBIT'!$E$8)</f>
        <v>-</v>
      </c>
      <c r="AC72" s="35" t="str">
        <f>IF(AC63="-","-",SUM(AC63:AC71)*'3k EBIT'!$E$8)</f>
        <v>-</v>
      </c>
      <c r="AD72" s="25"/>
    </row>
    <row r="73" spans="1:30" s="26" customFormat="1" ht="11.25" customHeight="1" x14ac:dyDescent="0.15">
      <c r="A73" s="207"/>
      <c r="B73" s="123" t="s">
        <v>251</v>
      </c>
      <c r="C73" s="158" t="s">
        <v>252</v>
      </c>
      <c r="D73" s="121" t="s">
        <v>133</v>
      </c>
      <c r="E73" s="116"/>
      <c r="F73" s="27"/>
      <c r="G73" s="35">
        <f>IF(G63="-","-",SUM(G63:G66,G68:G72)*'3l HAP'!$E$9)</f>
        <v>5.0915965662934557</v>
      </c>
      <c r="H73" s="35">
        <f>IF(H63="-","-",SUM(H63:H66,H68:H72)*'3l HAP'!$E$9)</f>
        <v>4.8002820138882187</v>
      </c>
      <c r="I73" s="35">
        <f>IF(I63="-","-",SUM(I63:I66,I68:I72)*'3l HAP'!$E$9)</f>
        <v>4.8313049125051233</v>
      </c>
      <c r="J73" s="35">
        <f>IF(J63="-","-",SUM(J63:J66,J68:J72)*'3l HAP'!$E$9)</f>
        <v>4.7102555760230054</v>
      </c>
      <c r="K73" s="35">
        <f>IF(K63="-","-",SUM(K63:K66,K68:K72)*'3l HAP'!$E$9)</f>
        <v>5.3197950457241854</v>
      </c>
      <c r="L73" s="35">
        <f>IF(L63="-","-",SUM(L63:L66,L68:L72)*'3l HAP'!$E$9)</f>
        <v>5.221182583702638</v>
      </c>
      <c r="M73" s="35">
        <f>IF(M63="-","-",SUM(M63:M66,M68:M72)*'3l HAP'!$E$9)</f>
        <v>5.8903409955205257</v>
      </c>
      <c r="N73" s="35">
        <f>IF(N63="-","-",SUM(N63:N66,N68:N72)*'3l HAP'!$E$9)</f>
        <v>6.2904715787849277</v>
      </c>
      <c r="O73" s="27"/>
      <c r="P73" s="35">
        <f>IF(P63="-","-",SUM(P63:P66,P68:P72)*'3l HAP'!$E$9)</f>
        <v>6.2904715787849277</v>
      </c>
      <c r="Q73" s="35">
        <f>IF(Q63="-","-",SUM(Q63:Q66,Q68:Q72)*'3l HAP'!$E$9)</f>
        <v>7.0891925874767434</v>
      </c>
      <c r="R73" s="35">
        <f>IF(R63="-","-",SUM(R63:R66,R68:R72)*'3l HAP'!$E$9)</f>
        <v>6.7662213829927156</v>
      </c>
      <c r="S73" s="35">
        <f>IF(S63="-","-",SUM(S63:S66,S68:S72)*'3l HAP'!$E$9)</f>
        <v>6.8050754711796646</v>
      </c>
      <c r="T73" s="35">
        <f>IF(T63="-","-",SUM(T63:T66,T68:T72)*'3l HAP'!$E$9)</f>
        <v>6.4822262971818887</v>
      </c>
      <c r="U73" s="35">
        <f>IF(U63="-","-",SUM(U63:U66,U68:U72)*'3l HAP'!$E$9)</f>
        <v>7.1377673663834376</v>
      </c>
      <c r="V73" s="35">
        <f>IF(V63="-","-",SUM(V63:V66,V68:V72)*'3l HAP'!$E$9)</f>
        <v>7.928529651427124</v>
      </c>
      <c r="W73" s="35">
        <f>IF(W63="-","-",SUM(W63:W66,W68:W72)*'3l HAP'!$E$9)</f>
        <v>11.48242323311645</v>
      </c>
      <c r="X73" s="27"/>
      <c r="Y73" s="35">
        <f>IF(Y63="-","-",SUM(Y63:Y66,Y68:Y72)*'3l HAP'!$E$9)</f>
        <v>21.554709018916423</v>
      </c>
      <c r="Z73" s="35" t="str">
        <f>IF(Z63="-","-",SUM(Z63:Z66,Z68:Z72)*'3l HAP'!$E$9)</f>
        <v>-</v>
      </c>
      <c r="AA73" s="35" t="str">
        <f>IF(AA63="-","-",SUM(AA63:AA66,AA68:AA72)*'3l HAP'!$E$9)</f>
        <v>-</v>
      </c>
      <c r="AB73" s="35" t="str">
        <f>IF(AB63="-","-",SUM(AB63:AB66,AB68:AB72)*'3l HAP'!$E$9)</f>
        <v>-</v>
      </c>
      <c r="AC73" s="35" t="str">
        <f>IF(AC63="-","-",SUM(AC63:AC66,AC68:AC72)*'3l HAP'!$E$9)</f>
        <v>-</v>
      </c>
      <c r="AD73" s="25"/>
    </row>
    <row r="74" spans="1:30" s="26" customFormat="1" ht="11.25" customHeight="1" x14ac:dyDescent="0.15">
      <c r="A74" s="207"/>
      <c r="B74" s="123" t="s">
        <v>253</v>
      </c>
      <c r="C74" s="123" t="str">
        <f>B74&amp;"_"&amp;D74</f>
        <v>Total_Midlands</v>
      </c>
      <c r="D74" s="121" t="s">
        <v>133</v>
      </c>
      <c r="E74" s="75"/>
      <c r="F74" s="27"/>
      <c r="G74" s="35">
        <f t="shared" ref="G74:N74" si="12">IF(G63="-","-",SUM(G63:G73))</f>
        <v>471.0034724985141</v>
      </c>
      <c r="H74" s="35">
        <f t="shared" si="12"/>
        <v>451.55259009781241</v>
      </c>
      <c r="I74" s="35">
        <f t="shared" si="12"/>
        <v>472.25267499741733</v>
      </c>
      <c r="J74" s="35">
        <f t="shared" si="12"/>
        <v>463.3090123903105</v>
      </c>
      <c r="K74" s="35">
        <f t="shared" si="12"/>
        <v>497.57054063773433</v>
      </c>
      <c r="L74" s="35">
        <f t="shared" si="12"/>
        <v>491.62081926505198</v>
      </c>
      <c r="M74" s="35">
        <f t="shared" si="12"/>
        <v>538.13132506562306</v>
      </c>
      <c r="N74" s="35">
        <f t="shared" si="12"/>
        <v>565.46624034117463</v>
      </c>
      <c r="O74" s="27"/>
      <c r="P74" s="35">
        <f t="shared" ref="P74:W74" si="13">IF(P63="-","-",SUM(P63:P73))</f>
        <v>565.46624034117463</v>
      </c>
      <c r="Q74" s="35">
        <f t="shared" si="13"/>
        <v>624.6034433281676</v>
      </c>
      <c r="R74" s="35">
        <f t="shared" si="13"/>
        <v>603.97378045169478</v>
      </c>
      <c r="S74" s="35">
        <f t="shared" si="13"/>
        <v>601.12800142704884</v>
      </c>
      <c r="T74" s="35">
        <f t="shared" si="13"/>
        <v>582.29119455247678</v>
      </c>
      <c r="U74" s="35">
        <f t="shared" si="13"/>
        <v>640.32435953984759</v>
      </c>
      <c r="V74" s="35">
        <f t="shared" si="13"/>
        <v>695.17701516085674</v>
      </c>
      <c r="W74" s="35">
        <f t="shared" si="13"/>
        <v>989.99215047891914</v>
      </c>
      <c r="X74" s="27"/>
      <c r="Y74" s="35">
        <f t="shared" ref="Y74:AC74" si="14">IF(Y63="-","-",SUM(Y63:Y73))</f>
        <v>1693.527843914537</v>
      </c>
      <c r="Z74" s="35" t="str">
        <f t="shared" si="14"/>
        <v>-</v>
      </c>
      <c r="AA74" s="35" t="str">
        <f t="shared" si="14"/>
        <v>-</v>
      </c>
      <c r="AB74" s="35" t="str">
        <f t="shared" si="14"/>
        <v>-</v>
      </c>
      <c r="AC74" s="35" t="str">
        <f t="shared" si="14"/>
        <v>-</v>
      </c>
      <c r="AD74" s="25"/>
    </row>
    <row r="75" spans="1:30" s="26" customFormat="1" ht="11.25" customHeight="1" x14ac:dyDescent="0.15">
      <c r="A75" s="207"/>
      <c r="B75" s="120" t="s">
        <v>244</v>
      </c>
      <c r="C75" s="120" t="s">
        <v>180</v>
      </c>
      <c r="D75" s="122" t="s">
        <v>123</v>
      </c>
      <c r="E75" s="119"/>
      <c r="F75" s="27"/>
      <c r="G75" s="117">
        <f>IF('3a DF'!H124="-","-",'3a DF'!H124)</f>
        <v>189.78474348385225</v>
      </c>
      <c r="H75" s="117">
        <f>'3a DF'!I124</f>
        <v>170.01474348385224</v>
      </c>
      <c r="I75" s="117">
        <f>'3a DF'!J124</f>
        <v>156.03794291100459</v>
      </c>
      <c r="J75" s="117">
        <f>'3a DF'!K124</f>
        <v>147.51571843591509</v>
      </c>
      <c r="K75" s="117">
        <f>'3a DF'!L124</f>
        <v>179.09899005927295</v>
      </c>
      <c r="L75" s="117">
        <f>'3a DF'!M124</f>
        <v>171.37221526557448</v>
      </c>
      <c r="M75" s="117">
        <f>'3a DF'!N124</f>
        <v>186.28730003107535</v>
      </c>
      <c r="N75" s="117">
        <f>'3a DF'!O124</f>
        <v>203.45459725724749</v>
      </c>
      <c r="O75" s="27"/>
      <c r="P75" s="117">
        <f>'3a DF'!Q124</f>
        <v>203.45459725724749</v>
      </c>
      <c r="Q75" s="117">
        <f>'3a DF'!R124</f>
        <v>240.24874591502436</v>
      </c>
      <c r="R75" s="117">
        <f>'3a DF'!S124</f>
        <v>217.12511248195929</v>
      </c>
      <c r="S75" s="117">
        <f>'3a DF'!T124</f>
        <v>208.84491194050406</v>
      </c>
      <c r="T75" s="117">
        <f>'3a DF'!U124</f>
        <v>182.34486057099451</v>
      </c>
      <c r="U75" s="117">
        <f>'3a DF'!V124</f>
        <v>215.76800459501277</v>
      </c>
      <c r="V75" s="117">
        <f>'3a DF'!W124</f>
        <v>270.75035584291334</v>
      </c>
      <c r="W75" s="117">
        <f>'3a DF'!X124</f>
        <v>503.04764179454031</v>
      </c>
      <c r="X75" s="27"/>
      <c r="Y75" s="117">
        <f>'3a DF'!Z124</f>
        <v>1127.4835755472093</v>
      </c>
      <c r="Z75" s="117" t="str">
        <f>'3a DF'!AA124</f>
        <v>-</v>
      </c>
      <c r="AA75" s="117" t="str">
        <f>'3a DF'!AB124</f>
        <v>-</v>
      </c>
      <c r="AB75" s="117" t="str">
        <f>'3a DF'!AC124</f>
        <v>-</v>
      </c>
      <c r="AC75" s="117" t="str">
        <f>'3a DF'!AD124</f>
        <v>-</v>
      </c>
      <c r="AD75" s="25"/>
    </row>
    <row r="76" spans="1:30" s="26" customFormat="1" ht="11.25" customHeight="1" x14ac:dyDescent="0.15">
      <c r="A76" s="207"/>
      <c r="B76" s="120" t="s">
        <v>244</v>
      </c>
      <c r="C76" s="120" t="s">
        <v>181</v>
      </c>
      <c r="D76" s="122" t="s">
        <v>123</v>
      </c>
      <c r="E76" s="119"/>
      <c r="F76" s="27"/>
      <c r="G76" s="117">
        <f>IF('3b CM'!G19="-","-",'3b CM'!G19)</f>
        <v>5.6256662357449895E-2</v>
      </c>
      <c r="H76" s="117">
        <f>'3b CM'!H19</f>
        <v>8.4384993536174846E-2</v>
      </c>
      <c r="I76" s="117">
        <f>'3b CM'!I19</f>
        <v>0.26571917124428224</v>
      </c>
      <c r="J76" s="117">
        <f>'3b CM'!J19</f>
        <v>0.2702231630110728</v>
      </c>
      <c r="K76" s="117">
        <f>'3b CM'!K19</f>
        <v>3.4706905227218496</v>
      </c>
      <c r="L76" s="117">
        <f>'3b CM'!L19</f>
        <v>3.3669205135705971</v>
      </c>
      <c r="M76" s="117">
        <f>'3b CM'!M19</f>
        <v>11.48998299740572</v>
      </c>
      <c r="N76" s="117">
        <f>'3b CM'!N19</f>
        <v>10.922704668645167</v>
      </c>
      <c r="O76" s="27"/>
      <c r="P76" s="117">
        <f>'3b CM'!P19</f>
        <v>10.922704668645167</v>
      </c>
      <c r="Q76" s="117">
        <f>'3b CM'!Q19</f>
        <v>14.558987946385416</v>
      </c>
      <c r="R76" s="117">
        <f>'3b CM'!R19</f>
        <v>14.492465736914953</v>
      </c>
      <c r="S76" s="117">
        <f>'3b CM'!S19</f>
        <v>17.181194828314531</v>
      </c>
      <c r="T76" s="117">
        <f>'3b CM'!T19</f>
        <v>18.214025568489518</v>
      </c>
      <c r="U76" s="117">
        <f>'3b CM'!U19</f>
        <v>13.849815370689248</v>
      </c>
      <c r="V76" s="117">
        <f>'3b CM'!V19</f>
        <v>14.205043940538802</v>
      </c>
      <c r="W76" s="117">
        <f>'3b CM'!W19</f>
        <v>8.9335569638307746</v>
      </c>
      <c r="X76" s="27"/>
      <c r="Y76" s="117">
        <f>'3b CM'!Y19</f>
        <v>11.318349458764127</v>
      </c>
      <c r="Z76" s="117" t="str">
        <f>'3b CM'!Z19</f>
        <v>-</v>
      </c>
      <c r="AA76" s="117" t="str">
        <f>'3b CM'!AA19</f>
        <v>-</v>
      </c>
      <c r="AB76" s="117" t="str">
        <f>'3b CM'!AB19</f>
        <v>-</v>
      </c>
      <c r="AC76" s="117" t="str">
        <f>'3b CM'!AC19</f>
        <v>-</v>
      </c>
      <c r="AD76" s="25"/>
    </row>
    <row r="77" spans="1:30" s="26" customFormat="1" ht="11.25" x14ac:dyDescent="0.15">
      <c r="A77" s="207"/>
      <c r="B77" s="120" t="s">
        <v>245</v>
      </c>
      <c r="C77" s="120" t="s">
        <v>182</v>
      </c>
      <c r="D77" s="122" t="s">
        <v>123</v>
      </c>
      <c r="E77" s="119"/>
      <c r="F77" s="27"/>
      <c r="G77" s="117" t="str">
        <f>IF('3c AA'!J60="-","-",'3c AA'!J60)</f>
        <v>-</v>
      </c>
      <c r="H77" s="117" t="str">
        <f>IF('3c AA'!K60="-","-",'3c AA'!K60)</f>
        <v>-</v>
      </c>
      <c r="I77" s="117" t="str">
        <f>IF('3c AA'!L60="-","-",'3c AA'!L60)</f>
        <v>-</v>
      </c>
      <c r="J77" s="117" t="str">
        <f>IF('3c AA'!M60="-","-",'3c AA'!M60)</f>
        <v>-</v>
      </c>
      <c r="K77" s="117" t="str">
        <f>IF('3c AA'!N60="-","-",'3c AA'!N60)</f>
        <v>-</v>
      </c>
      <c r="L77" s="117" t="str">
        <f>IF('3c AA'!O60="-","-",'3c AA'!O60)</f>
        <v>-</v>
      </c>
      <c r="M77" s="117" t="str">
        <f>IF('3c AA'!P60="-","-",'3c AA'!P60)</f>
        <v>-</v>
      </c>
      <c r="N77" s="117" t="str">
        <f>IF('3c AA'!Q60="-","-",'3c AA'!Q60)</f>
        <v>-</v>
      </c>
      <c r="O77" s="27"/>
      <c r="P77" s="117" t="str">
        <f>IF('3c AA'!S60="-","-",'3c AA'!S60)</f>
        <v>-</v>
      </c>
      <c r="Q77" s="117" t="str">
        <f>IF('3c AA'!T60="-","-",'3c AA'!T60)</f>
        <v>-</v>
      </c>
      <c r="R77" s="117" t="str">
        <f>IF('3c AA'!U60="-","-",'3c AA'!U60)</f>
        <v>-</v>
      </c>
      <c r="S77" s="117" t="str">
        <f>IF('3c AA'!V60="-","-",'3c AA'!V60)</f>
        <v>-</v>
      </c>
      <c r="T77" s="117">
        <f>IF('3c AA'!W60="-","-",'3c AA'!W60)</f>
        <v>4.5066764067244529</v>
      </c>
      <c r="U77" s="117">
        <f>IF('3c AA'!X60="-","-",'3c AA'!X60)</f>
        <v>9.9756950960531068</v>
      </c>
      <c r="V77" s="117">
        <f>IF('3c AA'!Y60="-","-",'3c AA'!Y60)</f>
        <v>4.43</v>
      </c>
      <c r="W77" s="117" t="str">
        <f>IF('3c AA'!Z60="-","-",'3c AA'!Z60)</f>
        <v>-</v>
      </c>
      <c r="X77" s="27"/>
      <c r="Y77" s="117">
        <f>IF('3c AA'!AB60="-","-",'3c AA'!AB60)</f>
        <v>20.243837159985176</v>
      </c>
      <c r="Z77" s="117" t="str">
        <f>IF('3c AA'!AC60="-","-",'3c AA'!AC60)</f>
        <v>-</v>
      </c>
      <c r="AA77" s="117" t="str">
        <f>IF('3c AA'!AD60="-","-",'3c AA'!AD60)</f>
        <v>-</v>
      </c>
      <c r="AB77" s="117" t="str">
        <f>IF('3c AA'!AE60="-","-",'3c AA'!AE60)</f>
        <v>-</v>
      </c>
      <c r="AC77" s="117" t="str">
        <f>IF('3c AA'!AF60="-","-",'3c AA'!AF60)</f>
        <v>-</v>
      </c>
      <c r="AD77" s="25"/>
    </row>
    <row r="78" spans="1:30" s="26" customFormat="1" ht="11.25" x14ac:dyDescent="0.15">
      <c r="A78" s="207"/>
      <c r="B78" s="120" t="s">
        <v>246</v>
      </c>
      <c r="C78" s="120" t="s">
        <v>183</v>
      </c>
      <c r="D78" s="122" t="s">
        <v>123</v>
      </c>
      <c r="E78" s="119"/>
      <c r="F78" s="27"/>
      <c r="G78" s="117">
        <f>IF('3d PC'!G20="-","-",'3d PC'!G20)</f>
        <v>68.556725848640852</v>
      </c>
      <c r="H78" s="117">
        <f>'3d PC'!H20</f>
        <v>68.536623446233506</v>
      </c>
      <c r="I78" s="117">
        <f>'3d PC'!I20</f>
        <v>83.605679934762563</v>
      </c>
      <c r="J78" s="117">
        <f>'3d PC'!J20</f>
        <v>83.528445635540479</v>
      </c>
      <c r="K78" s="117">
        <f>'3d PC'!K20</f>
        <v>88.908320003152454</v>
      </c>
      <c r="L78" s="117">
        <f>'3d PC'!L20</f>
        <v>89.223247001911744</v>
      </c>
      <c r="M78" s="117">
        <f>'3d PC'!M20</f>
        <v>103.18595324217736</v>
      </c>
      <c r="N78" s="117">
        <f>'3d PC'!N20</f>
        <v>103.25504402215726</v>
      </c>
      <c r="O78" s="27"/>
      <c r="P78" s="117">
        <f>'3d PC'!P20</f>
        <v>103.25504402215726</v>
      </c>
      <c r="Q78" s="117">
        <f>'3d PC'!Q20</f>
        <v>110.38189529315571</v>
      </c>
      <c r="R78" s="117">
        <f>'3d PC'!R20</f>
        <v>111.69260010496798</v>
      </c>
      <c r="S78" s="117">
        <f>'3d PC'!S20</f>
        <v>114.88427922557452</v>
      </c>
      <c r="T78" s="117">
        <f>'3d PC'!T20</f>
        <v>114.39954261523624</v>
      </c>
      <c r="U78" s="117">
        <f>'3d PC'!U20</f>
        <v>121.02891942338647</v>
      </c>
      <c r="V78" s="117">
        <f>'3d PC'!V20</f>
        <v>120.43876818656001</v>
      </c>
      <c r="W78" s="117">
        <f>'3d PC'!W20</f>
        <v>126.54810698331491</v>
      </c>
      <c r="X78" s="27"/>
      <c r="Y78" s="117">
        <f>'3d PC'!Y20</f>
        <v>125.47467603569308</v>
      </c>
      <c r="Z78" s="117" t="str">
        <f>'3d PC'!Z20</f>
        <v>-</v>
      </c>
      <c r="AA78" s="117" t="str">
        <f>'3d PC'!AA20</f>
        <v>-</v>
      </c>
      <c r="AB78" s="117" t="str">
        <f>'3d PC'!AB20</f>
        <v>-</v>
      </c>
      <c r="AC78" s="117" t="str">
        <f>'3d PC'!AC20</f>
        <v>-</v>
      </c>
      <c r="AD78" s="25"/>
    </row>
    <row r="79" spans="1:30" s="26" customFormat="1" ht="11.25" x14ac:dyDescent="0.15">
      <c r="A79" s="207"/>
      <c r="B79" s="120" t="s">
        <v>247</v>
      </c>
      <c r="C79" s="120" t="s">
        <v>184</v>
      </c>
      <c r="D79" s="122" t="s">
        <v>123</v>
      </c>
      <c r="E79" s="119"/>
      <c r="F79" s="27"/>
      <c r="G79" s="117">
        <f>IF('3e NC-Elec'!H34="-","-",'3e NC-Elec'!H34)</f>
        <v>129.24659664648567</v>
      </c>
      <c r="H79" s="117">
        <f>'3e NC-Elec'!I34</f>
        <v>129.99016388228577</v>
      </c>
      <c r="I79" s="117">
        <f>'3e NC-Elec'!J34</f>
        <v>144.63173392265401</v>
      </c>
      <c r="J79" s="117">
        <f>'3e NC-Elec'!K34</f>
        <v>144.07247110285542</v>
      </c>
      <c r="K79" s="117">
        <f>'3e NC-Elec'!L34</f>
        <v>133.80344450903061</v>
      </c>
      <c r="L79" s="117">
        <f>'3e NC-Elec'!M34</f>
        <v>134.6948433906214</v>
      </c>
      <c r="M79" s="117">
        <f>'3e NC-Elec'!N34</f>
        <v>125.52748304179777</v>
      </c>
      <c r="N79" s="117">
        <f>'3e NC-Elec'!O34</f>
        <v>125.13757098098418</v>
      </c>
      <c r="O79" s="27"/>
      <c r="P79" s="117">
        <f>'3e NC-Elec'!Q34</f>
        <v>125.13757098098418</v>
      </c>
      <c r="Q79" s="117">
        <f>'3e NC-Elec'!R34</f>
        <v>132.64000379353573</v>
      </c>
      <c r="R79" s="117">
        <f>'3e NC-Elec'!S34</f>
        <v>134.26488530239789</v>
      </c>
      <c r="S79" s="117">
        <f>'3e NC-Elec'!T34</f>
        <v>138.11137129961392</v>
      </c>
      <c r="T79" s="117">
        <f>'3e NC-Elec'!U34</f>
        <v>141.39593788625712</v>
      </c>
      <c r="U79" s="117">
        <f>'3e NC-Elec'!V34</f>
        <v>149.2381412376856</v>
      </c>
      <c r="V79" s="117">
        <f>'3e NC-Elec'!W34</f>
        <v>149.27322576471568</v>
      </c>
      <c r="W79" s="117">
        <f>'3e NC-Elec'!X34</f>
        <v>190.51790131943471</v>
      </c>
      <c r="X79" s="27"/>
      <c r="Y79" s="117">
        <f>'3e NC-Elec'!Z34</f>
        <v>195.72684450509524</v>
      </c>
      <c r="Z79" s="117" t="str">
        <f>'3e NC-Elec'!AA34</f>
        <v>-</v>
      </c>
      <c r="AA79" s="117" t="str">
        <f>'3e NC-Elec'!AB34</f>
        <v>-</v>
      </c>
      <c r="AB79" s="117" t="str">
        <f>'3e NC-Elec'!AC34</f>
        <v>-</v>
      </c>
      <c r="AC79" s="117" t="str">
        <f>'3e NC-Elec'!AD34</f>
        <v>-</v>
      </c>
      <c r="AD79" s="25"/>
    </row>
    <row r="80" spans="1:30" s="26" customFormat="1" ht="11.25" x14ac:dyDescent="0.15">
      <c r="A80" s="207"/>
      <c r="B80" s="120" t="s">
        <v>248</v>
      </c>
      <c r="C80" s="120" t="s">
        <v>185</v>
      </c>
      <c r="D80" s="122" t="s">
        <v>123</v>
      </c>
      <c r="E80" s="119"/>
      <c r="F80" s="27"/>
      <c r="G80" s="117">
        <f>IF('3g CPIH'!C$17="-","-",'3h OC '!$E$8*('3g CPIH'!C$17/'3g CPIH'!$G$17))</f>
        <v>76.502677103718199</v>
      </c>
      <c r="H80" s="117">
        <f>IF('3g CPIH'!D$17="-","-",'3h OC '!$E$8*('3g CPIH'!D$17/'3g CPIH'!$G$17))</f>
        <v>76.655835616438353</v>
      </c>
      <c r="I80" s="117">
        <f>IF('3g CPIH'!E$17="-","-",'3h OC '!$E$8*('3g CPIH'!E$17/'3g CPIH'!$G$17))</f>
        <v>76.885573385518597</v>
      </c>
      <c r="J80" s="117">
        <f>IF('3g CPIH'!F$17="-","-",'3h OC '!$E$8*('3g CPIH'!F$17/'3g CPIH'!$G$17))</f>
        <v>77.345048923679059</v>
      </c>
      <c r="K80" s="117">
        <f>IF('3g CPIH'!G$17="-","-",'3h OC '!$E$8*('3g CPIH'!G$17/'3g CPIH'!$G$17))</f>
        <v>78.263999999999996</v>
      </c>
      <c r="L80" s="117">
        <f>IF('3g CPIH'!H$17="-","-",'3h OC '!$E$8*('3g CPIH'!H$17/'3g CPIH'!$G$17))</f>
        <v>79.259530332681024</v>
      </c>
      <c r="M80" s="117">
        <f>IF('3g CPIH'!I$17="-","-",'3h OC '!$E$8*('3g CPIH'!I$17/'3g CPIH'!$G$17))</f>
        <v>80.408219178082177</v>
      </c>
      <c r="N80" s="117">
        <f>IF('3g CPIH'!J$17="-","-",'3h OC '!$E$8*('3g CPIH'!J$17/'3g CPIH'!$G$17))</f>
        <v>81.097432485322898</v>
      </c>
      <c r="O80" s="27"/>
      <c r="P80" s="117">
        <f>IF('3g CPIH'!L$17="-","-",'3h OC '!$E$8*('3g CPIH'!L$17/'3g CPIH'!$G$17))</f>
        <v>81.097432485322898</v>
      </c>
      <c r="Q80" s="117">
        <f>IF('3g CPIH'!M$17="-","-",'3h OC '!$E$8*('3g CPIH'!M$17/'3g CPIH'!$G$17))</f>
        <v>82.016383561643835</v>
      </c>
      <c r="R80" s="117">
        <f>IF('3g CPIH'!N$17="-","-",'3h OC '!$E$8*('3g CPIH'!N$17/'3g CPIH'!$G$17))</f>
        <v>82.62901761252445</v>
      </c>
      <c r="S80" s="117">
        <f>IF('3g CPIH'!O$17="-","-",'3h OC '!$E$8*('3g CPIH'!O$17/'3g CPIH'!$G$17))</f>
        <v>83.088493150684926</v>
      </c>
      <c r="T80" s="117">
        <f>IF('3g CPIH'!P$17="-","-",'3h OC '!$E$8*('3g CPIH'!P$17/'3g CPIH'!$G$17))</f>
        <v>83.318230919765156</v>
      </c>
      <c r="U80" s="117">
        <f>IF('3g CPIH'!Q$17="-","-",'3h OC '!$E$8*('3g CPIH'!Q$17/'3g CPIH'!$G$17))</f>
        <v>83.777706457925632</v>
      </c>
      <c r="V80" s="117">
        <f>IF('3g CPIH'!R$17="-","-",'3h OC '!$E$8*('3g CPIH'!R$17/'3g CPIH'!$G$17))</f>
        <v>85.309291585127198</v>
      </c>
      <c r="W80" s="117">
        <f>IF('3g CPIH'!S$17="-","-",'3h OC '!$E$8*('3g CPIH'!S$17/'3g CPIH'!$G$17))</f>
        <v>87.836407045009793</v>
      </c>
      <c r="X80" s="27"/>
      <c r="Y80" s="117">
        <f>IF('3g CPIH'!U$17="-","-",'3h OC '!$E$8*('3g CPIH'!U$17/'3g CPIH'!$G$17))</f>
        <v>92.278003913894324</v>
      </c>
      <c r="Z80" s="117" t="str">
        <f>IF('3g CPIH'!V$17="-","-",'3h OC '!$E$8*('3g CPIH'!V$17/'3g CPIH'!$G$17))</f>
        <v>-</v>
      </c>
      <c r="AA80" s="117" t="str">
        <f>IF('3g CPIH'!W$17="-","-",'3h OC '!$E$8*('3g CPIH'!W$17/'3g CPIH'!$G$17))</f>
        <v>-</v>
      </c>
      <c r="AB80" s="117" t="str">
        <f>IF('3g CPIH'!X$17="-","-",'3h OC '!$E$8*('3g CPIH'!X$17/'3g CPIH'!$G$17))</f>
        <v>-</v>
      </c>
      <c r="AC80" s="117" t="str">
        <f>IF('3g CPIH'!Y$17="-","-",'3h OC '!$E$8*('3g CPIH'!Y$17/'3g CPIH'!$G$17))</f>
        <v>-</v>
      </c>
      <c r="AD80" s="25"/>
    </row>
    <row r="81" spans="1:30" s="26" customFormat="1" ht="11.25" x14ac:dyDescent="0.15">
      <c r="A81" s="207"/>
      <c r="B81" s="120" t="s">
        <v>248</v>
      </c>
      <c r="C81" s="120" t="s">
        <v>186</v>
      </c>
      <c r="D81" s="122" t="s">
        <v>123</v>
      </c>
      <c r="E81" s="119"/>
      <c r="F81" s="27"/>
      <c r="G81" s="117" t="s">
        <v>249</v>
      </c>
      <c r="H81" s="117" t="s">
        <v>249</v>
      </c>
      <c r="I81" s="117" t="s">
        <v>249</v>
      </c>
      <c r="J81" s="117" t="s">
        <v>249</v>
      </c>
      <c r="K81" s="117">
        <f>IF('3i SMNCC'!G$50="-","-",'3i SMNCC'!G$50)</f>
        <v>0</v>
      </c>
      <c r="L81" s="117">
        <f>IF('3i SMNCC'!H$50="-","-",'3i SMNCC'!H$50)</f>
        <v>-0.18995111249132623</v>
      </c>
      <c r="M81" s="117">
        <f>IF('3i SMNCC'!I$50="-","-",'3i SMNCC'!I$50)</f>
        <v>2.3898870370752556</v>
      </c>
      <c r="N81" s="117">
        <f>IF('3i SMNCC'!J$50="-","-",'3i SMNCC'!J$50)</f>
        <v>11.485481460604181</v>
      </c>
      <c r="O81" s="27"/>
      <c r="P81" s="117">
        <f>IF('3i SMNCC'!L$50="-","-",'3i SMNCC'!L$50)</f>
        <v>11.485481460604181</v>
      </c>
      <c r="Q81" s="117">
        <f>IF('3i SMNCC'!M$50="-","-",'3i SMNCC'!M$50)</f>
        <v>13.905095596481768</v>
      </c>
      <c r="R81" s="117">
        <f>IF('3i SMNCC'!N$50="-","-",'3i SMNCC'!N$50)</f>
        <v>14.008016342776511</v>
      </c>
      <c r="S81" s="117">
        <f>IF('3i SMNCC'!O$50="-","-",'3i SMNCC'!O$50)</f>
        <v>16.592254432324484</v>
      </c>
      <c r="T81" s="117">
        <f>IF('3i SMNCC'!P$50="-","-",'3i SMNCC'!P$50)</f>
        <v>16.855736391237045</v>
      </c>
      <c r="U81" s="117">
        <f>IF('3i SMNCC'!Q$50="-","-",'3i SMNCC'!Q$50)</f>
        <v>16.48610584262476</v>
      </c>
      <c r="V81" s="117">
        <f>IF('3i SMNCC'!R$50="-","-",'3i SMNCC'!R$50)</f>
        <v>16.529685824397358</v>
      </c>
      <c r="W81" s="117">
        <f>IF('3i SMNCC'!S$50="-","-",'3i SMNCC'!S$50)</f>
        <v>15.149258026029946</v>
      </c>
      <c r="X81" s="27"/>
      <c r="Y81" s="117">
        <f>IF('3i SMNCC'!U$50="-","-",'3i SMNCC'!U$50)</f>
        <v>16.072618119862021</v>
      </c>
      <c r="Z81" s="117" t="str">
        <f>IF('3i SMNCC'!V$50="-","-",'3i SMNCC'!V$50)</f>
        <v>-</v>
      </c>
      <c r="AA81" s="117" t="str">
        <f>IF('3i SMNCC'!W$50="-","-",'3i SMNCC'!W$50)</f>
        <v>-</v>
      </c>
      <c r="AB81" s="117" t="str">
        <f>IF('3i SMNCC'!X$50="-","-",'3i SMNCC'!X$50)</f>
        <v>-</v>
      </c>
      <c r="AC81" s="117" t="str">
        <f>IF('3i SMNCC'!Y$50="-","-",'3i SMNCC'!Y$50)</f>
        <v>-</v>
      </c>
      <c r="AD81" s="25"/>
    </row>
    <row r="82" spans="1:30" s="26" customFormat="1" ht="11.25" customHeight="1" x14ac:dyDescent="0.15">
      <c r="A82" s="207"/>
      <c r="B82" s="120" t="s">
        <v>248</v>
      </c>
      <c r="C82" s="120" t="s">
        <v>187</v>
      </c>
      <c r="D82" s="122" t="s">
        <v>123</v>
      </c>
      <c r="E82" s="119"/>
      <c r="F82" s="27"/>
      <c r="G82" s="117">
        <f>IF('3g CPIH'!C$17="-","-",'3j PAAC PAP'!$G$10*('3g CPIH'!C$17/'3g CPIH'!$G$17))</f>
        <v>3.3460635029354204</v>
      </c>
      <c r="H82" s="117">
        <f>IF('3g CPIH'!D$17="-","-",'3j PAAC PAP'!$G$10*('3g CPIH'!D$17/'3g CPIH'!$G$17))</f>
        <v>3.3527623287671227</v>
      </c>
      <c r="I82" s="117">
        <f>IF('3g CPIH'!E$17="-","-",'3j PAAC PAP'!$G$10*('3g CPIH'!E$17/'3g CPIH'!$G$17))</f>
        <v>3.3628105675146771</v>
      </c>
      <c r="J82" s="117">
        <f>IF('3g CPIH'!F$17="-","-",'3j PAAC PAP'!$G$10*('3g CPIH'!F$17/'3g CPIH'!$G$17))</f>
        <v>3.3829070450097847</v>
      </c>
      <c r="K82" s="117">
        <f>IF('3g CPIH'!G$17="-","-",'3j PAAC PAP'!$G$10*('3g CPIH'!G$17/'3g CPIH'!$G$17))</f>
        <v>3.4230999999999998</v>
      </c>
      <c r="L82" s="117">
        <f>IF('3g CPIH'!H$17="-","-",'3j PAAC PAP'!$G$10*('3g CPIH'!H$17/'3g CPIH'!$G$17))</f>
        <v>3.4666423679060667</v>
      </c>
      <c r="M82" s="117">
        <f>IF('3g CPIH'!I$17="-","-",'3j PAAC PAP'!$G$10*('3g CPIH'!I$17/'3g CPIH'!$G$17))</f>
        <v>3.516883561643835</v>
      </c>
      <c r="N82" s="117">
        <f>IF('3g CPIH'!J$17="-","-",'3j PAAC PAP'!$G$10*('3g CPIH'!J$17/'3g CPIH'!$G$17))</f>
        <v>3.547028277886497</v>
      </c>
      <c r="O82" s="27"/>
      <c r="P82" s="117">
        <f>IF('3g CPIH'!L$17="-","-",'3j PAAC PAP'!$G$10*('3g CPIH'!L$17/'3g CPIH'!$G$17))</f>
        <v>3.547028277886497</v>
      </c>
      <c r="Q82" s="117">
        <f>IF('3g CPIH'!M$17="-","-",'3j PAAC PAP'!$G$10*('3g CPIH'!M$17/'3g CPIH'!$G$17))</f>
        <v>3.5872212328767121</v>
      </c>
      <c r="R82" s="117">
        <f>IF('3g CPIH'!N$17="-","-",'3j PAAC PAP'!$G$10*('3g CPIH'!N$17/'3g CPIH'!$G$17))</f>
        <v>3.6140165362035224</v>
      </c>
      <c r="S82" s="117">
        <f>IF('3g CPIH'!O$17="-","-",'3j PAAC PAP'!$G$10*('3g CPIH'!O$17/'3g CPIH'!$G$17))</f>
        <v>3.6341130136986299</v>
      </c>
      <c r="T82" s="117">
        <f>IF('3g CPIH'!P$17="-","-",'3j PAAC PAP'!$G$10*('3g CPIH'!P$17/'3g CPIH'!$G$17))</f>
        <v>3.6441612524461835</v>
      </c>
      <c r="U82" s="117">
        <f>IF('3g CPIH'!Q$17="-","-",'3j PAAC PAP'!$G$10*('3g CPIH'!Q$17/'3g CPIH'!$G$17))</f>
        <v>3.6642577299412915</v>
      </c>
      <c r="V82" s="117">
        <f>IF('3g CPIH'!R$17="-","-",'3j PAAC PAP'!$G$10*('3g CPIH'!R$17/'3g CPIH'!$G$17))</f>
        <v>3.7312459882583173</v>
      </c>
      <c r="W82" s="117">
        <f>IF('3g CPIH'!S$17="-","-",'3j PAAC PAP'!$G$10*('3g CPIH'!S$17/'3g CPIH'!$G$17))</f>
        <v>3.8417766144814092</v>
      </c>
      <c r="X82" s="27"/>
      <c r="Y82" s="117">
        <f>IF('3g CPIH'!U$17="-","-",'3j PAAC PAP'!$G$10*('3g CPIH'!U$17/'3g CPIH'!$G$17))</f>
        <v>4.0360425636007822</v>
      </c>
      <c r="Z82" s="117" t="str">
        <f>IF('3g CPIH'!V$17="-","-",'3j PAAC PAP'!$G$10*('3g CPIH'!V$17/'3g CPIH'!$G$17))</f>
        <v>-</v>
      </c>
      <c r="AA82" s="117" t="str">
        <f>IF('3g CPIH'!W$17="-","-",'3j PAAC PAP'!$G$10*('3g CPIH'!W$17/'3g CPIH'!$G$17))</f>
        <v>-</v>
      </c>
      <c r="AB82" s="117" t="str">
        <f>IF('3g CPIH'!X$17="-","-",'3j PAAC PAP'!$G$10*('3g CPIH'!X$17/'3g CPIH'!$G$17))</f>
        <v>-</v>
      </c>
      <c r="AC82" s="117" t="str">
        <f>IF('3g CPIH'!Y$17="-","-",'3j PAAC PAP'!$G$10*('3g CPIH'!Y$17/'3g CPIH'!$G$17))</f>
        <v>-</v>
      </c>
      <c r="AD82" s="25"/>
    </row>
    <row r="83" spans="1:30" s="26" customFormat="1" ht="11.25" customHeight="1" x14ac:dyDescent="0.15">
      <c r="A83" s="207"/>
      <c r="B83" s="120" t="s">
        <v>248</v>
      </c>
      <c r="C83" s="120" t="s">
        <v>188</v>
      </c>
      <c r="D83" s="122" t="s">
        <v>123</v>
      </c>
      <c r="E83" s="119"/>
      <c r="F83" s="27"/>
      <c r="G83" s="117">
        <f>IF(G75="-","-",SUM(G75:G81)*'3j PAAC PAP'!$G$28)</f>
        <v>2.2529695367624942</v>
      </c>
      <c r="H83" s="117">
        <f>IF(H75="-","-",SUM(H75:H81)*'3j PAAC PAP'!$G$28)</f>
        <v>2.1613976214040673</v>
      </c>
      <c r="I83" s="117">
        <f>IF(I75="-","-",SUM(I75:I81)*'3j PAAC PAP'!$G$28)</f>
        <v>2.2397649558244432</v>
      </c>
      <c r="J83" s="117">
        <f>IF(J75="-","-",SUM(J75:J81)*'3j PAAC PAP'!$G$28)</f>
        <v>2.1975606778448999</v>
      </c>
      <c r="K83" s="117">
        <f>IF(K75="-","-",SUM(K75:K81)*'3j PAAC PAP'!$G$28)</f>
        <v>2.3471295904871394</v>
      </c>
      <c r="L83" s="117">
        <f>IF(L75="-","-",SUM(L75:L81)*'3j PAAC PAP'!$G$28)</f>
        <v>2.3188859133721267</v>
      </c>
      <c r="M83" s="117">
        <f>IF(M75="-","-",SUM(M75:M81)*'3j PAAC PAP'!$G$28)</f>
        <v>2.4720879591110365</v>
      </c>
      <c r="N83" s="117">
        <f>IF(N75="-","-",SUM(N75:N81)*'3j PAAC PAP'!$G$28)</f>
        <v>2.5986026410670617</v>
      </c>
      <c r="O83" s="27"/>
      <c r="P83" s="117">
        <f>IF(P75="-","-",SUM(P75:P81)*'3j PAAC PAP'!$G$28)</f>
        <v>2.5986026410670617</v>
      </c>
      <c r="Q83" s="117">
        <f>IF(Q75="-","-",SUM(Q75:Q81)*'3j PAAC PAP'!$G$28)</f>
        <v>2.8820678981636245</v>
      </c>
      <c r="R83" s="117">
        <f>IF(R75="-","-",SUM(R75:R81)*'3j PAAC PAP'!$G$28)</f>
        <v>2.7872255216608006</v>
      </c>
      <c r="S83" s="117">
        <f>IF(S75="-","-",SUM(S75:S81)*'3j PAAC PAP'!$G$28)</f>
        <v>2.8090219586730374</v>
      </c>
      <c r="T83" s="117">
        <f>IF(T75="-","-",SUM(T75:T81)*'3j PAAC PAP'!$G$28)</f>
        <v>2.7232639402811496</v>
      </c>
      <c r="U83" s="117">
        <f>IF(U75="-","-",SUM(U75:U81)*'3j PAAC PAP'!$G$28)</f>
        <v>2.9615437794654746</v>
      </c>
      <c r="V83" s="117">
        <f>IF(V75="-","-",SUM(V75:V81)*'3j PAAC PAP'!$G$28)</f>
        <v>3.208185145534201</v>
      </c>
      <c r="W83" s="117">
        <f>IF(W75="-","-",SUM(W75:W81)*'3j PAAC PAP'!$G$28)</f>
        <v>4.5240875613295071</v>
      </c>
      <c r="X83" s="27"/>
      <c r="Y83" s="117">
        <f>IF(Y75="-","-",SUM(Y75:Y81)*'3j PAAC PAP'!$G$28)</f>
        <v>7.7110542296104017</v>
      </c>
      <c r="Z83" s="117" t="str">
        <f>IF(Z75="-","-",SUM(Z75:Z81)*'3j PAAC PAP'!$G$28)</f>
        <v>-</v>
      </c>
      <c r="AA83" s="117" t="str">
        <f>IF(AA75="-","-",SUM(AA75:AA81)*'3j PAAC PAP'!$G$28)</f>
        <v>-</v>
      </c>
      <c r="AB83" s="117" t="str">
        <f>IF(AB75="-","-",SUM(AB75:AB81)*'3j PAAC PAP'!$G$28)</f>
        <v>-</v>
      </c>
      <c r="AC83" s="117" t="str">
        <f>IF(AC75="-","-",SUM(AC75:AC81)*'3j PAAC PAP'!$G$28)</f>
        <v>-</v>
      </c>
      <c r="AD83" s="25"/>
    </row>
    <row r="84" spans="1:30" s="26" customFormat="1" ht="11.25" customHeight="1" x14ac:dyDescent="0.15">
      <c r="A84" s="207"/>
      <c r="B84" s="120" t="s">
        <v>189</v>
      </c>
      <c r="C84" s="120" t="s">
        <v>250</v>
      </c>
      <c r="D84" s="122" t="s">
        <v>123</v>
      </c>
      <c r="E84" s="119"/>
      <c r="F84" s="27"/>
      <c r="G84" s="117">
        <f>IF(G75="-","-",SUM(G75:G83)*'3k EBIT'!$E$8)</f>
        <v>9.0980411629750826</v>
      </c>
      <c r="H84" s="117">
        <f>IF(H75="-","-",SUM(H75:H83)*'3k EBIT'!$E$8)</f>
        <v>8.731015211462914</v>
      </c>
      <c r="I84" s="117">
        <f>IF(I75="-","-",SUM(I75:I83)*'3k EBIT'!$E$8)</f>
        <v>9.0454220268661967</v>
      </c>
      <c r="J84" s="117">
        <f>IF(J75="-","-",SUM(J75:J83)*'3k EBIT'!$E$8)</f>
        <v>8.8765940786873205</v>
      </c>
      <c r="K84" s="117">
        <f>IF(K75="-","-",SUM(K75:K83)*'3k EBIT'!$E$8)</f>
        <v>9.4770659872925922</v>
      </c>
      <c r="L84" s="117">
        <f>IF(L75="-","-",SUM(L75:L83)*'3k EBIT'!$E$8)</f>
        <v>9.3646668785814935</v>
      </c>
      <c r="M84" s="117">
        <f>IF(M75="-","-",SUM(M75:M83)*'3k EBIT'!$E$8)</f>
        <v>9.9799003732328</v>
      </c>
      <c r="N84" s="117">
        <f>IF(N75="-","-",SUM(N75:N83)*'3k EBIT'!$E$8)</f>
        <v>10.487742208024541</v>
      </c>
      <c r="O84" s="27"/>
      <c r="P84" s="117">
        <f>IF(P75="-","-",SUM(P75:P83)*'3k EBIT'!$E$8)</f>
        <v>10.487742208024541</v>
      </c>
      <c r="Q84" s="117">
        <f>IF(Q75="-","-",SUM(Q75:Q83)*'3k EBIT'!$E$8)</f>
        <v>11.625068731163388</v>
      </c>
      <c r="R84" s="117">
        <f>IF(R75="-","-",SUM(R75:R83)*'3k EBIT'!$E$8)</f>
        <v>11.245319162136004</v>
      </c>
      <c r="S84" s="117">
        <f>IF(S75="-","-",SUM(S75:S83)*'3k EBIT'!$E$8)</f>
        <v>11.333100752602949</v>
      </c>
      <c r="T84" s="117">
        <f>IF(T75="-","-",SUM(T75:T83)*'3k EBIT'!$E$8)</f>
        <v>10.989450371760125</v>
      </c>
      <c r="U84" s="117">
        <f>IF(U75="-","-",SUM(U75:U83)*'3k EBIT'!$E$8)</f>
        <v>11.945217670870967</v>
      </c>
      <c r="V84" s="117">
        <f>IF(V75="-","-",SUM(V75:V83)*'3k EBIT'!$E$8)</f>
        <v>12.935418538521175</v>
      </c>
      <c r="W84" s="117">
        <f>IF(W75="-","-",SUM(W75:W83)*'3k EBIT'!$E$8)</f>
        <v>18.213642724812789</v>
      </c>
      <c r="X84" s="27"/>
      <c r="Y84" s="117">
        <f>IF(Y75="-","-",SUM(Y75:Y83)*'3k EBIT'!$E$8)</f>
        <v>30.995481989704981</v>
      </c>
      <c r="Z84" s="117" t="str">
        <f>IF(Z75="-","-",SUM(Z75:Z83)*'3k EBIT'!$E$8)</f>
        <v>-</v>
      </c>
      <c r="AA84" s="117" t="str">
        <f>IF(AA75="-","-",SUM(AA75:AA83)*'3k EBIT'!$E$8)</f>
        <v>-</v>
      </c>
      <c r="AB84" s="117" t="str">
        <f>IF(AB75="-","-",SUM(AB75:AB83)*'3k EBIT'!$E$8)</f>
        <v>-</v>
      </c>
      <c r="AC84" s="117" t="str">
        <f>IF(AC75="-","-",SUM(AC75:AC83)*'3k EBIT'!$E$8)</f>
        <v>-</v>
      </c>
      <c r="AD84" s="25"/>
    </row>
    <row r="85" spans="1:30" s="26" customFormat="1" ht="12.6" customHeight="1" x14ac:dyDescent="0.15">
      <c r="A85" s="207"/>
      <c r="B85" s="120" t="s">
        <v>251</v>
      </c>
      <c r="C85" s="156" t="s">
        <v>252</v>
      </c>
      <c r="D85" s="122" t="s">
        <v>123</v>
      </c>
      <c r="E85" s="118"/>
      <c r="F85" s="27"/>
      <c r="G85" s="117">
        <f>IF(G75="-","-",SUM(G75:G78,G80:G84)*'3l HAP'!$E$9)</f>
        <v>5.1184566651674803</v>
      </c>
      <c r="H85" s="117">
        <f>IF(H75="-","-",SUM(H75:H78,H80:H84)*'3l HAP'!$E$9)</f>
        <v>4.8247477427155081</v>
      </c>
      <c r="I85" s="117">
        <f>IF(I75="-","-",SUM(I75:I78,I80:I84)*'3l HAP'!$E$9)</f>
        <v>4.8526556885409979</v>
      </c>
      <c r="J85" s="117">
        <f>IF(J75="-","-",SUM(J75:J78,J80:J84)*'3l HAP'!$E$9)</f>
        <v>4.7307486466277879</v>
      </c>
      <c r="K85" s="117">
        <f>IF(K75="-","-",SUM(K75:K78,K80:K84)*'3l HAP'!$E$9)</f>
        <v>5.3438082851214137</v>
      </c>
      <c r="L85" s="117">
        <f>IF(L75="-","-",SUM(L75:L78,L80:L84)*'3l HAP'!$E$9)</f>
        <v>5.2441449629957555</v>
      </c>
      <c r="M85" s="117">
        <f>IF(M75="-","-",SUM(M75:M78,M80:M84)*'3l HAP'!$E$9)</f>
        <v>5.8524500687347025</v>
      </c>
      <c r="N85" s="117">
        <f>IF(N75="-","-",SUM(N75:N78,N80:N84)*'3l HAP'!$E$9)</f>
        <v>6.2494908360598043</v>
      </c>
      <c r="O85" s="27"/>
      <c r="P85" s="117">
        <f>IF(P75="-","-",SUM(P75:P78,P80:P84)*'3l HAP'!$E$9)</f>
        <v>6.2494908360598043</v>
      </c>
      <c r="Q85" s="117">
        <f>IF(Q75="-","-",SUM(Q75:Q78,Q80:Q84)*'3l HAP'!$E$9)</f>
        <v>7.0160472302666337</v>
      </c>
      <c r="R85" s="117">
        <f>IF(R75="-","-",SUM(R75:R78,R80:R84)*'3l HAP'!$E$9)</f>
        <v>6.6996304378009599</v>
      </c>
      <c r="S85" s="117">
        <f>IF(S75="-","-",SUM(S75:S78,S80:S84)*'3l HAP'!$E$9)</f>
        <v>6.7109566539561039</v>
      </c>
      <c r="T85" s="117">
        <f>IF(T75="-","-",SUM(T75:T78,T80:T84)*'3l HAP'!$E$9)</f>
        <v>6.3980576752087552</v>
      </c>
      <c r="U85" s="117">
        <f>IF(U75="-","-",SUM(U75:U78,U80:U84)*'3l HAP'!$E$9)</f>
        <v>7.0197338310077626</v>
      </c>
      <c r="V85" s="117">
        <f>IF(V75="-","-",SUM(V75:V78,V80:V84)*'3l HAP'!$E$9)</f>
        <v>7.7822477855541417</v>
      </c>
      <c r="W85" s="117">
        <f>IF(W75="-","-",SUM(W75:W78,W80:W84)*'3l HAP'!$E$9)</f>
        <v>11.245671248201148</v>
      </c>
      <c r="X85" s="27"/>
      <c r="Y85" s="117">
        <f>IF(Y75="-","-",SUM(Y75:Y78,Y80:Y84)*'3l HAP'!$E$9)</f>
        <v>21.018819288867284</v>
      </c>
      <c r="Z85" s="117" t="str">
        <f>IF(Z75="-","-",SUM(Z75:Z78,Z80:Z84)*'3l HAP'!$E$9)</f>
        <v>-</v>
      </c>
      <c r="AA85" s="117" t="str">
        <f>IF(AA75="-","-",SUM(AA75:AA78,AA80:AA84)*'3l HAP'!$E$9)</f>
        <v>-</v>
      </c>
      <c r="AB85" s="117" t="str">
        <f>IF(AB75="-","-",SUM(AB75:AB78,AB80:AB84)*'3l HAP'!$E$9)</f>
        <v>-</v>
      </c>
      <c r="AC85" s="117" t="str">
        <f>IF(AC75="-","-",SUM(AC75:AC78,AC80:AC84)*'3l HAP'!$E$9)</f>
        <v>-</v>
      </c>
      <c r="AD85" s="25"/>
    </row>
    <row r="86" spans="1:30" s="26" customFormat="1" ht="11.25" customHeight="1" x14ac:dyDescent="0.15">
      <c r="A86" s="207"/>
      <c r="B86" s="120" t="s">
        <v>253</v>
      </c>
      <c r="C86" s="120" t="str">
        <f>B86&amp;"_"&amp;D86</f>
        <v>Total_Northern</v>
      </c>
      <c r="D86" s="122" t="s">
        <v>123</v>
      </c>
      <c r="E86" s="119"/>
      <c r="F86" s="27"/>
      <c r="G86" s="117">
        <f t="shared" ref="G86:N86" si="15">IF(G75="-","-",SUM(G75:G85))</f>
        <v>483.96253061289491</v>
      </c>
      <c r="H86" s="117">
        <f t="shared" si="15"/>
        <v>464.35167432669567</v>
      </c>
      <c r="I86" s="117">
        <f t="shared" si="15"/>
        <v>480.92730256393037</v>
      </c>
      <c r="J86" s="117">
        <f t="shared" si="15"/>
        <v>471.91971770917098</v>
      </c>
      <c r="K86" s="117">
        <f t="shared" si="15"/>
        <v>504.13654895707901</v>
      </c>
      <c r="L86" s="117">
        <f t="shared" si="15"/>
        <v>498.12114551472331</v>
      </c>
      <c r="M86" s="117">
        <f t="shared" si="15"/>
        <v>531.11014749033598</v>
      </c>
      <c r="N86" s="117">
        <f t="shared" si="15"/>
        <v>558.23569483799906</v>
      </c>
      <c r="O86" s="27"/>
      <c r="P86" s="117">
        <f t="shared" ref="P86:W86" si="16">IF(P75="-","-",SUM(P75:P85))</f>
        <v>558.23569483799906</v>
      </c>
      <c r="Q86" s="117">
        <f t="shared" si="16"/>
        <v>618.86151719869713</v>
      </c>
      <c r="R86" s="117">
        <f t="shared" si="16"/>
        <v>598.55828923934234</v>
      </c>
      <c r="S86" s="117">
        <f t="shared" si="16"/>
        <v>603.18969725594718</v>
      </c>
      <c r="T86" s="117">
        <f t="shared" si="16"/>
        <v>584.78994359840033</v>
      </c>
      <c r="U86" s="117">
        <f t="shared" si="16"/>
        <v>635.71514103466313</v>
      </c>
      <c r="V86" s="117">
        <f t="shared" si="16"/>
        <v>688.5934686021202</v>
      </c>
      <c r="W86" s="117">
        <f t="shared" si="16"/>
        <v>969.85805028098525</v>
      </c>
      <c r="X86" s="27"/>
      <c r="Y86" s="117">
        <f t="shared" ref="Y86:AC86" si="17">IF(Y75="-","-",SUM(Y75:Y85))</f>
        <v>1652.3593028122866</v>
      </c>
      <c r="Z86" s="117" t="str">
        <f t="shared" si="17"/>
        <v>-</v>
      </c>
      <c r="AA86" s="117" t="str">
        <f t="shared" si="17"/>
        <v>-</v>
      </c>
      <c r="AB86" s="117" t="str">
        <f t="shared" si="17"/>
        <v>-</v>
      </c>
      <c r="AC86" s="117" t="str">
        <f t="shared" si="17"/>
        <v>-</v>
      </c>
      <c r="AD86" s="25"/>
    </row>
    <row r="87" spans="1:30" s="26" customFormat="1" ht="11.25" customHeight="1" x14ac:dyDescent="0.15">
      <c r="A87" s="207"/>
      <c r="B87" s="123" t="s">
        <v>244</v>
      </c>
      <c r="C87" s="123" t="s">
        <v>180</v>
      </c>
      <c r="D87" s="121" t="s">
        <v>122</v>
      </c>
      <c r="E87" s="75"/>
      <c r="F87" s="27"/>
      <c r="G87" s="35">
        <f>IF('3a DF'!H125="-","-",'3a DF'!H125)</f>
        <v>190.66537060181142</v>
      </c>
      <c r="H87" s="35">
        <f>'3a DF'!I125</f>
        <v>170.81537060181142</v>
      </c>
      <c r="I87" s="35">
        <f>'3a DF'!J125</f>
        <v>156.76194236363682</v>
      </c>
      <c r="J87" s="35">
        <f>'3a DF'!K125</f>
        <v>148.20542570673493</v>
      </c>
      <c r="K87" s="35">
        <f>'3a DF'!L125</f>
        <v>179.93073318911567</v>
      </c>
      <c r="L87" s="35">
        <f>'3a DF'!M125</f>
        <v>172.16871420335033</v>
      </c>
      <c r="M87" s="35">
        <f>'3a DF'!N125</f>
        <v>189.45142661449336</v>
      </c>
      <c r="N87" s="35">
        <f>'3a DF'!O125</f>
        <v>206.90236763934325</v>
      </c>
      <c r="O87" s="27"/>
      <c r="P87" s="35">
        <f>'3a DF'!Q125</f>
        <v>206.90236763934325</v>
      </c>
      <c r="Q87" s="35">
        <f>'3a DF'!R125</f>
        <v>245.68451679691529</v>
      </c>
      <c r="R87" s="35">
        <f>'3a DF'!S125</f>
        <v>222.04533077087245</v>
      </c>
      <c r="S87" s="35">
        <f>'3a DF'!T125</f>
        <v>213.16007893153596</v>
      </c>
      <c r="T87" s="35">
        <f>'3a DF'!U125</f>
        <v>186.11034693045463</v>
      </c>
      <c r="U87" s="35">
        <f>'3a DF'!V125</f>
        <v>219.59044670622487</v>
      </c>
      <c r="V87" s="35">
        <f>'3a DF'!W125</f>
        <v>275.54808192986962</v>
      </c>
      <c r="W87" s="35">
        <f>'3a DF'!X125</f>
        <v>511.14227255085063</v>
      </c>
      <c r="X87" s="27"/>
      <c r="Y87" s="35">
        <f>'3a DF'!Z125</f>
        <v>1143.7363670401717</v>
      </c>
      <c r="Z87" s="35" t="str">
        <f>'3a DF'!AA125</f>
        <v>-</v>
      </c>
      <c r="AA87" s="35" t="str">
        <f>'3a DF'!AB125</f>
        <v>-</v>
      </c>
      <c r="AB87" s="35" t="str">
        <f>'3a DF'!AC125</f>
        <v>-</v>
      </c>
      <c r="AC87" s="35" t="str">
        <f>'3a DF'!AD125</f>
        <v>-</v>
      </c>
      <c r="AD87" s="25"/>
    </row>
    <row r="88" spans="1:30" s="26" customFormat="1" ht="11.25" x14ac:dyDescent="0.15">
      <c r="A88" s="207"/>
      <c r="B88" s="123" t="s">
        <v>244</v>
      </c>
      <c r="C88" s="123" t="s">
        <v>181</v>
      </c>
      <c r="D88" s="121" t="s">
        <v>122</v>
      </c>
      <c r="E88" s="75"/>
      <c r="F88" s="27"/>
      <c r="G88" s="35">
        <f>IF('3b CM'!G20="-","-",'3b CM'!G20)</f>
        <v>5.643104482248941E-2</v>
      </c>
      <c r="H88" s="35">
        <f>'3b CM'!H20</f>
        <v>8.4646567233734107E-2</v>
      </c>
      <c r="I88" s="35">
        <f>'3b CM'!I20</f>
        <v>0.26654283838250331</v>
      </c>
      <c r="J88" s="35">
        <f>'3b CM'!J20</f>
        <v>0.27106079146789858</v>
      </c>
      <c r="K88" s="35">
        <f>'3b CM'!K20</f>
        <v>3.4814488497071223</v>
      </c>
      <c r="L88" s="35">
        <f>'3b CM'!L20</f>
        <v>3.3773571778543388</v>
      </c>
      <c r="M88" s="35">
        <f>'3b CM'!M20</f>
        <v>11.713543315665916</v>
      </c>
      <c r="N88" s="35">
        <f>'3b CM'!N20</f>
        <v>11.135227466332141</v>
      </c>
      <c r="O88" s="27"/>
      <c r="P88" s="35">
        <f>'3b CM'!P20</f>
        <v>11.135227466332141</v>
      </c>
      <c r="Q88" s="35">
        <f>'3b CM'!Q20</f>
        <v>14.908847907513994</v>
      </c>
      <c r="R88" s="35">
        <f>'3b CM'!R20</f>
        <v>14.840341561805861</v>
      </c>
      <c r="S88" s="35">
        <f>'3b CM'!S20</f>
        <v>17.65520814469221</v>
      </c>
      <c r="T88" s="35">
        <f>'3b CM'!T20</f>
        <v>18.715390910050182</v>
      </c>
      <c r="U88" s="35">
        <f>'3b CM'!U20</f>
        <v>14.157233676645898</v>
      </c>
      <c r="V88" s="35">
        <f>'3b CM'!V20</f>
        <v>14.520299552346499</v>
      </c>
      <c r="W88" s="35">
        <f>'3b CM'!W20</f>
        <v>9.098174179149856</v>
      </c>
      <c r="X88" s="27"/>
      <c r="Y88" s="35">
        <f>'3b CM'!Y20</f>
        <v>11.495203193316435</v>
      </c>
      <c r="Z88" s="35" t="str">
        <f>'3b CM'!Z20</f>
        <v>-</v>
      </c>
      <c r="AA88" s="35" t="str">
        <f>'3b CM'!AA20</f>
        <v>-</v>
      </c>
      <c r="AB88" s="35" t="str">
        <f>'3b CM'!AB20</f>
        <v>-</v>
      </c>
      <c r="AC88" s="35" t="str">
        <f>'3b CM'!AC20</f>
        <v>-</v>
      </c>
      <c r="AD88" s="25"/>
    </row>
    <row r="89" spans="1:30" s="26" customFormat="1" ht="11.25" x14ac:dyDescent="0.15">
      <c r="A89" s="207"/>
      <c r="B89" s="123" t="s">
        <v>245</v>
      </c>
      <c r="C89" s="123" t="s">
        <v>182</v>
      </c>
      <c r="D89" s="121" t="s">
        <v>122</v>
      </c>
      <c r="E89" s="75"/>
      <c r="F89" s="27"/>
      <c r="G89" s="35" t="str">
        <f>IF('3c AA'!J61="-","-",'3c AA'!J61)</f>
        <v>-</v>
      </c>
      <c r="H89" s="35" t="str">
        <f>IF('3c AA'!K61="-","-",'3c AA'!K61)</f>
        <v>-</v>
      </c>
      <c r="I89" s="35" t="str">
        <f>IF('3c AA'!L61="-","-",'3c AA'!L61)</f>
        <v>-</v>
      </c>
      <c r="J89" s="35" t="str">
        <f>IF('3c AA'!M61="-","-",'3c AA'!M61)</f>
        <v>-</v>
      </c>
      <c r="K89" s="35" t="str">
        <f>IF('3c AA'!N61="-","-",'3c AA'!N61)</f>
        <v>-</v>
      </c>
      <c r="L89" s="35" t="str">
        <f>IF('3c AA'!O61="-","-",'3c AA'!O61)</f>
        <v>-</v>
      </c>
      <c r="M89" s="35" t="str">
        <f>IF('3c AA'!P61="-","-",'3c AA'!P61)</f>
        <v>-</v>
      </c>
      <c r="N89" s="35" t="str">
        <f>IF('3c AA'!Q61="-","-",'3c AA'!Q61)</f>
        <v>-</v>
      </c>
      <c r="O89" s="27"/>
      <c r="P89" s="35" t="str">
        <f>IF('3c AA'!S61="-","-",'3c AA'!S61)</f>
        <v>-</v>
      </c>
      <c r="Q89" s="35" t="str">
        <f>IF('3c AA'!T61="-","-",'3c AA'!T61)</f>
        <v>-</v>
      </c>
      <c r="R89" s="35" t="str">
        <f>IF('3c AA'!U61="-","-",'3c AA'!U61)</f>
        <v>-</v>
      </c>
      <c r="S89" s="35" t="str">
        <f>IF('3c AA'!V61="-","-",'3c AA'!V61)</f>
        <v>-</v>
      </c>
      <c r="T89" s="35">
        <f>IF('3c AA'!W61="-","-",'3c AA'!W61)</f>
        <v>4.583143211518049</v>
      </c>
      <c r="U89" s="35">
        <f>IF('3c AA'!X61="-","-",'3c AA'!X61)</f>
        <v>9.9756950960531068</v>
      </c>
      <c r="V89" s="35">
        <f>IF('3c AA'!Y61="-","-",'3c AA'!Y61)</f>
        <v>4.43</v>
      </c>
      <c r="W89" s="35" t="str">
        <f>IF('3c AA'!Z61="-","-",'3c AA'!Z61)</f>
        <v>-</v>
      </c>
      <c r="X89" s="27"/>
      <c r="Y89" s="35">
        <f>IF('3c AA'!AB61="-","-",'3c AA'!AB61)</f>
        <v>20.569743472810451</v>
      </c>
      <c r="Z89" s="35" t="str">
        <f>IF('3c AA'!AC61="-","-",'3c AA'!AC61)</f>
        <v>-</v>
      </c>
      <c r="AA89" s="35" t="str">
        <f>IF('3c AA'!AD61="-","-",'3c AA'!AD61)</f>
        <v>-</v>
      </c>
      <c r="AB89" s="35" t="str">
        <f>IF('3c AA'!AE61="-","-",'3c AA'!AE61)</f>
        <v>-</v>
      </c>
      <c r="AC89" s="35" t="str">
        <f>IF('3c AA'!AF61="-","-",'3c AA'!AF61)</f>
        <v>-</v>
      </c>
      <c r="AD89" s="25"/>
    </row>
    <row r="90" spans="1:30" s="26" customFormat="1" ht="11.25" x14ac:dyDescent="0.15">
      <c r="A90" s="207"/>
      <c r="B90" s="123" t="s">
        <v>246</v>
      </c>
      <c r="C90" s="123" t="s">
        <v>183</v>
      </c>
      <c r="D90" s="121" t="s">
        <v>122</v>
      </c>
      <c r="E90" s="75"/>
      <c r="F90" s="27"/>
      <c r="G90" s="35">
        <f>IF('3d PC'!G21="-","-",'3d PC'!G21)</f>
        <v>68.560160005926562</v>
      </c>
      <c r="H90" s="35">
        <f>'3d PC'!H21</f>
        <v>68.5400025320222</v>
      </c>
      <c r="I90" s="35">
        <f>'3d PC'!I21</f>
        <v>83.609140118610185</v>
      </c>
      <c r="J90" s="35">
        <f>'3d PC'!J21</f>
        <v>83.532055727240163</v>
      </c>
      <c r="K90" s="35">
        <f>'3d PC'!K21</f>
        <v>88.911995076502734</v>
      </c>
      <c r="L90" s="35">
        <f>'3d PC'!L21</f>
        <v>89.226855064505457</v>
      </c>
      <c r="M90" s="35">
        <f>'3d PC'!M21</f>
        <v>103.19700321494943</v>
      </c>
      <c r="N90" s="35">
        <f>'3d PC'!N21</f>
        <v>103.26633696858828</v>
      </c>
      <c r="O90" s="27"/>
      <c r="P90" s="35">
        <f>'3d PC'!P21</f>
        <v>103.26633696858828</v>
      </c>
      <c r="Q90" s="35">
        <f>'3d PC'!Q21</f>
        <v>110.39805303597517</v>
      </c>
      <c r="R90" s="35">
        <f>'3d PC'!R21</f>
        <v>111.709341177252</v>
      </c>
      <c r="S90" s="35">
        <f>'3d PC'!S21</f>
        <v>114.90278601608806</v>
      </c>
      <c r="T90" s="35">
        <f>'3d PC'!T21</f>
        <v>114.42039745696937</v>
      </c>
      <c r="U90" s="35">
        <f>'3d PC'!U21</f>
        <v>121.04798172649346</v>
      </c>
      <c r="V90" s="35">
        <f>'3d PC'!V21</f>
        <v>120.45651370700574</v>
      </c>
      <c r="W90" s="35">
        <f>'3d PC'!W21</f>
        <v>126.56471480313334</v>
      </c>
      <c r="X90" s="27"/>
      <c r="Y90" s="35">
        <f>'3d PC'!Y21</f>
        <v>125.48824111996691</v>
      </c>
      <c r="Z90" s="35" t="str">
        <f>'3d PC'!Z21</f>
        <v>-</v>
      </c>
      <c r="AA90" s="35" t="str">
        <f>'3d PC'!AA21</f>
        <v>-</v>
      </c>
      <c r="AB90" s="35" t="str">
        <f>'3d PC'!AB21</f>
        <v>-</v>
      </c>
      <c r="AC90" s="35" t="str">
        <f>'3d PC'!AC21</f>
        <v>-</v>
      </c>
      <c r="AD90" s="25"/>
    </row>
    <row r="91" spans="1:30" s="26" customFormat="1" ht="11.25" x14ac:dyDescent="0.15">
      <c r="A91" s="207"/>
      <c r="B91" s="123" t="s">
        <v>247</v>
      </c>
      <c r="C91" s="123" t="s">
        <v>184</v>
      </c>
      <c r="D91" s="121" t="s">
        <v>122</v>
      </c>
      <c r="E91" s="75"/>
      <c r="F91" s="27"/>
      <c r="G91" s="35">
        <f>IF('3e NC-Elec'!H35="-","-",'3e NC-Elec'!H35)</f>
        <v>124.32510980430499</v>
      </c>
      <c r="H91" s="35">
        <f>'3e NC-Elec'!I35</f>
        <v>125.0721377222405</v>
      </c>
      <c r="I91" s="35">
        <f>'3e NC-Elec'!J35</f>
        <v>133.59697691662672</v>
      </c>
      <c r="J91" s="35">
        <f>'3e NC-Elec'!K35</f>
        <v>133.03511119724311</v>
      </c>
      <c r="K91" s="35">
        <f>'3e NC-Elec'!L35</f>
        <v>121.99631967072624</v>
      </c>
      <c r="L91" s="35">
        <f>'3e NC-Elec'!M35</f>
        <v>122.89186726683339</v>
      </c>
      <c r="M91" s="35">
        <f>'3e NC-Elec'!N35</f>
        <v>123.93080072985816</v>
      </c>
      <c r="N91" s="35">
        <f>'3e NC-Elec'!O35</f>
        <v>123.53427285580439</v>
      </c>
      <c r="O91" s="27"/>
      <c r="P91" s="35">
        <f>'3e NC-Elec'!Q35</f>
        <v>123.53427285580439</v>
      </c>
      <c r="Q91" s="35">
        <f>'3e NC-Elec'!R35</f>
        <v>133.33143061945938</v>
      </c>
      <c r="R91" s="35">
        <f>'3e NC-Elec'!S35</f>
        <v>135.05132602163874</v>
      </c>
      <c r="S91" s="35">
        <f>'3e NC-Elec'!T35</f>
        <v>127.4839788274648</v>
      </c>
      <c r="T91" s="35">
        <f>'3e NC-Elec'!U35</f>
        <v>130.93145688650176</v>
      </c>
      <c r="U91" s="35">
        <f>'3e NC-Elec'!V35</f>
        <v>135.04068919638456</v>
      </c>
      <c r="V91" s="35">
        <f>'3e NC-Elec'!W35</f>
        <v>135.10262390648938</v>
      </c>
      <c r="W91" s="35">
        <f>'3e NC-Elec'!X35</f>
        <v>186.27719053052076</v>
      </c>
      <c r="X91" s="27"/>
      <c r="Y91" s="35">
        <f>'3e NC-Elec'!Z35</f>
        <v>191.70394887716367</v>
      </c>
      <c r="Z91" s="35" t="str">
        <f>'3e NC-Elec'!AA35</f>
        <v>-</v>
      </c>
      <c r="AA91" s="35" t="str">
        <f>'3e NC-Elec'!AB35</f>
        <v>-</v>
      </c>
      <c r="AB91" s="35" t="str">
        <f>'3e NC-Elec'!AC35</f>
        <v>-</v>
      </c>
      <c r="AC91" s="35" t="str">
        <f>'3e NC-Elec'!AD35</f>
        <v>-</v>
      </c>
      <c r="AD91" s="25"/>
    </row>
    <row r="92" spans="1:30" s="26" customFormat="1" ht="11.25" x14ac:dyDescent="0.15">
      <c r="A92" s="207"/>
      <c r="B92" s="123" t="s">
        <v>248</v>
      </c>
      <c r="C92" s="123" t="s">
        <v>185</v>
      </c>
      <c r="D92" s="121" t="s">
        <v>122</v>
      </c>
      <c r="E92" s="75"/>
      <c r="F92" s="27"/>
      <c r="G92" s="35">
        <f>IF('3g CPIH'!C$17="-","-",'3h OC '!$E$8*('3g CPIH'!C$17/'3g CPIH'!$G$17))</f>
        <v>76.502677103718199</v>
      </c>
      <c r="H92" s="35">
        <f>IF('3g CPIH'!D$17="-","-",'3h OC '!$E$8*('3g CPIH'!D$17/'3g CPIH'!$G$17))</f>
        <v>76.655835616438353</v>
      </c>
      <c r="I92" s="35">
        <f>IF('3g CPIH'!E$17="-","-",'3h OC '!$E$8*('3g CPIH'!E$17/'3g CPIH'!$G$17))</f>
        <v>76.885573385518597</v>
      </c>
      <c r="J92" s="35">
        <f>IF('3g CPIH'!F$17="-","-",'3h OC '!$E$8*('3g CPIH'!F$17/'3g CPIH'!$G$17))</f>
        <v>77.345048923679059</v>
      </c>
      <c r="K92" s="35">
        <f>IF('3g CPIH'!G$17="-","-",'3h OC '!$E$8*('3g CPIH'!G$17/'3g CPIH'!$G$17))</f>
        <v>78.263999999999996</v>
      </c>
      <c r="L92" s="35">
        <f>IF('3g CPIH'!H$17="-","-",'3h OC '!$E$8*('3g CPIH'!H$17/'3g CPIH'!$G$17))</f>
        <v>79.259530332681024</v>
      </c>
      <c r="M92" s="35">
        <f>IF('3g CPIH'!I$17="-","-",'3h OC '!$E$8*('3g CPIH'!I$17/'3g CPIH'!$G$17))</f>
        <v>80.408219178082177</v>
      </c>
      <c r="N92" s="35">
        <f>IF('3g CPIH'!J$17="-","-",'3h OC '!$E$8*('3g CPIH'!J$17/'3g CPIH'!$G$17))</f>
        <v>81.097432485322898</v>
      </c>
      <c r="O92" s="27"/>
      <c r="P92" s="35">
        <f>IF('3g CPIH'!L$17="-","-",'3h OC '!$E$8*('3g CPIH'!L$17/'3g CPIH'!$G$17))</f>
        <v>81.097432485322898</v>
      </c>
      <c r="Q92" s="35">
        <f>IF('3g CPIH'!M$17="-","-",'3h OC '!$E$8*('3g CPIH'!M$17/'3g CPIH'!$G$17))</f>
        <v>82.016383561643835</v>
      </c>
      <c r="R92" s="35">
        <f>IF('3g CPIH'!N$17="-","-",'3h OC '!$E$8*('3g CPIH'!N$17/'3g CPIH'!$G$17))</f>
        <v>82.62901761252445</v>
      </c>
      <c r="S92" s="35">
        <f>IF('3g CPIH'!O$17="-","-",'3h OC '!$E$8*('3g CPIH'!O$17/'3g CPIH'!$G$17))</f>
        <v>83.088493150684926</v>
      </c>
      <c r="T92" s="35">
        <f>IF('3g CPIH'!P$17="-","-",'3h OC '!$E$8*('3g CPIH'!P$17/'3g CPIH'!$G$17))</f>
        <v>83.318230919765156</v>
      </c>
      <c r="U92" s="35">
        <f>IF('3g CPIH'!Q$17="-","-",'3h OC '!$E$8*('3g CPIH'!Q$17/'3g CPIH'!$G$17))</f>
        <v>83.777706457925632</v>
      </c>
      <c r="V92" s="35">
        <f>IF('3g CPIH'!R$17="-","-",'3h OC '!$E$8*('3g CPIH'!R$17/'3g CPIH'!$G$17))</f>
        <v>85.309291585127198</v>
      </c>
      <c r="W92" s="35">
        <f>IF('3g CPIH'!S$17="-","-",'3h OC '!$E$8*('3g CPIH'!S$17/'3g CPIH'!$G$17))</f>
        <v>87.836407045009793</v>
      </c>
      <c r="X92" s="27"/>
      <c r="Y92" s="35">
        <f>IF('3g CPIH'!U$17="-","-",'3h OC '!$E$8*('3g CPIH'!U$17/'3g CPIH'!$G$17))</f>
        <v>92.278003913894324</v>
      </c>
      <c r="Z92" s="35" t="str">
        <f>IF('3g CPIH'!V$17="-","-",'3h OC '!$E$8*('3g CPIH'!V$17/'3g CPIH'!$G$17))</f>
        <v>-</v>
      </c>
      <c r="AA92" s="35" t="str">
        <f>IF('3g CPIH'!W$17="-","-",'3h OC '!$E$8*('3g CPIH'!W$17/'3g CPIH'!$G$17))</f>
        <v>-</v>
      </c>
      <c r="AB92" s="35" t="str">
        <f>IF('3g CPIH'!X$17="-","-",'3h OC '!$E$8*('3g CPIH'!X$17/'3g CPIH'!$G$17))</f>
        <v>-</v>
      </c>
      <c r="AC92" s="35" t="str">
        <f>IF('3g CPIH'!Y$17="-","-",'3h OC '!$E$8*('3g CPIH'!Y$17/'3g CPIH'!$G$17))</f>
        <v>-</v>
      </c>
      <c r="AD92" s="25"/>
    </row>
    <row r="93" spans="1:30" s="26" customFormat="1" ht="11.25" customHeight="1" x14ac:dyDescent="0.15">
      <c r="A93" s="207"/>
      <c r="B93" s="123" t="s">
        <v>248</v>
      </c>
      <c r="C93" s="123" t="s">
        <v>186</v>
      </c>
      <c r="D93" s="121" t="s">
        <v>122</v>
      </c>
      <c r="E93" s="75"/>
      <c r="F93" s="27"/>
      <c r="G93" s="35" t="s">
        <v>249</v>
      </c>
      <c r="H93" s="35" t="s">
        <v>249</v>
      </c>
      <c r="I93" s="35" t="s">
        <v>249</v>
      </c>
      <c r="J93" s="35" t="s">
        <v>249</v>
      </c>
      <c r="K93" s="35">
        <f>IF('3i SMNCC'!G$50="-","-",'3i SMNCC'!G$50)</f>
        <v>0</v>
      </c>
      <c r="L93" s="35">
        <f>IF('3i SMNCC'!H$50="-","-",'3i SMNCC'!H$50)</f>
        <v>-0.18995111249132623</v>
      </c>
      <c r="M93" s="35">
        <f>IF('3i SMNCC'!I$50="-","-",'3i SMNCC'!I$50)</f>
        <v>2.3898870370752556</v>
      </c>
      <c r="N93" s="35">
        <f>IF('3i SMNCC'!J$50="-","-",'3i SMNCC'!J$50)</f>
        <v>11.485481460604181</v>
      </c>
      <c r="O93" s="27"/>
      <c r="P93" s="35">
        <f>IF('3i SMNCC'!L$50="-","-",'3i SMNCC'!L$50)</f>
        <v>11.485481460604181</v>
      </c>
      <c r="Q93" s="35">
        <f>IF('3i SMNCC'!M$50="-","-",'3i SMNCC'!M$50)</f>
        <v>13.905095596481768</v>
      </c>
      <c r="R93" s="35">
        <f>IF('3i SMNCC'!N$50="-","-",'3i SMNCC'!N$50)</f>
        <v>14.008016342776511</v>
      </c>
      <c r="S93" s="35">
        <f>IF('3i SMNCC'!O$50="-","-",'3i SMNCC'!O$50)</f>
        <v>16.592254432324484</v>
      </c>
      <c r="T93" s="35">
        <f>IF('3i SMNCC'!P$50="-","-",'3i SMNCC'!P$50)</f>
        <v>16.855736391237045</v>
      </c>
      <c r="U93" s="35">
        <f>IF('3i SMNCC'!Q$50="-","-",'3i SMNCC'!Q$50)</f>
        <v>16.48610584262476</v>
      </c>
      <c r="V93" s="35">
        <f>IF('3i SMNCC'!R$50="-","-",'3i SMNCC'!R$50)</f>
        <v>16.529685824397358</v>
      </c>
      <c r="W93" s="35">
        <f>IF('3i SMNCC'!S$50="-","-",'3i SMNCC'!S$50)</f>
        <v>15.149258026029946</v>
      </c>
      <c r="X93" s="27"/>
      <c r="Y93" s="35">
        <f>IF('3i SMNCC'!U$50="-","-",'3i SMNCC'!U$50)</f>
        <v>16.072618119862021</v>
      </c>
      <c r="Z93" s="35" t="str">
        <f>IF('3i SMNCC'!V$50="-","-",'3i SMNCC'!V$50)</f>
        <v>-</v>
      </c>
      <c r="AA93" s="35" t="str">
        <f>IF('3i SMNCC'!W$50="-","-",'3i SMNCC'!W$50)</f>
        <v>-</v>
      </c>
      <c r="AB93" s="35" t="str">
        <f>IF('3i SMNCC'!X$50="-","-",'3i SMNCC'!X$50)</f>
        <v>-</v>
      </c>
      <c r="AC93" s="35" t="str">
        <f>IF('3i SMNCC'!Y$50="-","-",'3i SMNCC'!Y$50)</f>
        <v>-</v>
      </c>
      <c r="AD93" s="25"/>
    </row>
    <row r="94" spans="1:30" s="26" customFormat="1" ht="11.25" customHeight="1" x14ac:dyDescent="0.15">
      <c r="A94" s="207"/>
      <c r="B94" s="123" t="s">
        <v>248</v>
      </c>
      <c r="C94" s="123" t="s">
        <v>187</v>
      </c>
      <c r="D94" s="121" t="s">
        <v>122</v>
      </c>
      <c r="E94" s="75"/>
      <c r="F94" s="27"/>
      <c r="G94" s="35">
        <f>IF('3g CPIH'!C$17="-","-",'3j PAAC PAP'!$G$10*('3g CPIH'!C$17/'3g CPIH'!$G$17))</f>
        <v>3.3460635029354204</v>
      </c>
      <c r="H94" s="35">
        <f>IF('3g CPIH'!D$17="-","-",'3j PAAC PAP'!$G$10*('3g CPIH'!D$17/'3g CPIH'!$G$17))</f>
        <v>3.3527623287671227</v>
      </c>
      <c r="I94" s="35">
        <f>IF('3g CPIH'!E$17="-","-",'3j PAAC PAP'!$G$10*('3g CPIH'!E$17/'3g CPIH'!$G$17))</f>
        <v>3.3628105675146771</v>
      </c>
      <c r="J94" s="35">
        <f>IF('3g CPIH'!F$17="-","-",'3j PAAC PAP'!$G$10*('3g CPIH'!F$17/'3g CPIH'!$G$17))</f>
        <v>3.3829070450097847</v>
      </c>
      <c r="K94" s="35">
        <f>IF('3g CPIH'!G$17="-","-",'3j PAAC PAP'!$G$10*('3g CPIH'!G$17/'3g CPIH'!$G$17))</f>
        <v>3.4230999999999998</v>
      </c>
      <c r="L94" s="35">
        <f>IF('3g CPIH'!H$17="-","-",'3j PAAC PAP'!$G$10*('3g CPIH'!H$17/'3g CPIH'!$G$17))</f>
        <v>3.4666423679060667</v>
      </c>
      <c r="M94" s="35">
        <f>IF('3g CPIH'!I$17="-","-",'3j PAAC PAP'!$G$10*('3g CPIH'!I$17/'3g CPIH'!$G$17))</f>
        <v>3.516883561643835</v>
      </c>
      <c r="N94" s="35">
        <f>IF('3g CPIH'!J$17="-","-",'3j PAAC PAP'!$G$10*('3g CPIH'!J$17/'3g CPIH'!$G$17))</f>
        <v>3.547028277886497</v>
      </c>
      <c r="O94" s="27"/>
      <c r="P94" s="35">
        <f>IF('3g CPIH'!L$17="-","-",'3j PAAC PAP'!$G$10*('3g CPIH'!L$17/'3g CPIH'!$G$17))</f>
        <v>3.547028277886497</v>
      </c>
      <c r="Q94" s="35">
        <f>IF('3g CPIH'!M$17="-","-",'3j PAAC PAP'!$G$10*('3g CPIH'!M$17/'3g CPIH'!$G$17))</f>
        <v>3.5872212328767121</v>
      </c>
      <c r="R94" s="35">
        <f>IF('3g CPIH'!N$17="-","-",'3j PAAC PAP'!$G$10*('3g CPIH'!N$17/'3g CPIH'!$G$17))</f>
        <v>3.6140165362035224</v>
      </c>
      <c r="S94" s="35">
        <f>IF('3g CPIH'!O$17="-","-",'3j PAAC PAP'!$G$10*('3g CPIH'!O$17/'3g CPIH'!$G$17))</f>
        <v>3.6341130136986299</v>
      </c>
      <c r="T94" s="35">
        <f>IF('3g CPIH'!P$17="-","-",'3j PAAC PAP'!$G$10*('3g CPIH'!P$17/'3g CPIH'!$G$17))</f>
        <v>3.6441612524461835</v>
      </c>
      <c r="U94" s="35">
        <f>IF('3g CPIH'!Q$17="-","-",'3j PAAC PAP'!$G$10*('3g CPIH'!Q$17/'3g CPIH'!$G$17))</f>
        <v>3.6642577299412915</v>
      </c>
      <c r="V94" s="35">
        <f>IF('3g CPIH'!R$17="-","-",'3j PAAC PAP'!$G$10*('3g CPIH'!R$17/'3g CPIH'!$G$17))</f>
        <v>3.7312459882583173</v>
      </c>
      <c r="W94" s="35">
        <f>IF('3g CPIH'!S$17="-","-",'3j PAAC PAP'!$G$10*('3g CPIH'!S$17/'3g CPIH'!$G$17))</f>
        <v>3.8417766144814092</v>
      </c>
      <c r="X94" s="27"/>
      <c r="Y94" s="35">
        <f>IF('3g CPIH'!U$17="-","-",'3j PAAC PAP'!$G$10*('3g CPIH'!U$17/'3g CPIH'!$G$17))</f>
        <v>4.0360425636007822</v>
      </c>
      <c r="Z94" s="35" t="str">
        <f>IF('3g CPIH'!V$17="-","-",'3j PAAC PAP'!$G$10*('3g CPIH'!V$17/'3g CPIH'!$G$17))</f>
        <v>-</v>
      </c>
      <c r="AA94" s="35" t="str">
        <f>IF('3g CPIH'!W$17="-","-",'3j PAAC PAP'!$G$10*('3g CPIH'!W$17/'3g CPIH'!$G$17))</f>
        <v>-</v>
      </c>
      <c r="AB94" s="35" t="str">
        <f>IF('3g CPIH'!X$17="-","-",'3j PAAC PAP'!$G$10*('3g CPIH'!X$17/'3g CPIH'!$G$17))</f>
        <v>-</v>
      </c>
      <c r="AC94" s="35" t="str">
        <f>IF('3g CPIH'!Y$17="-","-",'3j PAAC PAP'!$G$10*('3g CPIH'!Y$17/'3g CPIH'!$G$17))</f>
        <v>-</v>
      </c>
      <c r="AD94" s="25"/>
    </row>
    <row r="95" spans="1:30" s="26" customFormat="1" ht="11.25" customHeight="1" x14ac:dyDescent="0.15">
      <c r="A95" s="207"/>
      <c r="B95" s="123" t="s">
        <v>248</v>
      </c>
      <c r="C95" s="123" t="s">
        <v>188</v>
      </c>
      <c r="D95" s="121" t="s">
        <v>122</v>
      </c>
      <c r="E95" s="75"/>
      <c r="F95" s="27"/>
      <c r="G95" s="35">
        <f>IF(G87="-","-",SUM(G87:G93)*'3j PAAC PAP'!$G$28)</f>
        <v>2.2333727195130733</v>
      </c>
      <c r="H95" s="35">
        <f>IF(H87="-","-",SUM(H87:H93)*'3j PAAC PAP'!$G$28)</f>
        <v>2.1414294382149279</v>
      </c>
      <c r="I95" s="35">
        <f>IF(I87="-","-",SUM(I87:I93)*'3j PAAC PAP'!$G$28)</f>
        <v>2.1897373324729488</v>
      </c>
      <c r="J95" s="35">
        <f>IF(J87="-","-",SUM(J87:J93)*'3j PAAC PAP'!$G$28)</f>
        <v>2.1473547611892565</v>
      </c>
      <c r="K95" s="35">
        <f>IF(K87="-","-",SUM(K87:K93)*'3j PAAC PAP'!$G$28)</f>
        <v>2.293925147399495</v>
      </c>
      <c r="L95" s="35">
        <f>IF(L87="-","-",SUM(L87:L93)*'3j PAAC PAP'!$G$28)</f>
        <v>2.2655286462154871</v>
      </c>
      <c r="M95" s="35">
        <f>IF(M87="-","-",SUM(M87:M93)*'3j PAAC PAP'!$G$28)</f>
        <v>2.4808351319574631</v>
      </c>
      <c r="N95" s="35">
        <f>IF(N87="-","-",SUM(N87:N93)*'3j PAAC PAP'!$G$28)</f>
        <v>2.6086421110240803</v>
      </c>
      <c r="O95" s="27"/>
      <c r="P95" s="35">
        <f>IF(P87="-","-",SUM(P87:P93)*'3j PAAC PAP'!$G$28)</f>
        <v>2.6086421110240803</v>
      </c>
      <c r="Q95" s="35">
        <f>IF(Q87="-","-",SUM(Q87:Q93)*'3j PAAC PAP'!$G$28)</f>
        <v>2.9135859657723207</v>
      </c>
      <c r="R95" s="35">
        <f>IF(R87="-","-",SUM(R87:R93)*'3j PAAC PAP'!$G$28)</f>
        <v>2.8166954949052667</v>
      </c>
      <c r="S95" s="35">
        <f>IF(S87="-","-",SUM(S87:S93)*'3j PAAC PAP'!$G$28)</f>
        <v>2.7807731087865442</v>
      </c>
      <c r="T95" s="35">
        <f>IF(T87="-","-",SUM(T87:T93)*'3j PAAC PAP'!$G$28)</f>
        <v>2.693653046937333</v>
      </c>
      <c r="U95" s="35">
        <f>IF(U87="-","-",SUM(U87:U93)*'3j PAAC PAP'!$G$28)</f>
        <v>2.9127682181412173</v>
      </c>
      <c r="V95" s="35">
        <f>IF(V87="-","-",SUM(V87:V93)*'3j PAAC PAP'!$G$28)</f>
        <v>3.1643055940364149</v>
      </c>
      <c r="W95" s="35">
        <f>IF(W87="-","-",SUM(W87:W93)*'3j PAAC PAP'!$G$28)</f>
        <v>4.5436741551718063</v>
      </c>
      <c r="X95" s="27"/>
      <c r="Y95" s="35">
        <f>IF(Y87="-","-",SUM(Y87:Y93)*'3j PAAC PAP'!$G$28)</f>
        <v>7.7729243863282971</v>
      </c>
      <c r="Z95" s="35" t="str">
        <f>IF(Z87="-","-",SUM(Z87:Z93)*'3j PAAC PAP'!$G$28)</f>
        <v>-</v>
      </c>
      <c r="AA95" s="35" t="str">
        <f>IF(AA87="-","-",SUM(AA87:AA93)*'3j PAAC PAP'!$G$28)</f>
        <v>-</v>
      </c>
      <c r="AB95" s="35" t="str">
        <f>IF(AB87="-","-",SUM(AB87:AB93)*'3j PAAC PAP'!$G$28)</f>
        <v>-</v>
      </c>
      <c r="AC95" s="35" t="str">
        <f>IF(AC87="-","-",SUM(AC87:AC93)*'3j PAAC PAP'!$G$28)</f>
        <v>-</v>
      </c>
      <c r="AD95" s="25"/>
    </row>
    <row r="96" spans="1:30" s="26" customFormat="1" ht="11.25" customHeight="1" x14ac:dyDescent="0.15">
      <c r="A96" s="207"/>
      <c r="B96" s="123" t="s">
        <v>189</v>
      </c>
      <c r="C96" s="123" t="s">
        <v>250</v>
      </c>
      <c r="D96" s="121" t="s">
        <v>122</v>
      </c>
      <c r="E96" s="75"/>
      <c r="F96" s="27"/>
      <c r="G96" s="35">
        <f>IF(G87="-","-",SUM(G87:G95)*'3k EBIT'!$E$8)</f>
        <v>9.0194681308777671</v>
      </c>
      <c r="H96" s="35">
        <f>IF(H87="-","-",SUM(H87:H95)*'3k EBIT'!$E$8)</f>
        <v>8.6509531953367134</v>
      </c>
      <c r="I96" s="35">
        <f>IF(I87="-","-",SUM(I87:I95)*'3k EBIT'!$E$8)</f>
        <v>8.8448373091888612</v>
      </c>
      <c r="J96" s="35">
        <f>IF(J87="-","-",SUM(J87:J95)*'3k EBIT'!$E$8)</f>
        <v>8.6752944977068651</v>
      </c>
      <c r="K96" s="35">
        <f>IF(K87="-","-",SUM(K87:K95)*'3k EBIT'!$E$8)</f>
        <v>9.2637438768070837</v>
      </c>
      <c r="L96" s="35">
        <f>IF(L87="-","-",SUM(L87:L95)*'3k EBIT'!$E$8)</f>
        <v>9.1507320231626839</v>
      </c>
      <c r="M96" s="35">
        <f>IF(M87="-","-",SUM(M87:M95)*'3k EBIT'!$E$8)</f>
        <v>10.014971981243198</v>
      </c>
      <c r="N96" s="35">
        <f>IF(N87="-","-",SUM(N87:N95)*'3k EBIT'!$E$8)</f>
        <v>10.527995254482695</v>
      </c>
      <c r="O96" s="27"/>
      <c r="P96" s="35">
        <f>IF(P87="-","-",SUM(P87:P95)*'3k EBIT'!$E$8)</f>
        <v>10.527995254482695</v>
      </c>
      <c r="Q96" s="35">
        <f>IF(Q87="-","-",SUM(Q87:Q95)*'3k EBIT'!$E$8)</f>
        <v>11.751439769191853</v>
      </c>
      <c r="R96" s="35">
        <f>IF(R87="-","-",SUM(R87:R95)*'3k EBIT'!$E$8)</f>
        <v>11.363478408312213</v>
      </c>
      <c r="S96" s="35">
        <f>IF(S87="-","-",SUM(S87:S95)*'3k EBIT'!$E$8)</f>
        <v>11.219837575190336</v>
      </c>
      <c r="T96" s="35">
        <f>IF(T87="-","-",SUM(T87:T95)*'3k EBIT'!$E$8)</f>
        <v>10.870726109369881</v>
      </c>
      <c r="U96" s="35">
        <f>IF(U87="-","-",SUM(U87:U95)*'3k EBIT'!$E$8)</f>
        <v>11.749653069909618</v>
      </c>
      <c r="V96" s="35">
        <f>IF(V87="-","-",SUM(V87:V95)*'3k EBIT'!$E$8)</f>
        <v>12.759484387359292</v>
      </c>
      <c r="W96" s="35">
        <f>IF(W87="-","-",SUM(W87:W95)*'3k EBIT'!$E$8)</f>
        <v>18.292174766371406</v>
      </c>
      <c r="X96" s="27"/>
      <c r="Y96" s="35">
        <f>IF(Y87="-","-",SUM(Y87:Y95)*'3k EBIT'!$E$8)</f>
        <v>31.243549099164031</v>
      </c>
      <c r="Z96" s="35" t="str">
        <f>IF(Z87="-","-",SUM(Z87:Z95)*'3k EBIT'!$E$8)</f>
        <v>-</v>
      </c>
      <c r="AA96" s="35" t="str">
        <f>IF(AA87="-","-",SUM(AA87:AA95)*'3k EBIT'!$E$8)</f>
        <v>-</v>
      </c>
      <c r="AB96" s="35" t="str">
        <f>IF(AB87="-","-",SUM(AB87:AB95)*'3k EBIT'!$E$8)</f>
        <v>-</v>
      </c>
      <c r="AC96" s="35" t="str">
        <f>IF(AC87="-","-",SUM(AC87:AC95)*'3k EBIT'!$E$8)</f>
        <v>-</v>
      </c>
      <c r="AD96" s="25"/>
    </row>
    <row r="97" spans="1:30" s="26" customFormat="1" ht="11.25" customHeight="1" x14ac:dyDescent="0.15">
      <c r="A97" s="207"/>
      <c r="B97" s="123" t="s">
        <v>251</v>
      </c>
      <c r="C97" s="158" t="s">
        <v>252</v>
      </c>
      <c r="D97" s="121" t="s">
        <v>122</v>
      </c>
      <c r="E97" s="116"/>
      <c r="F97" s="27"/>
      <c r="G97" s="35">
        <f>IF(G87="-","-",SUM(G87:G90,G92:G96)*'3l HAP'!$E$9)</f>
        <v>5.129965454667726</v>
      </c>
      <c r="H97" s="35">
        <f>IF(H87="-","-",SUM(H87:H90,H92:H96)*'3l HAP'!$E$9)</f>
        <v>4.8350584850969103</v>
      </c>
      <c r="I97" s="35">
        <f>IF(I87="-","-",SUM(I87:I90,I92:I96)*'3l HAP'!$E$9)</f>
        <v>4.8596492691042661</v>
      </c>
      <c r="J97" s="35">
        <f>IF(J87="-","-",SUM(J87:J90,J92:J96)*'3l HAP'!$E$9)</f>
        <v>4.737229477859783</v>
      </c>
      <c r="K97" s="35">
        <f>IF(K87="-","-",SUM(K87:K90,K92:K96)*'3l HAP'!$E$9)</f>
        <v>5.3522949404288891</v>
      </c>
      <c r="L97" s="35">
        <f>IF(L87="-","-",SUM(L87:L90,L92:L96)*'3l HAP'!$E$9)</f>
        <v>5.2520987088233184</v>
      </c>
      <c r="M97" s="35">
        <f>IF(M87="-","-",SUM(M87:M90,M92:M96)*'3l HAP'!$E$9)</f>
        <v>5.9028525260840539</v>
      </c>
      <c r="N97" s="35">
        <f>IF(N87="-","-",SUM(N87:N90,N92:N96)*'3l HAP'!$E$9)</f>
        <v>6.3039828612665341</v>
      </c>
      <c r="O97" s="27"/>
      <c r="P97" s="35">
        <f>IF(P87="-","-",SUM(P87:P90,P92:P96)*'3l HAP'!$E$9)</f>
        <v>6.3039828612665341</v>
      </c>
      <c r="Q97" s="35">
        <f>IF(Q87="-","-",SUM(Q87:Q90,Q92:Q96)*'3l HAP'!$E$9)</f>
        <v>7.1033028713475357</v>
      </c>
      <c r="R97" s="35">
        <f>IF(R87="-","-",SUM(R87:R90,R92:R96)*'3l HAP'!$E$9)</f>
        <v>6.7791671491620145</v>
      </c>
      <c r="S97" s="35">
        <f>IF(S87="-","-",SUM(S87:S90,S92:S96)*'3l HAP'!$E$9)</f>
        <v>6.7792741231651101</v>
      </c>
      <c r="T97" s="35">
        <f>IF(T87="-","-",SUM(T87:T90,T92:T96)*'3l HAP'!$E$9)</f>
        <v>6.4597817621750968</v>
      </c>
      <c r="U97" s="35">
        <f>IF(U87="-","-",SUM(U87:U90,U92:U96)*'3l HAP'!$E$9)</f>
        <v>7.0769008242392957</v>
      </c>
      <c r="V97" s="35">
        <f>IF(V87="-","-",SUM(V87:V90,V92:V96)*'3l HAP'!$E$9)</f>
        <v>7.8541484703499513</v>
      </c>
      <c r="W97" s="35">
        <f>IF(W87="-","-",SUM(W87:W90,W92:W96)*'3l HAP'!$E$9)</f>
        <v>11.368274607784643</v>
      </c>
      <c r="X97" s="27"/>
      <c r="Y97" s="35">
        <f>IF(Y87="-","-",SUM(Y87:Y90,Y92:Y96)*'3l HAP'!$E$9)</f>
        <v>21.26887371688235</v>
      </c>
      <c r="Z97" s="35" t="str">
        <f>IF(Z87="-","-",SUM(Z87:Z90,Z92:Z96)*'3l HAP'!$E$9)</f>
        <v>-</v>
      </c>
      <c r="AA97" s="35" t="str">
        <f>IF(AA87="-","-",SUM(AA87:AA90,AA92:AA96)*'3l HAP'!$E$9)</f>
        <v>-</v>
      </c>
      <c r="AB97" s="35" t="str">
        <f>IF(AB87="-","-",SUM(AB87:AB90,AB92:AB96)*'3l HAP'!$E$9)</f>
        <v>-</v>
      </c>
      <c r="AC97" s="35" t="str">
        <f>IF(AC87="-","-",SUM(AC87:AC90,AC92:AC96)*'3l HAP'!$E$9)</f>
        <v>-</v>
      </c>
      <c r="AD97" s="25"/>
    </row>
    <row r="98" spans="1:30" s="26" customFormat="1" ht="11.25" customHeight="1" x14ac:dyDescent="0.15">
      <c r="A98" s="207"/>
      <c r="B98" s="123" t="s">
        <v>253</v>
      </c>
      <c r="C98" s="123" t="str">
        <f>B98&amp;"_"&amp;D98</f>
        <v>Total_North West</v>
      </c>
      <c r="D98" s="121" t="s">
        <v>122</v>
      </c>
      <c r="E98" s="75"/>
      <c r="F98" s="27"/>
      <c r="G98" s="35">
        <f t="shared" ref="G98:N98" si="18">IF(G87="-","-",SUM(G87:G97))</f>
        <v>479.83861836857767</v>
      </c>
      <c r="H98" s="35">
        <f t="shared" si="18"/>
        <v>460.1481964871619</v>
      </c>
      <c r="I98" s="35">
        <f t="shared" si="18"/>
        <v>470.37721010105548</v>
      </c>
      <c r="J98" s="35">
        <f t="shared" si="18"/>
        <v>461.33148812813096</v>
      </c>
      <c r="K98" s="35">
        <f t="shared" si="18"/>
        <v>492.91756075068719</v>
      </c>
      <c r="L98" s="35">
        <f t="shared" si="18"/>
        <v>486.86937467884081</v>
      </c>
      <c r="M98" s="35">
        <f t="shared" si="18"/>
        <v>533.0064232910529</v>
      </c>
      <c r="N98" s="35">
        <f t="shared" si="18"/>
        <v>560.40876738065492</v>
      </c>
      <c r="O98" s="27"/>
      <c r="P98" s="35">
        <f t="shared" ref="P98:W98" si="19">IF(P87="-","-",SUM(P87:P97))</f>
        <v>560.40876738065492</v>
      </c>
      <c r="Q98" s="35">
        <f t="shared" si="19"/>
        <v>625.59987735717777</v>
      </c>
      <c r="R98" s="35">
        <f t="shared" si="19"/>
        <v>604.85673107545301</v>
      </c>
      <c r="S98" s="35">
        <f t="shared" si="19"/>
        <v>597.29679732363104</v>
      </c>
      <c r="T98" s="35">
        <f t="shared" si="19"/>
        <v>578.6030248774249</v>
      </c>
      <c r="U98" s="35">
        <f t="shared" si="19"/>
        <v>625.47943854458356</v>
      </c>
      <c r="V98" s="35">
        <f t="shared" si="19"/>
        <v>679.40568094523985</v>
      </c>
      <c r="W98" s="35">
        <f t="shared" si="19"/>
        <v>974.11391727850378</v>
      </c>
      <c r="X98" s="27"/>
      <c r="Y98" s="35">
        <f t="shared" ref="Y98:AC98" si="20">IF(Y87="-","-",SUM(Y87:Y97))</f>
        <v>1665.6655155031608</v>
      </c>
      <c r="Z98" s="35" t="str">
        <f t="shared" si="20"/>
        <v>-</v>
      </c>
      <c r="AA98" s="35" t="str">
        <f t="shared" si="20"/>
        <v>-</v>
      </c>
      <c r="AB98" s="35" t="str">
        <f t="shared" si="20"/>
        <v>-</v>
      </c>
      <c r="AC98" s="35" t="str">
        <f t="shared" si="20"/>
        <v>-</v>
      </c>
      <c r="AD98" s="25"/>
    </row>
    <row r="99" spans="1:30" s="26" customFormat="1" ht="12.6" customHeight="1" x14ac:dyDescent="0.15">
      <c r="A99" s="207"/>
      <c r="B99" s="120" t="s">
        <v>244</v>
      </c>
      <c r="C99" s="120" t="s">
        <v>180</v>
      </c>
      <c r="D99" s="122" t="s">
        <v>126</v>
      </c>
      <c r="E99" s="119"/>
      <c r="F99" s="27"/>
      <c r="G99" s="117">
        <f>IF('3a DF'!H126="-","-",'3a DF'!H126)</f>
        <v>187.38303778212173</v>
      </c>
      <c r="H99" s="117">
        <f>'3a DF'!I126</f>
        <v>167.86303778212172</v>
      </c>
      <c r="I99" s="117">
        <f>'3a DF'!J126</f>
        <v>154.05986571957507</v>
      </c>
      <c r="J99" s="117">
        <f>'3a DF'!K126</f>
        <v>145.64931557439073</v>
      </c>
      <c r="K99" s="117">
        <f>'3a DF'!L126</f>
        <v>176.82545268123062</v>
      </c>
      <c r="L99" s="117">
        <f>'3a DF'!M126</f>
        <v>169.2029415955835</v>
      </c>
      <c r="M99" s="117">
        <f>'3a DF'!N126</f>
        <v>187.99453958569902</v>
      </c>
      <c r="N99" s="117">
        <f>'3a DF'!O126</f>
        <v>205.32220286090796</v>
      </c>
      <c r="O99" s="27"/>
      <c r="P99" s="117">
        <f>'3a DF'!Q126</f>
        <v>205.32220286090796</v>
      </c>
      <c r="Q99" s="117">
        <f>'3a DF'!R126</f>
        <v>244.3910140003498</v>
      </c>
      <c r="R99" s="117">
        <f>'3a DF'!S126</f>
        <v>221.85776916530872</v>
      </c>
      <c r="S99" s="117">
        <f>'3a DF'!T126</f>
        <v>214.57247220346491</v>
      </c>
      <c r="T99" s="117">
        <f>'3a DF'!U126</f>
        <v>187.99500896501684</v>
      </c>
      <c r="U99" s="117">
        <f>'3a DF'!V126</f>
        <v>224.47040627818913</v>
      </c>
      <c r="V99" s="117">
        <f>'3a DF'!W126</f>
        <v>281.10057272753011</v>
      </c>
      <c r="W99" s="117">
        <f>'3a DF'!X126</f>
        <v>516.9255785925568</v>
      </c>
      <c r="X99" s="27"/>
      <c r="Y99" s="117">
        <f>'3a DF'!Z126</f>
        <v>1158.3716056023188</v>
      </c>
      <c r="Z99" s="117" t="str">
        <f>'3a DF'!AA126</f>
        <v>-</v>
      </c>
      <c r="AA99" s="117" t="str">
        <f>'3a DF'!AB126</f>
        <v>-</v>
      </c>
      <c r="AB99" s="117" t="str">
        <f>'3a DF'!AC126</f>
        <v>-</v>
      </c>
      <c r="AC99" s="117" t="str">
        <f>'3a DF'!AD126</f>
        <v>-</v>
      </c>
      <c r="AD99" s="25"/>
    </row>
    <row r="100" spans="1:30" s="26" customFormat="1" ht="11.25" x14ac:dyDescent="0.15">
      <c r="A100" s="207"/>
      <c r="B100" s="120" t="s">
        <v>244</v>
      </c>
      <c r="C100" s="120" t="s">
        <v>181</v>
      </c>
      <c r="D100" s="122" t="s">
        <v>126</v>
      </c>
      <c r="E100" s="119"/>
      <c r="F100" s="27"/>
      <c r="G100" s="117">
        <f>IF('3b CM'!G21="-","-",'3b CM'!G21)</f>
        <v>5.5253264395159783E-2</v>
      </c>
      <c r="H100" s="117">
        <f>'3b CM'!H21</f>
        <v>8.2879896592739671E-2</v>
      </c>
      <c r="I100" s="117">
        <f>'3b CM'!I21</f>
        <v>0.26097978458686133</v>
      </c>
      <c r="J100" s="117">
        <f>'3b CM'!J21</f>
        <v>0.26540344282564671</v>
      </c>
      <c r="K100" s="117">
        <f>'3b CM'!K21</f>
        <v>3.4087870316097875</v>
      </c>
      <c r="L100" s="117">
        <f>'3b CM'!L21</f>
        <v>3.3068678719644566</v>
      </c>
      <c r="M100" s="117">
        <f>'3b CM'!M21</f>
        <v>11.616376346884401</v>
      </c>
      <c r="N100" s="117">
        <f>'3b CM'!N21</f>
        <v>11.042857781904621</v>
      </c>
      <c r="O100" s="27"/>
      <c r="P100" s="117">
        <f>'3b CM'!P21</f>
        <v>11.042857781904621</v>
      </c>
      <c r="Q100" s="117">
        <f>'3b CM'!Q21</f>
        <v>14.854031497940696</v>
      </c>
      <c r="R100" s="117">
        <f>'3b CM'!R21</f>
        <v>14.922944451951974</v>
      </c>
      <c r="S100" s="117">
        <f>'3b CM'!S21</f>
        <v>17.771247126179681</v>
      </c>
      <c r="T100" s="117">
        <f>'3b CM'!T21</f>
        <v>18.924922297892913</v>
      </c>
      <c r="U100" s="117">
        <f>'3b CM'!U21</f>
        <v>14.605282700767461</v>
      </c>
      <c r="V100" s="117">
        <f>'3b CM'!V21</f>
        <v>14.897124543379949</v>
      </c>
      <c r="W100" s="117">
        <f>'3b CM'!W21</f>
        <v>9.2710140799288698</v>
      </c>
      <c r="X100" s="27"/>
      <c r="Y100" s="117">
        <f>'3b CM'!Y21</f>
        <v>11.745525641986619</v>
      </c>
      <c r="Z100" s="117" t="str">
        <f>'3b CM'!Z21</f>
        <v>-</v>
      </c>
      <c r="AA100" s="117" t="str">
        <f>'3b CM'!AA21</f>
        <v>-</v>
      </c>
      <c r="AB100" s="117" t="str">
        <f>'3b CM'!AB21</f>
        <v>-</v>
      </c>
      <c r="AC100" s="117" t="str">
        <f>'3b CM'!AC21</f>
        <v>-</v>
      </c>
      <c r="AD100" s="25"/>
    </row>
    <row r="101" spans="1:30" s="26" customFormat="1" ht="11.25" x14ac:dyDescent="0.15">
      <c r="A101" s="207"/>
      <c r="B101" s="120" t="s">
        <v>245</v>
      </c>
      <c r="C101" s="120" t="s">
        <v>182</v>
      </c>
      <c r="D101" s="122" t="s">
        <v>126</v>
      </c>
      <c r="E101" s="119"/>
      <c r="F101" s="27"/>
      <c r="G101" s="117" t="str">
        <f>IF('3c AA'!J62="-","-",'3c AA'!J62)</f>
        <v>-</v>
      </c>
      <c r="H101" s="117" t="str">
        <f>IF('3c AA'!K62="-","-",'3c AA'!K62)</f>
        <v>-</v>
      </c>
      <c r="I101" s="117" t="str">
        <f>IF('3c AA'!L62="-","-",'3c AA'!L62)</f>
        <v>-</v>
      </c>
      <c r="J101" s="117" t="str">
        <f>IF('3c AA'!M62="-","-",'3c AA'!M62)</f>
        <v>-</v>
      </c>
      <c r="K101" s="117" t="str">
        <f>IF('3c AA'!N62="-","-",'3c AA'!N62)</f>
        <v>-</v>
      </c>
      <c r="L101" s="117" t="str">
        <f>IF('3c AA'!O62="-","-",'3c AA'!O62)</f>
        <v>-</v>
      </c>
      <c r="M101" s="117" t="str">
        <f>IF('3c AA'!P62="-","-",'3c AA'!P62)</f>
        <v>-</v>
      </c>
      <c r="N101" s="117" t="str">
        <f>IF('3c AA'!Q62="-","-",'3c AA'!Q62)</f>
        <v>-</v>
      </c>
      <c r="O101" s="27"/>
      <c r="P101" s="117" t="str">
        <f>IF('3c AA'!S62="-","-",'3c AA'!S62)</f>
        <v>-</v>
      </c>
      <c r="Q101" s="117" t="str">
        <f>IF('3c AA'!T62="-","-",'3c AA'!T62)</f>
        <v>-</v>
      </c>
      <c r="R101" s="117" t="str">
        <f>IF('3c AA'!U62="-","-",'3c AA'!U62)</f>
        <v>-</v>
      </c>
      <c r="S101" s="117" t="str">
        <f>IF('3c AA'!V62="-","-",'3c AA'!V62)</f>
        <v>-</v>
      </c>
      <c r="T101" s="117">
        <f>IF('3c AA'!W62="-","-",'3c AA'!W62)</f>
        <v>4.5479718512711056</v>
      </c>
      <c r="U101" s="117">
        <f>IF('3c AA'!X62="-","-",'3c AA'!X62)</f>
        <v>9.9756950960531068</v>
      </c>
      <c r="V101" s="117">
        <f>IF('3c AA'!Y62="-","-",'3c AA'!Y62)</f>
        <v>4.43</v>
      </c>
      <c r="W101" s="117" t="str">
        <f>IF('3c AA'!Z62="-","-",'3c AA'!Z62)</f>
        <v>-</v>
      </c>
      <c r="X101" s="27"/>
      <c r="Y101" s="117">
        <f>IF('3c AA'!AB62="-","-",'3c AA'!AB62)</f>
        <v>20.802418178692324</v>
      </c>
      <c r="Z101" s="117" t="str">
        <f>IF('3c AA'!AC62="-","-",'3c AA'!AC62)</f>
        <v>-</v>
      </c>
      <c r="AA101" s="117" t="str">
        <f>IF('3c AA'!AD62="-","-",'3c AA'!AD62)</f>
        <v>-</v>
      </c>
      <c r="AB101" s="117" t="str">
        <f>IF('3c AA'!AE62="-","-",'3c AA'!AE62)</f>
        <v>-</v>
      </c>
      <c r="AC101" s="117" t="str">
        <f>IF('3c AA'!AF62="-","-",'3c AA'!AF62)</f>
        <v>-</v>
      </c>
      <c r="AD101" s="25"/>
    </row>
    <row r="102" spans="1:30" s="26" customFormat="1" ht="11.25" x14ac:dyDescent="0.15">
      <c r="A102" s="207"/>
      <c r="B102" s="120" t="s">
        <v>246</v>
      </c>
      <c r="C102" s="120" t="s">
        <v>183</v>
      </c>
      <c r="D102" s="122" t="s">
        <v>126</v>
      </c>
      <c r="E102" s="119"/>
      <c r="F102" s="27"/>
      <c r="G102" s="117">
        <f>IF('3d PC'!G22="-","-",'3d PC'!G22)</f>
        <v>68.547386682423578</v>
      </c>
      <c r="H102" s="117">
        <f>'3d PC'!H22</f>
        <v>68.527434046559122</v>
      </c>
      <c r="I102" s="117">
        <f>'3d PC'!I22</f>
        <v>83.596269989495994</v>
      </c>
      <c r="J102" s="117">
        <f>'3d PC'!J22</f>
        <v>83.518628016940596</v>
      </c>
      <c r="K102" s="117">
        <f>'3d PC'!K22</f>
        <v>88.898325667417765</v>
      </c>
      <c r="L102" s="117">
        <f>'3d PC'!L22</f>
        <v>89.213434901451066</v>
      </c>
      <c r="M102" s="117">
        <f>'3d PC'!M22</f>
        <v>103.18004779359447</v>
      </c>
      <c r="N102" s="117">
        <f>'3d PC'!N22</f>
        <v>103.24900872090601</v>
      </c>
      <c r="O102" s="27"/>
      <c r="P102" s="117">
        <f>'3d PC'!P22</f>
        <v>103.24900872090601</v>
      </c>
      <c r="Q102" s="117">
        <f>'3d PC'!Q22</f>
        <v>110.38013724600586</v>
      </c>
      <c r="R102" s="117">
        <f>'3d PC'!R22</f>
        <v>111.6946549390581</v>
      </c>
      <c r="S102" s="117">
        <f>'3d PC'!S22</f>
        <v>114.88906356222863</v>
      </c>
      <c r="T102" s="117">
        <f>'3d PC'!T22</f>
        <v>114.40848643406545</v>
      </c>
      <c r="U102" s="117">
        <f>'3d PC'!U22</f>
        <v>121.04212798149379</v>
      </c>
      <c r="V102" s="117">
        <f>'3d PC'!V22</f>
        <v>120.44834141433503</v>
      </c>
      <c r="W102" s="117">
        <f>'3d PC'!W22</f>
        <v>126.55616762721465</v>
      </c>
      <c r="X102" s="27"/>
      <c r="Y102" s="117">
        <f>'3d PC'!Y22</f>
        <v>125.48206645212916</v>
      </c>
      <c r="Z102" s="117" t="str">
        <f>'3d PC'!Z22</f>
        <v>-</v>
      </c>
      <c r="AA102" s="117" t="str">
        <f>'3d PC'!AA22</f>
        <v>-</v>
      </c>
      <c r="AB102" s="117" t="str">
        <f>'3d PC'!AB22</f>
        <v>-</v>
      </c>
      <c r="AC102" s="117" t="str">
        <f>'3d PC'!AC22</f>
        <v>-</v>
      </c>
      <c r="AD102" s="25"/>
    </row>
    <row r="103" spans="1:30" s="26" customFormat="1" ht="11.25" x14ac:dyDescent="0.15">
      <c r="A103" s="207"/>
      <c r="B103" s="120" t="s">
        <v>247</v>
      </c>
      <c r="C103" s="120" t="s">
        <v>184</v>
      </c>
      <c r="D103" s="122" t="s">
        <v>126</v>
      </c>
      <c r="E103" s="119"/>
      <c r="F103" s="27"/>
      <c r="G103" s="117">
        <f>IF('3e NC-Elec'!H36="-","-",'3e NC-Elec'!H36)</f>
        <v>122.08500414815211</v>
      </c>
      <c r="H103" s="117">
        <f>'3e NC-Elec'!I36</f>
        <v>122.81915865478281</v>
      </c>
      <c r="I103" s="117">
        <f>'3e NC-Elec'!J36</f>
        <v>131.63855203118507</v>
      </c>
      <c r="J103" s="117">
        <f>'3e NC-Elec'!K36</f>
        <v>131.08636885288198</v>
      </c>
      <c r="K103" s="117">
        <f>'3e NC-Elec'!L36</f>
        <v>129.90344141849408</v>
      </c>
      <c r="L103" s="117">
        <f>'3e NC-Elec'!M36</f>
        <v>130.78355618770024</v>
      </c>
      <c r="M103" s="117">
        <f>'3e NC-Elec'!N36</f>
        <v>127.01235937375483</v>
      </c>
      <c r="N103" s="117">
        <f>'3e NC-Elec'!O36</f>
        <v>126.61887448222694</v>
      </c>
      <c r="O103" s="27"/>
      <c r="P103" s="117">
        <f>'3e NC-Elec'!Q36</f>
        <v>126.61887448222694</v>
      </c>
      <c r="Q103" s="117">
        <f>'3e NC-Elec'!R36</f>
        <v>129.45364098727072</v>
      </c>
      <c r="R103" s="117">
        <f>'3e NC-Elec'!S36</f>
        <v>131.52644467740498</v>
      </c>
      <c r="S103" s="117">
        <f>'3e NC-Elec'!T36</f>
        <v>125.83975465699035</v>
      </c>
      <c r="T103" s="117">
        <f>'3e NC-Elec'!U36</f>
        <v>129.65130343621664</v>
      </c>
      <c r="U103" s="117">
        <f>'3e NC-Elec'!V36</f>
        <v>143.66772165993581</v>
      </c>
      <c r="V103" s="117">
        <f>'3e NC-Elec'!W36</f>
        <v>143.70230923154</v>
      </c>
      <c r="W103" s="117">
        <f>'3e NC-Elec'!X36</f>
        <v>196.67867090014926</v>
      </c>
      <c r="X103" s="27"/>
      <c r="Y103" s="117">
        <f>'3e NC-Elec'!Z36</f>
        <v>201.89940325592485</v>
      </c>
      <c r="Z103" s="117" t="str">
        <f>'3e NC-Elec'!AA36</f>
        <v>-</v>
      </c>
      <c r="AA103" s="117" t="str">
        <f>'3e NC-Elec'!AB36</f>
        <v>-</v>
      </c>
      <c r="AB103" s="117" t="str">
        <f>'3e NC-Elec'!AC36</f>
        <v>-</v>
      </c>
      <c r="AC103" s="117" t="str">
        <f>'3e NC-Elec'!AD36</f>
        <v>-</v>
      </c>
      <c r="AD103" s="25"/>
    </row>
    <row r="104" spans="1:30" s="26" customFormat="1" ht="11.25" customHeight="1" x14ac:dyDescent="0.15">
      <c r="A104" s="207"/>
      <c r="B104" s="120" t="s">
        <v>248</v>
      </c>
      <c r="C104" s="120" t="s">
        <v>185</v>
      </c>
      <c r="D104" s="122" t="s">
        <v>126</v>
      </c>
      <c r="E104" s="119"/>
      <c r="F104" s="27"/>
      <c r="G104" s="117">
        <f>IF('3g CPIH'!C$17="-","-",'3h OC '!$E$8*('3g CPIH'!C$17/'3g CPIH'!$G$17))</f>
        <v>76.502677103718199</v>
      </c>
      <c r="H104" s="117">
        <f>IF('3g CPIH'!D$17="-","-",'3h OC '!$E$8*('3g CPIH'!D$17/'3g CPIH'!$G$17))</f>
        <v>76.655835616438353</v>
      </c>
      <c r="I104" s="117">
        <f>IF('3g CPIH'!E$17="-","-",'3h OC '!$E$8*('3g CPIH'!E$17/'3g CPIH'!$G$17))</f>
        <v>76.885573385518597</v>
      </c>
      <c r="J104" s="117">
        <f>IF('3g CPIH'!F$17="-","-",'3h OC '!$E$8*('3g CPIH'!F$17/'3g CPIH'!$G$17))</f>
        <v>77.345048923679059</v>
      </c>
      <c r="K104" s="117">
        <f>IF('3g CPIH'!G$17="-","-",'3h OC '!$E$8*('3g CPIH'!G$17/'3g CPIH'!$G$17))</f>
        <v>78.263999999999996</v>
      </c>
      <c r="L104" s="117">
        <f>IF('3g CPIH'!H$17="-","-",'3h OC '!$E$8*('3g CPIH'!H$17/'3g CPIH'!$G$17))</f>
        <v>79.259530332681024</v>
      </c>
      <c r="M104" s="117">
        <f>IF('3g CPIH'!I$17="-","-",'3h OC '!$E$8*('3g CPIH'!I$17/'3g CPIH'!$G$17))</f>
        <v>80.408219178082177</v>
      </c>
      <c r="N104" s="117">
        <f>IF('3g CPIH'!J$17="-","-",'3h OC '!$E$8*('3g CPIH'!J$17/'3g CPIH'!$G$17))</f>
        <v>81.097432485322898</v>
      </c>
      <c r="O104" s="27"/>
      <c r="P104" s="117">
        <f>IF('3g CPIH'!L$17="-","-",'3h OC '!$E$8*('3g CPIH'!L$17/'3g CPIH'!$G$17))</f>
        <v>81.097432485322898</v>
      </c>
      <c r="Q104" s="117">
        <f>IF('3g CPIH'!M$17="-","-",'3h OC '!$E$8*('3g CPIH'!M$17/'3g CPIH'!$G$17))</f>
        <v>82.016383561643835</v>
      </c>
      <c r="R104" s="117">
        <f>IF('3g CPIH'!N$17="-","-",'3h OC '!$E$8*('3g CPIH'!N$17/'3g CPIH'!$G$17))</f>
        <v>82.62901761252445</v>
      </c>
      <c r="S104" s="117">
        <f>IF('3g CPIH'!O$17="-","-",'3h OC '!$E$8*('3g CPIH'!O$17/'3g CPIH'!$G$17))</f>
        <v>83.088493150684926</v>
      </c>
      <c r="T104" s="117">
        <f>IF('3g CPIH'!P$17="-","-",'3h OC '!$E$8*('3g CPIH'!P$17/'3g CPIH'!$G$17))</f>
        <v>83.318230919765156</v>
      </c>
      <c r="U104" s="117">
        <f>IF('3g CPIH'!Q$17="-","-",'3h OC '!$E$8*('3g CPIH'!Q$17/'3g CPIH'!$G$17))</f>
        <v>83.777706457925632</v>
      </c>
      <c r="V104" s="117">
        <f>IF('3g CPIH'!R$17="-","-",'3h OC '!$E$8*('3g CPIH'!R$17/'3g CPIH'!$G$17))</f>
        <v>85.309291585127198</v>
      </c>
      <c r="W104" s="117">
        <f>IF('3g CPIH'!S$17="-","-",'3h OC '!$E$8*('3g CPIH'!S$17/'3g CPIH'!$G$17))</f>
        <v>87.836407045009793</v>
      </c>
      <c r="X104" s="27"/>
      <c r="Y104" s="117">
        <f>IF('3g CPIH'!U$17="-","-",'3h OC '!$E$8*('3g CPIH'!U$17/'3g CPIH'!$G$17))</f>
        <v>92.278003913894324</v>
      </c>
      <c r="Z104" s="117" t="str">
        <f>IF('3g CPIH'!V$17="-","-",'3h OC '!$E$8*('3g CPIH'!V$17/'3g CPIH'!$G$17))</f>
        <v>-</v>
      </c>
      <c r="AA104" s="117" t="str">
        <f>IF('3g CPIH'!W$17="-","-",'3h OC '!$E$8*('3g CPIH'!W$17/'3g CPIH'!$G$17))</f>
        <v>-</v>
      </c>
      <c r="AB104" s="117" t="str">
        <f>IF('3g CPIH'!X$17="-","-",'3h OC '!$E$8*('3g CPIH'!X$17/'3g CPIH'!$G$17))</f>
        <v>-</v>
      </c>
      <c r="AC104" s="117" t="str">
        <f>IF('3g CPIH'!Y$17="-","-",'3h OC '!$E$8*('3g CPIH'!Y$17/'3g CPIH'!$G$17))</f>
        <v>-</v>
      </c>
      <c r="AD104" s="25"/>
    </row>
    <row r="105" spans="1:30" s="26" customFormat="1" ht="11.25" customHeight="1" x14ac:dyDescent="0.15">
      <c r="A105" s="207"/>
      <c r="B105" s="120" t="s">
        <v>248</v>
      </c>
      <c r="C105" s="120" t="s">
        <v>186</v>
      </c>
      <c r="D105" s="122" t="s">
        <v>126</v>
      </c>
      <c r="E105" s="119"/>
      <c r="F105" s="27"/>
      <c r="G105" s="117" t="s">
        <v>249</v>
      </c>
      <c r="H105" s="117" t="s">
        <v>249</v>
      </c>
      <c r="I105" s="117" t="s">
        <v>249</v>
      </c>
      <c r="J105" s="117" t="s">
        <v>249</v>
      </c>
      <c r="K105" s="117">
        <f>IF('3i SMNCC'!G$50="-","-",'3i SMNCC'!G$50)</f>
        <v>0</v>
      </c>
      <c r="L105" s="117">
        <f>IF('3i SMNCC'!H$50="-","-",'3i SMNCC'!H$50)</f>
        <v>-0.18995111249132623</v>
      </c>
      <c r="M105" s="117">
        <f>IF('3i SMNCC'!I$50="-","-",'3i SMNCC'!I$50)</f>
        <v>2.3898870370752556</v>
      </c>
      <c r="N105" s="117">
        <f>IF('3i SMNCC'!J$50="-","-",'3i SMNCC'!J$50)</f>
        <v>11.485481460604181</v>
      </c>
      <c r="O105" s="27"/>
      <c r="P105" s="117">
        <f>IF('3i SMNCC'!L$50="-","-",'3i SMNCC'!L$50)</f>
        <v>11.485481460604181</v>
      </c>
      <c r="Q105" s="117">
        <f>IF('3i SMNCC'!M$50="-","-",'3i SMNCC'!M$50)</f>
        <v>13.905095596481768</v>
      </c>
      <c r="R105" s="117">
        <f>IF('3i SMNCC'!N$50="-","-",'3i SMNCC'!N$50)</f>
        <v>14.008016342776511</v>
      </c>
      <c r="S105" s="117">
        <f>IF('3i SMNCC'!O$50="-","-",'3i SMNCC'!O$50)</f>
        <v>16.592254432324484</v>
      </c>
      <c r="T105" s="117">
        <f>IF('3i SMNCC'!P$50="-","-",'3i SMNCC'!P$50)</f>
        <v>16.855736391237045</v>
      </c>
      <c r="U105" s="117">
        <f>IF('3i SMNCC'!Q$50="-","-",'3i SMNCC'!Q$50)</f>
        <v>16.48610584262476</v>
      </c>
      <c r="V105" s="117">
        <f>IF('3i SMNCC'!R$50="-","-",'3i SMNCC'!R$50)</f>
        <v>16.529685824397358</v>
      </c>
      <c r="W105" s="117">
        <f>IF('3i SMNCC'!S$50="-","-",'3i SMNCC'!S$50)</f>
        <v>15.149258026029946</v>
      </c>
      <c r="X105" s="27"/>
      <c r="Y105" s="117">
        <f>IF('3i SMNCC'!U$50="-","-",'3i SMNCC'!U$50)</f>
        <v>16.072618119862021</v>
      </c>
      <c r="Z105" s="117" t="str">
        <f>IF('3i SMNCC'!V$50="-","-",'3i SMNCC'!V$50)</f>
        <v>-</v>
      </c>
      <c r="AA105" s="117" t="str">
        <f>IF('3i SMNCC'!W$50="-","-",'3i SMNCC'!W$50)</f>
        <v>-</v>
      </c>
      <c r="AB105" s="117" t="str">
        <f>IF('3i SMNCC'!X$50="-","-",'3i SMNCC'!X$50)</f>
        <v>-</v>
      </c>
      <c r="AC105" s="117" t="str">
        <f>IF('3i SMNCC'!Y$50="-","-",'3i SMNCC'!Y$50)</f>
        <v>-</v>
      </c>
      <c r="AD105" s="25"/>
    </row>
    <row r="106" spans="1:30" s="26" customFormat="1" ht="11.25" customHeight="1" x14ac:dyDescent="0.15">
      <c r="A106" s="207"/>
      <c r="B106" s="120" t="s">
        <v>248</v>
      </c>
      <c r="C106" s="120" t="s">
        <v>187</v>
      </c>
      <c r="D106" s="122" t="s">
        <v>126</v>
      </c>
      <c r="E106" s="119"/>
      <c r="F106" s="27"/>
      <c r="G106" s="117">
        <f>IF('3g CPIH'!C$17="-","-",'3j PAAC PAP'!$G$10*('3g CPIH'!C$17/'3g CPIH'!$G$17))</f>
        <v>3.3460635029354204</v>
      </c>
      <c r="H106" s="117">
        <f>IF('3g CPIH'!D$17="-","-",'3j PAAC PAP'!$G$10*('3g CPIH'!D$17/'3g CPIH'!$G$17))</f>
        <v>3.3527623287671227</v>
      </c>
      <c r="I106" s="117">
        <f>IF('3g CPIH'!E$17="-","-",'3j PAAC PAP'!$G$10*('3g CPIH'!E$17/'3g CPIH'!$G$17))</f>
        <v>3.3628105675146771</v>
      </c>
      <c r="J106" s="117">
        <f>IF('3g CPIH'!F$17="-","-",'3j PAAC PAP'!$G$10*('3g CPIH'!F$17/'3g CPIH'!$G$17))</f>
        <v>3.3829070450097847</v>
      </c>
      <c r="K106" s="117">
        <f>IF('3g CPIH'!G$17="-","-",'3j PAAC PAP'!$G$10*('3g CPIH'!G$17/'3g CPIH'!$G$17))</f>
        <v>3.4230999999999998</v>
      </c>
      <c r="L106" s="117">
        <f>IF('3g CPIH'!H$17="-","-",'3j PAAC PAP'!$G$10*('3g CPIH'!H$17/'3g CPIH'!$G$17))</f>
        <v>3.4666423679060667</v>
      </c>
      <c r="M106" s="117">
        <f>IF('3g CPIH'!I$17="-","-",'3j PAAC PAP'!$G$10*('3g CPIH'!I$17/'3g CPIH'!$G$17))</f>
        <v>3.516883561643835</v>
      </c>
      <c r="N106" s="117">
        <f>IF('3g CPIH'!J$17="-","-",'3j PAAC PAP'!$G$10*('3g CPIH'!J$17/'3g CPIH'!$G$17))</f>
        <v>3.547028277886497</v>
      </c>
      <c r="O106" s="27"/>
      <c r="P106" s="117">
        <f>IF('3g CPIH'!L$17="-","-",'3j PAAC PAP'!$G$10*('3g CPIH'!L$17/'3g CPIH'!$G$17))</f>
        <v>3.547028277886497</v>
      </c>
      <c r="Q106" s="117">
        <f>IF('3g CPIH'!M$17="-","-",'3j PAAC PAP'!$G$10*('3g CPIH'!M$17/'3g CPIH'!$G$17))</f>
        <v>3.5872212328767121</v>
      </c>
      <c r="R106" s="117">
        <f>IF('3g CPIH'!N$17="-","-",'3j PAAC PAP'!$G$10*('3g CPIH'!N$17/'3g CPIH'!$G$17))</f>
        <v>3.6140165362035224</v>
      </c>
      <c r="S106" s="117">
        <f>IF('3g CPIH'!O$17="-","-",'3j PAAC PAP'!$G$10*('3g CPIH'!O$17/'3g CPIH'!$G$17))</f>
        <v>3.6341130136986299</v>
      </c>
      <c r="T106" s="117">
        <f>IF('3g CPIH'!P$17="-","-",'3j PAAC PAP'!$G$10*('3g CPIH'!P$17/'3g CPIH'!$G$17))</f>
        <v>3.6441612524461835</v>
      </c>
      <c r="U106" s="117">
        <f>IF('3g CPIH'!Q$17="-","-",'3j PAAC PAP'!$G$10*('3g CPIH'!Q$17/'3g CPIH'!$G$17))</f>
        <v>3.6642577299412915</v>
      </c>
      <c r="V106" s="117">
        <f>IF('3g CPIH'!R$17="-","-",'3j PAAC PAP'!$G$10*('3g CPIH'!R$17/'3g CPIH'!$G$17))</f>
        <v>3.7312459882583173</v>
      </c>
      <c r="W106" s="117">
        <f>IF('3g CPIH'!S$17="-","-",'3j PAAC PAP'!$G$10*('3g CPIH'!S$17/'3g CPIH'!$G$17))</f>
        <v>3.8417766144814092</v>
      </c>
      <c r="X106" s="27"/>
      <c r="Y106" s="117">
        <f>IF('3g CPIH'!U$17="-","-",'3j PAAC PAP'!$G$10*('3g CPIH'!U$17/'3g CPIH'!$G$17))</f>
        <v>4.0360425636007822</v>
      </c>
      <c r="Z106" s="117" t="str">
        <f>IF('3g CPIH'!V$17="-","-",'3j PAAC PAP'!$G$10*('3g CPIH'!V$17/'3g CPIH'!$G$17))</f>
        <v>-</v>
      </c>
      <c r="AA106" s="117" t="str">
        <f>IF('3g CPIH'!W$17="-","-",'3j PAAC PAP'!$G$10*('3g CPIH'!W$17/'3g CPIH'!$G$17))</f>
        <v>-</v>
      </c>
      <c r="AB106" s="117" t="str">
        <f>IF('3g CPIH'!X$17="-","-",'3j PAAC PAP'!$G$10*('3g CPIH'!X$17/'3g CPIH'!$G$17))</f>
        <v>-</v>
      </c>
      <c r="AC106" s="117" t="str">
        <f>IF('3g CPIH'!Y$17="-","-",'3j PAAC PAP'!$G$10*('3g CPIH'!Y$17/'3g CPIH'!$G$17))</f>
        <v>-</v>
      </c>
      <c r="AD106" s="25"/>
    </row>
    <row r="107" spans="1:30" s="26" customFormat="1" ht="11.25" customHeight="1" x14ac:dyDescent="0.15">
      <c r="A107" s="207"/>
      <c r="B107" s="120" t="s">
        <v>248</v>
      </c>
      <c r="C107" s="120" t="s">
        <v>188</v>
      </c>
      <c r="D107" s="122" t="s">
        <v>126</v>
      </c>
      <c r="E107" s="119"/>
      <c r="F107" s="27"/>
      <c r="G107" s="117">
        <f>IF(G99="-","-",SUM(G99:G105)*'3j PAAC PAP'!$G$28)</f>
        <v>2.2064990844928554</v>
      </c>
      <c r="H107" s="117">
        <f>IF(H99="-","-",SUM(H99:H105)*'3j PAAC PAP'!$G$28)</f>
        <v>2.1160932714669856</v>
      </c>
      <c r="I107" s="117">
        <f>IF(I99="-","-",SUM(I99:I105)*'3j PAAC PAP'!$G$28)</f>
        <v>2.1670257833788948</v>
      </c>
      <c r="J107" s="117">
        <f>IF(J99="-","-",SUM(J99:J105)*'3j PAAC PAP'!$G$28)</f>
        <v>2.1253955683912253</v>
      </c>
      <c r="K107" s="117">
        <f>IF(K99="-","-",SUM(K99:K105)*'3j PAAC PAP'!$G$28)</f>
        <v>2.3168142330011432</v>
      </c>
      <c r="L107" s="117">
        <f>IF(L99="-","-",SUM(L99:L105)*'3j PAAC PAP'!$G$28)</f>
        <v>2.289031747437019</v>
      </c>
      <c r="M107" s="117">
        <f>IF(M99="-","-",SUM(M99:M105)*'3j PAAC PAP'!$G$28)</f>
        <v>2.4881673378954474</v>
      </c>
      <c r="N107" s="117">
        <f>IF(N99="-","-",SUM(N99:N105)*'3j PAAC PAP'!$G$28)</f>
        <v>2.6154121737217495</v>
      </c>
      <c r="O107" s="27"/>
      <c r="P107" s="117">
        <f>IF(P99="-","-",SUM(P99:P105)*'3j PAAC PAP'!$G$28)</f>
        <v>2.6154121737217495</v>
      </c>
      <c r="Q107" s="117">
        <f>IF(Q99="-","-",SUM(Q99:Q105)*'3j PAAC PAP'!$G$28)</f>
        <v>2.8881314702265679</v>
      </c>
      <c r="R107" s="117">
        <f>IF(R99="-","-",SUM(R99:R105)*'3j PAAC PAP'!$G$28)</f>
        <v>2.7990049642555261</v>
      </c>
      <c r="S107" s="117">
        <f>IF(S99="-","-",SUM(S99:S105)*'3j PAAC PAP'!$G$28)</f>
        <v>2.7801444460301115</v>
      </c>
      <c r="T107" s="117">
        <f>IF(T99="-","-",SUM(T99:T105)*'3j PAAC PAP'!$G$28)</f>
        <v>2.6973758590741879</v>
      </c>
      <c r="U107" s="117">
        <f>IF(U99="-","-",SUM(U99:U105)*'3j PAAC PAP'!$G$28)</f>
        <v>2.9804775733664677</v>
      </c>
      <c r="V107" s="117">
        <f>IF(V99="-","-",SUM(V99:V105)*'3j PAAC PAP'!$G$28)</f>
        <v>3.2347896971339067</v>
      </c>
      <c r="W107" s="117">
        <f>IF(W99="-","-",SUM(W99:W105)*'3j PAAC PAP'!$G$28)</f>
        <v>4.6230325852988967</v>
      </c>
      <c r="X107" s="27"/>
      <c r="Y107" s="117">
        <f>IF(Y99="-","-",SUM(Y99:Y105)*'3j PAAC PAP'!$G$28)</f>
        <v>7.8957670662139785</v>
      </c>
      <c r="Z107" s="117" t="str">
        <f>IF(Z99="-","-",SUM(Z99:Z105)*'3j PAAC PAP'!$G$28)</f>
        <v>-</v>
      </c>
      <c r="AA107" s="117" t="str">
        <f>IF(AA99="-","-",SUM(AA99:AA105)*'3j PAAC PAP'!$G$28)</f>
        <v>-</v>
      </c>
      <c r="AB107" s="117" t="str">
        <f>IF(AB99="-","-",SUM(AB99:AB105)*'3j PAAC PAP'!$G$28)</f>
        <v>-</v>
      </c>
      <c r="AC107" s="117" t="str">
        <f>IF(AC99="-","-",SUM(AC99:AC105)*'3j PAAC PAP'!$G$28)</f>
        <v>-</v>
      </c>
      <c r="AD107" s="25"/>
    </row>
    <row r="108" spans="1:30" s="26" customFormat="1" ht="11.25" customHeight="1" x14ac:dyDescent="0.15">
      <c r="A108" s="207"/>
      <c r="B108" s="120" t="s">
        <v>189</v>
      </c>
      <c r="C108" s="120" t="s">
        <v>250</v>
      </c>
      <c r="D108" s="122" t="s">
        <v>126</v>
      </c>
      <c r="E108" s="119"/>
      <c r="F108" s="27"/>
      <c r="G108" s="117">
        <f>IF(G99="-","-",SUM(G99:G107)*'3k EBIT'!$E$8)</f>
        <v>8.9117188489336545</v>
      </c>
      <c r="H108" s="117">
        <f>IF(H99="-","-",SUM(H99:H107)*'3k EBIT'!$E$8)</f>
        <v>8.5493683605254454</v>
      </c>
      <c r="I108" s="117">
        <f>IF(I99="-","-",SUM(I99:I107)*'3k EBIT'!$E$8)</f>
        <v>8.7537758243959889</v>
      </c>
      <c r="J108" s="117">
        <f>IF(J99="-","-",SUM(J99:J107)*'3k EBIT'!$E$8)</f>
        <v>8.5872495698703375</v>
      </c>
      <c r="K108" s="117">
        <f>IF(K99="-","-",SUM(K99:K107)*'3k EBIT'!$E$8)</f>
        <v>9.355517190542999</v>
      </c>
      <c r="L108" s="117">
        <f>IF(L99="-","-",SUM(L99:L107)*'3k EBIT'!$E$8)</f>
        <v>9.2449672197847512</v>
      </c>
      <c r="M108" s="117">
        <f>IF(M99="-","-",SUM(M99:M107)*'3k EBIT'!$E$8)</f>
        <v>10.044370308796942</v>
      </c>
      <c r="N108" s="117">
        <f>IF(N99="-","-",SUM(N99:N107)*'3k EBIT'!$E$8)</f>
        <v>10.555139680379739</v>
      </c>
      <c r="O108" s="27"/>
      <c r="P108" s="117">
        <f>IF(P99="-","-",SUM(P99:P107)*'3k EBIT'!$E$8)</f>
        <v>10.555139680379739</v>
      </c>
      <c r="Q108" s="117">
        <f>IF(Q99="-","-",SUM(Q99:Q107)*'3k EBIT'!$E$8)</f>
        <v>11.649380497521271</v>
      </c>
      <c r="R108" s="117">
        <f>IF(R99="-","-",SUM(R99:R107)*'3k EBIT'!$E$8)</f>
        <v>11.292548592777923</v>
      </c>
      <c r="S108" s="117">
        <f>IF(S99="-","-",SUM(S99:S107)*'3k EBIT'!$E$8)</f>
        <v>11.217316964914144</v>
      </c>
      <c r="T108" s="117">
        <f>IF(T99="-","-",SUM(T99:T107)*'3k EBIT'!$E$8)</f>
        <v>10.885652647378498</v>
      </c>
      <c r="U108" s="117">
        <f>IF(U99="-","-",SUM(U99:U107)*'3k EBIT'!$E$8)</f>
        <v>12.02113232461152</v>
      </c>
      <c r="V108" s="117">
        <f>IF(V99="-","-",SUM(V99:V107)*'3k EBIT'!$E$8)</f>
        <v>13.042088936074643</v>
      </c>
      <c r="W108" s="117">
        <f>IF(W99="-","-",SUM(W99:W107)*'3k EBIT'!$E$8)</f>
        <v>18.61036074515593</v>
      </c>
      <c r="X108" s="27"/>
      <c r="Y108" s="117">
        <f>IF(Y99="-","-",SUM(Y99:Y107)*'3k EBIT'!$E$8)</f>
        <v>31.736084274990255</v>
      </c>
      <c r="Z108" s="117" t="str">
        <f>IF(Z99="-","-",SUM(Z99:Z107)*'3k EBIT'!$E$8)</f>
        <v>-</v>
      </c>
      <c r="AA108" s="117" t="str">
        <f>IF(AA99="-","-",SUM(AA99:AA107)*'3k EBIT'!$E$8)</f>
        <v>-</v>
      </c>
      <c r="AB108" s="117" t="str">
        <f>IF(AB99="-","-",SUM(AB99:AB107)*'3k EBIT'!$E$8)</f>
        <v>-</v>
      </c>
      <c r="AC108" s="117" t="str">
        <f>IF(AC99="-","-",SUM(AC99:AC107)*'3k EBIT'!$E$8)</f>
        <v>-</v>
      </c>
      <c r="AD108" s="25"/>
    </row>
    <row r="109" spans="1:30" s="26" customFormat="1" ht="11.25" customHeight="1" x14ac:dyDescent="0.15">
      <c r="A109" s="207"/>
      <c r="B109" s="120" t="s">
        <v>251</v>
      </c>
      <c r="C109" s="156" t="s">
        <v>252</v>
      </c>
      <c r="D109" s="122" t="s">
        <v>126</v>
      </c>
      <c r="E109" s="118"/>
      <c r="F109" s="27"/>
      <c r="G109" s="117">
        <f>IF(G99="-","-",SUM(G99:G102,G104:G108)*'3l HAP'!$E$9)</f>
        <v>5.0797335476147305</v>
      </c>
      <c r="H109" s="117">
        <f>IF(H99="-","-",SUM(H99:H102,H104:H108)*'3l HAP'!$E$9)</f>
        <v>4.7897652488794851</v>
      </c>
      <c r="I109" s="117">
        <f>IF(I99="-","-",SUM(I99:I102,I104:I108)*'3l HAP'!$E$9)</f>
        <v>4.818152533738437</v>
      </c>
      <c r="J109" s="117">
        <f>IF(J99="-","-",SUM(J99:J102,J104:J108)*'3l HAP'!$E$9)</f>
        <v>4.6979154747339535</v>
      </c>
      <c r="K109" s="117">
        <f>IF(K99="-","-",SUM(K99:K102,K104:K108)*'3l HAP'!$E$9)</f>
        <v>5.3072453252044696</v>
      </c>
      <c r="L109" s="117">
        <f>IF(L99="-","-",SUM(L99:L102,L104:L108)*'3l HAP'!$E$9)</f>
        <v>5.2091721199569188</v>
      </c>
      <c r="M109" s="117">
        <f>IF(M99="-","-",SUM(M99:M102,M104:M108)*'3l HAP'!$E$9)</f>
        <v>5.8803891489223412</v>
      </c>
      <c r="N109" s="117">
        <f>IF(N99="-","-",SUM(N99:N102,N104:N108)*'3l HAP'!$E$9)</f>
        <v>6.2797381233489586</v>
      </c>
      <c r="O109" s="27"/>
      <c r="P109" s="117">
        <f>IF(P99="-","-",SUM(P99:P102,P104:P108)*'3l HAP'!$E$9)</f>
        <v>6.2797381233489586</v>
      </c>
      <c r="Q109" s="117">
        <f>IF(Q99="-","-",SUM(Q99:Q102,Q104:Q108)*'3l HAP'!$E$9)</f>
        <v>7.0814328957037027</v>
      </c>
      <c r="R109" s="117">
        <f>IF(R99="-","-",SUM(R99:R102,R104:R108)*'3l HAP'!$E$9)</f>
        <v>6.7761179369077063</v>
      </c>
      <c r="S109" s="117">
        <f>IF(S99="-","-",SUM(S99:S102,S104:S108)*'3l HAP'!$E$9)</f>
        <v>6.8014048808339531</v>
      </c>
      <c r="T109" s="117">
        <f>IF(T99="-","-",SUM(T99:T102,T104:T108)*'3l HAP'!$E$9)</f>
        <v>6.490026560036295</v>
      </c>
      <c r="U109" s="117">
        <f>IF(U99="-","-",SUM(U99:U102,U104:U108)*'3l HAP'!$E$9)</f>
        <v>7.1597885538519908</v>
      </c>
      <c r="V109" s="117">
        <f>IF(V99="-","-",SUM(V99:V102,V104:V108)*'3l HAP'!$E$9)</f>
        <v>7.9460095032264197</v>
      </c>
      <c r="W109" s="117">
        <f>IF(W99="-","-",SUM(W99:W102,W104:W108)*'3l HAP'!$E$9)</f>
        <v>11.461173849016816</v>
      </c>
      <c r="X109" s="27"/>
      <c r="Y109" s="117">
        <f>IF(Y99="-","-",SUM(Y99:Y102,Y104:Y108)*'3l HAP'!$E$9)</f>
        <v>21.499139149884208</v>
      </c>
      <c r="Z109" s="117" t="str">
        <f>IF(Z99="-","-",SUM(Z99:Z102,Z104:Z108)*'3l HAP'!$E$9)</f>
        <v>-</v>
      </c>
      <c r="AA109" s="117" t="str">
        <f>IF(AA99="-","-",SUM(AA99:AA102,AA104:AA108)*'3l HAP'!$E$9)</f>
        <v>-</v>
      </c>
      <c r="AB109" s="117" t="str">
        <f>IF(AB99="-","-",SUM(AB99:AB102,AB104:AB108)*'3l HAP'!$E$9)</f>
        <v>-</v>
      </c>
      <c r="AC109" s="117" t="str">
        <f>IF(AC99="-","-",SUM(AC99:AC102,AC104:AC108)*'3l HAP'!$E$9)</f>
        <v>-</v>
      </c>
      <c r="AD109" s="25"/>
    </row>
    <row r="110" spans="1:30" s="26" customFormat="1" ht="11.25" x14ac:dyDescent="0.15">
      <c r="A110" s="207"/>
      <c r="B110" s="120" t="s">
        <v>253</v>
      </c>
      <c r="C110" s="120" t="str">
        <f>B110&amp;"_"&amp;D110</f>
        <v>Total_Southern</v>
      </c>
      <c r="D110" s="122" t="s">
        <v>126</v>
      </c>
      <c r="E110" s="119"/>
      <c r="F110" s="27"/>
      <c r="G110" s="117">
        <f t="shared" ref="G110:N110" si="21">IF(G99="-","-",SUM(G99:G109))</f>
        <v>474.11737396478748</v>
      </c>
      <c r="H110" s="117">
        <f t="shared" si="21"/>
        <v>454.75633520613377</v>
      </c>
      <c r="I110" s="117">
        <f t="shared" si="21"/>
        <v>465.54300561938953</v>
      </c>
      <c r="J110" s="117">
        <f t="shared" si="21"/>
        <v>456.65823246872338</v>
      </c>
      <c r="K110" s="117">
        <f t="shared" si="21"/>
        <v>497.70268354750084</v>
      </c>
      <c r="L110" s="117">
        <f t="shared" si="21"/>
        <v>491.78619323197375</v>
      </c>
      <c r="M110" s="117">
        <f t="shared" si="21"/>
        <v>534.53123967234865</v>
      </c>
      <c r="N110" s="117">
        <f t="shared" si="21"/>
        <v>561.81317604720959</v>
      </c>
      <c r="O110" s="27"/>
      <c r="P110" s="117">
        <f t="shared" ref="P110:W110" si="22">IF(P99="-","-",SUM(P99:P109))</f>
        <v>561.81317604720959</v>
      </c>
      <c r="Q110" s="117">
        <f t="shared" si="22"/>
        <v>620.20646898602092</v>
      </c>
      <c r="R110" s="117">
        <f t="shared" si="22"/>
        <v>601.12053521916948</v>
      </c>
      <c r="S110" s="117">
        <f t="shared" si="22"/>
        <v>597.18626443734991</v>
      </c>
      <c r="T110" s="117">
        <f t="shared" si="22"/>
        <v>579.41887661440046</v>
      </c>
      <c r="U110" s="117">
        <f t="shared" si="22"/>
        <v>639.85070219876081</v>
      </c>
      <c r="V110" s="117">
        <f t="shared" si="22"/>
        <v>694.37145945100292</v>
      </c>
      <c r="W110" s="117">
        <f t="shared" si="22"/>
        <v>990.95344006484254</v>
      </c>
      <c r="X110" s="27"/>
      <c r="Y110" s="117">
        <f t="shared" ref="Y110:AC110" si="23">IF(Y99="-","-",SUM(Y99:Y109))</f>
        <v>1691.8186742194973</v>
      </c>
      <c r="Z110" s="117" t="str">
        <f t="shared" si="23"/>
        <v>-</v>
      </c>
      <c r="AA110" s="117" t="str">
        <f t="shared" si="23"/>
        <v>-</v>
      </c>
      <c r="AB110" s="117" t="str">
        <f t="shared" si="23"/>
        <v>-</v>
      </c>
      <c r="AC110" s="117" t="str">
        <f t="shared" si="23"/>
        <v>-</v>
      </c>
      <c r="AD110" s="25"/>
    </row>
    <row r="111" spans="1:30" s="26" customFormat="1" ht="11.25" x14ac:dyDescent="0.15">
      <c r="A111" s="207"/>
      <c r="B111" s="123" t="s">
        <v>244</v>
      </c>
      <c r="C111" s="123" t="s">
        <v>180</v>
      </c>
      <c r="D111" s="121" t="s">
        <v>130</v>
      </c>
      <c r="E111" s="75"/>
      <c r="F111" s="27"/>
      <c r="G111" s="35">
        <f>IF('3a DF'!H127="-","-",'3a DF'!H127)</f>
        <v>189.54457253261364</v>
      </c>
      <c r="H111" s="35">
        <f>'3a DF'!I127</f>
        <v>169.80457253261363</v>
      </c>
      <c r="I111" s="35">
        <f>'3a DF'!J127</f>
        <v>155.84412668515441</v>
      </c>
      <c r="J111" s="35">
        <f>'3a DF'!K127</f>
        <v>147.32307225118126</v>
      </c>
      <c r="K111" s="35">
        <f>'3a DF'!L127</f>
        <v>178.86761095643521</v>
      </c>
      <c r="L111" s="35">
        <f>'3a DF'!M127</f>
        <v>171.16226572015267</v>
      </c>
      <c r="M111" s="35">
        <f>'3a DF'!N127</f>
        <v>188.4187123933585</v>
      </c>
      <c r="N111" s="35">
        <f>'3a DF'!O127</f>
        <v>205.78148679209377</v>
      </c>
      <c r="O111" s="27"/>
      <c r="P111" s="35">
        <f>'3a DF'!Q127</f>
        <v>205.78148679209377</v>
      </c>
      <c r="Q111" s="35">
        <f>'3a DF'!R127</f>
        <v>244.89034524152407</v>
      </c>
      <c r="R111" s="35">
        <f>'3a DF'!S127</f>
        <v>221.3184215431142</v>
      </c>
      <c r="S111" s="35">
        <f>'3a DF'!T127</f>
        <v>214.67760310889915</v>
      </c>
      <c r="T111" s="35">
        <f>'3a DF'!U127</f>
        <v>187.43986882754348</v>
      </c>
      <c r="U111" s="35">
        <f>'3a DF'!V127</f>
        <v>223.21995270357434</v>
      </c>
      <c r="V111" s="35">
        <f>'3a DF'!W127</f>
        <v>280.10564572629869</v>
      </c>
      <c r="W111" s="35">
        <f>'3a DF'!X127</f>
        <v>517.86611620117537</v>
      </c>
      <c r="X111" s="27"/>
      <c r="Y111" s="35">
        <f>'3a DF'!Z127</f>
        <v>1160.8064907973542</v>
      </c>
      <c r="Z111" s="35" t="str">
        <f>'3a DF'!AA127</f>
        <v>-</v>
      </c>
      <c r="AA111" s="35" t="str">
        <f>'3a DF'!AB127</f>
        <v>-</v>
      </c>
      <c r="AB111" s="35" t="str">
        <f>'3a DF'!AC127</f>
        <v>-</v>
      </c>
      <c r="AC111" s="35" t="str">
        <f>'3a DF'!AD127</f>
        <v>-</v>
      </c>
      <c r="AD111" s="25"/>
    </row>
    <row r="112" spans="1:30" s="26" customFormat="1" ht="11.25" x14ac:dyDescent="0.15">
      <c r="A112" s="207"/>
      <c r="B112" s="123" t="s">
        <v>244</v>
      </c>
      <c r="C112" s="123" t="s">
        <v>181</v>
      </c>
      <c r="D112" s="121" t="s">
        <v>130</v>
      </c>
      <c r="E112" s="75"/>
      <c r="F112" s="27"/>
      <c r="G112" s="35">
        <f>IF('3b CM'!G22="-","-",'3b CM'!G22)</f>
        <v>5.6123797754490334E-2</v>
      </c>
      <c r="H112" s="35">
        <f>'3b CM'!H22</f>
        <v>8.4185696631735515E-2</v>
      </c>
      <c r="I112" s="35">
        <f>'3b CM'!I22</f>
        <v>0.26509160695755307</v>
      </c>
      <c r="J112" s="35">
        <f>'3b CM'!J22</f>
        <v>0.26958496138731097</v>
      </c>
      <c r="K112" s="35">
        <f>'3b CM'!K22</f>
        <v>3.4624935928121627</v>
      </c>
      <c r="L112" s="35">
        <f>'3b CM'!L22</f>
        <v>3.3589686632743669</v>
      </c>
      <c r="M112" s="35">
        <f>'3b CM'!M22</f>
        <v>11.735460395993773</v>
      </c>
      <c r="N112" s="35">
        <f>'3b CM'!N22</f>
        <v>11.156062466320758</v>
      </c>
      <c r="O112" s="27"/>
      <c r="P112" s="35">
        <f>'3b CM'!P22</f>
        <v>11.156062466320758</v>
      </c>
      <c r="Q112" s="35">
        <f>'3b CM'!Q22</f>
        <v>15.031064537267056</v>
      </c>
      <c r="R112" s="35">
        <f>'3b CM'!R22</f>
        <v>14.962039383766744</v>
      </c>
      <c r="S112" s="35">
        <f>'3b CM'!S22</f>
        <v>17.868079612309856</v>
      </c>
      <c r="T112" s="35">
        <f>'3b CM'!T22</f>
        <v>18.940999076748088</v>
      </c>
      <c r="U112" s="35">
        <f>'3b CM'!U22</f>
        <v>14.547213097256693</v>
      </c>
      <c r="V112" s="35">
        <f>'3b CM'!V22</f>
        <v>14.919835332417646</v>
      </c>
      <c r="W112" s="35">
        <f>'3b CM'!W22</f>
        <v>9.3494857189779026</v>
      </c>
      <c r="X112" s="27"/>
      <c r="Y112" s="35">
        <f>'3b CM'!Y22</f>
        <v>11.844972313771336</v>
      </c>
      <c r="Z112" s="35" t="str">
        <f>'3b CM'!Z22</f>
        <v>-</v>
      </c>
      <c r="AA112" s="35" t="str">
        <f>'3b CM'!AA22</f>
        <v>-</v>
      </c>
      <c r="AB112" s="35" t="str">
        <f>'3b CM'!AB22</f>
        <v>-</v>
      </c>
      <c r="AC112" s="35" t="str">
        <f>'3b CM'!AC22</f>
        <v>-</v>
      </c>
      <c r="AD112" s="25"/>
    </row>
    <row r="113" spans="1:30" s="26" customFormat="1" ht="12.6" customHeight="1" x14ac:dyDescent="0.15">
      <c r="A113" s="207"/>
      <c r="B113" s="123" t="s">
        <v>245</v>
      </c>
      <c r="C113" s="123" t="s">
        <v>182</v>
      </c>
      <c r="D113" s="121" t="s">
        <v>130</v>
      </c>
      <c r="E113" s="75"/>
      <c r="F113" s="27"/>
      <c r="G113" s="35" t="str">
        <f>IF('3c AA'!J63="-","-",'3c AA'!J63)</f>
        <v>-</v>
      </c>
      <c r="H113" s="35" t="str">
        <f>IF('3c AA'!K63="-","-",'3c AA'!K63)</f>
        <v>-</v>
      </c>
      <c r="I113" s="35" t="str">
        <f>IF('3c AA'!L63="-","-",'3c AA'!L63)</f>
        <v>-</v>
      </c>
      <c r="J113" s="35" t="str">
        <f>IF('3c AA'!M63="-","-",'3c AA'!M63)</f>
        <v>-</v>
      </c>
      <c r="K113" s="35" t="str">
        <f>IF('3c AA'!N63="-","-",'3c AA'!N63)</f>
        <v>-</v>
      </c>
      <c r="L113" s="35" t="str">
        <f>IF('3c AA'!O63="-","-",'3c AA'!O63)</f>
        <v>-</v>
      </c>
      <c r="M113" s="35" t="str">
        <f>IF('3c AA'!P63="-","-",'3c AA'!P63)</f>
        <v>-</v>
      </c>
      <c r="N113" s="35" t="str">
        <f>IF('3c AA'!Q63="-","-",'3c AA'!Q63)</f>
        <v>-</v>
      </c>
      <c r="O113" s="27"/>
      <c r="P113" s="35" t="str">
        <f>IF('3c AA'!S63="-","-",'3c AA'!S63)</f>
        <v>-</v>
      </c>
      <c r="Q113" s="35" t="str">
        <f>IF('3c AA'!T63="-","-",'3c AA'!T63)</f>
        <v>-</v>
      </c>
      <c r="R113" s="35" t="str">
        <f>IF('3c AA'!U63="-","-",'3c AA'!U63)</f>
        <v>-</v>
      </c>
      <c r="S113" s="35" t="str">
        <f>IF('3c AA'!V63="-","-",'3c AA'!V63)</f>
        <v>-</v>
      </c>
      <c r="T113" s="35">
        <f>IF('3c AA'!W63="-","-",'3c AA'!W63)</f>
        <v>4.5582544646734542</v>
      </c>
      <c r="U113" s="35">
        <f>IF('3c AA'!X63="-","-",'3c AA'!X63)</f>
        <v>9.9756950960531068</v>
      </c>
      <c r="V113" s="35">
        <f>IF('3c AA'!Y63="-","-",'3c AA'!Y63)</f>
        <v>4.43</v>
      </c>
      <c r="W113" s="35" t="str">
        <f>IF('3c AA'!Z63="-","-",'3c AA'!Z63)</f>
        <v>-</v>
      </c>
      <c r="X113" s="27"/>
      <c r="Y113" s="35">
        <f>IF('3c AA'!AB63="-","-",'3c AA'!AB63)</f>
        <v>20.840254339972876</v>
      </c>
      <c r="Z113" s="35" t="str">
        <f>IF('3c AA'!AC63="-","-",'3c AA'!AC63)</f>
        <v>-</v>
      </c>
      <c r="AA113" s="35" t="str">
        <f>IF('3c AA'!AD63="-","-",'3c AA'!AD63)</f>
        <v>-</v>
      </c>
      <c r="AB113" s="35" t="str">
        <f>IF('3c AA'!AE63="-","-",'3c AA'!AE63)</f>
        <v>-</v>
      </c>
      <c r="AC113" s="35" t="str">
        <f>IF('3c AA'!AF63="-","-",'3c AA'!AF63)</f>
        <v>-</v>
      </c>
      <c r="AD113" s="25"/>
    </row>
    <row r="114" spans="1:30" s="26" customFormat="1" ht="12.6" customHeight="1" x14ac:dyDescent="0.15">
      <c r="A114" s="207"/>
      <c r="B114" s="123" t="s">
        <v>246</v>
      </c>
      <c r="C114" s="123" t="s">
        <v>183</v>
      </c>
      <c r="D114" s="121" t="s">
        <v>130</v>
      </c>
      <c r="E114" s="75"/>
      <c r="F114" s="27"/>
      <c r="G114" s="35">
        <f>IF('3d PC'!G23="-","-",'3d PC'!G23)</f>
        <v>68.55579000687797</v>
      </c>
      <c r="H114" s="35">
        <f>'3d PC'!H23</f>
        <v>68.535702611997237</v>
      </c>
      <c r="I114" s="35">
        <f>'3d PC'!I23</f>
        <v>83.604737000504613</v>
      </c>
      <c r="J114" s="35">
        <f>'3d PC'!J23</f>
        <v>83.527461849912925</v>
      </c>
      <c r="K114" s="35">
        <f>'3d PC'!K23</f>
        <v>88.9073185093836</v>
      </c>
      <c r="L114" s="35">
        <f>'3d PC'!L23</f>
        <v>89.22226376923561</v>
      </c>
      <c r="M114" s="35">
        <f>'3d PC'!M23</f>
        <v>103.18509229444641</v>
      </c>
      <c r="N114" s="35">
        <f>'3d PC'!N23</f>
        <v>103.25416414337329</v>
      </c>
      <c r="O114" s="27"/>
      <c r="P114" s="35">
        <f>'3d PC'!P23</f>
        <v>103.25416414337329</v>
      </c>
      <c r="Q114" s="35">
        <f>'3d PC'!Q23</f>
        <v>110.38686246643424</v>
      </c>
      <c r="R114" s="35">
        <f>'3d PC'!R23</f>
        <v>111.69774923055448</v>
      </c>
      <c r="S114" s="35">
        <f>'3d PC'!S23</f>
        <v>114.8942978176965</v>
      </c>
      <c r="T114" s="35">
        <f>'3d PC'!T23</f>
        <v>114.41085689696557</v>
      </c>
      <c r="U114" s="35">
        <f>'3d PC'!U23</f>
        <v>121.04378830690989</v>
      </c>
      <c r="V114" s="35">
        <f>'3d PC'!V23</f>
        <v>120.45263635701144</v>
      </c>
      <c r="W114" s="35">
        <f>'3d PC'!W23</f>
        <v>126.56857488821802</v>
      </c>
      <c r="X114" s="27"/>
      <c r="Y114" s="35">
        <f>'3d PC'!Y23</f>
        <v>125.49433359257735</v>
      </c>
      <c r="Z114" s="35" t="str">
        <f>'3d PC'!Z23</f>
        <v>-</v>
      </c>
      <c r="AA114" s="35" t="str">
        <f>'3d PC'!AA23</f>
        <v>-</v>
      </c>
      <c r="AB114" s="35" t="str">
        <f>'3d PC'!AB23</f>
        <v>-</v>
      </c>
      <c r="AC114" s="35" t="str">
        <f>'3d PC'!AC23</f>
        <v>-</v>
      </c>
      <c r="AD114" s="25"/>
    </row>
    <row r="115" spans="1:30" s="26" customFormat="1" ht="11.25" customHeight="1" x14ac:dyDescent="0.15">
      <c r="A115" s="207"/>
      <c r="B115" s="123" t="s">
        <v>247</v>
      </c>
      <c r="C115" s="123" t="s">
        <v>184</v>
      </c>
      <c r="D115" s="121" t="s">
        <v>130</v>
      </c>
      <c r="E115" s="75"/>
      <c r="F115" s="27"/>
      <c r="G115" s="35">
        <f>IF('3e NC-Elec'!H37="-","-",'3e NC-Elec'!H37)</f>
        <v>126.64580966174836</v>
      </c>
      <c r="H115" s="35">
        <f>'3e NC-Elec'!I37</f>
        <v>127.38843352176289</v>
      </c>
      <c r="I115" s="35">
        <f>'3e NC-Elec'!J37</f>
        <v>149.60666824538114</v>
      </c>
      <c r="J115" s="35">
        <f>'3e NC-Elec'!K37</f>
        <v>149.04811497137283</v>
      </c>
      <c r="K115" s="35">
        <f>'3e NC-Elec'!L37</f>
        <v>143.38312656502399</v>
      </c>
      <c r="L115" s="35">
        <f>'3e NC-Elec'!M37</f>
        <v>144.27339451442779</v>
      </c>
      <c r="M115" s="35">
        <f>'3e NC-Elec'!N37</f>
        <v>137.73524696211223</v>
      </c>
      <c r="N115" s="35">
        <f>'3e NC-Elec'!O37</f>
        <v>137.34087243160866</v>
      </c>
      <c r="O115" s="27"/>
      <c r="P115" s="35">
        <f>'3e NC-Elec'!Q37</f>
        <v>137.34087243160866</v>
      </c>
      <c r="Q115" s="35">
        <f>'3e NC-Elec'!R37</f>
        <v>148.52565262962443</v>
      </c>
      <c r="R115" s="35">
        <f>'3e NC-Elec'!S37</f>
        <v>150.33871528754304</v>
      </c>
      <c r="S115" s="35">
        <f>'3e NC-Elec'!T37</f>
        <v>153.12925724504447</v>
      </c>
      <c r="T115" s="35">
        <f>'3e NC-Elec'!U37</f>
        <v>156.7653905842445</v>
      </c>
      <c r="U115" s="35">
        <f>'3e NC-Elec'!V37</f>
        <v>169.29258863282755</v>
      </c>
      <c r="V115" s="35">
        <f>'3e NC-Elec'!W37</f>
        <v>169.72139964752859</v>
      </c>
      <c r="W115" s="35">
        <f>'3e NC-Elec'!X37</f>
        <v>219.41151843944971</v>
      </c>
      <c r="X115" s="27"/>
      <c r="Y115" s="35">
        <f>'3e NC-Elec'!Z37</f>
        <v>224.74667497276559</v>
      </c>
      <c r="Z115" s="35" t="str">
        <f>'3e NC-Elec'!AA37</f>
        <v>-</v>
      </c>
      <c r="AA115" s="35" t="str">
        <f>'3e NC-Elec'!AB37</f>
        <v>-</v>
      </c>
      <c r="AB115" s="35" t="str">
        <f>'3e NC-Elec'!AC37</f>
        <v>-</v>
      </c>
      <c r="AC115" s="35" t="str">
        <f>'3e NC-Elec'!AD37</f>
        <v>-</v>
      </c>
      <c r="AD115" s="25"/>
    </row>
    <row r="116" spans="1:30" s="26" customFormat="1" ht="11.25" customHeight="1" x14ac:dyDescent="0.15">
      <c r="A116" s="207"/>
      <c r="B116" s="123" t="s">
        <v>248</v>
      </c>
      <c r="C116" s="123" t="s">
        <v>185</v>
      </c>
      <c r="D116" s="121" t="s">
        <v>130</v>
      </c>
      <c r="E116" s="75"/>
      <c r="F116" s="27"/>
      <c r="G116" s="35">
        <f>IF('3g CPIH'!C$17="-","-",'3h OC '!$E$8*('3g CPIH'!C$17/'3g CPIH'!$G$17))</f>
        <v>76.502677103718199</v>
      </c>
      <c r="H116" s="35">
        <f>IF('3g CPIH'!D$17="-","-",'3h OC '!$E$8*('3g CPIH'!D$17/'3g CPIH'!$G$17))</f>
        <v>76.655835616438353</v>
      </c>
      <c r="I116" s="35">
        <f>IF('3g CPIH'!E$17="-","-",'3h OC '!$E$8*('3g CPIH'!E$17/'3g CPIH'!$G$17))</f>
        <v>76.885573385518597</v>
      </c>
      <c r="J116" s="35">
        <f>IF('3g CPIH'!F$17="-","-",'3h OC '!$E$8*('3g CPIH'!F$17/'3g CPIH'!$G$17))</f>
        <v>77.345048923679059</v>
      </c>
      <c r="K116" s="35">
        <f>IF('3g CPIH'!G$17="-","-",'3h OC '!$E$8*('3g CPIH'!G$17/'3g CPIH'!$G$17))</f>
        <v>78.263999999999996</v>
      </c>
      <c r="L116" s="35">
        <f>IF('3g CPIH'!H$17="-","-",'3h OC '!$E$8*('3g CPIH'!H$17/'3g CPIH'!$G$17))</f>
        <v>79.259530332681024</v>
      </c>
      <c r="M116" s="35">
        <f>IF('3g CPIH'!I$17="-","-",'3h OC '!$E$8*('3g CPIH'!I$17/'3g CPIH'!$G$17))</f>
        <v>80.408219178082177</v>
      </c>
      <c r="N116" s="35">
        <f>IF('3g CPIH'!J$17="-","-",'3h OC '!$E$8*('3g CPIH'!J$17/'3g CPIH'!$G$17))</f>
        <v>81.097432485322898</v>
      </c>
      <c r="O116" s="27"/>
      <c r="P116" s="35">
        <f>IF('3g CPIH'!L$17="-","-",'3h OC '!$E$8*('3g CPIH'!L$17/'3g CPIH'!$G$17))</f>
        <v>81.097432485322898</v>
      </c>
      <c r="Q116" s="35">
        <f>IF('3g CPIH'!M$17="-","-",'3h OC '!$E$8*('3g CPIH'!M$17/'3g CPIH'!$G$17))</f>
        <v>82.016383561643835</v>
      </c>
      <c r="R116" s="35">
        <f>IF('3g CPIH'!N$17="-","-",'3h OC '!$E$8*('3g CPIH'!N$17/'3g CPIH'!$G$17))</f>
        <v>82.62901761252445</v>
      </c>
      <c r="S116" s="35">
        <f>IF('3g CPIH'!O$17="-","-",'3h OC '!$E$8*('3g CPIH'!O$17/'3g CPIH'!$G$17))</f>
        <v>83.088493150684926</v>
      </c>
      <c r="T116" s="35">
        <f>IF('3g CPIH'!P$17="-","-",'3h OC '!$E$8*('3g CPIH'!P$17/'3g CPIH'!$G$17))</f>
        <v>83.318230919765156</v>
      </c>
      <c r="U116" s="35">
        <f>IF('3g CPIH'!Q$17="-","-",'3h OC '!$E$8*('3g CPIH'!Q$17/'3g CPIH'!$G$17))</f>
        <v>83.777706457925632</v>
      </c>
      <c r="V116" s="35">
        <f>IF('3g CPIH'!R$17="-","-",'3h OC '!$E$8*('3g CPIH'!R$17/'3g CPIH'!$G$17))</f>
        <v>85.309291585127198</v>
      </c>
      <c r="W116" s="35">
        <f>IF('3g CPIH'!S$17="-","-",'3h OC '!$E$8*('3g CPIH'!S$17/'3g CPIH'!$G$17))</f>
        <v>87.836407045009793</v>
      </c>
      <c r="X116" s="27"/>
      <c r="Y116" s="35">
        <f>IF('3g CPIH'!U$17="-","-",'3h OC '!$E$8*('3g CPIH'!U$17/'3g CPIH'!$G$17))</f>
        <v>92.278003913894324</v>
      </c>
      <c r="Z116" s="35" t="str">
        <f>IF('3g CPIH'!V$17="-","-",'3h OC '!$E$8*('3g CPIH'!V$17/'3g CPIH'!$G$17))</f>
        <v>-</v>
      </c>
      <c r="AA116" s="35" t="str">
        <f>IF('3g CPIH'!W$17="-","-",'3h OC '!$E$8*('3g CPIH'!W$17/'3g CPIH'!$G$17))</f>
        <v>-</v>
      </c>
      <c r="AB116" s="35" t="str">
        <f>IF('3g CPIH'!X$17="-","-",'3h OC '!$E$8*('3g CPIH'!X$17/'3g CPIH'!$G$17))</f>
        <v>-</v>
      </c>
      <c r="AC116" s="35" t="str">
        <f>IF('3g CPIH'!Y$17="-","-",'3h OC '!$E$8*('3g CPIH'!Y$17/'3g CPIH'!$G$17))</f>
        <v>-</v>
      </c>
      <c r="AD116" s="25"/>
    </row>
    <row r="117" spans="1:30" s="26" customFormat="1" ht="11.25" customHeight="1" x14ac:dyDescent="0.15">
      <c r="A117" s="207"/>
      <c r="B117" s="123" t="s">
        <v>248</v>
      </c>
      <c r="C117" s="123" t="s">
        <v>186</v>
      </c>
      <c r="D117" s="121" t="s">
        <v>130</v>
      </c>
      <c r="E117" s="75"/>
      <c r="F117" s="27"/>
      <c r="G117" s="35" t="s">
        <v>249</v>
      </c>
      <c r="H117" s="35" t="s">
        <v>249</v>
      </c>
      <c r="I117" s="35" t="s">
        <v>249</v>
      </c>
      <c r="J117" s="35" t="s">
        <v>249</v>
      </c>
      <c r="K117" s="35">
        <f>IF('3i SMNCC'!G$50="-","-",'3i SMNCC'!G$50)</f>
        <v>0</v>
      </c>
      <c r="L117" s="35">
        <f>IF('3i SMNCC'!H$50="-","-",'3i SMNCC'!H$50)</f>
        <v>-0.18995111249132623</v>
      </c>
      <c r="M117" s="35">
        <f>IF('3i SMNCC'!I$50="-","-",'3i SMNCC'!I$50)</f>
        <v>2.3898870370752556</v>
      </c>
      <c r="N117" s="35">
        <f>IF('3i SMNCC'!J$50="-","-",'3i SMNCC'!J$50)</f>
        <v>11.485481460604181</v>
      </c>
      <c r="O117" s="27"/>
      <c r="P117" s="35">
        <f>IF('3i SMNCC'!L$50="-","-",'3i SMNCC'!L$50)</f>
        <v>11.485481460604181</v>
      </c>
      <c r="Q117" s="35">
        <f>IF('3i SMNCC'!M$50="-","-",'3i SMNCC'!M$50)</f>
        <v>13.905095596481768</v>
      </c>
      <c r="R117" s="35">
        <f>IF('3i SMNCC'!N$50="-","-",'3i SMNCC'!N$50)</f>
        <v>14.008016342776511</v>
      </c>
      <c r="S117" s="35">
        <f>IF('3i SMNCC'!O$50="-","-",'3i SMNCC'!O$50)</f>
        <v>16.592254432324484</v>
      </c>
      <c r="T117" s="35">
        <f>IF('3i SMNCC'!P$50="-","-",'3i SMNCC'!P$50)</f>
        <v>16.855736391237045</v>
      </c>
      <c r="U117" s="35">
        <f>IF('3i SMNCC'!Q$50="-","-",'3i SMNCC'!Q$50)</f>
        <v>16.48610584262476</v>
      </c>
      <c r="V117" s="35">
        <f>IF('3i SMNCC'!R$50="-","-",'3i SMNCC'!R$50)</f>
        <v>16.529685824397358</v>
      </c>
      <c r="W117" s="35">
        <f>IF('3i SMNCC'!S$50="-","-",'3i SMNCC'!S$50)</f>
        <v>15.149258026029946</v>
      </c>
      <c r="X117" s="27"/>
      <c r="Y117" s="35">
        <f>IF('3i SMNCC'!U$50="-","-",'3i SMNCC'!U$50)</f>
        <v>16.072618119862021</v>
      </c>
      <c r="Z117" s="35" t="str">
        <f>IF('3i SMNCC'!V$50="-","-",'3i SMNCC'!V$50)</f>
        <v>-</v>
      </c>
      <c r="AA117" s="35" t="str">
        <f>IF('3i SMNCC'!W$50="-","-",'3i SMNCC'!W$50)</f>
        <v>-</v>
      </c>
      <c r="AB117" s="35" t="str">
        <f>IF('3i SMNCC'!X$50="-","-",'3i SMNCC'!X$50)</f>
        <v>-</v>
      </c>
      <c r="AC117" s="35" t="str">
        <f>IF('3i SMNCC'!Y$50="-","-",'3i SMNCC'!Y$50)</f>
        <v>-</v>
      </c>
      <c r="AD117" s="25"/>
    </row>
    <row r="118" spans="1:30" s="26" customFormat="1" ht="11.25" customHeight="1" x14ac:dyDescent="0.15">
      <c r="A118" s="207"/>
      <c r="B118" s="123" t="s">
        <v>248</v>
      </c>
      <c r="C118" s="123" t="s">
        <v>187</v>
      </c>
      <c r="D118" s="121" t="s">
        <v>130</v>
      </c>
      <c r="E118" s="75"/>
      <c r="F118" s="27"/>
      <c r="G118" s="35">
        <f>IF('3g CPIH'!C$17="-","-",'3j PAAC PAP'!$G$10*('3g CPIH'!C$17/'3g CPIH'!$G$17))</f>
        <v>3.3460635029354204</v>
      </c>
      <c r="H118" s="35">
        <f>IF('3g CPIH'!D$17="-","-",'3j PAAC PAP'!$G$10*('3g CPIH'!D$17/'3g CPIH'!$G$17))</f>
        <v>3.3527623287671227</v>
      </c>
      <c r="I118" s="35">
        <f>IF('3g CPIH'!E$17="-","-",'3j PAAC PAP'!$G$10*('3g CPIH'!E$17/'3g CPIH'!$G$17))</f>
        <v>3.3628105675146771</v>
      </c>
      <c r="J118" s="35">
        <f>IF('3g CPIH'!F$17="-","-",'3j PAAC PAP'!$G$10*('3g CPIH'!F$17/'3g CPIH'!$G$17))</f>
        <v>3.3829070450097847</v>
      </c>
      <c r="K118" s="35">
        <f>IF('3g CPIH'!G$17="-","-",'3j PAAC PAP'!$G$10*('3g CPIH'!G$17/'3g CPIH'!$G$17))</f>
        <v>3.4230999999999998</v>
      </c>
      <c r="L118" s="35">
        <f>IF('3g CPIH'!H$17="-","-",'3j PAAC PAP'!$G$10*('3g CPIH'!H$17/'3g CPIH'!$G$17))</f>
        <v>3.4666423679060667</v>
      </c>
      <c r="M118" s="35">
        <f>IF('3g CPIH'!I$17="-","-",'3j PAAC PAP'!$G$10*('3g CPIH'!I$17/'3g CPIH'!$G$17))</f>
        <v>3.516883561643835</v>
      </c>
      <c r="N118" s="35">
        <f>IF('3g CPIH'!J$17="-","-",'3j PAAC PAP'!$G$10*('3g CPIH'!J$17/'3g CPIH'!$G$17))</f>
        <v>3.547028277886497</v>
      </c>
      <c r="O118" s="27"/>
      <c r="P118" s="35">
        <f>IF('3g CPIH'!L$17="-","-",'3j PAAC PAP'!$G$10*('3g CPIH'!L$17/'3g CPIH'!$G$17))</f>
        <v>3.547028277886497</v>
      </c>
      <c r="Q118" s="35">
        <f>IF('3g CPIH'!M$17="-","-",'3j PAAC PAP'!$G$10*('3g CPIH'!M$17/'3g CPIH'!$G$17))</f>
        <v>3.5872212328767121</v>
      </c>
      <c r="R118" s="35">
        <f>IF('3g CPIH'!N$17="-","-",'3j PAAC PAP'!$G$10*('3g CPIH'!N$17/'3g CPIH'!$G$17))</f>
        <v>3.6140165362035224</v>
      </c>
      <c r="S118" s="35">
        <f>IF('3g CPIH'!O$17="-","-",'3j PAAC PAP'!$G$10*('3g CPIH'!O$17/'3g CPIH'!$G$17))</f>
        <v>3.6341130136986299</v>
      </c>
      <c r="T118" s="35">
        <f>IF('3g CPIH'!P$17="-","-",'3j PAAC PAP'!$G$10*('3g CPIH'!P$17/'3g CPIH'!$G$17))</f>
        <v>3.6441612524461835</v>
      </c>
      <c r="U118" s="35">
        <f>IF('3g CPIH'!Q$17="-","-",'3j PAAC PAP'!$G$10*('3g CPIH'!Q$17/'3g CPIH'!$G$17))</f>
        <v>3.6642577299412915</v>
      </c>
      <c r="V118" s="35">
        <f>IF('3g CPIH'!R$17="-","-",'3j PAAC PAP'!$G$10*('3g CPIH'!R$17/'3g CPIH'!$G$17))</f>
        <v>3.7312459882583173</v>
      </c>
      <c r="W118" s="35">
        <f>IF('3g CPIH'!S$17="-","-",'3j PAAC PAP'!$G$10*('3g CPIH'!S$17/'3g CPIH'!$G$17))</f>
        <v>3.8417766144814092</v>
      </c>
      <c r="X118" s="27"/>
      <c r="Y118" s="35">
        <f>IF('3g CPIH'!U$17="-","-",'3j PAAC PAP'!$G$10*('3g CPIH'!U$17/'3g CPIH'!$G$17))</f>
        <v>4.0360425636007822</v>
      </c>
      <c r="Z118" s="35" t="str">
        <f>IF('3g CPIH'!V$17="-","-",'3j PAAC PAP'!$G$10*('3g CPIH'!V$17/'3g CPIH'!$G$17))</f>
        <v>-</v>
      </c>
      <c r="AA118" s="35" t="str">
        <f>IF('3g CPIH'!W$17="-","-",'3j PAAC PAP'!$G$10*('3g CPIH'!W$17/'3g CPIH'!$G$17))</f>
        <v>-</v>
      </c>
      <c r="AB118" s="35" t="str">
        <f>IF('3g CPIH'!X$17="-","-",'3j PAAC PAP'!$G$10*('3g CPIH'!X$17/'3g CPIH'!$G$17))</f>
        <v>-</v>
      </c>
      <c r="AC118" s="35" t="str">
        <f>IF('3g CPIH'!Y$17="-","-",'3j PAAC PAP'!$G$10*('3g CPIH'!Y$17/'3g CPIH'!$G$17))</f>
        <v>-</v>
      </c>
      <c r="AD118" s="25"/>
    </row>
    <row r="119" spans="1:30" s="26" customFormat="1" ht="11.25" customHeight="1" x14ac:dyDescent="0.15">
      <c r="A119" s="207"/>
      <c r="B119" s="123" t="s">
        <v>248</v>
      </c>
      <c r="C119" s="123" t="s">
        <v>188</v>
      </c>
      <c r="D119" s="121" t="s">
        <v>130</v>
      </c>
      <c r="E119" s="75"/>
      <c r="F119" s="27"/>
      <c r="G119" s="35">
        <f>IF(G111="-","-",SUM(G111:G117)*'3j PAAC PAP'!$G$28)</f>
        <v>2.239174339440567</v>
      </c>
      <c r="H119" s="35">
        <f>IF(H111="-","-",SUM(H111:H117)*'3j PAAC PAP'!$G$28)</f>
        <v>2.1477432153202205</v>
      </c>
      <c r="I119" s="35">
        <f>IF(I111="-","-",SUM(I111:I117)*'3j PAAC PAP'!$G$28)</f>
        <v>2.2629648798667477</v>
      </c>
      <c r="J119" s="35">
        <f>IF(J111="-","-",SUM(J111:J117)*'3j PAAC PAP'!$G$28)</f>
        <v>2.2207694754758673</v>
      </c>
      <c r="K119" s="35">
        <f>IF(K111="-","-",SUM(K111:K117)*'3j PAAC PAP'!$G$28)</f>
        <v>2.3924616038732212</v>
      </c>
      <c r="L119" s="35">
        <f>IF(L111="-","-",SUM(L111:L117)*'3j PAAC PAP'!$G$28)</f>
        <v>2.3643177345408581</v>
      </c>
      <c r="M119" s="35">
        <f>IF(M111="-","-",SUM(M111:M117)*'3j PAAC PAP'!$G$28)</f>
        <v>2.542877689039226</v>
      </c>
      <c r="N119" s="35">
        <f>IF(N111="-","-",SUM(N111:N117)*'3j PAAC PAP'!$G$28)</f>
        <v>2.6702606359288366</v>
      </c>
      <c r="O119" s="27"/>
      <c r="P119" s="35">
        <f>IF(P111="-","-",SUM(P111:P117)*'3j PAAC PAP'!$G$28)</f>
        <v>2.6702606359288366</v>
      </c>
      <c r="Q119" s="35">
        <f>IF(Q111="-","-",SUM(Q111:Q117)*'3j PAAC PAP'!$G$28)</f>
        <v>2.9840227311760619</v>
      </c>
      <c r="R119" s="35">
        <f>IF(R111="-","-",SUM(R111:R117)*'3j PAAC PAP'!$G$28)</f>
        <v>2.8879065189289563</v>
      </c>
      <c r="S119" s="35">
        <f>IF(S111="-","-",SUM(S111:S117)*'3j PAAC PAP'!$G$28)</f>
        <v>2.9136134289712206</v>
      </c>
      <c r="T119" s="35">
        <f>IF(T111="-","-",SUM(T111:T117)*'3j PAAC PAP'!$G$28)</f>
        <v>2.8264324425803546</v>
      </c>
      <c r="U119" s="35">
        <f>IF(U111="-","-",SUM(U111:U117)*'3j PAAC PAP'!$G$28)</f>
        <v>3.0985171653658328</v>
      </c>
      <c r="V119" s="35">
        <f>IF(V111="-","-",SUM(V111:V117)*'3j PAAC PAP'!$G$28)</f>
        <v>3.3563880721708781</v>
      </c>
      <c r="W119" s="35">
        <f>IF(W111="-","-",SUM(W111:W117)*'3j PAAC PAP'!$G$28)</f>
        <v>4.7383843229877503</v>
      </c>
      <c r="X119" s="27"/>
      <c r="Y119" s="35">
        <f>IF(Y111="-","-",SUM(Y111:Y117)*'3j PAAC PAP'!$G$28)</f>
        <v>8.0192125714356575</v>
      </c>
      <c r="Z119" s="35" t="str">
        <f>IF(Z111="-","-",SUM(Z111:Z117)*'3j PAAC PAP'!$G$28)</f>
        <v>-</v>
      </c>
      <c r="AA119" s="35" t="str">
        <f>IF(AA111="-","-",SUM(AA111:AA117)*'3j PAAC PAP'!$G$28)</f>
        <v>-</v>
      </c>
      <c r="AB119" s="35" t="str">
        <f>IF(AB111="-","-",SUM(AB111:AB117)*'3j PAAC PAP'!$G$28)</f>
        <v>-</v>
      </c>
      <c r="AC119" s="35" t="str">
        <f>IF(AC111="-","-",SUM(AC111:AC117)*'3j PAAC PAP'!$G$28)</f>
        <v>-</v>
      </c>
      <c r="AD119" s="25"/>
    </row>
    <row r="120" spans="1:30" s="26" customFormat="1" ht="11.25" customHeight="1" x14ac:dyDescent="0.15">
      <c r="A120" s="207"/>
      <c r="B120" s="123" t="s">
        <v>189</v>
      </c>
      <c r="C120" s="123" t="s">
        <v>250</v>
      </c>
      <c r="D120" s="121" t="s">
        <v>130</v>
      </c>
      <c r="E120" s="75"/>
      <c r="F120" s="27"/>
      <c r="G120" s="35">
        <f>IF(G111="-","-",SUM(G111:G119)*'3k EBIT'!$E$8)</f>
        <v>9.0427296055844764</v>
      </c>
      <c r="H120" s="35">
        <f>IF(H111="-","-",SUM(H111:H119)*'3k EBIT'!$E$8)</f>
        <v>8.6762681536197537</v>
      </c>
      <c r="I120" s="35">
        <f>IF(I111="-","-",SUM(I111:I119)*'3k EBIT'!$E$8)</f>
        <v>9.1384416408795452</v>
      </c>
      <c r="J120" s="35">
        <f>IF(J111="-","-",SUM(J111:J119)*'3k EBIT'!$E$8)</f>
        <v>8.9696492711702742</v>
      </c>
      <c r="K120" s="35">
        <f>IF(K111="-","-",SUM(K111:K119)*'3k EBIT'!$E$8)</f>
        <v>9.6588237542547652</v>
      </c>
      <c r="L120" s="35">
        <f>IF(L111="-","-",SUM(L111:L119)*'3k EBIT'!$E$8)</f>
        <v>9.5468248227770349</v>
      </c>
      <c r="M120" s="35">
        <f>IF(M111="-","-",SUM(M111:M119)*'3k EBIT'!$E$8)</f>
        <v>10.2637303263836</v>
      </c>
      <c r="N120" s="35">
        <f>IF(N111="-","-",SUM(N111:N119)*'3k EBIT'!$E$8)</f>
        <v>10.775053451408715</v>
      </c>
      <c r="O120" s="27"/>
      <c r="P120" s="35">
        <f>IF(P111="-","-",SUM(P111:P119)*'3k EBIT'!$E$8)</f>
        <v>10.775053451408715</v>
      </c>
      <c r="Q120" s="35">
        <f>IF(Q111="-","-",SUM(Q111:Q119)*'3k EBIT'!$E$8)</f>
        <v>12.033854518406439</v>
      </c>
      <c r="R120" s="35">
        <f>IF(R111="-","-",SUM(R111:R119)*'3k EBIT'!$E$8)</f>
        <v>11.648997531396418</v>
      </c>
      <c r="S120" s="35">
        <f>IF(S111="-","-",SUM(S111:S119)*'3k EBIT'!$E$8)</f>
        <v>11.752458082328898</v>
      </c>
      <c r="T120" s="35">
        <f>IF(T111="-","-",SUM(T111:T119)*'3k EBIT'!$E$8)</f>
        <v>11.403102340822956</v>
      </c>
      <c r="U120" s="35">
        <f>IF(U111="-","-",SUM(U111:U119)*'3k EBIT'!$E$8)</f>
        <v>12.494409619229055</v>
      </c>
      <c r="V120" s="35">
        <f>IF(V111="-","-",SUM(V111:V119)*'3k EBIT'!$E$8)</f>
        <v>13.529635097431212</v>
      </c>
      <c r="W120" s="35">
        <f>IF(W111="-","-",SUM(W111:W119)*'3k EBIT'!$E$8)</f>
        <v>19.072861143692599</v>
      </c>
      <c r="X120" s="27"/>
      <c r="Y120" s="35">
        <f>IF(Y111="-","-",SUM(Y111:Y119)*'3k EBIT'!$E$8)</f>
        <v>32.231036466491609</v>
      </c>
      <c r="Z120" s="35" t="str">
        <f>IF(Z111="-","-",SUM(Z111:Z119)*'3k EBIT'!$E$8)</f>
        <v>-</v>
      </c>
      <c r="AA120" s="35" t="str">
        <f>IF(AA111="-","-",SUM(AA111:AA119)*'3k EBIT'!$E$8)</f>
        <v>-</v>
      </c>
      <c r="AB120" s="35" t="str">
        <f>IF(AB111="-","-",SUM(AB111:AB119)*'3k EBIT'!$E$8)</f>
        <v>-</v>
      </c>
      <c r="AC120" s="35" t="str">
        <f>IF(AC111="-","-",SUM(AC111:AC119)*'3k EBIT'!$E$8)</f>
        <v>-</v>
      </c>
      <c r="AD120" s="25"/>
    </row>
    <row r="121" spans="1:30" s="26" customFormat="1" ht="11.25" x14ac:dyDescent="0.15">
      <c r="A121" s="207"/>
      <c r="B121" s="123" t="s">
        <v>251</v>
      </c>
      <c r="C121" s="158" t="s">
        <v>252</v>
      </c>
      <c r="D121" s="121" t="s">
        <v>130</v>
      </c>
      <c r="E121" s="116"/>
      <c r="F121" s="27"/>
      <c r="G121" s="35">
        <f>IF(G111="-","-",SUM(G111:G114,G116:G120)*'3l HAP'!$E$9)</f>
        <v>5.1139128833447476</v>
      </c>
      <c r="H121" s="35">
        <f>IF(H111="-","-",SUM(H111:H114,H116:H120)*'3l HAP'!$E$9)</f>
        <v>4.820652764145037</v>
      </c>
      <c r="I121" s="35">
        <f>IF(I111="-","-",SUM(I111:I114,I116:I120)*'3l HAP'!$E$9)</f>
        <v>4.8514966017658043</v>
      </c>
      <c r="J121" s="35">
        <f>IF(J111="-","-",SUM(J111:J114,J116:J120)*'3l HAP'!$E$9)</f>
        <v>4.7296065874010118</v>
      </c>
      <c r="K121" s="35">
        <f>IF(K111="-","-",SUM(K111:K114,K116:K120)*'3l HAP'!$E$9)</f>
        <v>5.3436108110297669</v>
      </c>
      <c r="L121" s="35">
        <f>IF(L111="-","-",SUM(L111:L114,L116:L120)*'3l HAP'!$E$9)</f>
        <v>5.2442724149061348</v>
      </c>
      <c r="M121" s="35">
        <f>IF(M111="-","-",SUM(M111:M114,M116:M120)*'3l HAP'!$E$9)</f>
        <v>5.8924294933678496</v>
      </c>
      <c r="N121" s="35">
        <f>IF(N111="-","-",SUM(N111:N114,N116:N120)*'3l HAP'!$E$9)</f>
        <v>6.2922182035671392</v>
      </c>
      <c r="O121" s="27"/>
      <c r="P121" s="35">
        <f>IF(P111="-","-",SUM(P111:P114,P116:P120)*'3l HAP'!$E$9)</f>
        <v>6.2922182035671392</v>
      </c>
      <c r="Q121" s="35">
        <f>IF(Q111="-","-",SUM(Q111:Q114,Q116:Q120)*'3l HAP'!$E$9)</f>
        <v>7.0984670371781471</v>
      </c>
      <c r="R121" s="35">
        <f>IF(R111="-","-",SUM(R111:R114,R116:R120)*'3l HAP'!$E$9)</f>
        <v>6.7753594173619422</v>
      </c>
      <c r="S121" s="35">
        <f>IF(S111="-","-",SUM(S111:S114,S116:S120)*'3l HAP'!$E$9)</f>
        <v>6.814227582063463</v>
      </c>
      <c r="T121" s="35">
        <f>IF(T111="-","-",SUM(T111:T114,T116:T120)*'3l HAP'!$E$9)</f>
        <v>6.491784885493745</v>
      </c>
      <c r="U121" s="35">
        <f>IF(U111="-","-",SUM(U111:U114,U116:U120)*'3l HAP'!$E$9)</f>
        <v>7.14931224536243</v>
      </c>
      <c r="V121" s="35">
        <f>IF(V111="-","-",SUM(V111:V114,V116:V120)*'3l HAP'!$E$9)</f>
        <v>7.9407566530767539</v>
      </c>
      <c r="W121" s="35">
        <f>IF(W111="-","-",SUM(W111:W114,W116:W120)*'3l HAP'!$E$9)</f>
        <v>11.484735151246747</v>
      </c>
      <c r="X121" s="27"/>
      <c r="Y121" s="35">
        <f>IF(Y111="-","-",SUM(Y111:Y114,Y116:Y120)*'3l HAP'!$E$9)</f>
        <v>21.546031825864652</v>
      </c>
      <c r="Z121" s="35" t="str">
        <f>IF(Z111="-","-",SUM(Z111:Z114,Z116:Z120)*'3l HAP'!$E$9)</f>
        <v>-</v>
      </c>
      <c r="AA121" s="35" t="str">
        <f>IF(AA111="-","-",SUM(AA111:AA114,AA116:AA120)*'3l HAP'!$E$9)</f>
        <v>-</v>
      </c>
      <c r="AB121" s="35" t="str">
        <f>IF(AB111="-","-",SUM(AB111:AB114,AB116:AB120)*'3l HAP'!$E$9)</f>
        <v>-</v>
      </c>
      <c r="AC121" s="35" t="str">
        <f>IF(AC111="-","-",SUM(AC111:AC114,AC116:AC120)*'3l HAP'!$E$9)</f>
        <v>-</v>
      </c>
      <c r="AD121" s="25"/>
    </row>
    <row r="122" spans="1:30" s="26" customFormat="1" ht="11.25" x14ac:dyDescent="0.15">
      <c r="A122" s="207"/>
      <c r="B122" s="123" t="s">
        <v>253</v>
      </c>
      <c r="C122" s="123" t="str">
        <f>B122&amp;"_"&amp;D122</f>
        <v>Total_South East</v>
      </c>
      <c r="D122" s="121" t="s">
        <v>130</v>
      </c>
      <c r="E122" s="75"/>
      <c r="F122" s="27"/>
      <c r="G122" s="35">
        <f t="shared" ref="G122:N122" si="24">IF(G111="-","-",SUM(G111:G121))</f>
        <v>481.04685343401786</v>
      </c>
      <c r="H122" s="35">
        <f t="shared" si="24"/>
        <v>461.46615644129605</v>
      </c>
      <c r="I122" s="35">
        <f t="shared" si="24"/>
        <v>485.82191061354297</v>
      </c>
      <c r="J122" s="35">
        <f t="shared" si="24"/>
        <v>476.8162153365904</v>
      </c>
      <c r="K122" s="35">
        <f t="shared" si="24"/>
        <v>513.70254579281266</v>
      </c>
      <c r="L122" s="35">
        <f t="shared" si="24"/>
        <v>507.70852922741028</v>
      </c>
      <c r="M122" s="35">
        <f t="shared" si="24"/>
        <v>546.08853933150283</v>
      </c>
      <c r="N122" s="35">
        <f t="shared" si="24"/>
        <v>573.40006034811472</v>
      </c>
      <c r="O122" s="27"/>
      <c r="P122" s="35">
        <f t="shared" ref="P122:W122" si="25">IF(P111="-","-",SUM(P111:P121))</f>
        <v>573.40006034811472</v>
      </c>
      <c r="Q122" s="35">
        <f t="shared" si="25"/>
        <v>640.45896955261264</v>
      </c>
      <c r="R122" s="35">
        <f t="shared" si="25"/>
        <v>619.88023940417031</v>
      </c>
      <c r="S122" s="35">
        <f t="shared" si="25"/>
        <v>625.36439747402153</v>
      </c>
      <c r="T122" s="35">
        <f t="shared" si="25"/>
        <v>606.65481808252059</v>
      </c>
      <c r="U122" s="35">
        <f t="shared" si="25"/>
        <v>664.74954689707056</v>
      </c>
      <c r="V122" s="35">
        <f t="shared" si="25"/>
        <v>720.02652028371801</v>
      </c>
      <c r="W122" s="35">
        <f t="shared" si="25"/>
        <v>1015.3191175512693</v>
      </c>
      <c r="X122" s="27"/>
      <c r="Y122" s="35">
        <f t="shared" ref="Y122:AC122" si="26">IF(Y111="-","-",SUM(Y111:Y121))</f>
        <v>1717.9156714775902</v>
      </c>
      <c r="Z122" s="35" t="str">
        <f t="shared" si="26"/>
        <v>-</v>
      </c>
      <c r="AA122" s="35" t="str">
        <f t="shared" si="26"/>
        <v>-</v>
      </c>
      <c r="AB122" s="35" t="str">
        <f t="shared" si="26"/>
        <v>-</v>
      </c>
      <c r="AC122" s="35" t="str">
        <f t="shared" si="26"/>
        <v>-</v>
      </c>
      <c r="AD122" s="25"/>
    </row>
    <row r="123" spans="1:30" s="26" customFormat="1" ht="11.25" x14ac:dyDescent="0.15">
      <c r="A123" s="207"/>
      <c r="B123" s="120" t="s">
        <v>244</v>
      </c>
      <c r="C123" s="120" t="s">
        <v>180</v>
      </c>
      <c r="D123" s="122" t="s">
        <v>135</v>
      </c>
      <c r="E123" s="119"/>
      <c r="F123" s="27"/>
      <c r="G123" s="117">
        <f>IF('3a DF'!H128="-","-",'3a DF'!H128)</f>
        <v>188.47381561619656</v>
      </c>
      <c r="H123" s="117">
        <f>'3a DF'!I128</f>
        <v>168.84381561619657</v>
      </c>
      <c r="I123" s="117">
        <f>'3a DF'!J128</f>
        <v>154.96722967977837</v>
      </c>
      <c r="J123" s="117">
        <f>'3a DF'!K128</f>
        <v>146.50135580686458</v>
      </c>
      <c r="K123" s="117">
        <f>'3a DF'!L128</f>
        <v>177.86722799447989</v>
      </c>
      <c r="L123" s="117">
        <f>'3a DF'!M128</f>
        <v>170.19821237292408</v>
      </c>
      <c r="M123" s="117">
        <f>'3a DF'!N128</f>
        <v>185.83030228415518</v>
      </c>
      <c r="N123" s="117">
        <f>'3a DF'!O128</f>
        <v>202.95289253208603</v>
      </c>
      <c r="O123" s="27"/>
      <c r="P123" s="117">
        <f>'3a DF'!Q128</f>
        <v>202.95289253208603</v>
      </c>
      <c r="Q123" s="117">
        <f>'3a DF'!R128</f>
        <v>242.661904416824</v>
      </c>
      <c r="R123" s="117">
        <f>'3a DF'!S128</f>
        <v>219.29410186599299</v>
      </c>
      <c r="S123" s="117">
        <f>'3a DF'!T128</f>
        <v>211.67935015719354</v>
      </c>
      <c r="T123" s="117">
        <f>'3a DF'!U128</f>
        <v>184.80853124716313</v>
      </c>
      <c r="U123" s="117">
        <f>'3a DF'!V128</f>
        <v>220.84095840757973</v>
      </c>
      <c r="V123" s="117">
        <f>'3a DF'!W128</f>
        <v>277.12273235102799</v>
      </c>
      <c r="W123" s="117">
        <f>'3a DF'!X128</f>
        <v>514.86439974015957</v>
      </c>
      <c r="X123" s="27"/>
      <c r="Y123" s="117">
        <f>'3a DF'!Z128</f>
        <v>1154.0410388957794</v>
      </c>
      <c r="Z123" s="117" t="str">
        <f>'3a DF'!AA128</f>
        <v>-</v>
      </c>
      <c r="AA123" s="117" t="str">
        <f>'3a DF'!AB128</f>
        <v>-</v>
      </c>
      <c r="AB123" s="117" t="str">
        <f>'3a DF'!AC128</f>
        <v>-</v>
      </c>
      <c r="AC123" s="117" t="str">
        <f>'3a DF'!AD128</f>
        <v>-</v>
      </c>
      <c r="AD123" s="25"/>
    </row>
    <row r="124" spans="1:30" s="26" customFormat="1" ht="11.25" x14ac:dyDescent="0.15">
      <c r="A124" s="207"/>
      <c r="B124" s="120" t="s">
        <v>244</v>
      </c>
      <c r="C124" s="120" t="s">
        <v>181</v>
      </c>
      <c r="D124" s="122" t="s">
        <v>135</v>
      </c>
      <c r="E124" s="119"/>
      <c r="F124" s="27"/>
      <c r="G124" s="117">
        <f>IF('3b CM'!G23="-","-",'3b CM'!G23)</f>
        <v>5.5509303618492253E-2</v>
      </c>
      <c r="H124" s="117">
        <f>'3b CM'!H23</f>
        <v>8.3263955427738387E-2</v>
      </c>
      <c r="I124" s="117">
        <f>'3b CM'!I23</f>
        <v>0.26218914410765282</v>
      </c>
      <c r="J124" s="117">
        <f>'3b CM'!J23</f>
        <v>0.26663330122613599</v>
      </c>
      <c r="K124" s="117">
        <f>'3b CM'!K23</f>
        <v>3.4245830790222476</v>
      </c>
      <c r="L124" s="117">
        <f>'3b CM'!L23</f>
        <v>3.3221916341144282</v>
      </c>
      <c r="M124" s="117">
        <f>'3b CM'!M23</f>
        <v>11.406239831446058</v>
      </c>
      <c r="N124" s="117">
        <f>'3b CM'!N23</f>
        <v>10.843096033018703</v>
      </c>
      <c r="O124" s="27"/>
      <c r="P124" s="117">
        <f>'3b CM'!P23</f>
        <v>10.843096033018703</v>
      </c>
      <c r="Q124" s="117">
        <f>'3b CM'!Q23</f>
        <v>14.698769655470986</v>
      </c>
      <c r="R124" s="117">
        <f>'3b CM'!R23</f>
        <v>14.631288012720409</v>
      </c>
      <c r="S124" s="117">
        <f>'3b CM'!S23</f>
        <v>17.304138631284552</v>
      </c>
      <c r="T124" s="117">
        <f>'3b CM'!T23</f>
        <v>18.342620772054598</v>
      </c>
      <c r="U124" s="117">
        <f>'3b CM'!U23</f>
        <v>14.162511060001705</v>
      </c>
      <c r="V124" s="117">
        <f>'3b CM'!V23</f>
        <v>14.525225694644554</v>
      </c>
      <c r="W124" s="117">
        <f>'3b CM'!W23</f>
        <v>9.1618440751822217</v>
      </c>
      <c r="X124" s="27"/>
      <c r="Y124" s="117">
        <f>'3b CM'!Y23</f>
        <v>11.607298384632639</v>
      </c>
      <c r="Z124" s="117" t="str">
        <f>'3b CM'!Z23</f>
        <v>-</v>
      </c>
      <c r="AA124" s="117" t="str">
        <f>'3b CM'!AA23</f>
        <v>-</v>
      </c>
      <c r="AB124" s="117" t="str">
        <f>'3b CM'!AB23</f>
        <v>-</v>
      </c>
      <c r="AC124" s="117" t="str">
        <f>'3b CM'!AC23</f>
        <v>-</v>
      </c>
      <c r="AD124" s="25"/>
    </row>
    <row r="125" spans="1:30" s="26" customFormat="1" ht="11.25" customHeight="1" x14ac:dyDescent="0.15">
      <c r="A125" s="207"/>
      <c r="B125" s="120" t="s">
        <v>245</v>
      </c>
      <c r="C125" s="120" t="s">
        <v>182</v>
      </c>
      <c r="D125" s="122" t="s">
        <v>135</v>
      </c>
      <c r="E125" s="119"/>
      <c r="F125" s="27"/>
      <c r="G125" s="117" t="str">
        <f>IF('3c AA'!J64="-","-",'3c AA'!J64)</f>
        <v>-</v>
      </c>
      <c r="H125" s="117" t="str">
        <f>IF('3c AA'!K64="-","-",'3c AA'!K64)</f>
        <v>-</v>
      </c>
      <c r="I125" s="117" t="str">
        <f>IF('3c AA'!L64="-","-",'3c AA'!L64)</f>
        <v>-</v>
      </c>
      <c r="J125" s="117" t="str">
        <f>IF('3c AA'!M64="-","-",'3c AA'!M64)</f>
        <v>-</v>
      </c>
      <c r="K125" s="117" t="str">
        <f>IF('3c AA'!N64="-","-",'3c AA'!N64)</f>
        <v>-</v>
      </c>
      <c r="L125" s="117" t="str">
        <f>IF('3c AA'!O64="-","-",'3c AA'!O64)</f>
        <v>-</v>
      </c>
      <c r="M125" s="117" t="str">
        <f>IF('3c AA'!P64="-","-",'3c AA'!P64)</f>
        <v>-</v>
      </c>
      <c r="N125" s="117" t="str">
        <f>IF('3c AA'!Q64="-","-",'3c AA'!Q64)</f>
        <v>-</v>
      </c>
      <c r="O125" s="27"/>
      <c r="P125" s="117" t="str">
        <f>IF('3c AA'!S64="-","-",'3c AA'!S64)</f>
        <v>-</v>
      </c>
      <c r="Q125" s="117" t="str">
        <f>IF('3c AA'!T64="-","-",'3c AA'!T64)</f>
        <v>-</v>
      </c>
      <c r="R125" s="117" t="str">
        <f>IF('3c AA'!U64="-","-",'3c AA'!U64)</f>
        <v>-</v>
      </c>
      <c r="S125" s="117" t="str">
        <f>IF('3c AA'!V64="-","-",'3c AA'!V64)</f>
        <v>-</v>
      </c>
      <c r="T125" s="117">
        <f>IF('3c AA'!W64="-","-",'3c AA'!W64)</f>
        <v>4.4955437678108234</v>
      </c>
      <c r="U125" s="117">
        <f>IF('3c AA'!X64="-","-",'3c AA'!X64)</f>
        <v>9.9756950960531068</v>
      </c>
      <c r="V125" s="117">
        <f>IF('3c AA'!Y64="-","-",'3c AA'!Y64)</f>
        <v>4.43</v>
      </c>
      <c r="W125" s="117" t="str">
        <f>IF('3c AA'!Z64="-","-",'3c AA'!Z64)</f>
        <v>-</v>
      </c>
      <c r="X125" s="27"/>
      <c r="Y125" s="117">
        <f>IF('3c AA'!AB64="-","-",'3c AA'!AB64)</f>
        <v>20.719452154909956</v>
      </c>
      <c r="Z125" s="117" t="str">
        <f>IF('3c AA'!AC64="-","-",'3c AA'!AC64)</f>
        <v>-</v>
      </c>
      <c r="AA125" s="117" t="str">
        <f>IF('3c AA'!AD64="-","-",'3c AA'!AD64)</f>
        <v>-</v>
      </c>
      <c r="AB125" s="117" t="str">
        <f>IF('3c AA'!AE64="-","-",'3c AA'!AE64)</f>
        <v>-</v>
      </c>
      <c r="AC125" s="117" t="str">
        <f>IF('3c AA'!AF64="-","-",'3c AA'!AF64)</f>
        <v>-</v>
      </c>
      <c r="AD125" s="25"/>
    </row>
    <row r="126" spans="1:30" s="26" customFormat="1" ht="11.25" customHeight="1" x14ac:dyDescent="0.15">
      <c r="A126" s="207"/>
      <c r="B126" s="120" t="s">
        <v>246</v>
      </c>
      <c r="C126" s="120" t="s">
        <v>183</v>
      </c>
      <c r="D126" s="122" t="s">
        <v>135</v>
      </c>
      <c r="E126" s="119"/>
      <c r="F126" s="27"/>
      <c r="G126" s="117">
        <f>IF('3d PC'!G24="-","-",'3d PC'!G24)</f>
        <v>68.551645969717612</v>
      </c>
      <c r="H126" s="117">
        <f>'3d PC'!H24</f>
        <v>68.531625030246786</v>
      </c>
      <c r="I126" s="117">
        <f>'3d PC'!I24</f>
        <v>83.600561556792172</v>
      </c>
      <c r="J126" s="117">
        <f>'3d PC'!J24</f>
        <v>83.523105510668344</v>
      </c>
      <c r="K126" s="117">
        <f>'3d PC'!K24</f>
        <v>88.902883756032622</v>
      </c>
      <c r="L126" s="117">
        <f>'3d PC'!L24</f>
        <v>89.217909878536574</v>
      </c>
      <c r="M126" s="117">
        <f>'3d PC'!M24</f>
        <v>103.18045219826936</v>
      </c>
      <c r="N126" s="117">
        <f>'3d PC'!N24</f>
        <v>103.24942201788187</v>
      </c>
      <c r="O126" s="27"/>
      <c r="P126" s="117">
        <f>'3d PC'!P24</f>
        <v>103.24942201788187</v>
      </c>
      <c r="Q126" s="117">
        <f>'3d PC'!Q24</f>
        <v>110.3805645564847</v>
      </c>
      <c r="R126" s="117">
        <f>'3d PC'!R24</f>
        <v>111.69121919139204</v>
      </c>
      <c r="S126" s="117">
        <f>'3d PC'!S24</f>
        <v>114.88219483508649</v>
      </c>
      <c r="T126" s="117">
        <f>'3d PC'!T24</f>
        <v>114.39718367156834</v>
      </c>
      <c r="U126" s="117">
        <f>'3d PC'!U24</f>
        <v>121.02601455728704</v>
      </c>
      <c r="V126" s="117">
        <f>'3d PC'!V24</f>
        <v>120.43609497203327</v>
      </c>
      <c r="W126" s="117">
        <f>'3d PC'!W24</f>
        <v>126.55825210065206</v>
      </c>
      <c r="X126" s="27"/>
      <c r="Y126" s="117">
        <f>'3d PC'!Y24</f>
        <v>125.4844290531592</v>
      </c>
      <c r="Z126" s="117" t="str">
        <f>'3d PC'!Z24</f>
        <v>-</v>
      </c>
      <c r="AA126" s="117" t="str">
        <f>'3d PC'!AA24</f>
        <v>-</v>
      </c>
      <c r="AB126" s="117" t="str">
        <f>'3d PC'!AB24</f>
        <v>-</v>
      </c>
      <c r="AC126" s="117" t="str">
        <f>'3d PC'!AC24</f>
        <v>-</v>
      </c>
      <c r="AD126" s="25"/>
    </row>
    <row r="127" spans="1:30" s="26" customFormat="1" ht="11.25" customHeight="1" x14ac:dyDescent="0.15">
      <c r="A127" s="207"/>
      <c r="B127" s="120" t="s">
        <v>247</v>
      </c>
      <c r="C127" s="120" t="s">
        <v>184</v>
      </c>
      <c r="D127" s="122" t="s">
        <v>135</v>
      </c>
      <c r="E127" s="119"/>
      <c r="F127" s="27"/>
      <c r="G127" s="117">
        <f>IF('3e NC-Elec'!H38="-","-",'3e NC-Elec'!H38)</f>
        <v>133.00294880673735</v>
      </c>
      <c r="H127" s="117">
        <f>'3e NC-Elec'!I38</f>
        <v>133.74139570596756</v>
      </c>
      <c r="I127" s="117">
        <f>'3e NC-Elec'!J38</f>
        <v>156.96665379217561</v>
      </c>
      <c r="J127" s="117">
        <f>'3e NC-Elec'!K38</f>
        <v>156.4112421558753</v>
      </c>
      <c r="K127" s="117">
        <f>'3e NC-Elec'!L38</f>
        <v>144.20689140703877</v>
      </c>
      <c r="L127" s="117">
        <f>'3e NC-Elec'!M38</f>
        <v>145.09215195698718</v>
      </c>
      <c r="M127" s="117">
        <f>'3e NC-Elec'!N38</f>
        <v>142.17653819584098</v>
      </c>
      <c r="N127" s="117">
        <f>'3e NC-Elec'!O38</f>
        <v>141.78758931715748</v>
      </c>
      <c r="O127" s="27"/>
      <c r="P127" s="117">
        <f>'3e NC-Elec'!Q38</f>
        <v>141.78758931715748</v>
      </c>
      <c r="Q127" s="117">
        <f>'3e NC-Elec'!R38</f>
        <v>148.3579160263908</v>
      </c>
      <c r="R127" s="117">
        <f>'3e NC-Elec'!S38</f>
        <v>150.03354492109565</v>
      </c>
      <c r="S127" s="117">
        <f>'3e NC-Elec'!T38</f>
        <v>148.74758381711479</v>
      </c>
      <c r="T127" s="117">
        <f>'3e NC-Elec'!U38</f>
        <v>152.14622597535489</v>
      </c>
      <c r="U127" s="117">
        <f>'3e NC-Elec'!V38</f>
        <v>164.92111763830758</v>
      </c>
      <c r="V127" s="117">
        <f>'3e NC-Elec'!W38</f>
        <v>165.09133340490354</v>
      </c>
      <c r="W127" s="117">
        <f>'3e NC-Elec'!X38</f>
        <v>210.2330982020305</v>
      </c>
      <c r="X127" s="27"/>
      <c r="Y127" s="117">
        <f>'3e NC-Elec'!Z38</f>
        <v>215.35748792513414</v>
      </c>
      <c r="Z127" s="117" t="str">
        <f>'3e NC-Elec'!AA38</f>
        <v>-</v>
      </c>
      <c r="AA127" s="117" t="str">
        <f>'3e NC-Elec'!AB38</f>
        <v>-</v>
      </c>
      <c r="AB127" s="117" t="str">
        <f>'3e NC-Elec'!AC38</f>
        <v>-</v>
      </c>
      <c r="AC127" s="117" t="str">
        <f>'3e NC-Elec'!AD38</f>
        <v>-</v>
      </c>
      <c r="AD127" s="25"/>
    </row>
    <row r="128" spans="1:30" s="26" customFormat="1" ht="12.6" customHeight="1" x14ac:dyDescent="0.15">
      <c r="A128" s="207"/>
      <c r="B128" s="120" t="s">
        <v>248</v>
      </c>
      <c r="C128" s="120" t="s">
        <v>185</v>
      </c>
      <c r="D128" s="122" t="s">
        <v>135</v>
      </c>
      <c r="E128" s="119"/>
      <c r="F128" s="27"/>
      <c r="G128" s="117">
        <f>IF('3g CPIH'!C$17="-","-",'3h OC '!$E$8*('3g CPIH'!C$17/'3g CPIH'!$G$17))</f>
        <v>76.502677103718199</v>
      </c>
      <c r="H128" s="117">
        <f>IF('3g CPIH'!D$17="-","-",'3h OC '!$E$8*('3g CPIH'!D$17/'3g CPIH'!$G$17))</f>
        <v>76.655835616438353</v>
      </c>
      <c r="I128" s="117">
        <f>IF('3g CPIH'!E$17="-","-",'3h OC '!$E$8*('3g CPIH'!E$17/'3g CPIH'!$G$17))</f>
        <v>76.885573385518597</v>
      </c>
      <c r="J128" s="117">
        <f>IF('3g CPIH'!F$17="-","-",'3h OC '!$E$8*('3g CPIH'!F$17/'3g CPIH'!$G$17))</f>
        <v>77.345048923679059</v>
      </c>
      <c r="K128" s="117">
        <f>IF('3g CPIH'!G$17="-","-",'3h OC '!$E$8*('3g CPIH'!G$17/'3g CPIH'!$G$17))</f>
        <v>78.263999999999996</v>
      </c>
      <c r="L128" s="117">
        <f>IF('3g CPIH'!H$17="-","-",'3h OC '!$E$8*('3g CPIH'!H$17/'3g CPIH'!$G$17))</f>
        <v>79.259530332681024</v>
      </c>
      <c r="M128" s="117">
        <f>IF('3g CPIH'!I$17="-","-",'3h OC '!$E$8*('3g CPIH'!I$17/'3g CPIH'!$G$17))</f>
        <v>80.408219178082177</v>
      </c>
      <c r="N128" s="117">
        <f>IF('3g CPIH'!J$17="-","-",'3h OC '!$E$8*('3g CPIH'!J$17/'3g CPIH'!$G$17))</f>
        <v>81.097432485322898</v>
      </c>
      <c r="O128" s="27"/>
      <c r="P128" s="117">
        <f>IF('3g CPIH'!L$17="-","-",'3h OC '!$E$8*('3g CPIH'!L$17/'3g CPIH'!$G$17))</f>
        <v>81.097432485322898</v>
      </c>
      <c r="Q128" s="117">
        <f>IF('3g CPIH'!M$17="-","-",'3h OC '!$E$8*('3g CPIH'!M$17/'3g CPIH'!$G$17))</f>
        <v>82.016383561643835</v>
      </c>
      <c r="R128" s="117">
        <f>IF('3g CPIH'!N$17="-","-",'3h OC '!$E$8*('3g CPIH'!N$17/'3g CPIH'!$G$17))</f>
        <v>82.62901761252445</v>
      </c>
      <c r="S128" s="117">
        <f>IF('3g CPIH'!O$17="-","-",'3h OC '!$E$8*('3g CPIH'!O$17/'3g CPIH'!$G$17))</f>
        <v>83.088493150684926</v>
      </c>
      <c r="T128" s="117">
        <f>IF('3g CPIH'!P$17="-","-",'3h OC '!$E$8*('3g CPIH'!P$17/'3g CPIH'!$G$17))</f>
        <v>83.318230919765156</v>
      </c>
      <c r="U128" s="117">
        <f>IF('3g CPIH'!Q$17="-","-",'3h OC '!$E$8*('3g CPIH'!Q$17/'3g CPIH'!$G$17))</f>
        <v>83.777706457925632</v>
      </c>
      <c r="V128" s="117">
        <f>IF('3g CPIH'!R$17="-","-",'3h OC '!$E$8*('3g CPIH'!R$17/'3g CPIH'!$G$17))</f>
        <v>85.309291585127198</v>
      </c>
      <c r="W128" s="117">
        <f>IF('3g CPIH'!S$17="-","-",'3h OC '!$E$8*('3g CPIH'!S$17/'3g CPIH'!$G$17))</f>
        <v>87.836407045009793</v>
      </c>
      <c r="X128" s="27"/>
      <c r="Y128" s="117">
        <f>IF('3g CPIH'!U$17="-","-",'3h OC '!$E$8*('3g CPIH'!U$17/'3g CPIH'!$G$17))</f>
        <v>92.278003913894324</v>
      </c>
      <c r="Z128" s="117" t="str">
        <f>IF('3g CPIH'!V$17="-","-",'3h OC '!$E$8*('3g CPIH'!V$17/'3g CPIH'!$G$17))</f>
        <v>-</v>
      </c>
      <c r="AA128" s="117" t="str">
        <f>IF('3g CPIH'!W$17="-","-",'3h OC '!$E$8*('3g CPIH'!W$17/'3g CPIH'!$G$17))</f>
        <v>-</v>
      </c>
      <c r="AB128" s="117" t="str">
        <f>IF('3g CPIH'!X$17="-","-",'3h OC '!$E$8*('3g CPIH'!X$17/'3g CPIH'!$G$17))</f>
        <v>-</v>
      </c>
      <c r="AC128" s="117" t="str">
        <f>IF('3g CPIH'!Y$17="-","-",'3h OC '!$E$8*('3g CPIH'!Y$17/'3g CPIH'!$G$17))</f>
        <v>-</v>
      </c>
      <c r="AD128" s="25"/>
    </row>
    <row r="129" spans="1:30" s="26" customFormat="1" ht="11.25" customHeight="1" x14ac:dyDescent="0.15">
      <c r="A129" s="207"/>
      <c r="B129" s="120" t="s">
        <v>248</v>
      </c>
      <c r="C129" s="120" t="s">
        <v>186</v>
      </c>
      <c r="D129" s="122" t="s">
        <v>135</v>
      </c>
      <c r="E129" s="119"/>
      <c r="F129" s="27"/>
      <c r="G129" s="117" t="s">
        <v>249</v>
      </c>
      <c r="H129" s="117" t="s">
        <v>249</v>
      </c>
      <c r="I129" s="117" t="s">
        <v>249</v>
      </c>
      <c r="J129" s="117" t="s">
        <v>249</v>
      </c>
      <c r="K129" s="117">
        <f>IF('3i SMNCC'!G$50="-","-",'3i SMNCC'!G$50)</f>
        <v>0</v>
      </c>
      <c r="L129" s="117">
        <f>IF('3i SMNCC'!H$50="-","-",'3i SMNCC'!H$50)</f>
        <v>-0.18995111249132623</v>
      </c>
      <c r="M129" s="117">
        <f>IF('3i SMNCC'!I$50="-","-",'3i SMNCC'!I$50)</f>
        <v>2.3898870370752556</v>
      </c>
      <c r="N129" s="117">
        <f>IF('3i SMNCC'!J$50="-","-",'3i SMNCC'!J$50)</f>
        <v>11.485481460604181</v>
      </c>
      <c r="O129" s="27"/>
      <c r="P129" s="117">
        <f>IF('3i SMNCC'!L$50="-","-",'3i SMNCC'!L$50)</f>
        <v>11.485481460604181</v>
      </c>
      <c r="Q129" s="117">
        <f>IF('3i SMNCC'!M$50="-","-",'3i SMNCC'!M$50)</f>
        <v>13.905095596481768</v>
      </c>
      <c r="R129" s="117">
        <f>IF('3i SMNCC'!N$50="-","-",'3i SMNCC'!N$50)</f>
        <v>14.008016342776511</v>
      </c>
      <c r="S129" s="117">
        <f>IF('3i SMNCC'!O$50="-","-",'3i SMNCC'!O$50)</f>
        <v>16.592254432324484</v>
      </c>
      <c r="T129" s="117">
        <f>IF('3i SMNCC'!P$50="-","-",'3i SMNCC'!P$50)</f>
        <v>16.855736391237045</v>
      </c>
      <c r="U129" s="117">
        <f>IF('3i SMNCC'!Q$50="-","-",'3i SMNCC'!Q$50)</f>
        <v>16.48610584262476</v>
      </c>
      <c r="V129" s="117">
        <f>IF('3i SMNCC'!R$50="-","-",'3i SMNCC'!R$50)</f>
        <v>16.529685824397358</v>
      </c>
      <c r="W129" s="117">
        <f>IF('3i SMNCC'!S$50="-","-",'3i SMNCC'!S$50)</f>
        <v>15.149258026029946</v>
      </c>
      <c r="X129" s="27"/>
      <c r="Y129" s="117">
        <f>IF('3i SMNCC'!U$50="-","-",'3i SMNCC'!U$50)</f>
        <v>16.072618119862021</v>
      </c>
      <c r="Z129" s="117" t="str">
        <f>IF('3i SMNCC'!V$50="-","-",'3i SMNCC'!V$50)</f>
        <v>-</v>
      </c>
      <c r="AA129" s="117" t="str">
        <f>IF('3i SMNCC'!W$50="-","-",'3i SMNCC'!W$50)</f>
        <v>-</v>
      </c>
      <c r="AB129" s="117" t="str">
        <f>IF('3i SMNCC'!X$50="-","-",'3i SMNCC'!X$50)</f>
        <v>-</v>
      </c>
      <c r="AC129" s="117" t="str">
        <f>IF('3i SMNCC'!Y$50="-","-",'3i SMNCC'!Y$50)</f>
        <v>-</v>
      </c>
      <c r="AD129" s="25"/>
    </row>
    <row r="130" spans="1:30" s="26" customFormat="1" ht="11.25" customHeight="1" x14ac:dyDescent="0.15">
      <c r="A130" s="207"/>
      <c r="B130" s="120" t="s">
        <v>248</v>
      </c>
      <c r="C130" s="120" t="s">
        <v>187</v>
      </c>
      <c r="D130" s="122" t="s">
        <v>135</v>
      </c>
      <c r="E130" s="119"/>
      <c r="F130" s="27"/>
      <c r="G130" s="117">
        <f>IF('3g CPIH'!C$17="-","-",'3j PAAC PAP'!$G$10*('3g CPIH'!C$17/'3g CPIH'!$G$17))</f>
        <v>3.3460635029354204</v>
      </c>
      <c r="H130" s="117">
        <f>IF('3g CPIH'!D$17="-","-",'3j PAAC PAP'!$G$10*('3g CPIH'!D$17/'3g CPIH'!$G$17))</f>
        <v>3.3527623287671227</v>
      </c>
      <c r="I130" s="117">
        <f>IF('3g CPIH'!E$17="-","-",'3j PAAC PAP'!$G$10*('3g CPIH'!E$17/'3g CPIH'!$G$17))</f>
        <v>3.3628105675146771</v>
      </c>
      <c r="J130" s="117">
        <f>IF('3g CPIH'!F$17="-","-",'3j PAAC PAP'!$G$10*('3g CPIH'!F$17/'3g CPIH'!$G$17))</f>
        <v>3.3829070450097847</v>
      </c>
      <c r="K130" s="117">
        <f>IF('3g CPIH'!G$17="-","-",'3j PAAC PAP'!$G$10*('3g CPIH'!G$17/'3g CPIH'!$G$17))</f>
        <v>3.4230999999999998</v>
      </c>
      <c r="L130" s="117">
        <f>IF('3g CPIH'!H$17="-","-",'3j PAAC PAP'!$G$10*('3g CPIH'!H$17/'3g CPIH'!$G$17))</f>
        <v>3.4666423679060667</v>
      </c>
      <c r="M130" s="117">
        <f>IF('3g CPIH'!I$17="-","-",'3j PAAC PAP'!$G$10*('3g CPIH'!I$17/'3g CPIH'!$G$17))</f>
        <v>3.516883561643835</v>
      </c>
      <c r="N130" s="117">
        <f>IF('3g CPIH'!J$17="-","-",'3j PAAC PAP'!$G$10*('3g CPIH'!J$17/'3g CPIH'!$G$17))</f>
        <v>3.547028277886497</v>
      </c>
      <c r="O130" s="27"/>
      <c r="P130" s="117">
        <f>IF('3g CPIH'!L$17="-","-",'3j PAAC PAP'!$G$10*('3g CPIH'!L$17/'3g CPIH'!$G$17))</f>
        <v>3.547028277886497</v>
      </c>
      <c r="Q130" s="117">
        <f>IF('3g CPIH'!M$17="-","-",'3j PAAC PAP'!$G$10*('3g CPIH'!M$17/'3g CPIH'!$G$17))</f>
        <v>3.5872212328767121</v>
      </c>
      <c r="R130" s="117">
        <f>IF('3g CPIH'!N$17="-","-",'3j PAAC PAP'!$G$10*('3g CPIH'!N$17/'3g CPIH'!$G$17))</f>
        <v>3.6140165362035224</v>
      </c>
      <c r="S130" s="117">
        <f>IF('3g CPIH'!O$17="-","-",'3j PAAC PAP'!$G$10*('3g CPIH'!O$17/'3g CPIH'!$G$17))</f>
        <v>3.6341130136986299</v>
      </c>
      <c r="T130" s="117">
        <f>IF('3g CPIH'!P$17="-","-",'3j PAAC PAP'!$G$10*('3g CPIH'!P$17/'3g CPIH'!$G$17))</f>
        <v>3.6441612524461835</v>
      </c>
      <c r="U130" s="117">
        <f>IF('3g CPIH'!Q$17="-","-",'3j PAAC PAP'!$G$10*('3g CPIH'!Q$17/'3g CPIH'!$G$17))</f>
        <v>3.6642577299412915</v>
      </c>
      <c r="V130" s="117">
        <f>IF('3g CPIH'!R$17="-","-",'3j PAAC PAP'!$G$10*('3g CPIH'!R$17/'3g CPIH'!$G$17))</f>
        <v>3.7312459882583173</v>
      </c>
      <c r="W130" s="117">
        <f>IF('3g CPIH'!S$17="-","-",'3j PAAC PAP'!$G$10*('3g CPIH'!S$17/'3g CPIH'!$G$17))</f>
        <v>3.8417766144814092</v>
      </c>
      <c r="X130" s="27"/>
      <c r="Y130" s="117">
        <f>IF('3g CPIH'!U$17="-","-",'3j PAAC PAP'!$G$10*('3g CPIH'!U$17/'3g CPIH'!$G$17))</f>
        <v>4.0360425636007822</v>
      </c>
      <c r="Z130" s="117" t="str">
        <f>IF('3g CPIH'!V$17="-","-",'3j PAAC PAP'!$G$10*('3g CPIH'!V$17/'3g CPIH'!$G$17))</f>
        <v>-</v>
      </c>
      <c r="AA130" s="117" t="str">
        <f>IF('3g CPIH'!W$17="-","-",'3j PAAC PAP'!$G$10*('3g CPIH'!W$17/'3g CPIH'!$G$17))</f>
        <v>-</v>
      </c>
      <c r="AB130" s="117" t="str">
        <f>IF('3g CPIH'!X$17="-","-",'3j PAAC PAP'!$G$10*('3g CPIH'!X$17/'3g CPIH'!$G$17))</f>
        <v>-</v>
      </c>
      <c r="AC130" s="117" t="str">
        <f>IF('3g CPIH'!Y$17="-","-",'3j PAAC PAP'!$G$10*('3g CPIH'!Y$17/'3g CPIH'!$G$17))</f>
        <v>-</v>
      </c>
      <c r="AD130" s="25"/>
    </row>
    <row r="131" spans="1:30" s="26" customFormat="1" ht="11.25" customHeight="1" x14ac:dyDescent="0.15">
      <c r="A131" s="207"/>
      <c r="B131" s="120" t="s">
        <v>248</v>
      </c>
      <c r="C131" s="120" t="s">
        <v>188</v>
      </c>
      <c r="D131" s="122" t="s">
        <v>135</v>
      </c>
      <c r="E131" s="119"/>
      <c r="F131" s="27"/>
      <c r="G131" s="117">
        <f>IF(G123="-","-",SUM(G123:G129)*'3j PAAC PAP'!$G$28)</f>
        <v>2.2648113408671424</v>
      </c>
      <c r="H131" s="117">
        <f>IF(H123="-","-",SUM(H123:H129)*'3j PAAC PAP'!$G$28)</f>
        <v>2.1738927129764405</v>
      </c>
      <c r="I131" s="117">
        <f>IF(I123="-","-",SUM(I123:I129)*'3j PAAC PAP'!$G$28)</f>
        <v>2.2943994354883395</v>
      </c>
      <c r="J131" s="117">
        <f>IF(J123="-","-",SUM(J123:J129)*'3j PAAC PAP'!$G$28)</f>
        <v>2.2524860101796134</v>
      </c>
      <c r="K131" s="117">
        <f>IF(K123="-","-",SUM(K123:K129)*'3j PAAC PAP'!$G$28)</f>
        <v>2.391398755592328</v>
      </c>
      <c r="L131" s="117">
        <f>IF(L123="-","-",SUM(L123:L129)*'3j PAAC PAP'!$G$28)</f>
        <v>2.3634128187345982</v>
      </c>
      <c r="M131" s="117">
        <f>IF(M123="-","-",SUM(M123:M129)*'3j PAAC PAP'!$G$28)</f>
        <v>2.5502510143705144</v>
      </c>
      <c r="N131" s="117">
        <f>IF(N123="-","-",SUM(N123:N129)*'3j PAAC PAP'!$G$28)</f>
        <v>2.6765728458088298</v>
      </c>
      <c r="O131" s="27"/>
      <c r="P131" s="117">
        <f>IF(P123="-","-",SUM(P123:P129)*'3j PAAC PAP'!$G$28)</f>
        <v>2.6765728458088298</v>
      </c>
      <c r="Q131" s="117">
        <f>IF(Q123="-","-",SUM(Q123:Q129)*'3j PAAC PAP'!$G$28)</f>
        <v>2.9707481565297384</v>
      </c>
      <c r="R131" s="117">
        <f>IF(R123="-","-",SUM(R123:R129)*'3j PAAC PAP'!$G$28)</f>
        <v>2.8749620102923208</v>
      </c>
      <c r="S131" s="117">
        <f>IF(S123="-","-",SUM(S123:S129)*'3j PAAC PAP'!$G$28)</f>
        <v>2.874995148924985</v>
      </c>
      <c r="T131" s="117">
        <f>IF(T123="-","-",SUM(T123:T129)*'3j PAAC PAP'!$G$28)</f>
        <v>2.7879632091040065</v>
      </c>
      <c r="U131" s="117">
        <f>IF(U123="-","-",SUM(U123:U129)*'3j PAAC PAP'!$G$28)</f>
        <v>3.0637967893761702</v>
      </c>
      <c r="V131" s="117">
        <f>IF(V123="-","-",SUM(V123:V129)*'3j PAAC PAP'!$G$28)</f>
        <v>3.3174389420411781</v>
      </c>
      <c r="W131" s="117">
        <f>IF(W123="-","-",SUM(W123:W129)*'3j PAAC PAP'!$G$28)</f>
        <v>4.6783010201037172</v>
      </c>
      <c r="X131" s="27"/>
      <c r="Y131" s="117">
        <f>IF(Y123="-","-",SUM(Y123:Y129)*'3j PAAC PAP'!$G$28)</f>
        <v>7.9390098342835413</v>
      </c>
      <c r="Z131" s="117" t="str">
        <f>IF(Z123="-","-",SUM(Z123:Z129)*'3j PAAC PAP'!$G$28)</f>
        <v>-</v>
      </c>
      <c r="AA131" s="117" t="str">
        <f>IF(AA123="-","-",SUM(AA123:AA129)*'3j PAAC PAP'!$G$28)</f>
        <v>-</v>
      </c>
      <c r="AB131" s="117" t="str">
        <f>IF(AB123="-","-",SUM(AB123:AB129)*'3j PAAC PAP'!$G$28)</f>
        <v>-</v>
      </c>
      <c r="AC131" s="117" t="str">
        <f>IF(AC123="-","-",SUM(AC123:AC129)*'3j PAAC PAP'!$G$28)</f>
        <v>-</v>
      </c>
      <c r="AD131" s="25"/>
    </row>
    <row r="132" spans="1:30" s="26" customFormat="1" ht="11.25" x14ac:dyDescent="0.15">
      <c r="A132" s="207"/>
      <c r="B132" s="120" t="s">
        <v>189</v>
      </c>
      <c r="C132" s="120" t="s">
        <v>250</v>
      </c>
      <c r="D132" s="122" t="s">
        <v>135</v>
      </c>
      <c r="E132" s="119"/>
      <c r="F132" s="27"/>
      <c r="G132" s="117">
        <f>IF(G123="-","-",SUM(G123:G131)*'3k EBIT'!$E$8)</f>
        <v>9.1455206307969394</v>
      </c>
      <c r="H132" s="117">
        <f>IF(H123="-","-",SUM(H123:H131)*'3k EBIT'!$E$8)</f>
        <v>8.781114021829886</v>
      </c>
      <c r="I132" s="117">
        <f>IF(I123="-","-",SUM(I123:I131)*'3k EBIT'!$E$8)</f>
        <v>9.2644778393287179</v>
      </c>
      <c r="J132" s="117">
        <f>IF(J123="-","-",SUM(J123:J131)*'3k EBIT'!$E$8)</f>
        <v>9.0968160588978417</v>
      </c>
      <c r="K132" s="117">
        <f>IF(K123="-","-",SUM(K123:K131)*'3k EBIT'!$E$8)</f>
        <v>9.6545622861282681</v>
      </c>
      <c r="L132" s="117">
        <f>IF(L123="-","-",SUM(L123:L131)*'3k EBIT'!$E$8)</f>
        <v>9.5431965816302373</v>
      </c>
      <c r="M132" s="117">
        <f>IF(M123="-","-",SUM(M123:M131)*'3k EBIT'!$E$8)</f>
        <v>10.293293521291508</v>
      </c>
      <c r="N132" s="117">
        <f>IF(N123="-","-",SUM(N123:N131)*'3k EBIT'!$E$8)</f>
        <v>10.800362125934438</v>
      </c>
      <c r="O132" s="27"/>
      <c r="P132" s="117">
        <f>IF(P123="-","-",SUM(P123:P131)*'3k EBIT'!$E$8)</f>
        <v>10.800362125934438</v>
      </c>
      <c r="Q132" s="117">
        <f>IF(Q123="-","-",SUM(Q123:Q131)*'3k EBIT'!$E$8)</f>
        <v>11.98063038682994</v>
      </c>
      <c r="R132" s="117">
        <f>IF(R123="-","-",SUM(R123:R131)*'3k EBIT'!$E$8)</f>
        <v>11.597096792636382</v>
      </c>
      <c r="S132" s="117">
        <f>IF(S123="-","-",SUM(S123:S131)*'3k EBIT'!$E$8)</f>
        <v>11.597618889872498</v>
      </c>
      <c r="T132" s="117">
        <f>IF(T123="-","-",SUM(T123:T131)*'3k EBIT'!$E$8)</f>
        <v>11.248860747495574</v>
      </c>
      <c r="U132" s="117">
        <f>IF(U123="-","-",SUM(U123:U131)*'3k EBIT'!$E$8)</f>
        <v>12.355198992199952</v>
      </c>
      <c r="V132" s="117">
        <f>IF(V123="-","-",SUM(V123:V131)*'3k EBIT'!$E$8)</f>
        <v>13.373469368430811</v>
      </c>
      <c r="W132" s="117">
        <f>IF(W123="-","-",SUM(W123:W131)*'3k EBIT'!$E$8)</f>
        <v>18.831958387600437</v>
      </c>
      <c r="X132" s="27"/>
      <c r="Y132" s="117">
        <f>IF(Y123="-","-",SUM(Y123:Y131)*'3k EBIT'!$E$8)</f>
        <v>31.909465256210918</v>
      </c>
      <c r="Z132" s="117" t="str">
        <f>IF(Z123="-","-",SUM(Z123:Z131)*'3k EBIT'!$E$8)</f>
        <v>-</v>
      </c>
      <c r="AA132" s="117" t="str">
        <f>IF(AA123="-","-",SUM(AA123:AA131)*'3k EBIT'!$E$8)</f>
        <v>-</v>
      </c>
      <c r="AB132" s="117" t="str">
        <f>IF(AB123="-","-",SUM(AB123:AB131)*'3k EBIT'!$E$8)</f>
        <v>-</v>
      </c>
      <c r="AC132" s="117" t="str">
        <f>IF(AC123="-","-",SUM(AC123:AC131)*'3k EBIT'!$E$8)</f>
        <v>-</v>
      </c>
      <c r="AD132" s="25"/>
    </row>
    <row r="133" spans="1:30" s="26" customFormat="1" ht="11.25" x14ac:dyDescent="0.15">
      <c r="A133" s="207"/>
      <c r="B133" s="120" t="s">
        <v>251</v>
      </c>
      <c r="C133" s="156" t="s">
        <v>252</v>
      </c>
      <c r="D133" s="122" t="s">
        <v>135</v>
      </c>
      <c r="E133" s="118"/>
      <c r="F133" s="27"/>
      <c r="G133" s="117">
        <f>IF(G123="-","-",SUM(G123:G126,G128:G132)*'3l HAP'!$E$9)</f>
        <v>5.1000465764127974</v>
      </c>
      <c r="H133" s="117">
        <f>IF(H123="-","-",SUM(H123:H126,H128:H132)*'3l HAP'!$E$9)</f>
        <v>4.808431030196048</v>
      </c>
      <c r="I133" s="117">
        <f>IF(I123="-","-",SUM(I123:I126,I128:I132)*'3l HAP'!$E$9)</f>
        <v>4.8408598543904651</v>
      </c>
      <c r="J133" s="117">
        <f>IF(J123="-","-",SUM(J123:J126,J128:J132)*'3l HAP'!$E$9)</f>
        <v>4.7197950512441889</v>
      </c>
      <c r="K133" s="117">
        <f>IF(K123="-","-",SUM(K123:K126,K128:K132)*'3l HAP'!$E$9)</f>
        <v>5.3282662737110495</v>
      </c>
      <c r="L133" s="117">
        <f>IF(L123="-","-",SUM(L123:L126,L128:L132)*'3l HAP'!$E$9)</f>
        <v>5.2294891421007561</v>
      </c>
      <c r="M133" s="117">
        <f>IF(M123="-","-",SUM(M123:M126,M128:M132)*'3l HAP'!$E$9)</f>
        <v>5.8501853146181553</v>
      </c>
      <c r="N133" s="117">
        <f>IF(N123="-","-",SUM(N123:N126,N128:N132)*'3l HAP'!$E$9)</f>
        <v>6.246616145365655</v>
      </c>
      <c r="O133" s="27"/>
      <c r="P133" s="117">
        <f>IF(P123="-","-",SUM(P123:P126,P128:P132)*'3l HAP'!$E$9)</f>
        <v>6.246616145365655</v>
      </c>
      <c r="Q133" s="117">
        <f>IF(Q123="-","-",SUM(Q123:Q126,Q128:Q132)*'3l HAP'!$E$9)</f>
        <v>7.0599094904419566</v>
      </c>
      <c r="R133" s="117">
        <f>IF(R123="-","-",SUM(R123:R126,R128:R132)*'3l HAP'!$E$9)</f>
        <v>6.7398338165752092</v>
      </c>
      <c r="S133" s="117">
        <f>IF(S123="-","-",SUM(S123:S126,S128:S132)*'3l HAP'!$E$9)</f>
        <v>6.7590638900710447</v>
      </c>
      <c r="T133" s="117">
        <f>IF(T123="-","-",SUM(T123:T126,T128:T132)*'3l HAP'!$E$9)</f>
        <v>6.4405587989993389</v>
      </c>
      <c r="U133" s="117">
        <f>IF(U123="-","-",SUM(U123:U126,U128:U132)*'3l HAP'!$E$9)</f>
        <v>7.1060422180638971</v>
      </c>
      <c r="V133" s="117">
        <f>IF(V123="-","-",SUM(V123:V126,V128:V132)*'3l HAP'!$E$9)</f>
        <v>7.8882074795727917</v>
      </c>
      <c r="W133" s="117">
        <f>IF(W123="-","-",SUM(W123:W126,W128:W132)*'3l HAP'!$E$9)</f>
        <v>11.433481886411977</v>
      </c>
      <c r="X133" s="27"/>
      <c r="Y133" s="117">
        <f>IF(Y123="-","-",SUM(Y123:Y126,Y128:Y132)*'3l HAP'!$E$9)</f>
        <v>21.435703011059687</v>
      </c>
      <c r="Z133" s="117" t="str">
        <f>IF(Z123="-","-",SUM(Z123:Z126,Z128:Z132)*'3l HAP'!$E$9)</f>
        <v>-</v>
      </c>
      <c r="AA133" s="117" t="str">
        <f>IF(AA123="-","-",SUM(AA123:AA126,AA128:AA132)*'3l HAP'!$E$9)</f>
        <v>-</v>
      </c>
      <c r="AB133" s="117" t="str">
        <f>IF(AB123="-","-",SUM(AB123:AB126,AB128:AB132)*'3l HAP'!$E$9)</f>
        <v>-</v>
      </c>
      <c r="AC133" s="117" t="str">
        <f>IF(AC123="-","-",SUM(AC123:AC126,AC128:AC132)*'3l HAP'!$E$9)</f>
        <v>-</v>
      </c>
      <c r="AD133" s="25"/>
    </row>
    <row r="134" spans="1:30" s="26" customFormat="1" ht="11.25" x14ac:dyDescent="0.15">
      <c r="A134" s="207"/>
      <c r="B134" s="120" t="s">
        <v>253</v>
      </c>
      <c r="C134" s="120" t="str">
        <f>B134&amp;"_"&amp;D134</f>
        <v>Total_South Wales</v>
      </c>
      <c r="D134" s="122" t="s">
        <v>135</v>
      </c>
      <c r="E134" s="119"/>
      <c r="F134" s="27"/>
      <c r="G134" s="117">
        <f t="shared" ref="G134:N134" si="27">IF(G123="-","-",SUM(G123:G133))</f>
        <v>486.44303885100049</v>
      </c>
      <c r="H134" s="117">
        <f t="shared" si="27"/>
        <v>466.97213601804651</v>
      </c>
      <c r="I134" s="117">
        <f t="shared" si="27"/>
        <v>492.44475525509461</v>
      </c>
      <c r="J134" s="117">
        <f t="shared" si="27"/>
        <v>483.49938986364486</v>
      </c>
      <c r="K134" s="117">
        <f t="shared" si="27"/>
        <v>513.46291355200515</v>
      </c>
      <c r="L134" s="117">
        <f t="shared" si="27"/>
        <v>507.50278597312365</v>
      </c>
      <c r="M134" s="117">
        <f t="shared" si="27"/>
        <v>547.60225213679291</v>
      </c>
      <c r="N134" s="117">
        <f t="shared" si="27"/>
        <v>574.68649324106661</v>
      </c>
      <c r="O134" s="27"/>
      <c r="P134" s="117">
        <f t="shared" ref="P134:W134" si="28">IF(P123="-","-",SUM(P123:P133))</f>
        <v>574.68649324106661</v>
      </c>
      <c r="Q134" s="117">
        <f t="shared" si="28"/>
        <v>637.61914307997438</v>
      </c>
      <c r="R134" s="117">
        <f t="shared" si="28"/>
        <v>617.11309710220951</v>
      </c>
      <c r="S134" s="117">
        <f t="shared" si="28"/>
        <v>617.15980596625593</v>
      </c>
      <c r="T134" s="117">
        <f t="shared" si="28"/>
        <v>598.48561675299902</v>
      </c>
      <c r="U134" s="117">
        <f t="shared" si="28"/>
        <v>657.37940478936082</v>
      </c>
      <c r="V134" s="117">
        <f t="shared" si="28"/>
        <v>711.75472561043705</v>
      </c>
      <c r="W134" s="117">
        <f t="shared" si="28"/>
        <v>1002.5887770976617</v>
      </c>
      <c r="X134" s="27"/>
      <c r="Y134" s="117">
        <f t="shared" ref="Y134:AC134" si="29">IF(Y123="-","-",SUM(Y123:Y133))</f>
        <v>1700.8805491125268</v>
      </c>
      <c r="Z134" s="117" t="str">
        <f t="shared" si="29"/>
        <v>-</v>
      </c>
      <c r="AA134" s="117" t="str">
        <f t="shared" si="29"/>
        <v>-</v>
      </c>
      <c r="AB134" s="117" t="str">
        <f t="shared" si="29"/>
        <v>-</v>
      </c>
      <c r="AC134" s="117" t="str">
        <f t="shared" si="29"/>
        <v>-</v>
      </c>
      <c r="AD134" s="25"/>
    </row>
    <row r="135" spans="1:30" s="26" customFormat="1" ht="11.25" x14ac:dyDescent="0.15">
      <c r="A135" s="207"/>
      <c r="B135" s="123" t="s">
        <v>244</v>
      </c>
      <c r="C135" s="123" t="s">
        <v>180</v>
      </c>
      <c r="D135" s="121" t="s">
        <v>134</v>
      </c>
      <c r="E135" s="75"/>
      <c r="F135" s="27"/>
      <c r="G135" s="35">
        <f>IF('3a DF'!H129="-","-",'3a DF'!H129)</f>
        <v>185.36160666391706</v>
      </c>
      <c r="H135" s="35">
        <f>'3a DF'!I129</f>
        <v>166.06160666391708</v>
      </c>
      <c r="I135" s="35">
        <f>'3a DF'!J129</f>
        <v>152.4079181868594</v>
      </c>
      <c r="J135" s="35">
        <f>'3a DF'!K129</f>
        <v>144.0771630402707</v>
      </c>
      <c r="K135" s="35">
        <f>'3a DF'!L129</f>
        <v>174.93019252775602</v>
      </c>
      <c r="L135" s="35">
        <f>'3a DF'!M129</f>
        <v>167.38964898127099</v>
      </c>
      <c r="M135" s="35">
        <f>'3a DF'!N129</f>
        <v>185.00373075040886</v>
      </c>
      <c r="N135" s="35">
        <f>'3a DF'!O129</f>
        <v>202.04584494522734</v>
      </c>
      <c r="O135" s="27"/>
      <c r="P135" s="35">
        <f>'3a DF'!Q129</f>
        <v>202.04584494522734</v>
      </c>
      <c r="Q135" s="35">
        <f>'3a DF'!R129</f>
        <v>242.3248389686691</v>
      </c>
      <c r="R135" s="35">
        <f>'3a DF'!S129</f>
        <v>218.99610844913582</v>
      </c>
      <c r="S135" s="35">
        <f>'3a DF'!T129</f>
        <v>212.02748210686423</v>
      </c>
      <c r="T135" s="35">
        <f>'3a DF'!U129</f>
        <v>185.12173480603289</v>
      </c>
      <c r="U135" s="35">
        <f>'3a DF'!V129</f>
        <v>220.73096126900998</v>
      </c>
      <c r="V135" s="35">
        <f>'3a DF'!W129</f>
        <v>276.98010502746263</v>
      </c>
      <c r="W135" s="35">
        <f>'3a DF'!X129</f>
        <v>509.84152571714054</v>
      </c>
      <c r="X135" s="27"/>
      <c r="Y135" s="35">
        <f>'3a DF'!Z129</f>
        <v>1142.6571657456152</v>
      </c>
      <c r="Z135" s="35" t="str">
        <f>'3a DF'!AA129</f>
        <v>-</v>
      </c>
      <c r="AA135" s="35" t="str">
        <f>'3a DF'!AB129</f>
        <v>-</v>
      </c>
      <c r="AB135" s="35" t="str">
        <f>'3a DF'!AC129</f>
        <v>-</v>
      </c>
      <c r="AC135" s="35" t="str">
        <f>'3a DF'!AD129</f>
        <v>-</v>
      </c>
      <c r="AD135" s="25"/>
    </row>
    <row r="136" spans="1:30" s="26" customFormat="1" ht="11.25" customHeight="1" x14ac:dyDescent="0.15">
      <c r="A136" s="207"/>
      <c r="B136" s="123" t="s">
        <v>244</v>
      </c>
      <c r="C136" s="123" t="s">
        <v>181</v>
      </c>
      <c r="D136" s="121" t="s">
        <v>134</v>
      </c>
      <c r="E136" s="75"/>
      <c r="F136" s="27"/>
      <c r="G136" s="35">
        <f>IF('3b CM'!G24="-","-",'3b CM'!G24)</f>
        <v>5.438273103582917E-2</v>
      </c>
      <c r="H136" s="35">
        <f>'3b CM'!H24</f>
        <v>8.1574096553743758E-2</v>
      </c>
      <c r="I136" s="35">
        <f>'3b CM'!I24</f>
        <v>0.25686796221616925</v>
      </c>
      <c r="J136" s="35">
        <f>'3b CM'!J24</f>
        <v>0.26122192426398211</v>
      </c>
      <c r="K136" s="35">
        <f>'3b CM'!K24</f>
        <v>3.3550804704074078</v>
      </c>
      <c r="L136" s="35">
        <f>'3b CM'!L24</f>
        <v>3.2547670806545437</v>
      </c>
      <c r="M136" s="35">
        <f>'3b CM'!M24</f>
        <v>11.3739039895618</v>
      </c>
      <c r="N136" s="35">
        <f>'3b CM'!N24</f>
        <v>10.812356661934036</v>
      </c>
      <c r="O136" s="27"/>
      <c r="P136" s="35">
        <f>'3b CM'!P24</f>
        <v>10.812356661934036</v>
      </c>
      <c r="Q136" s="35">
        <f>'3b CM'!Q24</f>
        <v>14.653510570211337</v>
      </c>
      <c r="R136" s="35">
        <f>'3b CM'!R24</f>
        <v>14.586379343382038</v>
      </c>
      <c r="S136" s="35">
        <f>'3b CM'!S24</f>
        <v>17.393529431054528</v>
      </c>
      <c r="T136" s="35">
        <f>'3b CM'!T24</f>
        <v>18.438069360462734</v>
      </c>
      <c r="U136" s="35">
        <f>'3b CM'!U24</f>
        <v>14.162946170779563</v>
      </c>
      <c r="V136" s="35">
        <f>'3b CM'!V24</f>
        <v>14.52557607956934</v>
      </c>
      <c r="W136" s="35">
        <f>'3b CM'!W24</f>
        <v>9.0791707791294396</v>
      </c>
      <c r="X136" s="27"/>
      <c r="Y136" s="35">
        <f>'3b CM'!Y24</f>
        <v>11.502334245188777</v>
      </c>
      <c r="Z136" s="35" t="str">
        <f>'3b CM'!Z24</f>
        <v>-</v>
      </c>
      <c r="AA136" s="35" t="str">
        <f>'3b CM'!AA24</f>
        <v>-</v>
      </c>
      <c r="AB136" s="35" t="str">
        <f>'3b CM'!AB24</f>
        <v>-</v>
      </c>
      <c r="AC136" s="35" t="str">
        <f>'3b CM'!AC24</f>
        <v>-</v>
      </c>
      <c r="AD136" s="25"/>
    </row>
    <row r="137" spans="1:30" s="26" customFormat="1" ht="11.25" customHeight="1" x14ac:dyDescent="0.15">
      <c r="A137" s="207"/>
      <c r="B137" s="123" t="s">
        <v>245</v>
      </c>
      <c r="C137" s="123" t="s">
        <v>182</v>
      </c>
      <c r="D137" s="121" t="s">
        <v>134</v>
      </c>
      <c r="E137" s="75"/>
      <c r="F137" s="27"/>
      <c r="G137" s="35" t="str">
        <f>IF('3c AA'!J65="-","-",'3c AA'!J65)</f>
        <v>-</v>
      </c>
      <c r="H137" s="35" t="str">
        <f>IF('3c AA'!K65="-","-",'3c AA'!K65)</f>
        <v>-</v>
      </c>
      <c r="I137" s="35" t="str">
        <f>IF('3c AA'!L65="-","-",'3c AA'!L65)</f>
        <v>-</v>
      </c>
      <c r="J137" s="35" t="str">
        <f>IF('3c AA'!M65="-","-",'3c AA'!M65)</f>
        <v>-</v>
      </c>
      <c r="K137" s="35" t="str">
        <f>IF('3c AA'!N65="-","-",'3c AA'!N65)</f>
        <v>-</v>
      </c>
      <c r="L137" s="35" t="str">
        <f>IF('3c AA'!O65="-","-",'3c AA'!O65)</f>
        <v>-</v>
      </c>
      <c r="M137" s="35" t="str">
        <f>IF('3c AA'!P65="-","-",'3c AA'!P65)</f>
        <v>-</v>
      </c>
      <c r="N137" s="35" t="str">
        <f>IF('3c AA'!Q65="-","-",'3c AA'!Q65)</f>
        <v>-</v>
      </c>
      <c r="O137" s="27"/>
      <c r="P137" s="35" t="str">
        <f>IF('3c AA'!S65="-","-",'3c AA'!S65)</f>
        <v>-</v>
      </c>
      <c r="Q137" s="35" t="str">
        <f>IF('3c AA'!T65="-","-",'3c AA'!T65)</f>
        <v>-</v>
      </c>
      <c r="R137" s="35" t="str">
        <f>IF('3c AA'!U65="-","-",'3c AA'!U65)</f>
        <v>-</v>
      </c>
      <c r="S137" s="35" t="str">
        <f>IF('3c AA'!V65="-","-",'3c AA'!V65)</f>
        <v>-</v>
      </c>
      <c r="T137" s="35">
        <f>IF('3c AA'!W65="-","-",'3c AA'!W65)</f>
        <v>4.4755123629600444</v>
      </c>
      <c r="U137" s="35">
        <f>IF('3c AA'!X65="-","-",'3c AA'!X65)</f>
        <v>9.9756950960531068</v>
      </c>
      <c r="V137" s="35">
        <f>IF('3c AA'!Y65="-","-",'3c AA'!Y65)</f>
        <v>4.43</v>
      </c>
      <c r="W137" s="35" t="str">
        <f>IF('3c AA'!Z65="-","-",'3c AA'!Z65)</f>
        <v>-</v>
      </c>
      <c r="X137" s="27"/>
      <c r="Y137" s="35">
        <f>IF('3c AA'!AB65="-","-",'3c AA'!AB65)</f>
        <v>20.517182334965703</v>
      </c>
      <c r="Z137" s="35" t="str">
        <f>IF('3c AA'!AC65="-","-",'3c AA'!AC65)</f>
        <v>-</v>
      </c>
      <c r="AA137" s="35" t="str">
        <f>IF('3c AA'!AD65="-","-",'3c AA'!AD65)</f>
        <v>-</v>
      </c>
      <c r="AB137" s="35" t="str">
        <f>IF('3c AA'!AE65="-","-",'3c AA'!AE65)</f>
        <v>-</v>
      </c>
      <c r="AC137" s="35" t="str">
        <f>IF('3c AA'!AF65="-","-",'3c AA'!AF65)</f>
        <v>-</v>
      </c>
      <c r="AD137" s="25"/>
    </row>
    <row r="138" spans="1:30" s="26" customFormat="1" ht="11.25" customHeight="1" x14ac:dyDescent="0.15">
      <c r="A138" s="207"/>
      <c r="B138" s="123" t="s">
        <v>246</v>
      </c>
      <c r="C138" s="123" t="s">
        <v>183</v>
      </c>
      <c r="D138" s="121" t="s">
        <v>134</v>
      </c>
      <c r="E138" s="75"/>
      <c r="F138" s="27"/>
      <c r="G138" s="35">
        <f>IF('3d PC'!G25="-","-",'3d PC'!G25)</f>
        <v>68.539550896779375</v>
      </c>
      <c r="H138" s="35">
        <f>'3d PC'!H25</f>
        <v>68.5197239186556</v>
      </c>
      <c r="I138" s="35">
        <f>'3d PC'!I25</f>
        <v>83.588374818522794</v>
      </c>
      <c r="J138" s="35">
        <f>'3d PC'!J25</f>
        <v>83.510390798210835</v>
      </c>
      <c r="K138" s="35">
        <f>'3d PC'!K25</f>
        <v>88.889940178750891</v>
      </c>
      <c r="L138" s="35">
        <f>'3d PC'!L25</f>
        <v>89.205202312573178</v>
      </c>
      <c r="M138" s="35">
        <f>'3d PC'!M25</f>
        <v>103.17088658516163</v>
      </c>
      <c r="N138" s="35">
        <f>'3d PC'!N25</f>
        <v>103.23964607013669</v>
      </c>
      <c r="O138" s="27"/>
      <c r="P138" s="35">
        <f>'3d PC'!P25</f>
        <v>103.23964607013669</v>
      </c>
      <c r="Q138" s="35">
        <f>'3d PC'!Q25</f>
        <v>110.37504353598116</v>
      </c>
      <c r="R138" s="35">
        <f>'3d PC'!R25</f>
        <v>111.68549842027564</v>
      </c>
      <c r="S138" s="35">
        <f>'3d PC'!S25</f>
        <v>114.87963726752957</v>
      </c>
      <c r="T138" s="35">
        <f>'3d PC'!T25</f>
        <v>114.39430782369746</v>
      </c>
      <c r="U138" s="35">
        <f>'3d PC'!U25</f>
        <v>121.01750784944342</v>
      </c>
      <c r="V138" s="35">
        <f>'3d PC'!V25</f>
        <v>120.42817308134462</v>
      </c>
      <c r="W138" s="35">
        <f>'3d PC'!W25</f>
        <v>126.53507412297992</v>
      </c>
      <c r="X138" s="27"/>
      <c r="Y138" s="35">
        <f>'3d PC'!Y25</f>
        <v>125.46212437871127</v>
      </c>
      <c r="Z138" s="35" t="str">
        <f>'3d PC'!Z25</f>
        <v>-</v>
      </c>
      <c r="AA138" s="35" t="str">
        <f>'3d PC'!AA25</f>
        <v>-</v>
      </c>
      <c r="AB138" s="35" t="str">
        <f>'3d PC'!AB25</f>
        <v>-</v>
      </c>
      <c r="AC138" s="35" t="str">
        <f>'3d PC'!AC25</f>
        <v>-</v>
      </c>
      <c r="AD138" s="25"/>
    </row>
    <row r="139" spans="1:30" s="26" customFormat="1" ht="11.25" customHeight="1" x14ac:dyDescent="0.15">
      <c r="A139" s="207"/>
      <c r="B139" s="123" t="s">
        <v>247</v>
      </c>
      <c r="C139" s="123" t="s">
        <v>184</v>
      </c>
      <c r="D139" s="121" t="s">
        <v>134</v>
      </c>
      <c r="E139" s="75"/>
      <c r="F139" s="27"/>
      <c r="G139" s="35">
        <f>IF('3e NC-Elec'!H39="-","-",'3e NC-Elec'!H39)</f>
        <v>146.64933375988156</v>
      </c>
      <c r="H139" s="35">
        <f>'3e NC-Elec'!I39</f>
        <v>147.37559079661511</v>
      </c>
      <c r="I139" s="35">
        <f>'3e NC-Elec'!J39</f>
        <v>168.50890410403383</v>
      </c>
      <c r="J139" s="35">
        <f>'3e NC-Elec'!K39</f>
        <v>167.96266088794439</v>
      </c>
      <c r="K139" s="35">
        <f>'3e NC-Elec'!L39</f>
        <v>163.90927532597712</v>
      </c>
      <c r="L139" s="35">
        <f>'3e NC-Elec'!M39</f>
        <v>164.77992249696916</v>
      </c>
      <c r="M139" s="35">
        <f>'3e NC-Elec'!N39</f>
        <v>154.51850663243908</v>
      </c>
      <c r="N139" s="35">
        <f>'3e NC-Elec'!O39</f>
        <v>154.13129084609272</v>
      </c>
      <c r="O139" s="27"/>
      <c r="P139" s="35">
        <f>'3e NC-Elec'!Q39</f>
        <v>154.13129084609272</v>
      </c>
      <c r="Q139" s="35">
        <f>'3e NC-Elec'!R39</f>
        <v>157.80897045798051</v>
      </c>
      <c r="R139" s="35">
        <f>'3e NC-Elec'!S39</f>
        <v>159.5898556194345</v>
      </c>
      <c r="S139" s="35">
        <f>'3e NC-Elec'!T39</f>
        <v>159.35873765525906</v>
      </c>
      <c r="T139" s="35">
        <f>'3e NC-Elec'!U39</f>
        <v>162.95162465860261</v>
      </c>
      <c r="U139" s="35">
        <f>'3e NC-Elec'!V39</f>
        <v>179.95385902974789</v>
      </c>
      <c r="V139" s="35">
        <f>'3e NC-Elec'!W39</f>
        <v>180.2644378989944</v>
      </c>
      <c r="W139" s="35">
        <f>'3e NC-Elec'!X39</f>
        <v>230.66148473362216</v>
      </c>
      <c r="X139" s="27"/>
      <c r="Y139" s="35">
        <f>'3e NC-Elec'!Z39</f>
        <v>235.76288315403127</v>
      </c>
      <c r="Z139" s="35" t="str">
        <f>'3e NC-Elec'!AA39</f>
        <v>-</v>
      </c>
      <c r="AA139" s="35" t="str">
        <f>'3e NC-Elec'!AB39</f>
        <v>-</v>
      </c>
      <c r="AB139" s="35" t="str">
        <f>'3e NC-Elec'!AC39</f>
        <v>-</v>
      </c>
      <c r="AC139" s="35" t="str">
        <f>'3e NC-Elec'!AD39</f>
        <v>-</v>
      </c>
      <c r="AD139" s="25"/>
    </row>
    <row r="140" spans="1:30" s="26" customFormat="1" ht="11.25" customHeight="1" x14ac:dyDescent="0.15">
      <c r="A140" s="207"/>
      <c r="B140" s="123" t="s">
        <v>248</v>
      </c>
      <c r="C140" s="123" t="s">
        <v>185</v>
      </c>
      <c r="D140" s="121" t="s">
        <v>134</v>
      </c>
      <c r="E140" s="75"/>
      <c r="F140" s="27"/>
      <c r="G140" s="35">
        <f>IF('3g CPIH'!C$17="-","-",'3h OC '!$E$8*('3g CPIH'!C$17/'3g CPIH'!$G$17))</f>
        <v>76.502677103718199</v>
      </c>
      <c r="H140" s="35">
        <f>IF('3g CPIH'!D$17="-","-",'3h OC '!$E$8*('3g CPIH'!D$17/'3g CPIH'!$G$17))</f>
        <v>76.655835616438353</v>
      </c>
      <c r="I140" s="35">
        <f>IF('3g CPIH'!E$17="-","-",'3h OC '!$E$8*('3g CPIH'!E$17/'3g CPIH'!$G$17))</f>
        <v>76.885573385518597</v>
      </c>
      <c r="J140" s="35">
        <f>IF('3g CPIH'!F$17="-","-",'3h OC '!$E$8*('3g CPIH'!F$17/'3g CPIH'!$G$17))</f>
        <v>77.345048923679059</v>
      </c>
      <c r="K140" s="35">
        <f>IF('3g CPIH'!G$17="-","-",'3h OC '!$E$8*('3g CPIH'!G$17/'3g CPIH'!$G$17))</f>
        <v>78.263999999999996</v>
      </c>
      <c r="L140" s="35">
        <f>IF('3g CPIH'!H$17="-","-",'3h OC '!$E$8*('3g CPIH'!H$17/'3g CPIH'!$G$17))</f>
        <v>79.259530332681024</v>
      </c>
      <c r="M140" s="35">
        <f>IF('3g CPIH'!I$17="-","-",'3h OC '!$E$8*('3g CPIH'!I$17/'3g CPIH'!$G$17))</f>
        <v>80.408219178082177</v>
      </c>
      <c r="N140" s="35">
        <f>IF('3g CPIH'!J$17="-","-",'3h OC '!$E$8*('3g CPIH'!J$17/'3g CPIH'!$G$17))</f>
        <v>81.097432485322898</v>
      </c>
      <c r="O140" s="27"/>
      <c r="P140" s="35">
        <f>IF('3g CPIH'!L$17="-","-",'3h OC '!$E$8*('3g CPIH'!L$17/'3g CPIH'!$G$17))</f>
        <v>81.097432485322898</v>
      </c>
      <c r="Q140" s="35">
        <f>IF('3g CPIH'!M$17="-","-",'3h OC '!$E$8*('3g CPIH'!M$17/'3g CPIH'!$G$17))</f>
        <v>82.016383561643835</v>
      </c>
      <c r="R140" s="35">
        <f>IF('3g CPIH'!N$17="-","-",'3h OC '!$E$8*('3g CPIH'!N$17/'3g CPIH'!$G$17))</f>
        <v>82.62901761252445</v>
      </c>
      <c r="S140" s="35">
        <f>IF('3g CPIH'!O$17="-","-",'3h OC '!$E$8*('3g CPIH'!O$17/'3g CPIH'!$G$17))</f>
        <v>83.088493150684926</v>
      </c>
      <c r="T140" s="35">
        <f>IF('3g CPIH'!P$17="-","-",'3h OC '!$E$8*('3g CPIH'!P$17/'3g CPIH'!$G$17))</f>
        <v>83.318230919765156</v>
      </c>
      <c r="U140" s="35">
        <f>IF('3g CPIH'!Q$17="-","-",'3h OC '!$E$8*('3g CPIH'!Q$17/'3g CPIH'!$G$17))</f>
        <v>83.777706457925632</v>
      </c>
      <c r="V140" s="35">
        <f>IF('3g CPIH'!R$17="-","-",'3h OC '!$E$8*('3g CPIH'!R$17/'3g CPIH'!$G$17))</f>
        <v>85.309291585127198</v>
      </c>
      <c r="W140" s="35">
        <f>IF('3g CPIH'!S$17="-","-",'3h OC '!$E$8*('3g CPIH'!S$17/'3g CPIH'!$G$17))</f>
        <v>87.836407045009793</v>
      </c>
      <c r="X140" s="27"/>
      <c r="Y140" s="35">
        <f>IF('3g CPIH'!U$17="-","-",'3h OC '!$E$8*('3g CPIH'!U$17/'3g CPIH'!$G$17))</f>
        <v>92.278003913894324</v>
      </c>
      <c r="Z140" s="35" t="str">
        <f>IF('3g CPIH'!V$17="-","-",'3h OC '!$E$8*('3g CPIH'!V$17/'3g CPIH'!$G$17))</f>
        <v>-</v>
      </c>
      <c r="AA140" s="35" t="str">
        <f>IF('3g CPIH'!W$17="-","-",'3h OC '!$E$8*('3g CPIH'!W$17/'3g CPIH'!$G$17))</f>
        <v>-</v>
      </c>
      <c r="AB140" s="35" t="str">
        <f>IF('3g CPIH'!X$17="-","-",'3h OC '!$E$8*('3g CPIH'!X$17/'3g CPIH'!$G$17))</f>
        <v>-</v>
      </c>
      <c r="AC140" s="35" t="str">
        <f>IF('3g CPIH'!Y$17="-","-",'3h OC '!$E$8*('3g CPIH'!Y$17/'3g CPIH'!$G$17))</f>
        <v>-</v>
      </c>
      <c r="AD140" s="25"/>
    </row>
    <row r="141" spans="1:30" s="26" customFormat="1" ht="11.25" customHeight="1" x14ac:dyDescent="0.15">
      <c r="A141" s="207"/>
      <c r="B141" s="123" t="s">
        <v>248</v>
      </c>
      <c r="C141" s="123" t="s">
        <v>186</v>
      </c>
      <c r="D141" s="121" t="s">
        <v>134</v>
      </c>
      <c r="E141" s="75"/>
      <c r="F141" s="27"/>
      <c r="G141" s="35" t="s">
        <v>249</v>
      </c>
      <c r="H141" s="35" t="s">
        <v>249</v>
      </c>
      <c r="I141" s="35" t="s">
        <v>249</v>
      </c>
      <c r="J141" s="35" t="s">
        <v>249</v>
      </c>
      <c r="K141" s="35">
        <f>IF('3i SMNCC'!G$50="-","-",'3i SMNCC'!G$50)</f>
        <v>0</v>
      </c>
      <c r="L141" s="35">
        <f>IF('3i SMNCC'!H$50="-","-",'3i SMNCC'!H$50)</f>
        <v>-0.18995111249132623</v>
      </c>
      <c r="M141" s="35">
        <f>IF('3i SMNCC'!I$50="-","-",'3i SMNCC'!I$50)</f>
        <v>2.3898870370752556</v>
      </c>
      <c r="N141" s="35">
        <f>IF('3i SMNCC'!J$50="-","-",'3i SMNCC'!J$50)</f>
        <v>11.485481460604181</v>
      </c>
      <c r="O141" s="27"/>
      <c r="P141" s="35">
        <f>IF('3i SMNCC'!L$50="-","-",'3i SMNCC'!L$50)</f>
        <v>11.485481460604181</v>
      </c>
      <c r="Q141" s="35">
        <f>IF('3i SMNCC'!M$50="-","-",'3i SMNCC'!M$50)</f>
        <v>13.905095596481768</v>
      </c>
      <c r="R141" s="35">
        <f>IF('3i SMNCC'!N$50="-","-",'3i SMNCC'!N$50)</f>
        <v>14.008016342776511</v>
      </c>
      <c r="S141" s="35">
        <f>IF('3i SMNCC'!O$50="-","-",'3i SMNCC'!O$50)</f>
        <v>16.592254432324484</v>
      </c>
      <c r="T141" s="35">
        <f>IF('3i SMNCC'!P$50="-","-",'3i SMNCC'!P$50)</f>
        <v>16.855736391237045</v>
      </c>
      <c r="U141" s="35">
        <f>IF('3i SMNCC'!Q$50="-","-",'3i SMNCC'!Q$50)</f>
        <v>16.48610584262476</v>
      </c>
      <c r="V141" s="35">
        <f>IF('3i SMNCC'!R$50="-","-",'3i SMNCC'!R$50)</f>
        <v>16.529685824397358</v>
      </c>
      <c r="W141" s="35">
        <f>IF('3i SMNCC'!S$50="-","-",'3i SMNCC'!S$50)</f>
        <v>15.149258026029946</v>
      </c>
      <c r="X141" s="27"/>
      <c r="Y141" s="35">
        <f>IF('3i SMNCC'!U$50="-","-",'3i SMNCC'!U$50)</f>
        <v>16.072618119862021</v>
      </c>
      <c r="Z141" s="35" t="str">
        <f>IF('3i SMNCC'!V$50="-","-",'3i SMNCC'!V$50)</f>
        <v>-</v>
      </c>
      <c r="AA141" s="35" t="str">
        <f>IF('3i SMNCC'!W$50="-","-",'3i SMNCC'!W$50)</f>
        <v>-</v>
      </c>
      <c r="AB141" s="35" t="str">
        <f>IF('3i SMNCC'!X$50="-","-",'3i SMNCC'!X$50)</f>
        <v>-</v>
      </c>
      <c r="AC141" s="35" t="str">
        <f>IF('3i SMNCC'!Y$50="-","-",'3i SMNCC'!Y$50)</f>
        <v>-</v>
      </c>
      <c r="AD141" s="25"/>
    </row>
    <row r="142" spans="1:30" s="26" customFormat="1" ht="12.6" customHeight="1" x14ac:dyDescent="0.15">
      <c r="A142" s="207"/>
      <c r="B142" s="123" t="s">
        <v>248</v>
      </c>
      <c r="C142" s="123" t="s">
        <v>187</v>
      </c>
      <c r="D142" s="121" t="s">
        <v>134</v>
      </c>
      <c r="E142" s="75"/>
      <c r="F142" s="27"/>
      <c r="G142" s="35">
        <f>IF('3g CPIH'!C$17="-","-",'3j PAAC PAP'!$G$10*('3g CPIH'!C$17/'3g CPIH'!$G$17))</f>
        <v>3.3460635029354204</v>
      </c>
      <c r="H142" s="35">
        <f>IF('3g CPIH'!D$17="-","-",'3j PAAC PAP'!$G$10*('3g CPIH'!D$17/'3g CPIH'!$G$17))</f>
        <v>3.3527623287671227</v>
      </c>
      <c r="I142" s="35">
        <f>IF('3g CPIH'!E$17="-","-",'3j PAAC PAP'!$G$10*('3g CPIH'!E$17/'3g CPIH'!$G$17))</f>
        <v>3.3628105675146771</v>
      </c>
      <c r="J142" s="35">
        <f>IF('3g CPIH'!F$17="-","-",'3j PAAC PAP'!$G$10*('3g CPIH'!F$17/'3g CPIH'!$G$17))</f>
        <v>3.3829070450097847</v>
      </c>
      <c r="K142" s="35">
        <f>IF('3g CPIH'!G$17="-","-",'3j PAAC PAP'!$G$10*('3g CPIH'!G$17/'3g CPIH'!$G$17))</f>
        <v>3.4230999999999998</v>
      </c>
      <c r="L142" s="35">
        <f>IF('3g CPIH'!H$17="-","-",'3j PAAC PAP'!$G$10*('3g CPIH'!H$17/'3g CPIH'!$G$17))</f>
        <v>3.4666423679060667</v>
      </c>
      <c r="M142" s="35">
        <f>IF('3g CPIH'!I$17="-","-",'3j PAAC PAP'!$G$10*('3g CPIH'!I$17/'3g CPIH'!$G$17))</f>
        <v>3.516883561643835</v>
      </c>
      <c r="N142" s="35">
        <f>IF('3g CPIH'!J$17="-","-",'3j PAAC PAP'!$G$10*('3g CPIH'!J$17/'3g CPIH'!$G$17))</f>
        <v>3.547028277886497</v>
      </c>
      <c r="O142" s="27"/>
      <c r="P142" s="35">
        <f>IF('3g CPIH'!L$17="-","-",'3j PAAC PAP'!$G$10*('3g CPIH'!L$17/'3g CPIH'!$G$17))</f>
        <v>3.547028277886497</v>
      </c>
      <c r="Q142" s="35">
        <f>IF('3g CPIH'!M$17="-","-",'3j PAAC PAP'!$G$10*('3g CPIH'!M$17/'3g CPIH'!$G$17))</f>
        <v>3.5872212328767121</v>
      </c>
      <c r="R142" s="35">
        <f>IF('3g CPIH'!N$17="-","-",'3j PAAC PAP'!$G$10*('3g CPIH'!N$17/'3g CPIH'!$G$17))</f>
        <v>3.6140165362035224</v>
      </c>
      <c r="S142" s="35">
        <f>IF('3g CPIH'!O$17="-","-",'3j PAAC PAP'!$G$10*('3g CPIH'!O$17/'3g CPIH'!$G$17))</f>
        <v>3.6341130136986299</v>
      </c>
      <c r="T142" s="35">
        <f>IF('3g CPIH'!P$17="-","-",'3j PAAC PAP'!$G$10*('3g CPIH'!P$17/'3g CPIH'!$G$17))</f>
        <v>3.6441612524461835</v>
      </c>
      <c r="U142" s="35">
        <f>IF('3g CPIH'!Q$17="-","-",'3j PAAC PAP'!$G$10*('3g CPIH'!Q$17/'3g CPIH'!$G$17))</f>
        <v>3.6642577299412915</v>
      </c>
      <c r="V142" s="35">
        <f>IF('3g CPIH'!R$17="-","-",'3j PAAC PAP'!$G$10*('3g CPIH'!R$17/'3g CPIH'!$G$17))</f>
        <v>3.7312459882583173</v>
      </c>
      <c r="W142" s="35">
        <f>IF('3g CPIH'!S$17="-","-",'3j PAAC PAP'!$G$10*('3g CPIH'!S$17/'3g CPIH'!$G$17))</f>
        <v>3.8417766144814092</v>
      </c>
      <c r="X142" s="27"/>
      <c r="Y142" s="35">
        <f>IF('3g CPIH'!U$17="-","-",'3j PAAC PAP'!$G$10*('3g CPIH'!U$17/'3g CPIH'!$G$17))</f>
        <v>4.0360425636007822</v>
      </c>
      <c r="Z142" s="35" t="str">
        <f>IF('3g CPIH'!V$17="-","-",'3j PAAC PAP'!$G$10*('3g CPIH'!V$17/'3g CPIH'!$G$17))</f>
        <v>-</v>
      </c>
      <c r="AA142" s="35" t="str">
        <f>IF('3g CPIH'!W$17="-","-",'3j PAAC PAP'!$G$10*('3g CPIH'!W$17/'3g CPIH'!$G$17))</f>
        <v>-</v>
      </c>
      <c r="AB142" s="35" t="str">
        <f>IF('3g CPIH'!X$17="-","-",'3j PAAC PAP'!$G$10*('3g CPIH'!X$17/'3g CPIH'!$G$17))</f>
        <v>-</v>
      </c>
      <c r="AC142" s="35" t="str">
        <f>IF('3g CPIH'!Y$17="-","-",'3j PAAC PAP'!$G$10*('3g CPIH'!Y$17/'3g CPIH'!$G$17))</f>
        <v>-</v>
      </c>
      <c r="AD142" s="25"/>
    </row>
    <row r="143" spans="1:30" s="26" customFormat="1" ht="11.25" customHeight="1" x14ac:dyDescent="0.15">
      <c r="A143" s="207"/>
      <c r="B143" s="123" t="s">
        <v>248</v>
      </c>
      <c r="C143" s="123" t="s">
        <v>188</v>
      </c>
      <c r="D143" s="121" t="s">
        <v>134</v>
      </c>
      <c r="E143" s="75"/>
      <c r="F143" s="27"/>
      <c r="G143" s="35">
        <f>IF(G135="-","-",SUM(G135:G141)*'3j PAAC PAP'!$G$28)</f>
        <v>2.3158800533079815</v>
      </c>
      <c r="H143" s="35">
        <f>IF(H135="-","-",SUM(H135:H141)*'3j PAAC PAP'!$G$28)</f>
        <v>2.2265022831214414</v>
      </c>
      <c r="I143" s="35">
        <f>IF(I135="-","-",SUM(I135:I141)*'3j PAAC PAP'!$G$28)</f>
        <v>2.3379176370710102</v>
      </c>
      <c r="J143" s="35">
        <f>IF(J135="-","-",SUM(J135:J141)*'3j PAAC PAP'!$G$28)</f>
        <v>2.2967015809779867</v>
      </c>
      <c r="K143" s="35">
        <f>IF(K135="-","-",SUM(K135:K141)*'3j PAAC PAP'!$G$28)</f>
        <v>2.4723775631930347</v>
      </c>
      <c r="L143" s="35">
        <f>IF(L135="-","-",SUM(L135:L141)*'3j PAAC PAP'!$G$28)</f>
        <v>2.4449555289249059</v>
      </c>
      <c r="M143" s="35">
        <f>IF(M135="-","-",SUM(M135:M141)*'3j PAAC PAP'!$G$28)</f>
        <v>2.6059433612744258</v>
      </c>
      <c r="N143" s="35">
        <f>IF(N135="-","-",SUM(N135:N141)*'3j PAAC PAP'!$G$28)</f>
        <v>2.7318897026860691</v>
      </c>
      <c r="O143" s="27"/>
      <c r="P143" s="35">
        <f>IF(P135="-","-",SUM(P135:P141)*'3j PAAC PAP'!$G$28)</f>
        <v>2.7318897026860691</v>
      </c>
      <c r="Q143" s="35">
        <f>IF(Q135="-","-",SUM(Q135:Q141)*'3j PAAC PAP'!$G$28)</f>
        <v>3.0147409724219565</v>
      </c>
      <c r="R143" s="35">
        <f>IF(R135="-","-",SUM(R135:R141)*'3j PAAC PAP'!$G$28)</f>
        <v>2.9196561270726655</v>
      </c>
      <c r="S143" s="35">
        <f>IF(S135="-","-",SUM(S135:S141)*'3j PAAC PAP'!$G$28)</f>
        <v>2.9286130106482009</v>
      </c>
      <c r="T143" s="35">
        <f>IF(T135="-","-",SUM(T135:T141)*'3j PAAC PAP'!$G$28)</f>
        <v>2.8422850200306673</v>
      </c>
      <c r="U143" s="35">
        <f>IF(U135="-","-",SUM(U135:U141)*'3j PAAC PAP'!$G$28)</f>
        <v>3.1361926104474462</v>
      </c>
      <c r="V143" s="35">
        <f>IF(V135="-","-",SUM(V135:V141)*'3j PAAC PAP'!$G$28)</f>
        <v>3.390360126137931</v>
      </c>
      <c r="W143" s="35">
        <f>IF(W135="-","-",SUM(W135:W141)*'3j PAAC PAP'!$G$28)</f>
        <v>4.7525655757376679</v>
      </c>
      <c r="X143" s="27"/>
      <c r="Y143" s="35">
        <f>IF(Y135="-","-",SUM(Y135:Y141)*'3j PAAC PAP'!$G$28)</f>
        <v>7.9812007219250711</v>
      </c>
      <c r="Z143" s="35" t="str">
        <f>IF(Z135="-","-",SUM(Z135:Z141)*'3j PAAC PAP'!$G$28)</f>
        <v>-</v>
      </c>
      <c r="AA143" s="35" t="str">
        <f>IF(AA135="-","-",SUM(AA135:AA141)*'3j PAAC PAP'!$G$28)</f>
        <v>-</v>
      </c>
      <c r="AB143" s="35" t="str">
        <f>IF(AB135="-","-",SUM(AB135:AB141)*'3j PAAC PAP'!$G$28)</f>
        <v>-</v>
      </c>
      <c r="AC143" s="35" t="str">
        <f>IF(AC135="-","-",SUM(AC135:AC141)*'3j PAAC PAP'!$G$28)</f>
        <v>-</v>
      </c>
      <c r="AD143" s="25"/>
    </row>
    <row r="144" spans="1:30" s="26" customFormat="1" ht="11.25" x14ac:dyDescent="0.15">
      <c r="A144" s="207"/>
      <c r="B144" s="123" t="s">
        <v>189</v>
      </c>
      <c r="C144" s="123" t="s">
        <v>250</v>
      </c>
      <c r="D144" s="121" t="s">
        <v>134</v>
      </c>
      <c r="E144" s="75"/>
      <c r="F144" s="27"/>
      <c r="G144" s="35">
        <f>IF(G135="-","-",SUM(G135:G143)*'3k EBIT'!$E$8)</f>
        <v>9.3502795735737934</v>
      </c>
      <c r="H144" s="35">
        <f>IF(H135="-","-",SUM(H135:H143)*'3k EBIT'!$E$8)</f>
        <v>8.9920510015963977</v>
      </c>
      <c r="I144" s="35">
        <f>IF(I135="-","-",SUM(I135:I143)*'3k EBIT'!$E$8)</f>
        <v>9.4389631655045125</v>
      </c>
      <c r="J144" s="35">
        <f>IF(J135="-","-",SUM(J135:J143)*'3k EBIT'!$E$8)</f>
        <v>9.2740974724725085</v>
      </c>
      <c r="K144" s="35">
        <f>IF(K135="-","-",SUM(K135:K143)*'3k EBIT'!$E$8)</f>
        <v>9.9792451347679236</v>
      </c>
      <c r="L144" s="35">
        <f>IF(L135="-","-",SUM(L135:L143)*'3k EBIT'!$E$8)</f>
        <v>9.8701403860010455</v>
      </c>
      <c r="M144" s="35">
        <f>IF(M135="-","-",SUM(M135:M143)*'3k EBIT'!$E$8)</f>
        <v>10.516590830500492</v>
      </c>
      <c r="N144" s="35">
        <f>IF(N135="-","-",SUM(N135:N143)*'3k EBIT'!$E$8)</f>
        <v>11.02215391567348</v>
      </c>
      <c r="O144" s="27"/>
      <c r="P144" s="35">
        <f>IF(P135="-","-",SUM(P135:P143)*'3k EBIT'!$E$8)</f>
        <v>11.02215391567348</v>
      </c>
      <c r="Q144" s="35">
        <f>IF(Q135="-","-",SUM(Q135:Q143)*'3k EBIT'!$E$8)</f>
        <v>12.157018669230883</v>
      </c>
      <c r="R144" s="35">
        <f>IF(R135="-","-",SUM(R135:R143)*'3k EBIT'!$E$8)</f>
        <v>11.776296926395194</v>
      </c>
      <c r="S144" s="35">
        <f>IF(S135="-","-",SUM(S135:S143)*'3k EBIT'!$E$8)</f>
        <v>11.812598593798254</v>
      </c>
      <c r="T144" s="35">
        <f>IF(T135="-","-",SUM(T135:T143)*'3k EBIT'!$E$8)</f>
        <v>11.466662921144509</v>
      </c>
      <c r="U144" s="35">
        <f>IF(U135="-","-",SUM(U135:U143)*'3k EBIT'!$E$8)</f>
        <v>12.645468534460084</v>
      </c>
      <c r="V144" s="35">
        <f>IF(V135="-","-",SUM(V135:V143)*'3k EBIT'!$E$8)</f>
        <v>13.665845342839502</v>
      </c>
      <c r="W144" s="35">
        <f>IF(W135="-","-",SUM(W135:W143)*'3k EBIT'!$E$8)</f>
        <v>19.12972058231049</v>
      </c>
      <c r="X144" s="27"/>
      <c r="Y144" s="35">
        <f>IF(Y135="-","-",SUM(Y135:Y143)*'3k EBIT'!$E$8)</f>
        <v>32.07862874468352</v>
      </c>
      <c r="Z144" s="35" t="str">
        <f>IF(Z135="-","-",SUM(Z135:Z143)*'3k EBIT'!$E$8)</f>
        <v>-</v>
      </c>
      <c r="AA144" s="35" t="str">
        <f>IF(AA135="-","-",SUM(AA135:AA143)*'3k EBIT'!$E$8)</f>
        <v>-</v>
      </c>
      <c r="AB144" s="35" t="str">
        <f>IF(AB135="-","-",SUM(AB135:AB143)*'3k EBIT'!$E$8)</f>
        <v>-</v>
      </c>
      <c r="AC144" s="35" t="str">
        <f>IF(AC135="-","-",SUM(AC135:AC143)*'3k EBIT'!$E$8)</f>
        <v>-</v>
      </c>
      <c r="AD144" s="25"/>
    </row>
    <row r="145" spans="1:30" s="26" customFormat="1" ht="11.25" x14ac:dyDescent="0.15">
      <c r="A145" s="207"/>
      <c r="B145" s="123" t="s">
        <v>251</v>
      </c>
      <c r="C145" s="158" t="s">
        <v>252</v>
      </c>
      <c r="D145" s="121" t="s">
        <v>134</v>
      </c>
      <c r="E145" s="116"/>
      <c r="F145" s="27"/>
      <c r="G145" s="35">
        <f>IF(G135="-","-",SUM(G135:G138,G140:G144)*'3l HAP'!$E$9)</f>
        <v>5.0580327197304431</v>
      </c>
      <c r="H145" s="35">
        <f>IF(H135="-","-",SUM(H135:H138,H140:H144)*'3l HAP'!$E$9)</f>
        <v>4.7713563085643971</v>
      </c>
      <c r="I145" s="35">
        <f>IF(I135="-","-",SUM(I135:I138,I140:I144)*'3l HAP'!$E$9)</f>
        <v>4.8063244310134765</v>
      </c>
      <c r="J145" s="35">
        <f>IF(J135="-","-",SUM(J135:J138,J140:J144)*'3l HAP'!$E$9)</f>
        <v>4.6872799982214994</v>
      </c>
      <c r="K145" s="35">
        <f>IF(K135="-","-",SUM(K135:K138,K140:K144)*'3l HAP'!$E$9)</f>
        <v>5.289997335144049</v>
      </c>
      <c r="L145" s="35">
        <f>IF(L135="-","-",SUM(L135:L138,L140:L144)*'3l HAP'!$E$9)</f>
        <v>5.1931764021827762</v>
      </c>
      <c r="M145" s="35">
        <f>IF(M135="-","-",SUM(M135:M138,M140:M144)*'3l HAP'!$E$9)</f>
        <v>5.8415546891451857</v>
      </c>
      <c r="N145" s="35">
        <f>IF(N135="-","-",SUM(N135:N138,N140:N144)*'3l HAP'!$E$9)</f>
        <v>6.236800024558578</v>
      </c>
      <c r="O145" s="27"/>
      <c r="P145" s="35">
        <f>IF(P135="-","-",SUM(P135:P138,P140:P144)*'3l HAP'!$E$9)</f>
        <v>6.236800024558578</v>
      </c>
      <c r="Q145" s="35">
        <f>IF(Q135="-","-",SUM(Q135:Q138,Q140:Q144)*'3l HAP'!$E$9)</f>
        <v>7.0574576433471519</v>
      </c>
      <c r="R145" s="35">
        <f>IF(R135="-","-",SUM(R135:R138,R140:R144)*'3l HAP'!$E$9)</f>
        <v>6.7380076650434493</v>
      </c>
      <c r="S145" s="35">
        <f>IF(S135="-","-",SUM(S135:S138,S140:S144)*'3l HAP'!$E$9)</f>
        <v>6.7693647522576716</v>
      </c>
      <c r="T145" s="35">
        <f>IF(T135="-","-",SUM(T135:T138,T140:T144)*'3l HAP'!$E$9)</f>
        <v>6.450190657258708</v>
      </c>
      <c r="U145" s="35">
        <f>IF(U135="-","-",SUM(U135:U138,U140:U144)*'3l HAP'!$E$9)</f>
        <v>7.1096233572899932</v>
      </c>
      <c r="V145" s="35">
        <f>IF(V135="-","-",SUM(V135:V138,V140:V144)*'3l HAP'!$E$9)</f>
        <v>7.8913567342102597</v>
      </c>
      <c r="W145" s="35">
        <f>IF(W135="-","-",SUM(W135:W138,W140:W144)*'3l HAP'!$E$9)</f>
        <v>11.363839062994137</v>
      </c>
      <c r="X145" s="27"/>
      <c r="Y145" s="35">
        <f>IF(Y135="-","-",SUM(Y135:Y138,Y140:Y144)*'3l HAP'!$E$9)</f>
        <v>21.26730138855083</v>
      </c>
      <c r="Z145" s="35" t="str">
        <f>IF(Z135="-","-",SUM(Z135:Z138,Z140:Z144)*'3l HAP'!$E$9)</f>
        <v>-</v>
      </c>
      <c r="AA145" s="35" t="str">
        <f>IF(AA135="-","-",SUM(AA135:AA138,AA140:AA144)*'3l HAP'!$E$9)</f>
        <v>-</v>
      </c>
      <c r="AB145" s="35" t="str">
        <f>IF(AB135="-","-",SUM(AB135:AB138,AB140:AB144)*'3l HAP'!$E$9)</f>
        <v>-</v>
      </c>
      <c r="AC145" s="35" t="str">
        <f>IF(AC135="-","-",SUM(AC135:AC138,AC140:AC144)*'3l HAP'!$E$9)</f>
        <v>-</v>
      </c>
      <c r="AD145" s="25"/>
    </row>
    <row r="146" spans="1:30" s="26" customFormat="1" ht="11.25" x14ac:dyDescent="0.15">
      <c r="A146" s="207"/>
      <c r="B146" s="123" t="s">
        <v>253</v>
      </c>
      <c r="C146" s="123" t="str">
        <f>B146&amp;"_"&amp;D146</f>
        <v>Total_Southern Western</v>
      </c>
      <c r="D146" s="121" t="s">
        <v>134</v>
      </c>
      <c r="E146" s="75"/>
      <c r="F146" s="27"/>
      <c r="G146" s="35">
        <f t="shared" ref="G146:N146" si="30">IF(G135="-","-",SUM(G135:G145))</f>
        <v>497.17780700487964</v>
      </c>
      <c r="H146" s="35">
        <f t="shared" si="30"/>
        <v>478.0370030142293</v>
      </c>
      <c r="I146" s="35">
        <f t="shared" si="30"/>
        <v>501.5936542582545</v>
      </c>
      <c r="J146" s="35">
        <f t="shared" si="30"/>
        <v>492.7974716710508</v>
      </c>
      <c r="K146" s="35">
        <f t="shared" si="30"/>
        <v>530.51320853599634</v>
      </c>
      <c r="L146" s="35">
        <f t="shared" si="30"/>
        <v>524.67403477667233</v>
      </c>
      <c r="M146" s="35">
        <f t="shared" si="30"/>
        <v>559.34610661529268</v>
      </c>
      <c r="N146" s="35">
        <f t="shared" si="30"/>
        <v>586.34992439012251</v>
      </c>
      <c r="O146" s="27"/>
      <c r="P146" s="35">
        <f t="shared" ref="P146:W146" si="31">IF(P135="-","-",SUM(P135:P145))</f>
        <v>586.34992439012251</v>
      </c>
      <c r="Q146" s="35">
        <f t="shared" si="31"/>
        <v>646.90028120884415</v>
      </c>
      <c r="R146" s="35">
        <f t="shared" si="31"/>
        <v>626.54285304224379</v>
      </c>
      <c r="S146" s="35">
        <f t="shared" si="31"/>
        <v>628.48482341411943</v>
      </c>
      <c r="T146" s="35">
        <f t="shared" si="31"/>
        <v>609.95851617363815</v>
      </c>
      <c r="U146" s="35">
        <f t="shared" si="31"/>
        <v>672.6603239477231</v>
      </c>
      <c r="V146" s="35">
        <f t="shared" si="31"/>
        <v>727.14607768834162</v>
      </c>
      <c r="W146" s="35">
        <f t="shared" si="31"/>
        <v>1018.1908222594355</v>
      </c>
      <c r="X146" s="27"/>
      <c r="Y146" s="35">
        <f t="shared" ref="Y146:AC146" si="32">IF(Y135="-","-",SUM(Y135:Y145))</f>
        <v>1709.6154853110288</v>
      </c>
      <c r="Z146" s="35" t="str">
        <f t="shared" si="32"/>
        <v>-</v>
      </c>
      <c r="AA146" s="35" t="str">
        <f t="shared" si="32"/>
        <v>-</v>
      </c>
      <c r="AB146" s="35" t="str">
        <f t="shared" si="32"/>
        <v>-</v>
      </c>
      <c r="AC146" s="35" t="str">
        <f t="shared" si="32"/>
        <v>-</v>
      </c>
      <c r="AD146" s="25"/>
    </row>
    <row r="147" spans="1:30" s="26" customFormat="1" ht="11.25" customHeight="1" x14ac:dyDescent="0.15">
      <c r="A147" s="207"/>
      <c r="B147" s="120" t="s">
        <v>244</v>
      </c>
      <c r="C147" s="120" t="s">
        <v>180</v>
      </c>
      <c r="D147" s="122" t="s">
        <v>124</v>
      </c>
      <c r="E147" s="119"/>
      <c r="F147" s="27"/>
      <c r="G147" s="117">
        <f>IF('3a DF'!H130="-","-",'3a DF'!H130)</f>
        <v>192.23648428246338</v>
      </c>
      <c r="H147" s="117">
        <f>'3a DF'!I130</f>
        <v>172.2164842824634</v>
      </c>
      <c r="I147" s="117">
        <f>'3a DF'!J130</f>
        <v>158.05680358680257</v>
      </c>
      <c r="J147" s="117">
        <f>'3a DF'!K130</f>
        <v>149.42266456831919</v>
      </c>
      <c r="K147" s="117">
        <f>'3a DF'!L130</f>
        <v>181.4048636064914</v>
      </c>
      <c r="L147" s="117">
        <f>'3a DF'!M130</f>
        <v>173.5935316116589</v>
      </c>
      <c r="M147" s="117">
        <f>'3a DF'!N130</f>
        <v>188.66835816599803</v>
      </c>
      <c r="N147" s="117">
        <f>'3a DF'!O130</f>
        <v>206.04832197461081</v>
      </c>
      <c r="O147" s="27"/>
      <c r="P147" s="117">
        <f>'3a DF'!Q130</f>
        <v>206.04832197461081</v>
      </c>
      <c r="Q147" s="117">
        <f>'3a DF'!R130</f>
        <v>244.54261522914663</v>
      </c>
      <c r="R147" s="117">
        <f>'3a DF'!S130</f>
        <v>221.01031698434511</v>
      </c>
      <c r="S147" s="117">
        <f>'3a DF'!T130</f>
        <v>214.52698176912185</v>
      </c>
      <c r="T147" s="117">
        <f>'3a DF'!U130</f>
        <v>187.3066201518549</v>
      </c>
      <c r="U147" s="117">
        <f>'3a DF'!V130</f>
        <v>221.45239523784014</v>
      </c>
      <c r="V147" s="117">
        <f>'3a DF'!W130</f>
        <v>277.86567196417769</v>
      </c>
      <c r="W147" s="117">
        <f>'3a DF'!X130</f>
        <v>514.28406705810323</v>
      </c>
      <c r="X147" s="27"/>
      <c r="Y147" s="117">
        <f>'3a DF'!Z130</f>
        <v>1152.8226798143162</v>
      </c>
      <c r="Z147" s="117" t="str">
        <f>'3a DF'!AA130</f>
        <v>-</v>
      </c>
      <c r="AA147" s="117" t="str">
        <f>'3a DF'!AB130</f>
        <v>-</v>
      </c>
      <c r="AB147" s="117" t="str">
        <f>'3a DF'!AC130</f>
        <v>-</v>
      </c>
      <c r="AC147" s="117" t="str">
        <f>'3a DF'!AD130</f>
        <v>-</v>
      </c>
      <c r="AD147" s="25"/>
    </row>
    <row r="148" spans="1:30" s="26" customFormat="1" ht="11.25" customHeight="1" x14ac:dyDescent="0.15">
      <c r="A148" s="207"/>
      <c r="B148" s="120" t="s">
        <v>244</v>
      </c>
      <c r="C148" s="120" t="s">
        <v>181</v>
      </c>
      <c r="D148" s="122" t="s">
        <v>124</v>
      </c>
      <c r="E148" s="119"/>
      <c r="F148" s="27"/>
      <c r="G148" s="117">
        <f>IF('3b CM'!G25="-","-",'3b CM'!G25)</f>
        <v>5.7352786026486517E-2</v>
      </c>
      <c r="H148" s="117">
        <f>'3b CM'!H25</f>
        <v>8.6029179039729772E-2</v>
      </c>
      <c r="I148" s="117">
        <f>'3b CM'!I25</f>
        <v>0.27089653265735369</v>
      </c>
      <c r="J148" s="117">
        <f>'3b CM'!J25</f>
        <v>0.27548828170966105</v>
      </c>
      <c r="K148" s="117">
        <f>'3b CM'!K25</f>
        <v>3.5383146203919931</v>
      </c>
      <c r="L148" s="117">
        <f>'3b CM'!L25</f>
        <v>3.4325227215942462</v>
      </c>
      <c r="M148" s="117">
        <f>'3b CM'!M25</f>
        <v>11.674347723612401</v>
      </c>
      <c r="N148" s="117">
        <f>'3b CM'!N25</f>
        <v>11.097967021611735</v>
      </c>
      <c r="O148" s="27"/>
      <c r="P148" s="117">
        <f>'3b CM'!P25</f>
        <v>11.097967021611735</v>
      </c>
      <c r="Q148" s="117">
        <f>'3b CM'!Q25</f>
        <v>14.924114124512787</v>
      </c>
      <c r="R148" s="117">
        <f>'3b CM'!R25</f>
        <v>14.855519100112103</v>
      </c>
      <c r="S148" s="117">
        <f>'3b CM'!S25</f>
        <v>17.828049148755994</v>
      </c>
      <c r="T148" s="117">
        <f>'3b CM'!T25</f>
        <v>18.898269679832435</v>
      </c>
      <c r="U148" s="117">
        <f>'3b CM'!U25</f>
        <v>14.390054921947449</v>
      </c>
      <c r="V148" s="117">
        <f>'3b CM'!V25</f>
        <v>14.759098709543119</v>
      </c>
      <c r="W148" s="117">
        <f>'3b CM'!W25</f>
        <v>9.2418921665464318</v>
      </c>
      <c r="X148" s="27"/>
      <c r="Y148" s="117">
        <f>'3b CM'!Y25</f>
        <v>11.708850853506386</v>
      </c>
      <c r="Z148" s="117" t="str">
        <f>'3b CM'!Z25</f>
        <v>-</v>
      </c>
      <c r="AA148" s="117" t="str">
        <f>'3b CM'!AA25</f>
        <v>-</v>
      </c>
      <c r="AB148" s="117" t="str">
        <f>'3b CM'!AB25</f>
        <v>-</v>
      </c>
      <c r="AC148" s="117" t="str">
        <f>'3b CM'!AC25</f>
        <v>-</v>
      </c>
      <c r="AD148" s="25"/>
    </row>
    <row r="149" spans="1:30" s="26" customFormat="1" ht="11.25" customHeight="1" x14ac:dyDescent="0.15">
      <c r="A149" s="207"/>
      <c r="B149" s="120" t="s">
        <v>245</v>
      </c>
      <c r="C149" s="120" t="s">
        <v>182</v>
      </c>
      <c r="D149" s="122" t="s">
        <v>124</v>
      </c>
      <c r="E149" s="119"/>
      <c r="F149" s="27"/>
      <c r="G149" s="117" t="str">
        <f>IF('3c AA'!J66="-","-",'3c AA'!J66)</f>
        <v>-</v>
      </c>
      <c r="H149" s="117" t="str">
        <f>IF('3c AA'!K66="-","-",'3c AA'!K66)</f>
        <v>-</v>
      </c>
      <c r="I149" s="117" t="str">
        <f>IF('3c AA'!L66="-","-",'3c AA'!L66)</f>
        <v>-</v>
      </c>
      <c r="J149" s="117" t="str">
        <f>IF('3c AA'!M66="-","-",'3c AA'!M66)</f>
        <v>-</v>
      </c>
      <c r="K149" s="117" t="str">
        <f>IF('3c AA'!N66="-","-",'3c AA'!N66)</f>
        <v>-</v>
      </c>
      <c r="L149" s="117" t="str">
        <f>IF('3c AA'!O66="-","-",'3c AA'!O66)</f>
        <v>-</v>
      </c>
      <c r="M149" s="117" t="str">
        <f>IF('3c AA'!P66="-","-",'3c AA'!P66)</f>
        <v>-</v>
      </c>
      <c r="N149" s="117" t="str">
        <f>IF('3c AA'!Q66="-","-",'3c AA'!Q66)</f>
        <v>-</v>
      </c>
      <c r="O149" s="27"/>
      <c r="P149" s="117" t="str">
        <f>IF('3c AA'!S66="-","-",'3c AA'!S66)</f>
        <v>-</v>
      </c>
      <c r="Q149" s="117" t="str">
        <f>IF('3c AA'!T66="-","-",'3c AA'!T66)</f>
        <v>-</v>
      </c>
      <c r="R149" s="117" t="str">
        <f>IF('3c AA'!U66="-","-",'3c AA'!U66)</f>
        <v>-</v>
      </c>
      <c r="S149" s="117" t="str">
        <f>IF('3c AA'!V66="-","-",'3c AA'!V66)</f>
        <v>-</v>
      </c>
      <c r="T149" s="117">
        <f>IF('3c AA'!W66="-","-",'3c AA'!W66)</f>
        <v>4.5641658866161769</v>
      </c>
      <c r="U149" s="117">
        <f>IF('3c AA'!X66="-","-",'3c AA'!X66)</f>
        <v>9.9756950960531068</v>
      </c>
      <c r="V149" s="117">
        <f>IF('3c AA'!Y66="-","-",'3c AA'!Y66)</f>
        <v>4.43</v>
      </c>
      <c r="W149" s="117" t="str">
        <f>IF('3c AA'!Z66="-","-",'3c AA'!Z66)</f>
        <v>-</v>
      </c>
      <c r="X149" s="27"/>
      <c r="Y149" s="117">
        <f>IF('3c AA'!AB66="-","-",'3c AA'!AB66)</f>
        <v>20.696038445560852</v>
      </c>
      <c r="Z149" s="117" t="str">
        <f>IF('3c AA'!AC66="-","-",'3c AA'!AC66)</f>
        <v>-</v>
      </c>
      <c r="AA149" s="117" t="str">
        <f>IF('3c AA'!AD66="-","-",'3c AA'!AD66)</f>
        <v>-</v>
      </c>
      <c r="AB149" s="117" t="str">
        <f>IF('3c AA'!AE66="-","-",'3c AA'!AE66)</f>
        <v>-</v>
      </c>
      <c r="AC149" s="117" t="str">
        <f>IF('3c AA'!AF66="-","-",'3c AA'!AF66)</f>
        <v>-</v>
      </c>
      <c r="AD149" s="25"/>
    </row>
    <row r="150" spans="1:30" s="26" customFormat="1" ht="11.25" customHeight="1" x14ac:dyDescent="0.15">
      <c r="A150" s="207"/>
      <c r="B150" s="120" t="s">
        <v>246</v>
      </c>
      <c r="C150" s="120" t="s">
        <v>183</v>
      </c>
      <c r="D150" s="122" t="s">
        <v>124</v>
      </c>
      <c r="E150" s="119"/>
      <c r="F150" s="27"/>
      <c r="G150" s="117">
        <f>IF('3d PC'!G26="-","-",'3d PC'!G26)</f>
        <v>68.566257480138134</v>
      </c>
      <c r="H150" s="117">
        <f>'3d PC'!H26</f>
        <v>68.54600222473897</v>
      </c>
      <c r="I150" s="117">
        <f>'3d PC'!I26</f>
        <v>83.615283803952153</v>
      </c>
      <c r="J150" s="117">
        <f>'3d PC'!J26</f>
        <v>83.538465579558803</v>
      </c>
      <c r="K150" s="117">
        <f>'3d PC'!K26</f>
        <v>88.918520306163103</v>
      </c>
      <c r="L150" s="117">
        <f>'3d PC'!L26</f>
        <v>89.23326131407083</v>
      </c>
      <c r="M150" s="117">
        <f>'3d PC'!M26</f>
        <v>103.19313190317045</v>
      </c>
      <c r="N150" s="117">
        <f>'3d PC'!N26</f>
        <v>103.26238053200336</v>
      </c>
      <c r="O150" s="27"/>
      <c r="P150" s="117">
        <f>'3d PC'!P26</f>
        <v>103.26238053200336</v>
      </c>
      <c r="Q150" s="117">
        <f>'3d PC'!Q26</f>
        <v>110.39362986281387</v>
      </c>
      <c r="R150" s="117">
        <f>'3d PC'!R26</f>
        <v>111.70476541113041</v>
      </c>
      <c r="S150" s="117">
        <f>'3d PC'!S26</f>
        <v>114.9046356255967</v>
      </c>
      <c r="T150" s="117">
        <f>'3d PC'!T26</f>
        <v>114.42248377213858</v>
      </c>
      <c r="U150" s="117">
        <f>'3d PC'!U26</f>
        <v>121.06347608883701</v>
      </c>
      <c r="V150" s="117">
        <f>'3d PC'!V26</f>
        <v>120.47092116189678</v>
      </c>
      <c r="W150" s="117">
        <f>'3d PC'!W26</f>
        <v>126.58490194252974</v>
      </c>
      <c r="X150" s="27"/>
      <c r="Y150" s="117">
        <f>'3d PC'!Y26</f>
        <v>125.51006076203592</v>
      </c>
      <c r="Z150" s="117" t="str">
        <f>'3d PC'!Z26</f>
        <v>-</v>
      </c>
      <c r="AA150" s="117" t="str">
        <f>'3d PC'!AA26</f>
        <v>-</v>
      </c>
      <c r="AB150" s="117" t="str">
        <f>'3d PC'!AB26</f>
        <v>-</v>
      </c>
      <c r="AC150" s="117" t="str">
        <f>'3d PC'!AC26</f>
        <v>-</v>
      </c>
      <c r="AD150" s="25"/>
    </row>
    <row r="151" spans="1:30" s="26" customFormat="1" ht="11.25" customHeight="1" x14ac:dyDescent="0.15">
      <c r="A151" s="207"/>
      <c r="B151" s="120" t="s">
        <v>247</v>
      </c>
      <c r="C151" s="120" t="s">
        <v>184</v>
      </c>
      <c r="D151" s="122" t="s">
        <v>124</v>
      </c>
      <c r="E151" s="119"/>
      <c r="F151" s="27"/>
      <c r="G151" s="117">
        <f>IF('3e NC-Elec'!H40="-","-",'3e NC-Elec'!H40)</f>
        <v>121.21758563954305</v>
      </c>
      <c r="H151" s="117">
        <f>'3e NC-Elec'!I40</f>
        <v>121.97075928282472</v>
      </c>
      <c r="I151" s="117">
        <f>'3e NC-Elec'!J40</f>
        <v>126.71847162785441</v>
      </c>
      <c r="J151" s="117">
        <f>'3e NC-Elec'!K40</f>
        <v>126.15198349435502</v>
      </c>
      <c r="K151" s="117">
        <f>'3e NC-Elec'!L40</f>
        <v>119.60689069991193</v>
      </c>
      <c r="L151" s="117">
        <f>'3e NC-Elec'!M40</f>
        <v>120.50980587817759</v>
      </c>
      <c r="M151" s="117">
        <f>'3e NC-Elec'!N40</f>
        <v>117.59310327280225</v>
      </c>
      <c r="N151" s="117">
        <f>'3e NC-Elec'!O40</f>
        <v>117.19821729339398</v>
      </c>
      <c r="O151" s="27"/>
      <c r="P151" s="117">
        <f>'3e NC-Elec'!Q40</f>
        <v>117.19821729339398</v>
      </c>
      <c r="Q151" s="117">
        <f>'3e NC-Elec'!R40</f>
        <v>123.23637403721483</v>
      </c>
      <c r="R151" s="117">
        <f>'3e NC-Elec'!S40</f>
        <v>124.94307359762612</v>
      </c>
      <c r="S151" s="117">
        <f>'3e NC-Elec'!T40</f>
        <v>128.14007136188857</v>
      </c>
      <c r="T151" s="117">
        <f>'3e NC-Elec'!U40</f>
        <v>131.59930251104529</v>
      </c>
      <c r="U151" s="117">
        <f>'3e NC-Elec'!V40</f>
        <v>138.95385945208281</v>
      </c>
      <c r="V151" s="117">
        <f>'3e NC-Elec'!W40</f>
        <v>138.91608638410327</v>
      </c>
      <c r="W151" s="117">
        <f>'3e NC-Elec'!X40</f>
        <v>185.17119476728448</v>
      </c>
      <c r="X151" s="27"/>
      <c r="Y151" s="117">
        <f>'3e NC-Elec'!Z40</f>
        <v>190.56480104007002</v>
      </c>
      <c r="Z151" s="117" t="str">
        <f>'3e NC-Elec'!AA40</f>
        <v>-</v>
      </c>
      <c r="AA151" s="117" t="str">
        <f>'3e NC-Elec'!AB40</f>
        <v>-</v>
      </c>
      <c r="AB151" s="117" t="str">
        <f>'3e NC-Elec'!AC40</f>
        <v>-</v>
      </c>
      <c r="AC151" s="117" t="str">
        <f>'3e NC-Elec'!AD40</f>
        <v>-</v>
      </c>
      <c r="AD151" s="25"/>
    </row>
    <row r="152" spans="1:30" s="26" customFormat="1" ht="11.25" customHeight="1" x14ac:dyDescent="0.15">
      <c r="A152" s="207"/>
      <c r="B152" s="120" t="s">
        <v>248</v>
      </c>
      <c r="C152" s="120" t="s">
        <v>185</v>
      </c>
      <c r="D152" s="122" t="s">
        <v>124</v>
      </c>
      <c r="E152" s="119"/>
      <c r="F152" s="27"/>
      <c r="G152" s="117">
        <f>IF('3g CPIH'!C$17="-","-",'3h OC '!$E$8*('3g CPIH'!C$17/'3g CPIH'!$G$17))</f>
        <v>76.502677103718199</v>
      </c>
      <c r="H152" s="117">
        <f>IF('3g CPIH'!D$17="-","-",'3h OC '!$E$8*('3g CPIH'!D$17/'3g CPIH'!$G$17))</f>
        <v>76.655835616438353</v>
      </c>
      <c r="I152" s="117">
        <f>IF('3g CPIH'!E$17="-","-",'3h OC '!$E$8*('3g CPIH'!E$17/'3g CPIH'!$G$17))</f>
        <v>76.885573385518597</v>
      </c>
      <c r="J152" s="117">
        <f>IF('3g CPIH'!F$17="-","-",'3h OC '!$E$8*('3g CPIH'!F$17/'3g CPIH'!$G$17))</f>
        <v>77.345048923679059</v>
      </c>
      <c r="K152" s="117">
        <f>IF('3g CPIH'!G$17="-","-",'3h OC '!$E$8*('3g CPIH'!G$17/'3g CPIH'!$G$17))</f>
        <v>78.263999999999996</v>
      </c>
      <c r="L152" s="117">
        <f>IF('3g CPIH'!H$17="-","-",'3h OC '!$E$8*('3g CPIH'!H$17/'3g CPIH'!$G$17))</f>
        <v>79.259530332681024</v>
      </c>
      <c r="M152" s="117">
        <f>IF('3g CPIH'!I$17="-","-",'3h OC '!$E$8*('3g CPIH'!I$17/'3g CPIH'!$G$17))</f>
        <v>80.408219178082177</v>
      </c>
      <c r="N152" s="117">
        <f>IF('3g CPIH'!J$17="-","-",'3h OC '!$E$8*('3g CPIH'!J$17/'3g CPIH'!$G$17))</f>
        <v>81.097432485322898</v>
      </c>
      <c r="O152" s="27"/>
      <c r="P152" s="117">
        <f>IF('3g CPIH'!L$17="-","-",'3h OC '!$E$8*('3g CPIH'!L$17/'3g CPIH'!$G$17))</f>
        <v>81.097432485322898</v>
      </c>
      <c r="Q152" s="117">
        <f>IF('3g CPIH'!M$17="-","-",'3h OC '!$E$8*('3g CPIH'!M$17/'3g CPIH'!$G$17))</f>
        <v>82.016383561643835</v>
      </c>
      <c r="R152" s="117">
        <f>IF('3g CPIH'!N$17="-","-",'3h OC '!$E$8*('3g CPIH'!N$17/'3g CPIH'!$G$17))</f>
        <v>82.62901761252445</v>
      </c>
      <c r="S152" s="117">
        <f>IF('3g CPIH'!O$17="-","-",'3h OC '!$E$8*('3g CPIH'!O$17/'3g CPIH'!$G$17))</f>
        <v>83.088493150684926</v>
      </c>
      <c r="T152" s="117">
        <f>IF('3g CPIH'!P$17="-","-",'3h OC '!$E$8*('3g CPIH'!P$17/'3g CPIH'!$G$17))</f>
        <v>83.318230919765156</v>
      </c>
      <c r="U152" s="117">
        <f>IF('3g CPIH'!Q$17="-","-",'3h OC '!$E$8*('3g CPIH'!Q$17/'3g CPIH'!$G$17))</f>
        <v>83.777706457925632</v>
      </c>
      <c r="V152" s="117">
        <f>IF('3g CPIH'!R$17="-","-",'3h OC '!$E$8*('3g CPIH'!R$17/'3g CPIH'!$G$17))</f>
        <v>85.309291585127198</v>
      </c>
      <c r="W152" s="117">
        <f>IF('3g CPIH'!S$17="-","-",'3h OC '!$E$8*('3g CPIH'!S$17/'3g CPIH'!$G$17))</f>
        <v>87.836407045009793</v>
      </c>
      <c r="X152" s="27"/>
      <c r="Y152" s="117">
        <f>IF('3g CPIH'!U$17="-","-",'3h OC '!$E$8*('3g CPIH'!U$17/'3g CPIH'!$G$17))</f>
        <v>92.278003913894324</v>
      </c>
      <c r="Z152" s="117" t="str">
        <f>IF('3g CPIH'!V$17="-","-",'3h OC '!$E$8*('3g CPIH'!V$17/'3g CPIH'!$G$17))</f>
        <v>-</v>
      </c>
      <c r="AA152" s="117" t="str">
        <f>IF('3g CPIH'!W$17="-","-",'3h OC '!$E$8*('3g CPIH'!W$17/'3g CPIH'!$G$17))</f>
        <v>-</v>
      </c>
      <c r="AB152" s="117" t="str">
        <f>IF('3g CPIH'!X$17="-","-",'3h OC '!$E$8*('3g CPIH'!X$17/'3g CPIH'!$G$17))</f>
        <v>-</v>
      </c>
      <c r="AC152" s="117" t="str">
        <f>IF('3g CPIH'!Y$17="-","-",'3h OC '!$E$8*('3g CPIH'!Y$17/'3g CPIH'!$G$17))</f>
        <v>-</v>
      </c>
      <c r="AD152" s="25"/>
    </row>
    <row r="153" spans="1:30" s="26" customFormat="1" ht="11.25" customHeight="1" x14ac:dyDescent="0.15">
      <c r="A153" s="207"/>
      <c r="B153" s="120" t="s">
        <v>248</v>
      </c>
      <c r="C153" s="120" t="s">
        <v>186</v>
      </c>
      <c r="D153" s="122" t="s">
        <v>124</v>
      </c>
      <c r="E153" s="119"/>
      <c r="F153" s="27"/>
      <c r="G153" s="117" t="s">
        <v>249</v>
      </c>
      <c r="H153" s="117" t="s">
        <v>249</v>
      </c>
      <c r="I153" s="117" t="s">
        <v>249</v>
      </c>
      <c r="J153" s="117" t="s">
        <v>249</v>
      </c>
      <c r="K153" s="117">
        <f>IF('3i SMNCC'!G$50="-","-",'3i SMNCC'!G$50)</f>
        <v>0</v>
      </c>
      <c r="L153" s="117">
        <f>IF('3i SMNCC'!H$50="-","-",'3i SMNCC'!H$50)</f>
        <v>-0.18995111249132623</v>
      </c>
      <c r="M153" s="117">
        <f>IF('3i SMNCC'!I$50="-","-",'3i SMNCC'!I$50)</f>
        <v>2.3898870370752556</v>
      </c>
      <c r="N153" s="117">
        <f>IF('3i SMNCC'!J$50="-","-",'3i SMNCC'!J$50)</f>
        <v>11.485481460604181</v>
      </c>
      <c r="O153" s="27"/>
      <c r="P153" s="117">
        <f>IF('3i SMNCC'!L$50="-","-",'3i SMNCC'!L$50)</f>
        <v>11.485481460604181</v>
      </c>
      <c r="Q153" s="117">
        <f>IF('3i SMNCC'!M$50="-","-",'3i SMNCC'!M$50)</f>
        <v>13.905095596481768</v>
      </c>
      <c r="R153" s="117">
        <f>IF('3i SMNCC'!N$50="-","-",'3i SMNCC'!N$50)</f>
        <v>14.008016342776511</v>
      </c>
      <c r="S153" s="117">
        <f>IF('3i SMNCC'!O$50="-","-",'3i SMNCC'!O$50)</f>
        <v>16.592254432324484</v>
      </c>
      <c r="T153" s="117">
        <f>IF('3i SMNCC'!P$50="-","-",'3i SMNCC'!P$50)</f>
        <v>16.855736391237045</v>
      </c>
      <c r="U153" s="117">
        <f>IF('3i SMNCC'!Q$50="-","-",'3i SMNCC'!Q$50)</f>
        <v>16.48610584262476</v>
      </c>
      <c r="V153" s="117">
        <f>IF('3i SMNCC'!R$50="-","-",'3i SMNCC'!R$50)</f>
        <v>16.529685824397358</v>
      </c>
      <c r="W153" s="117">
        <f>IF('3i SMNCC'!S$50="-","-",'3i SMNCC'!S$50)</f>
        <v>15.149258026029946</v>
      </c>
      <c r="X153" s="27"/>
      <c r="Y153" s="117">
        <f>IF('3i SMNCC'!U$50="-","-",'3i SMNCC'!U$50)</f>
        <v>16.072618119862021</v>
      </c>
      <c r="Z153" s="117" t="str">
        <f>IF('3i SMNCC'!V$50="-","-",'3i SMNCC'!V$50)</f>
        <v>-</v>
      </c>
      <c r="AA153" s="117" t="str">
        <f>IF('3i SMNCC'!W$50="-","-",'3i SMNCC'!W$50)</f>
        <v>-</v>
      </c>
      <c r="AB153" s="117" t="str">
        <f>IF('3i SMNCC'!X$50="-","-",'3i SMNCC'!X$50)</f>
        <v>-</v>
      </c>
      <c r="AC153" s="117" t="str">
        <f>IF('3i SMNCC'!Y$50="-","-",'3i SMNCC'!Y$50)</f>
        <v>-</v>
      </c>
      <c r="AD153" s="25"/>
    </row>
    <row r="154" spans="1:30" s="26" customFormat="1" ht="11.25" customHeight="1" x14ac:dyDescent="0.15">
      <c r="A154" s="207"/>
      <c r="B154" s="120" t="s">
        <v>248</v>
      </c>
      <c r="C154" s="120" t="s">
        <v>187</v>
      </c>
      <c r="D154" s="122" t="s">
        <v>124</v>
      </c>
      <c r="E154" s="119"/>
      <c r="F154" s="27"/>
      <c r="G154" s="117">
        <f>IF('3g CPIH'!C$17="-","-",'3j PAAC PAP'!$G$10*('3g CPIH'!C$17/'3g CPIH'!$G$17))</f>
        <v>3.3460635029354204</v>
      </c>
      <c r="H154" s="117">
        <f>IF('3g CPIH'!D$17="-","-",'3j PAAC PAP'!$G$10*('3g CPIH'!D$17/'3g CPIH'!$G$17))</f>
        <v>3.3527623287671227</v>
      </c>
      <c r="I154" s="117">
        <f>IF('3g CPIH'!E$17="-","-",'3j PAAC PAP'!$G$10*('3g CPIH'!E$17/'3g CPIH'!$G$17))</f>
        <v>3.3628105675146771</v>
      </c>
      <c r="J154" s="117">
        <f>IF('3g CPIH'!F$17="-","-",'3j PAAC PAP'!$G$10*('3g CPIH'!F$17/'3g CPIH'!$G$17))</f>
        <v>3.3829070450097847</v>
      </c>
      <c r="K154" s="117">
        <f>IF('3g CPIH'!G$17="-","-",'3j PAAC PAP'!$G$10*('3g CPIH'!G$17/'3g CPIH'!$G$17))</f>
        <v>3.4230999999999998</v>
      </c>
      <c r="L154" s="117">
        <f>IF('3g CPIH'!H$17="-","-",'3j PAAC PAP'!$G$10*('3g CPIH'!H$17/'3g CPIH'!$G$17))</f>
        <v>3.4666423679060667</v>
      </c>
      <c r="M154" s="117">
        <f>IF('3g CPIH'!I$17="-","-",'3j PAAC PAP'!$G$10*('3g CPIH'!I$17/'3g CPIH'!$G$17))</f>
        <v>3.516883561643835</v>
      </c>
      <c r="N154" s="117">
        <f>IF('3g CPIH'!J$17="-","-",'3j PAAC PAP'!$G$10*('3g CPIH'!J$17/'3g CPIH'!$G$17))</f>
        <v>3.547028277886497</v>
      </c>
      <c r="O154" s="27"/>
      <c r="P154" s="117">
        <f>IF('3g CPIH'!L$17="-","-",'3j PAAC PAP'!$G$10*('3g CPIH'!L$17/'3g CPIH'!$G$17))</f>
        <v>3.547028277886497</v>
      </c>
      <c r="Q154" s="117">
        <f>IF('3g CPIH'!M$17="-","-",'3j PAAC PAP'!$G$10*('3g CPIH'!M$17/'3g CPIH'!$G$17))</f>
        <v>3.5872212328767121</v>
      </c>
      <c r="R154" s="117">
        <f>IF('3g CPIH'!N$17="-","-",'3j PAAC PAP'!$G$10*('3g CPIH'!N$17/'3g CPIH'!$G$17))</f>
        <v>3.6140165362035224</v>
      </c>
      <c r="S154" s="117">
        <f>IF('3g CPIH'!O$17="-","-",'3j PAAC PAP'!$G$10*('3g CPIH'!O$17/'3g CPIH'!$G$17))</f>
        <v>3.6341130136986299</v>
      </c>
      <c r="T154" s="117">
        <f>IF('3g CPIH'!P$17="-","-",'3j PAAC PAP'!$G$10*('3g CPIH'!P$17/'3g CPIH'!$G$17))</f>
        <v>3.6441612524461835</v>
      </c>
      <c r="U154" s="117">
        <f>IF('3g CPIH'!Q$17="-","-",'3j PAAC PAP'!$G$10*('3g CPIH'!Q$17/'3g CPIH'!$G$17))</f>
        <v>3.6642577299412915</v>
      </c>
      <c r="V154" s="117">
        <f>IF('3g CPIH'!R$17="-","-",'3j PAAC PAP'!$G$10*('3g CPIH'!R$17/'3g CPIH'!$G$17))</f>
        <v>3.7312459882583173</v>
      </c>
      <c r="W154" s="117">
        <f>IF('3g CPIH'!S$17="-","-",'3j PAAC PAP'!$G$10*('3g CPIH'!S$17/'3g CPIH'!$G$17))</f>
        <v>3.8417766144814092</v>
      </c>
      <c r="X154" s="27"/>
      <c r="Y154" s="117">
        <f>IF('3g CPIH'!U$17="-","-",'3j PAAC PAP'!$G$10*('3g CPIH'!U$17/'3g CPIH'!$G$17))</f>
        <v>4.0360425636007822</v>
      </c>
      <c r="Z154" s="117" t="str">
        <f>IF('3g CPIH'!V$17="-","-",'3j PAAC PAP'!$G$10*('3g CPIH'!V$17/'3g CPIH'!$G$17))</f>
        <v>-</v>
      </c>
      <c r="AA154" s="117" t="str">
        <f>IF('3g CPIH'!W$17="-","-",'3j PAAC PAP'!$G$10*('3g CPIH'!W$17/'3g CPIH'!$G$17))</f>
        <v>-</v>
      </c>
      <c r="AB154" s="117" t="str">
        <f>IF('3g CPIH'!X$17="-","-",'3j PAAC PAP'!$G$10*('3g CPIH'!X$17/'3g CPIH'!$G$17))</f>
        <v>-</v>
      </c>
      <c r="AC154" s="117" t="str">
        <f>IF('3g CPIH'!Y$17="-","-",'3j PAAC PAP'!$G$10*('3g CPIH'!Y$17/'3g CPIH'!$G$17))</f>
        <v>-</v>
      </c>
      <c r="AD154" s="25"/>
    </row>
    <row r="155" spans="1:30" s="26" customFormat="1" ht="11.25" x14ac:dyDescent="0.15">
      <c r="A155" s="207"/>
      <c r="B155" s="120" t="s">
        <v>248</v>
      </c>
      <c r="C155" s="120" t="s">
        <v>188</v>
      </c>
      <c r="D155" s="122" t="s">
        <v>124</v>
      </c>
      <c r="E155" s="119"/>
      <c r="F155" s="27"/>
      <c r="G155" s="117">
        <f>IF(G147="-","-",SUM(G147:G153)*'3j PAAC PAP'!$G$28)</f>
        <v>2.2259490542948304</v>
      </c>
      <c r="H155" s="117">
        <f>IF(H147="-","-",SUM(H147:H153)*'3j PAAC PAP'!$G$28)</f>
        <v>2.1332121867820422</v>
      </c>
      <c r="I155" s="117">
        <f>IF(I147="-","-",SUM(I147:I153)*'3j PAAC PAP'!$G$28)</f>
        <v>2.1626852784591546</v>
      </c>
      <c r="J155" s="117">
        <f>IF(J147="-","-",SUM(J147:J153)*'3j PAAC PAP'!$G$28)</f>
        <v>2.1199051412143559</v>
      </c>
      <c r="K155" s="117">
        <f>IF(K147="-","-",SUM(K147:K153)*'3j PAAC PAP'!$G$28)</f>
        <v>2.2897899881367798</v>
      </c>
      <c r="L155" s="117">
        <f>IF(L147="-","-",SUM(L147:L153)*'3j PAAC PAP'!$G$28)</f>
        <v>2.2611810534195858</v>
      </c>
      <c r="M155" s="117">
        <f>IF(M147="-","-",SUM(M147:M153)*'3j PAAC PAP'!$G$28)</f>
        <v>2.4460618875007145</v>
      </c>
      <c r="N155" s="117">
        <f>IF(N147="-","-",SUM(N147:N153)*'3j PAAC PAP'!$G$28)</f>
        <v>2.5735412929256731</v>
      </c>
      <c r="O155" s="27"/>
      <c r="P155" s="117">
        <f>IF(P147="-","-",SUM(P147:P153)*'3j PAAC PAP'!$G$28)</f>
        <v>2.5735412929256731</v>
      </c>
      <c r="Q155" s="117">
        <f>IF(Q147="-","-",SUM(Q147:Q153)*'3j PAAC PAP'!$G$28)</f>
        <v>2.8590944030469436</v>
      </c>
      <c r="R155" s="117">
        <f>IF(R147="-","-",SUM(R147:R153)*'3j PAAC PAP'!$G$28)</f>
        <v>2.7626575417214903</v>
      </c>
      <c r="S155" s="117">
        <f>IF(S147="-","-",SUM(S147:S153)*'3j PAAC PAP'!$G$28)</f>
        <v>2.7914406765605602</v>
      </c>
      <c r="T155" s="117">
        <f>IF(T147="-","-",SUM(T147:T153)*'3j PAAC PAP'!$G$28)</f>
        <v>2.7035071844028242</v>
      </c>
      <c r="U155" s="117">
        <f>IF(U147="-","-",SUM(U147:U153)*'3j PAAC PAP'!$G$28)</f>
        <v>2.9420059686943469</v>
      </c>
      <c r="V155" s="117">
        <f>IF(V147="-","-",SUM(V147:V153)*'3j PAAC PAP'!$G$28)</f>
        <v>3.1952947878243569</v>
      </c>
      <c r="W155" s="117">
        <f>IF(W147="-","-",SUM(W147:W153)*'3j PAAC PAP'!$G$28)</f>
        <v>4.5543515177607148</v>
      </c>
      <c r="X155" s="27"/>
      <c r="Y155" s="117">
        <f>IF(Y147="-","-",SUM(Y147:Y153)*'3j PAAC PAP'!$G$28)</f>
        <v>7.8132559190156377</v>
      </c>
      <c r="Z155" s="117" t="str">
        <f>IF(Z147="-","-",SUM(Z147:Z153)*'3j PAAC PAP'!$G$28)</f>
        <v>-</v>
      </c>
      <c r="AA155" s="117" t="str">
        <f>IF(AA147="-","-",SUM(AA147:AA153)*'3j PAAC PAP'!$G$28)</f>
        <v>-</v>
      </c>
      <c r="AB155" s="117" t="str">
        <f>IF(AB147="-","-",SUM(AB147:AB153)*'3j PAAC PAP'!$G$28)</f>
        <v>-</v>
      </c>
      <c r="AC155" s="117" t="str">
        <f>IF(AC147="-","-",SUM(AC147:AC153)*'3j PAAC PAP'!$G$28)</f>
        <v>-</v>
      </c>
      <c r="AD155" s="25"/>
    </row>
    <row r="156" spans="1:30" s="26" customFormat="1" ht="11.25" x14ac:dyDescent="0.15">
      <c r="A156" s="207"/>
      <c r="B156" s="120" t="s">
        <v>189</v>
      </c>
      <c r="C156" s="120" t="s">
        <v>250</v>
      </c>
      <c r="D156" s="122" t="s">
        <v>124</v>
      </c>
      <c r="E156" s="161"/>
      <c r="F156" s="27"/>
      <c r="G156" s="117">
        <f>IF(G147="-","-",SUM(G147:G155)*'3k EBIT'!$E$8)</f>
        <v>8.9897030992377474</v>
      </c>
      <c r="H156" s="117">
        <f>IF(H147="-","-",SUM(H147:H155)*'3k EBIT'!$E$8)</f>
        <v>8.6180062962372208</v>
      </c>
      <c r="I156" s="117">
        <f>IF(I147="-","-",SUM(I147:I155)*'3k EBIT'!$E$8)</f>
        <v>8.7363726599924743</v>
      </c>
      <c r="J156" s="117">
        <f>IF(J147="-","-",SUM(J147:J155)*'3k EBIT'!$E$8)</f>
        <v>8.5652358160395288</v>
      </c>
      <c r="K156" s="117">
        <f>IF(K147="-","-",SUM(K147:K155)*'3k EBIT'!$E$8)</f>
        <v>9.2471640415541696</v>
      </c>
      <c r="L156" s="117">
        <f>IF(L147="-","-",SUM(L147:L155)*'3k EBIT'!$E$8)</f>
        <v>9.133300440066785</v>
      </c>
      <c r="M156" s="117">
        <f>IF(M147="-","-",SUM(M147:M155)*'3k EBIT'!$E$8)</f>
        <v>9.8755493791924156</v>
      </c>
      <c r="N156" s="117">
        <f>IF(N147="-","-",SUM(N147:N155)*'3k EBIT'!$E$8)</f>
        <v>10.387259252713342</v>
      </c>
      <c r="O156" s="27"/>
      <c r="P156" s="117">
        <f>IF(P147="-","-",SUM(P147:P155)*'3k EBIT'!$E$8)</f>
        <v>10.387259252713342</v>
      </c>
      <c r="Q156" s="117">
        <f>IF(Q147="-","-",SUM(Q147:Q155)*'3k EBIT'!$E$8)</f>
        <v>11.532956979228576</v>
      </c>
      <c r="R156" s="117">
        <f>IF(R147="-","-",SUM(R147:R155)*'3k EBIT'!$E$8)</f>
        <v>11.146814356392886</v>
      </c>
      <c r="S156" s="117">
        <f>IF(S147="-","-",SUM(S147:S155)*'3k EBIT'!$E$8)</f>
        <v>11.26260896681174</v>
      </c>
      <c r="T156" s="117">
        <f>IF(T147="-","-",SUM(T147:T155)*'3k EBIT'!$E$8)</f>
        <v>10.910236069049191</v>
      </c>
      <c r="U156" s="117">
        <f>IF(U147="-","-",SUM(U147:U155)*'3k EBIT'!$E$8)</f>
        <v>11.866881224023892</v>
      </c>
      <c r="V156" s="117">
        <f>IF(V147="-","-",SUM(V147:V155)*'3k EBIT'!$E$8)</f>
        <v>12.883734916778394</v>
      </c>
      <c r="W156" s="117">
        <f>IF(W147="-","-",SUM(W147:W155)*'3k EBIT'!$E$8)</f>
        <v>18.334985430099859</v>
      </c>
      <c r="X156" s="27"/>
      <c r="Y156" s="117">
        <f>IF(Y147="-","-",SUM(Y147:Y155)*'3k EBIT'!$E$8)</f>
        <v>31.405257542532304</v>
      </c>
      <c r="Z156" s="117" t="str">
        <f>IF(Z147="-","-",SUM(Z147:Z155)*'3k EBIT'!$E$8)</f>
        <v>-</v>
      </c>
      <c r="AA156" s="117" t="str">
        <f>IF(AA147="-","-",SUM(AA147:AA155)*'3k EBIT'!$E$8)</f>
        <v>-</v>
      </c>
      <c r="AB156" s="117" t="str">
        <f>IF(AB147="-","-",SUM(AB147:AB155)*'3k EBIT'!$E$8)</f>
        <v>-</v>
      </c>
      <c r="AC156" s="117" t="str">
        <f>IF(AC147="-","-",SUM(AC147:AC155)*'3k EBIT'!$E$8)</f>
        <v>-</v>
      </c>
      <c r="AD156" s="25"/>
    </row>
    <row r="157" spans="1:30" s="26" customFormat="1" ht="11.25" x14ac:dyDescent="0.15">
      <c r="A157" s="207"/>
      <c r="B157" s="120" t="s">
        <v>251</v>
      </c>
      <c r="C157" s="156" t="s">
        <v>252</v>
      </c>
      <c r="D157" s="122" t="s">
        <v>124</v>
      </c>
      <c r="E157" s="122"/>
      <c r="F157" s="27"/>
      <c r="G157" s="117">
        <f>IF(G147="-","-",SUM(G147:G150,G152:G156)*'3l HAP'!$E$9)</f>
        <v>5.1525264186883497</v>
      </c>
      <c r="H157" s="117">
        <f>IF(H147="-","-",SUM(H147:H150,H152:H156)*'3l HAP'!$E$9)</f>
        <v>4.8550775904879089</v>
      </c>
      <c r="I157" s="117">
        <f>IF(I147="-","-",SUM(I147:I150,I152:I156)*'3l HAP'!$E$9)</f>
        <v>4.8767769243559069</v>
      </c>
      <c r="J157" s="117">
        <f>IF(J147="-","-",SUM(J147:J150,J152:J156)*'3l HAP'!$E$9)</f>
        <v>4.7531964825203215</v>
      </c>
      <c r="K157" s="117">
        <f>IF(K147="-","-",SUM(K147:K150,K152:K156)*'3l HAP'!$E$9)</f>
        <v>5.3745025032710378</v>
      </c>
      <c r="L157" s="117">
        <f>IF(L147="-","-",SUM(L147:L150,L152:L156)*'3l HAP'!$E$9)</f>
        <v>5.2735420642099147</v>
      </c>
      <c r="M157" s="117">
        <f>IF(M147="-","-",SUM(M147:M150,M152:M156)*'3l HAP'!$E$9)</f>
        <v>5.8882066770019064</v>
      </c>
      <c r="N157" s="117">
        <f>IF(N147="-","-",SUM(N147:N150,N152:N156)*'3l HAP'!$E$9)</f>
        <v>6.2883008954503108</v>
      </c>
      <c r="O157" s="27"/>
      <c r="P157" s="117">
        <f>IF(P147="-","-",SUM(P147:P150,P152:P156)*'3l HAP'!$E$9)</f>
        <v>6.2883008954503108</v>
      </c>
      <c r="Q157" s="117">
        <f>IF(Q147="-","-",SUM(Q147:Q150,Q152:Q156)*'3l HAP'!$E$9)</f>
        <v>7.082746426000945</v>
      </c>
      <c r="R157" s="117">
        <f>IF(R147="-","-",SUM(R147:R150,R152:R156)*'3l HAP'!$E$9)</f>
        <v>6.7602053848033075</v>
      </c>
      <c r="S157" s="117">
        <f>IF(S147="-","-",SUM(S147:S150,S152:S156)*'3l HAP'!$E$9)</f>
        <v>6.8026269926880278</v>
      </c>
      <c r="T157" s="117">
        <f>IF(T147="-","-",SUM(T147:T150,T152:T156)*'3l HAP'!$E$9)</f>
        <v>6.4804493649508004</v>
      </c>
      <c r="U157" s="117">
        <f>IF(U147="-","-",SUM(U147:U150,U152:U156)*'3l HAP'!$E$9)</f>
        <v>7.1099416088124423</v>
      </c>
      <c r="V157" s="117">
        <f>IF(V147="-","-",SUM(V147:V150,V152:V156)*'3l HAP'!$E$9)</f>
        <v>7.8940603688373052</v>
      </c>
      <c r="W157" s="117">
        <f>IF(W147="-","-",SUM(W147:W150,W152:W156)*'3l HAP'!$E$9)</f>
        <v>11.417456474320016</v>
      </c>
      <c r="X157" s="27"/>
      <c r="Y157" s="117">
        <f>IF(Y147="-","-",SUM(Y147:Y150,Y152:Y156)*'3l HAP'!$E$9)</f>
        <v>21.41016105096644</v>
      </c>
      <c r="Z157" s="117" t="str">
        <f>IF(Z147="-","-",SUM(Z147:Z150,Z152:Z156)*'3l HAP'!$E$9)</f>
        <v>-</v>
      </c>
      <c r="AA157" s="117" t="str">
        <f>IF(AA147="-","-",SUM(AA147:AA150,AA152:AA156)*'3l HAP'!$E$9)</f>
        <v>-</v>
      </c>
      <c r="AB157" s="117" t="str">
        <f>IF(AB147="-","-",SUM(AB147:AB150,AB152:AB156)*'3l HAP'!$E$9)</f>
        <v>-</v>
      </c>
      <c r="AC157" s="117" t="str">
        <f>IF(AC147="-","-",SUM(AC147:AC150,AC152:AC156)*'3l HAP'!$E$9)</f>
        <v>-</v>
      </c>
      <c r="AD157" s="25"/>
    </row>
    <row r="158" spans="1:30" s="26" customFormat="1" ht="11.25" customHeight="1" x14ac:dyDescent="0.15">
      <c r="A158" s="207"/>
      <c r="B158" s="120" t="s">
        <v>253</v>
      </c>
      <c r="C158" s="120" t="str">
        <f>B158&amp;"_"&amp;D158</f>
        <v>Total_Yorkshire</v>
      </c>
      <c r="D158" s="122" t="s">
        <v>124</v>
      </c>
      <c r="E158" s="161"/>
      <c r="F158" s="27"/>
      <c r="G158" s="117">
        <f t="shared" ref="G158:N158" si="33">IF(G147="-","-",SUM(G147:G157))</f>
        <v>478.29459936704563</v>
      </c>
      <c r="H158" s="117">
        <f t="shared" si="33"/>
        <v>458.43416898777951</v>
      </c>
      <c r="I158" s="117">
        <f t="shared" si="33"/>
        <v>464.68567436710725</v>
      </c>
      <c r="J158" s="117">
        <f t="shared" si="33"/>
        <v>455.55489533240581</v>
      </c>
      <c r="K158" s="117">
        <f t="shared" si="33"/>
        <v>492.06714576592037</v>
      </c>
      <c r="L158" s="117">
        <f t="shared" si="33"/>
        <v>485.9733666712936</v>
      </c>
      <c r="M158" s="117">
        <f t="shared" si="33"/>
        <v>525.6537487860794</v>
      </c>
      <c r="N158" s="117">
        <f t="shared" si="33"/>
        <v>552.98593048652288</v>
      </c>
      <c r="O158" s="27"/>
      <c r="P158" s="117">
        <f t="shared" ref="P158:W158" si="34">IF(P147="-","-",SUM(P147:P157))</f>
        <v>552.98593048652288</v>
      </c>
      <c r="Q158" s="117">
        <f t="shared" si="34"/>
        <v>614.08023145296693</v>
      </c>
      <c r="R158" s="117">
        <f t="shared" si="34"/>
        <v>593.43440286763587</v>
      </c>
      <c r="S158" s="117">
        <f t="shared" si="34"/>
        <v>599.57127513813157</v>
      </c>
      <c r="T158" s="117">
        <f t="shared" si="34"/>
        <v>580.70316318333869</v>
      </c>
      <c r="U158" s="117">
        <f t="shared" si="34"/>
        <v>631.68237962878288</v>
      </c>
      <c r="V158" s="117">
        <f t="shared" si="34"/>
        <v>685.98509169094382</v>
      </c>
      <c r="W158" s="117">
        <f t="shared" si="34"/>
        <v>976.41629104216565</v>
      </c>
      <c r="X158" s="27"/>
      <c r="Y158" s="117">
        <f t="shared" ref="Y158:AC158" si="35">IF(Y147="-","-",SUM(Y147:Y157))</f>
        <v>1674.3177700253609</v>
      </c>
      <c r="Z158" s="117" t="str">
        <f t="shared" si="35"/>
        <v>-</v>
      </c>
      <c r="AA158" s="117" t="str">
        <f t="shared" si="35"/>
        <v>-</v>
      </c>
      <c r="AB158" s="117" t="str">
        <f t="shared" si="35"/>
        <v>-</v>
      </c>
      <c r="AC158" s="117" t="str">
        <f t="shared" si="35"/>
        <v>-</v>
      </c>
      <c r="AD158" s="25"/>
    </row>
    <row r="159" spans="1:30" s="26" customFormat="1" ht="11.25" customHeight="1" x14ac:dyDescent="0.15">
      <c r="A159" s="207"/>
      <c r="B159" s="123" t="s">
        <v>244</v>
      </c>
      <c r="C159" s="123" t="s">
        <v>180</v>
      </c>
      <c r="D159" s="121" t="s">
        <v>127</v>
      </c>
      <c r="E159" s="160"/>
      <c r="F159" s="27"/>
      <c r="G159" s="35">
        <f>IF('3a DF'!H131="-","-",'3a DF'!H131)</f>
        <v>190.94557389943145</v>
      </c>
      <c r="H159" s="35">
        <f>'3a DF'!I131</f>
        <v>171.06557389943146</v>
      </c>
      <c r="I159" s="35">
        <f>'3a DF'!J131</f>
        <v>156.99648067315275</v>
      </c>
      <c r="J159" s="35">
        <f>'3a DF'!K131</f>
        <v>148.41857258688037</v>
      </c>
      <c r="K159" s="35">
        <f>'3a DF'!L131</f>
        <v>180.20426537843534</v>
      </c>
      <c r="L159" s="35">
        <f>'3a DF'!M131</f>
        <v>172.43054634286187</v>
      </c>
      <c r="M159" s="35">
        <f>'3a DF'!N131</f>
        <v>188.81027407111463</v>
      </c>
      <c r="N159" s="35">
        <f>'3a DF'!O131</f>
        <v>206.20853315037743</v>
      </c>
      <c r="O159" s="27"/>
      <c r="P159" s="35">
        <f>'3a DF'!Q131</f>
        <v>206.20853315037743</v>
      </c>
      <c r="Q159" s="35">
        <f>'3a DF'!R131</f>
        <v>244.78217813241142</v>
      </c>
      <c r="R159" s="35">
        <f>'3a DF'!S131</f>
        <v>221.23103241222287</v>
      </c>
      <c r="S159" s="35">
        <f>'3a DF'!T131</f>
        <v>212.69844261783197</v>
      </c>
      <c r="T159" s="35">
        <f>'3a DF'!U131</f>
        <v>185.71286837945848</v>
      </c>
      <c r="U159" s="35">
        <f>'3a DF'!V131</f>
        <v>221.40563408013185</v>
      </c>
      <c r="V159" s="35">
        <f>'3a DF'!W131</f>
        <v>277.81078422466982</v>
      </c>
      <c r="W159" s="35">
        <f>'3a DF'!X131</f>
        <v>519.89727907086274</v>
      </c>
      <c r="X159" s="27"/>
      <c r="Y159" s="35">
        <f>'3a DF'!Z131</f>
        <v>1165.5093612472613</v>
      </c>
      <c r="Z159" s="35" t="str">
        <f>'3a DF'!AA131</f>
        <v>-</v>
      </c>
      <c r="AA159" s="35" t="str">
        <f>'3a DF'!AB131</f>
        <v>-</v>
      </c>
      <c r="AB159" s="35" t="str">
        <f>'3a DF'!AC131</f>
        <v>-</v>
      </c>
      <c r="AC159" s="35" t="str">
        <f>'3a DF'!AD131</f>
        <v>-</v>
      </c>
      <c r="AD159" s="25"/>
    </row>
    <row r="160" spans="1:30" s="26" customFormat="1" ht="11.25" customHeight="1" x14ac:dyDescent="0.15">
      <c r="A160" s="207"/>
      <c r="B160" s="123" t="s">
        <v>244</v>
      </c>
      <c r="C160" s="123" t="s">
        <v>181</v>
      </c>
      <c r="D160" s="121" t="s">
        <v>127</v>
      </c>
      <c r="E160" s="160"/>
      <c r="F160" s="27"/>
      <c r="G160" s="35">
        <f>IF('3b CM'!G26="-","-",'3b CM'!G26)</f>
        <v>5.699433111382092E-2</v>
      </c>
      <c r="H160" s="35">
        <f>'3b CM'!H26</f>
        <v>8.5491496670731373E-2</v>
      </c>
      <c r="I160" s="35">
        <f>'3b CM'!I26</f>
        <v>0.26920342932824498</v>
      </c>
      <c r="J160" s="35">
        <f>'3b CM'!J26</f>
        <v>0.27376647994897541</v>
      </c>
      <c r="K160" s="35">
        <f>'3b CM'!K26</f>
        <v>3.5162001540145398</v>
      </c>
      <c r="L160" s="35">
        <f>'3b CM'!L26</f>
        <v>3.411069454584279</v>
      </c>
      <c r="M160" s="35">
        <f>'3b CM'!M26</f>
        <v>11.796224299080484</v>
      </c>
      <c r="N160" s="35">
        <f>'3b CM'!N26</f>
        <v>11.213826361017571</v>
      </c>
      <c r="O160" s="27"/>
      <c r="P160" s="35">
        <f>'3b CM'!P26</f>
        <v>11.213826361017571</v>
      </c>
      <c r="Q160" s="35">
        <f>'3b CM'!Q26</f>
        <v>15.043725244660884</v>
      </c>
      <c r="R160" s="35">
        <f>'3b CM'!R26</f>
        <v>14.975042557017401</v>
      </c>
      <c r="S160" s="35">
        <f>'3b CM'!S26</f>
        <v>17.81652010215473</v>
      </c>
      <c r="T160" s="35">
        <f>'3b CM'!T26</f>
        <v>18.886863590805135</v>
      </c>
      <c r="U160" s="35">
        <f>'3b CM'!U26</f>
        <v>14.373497403545668</v>
      </c>
      <c r="V160" s="35">
        <f>'3b CM'!V26</f>
        <v>14.742481122034583</v>
      </c>
      <c r="W160" s="35">
        <f>'3b CM'!W26</f>
        <v>9.3626918682737088</v>
      </c>
      <c r="X160" s="27"/>
      <c r="Y160" s="35">
        <f>'3b CM'!Y26</f>
        <v>11.862715507282715</v>
      </c>
      <c r="Z160" s="35" t="str">
        <f>'3b CM'!Z26</f>
        <v>-</v>
      </c>
      <c r="AA160" s="35" t="str">
        <f>'3b CM'!AA26</f>
        <v>-</v>
      </c>
      <c r="AB160" s="35" t="str">
        <f>'3b CM'!AB26</f>
        <v>-</v>
      </c>
      <c r="AC160" s="35" t="str">
        <f>'3b CM'!AC26</f>
        <v>-</v>
      </c>
      <c r="AD160" s="25"/>
    </row>
    <row r="161" spans="1:30" s="26" customFormat="1" ht="11.25" customHeight="1" x14ac:dyDescent="0.15">
      <c r="A161" s="207"/>
      <c r="B161" s="123" t="s">
        <v>245</v>
      </c>
      <c r="C161" s="123" t="s">
        <v>182</v>
      </c>
      <c r="D161" s="121" t="s">
        <v>127</v>
      </c>
      <c r="E161" s="160"/>
      <c r="F161" s="27"/>
      <c r="G161" s="35" t="str">
        <f>IF('3c AA'!J67="-","-",'3c AA'!J67)</f>
        <v>-</v>
      </c>
      <c r="H161" s="35" t="str">
        <f>IF('3c AA'!K67="-","-",'3c AA'!K67)</f>
        <v>-</v>
      </c>
      <c r="I161" s="35" t="str">
        <f>IF('3c AA'!L67="-","-",'3c AA'!L67)</f>
        <v>-</v>
      </c>
      <c r="J161" s="35" t="str">
        <f>IF('3c AA'!M67="-","-",'3c AA'!M67)</f>
        <v>-</v>
      </c>
      <c r="K161" s="35" t="str">
        <f>IF('3c AA'!N67="-","-",'3c AA'!N67)</f>
        <v>-</v>
      </c>
      <c r="L161" s="35" t="str">
        <f>IF('3c AA'!O67="-","-",'3c AA'!O67)</f>
        <v>-</v>
      </c>
      <c r="M161" s="35" t="str">
        <f>IF('3c AA'!P67="-","-",'3c AA'!P67)</f>
        <v>-</v>
      </c>
      <c r="N161" s="35" t="str">
        <f>IF('3c AA'!Q67="-","-",'3c AA'!Q67)</f>
        <v>-</v>
      </c>
      <c r="O161" s="27"/>
      <c r="P161" s="35" t="str">
        <f>IF('3c AA'!S67="-","-",'3c AA'!S67)</f>
        <v>-</v>
      </c>
      <c r="Q161" s="35" t="str">
        <f>IF('3c AA'!T67="-","-",'3c AA'!T67)</f>
        <v>-</v>
      </c>
      <c r="R161" s="35" t="str">
        <f>IF('3c AA'!U67="-","-",'3c AA'!U67)</f>
        <v>-</v>
      </c>
      <c r="S161" s="35" t="str">
        <f>IF('3c AA'!V67="-","-",'3c AA'!V67)</f>
        <v>-</v>
      </c>
      <c r="T161" s="35">
        <f>IF('3c AA'!W67="-","-",'3c AA'!W67)</f>
        <v>4.5677513878976033</v>
      </c>
      <c r="U161" s="35">
        <f>IF('3c AA'!X67="-","-",'3c AA'!X67)</f>
        <v>9.9756950960531068</v>
      </c>
      <c r="V161" s="35">
        <f>IF('3c AA'!Y67="-","-",'3c AA'!Y67)</f>
        <v>4.43</v>
      </c>
      <c r="W161" s="35" t="str">
        <f>IF('3c AA'!Z67="-","-",'3c AA'!Z67)</f>
        <v>-</v>
      </c>
      <c r="X161" s="27"/>
      <c r="Y161" s="35">
        <f>IF('3c AA'!AB67="-","-",'3c AA'!AB67)</f>
        <v>20.92209552243553</v>
      </c>
      <c r="Z161" s="35" t="str">
        <f>IF('3c AA'!AC67="-","-",'3c AA'!AC67)</f>
        <v>-</v>
      </c>
      <c r="AA161" s="35" t="str">
        <f>IF('3c AA'!AD67="-","-",'3c AA'!AD67)</f>
        <v>-</v>
      </c>
      <c r="AB161" s="35" t="str">
        <f>IF('3c AA'!AE67="-","-",'3c AA'!AE67)</f>
        <v>-</v>
      </c>
      <c r="AC161" s="35" t="str">
        <f>IF('3c AA'!AF67="-","-",'3c AA'!AF67)</f>
        <v>-</v>
      </c>
      <c r="AD161" s="25"/>
    </row>
    <row r="162" spans="1:30" s="26" customFormat="1" ht="11.25" customHeight="1" x14ac:dyDescent="0.15">
      <c r="A162" s="207"/>
      <c r="B162" s="123" t="s">
        <v>246</v>
      </c>
      <c r="C162" s="123" t="s">
        <v>183</v>
      </c>
      <c r="D162" s="121" t="s">
        <v>127</v>
      </c>
      <c r="E162" s="160"/>
      <c r="F162" s="27"/>
      <c r="G162" s="35">
        <f>IF('3d PC'!G27="-","-",'3d PC'!G27)</f>
        <v>68.561272633346178</v>
      </c>
      <c r="H162" s="35">
        <f>'3d PC'!H27</f>
        <v>68.541097316910879</v>
      </c>
      <c r="I162" s="35">
        <f>'3d PC'!I27</f>
        <v>83.610261178336188</v>
      </c>
      <c r="J162" s="35">
        <f>'3d PC'!J27</f>
        <v>83.533225355384204</v>
      </c>
      <c r="K162" s="35">
        <f>'3d PC'!K27</f>
        <v>88.913185757953372</v>
      </c>
      <c r="L162" s="35">
        <f>'3d PC'!L27</f>
        <v>89.228024035242527</v>
      </c>
      <c r="M162" s="35">
        <f>'3d PC'!M27</f>
        <v>103.20172610134659</v>
      </c>
      <c r="N162" s="35">
        <f>'3d PC'!N27</f>
        <v>103.27116370474258</v>
      </c>
      <c r="O162" s="27"/>
      <c r="P162" s="35">
        <f>'3d PC'!P27</f>
        <v>103.27116370474258</v>
      </c>
      <c r="Q162" s="35">
        <f>'3d PC'!Q27</f>
        <v>110.40261218544866</v>
      </c>
      <c r="R162" s="35">
        <f>'3d PC'!R27</f>
        <v>111.71407723629213</v>
      </c>
      <c r="S162" s="35">
        <f>'3d PC'!S27</f>
        <v>114.90968574928812</v>
      </c>
      <c r="T162" s="35">
        <f>'3d PC'!T27</f>
        <v>114.42817758934933</v>
      </c>
      <c r="U162" s="35">
        <f>'3d PC'!U27</f>
        <v>121.07147261883324</v>
      </c>
      <c r="V162" s="35">
        <f>'3d PC'!V27</f>
        <v>120.47834809609292</v>
      </c>
      <c r="W162" s="35">
        <f>'3d PC'!W27</f>
        <v>126.59583342312249</v>
      </c>
      <c r="X162" s="27"/>
      <c r="Y162" s="35">
        <f>'3d PC'!Y27</f>
        <v>125.52059600564726</v>
      </c>
      <c r="Z162" s="35" t="str">
        <f>'3d PC'!Z27</f>
        <v>-</v>
      </c>
      <c r="AA162" s="35" t="str">
        <f>'3d PC'!AA27</f>
        <v>-</v>
      </c>
      <c r="AB162" s="35" t="str">
        <f>'3d PC'!AB27</f>
        <v>-</v>
      </c>
      <c r="AC162" s="35" t="str">
        <f>'3d PC'!AC27</f>
        <v>-</v>
      </c>
      <c r="AD162" s="25"/>
    </row>
    <row r="163" spans="1:30" s="26" customFormat="1" ht="11.25" customHeight="1" x14ac:dyDescent="0.15">
      <c r="A163" s="207"/>
      <c r="B163" s="123" t="s">
        <v>247</v>
      </c>
      <c r="C163" s="123" t="s">
        <v>184</v>
      </c>
      <c r="D163" s="121" t="s">
        <v>127</v>
      </c>
      <c r="E163" s="160"/>
      <c r="F163" s="27"/>
      <c r="G163" s="35">
        <f>IF('3e NC-Elec'!H41="-","-",'3e NC-Elec'!H41)</f>
        <v>123.95014913709178</v>
      </c>
      <c r="H163" s="35">
        <f>'3e NC-Elec'!I41</f>
        <v>124.69829893079482</v>
      </c>
      <c r="I163" s="35">
        <f>'3e NC-Elec'!J41</f>
        <v>139.99637776476746</v>
      </c>
      <c r="J163" s="35">
        <f>'3e NC-Elec'!K41</f>
        <v>139.43366824353919</v>
      </c>
      <c r="K163" s="35">
        <f>'3e NC-Elec'!L41</f>
        <v>124.74872860420707</v>
      </c>
      <c r="L163" s="35">
        <f>'3e NC-Elec'!M41</f>
        <v>125.64562112079527</v>
      </c>
      <c r="M163" s="35">
        <f>'3e NC-Elec'!N41</f>
        <v>125.42362347896896</v>
      </c>
      <c r="N163" s="35">
        <f>'3e NC-Elec'!O41</f>
        <v>125.02842728643076</v>
      </c>
      <c r="O163" s="27"/>
      <c r="P163" s="35">
        <f>'3e NC-Elec'!Q41</f>
        <v>125.02842728643076</v>
      </c>
      <c r="Q163" s="35">
        <f>'3e NC-Elec'!R41</f>
        <v>131.25157687445429</v>
      </c>
      <c r="R163" s="35">
        <f>'3e NC-Elec'!S41</f>
        <v>132.83894954125657</v>
      </c>
      <c r="S163" s="35">
        <f>'3e NC-Elec'!T41</f>
        <v>133.01102223905909</v>
      </c>
      <c r="T163" s="35">
        <f>'3e NC-Elec'!U41</f>
        <v>136.241410413018</v>
      </c>
      <c r="U163" s="35">
        <f>'3e NC-Elec'!V41</f>
        <v>141.39509699663142</v>
      </c>
      <c r="V163" s="35">
        <f>'3e NC-Elec'!W41</f>
        <v>141.41349489867699</v>
      </c>
      <c r="W163" s="35">
        <f>'3e NC-Elec'!X41</f>
        <v>196.95624808988197</v>
      </c>
      <c r="X163" s="27"/>
      <c r="Y163" s="35">
        <f>'3e NC-Elec'!Z41</f>
        <v>202.2462912282125</v>
      </c>
      <c r="Z163" s="35" t="str">
        <f>'3e NC-Elec'!AA41</f>
        <v>-</v>
      </c>
      <c r="AA163" s="35" t="str">
        <f>'3e NC-Elec'!AB41</f>
        <v>-</v>
      </c>
      <c r="AB163" s="35" t="str">
        <f>'3e NC-Elec'!AC41</f>
        <v>-</v>
      </c>
      <c r="AC163" s="35" t="str">
        <f>'3e NC-Elec'!AD41</f>
        <v>-</v>
      </c>
      <c r="AD163" s="25"/>
    </row>
    <row r="164" spans="1:30" s="26" customFormat="1" ht="11.25" customHeight="1" x14ac:dyDescent="0.15">
      <c r="A164" s="207"/>
      <c r="B164" s="123" t="s">
        <v>248</v>
      </c>
      <c r="C164" s="123" t="s">
        <v>185</v>
      </c>
      <c r="D164" s="121" t="s">
        <v>127</v>
      </c>
      <c r="E164" s="160"/>
      <c r="F164" s="27"/>
      <c r="G164" s="35">
        <f>IF('3g CPIH'!C$17="-","-",'3h OC '!$E$8*('3g CPIH'!C$17/'3g CPIH'!$G$17))</f>
        <v>76.502677103718199</v>
      </c>
      <c r="H164" s="35">
        <f>IF('3g CPIH'!D$17="-","-",'3h OC '!$E$8*('3g CPIH'!D$17/'3g CPIH'!$G$17))</f>
        <v>76.655835616438353</v>
      </c>
      <c r="I164" s="35">
        <f>IF('3g CPIH'!E$17="-","-",'3h OC '!$E$8*('3g CPIH'!E$17/'3g CPIH'!$G$17))</f>
        <v>76.885573385518597</v>
      </c>
      <c r="J164" s="35">
        <f>IF('3g CPIH'!F$17="-","-",'3h OC '!$E$8*('3g CPIH'!F$17/'3g CPIH'!$G$17))</f>
        <v>77.345048923679059</v>
      </c>
      <c r="K164" s="35">
        <f>IF('3g CPIH'!G$17="-","-",'3h OC '!$E$8*('3g CPIH'!G$17/'3g CPIH'!$G$17))</f>
        <v>78.263999999999996</v>
      </c>
      <c r="L164" s="35">
        <f>IF('3g CPIH'!H$17="-","-",'3h OC '!$E$8*('3g CPIH'!H$17/'3g CPIH'!$G$17))</f>
        <v>79.259530332681024</v>
      </c>
      <c r="M164" s="35">
        <f>IF('3g CPIH'!I$17="-","-",'3h OC '!$E$8*('3g CPIH'!I$17/'3g CPIH'!$G$17))</f>
        <v>80.408219178082177</v>
      </c>
      <c r="N164" s="35">
        <f>IF('3g CPIH'!J$17="-","-",'3h OC '!$E$8*('3g CPIH'!J$17/'3g CPIH'!$G$17))</f>
        <v>81.097432485322898</v>
      </c>
      <c r="O164" s="27"/>
      <c r="P164" s="35">
        <f>IF('3g CPIH'!L$17="-","-",'3h OC '!$E$8*('3g CPIH'!L$17/'3g CPIH'!$G$17))</f>
        <v>81.097432485322898</v>
      </c>
      <c r="Q164" s="35">
        <f>IF('3g CPIH'!M$17="-","-",'3h OC '!$E$8*('3g CPIH'!M$17/'3g CPIH'!$G$17))</f>
        <v>82.016383561643835</v>
      </c>
      <c r="R164" s="35">
        <f>IF('3g CPIH'!N$17="-","-",'3h OC '!$E$8*('3g CPIH'!N$17/'3g CPIH'!$G$17))</f>
        <v>82.62901761252445</v>
      </c>
      <c r="S164" s="35">
        <f>IF('3g CPIH'!O$17="-","-",'3h OC '!$E$8*('3g CPIH'!O$17/'3g CPIH'!$G$17))</f>
        <v>83.088493150684926</v>
      </c>
      <c r="T164" s="35">
        <f>IF('3g CPIH'!P$17="-","-",'3h OC '!$E$8*('3g CPIH'!P$17/'3g CPIH'!$G$17))</f>
        <v>83.318230919765156</v>
      </c>
      <c r="U164" s="35">
        <f>IF('3g CPIH'!Q$17="-","-",'3h OC '!$E$8*('3g CPIH'!Q$17/'3g CPIH'!$G$17))</f>
        <v>83.777706457925632</v>
      </c>
      <c r="V164" s="35">
        <f>IF('3g CPIH'!R$17="-","-",'3h OC '!$E$8*('3g CPIH'!R$17/'3g CPIH'!$G$17))</f>
        <v>85.309291585127198</v>
      </c>
      <c r="W164" s="35">
        <f>IF('3g CPIH'!S$17="-","-",'3h OC '!$E$8*('3g CPIH'!S$17/'3g CPIH'!$G$17))</f>
        <v>87.836407045009793</v>
      </c>
      <c r="X164" s="27"/>
      <c r="Y164" s="35">
        <f>IF('3g CPIH'!U$17="-","-",'3h OC '!$E$8*('3g CPIH'!U$17/'3g CPIH'!$G$17))</f>
        <v>92.278003913894324</v>
      </c>
      <c r="Z164" s="35" t="str">
        <f>IF('3g CPIH'!V$17="-","-",'3h OC '!$E$8*('3g CPIH'!V$17/'3g CPIH'!$G$17))</f>
        <v>-</v>
      </c>
      <c r="AA164" s="35" t="str">
        <f>IF('3g CPIH'!W$17="-","-",'3h OC '!$E$8*('3g CPIH'!W$17/'3g CPIH'!$G$17))</f>
        <v>-</v>
      </c>
      <c r="AB164" s="35" t="str">
        <f>IF('3g CPIH'!X$17="-","-",'3h OC '!$E$8*('3g CPIH'!X$17/'3g CPIH'!$G$17))</f>
        <v>-</v>
      </c>
      <c r="AC164" s="35" t="str">
        <f>IF('3g CPIH'!Y$17="-","-",'3h OC '!$E$8*('3g CPIH'!Y$17/'3g CPIH'!$G$17))</f>
        <v>-</v>
      </c>
      <c r="AD164" s="25"/>
    </row>
    <row r="165" spans="1:30" s="26" customFormat="1" ht="11.25" customHeight="1" x14ac:dyDescent="0.15">
      <c r="A165" s="207"/>
      <c r="B165" s="123" t="s">
        <v>248</v>
      </c>
      <c r="C165" s="123" t="s">
        <v>186</v>
      </c>
      <c r="D165" s="121" t="s">
        <v>127</v>
      </c>
      <c r="E165" s="160"/>
      <c r="F165" s="27"/>
      <c r="G165" s="35" t="s">
        <v>249</v>
      </c>
      <c r="H165" s="35" t="s">
        <v>249</v>
      </c>
      <c r="I165" s="35" t="s">
        <v>249</v>
      </c>
      <c r="J165" s="35" t="s">
        <v>249</v>
      </c>
      <c r="K165" s="35">
        <f>IF('3i SMNCC'!G$50="-","-",'3i SMNCC'!G$50)</f>
        <v>0</v>
      </c>
      <c r="L165" s="35">
        <f>IF('3i SMNCC'!H$50="-","-",'3i SMNCC'!H$50)</f>
        <v>-0.18995111249132623</v>
      </c>
      <c r="M165" s="35">
        <f>IF('3i SMNCC'!I$50="-","-",'3i SMNCC'!I$50)</f>
        <v>2.3898870370752556</v>
      </c>
      <c r="N165" s="35">
        <f>IF('3i SMNCC'!J$50="-","-",'3i SMNCC'!J$50)</f>
        <v>11.485481460604181</v>
      </c>
      <c r="O165" s="27"/>
      <c r="P165" s="35">
        <f>IF('3i SMNCC'!L$50="-","-",'3i SMNCC'!L$50)</f>
        <v>11.485481460604181</v>
      </c>
      <c r="Q165" s="35">
        <f>IF('3i SMNCC'!M$50="-","-",'3i SMNCC'!M$50)</f>
        <v>13.905095596481768</v>
      </c>
      <c r="R165" s="35">
        <f>IF('3i SMNCC'!N$50="-","-",'3i SMNCC'!N$50)</f>
        <v>14.008016342776511</v>
      </c>
      <c r="S165" s="35">
        <f>IF('3i SMNCC'!O$50="-","-",'3i SMNCC'!O$50)</f>
        <v>16.592254432324484</v>
      </c>
      <c r="T165" s="35">
        <f>IF('3i SMNCC'!P$50="-","-",'3i SMNCC'!P$50)</f>
        <v>16.855736391237045</v>
      </c>
      <c r="U165" s="35">
        <f>IF('3i SMNCC'!Q$50="-","-",'3i SMNCC'!Q$50)</f>
        <v>16.48610584262476</v>
      </c>
      <c r="V165" s="35">
        <f>IF('3i SMNCC'!R$50="-","-",'3i SMNCC'!R$50)</f>
        <v>16.529685824397358</v>
      </c>
      <c r="W165" s="35">
        <f>IF('3i SMNCC'!S$50="-","-",'3i SMNCC'!S$50)</f>
        <v>15.149258026029946</v>
      </c>
      <c r="X165" s="27"/>
      <c r="Y165" s="35">
        <f>IF('3i SMNCC'!U$50="-","-",'3i SMNCC'!U$50)</f>
        <v>16.072618119862021</v>
      </c>
      <c r="Z165" s="35" t="str">
        <f>IF('3i SMNCC'!V$50="-","-",'3i SMNCC'!V$50)</f>
        <v>-</v>
      </c>
      <c r="AA165" s="35" t="str">
        <f>IF('3i SMNCC'!W$50="-","-",'3i SMNCC'!W$50)</f>
        <v>-</v>
      </c>
      <c r="AB165" s="35" t="str">
        <f>IF('3i SMNCC'!X$50="-","-",'3i SMNCC'!X$50)</f>
        <v>-</v>
      </c>
      <c r="AC165" s="35" t="str">
        <f>IF('3i SMNCC'!Y$50="-","-",'3i SMNCC'!Y$50)</f>
        <v>-</v>
      </c>
      <c r="AD165" s="25"/>
    </row>
    <row r="166" spans="1:30" s="26" customFormat="1" ht="11.25" x14ac:dyDescent="0.15">
      <c r="A166" s="207"/>
      <c r="B166" s="123" t="s">
        <v>248</v>
      </c>
      <c r="C166" s="123" t="s">
        <v>187</v>
      </c>
      <c r="D166" s="121" t="s">
        <v>127</v>
      </c>
      <c r="E166" s="160"/>
      <c r="F166" s="27"/>
      <c r="G166" s="35">
        <f>IF('3g CPIH'!C$17="-","-",'3j PAAC PAP'!$G$10*('3g CPIH'!C$17/'3g CPIH'!$G$17))</f>
        <v>3.3460635029354204</v>
      </c>
      <c r="H166" s="35">
        <f>IF('3g CPIH'!D$17="-","-",'3j PAAC PAP'!$G$10*('3g CPIH'!D$17/'3g CPIH'!$G$17))</f>
        <v>3.3527623287671227</v>
      </c>
      <c r="I166" s="35">
        <f>IF('3g CPIH'!E$17="-","-",'3j PAAC PAP'!$G$10*('3g CPIH'!E$17/'3g CPIH'!$G$17))</f>
        <v>3.3628105675146771</v>
      </c>
      <c r="J166" s="35">
        <f>IF('3g CPIH'!F$17="-","-",'3j PAAC PAP'!$G$10*('3g CPIH'!F$17/'3g CPIH'!$G$17))</f>
        <v>3.3829070450097847</v>
      </c>
      <c r="K166" s="35">
        <f>IF('3g CPIH'!G$17="-","-",'3j PAAC PAP'!$G$10*('3g CPIH'!G$17/'3g CPIH'!$G$17))</f>
        <v>3.4230999999999998</v>
      </c>
      <c r="L166" s="35">
        <f>IF('3g CPIH'!H$17="-","-",'3j PAAC PAP'!$G$10*('3g CPIH'!H$17/'3g CPIH'!$G$17))</f>
        <v>3.4666423679060667</v>
      </c>
      <c r="M166" s="35">
        <f>IF('3g CPIH'!I$17="-","-",'3j PAAC PAP'!$G$10*('3g CPIH'!I$17/'3g CPIH'!$G$17))</f>
        <v>3.516883561643835</v>
      </c>
      <c r="N166" s="35">
        <f>IF('3g CPIH'!J$17="-","-",'3j PAAC PAP'!$G$10*('3g CPIH'!J$17/'3g CPIH'!$G$17))</f>
        <v>3.547028277886497</v>
      </c>
      <c r="O166" s="27"/>
      <c r="P166" s="35">
        <f>IF('3g CPIH'!L$17="-","-",'3j PAAC PAP'!$G$10*('3g CPIH'!L$17/'3g CPIH'!$G$17))</f>
        <v>3.547028277886497</v>
      </c>
      <c r="Q166" s="35">
        <f>IF('3g CPIH'!M$17="-","-",'3j PAAC PAP'!$G$10*('3g CPIH'!M$17/'3g CPIH'!$G$17))</f>
        <v>3.5872212328767121</v>
      </c>
      <c r="R166" s="35">
        <f>IF('3g CPIH'!N$17="-","-",'3j PAAC PAP'!$G$10*('3g CPIH'!N$17/'3g CPIH'!$G$17))</f>
        <v>3.6140165362035224</v>
      </c>
      <c r="S166" s="35">
        <f>IF('3g CPIH'!O$17="-","-",'3j PAAC PAP'!$G$10*('3g CPIH'!O$17/'3g CPIH'!$G$17))</f>
        <v>3.6341130136986299</v>
      </c>
      <c r="T166" s="35">
        <f>IF('3g CPIH'!P$17="-","-",'3j PAAC PAP'!$G$10*('3g CPIH'!P$17/'3g CPIH'!$G$17))</f>
        <v>3.6441612524461835</v>
      </c>
      <c r="U166" s="35">
        <f>IF('3g CPIH'!Q$17="-","-",'3j PAAC PAP'!$G$10*('3g CPIH'!Q$17/'3g CPIH'!$G$17))</f>
        <v>3.6642577299412915</v>
      </c>
      <c r="V166" s="35">
        <f>IF('3g CPIH'!R$17="-","-",'3j PAAC PAP'!$G$10*('3g CPIH'!R$17/'3g CPIH'!$G$17))</f>
        <v>3.7312459882583173</v>
      </c>
      <c r="W166" s="35">
        <f>IF('3g CPIH'!S$17="-","-",'3j PAAC PAP'!$G$10*('3g CPIH'!S$17/'3g CPIH'!$G$17))</f>
        <v>3.8417766144814092</v>
      </c>
      <c r="X166" s="27"/>
      <c r="Y166" s="35">
        <f>IF('3g CPIH'!U$17="-","-",'3j PAAC PAP'!$G$10*('3g CPIH'!U$17/'3g CPIH'!$G$17))</f>
        <v>4.0360425636007822</v>
      </c>
      <c r="Z166" s="35" t="str">
        <f>IF('3g CPIH'!V$17="-","-",'3j PAAC PAP'!$G$10*('3g CPIH'!V$17/'3g CPIH'!$G$17))</f>
        <v>-</v>
      </c>
      <c r="AA166" s="35" t="str">
        <f>IF('3g CPIH'!W$17="-","-",'3j PAAC PAP'!$G$10*('3g CPIH'!W$17/'3g CPIH'!$G$17))</f>
        <v>-</v>
      </c>
      <c r="AB166" s="35" t="str">
        <f>IF('3g CPIH'!X$17="-","-",'3j PAAC PAP'!$G$10*('3g CPIH'!X$17/'3g CPIH'!$G$17))</f>
        <v>-</v>
      </c>
      <c r="AC166" s="35" t="str">
        <f>IF('3g CPIH'!Y$17="-","-",'3j PAAC PAP'!$G$10*('3g CPIH'!Y$17/'3g CPIH'!$G$17))</f>
        <v>-</v>
      </c>
      <c r="AD166" s="25"/>
    </row>
    <row r="167" spans="1:30" s="26" customFormat="1" ht="11.25" x14ac:dyDescent="0.15">
      <c r="A167" s="207"/>
      <c r="B167" s="123" t="s">
        <v>248</v>
      </c>
      <c r="C167" s="123" t="s">
        <v>188</v>
      </c>
      <c r="D167" s="121" t="s">
        <v>127</v>
      </c>
      <c r="E167" s="160"/>
      <c r="F167" s="27"/>
      <c r="G167" s="35">
        <f>IF(G159="-","-",SUM(G159:G165)*'3j PAAC PAP'!$G$28)</f>
        <v>2.2329209021262209</v>
      </c>
      <c r="H167" s="35">
        <f>IF(H159="-","-",SUM(H159:H165)*'3j PAAC PAP'!$G$28)</f>
        <v>2.1408387269012352</v>
      </c>
      <c r="I167" s="35">
        <f>IF(I159="-","-",SUM(I159:I165)*'3j PAAC PAP'!$G$28)</f>
        <v>2.2219568292765746</v>
      </c>
      <c r="J167" s="35">
        <f>IF(J159="-","-",SUM(J159:J165)*'3j PAAC PAP'!$G$28)</f>
        <v>2.1794667828351018</v>
      </c>
      <c r="K167" s="35">
        <f>IF(K159="-","-",SUM(K159:K165)*'3j PAAC PAP'!$G$28)</f>
        <v>2.3087875280084384</v>
      </c>
      <c r="L167" s="35">
        <f>IF(L159="-","-",SUM(L159:L165)*'3j PAAC PAP'!$G$28)</f>
        <v>2.280335614203012</v>
      </c>
      <c r="M167" s="35">
        <f>IF(M159="-","-",SUM(M159:M165)*'3j PAAC PAP'!$G$28)</f>
        <v>2.4853933975201534</v>
      </c>
      <c r="N167" s="35">
        <f>IF(N159="-","-",SUM(N159:N165)*'3j PAAC PAP'!$G$28)</f>
        <v>2.612931812032997</v>
      </c>
      <c r="O167" s="27"/>
      <c r="P167" s="35">
        <f>IF(P159="-","-",SUM(P159:P165)*'3j PAAC PAP'!$G$28)</f>
        <v>2.612931812032997</v>
      </c>
      <c r="Q167" s="35">
        <f>IF(Q159="-","-",SUM(Q159:Q165)*'3j PAAC PAP'!$G$28)</f>
        <v>2.8997872285226189</v>
      </c>
      <c r="R167" s="35">
        <f>IF(R159="-","-",SUM(R159:R165)*'3j PAAC PAP'!$G$28)</f>
        <v>2.8026808426979444</v>
      </c>
      <c r="S167" s="35">
        <f>IF(S159="-","-",SUM(S159:S165)*'3j PAAC PAP'!$G$28)</f>
        <v>2.8061770943861801</v>
      </c>
      <c r="T167" s="35">
        <f>IF(T159="-","-",SUM(T159:T165)*'3j PAAC PAP'!$G$28)</f>
        <v>2.7182935817116105</v>
      </c>
      <c r="U167" s="35">
        <f>IF(U159="-","-",SUM(U159:U165)*'3j PAAC PAP'!$G$28)</f>
        <v>2.9535872020383489</v>
      </c>
      <c r="V167" s="35">
        <f>IF(V159="-","-",SUM(V159:V165)*'3j PAAC PAP'!$G$28)</f>
        <v>3.2071061722353482</v>
      </c>
      <c r="W167" s="35">
        <f>IF(W159="-","-",SUM(W159:W165)*'3j PAAC PAP'!$G$28)</f>
        <v>4.6394421208575194</v>
      </c>
      <c r="X167" s="27"/>
      <c r="Y167" s="35">
        <f>IF(Y159="-","-",SUM(Y159:Y165)*'3j PAAC PAP'!$G$28)</f>
        <v>7.9334343022174663</v>
      </c>
      <c r="Z167" s="35" t="str">
        <f>IF(Z159="-","-",SUM(Z159:Z165)*'3j PAAC PAP'!$G$28)</f>
        <v>-</v>
      </c>
      <c r="AA167" s="35" t="str">
        <f>IF(AA159="-","-",SUM(AA159:AA165)*'3j PAAC PAP'!$G$28)</f>
        <v>-</v>
      </c>
      <c r="AB167" s="35" t="str">
        <f>IF(AB159="-","-",SUM(AB159:AB165)*'3j PAAC PAP'!$G$28)</f>
        <v>-</v>
      </c>
      <c r="AC167" s="35" t="str">
        <f>IF(AC159="-","-",SUM(AC159:AC165)*'3j PAAC PAP'!$G$28)</f>
        <v>-</v>
      </c>
      <c r="AD167" s="25"/>
    </row>
    <row r="168" spans="1:30" s="26" customFormat="1" ht="11.25" x14ac:dyDescent="0.15">
      <c r="A168" s="207"/>
      <c r="B168" s="123" t="s">
        <v>189</v>
      </c>
      <c r="C168" s="123" t="s">
        <v>250</v>
      </c>
      <c r="D168" s="121" t="s">
        <v>127</v>
      </c>
      <c r="E168" s="160"/>
      <c r="F168" s="27"/>
      <c r="G168" s="35">
        <f>IF(G159="-","-",SUM(G159:G167)*'3k EBIT'!$E$8)</f>
        <v>9.0176565784410911</v>
      </c>
      <c r="H168" s="35">
        <f>IF(H159="-","-",SUM(H159:H167)*'3k EBIT'!$E$8)</f>
        <v>8.6485847505826339</v>
      </c>
      <c r="I168" s="35">
        <f>IF(I159="-","-",SUM(I159:I167)*'3k EBIT'!$E$8)</f>
        <v>8.9740207130186587</v>
      </c>
      <c r="J168" s="35">
        <f>IF(J159="-","-",SUM(J159:J167)*'3k EBIT'!$E$8)</f>
        <v>8.8040469821218146</v>
      </c>
      <c r="K168" s="35">
        <f>IF(K159="-","-",SUM(K159:K167)*'3k EBIT'!$E$8)</f>
        <v>9.3233342834412802</v>
      </c>
      <c r="L168" s="35">
        <f>IF(L159="-","-",SUM(L159:L167)*'3k EBIT'!$E$8)</f>
        <v>9.2101002540411994</v>
      </c>
      <c r="M168" s="35">
        <f>IF(M159="-","-",SUM(M159:M167)*'3k EBIT'!$E$8)</f>
        <v>10.033248252425748</v>
      </c>
      <c r="N168" s="35">
        <f>IF(N159="-","-",SUM(N159:N167)*'3k EBIT'!$E$8)</f>
        <v>10.545194721660021</v>
      </c>
      <c r="O168" s="27"/>
      <c r="P168" s="35">
        <f>IF(P159="-","-",SUM(P159:P167)*'3k EBIT'!$E$8)</f>
        <v>10.545194721660021</v>
      </c>
      <c r="Q168" s="35">
        <f>IF(Q159="-","-",SUM(Q159:Q167)*'3k EBIT'!$E$8)</f>
        <v>11.696114018534294</v>
      </c>
      <c r="R168" s="35">
        <f>IF(R159="-","-",SUM(R159:R167)*'3k EBIT'!$E$8)</f>
        <v>11.307286951112641</v>
      </c>
      <c r="S168" s="35">
        <f>IF(S159="-","-",SUM(S159:S167)*'3k EBIT'!$E$8)</f>
        <v>11.321694328280124</v>
      </c>
      <c r="T168" s="35">
        <f>IF(T159="-","-",SUM(T159:T167)*'3k EBIT'!$E$8)</f>
        <v>10.969521822218178</v>
      </c>
      <c r="U168" s="35">
        <f>IF(U159="-","-",SUM(U159:U167)*'3k EBIT'!$E$8)</f>
        <v>11.91331593878818</v>
      </c>
      <c r="V168" s="35">
        <f>IF(V159="-","-",SUM(V159:V167)*'3k EBIT'!$E$8)</f>
        <v>12.931092417469788</v>
      </c>
      <c r="W168" s="35">
        <f>IF(W159="-","-",SUM(W159:W167)*'3k EBIT'!$E$8)</f>
        <v>18.676154437455011</v>
      </c>
      <c r="X168" s="27"/>
      <c r="Y168" s="35">
        <f>IF(Y159="-","-",SUM(Y159:Y167)*'3k EBIT'!$E$8)</f>
        <v>31.887110276092894</v>
      </c>
      <c r="Z168" s="35" t="str">
        <f>IF(Z159="-","-",SUM(Z159:Z167)*'3k EBIT'!$E$8)</f>
        <v>-</v>
      </c>
      <c r="AA168" s="35" t="str">
        <f>IF(AA159="-","-",SUM(AA159:AA167)*'3k EBIT'!$E$8)</f>
        <v>-</v>
      </c>
      <c r="AB168" s="35" t="str">
        <f>IF(AB159="-","-",SUM(AB159:AB167)*'3k EBIT'!$E$8)</f>
        <v>-</v>
      </c>
      <c r="AC168" s="35" t="str">
        <f>IF(AC159="-","-",SUM(AC159:AC167)*'3k EBIT'!$E$8)</f>
        <v>-</v>
      </c>
      <c r="AD168" s="25"/>
    </row>
    <row r="169" spans="1:30" s="26" customFormat="1" ht="11.25" customHeight="1" x14ac:dyDescent="0.15">
      <c r="A169" s="207"/>
      <c r="B169" s="123" t="s">
        <v>251</v>
      </c>
      <c r="C169" s="124" t="s">
        <v>252</v>
      </c>
      <c r="D169" s="121" t="s">
        <v>127</v>
      </c>
      <c r="E169" s="116"/>
      <c r="F169" s="27"/>
      <c r="G169" s="35">
        <f>IF(G159="-","-",SUM(G159:G162,G164:G168)*'3l HAP'!$E$9)</f>
        <v>5.134059310203237</v>
      </c>
      <c r="H169" s="35">
        <f>IF(H159="-","-",SUM(H159:H162,H164:H168)*'3l HAP'!$E$9)</f>
        <v>4.8387067859308184</v>
      </c>
      <c r="I169" s="35">
        <f>IF(I159="-","-",SUM(I159:I162,I164:I168)*'3l HAP'!$E$9)</f>
        <v>4.865501611509548</v>
      </c>
      <c r="J169" s="35">
        <f>IF(J159="-","-",SUM(J159:J162,J164:J168)*'3l HAP'!$E$9)</f>
        <v>4.7427621170759364</v>
      </c>
      <c r="K169" s="35">
        <f>IF(K159="-","-",SUM(K159:K162,K164:K168)*'3l HAP'!$E$9)</f>
        <v>5.3579160150842293</v>
      </c>
      <c r="L169" s="35">
        <f>IF(L159="-","-",SUM(L159:L162,L164:L168)*'3l HAP'!$E$9)</f>
        <v>5.2575288886086682</v>
      </c>
      <c r="M169" s="35">
        <f>IF(M159="-","-",SUM(M159:M162,M164:M168)*'3l HAP'!$E$9)</f>
        <v>5.8950794122068473</v>
      </c>
      <c r="N169" s="35">
        <f>IF(N159="-","-",SUM(N159:N162,N164:N168)*'3l HAP'!$E$9)</f>
        <v>6.2953604880861249</v>
      </c>
      <c r="O169" s="27"/>
      <c r="P169" s="35">
        <f>IF(P159="-","-",SUM(P159:P162,P164:P168)*'3l HAP'!$E$9)</f>
        <v>6.2953604880861249</v>
      </c>
      <c r="Q169" s="35">
        <f>IF(Q159="-","-",SUM(Q159:Q162,Q164:Q168)*'3l HAP'!$E$9)</f>
        <v>7.0911211689336939</v>
      </c>
      <c r="R169" s="35">
        <f>IF(R159="-","-",SUM(R159:R162,R164:R168)*'3l HAP'!$E$9)</f>
        <v>6.7682586171564969</v>
      </c>
      <c r="S169" s="35">
        <f>IF(S159="-","-",SUM(S159:S162,S164:S168)*'3l HAP'!$E$9)</f>
        <v>6.7768413177343119</v>
      </c>
      <c r="T169" s="35">
        <f>IF(T159="-","-",SUM(T159:T162,T164:T168)*'3l HAP'!$E$9)</f>
        <v>6.4581685975588856</v>
      </c>
      <c r="U169" s="35">
        <f>IF(U159="-","-",SUM(U159:U162,U164:U168)*'3l HAP'!$E$9)</f>
        <v>7.1099810487674429</v>
      </c>
      <c r="V169" s="35">
        <f>IF(V159="-","-",SUM(V159:V162,V164:V168)*'3l HAP'!$E$9)</f>
        <v>7.8939884887348093</v>
      </c>
      <c r="W169" s="35">
        <f>IF(W159="-","-",SUM(W159:W162,W164:W168)*'3l HAP'!$E$9)</f>
        <v>11.507809054595803</v>
      </c>
      <c r="X169" s="27"/>
      <c r="Y169" s="35">
        <f>IF(Y159="-","-",SUM(Y159:Y162,Y164:Y168)*'3l HAP'!$E$9)</f>
        <v>21.610437771966886</v>
      </c>
      <c r="Z169" s="35" t="str">
        <f>IF(Z159="-","-",SUM(Z159:Z162,Z164:Z168)*'3l HAP'!$E$9)</f>
        <v>-</v>
      </c>
      <c r="AA169" s="35" t="str">
        <f>IF(AA159="-","-",SUM(AA159:AA162,AA164:AA168)*'3l HAP'!$E$9)</f>
        <v>-</v>
      </c>
      <c r="AB169" s="35" t="str">
        <f>IF(AB159="-","-",SUM(AB159:AB162,AB164:AB168)*'3l HAP'!$E$9)</f>
        <v>-</v>
      </c>
      <c r="AC169" s="35" t="str">
        <f>IF(AC159="-","-",SUM(AC159:AC162,AC164:AC168)*'3l HAP'!$E$9)</f>
        <v>-</v>
      </c>
      <c r="AD169" s="25"/>
    </row>
    <row r="170" spans="1:30" s="26" customFormat="1" ht="11.25" customHeight="1" x14ac:dyDescent="0.15">
      <c r="A170" s="207"/>
      <c r="B170" s="123" t="s">
        <v>253</v>
      </c>
      <c r="C170" s="159" t="str">
        <f>B170&amp;"_"&amp;D170</f>
        <v>Total_Southern Scotland</v>
      </c>
      <c r="D170" s="121" t="s">
        <v>127</v>
      </c>
      <c r="E170" s="75"/>
      <c r="F170" s="27"/>
      <c r="G170" s="35">
        <f t="shared" ref="G170:N170" si="36">IF(G159="-","-",SUM(G159:G169))</f>
        <v>479.74736739840745</v>
      </c>
      <c r="H170" s="35">
        <f t="shared" si="36"/>
        <v>460.02718985242808</v>
      </c>
      <c r="I170" s="35">
        <f t="shared" si="36"/>
        <v>477.18218615242262</v>
      </c>
      <c r="J170" s="35">
        <f t="shared" si="36"/>
        <v>468.11346451647444</v>
      </c>
      <c r="K170" s="35">
        <f t="shared" si="36"/>
        <v>496.05951772114429</v>
      </c>
      <c r="L170" s="35">
        <f t="shared" si="36"/>
        <v>489.99944729843259</v>
      </c>
      <c r="M170" s="35">
        <f t="shared" si="36"/>
        <v>533.96055878946481</v>
      </c>
      <c r="N170" s="35">
        <f t="shared" si="36"/>
        <v>561.30537974816104</v>
      </c>
      <c r="O170" s="27"/>
      <c r="P170" s="35">
        <f t="shared" ref="P170:W170" si="37">IF(P159="-","-",SUM(P159:P169))</f>
        <v>561.30537974816104</v>
      </c>
      <c r="Q170" s="35">
        <f t="shared" si="37"/>
        <v>622.67581524396815</v>
      </c>
      <c r="R170" s="35">
        <f t="shared" si="37"/>
        <v>601.8883786492604</v>
      </c>
      <c r="S170" s="35">
        <f t="shared" si="37"/>
        <v>602.6552440454426</v>
      </c>
      <c r="T170" s="35">
        <f t="shared" si="37"/>
        <v>583.80118392546581</v>
      </c>
      <c r="U170" s="35">
        <f t="shared" si="37"/>
        <v>634.12635041528074</v>
      </c>
      <c r="V170" s="35">
        <f t="shared" si="37"/>
        <v>688.47751881769727</v>
      </c>
      <c r="W170" s="35">
        <f t="shared" si="37"/>
        <v>994.4628997505705</v>
      </c>
      <c r="X170" s="27"/>
      <c r="Y170" s="35">
        <f t="shared" ref="Y170:AC170" si="38">IF(Y159="-","-",SUM(Y159:Y169))</f>
        <v>1699.8787064584735</v>
      </c>
      <c r="Z170" s="35" t="str">
        <f t="shared" si="38"/>
        <v>-</v>
      </c>
      <c r="AA170" s="35" t="str">
        <f t="shared" si="38"/>
        <v>-</v>
      </c>
      <c r="AB170" s="35" t="str">
        <f t="shared" si="38"/>
        <v>-</v>
      </c>
      <c r="AC170" s="35" t="str">
        <f t="shared" si="38"/>
        <v>-</v>
      </c>
      <c r="AD170" s="25"/>
    </row>
    <row r="171" spans="1:30" s="26" customFormat="1" ht="11.25" customHeight="1" x14ac:dyDescent="0.15">
      <c r="A171" s="207"/>
      <c r="B171" s="120" t="s">
        <v>244</v>
      </c>
      <c r="C171" s="157" t="s">
        <v>180</v>
      </c>
      <c r="D171" s="122" t="s">
        <v>125</v>
      </c>
      <c r="E171" s="119"/>
      <c r="F171" s="27"/>
      <c r="G171" s="117">
        <f>IF('3a DF'!H132="-","-",'3a DF'!H132)</f>
        <v>191.01562176589815</v>
      </c>
      <c r="H171" s="117">
        <f>'3a DF'!I132</f>
        <v>171.12562176589816</v>
      </c>
      <c r="I171" s="117">
        <f>'3a DF'!J132</f>
        <v>157.05754921906725</v>
      </c>
      <c r="J171" s="117">
        <f>'3a DF'!K132</f>
        <v>148.47931352046169</v>
      </c>
      <c r="K171" s="117">
        <f>'3a DF'!L132</f>
        <v>180.2674515352104</v>
      </c>
      <c r="L171" s="117">
        <f>'3a DF'!M132</f>
        <v>172.49333222255791</v>
      </c>
      <c r="M171" s="117">
        <f>'3a DF'!N132</f>
        <v>186.60294213654663</v>
      </c>
      <c r="N171" s="117">
        <f>'3a DF'!O132</f>
        <v>203.80657091711066</v>
      </c>
      <c r="O171" s="27"/>
      <c r="P171" s="117">
        <f>'3a DF'!Q132</f>
        <v>203.80657091711066</v>
      </c>
      <c r="Q171" s="117">
        <f>'3a DF'!R132</f>
        <v>239.45572836428278</v>
      </c>
      <c r="R171" s="117">
        <f>'3a DF'!S132</f>
        <v>215.40769167573828</v>
      </c>
      <c r="S171" s="117">
        <f>'3a DF'!T132</f>
        <v>205.99735626102105</v>
      </c>
      <c r="T171" s="117">
        <f>'3a DF'!U132</f>
        <v>181.36692628270745</v>
      </c>
      <c r="U171" s="117">
        <f>'3a DF'!V132</f>
        <v>215.17822716757681</v>
      </c>
      <c r="V171" s="117">
        <f>'3a DF'!W132</f>
        <v>271.69064532213969</v>
      </c>
      <c r="W171" s="117">
        <f>'3a DF'!X132</f>
        <v>507.72031310874917</v>
      </c>
      <c r="X171" s="27"/>
      <c r="Y171" s="117">
        <f>'3a DF'!Z132</f>
        <v>1132.4283198612504</v>
      </c>
      <c r="Z171" s="117" t="str">
        <f>'3a DF'!AA132</f>
        <v>-</v>
      </c>
      <c r="AA171" s="117" t="str">
        <f>'3a DF'!AB132</f>
        <v>-</v>
      </c>
      <c r="AB171" s="117" t="str">
        <f>'3a DF'!AC132</f>
        <v>-</v>
      </c>
      <c r="AC171" s="117" t="str">
        <f>'3a DF'!AD132</f>
        <v>-</v>
      </c>
      <c r="AD171" s="25"/>
    </row>
    <row r="172" spans="1:30" s="26" customFormat="1" ht="11.25" customHeight="1" x14ac:dyDescent="0.15">
      <c r="A172" s="207"/>
      <c r="B172" s="120" t="s">
        <v>244</v>
      </c>
      <c r="C172" s="157" t="s">
        <v>181</v>
      </c>
      <c r="D172" s="122" t="s">
        <v>125</v>
      </c>
      <c r="E172" s="119"/>
      <c r="F172" s="27"/>
      <c r="G172" s="117">
        <f>IF('3b CM'!G27="-","-",'3b CM'!G27)</f>
        <v>5.6072589909823813E-2</v>
      </c>
      <c r="H172" s="117">
        <f>'3b CM'!H27</f>
        <v>8.4108884864735722E-2</v>
      </c>
      <c r="I172" s="117">
        <f>'3b CM'!I27</f>
        <v>0.26484973505339465</v>
      </c>
      <c r="J172" s="117">
        <f>'3b CM'!J27</f>
        <v>0.26933898970721293</v>
      </c>
      <c r="K172" s="117">
        <f>'3b CM'!K27</f>
        <v>3.459334383329669</v>
      </c>
      <c r="L172" s="117">
        <f>'3b CM'!L27</f>
        <v>3.3559039108443711</v>
      </c>
      <c r="M172" s="117">
        <f>'3b CM'!M27</f>
        <v>11.38196650616657</v>
      </c>
      <c r="N172" s="117">
        <f>'3b CM'!N27</f>
        <v>10.820021119555937</v>
      </c>
      <c r="O172" s="27"/>
      <c r="P172" s="117">
        <f>'3b CM'!P27</f>
        <v>10.820021119555937</v>
      </c>
      <c r="Q172" s="117">
        <f>'3b CM'!Q27</f>
        <v>14.328685699058877</v>
      </c>
      <c r="R172" s="117">
        <f>'3b CM'!R27</f>
        <v>14.185156414919366</v>
      </c>
      <c r="S172" s="117">
        <f>'3b CM'!S27</f>
        <v>16.817862047615261</v>
      </c>
      <c r="T172" s="117">
        <f>'3b CM'!T27</f>
        <v>17.877519256298584</v>
      </c>
      <c r="U172" s="117">
        <f>'3b CM'!U27</f>
        <v>13.501244945734562</v>
      </c>
      <c r="V172" s="117">
        <f>'3b CM'!V27</f>
        <v>13.924125614936395</v>
      </c>
      <c r="W172" s="117">
        <f>'3b CM'!W27</f>
        <v>8.8200398641774385</v>
      </c>
      <c r="X172" s="27"/>
      <c r="Y172" s="117">
        <f>'3b CM'!Y27</f>
        <v>11.114868673639029</v>
      </c>
      <c r="Z172" s="117" t="str">
        <f>'3b CM'!Z27</f>
        <v>-</v>
      </c>
      <c r="AA172" s="117" t="str">
        <f>'3b CM'!AA27</f>
        <v>-</v>
      </c>
      <c r="AB172" s="117" t="str">
        <f>'3b CM'!AB27</f>
        <v>-</v>
      </c>
      <c r="AC172" s="117" t="str">
        <f>'3b CM'!AC27</f>
        <v>-</v>
      </c>
      <c r="AD172" s="25"/>
    </row>
    <row r="173" spans="1:30" s="26" customFormat="1" ht="11.25" customHeight="1" x14ac:dyDescent="0.15">
      <c r="A173" s="207"/>
      <c r="B173" s="120" t="s">
        <v>245</v>
      </c>
      <c r="C173" s="157" t="s">
        <v>182</v>
      </c>
      <c r="D173" s="122" t="s">
        <v>125</v>
      </c>
      <c r="E173" s="119"/>
      <c r="F173" s="27"/>
      <c r="G173" s="117" t="str">
        <f>IF('3c AA'!J68="-","-",'3c AA'!J68)</f>
        <v>-</v>
      </c>
      <c r="H173" s="117" t="str">
        <f>IF('3c AA'!K68="-","-",'3c AA'!K68)</f>
        <v>-</v>
      </c>
      <c r="I173" s="117" t="str">
        <f>IF('3c AA'!L68="-","-",'3c AA'!L68)</f>
        <v>-</v>
      </c>
      <c r="J173" s="117" t="str">
        <f>IF('3c AA'!M68="-","-",'3c AA'!M68)</f>
        <v>-</v>
      </c>
      <c r="K173" s="117" t="str">
        <f>IF('3c AA'!N68="-","-",'3c AA'!N68)</f>
        <v>-</v>
      </c>
      <c r="L173" s="117" t="str">
        <f>IF('3c AA'!O68="-","-",'3c AA'!O68)</f>
        <v>-</v>
      </c>
      <c r="M173" s="117" t="str">
        <f>IF('3c AA'!P68="-","-",'3c AA'!P68)</f>
        <v>-</v>
      </c>
      <c r="N173" s="117" t="str">
        <f>IF('3c AA'!Q68="-","-",'3c AA'!Q68)</f>
        <v>-</v>
      </c>
      <c r="O173" s="27"/>
      <c r="P173" s="117" t="str">
        <f>IF('3c AA'!S68="-","-",'3c AA'!S68)</f>
        <v>-</v>
      </c>
      <c r="Q173" s="117" t="str">
        <f>IF('3c AA'!T68="-","-",'3c AA'!T68)</f>
        <v>-</v>
      </c>
      <c r="R173" s="117" t="str">
        <f>IF('3c AA'!U68="-","-",'3c AA'!U68)</f>
        <v>-</v>
      </c>
      <c r="S173" s="117" t="str">
        <f>IF('3c AA'!V68="-","-",'3c AA'!V68)</f>
        <v>-</v>
      </c>
      <c r="T173" s="117">
        <f>IF('3c AA'!W68="-","-",'3c AA'!W68)</f>
        <v>4.514392127949665</v>
      </c>
      <c r="U173" s="117">
        <f>IF('3c AA'!X68="-","-",'3c AA'!X68)</f>
        <v>9.9756950960531068</v>
      </c>
      <c r="V173" s="117">
        <f>IF('3c AA'!Y68="-","-",'3c AA'!Y68)</f>
        <v>4.43</v>
      </c>
      <c r="W173" s="117" t="str">
        <f>IF('3c AA'!Z68="-","-",'3c AA'!Z68)</f>
        <v>-</v>
      </c>
      <c r="X173" s="27"/>
      <c r="Y173" s="117">
        <f>IF('3c AA'!AB68="-","-",'3c AA'!AB68)</f>
        <v>20.431840610363274</v>
      </c>
      <c r="Z173" s="117" t="str">
        <f>IF('3c AA'!AC68="-","-",'3c AA'!AC68)</f>
        <v>-</v>
      </c>
      <c r="AA173" s="117" t="str">
        <f>IF('3c AA'!AD68="-","-",'3c AA'!AD68)</f>
        <v>-</v>
      </c>
      <c r="AB173" s="117" t="str">
        <f>IF('3c AA'!AE68="-","-",'3c AA'!AE68)</f>
        <v>-</v>
      </c>
      <c r="AC173" s="117" t="str">
        <f>IF('3c AA'!AF68="-","-",'3c AA'!AF68)</f>
        <v>-</v>
      </c>
      <c r="AD173" s="25"/>
    </row>
    <row r="174" spans="1:30" s="26" customFormat="1" ht="11.25" customHeight="1" x14ac:dyDescent="0.15">
      <c r="A174" s="207"/>
      <c r="B174" s="120" t="s">
        <v>246</v>
      </c>
      <c r="C174" s="157" t="s">
        <v>183</v>
      </c>
      <c r="D174" s="122" t="s">
        <v>125</v>
      </c>
      <c r="E174" s="119"/>
      <c r="F174" s="27"/>
      <c r="G174" s="117">
        <f>IF('3d PC'!G28="-","-",'3d PC'!G28)</f>
        <v>68.561535547115341</v>
      </c>
      <c r="H174" s="117">
        <f>'3d PC'!H28</f>
        <v>68.541356014491441</v>
      </c>
      <c r="I174" s="117">
        <f>'3d PC'!I28</f>
        <v>83.610526084658687</v>
      </c>
      <c r="J174" s="117">
        <f>'3d PC'!J28</f>
        <v>83.533501738419957</v>
      </c>
      <c r="K174" s="117">
        <f>'3d PC'!K28</f>
        <v>88.913467115883748</v>
      </c>
      <c r="L174" s="117">
        <f>'3d PC'!L28</f>
        <v>89.228300262933061</v>
      </c>
      <c r="M174" s="117">
        <f>'3d PC'!M28</f>
        <v>103.1975772857277</v>
      </c>
      <c r="N174" s="117">
        <f>'3d PC'!N28</f>
        <v>103.26692366239108</v>
      </c>
      <c r="O174" s="27"/>
      <c r="P174" s="117">
        <f>'3d PC'!P28</f>
        <v>103.26692366239108</v>
      </c>
      <c r="Q174" s="117">
        <f>'3d PC'!Q28</f>
        <v>110.39865962258104</v>
      </c>
      <c r="R174" s="117">
        <f>'3d PC'!R28</f>
        <v>111.70578352345682</v>
      </c>
      <c r="S174" s="117">
        <f>'3d PC'!S28</f>
        <v>114.90052002495398</v>
      </c>
      <c r="T174" s="117">
        <f>'3d PC'!T28</f>
        <v>114.42647410138612</v>
      </c>
      <c r="U174" s="117">
        <f>'3d PC'!U28</f>
        <v>121.06777152784824</v>
      </c>
      <c r="V174" s="117">
        <f>'3d PC'!V28</f>
        <v>120.48357221108611</v>
      </c>
      <c r="W174" s="117">
        <f>'3d PC'!W28</f>
        <v>126.59301454762269</v>
      </c>
      <c r="X174" s="27"/>
      <c r="Y174" s="117">
        <f>'3d PC'!Y28</f>
        <v>125.51105855929146</v>
      </c>
      <c r="Z174" s="117" t="str">
        <f>'3d PC'!Z28</f>
        <v>-</v>
      </c>
      <c r="AA174" s="117" t="str">
        <f>'3d PC'!AA28</f>
        <v>-</v>
      </c>
      <c r="AB174" s="117" t="str">
        <f>'3d PC'!AB28</f>
        <v>-</v>
      </c>
      <c r="AC174" s="117" t="str">
        <f>'3d PC'!AC28</f>
        <v>-</v>
      </c>
      <c r="AD174" s="25"/>
    </row>
    <row r="175" spans="1:30" s="26" customFormat="1" ht="11.25" customHeight="1" x14ac:dyDescent="0.15">
      <c r="A175" s="207"/>
      <c r="B175" s="120" t="s">
        <v>247</v>
      </c>
      <c r="C175" s="157" t="s">
        <v>184</v>
      </c>
      <c r="D175" s="122" t="s">
        <v>125</v>
      </c>
      <c r="E175" s="119"/>
      <c r="F175" s="27"/>
      <c r="G175" s="117">
        <f>IF('3e NC-Elec'!H42="-","-",'3e NC-Elec'!H42)</f>
        <v>148.83755254249516</v>
      </c>
      <c r="H175" s="117">
        <f>'3e NC-Elec'!I42</f>
        <v>149.58596648207978</v>
      </c>
      <c r="I175" s="117">
        <f>'3e NC-Elec'!J42</f>
        <v>178.77397635531861</v>
      </c>
      <c r="J175" s="117">
        <f>'3e NC-Elec'!K42</f>
        <v>178.21106816077142</v>
      </c>
      <c r="K175" s="117">
        <f>'3e NC-Elec'!L42</f>
        <v>169.86460557365865</v>
      </c>
      <c r="L175" s="117">
        <f>'3e NC-Elec'!M42</f>
        <v>170.76181475205237</v>
      </c>
      <c r="M175" s="117">
        <f>'3e NC-Elec'!N42</f>
        <v>155.43898208447044</v>
      </c>
      <c r="N175" s="117">
        <f>'3e NC-Elec'!O42</f>
        <v>155.04840246901301</v>
      </c>
      <c r="O175" s="27"/>
      <c r="P175" s="117">
        <f>'3e NC-Elec'!Q42</f>
        <v>155.04840246901301</v>
      </c>
      <c r="Q175" s="117">
        <f>'3e NC-Elec'!R42</f>
        <v>154.32708952990532</v>
      </c>
      <c r="R175" s="117">
        <f>'3e NC-Elec'!S42</f>
        <v>155.68171664214671</v>
      </c>
      <c r="S175" s="117">
        <f>'3e NC-Elec'!T42</f>
        <v>164.73860302391074</v>
      </c>
      <c r="T175" s="117">
        <f>'3e NC-Elec'!U42</f>
        <v>168.02581593101917</v>
      </c>
      <c r="U175" s="117">
        <f>'3e NC-Elec'!V42</f>
        <v>169.61393814062509</v>
      </c>
      <c r="V175" s="117">
        <f>'3e NC-Elec'!W42</f>
        <v>169.77779074667174</v>
      </c>
      <c r="W175" s="117">
        <f>'3e NC-Elec'!X42</f>
        <v>213.21345077131863</v>
      </c>
      <c r="X175" s="27"/>
      <c r="Y175" s="117">
        <f>'3e NC-Elec'!Z42</f>
        <v>218.43167122529059</v>
      </c>
      <c r="Z175" s="117" t="str">
        <f>'3e NC-Elec'!AA42</f>
        <v>-</v>
      </c>
      <c r="AA175" s="117" t="str">
        <f>'3e NC-Elec'!AB42</f>
        <v>-</v>
      </c>
      <c r="AB175" s="117" t="str">
        <f>'3e NC-Elec'!AC42</f>
        <v>-</v>
      </c>
      <c r="AC175" s="117" t="str">
        <f>'3e NC-Elec'!AD42</f>
        <v>-</v>
      </c>
      <c r="AD175" s="25"/>
    </row>
    <row r="176" spans="1:30" s="26" customFormat="1" ht="11.25" customHeight="1" x14ac:dyDescent="0.15">
      <c r="A176" s="207"/>
      <c r="B176" s="120" t="s">
        <v>248</v>
      </c>
      <c r="C176" s="157" t="s">
        <v>185</v>
      </c>
      <c r="D176" s="122" t="s">
        <v>125</v>
      </c>
      <c r="E176" s="119"/>
      <c r="F176" s="27"/>
      <c r="G176" s="117">
        <f>IF('3g CPIH'!C$17="-","-",'3h OC '!$E$8*('3g CPIH'!C$17/'3g CPIH'!$G$17))</f>
        <v>76.502677103718199</v>
      </c>
      <c r="H176" s="117">
        <f>IF('3g CPIH'!D$17="-","-",'3h OC '!$E$8*('3g CPIH'!D$17/'3g CPIH'!$G$17))</f>
        <v>76.655835616438353</v>
      </c>
      <c r="I176" s="117">
        <f>IF('3g CPIH'!E$17="-","-",'3h OC '!$E$8*('3g CPIH'!E$17/'3g CPIH'!$G$17))</f>
        <v>76.885573385518597</v>
      </c>
      <c r="J176" s="117">
        <f>IF('3g CPIH'!F$17="-","-",'3h OC '!$E$8*('3g CPIH'!F$17/'3g CPIH'!$G$17))</f>
        <v>77.345048923679059</v>
      </c>
      <c r="K176" s="117">
        <f>IF('3g CPIH'!G$17="-","-",'3h OC '!$E$8*('3g CPIH'!G$17/'3g CPIH'!$G$17))</f>
        <v>78.263999999999996</v>
      </c>
      <c r="L176" s="117">
        <f>IF('3g CPIH'!H$17="-","-",'3h OC '!$E$8*('3g CPIH'!H$17/'3g CPIH'!$G$17))</f>
        <v>79.259530332681024</v>
      </c>
      <c r="M176" s="117">
        <f>IF('3g CPIH'!I$17="-","-",'3h OC '!$E$8*('3g CPIH'!I$17/'3g CPIH'!$G$17))</f>
        <v>80.408219178082177</v>
      </c>
      <c r="N176" s="117">
        <f>IF('3g CPIH'!J$17="-","-",'3h OC '!$E$8*('3g CPIH'!J$17/'3g CPIH'!$G$17))</f>
        <v>81.097432485322898</v>
      </c>
      <c r="O176" s="27"/>
      <c r="P176" s="117">
        <f>IF('3g CPIH'!L$17="-","-",'3h OC '!$E$8*('3g CPIH'!L$17/'3g CPIH'!$G$17))</f>
        <v>81.097432485322898</v>
      </c>
      <c r="Q176" s="117">
        <f>IF('3g CPIH'!M$17="-","-",'3h OC '!$E$8*('3g CPIH'!M$17/'3g CPIH'!$G$17))</f>
        <v>82.016383561643835</v>
      </c>
      <c r="R176" s="117">
        <f>IF('3g CPIH'!N$17="-","-",'3h OC '!$E$8*('3g CPIH'!N$17/'3g CPIH'!$G$17))</f>
        <v>82.62901761252445</v>
      </c>
      <c r="S176" s="117">
        <f>IF('3g CPIH'!O$17="-","-",'3h OC '!$E$8*('3g CPIH'!O$17/'3g CPIH'!$G$17))</f>
        <v>83.088493150684926</v>
      </c>
      <c r="T176" s="117">
        <f>IF('3g CPIH'!P$17="-","-",'3h OC '!$E$8*('3g CPIH'!P$17/'3g CPIH'!$G$17))</f>
        <v>83.318230919765156</v>
      </c>
      <c r="U176" s="117">
        <f>IF('3g CPIH'!Q$17="-","-",'3h OC '!$E$8*('3g CPIH'!Q$17/'3g CPIH'!$G$17))</f>
        <v>83.777706457925632</v>
      </c>
      <c r="V176" s="117">
        <f>IF('3g CPIH'!R$17="-","-",'3h OC '!$E$8*('3g CPIH'!R$17/'3g CPIH'!$G$17))</f>
        <v>85.309291585127198</v>
      </c>
      <c r="W176" s="117">
        <f>IF('3g CPIH'!S$17="-","-",'3h OC '!$E$8*('3g CPIH'!S$17/'3g CPIH'!$G$17))</f>
        <v>87.836407045009793</v>
      </c>
      <c r="X176" s="27"/>
      <c r="Y176" s="117">
        <f>IF('3g CPIH'!U$17="-","-",'3h OC '!$E$8*('3g CPIH'!U$17/'3g CPIH'!$G$17))</f>
        <v>92.278003913894324</v>
      </c>
      <c r="Z176" s="117" t="str">
        <f>IF('3g CPIH'!V$17="-","-",'3h OC '!$E$8*('3g CPIH'!V$17/'3g CPIH'!$G$17))</f>
        <v>-</v>
      </c>
      <c r="AA176" s="117" t="str">
        <f>IF('3g CPIH'!W$17="-","-",'3h OC '!$E$8*('3g CPIH'!W$17/'3g CPIH'!$G$17))</f>
        <v>-</v>
      </c>
      <c r="AB176" s="117" t="str">
        <f>IF('3g CPIH'!X$17="-","-",'3h OC '!$E$8*('3g CPIH'!X$17/'3g CPIH'!$G$17))</f>
        <v>-</v>
      </c>
      <c r="AC176" s="117" t="str">
        <f>IF('3g CPIH'!Y$17="-","-",'3h OC '!$E$8*('3g CPIH'!Y$17/'3g CPIH'!$G$17))</f>
        <v>-</v>
      </c>
      <c r="AD176" s="25"/>
    </row>
    <row r="177" spans="1:30" s="26" customFormat="1" ht="11.25" customHeight="1" x14ac:dyDescent="0.15">
      <c r="A177" s="207"/>
      <c r="B177" s="120" t="s">
        <v>248</v>
      </c>
      <c r="C177" s="157" t="s">
        <v>186</v>
      </c>
      <c r="D177" s="122" t="s">
        <v>125</v>
      </c>
      <c r="E177" s="119"/>
      <c r="F177" s="27"/>
      <c r="G177" s="117" t="s">
        <v>249</v>
      </c>
      <c r="H177" s="117" t="s">
        <v>249</v>
      </c>
      <c r="I177" s="117" t="s">
        <v>249</v>
      </c>
      <c r="J177" s="117" t="s">
        <v>249</v>
      </c>
      <c r="K177" s="117">
        <f>IF('3i SMNCC'!G$50="-","-",'3i SMNCC'!G$50)</f>
        <v>0</v>
      </c>
      <c r="L177" s="117">
        <f>IF('3i SMNCC'!H$50="-","-",'3i SMNCC'!H$50)</f>
        <v>-0.18995111249132623</v>
      </c>
      <c r="M177" s="117">
        <f>IF('3i SMNCC'!I$50="-","-",'3i SMNCC'!I$50)</f>
        <v>2.3898870370752556</v>
      </c>
      <c r="N177" s="117">
        <f>IF('3i SMNCC'!J$50="-","-",'3i SMNCC'!J$50)</f>
        <v>11.485481460604181</v>
      </c>
      <c r="O177" s="27"/>
      <c r="P177" s="117">
        <f>IF('3i SMNCC'!L$50="-","-",'3i SMNCC'!L$50)</f>
        <v>11.485481460604181</v>
      </c>
      <c r="Q177" s="117">
        <f>IF('3i SMNCC'!M$50="-","-",'3i SMNCC'!M$50)</f>
        <v>13.905095596481768</v>
      </c>
      <c r="R177" s="117">
        <f>IF('3i SMNCC'!N$50="-","-",'3i SMNCC'!N$50)</f>
        <v>14.008016342776511</v>
      </c>
      <c r="S177" s="117">
        <f>IF('3i SMNCC'!O$50="-","-",'3i SMNCC'!O$50)</f>
        <v>16.592254432324484</v>
      </c>
      <c r="T177" s="117">
        <f>IF('3i SMNCC'!P$50="-","-",'3i SMNCC'!P$50)</f>
        <v>16.855736391237045</v>
      </c>
      <c r="U177" s="117">
        <f>IF('3i SMNCC'!Q$50="-","-",'3i SMNCC'!Q$50)</f>
        <v>16.48610584262476</v>
      </c>
      <c r="V177" s="117">
        <f>IF('3i SMNCC'!R$50="-","-",'3i SMNCC'!R$50)</f>
        <v>16.529685824397358</v>
      </c>
      <c r="W177" s="117">
        <f>IF('3i SMNCC'!S$50="-","-",'3i SMNCC'!S$50)</f>
        <v>15.149258026029946</v>
      </c>
      <c r="X177" s="27"/>
      <c r="Y177" s="117">
        <f>IF('3i SMNCC'!U$50="-","-",'3i SMNCC'!U$50)</f>
        <v>16.072618119862021</v>
      </c>
      <c r="Z177" s="117" t="str">
        <f>IF('3i SMNCC'!V$50="-","-",'3i SMNCC'!V$50)</f>
        <v>-</v>
      </c>
      <c r="AA177" s="117" t="str">
        <f>IF('3i SMNCC'!W$50="-","-",'3i SMNCC'!W$50)</f>
        <v>-</v>
      </c>
      <c r="AB177" s="117" t="str">
        <f>IF('3i SMNCC'!X$50="-","-",'3i SMNCC'!X$50)</f>
        <v>-</v>
      </c>
      <c r="AC177" s="117" t="str">
        <f>IF('3i SMNCC'!Y$50="-","-",'3i SMNCC'!Y$50)</f>
        <v>-</v>
      </c>
      <c r="AD177" s="25"/>
    </row>
    <row r="178" spans="1:30" s="26" customFormat="1" ht="12.6" customHeight="1" x14ac:dyDescent="0.15">
      <c r="A178" s="207"/>
      <c r="B178" s="120" t="s">
        <v>248</v>
      </c>
      <c r="C178" s="157" t="s">
        <v>187</v>
      </c>
      <c r="D178" s="122" t="s">
        <v>125</v>
      </c>
      <c r="E178" s="119"/>
      <c r="F178" s="27"/>
      <c r="G178" s="117">
        <f>IF('3g CPIH'!C$17="-","-",'3j PAAC PAP'!$G$10*('3g CPIH'!C$17/'3g CPIH'!$G$17))</f>
        <v>3.3460635029354204</v>
      </c>
      <c r="H178" s="117">
        <f>IF('3g CPIH'!D$17="-","-",'3j PAAC PAP'!$G$10*('3g CPIH'!D$17/'3g CPIH'!$G$17))</f>
        <v>3.3527623287671227</v>
      </c>
      <c r="I178" s="117">
        <f>IF('3g CPIH'!E$17="-","-",'3j PAAC PAP'!$G$10*('3g CPIH'!E$17/'3g CPIH'!$G$17))</f>
        <v>3.3628105675146771</v>
      </c>
      <c r="J178" s="117">
        <f>IF('3g CPIH'!F$17="-","-",'3j PAAC PAP'!$G$10*('3g CPIH'!F$17/'3g CPIH'!$G$17))</f>
        <v>3.3829070450097847</v>
      </c>
      <c r="K178" s="117">
        <f>IF('3g CPIH'!G$17="-","-",'3j PAAC PAP'!$G$10*('3g CPIH'!G$17/'3g CPIH'!$G$17))</f>
        <v>3.4230999999999998</v>
      </c>
      <c r="L178" s="117">
        <f>IF('3g CPIH'!H$17="-","-",'3j PAAC PAP'!$G$10*('3g CPIH'!H$17/'3g CPIH'!$G$17))</f>
        <v>3.4666423679060667</v>
      </c>
      <c r="M178" s="117">
        <f>IF('3g CPIH'!I$17="-","-",'3j PAAC PAP'!$G$10*('3g CPIH'!I$17/'3g CPIH'!$G$17))</f>
        <v>3.516883561643835</v>
      </c>
      <c r="N178" s="117">
        <f>IF('3g CPIH'!J$17="-","-",'3j PAAC PAP'!$G$10*('3g CPIH'!J$17/'3g CPIH'!$G$17))</f>
        <v>3.547028277886497</v>
      </c>
      <c r="O178" s="27"/>
      <c r="P178" s="117">
        <f>IF('3g CPIH'!L$17="-","-",'3j PAAC PAP'!$G$10*('3g CPIH'!L$17/'3g CPIH'!$G$17))</f>
        <v>3.547028277886497</v>
      </c>
      <c r="Q178" s="117">
        <f>IF('3g CPIH'!M$17="-","-",'3j PAAC PAP'!$G$10*('3g CPIH'!M$17/'3g CPIH'!$G$17))</f>
        <v>3.5872212328767121</v>
      </c>
      <c r="R178" s="117">
        <f>IF('3g CPIH'!N$17="-","-",'3j PAAC PAP'!$G$10*('3g CPIH'!N$17/'3g CPIH'!$G$17))</f>
        <v>3.6140165362035224</v>
      </c>
      <c r="S178" s="117">
        <f>IF('3g CPIH'!O$17="-","-",'3j PAAC PAP'!$G$10*('3g CPIH'!O$17/'3g CPIH'!$G$17))</f>
        <v>3.6341130136986299</v>
      </c>
      <c r="T178" s="117">
        <f>IF('3g CPIH'!P$17="-","-",'3j PAAC PAP'!$G$10*('3g CPIH'!P$17/'3g CPIH'!$G$17))</f>
        <v>3.6441612524461835</v>
      </c>
      <c r="U178" s="117">
        <f>IF('3g CPIH'!Q$17="-","-",'3j PAAC PAP'!$G$10*('3g CPIH'!Q$17/'3g CPIH'!$G$17))</f>
        <v>3.6642577299412915</v>
      </c>
      <c r="V178" s="117">
        <f>IF('3g CPIH'!R$17="-","-",'3j PAAC PAP'!$G$10*('3g CPIH'!R$17/'3g CPIH'!$G$17))</f>
        <v>3.7312459882583173</v>
      </c>
      <c r="W178" s="117">
        <f>IF('3g CPIH'!S$17="-","-",'3j PAAC PAP'!$G$10*('3g CPIH'!S$17/'3g CPIH'!$G$17))</f>
        <v>3.8417766144814092</v>
      </c>
      <c r="X178" s="27"/>
      <c r="Y178" s="117">
        <f>IF('3g CPIH'!U$17="-","-",'3j PAAC PAP'!$G$10*('3g CPIH'!U$17/'3g CPIH'!$G$17))</f>
        <v>4.0360425636007822</v>
      </c>
      <c r="Z178" s="117" t="str">
        <f>IF('3g CPIH'!V$17="-","-",'3j PAAC PAP'!$G$10*('3g CPIH'!V$17/'3g CPIH'!$G$17))</f>
        <v>-</v>
      </c>
      <c r="AA178" s="117" t="str">
        <f>IF('3g CPIH'!W$17="-","-",'3j PAAC PAP'!$G$10*('3g CPIH'!W$17/'3g CPIH'!$G$17))</f>
        <v>-</v>
      </c>
      <c r="AB178" s="117" t="str">
        <f>IF('3g CPIH'!X$17="-","-",'3j PAAC PAP'!$G$10*('3g CPIH'!X$17/'3g CPIH'!$G$17))</f>
        <v>-</v>
      </c>
      <c r="AC178" s="117" t="str">
        <f>IF('3g CPIH'!Y$17="-","-",'3j PAAC PAP'!$G$10*('3g CPIH'!Y$17/'3g CPIH'!$G$17))</f>
        <v>-</v>
      </c>
      <c r="AD178" s="25"/>
    </row>
    <row r="179" spans="1:30" s="26" customFormat="1" ht="11.25" customHeight="1" x14ac:dyDescent="0.15">
      <c r="A179" s="207"/>
      <c r="B179" s="120" t="s">
        <v>248</v>
      </c>
      <c r="C179" s="120" t="s">
        <v>188</v>
      </c>
      <c r="D179" s="122" t="s">
        <v>125</v>
      </c>
      <c r="E179" s="119"/>
      <c r="F179" s="27"/>
      <c r="G179" s="117">
        <f>IF(G171="-","-",SUM(G171:G177)*'3j PAAC PAP'!$G$28)</f>
        <v>2.3540611726515093</v>
      </c>
      <c r="H179" s="117">
        <f>IF(H171="-","-",SUM(H171:H177)*'3j PAAC PAP'!$G$28)</f>
        <v>2.2619294820593514</v>
      </c>
      <c r="I179" s="117">
        <f>IF(I171="-","-",SUM(I171:I177)*'3j PAAC PAP'!$G$28)</f>
        <v>2.4104598725802586</v>
      </c>
      <c r="J179" s="117">
        <f>IF(J171="-","-",SUM(J171:J177)*'3j PAAC PAP'!$G$28)</f>
        <v>2.3679669690505731</v>
      </c>
      <c r="K179" s="117">
        <f>IF(K171="-","-",SUM(K171:K177)*'3j PAAC PAP'!$G$28)</f>
        <v>2.5278120396836323</v>
      </c>
      <c r="L179" s="117">
        <f>IF(L171="-","-",SUM(L171:L177)*'3j PAAC PAP'!$G$28)</f>
        <v>2.4993679480090742</v>
      </c>
      <c r="M179" s="117">
        <f>IF(M171="-","-",SUM(M171:M177)*'3j PAAC PAP'!$G$28)</f>
        <v>2.6183426133030459</v>
      </c>
      <c r="N179" s="117">
        <f>IF(N171="-","-",SUM(N171:N177)*'3j PAAC PAP'!$G$28)</f>
        <v>2.7450575350813455</v>
      </c>
      <c r="O179" s="27"/>
      <c r="P179" s="117">
        <f>IF(P171="-","-",SUM(P171:P177)*'3j PAAC PAP'!$G$28)</f>
        <v>2.7450575350813455</v>
      </c>
      <c r="Q179" s="117">
        <f>IF(Q171="-","-",SUM(Q171:Q177)*'3j PAAC PAP'!$G$28)</f>
        <v>2.9824511920831704</v>
      </c>
      <c r="R179" s="117">
        <f>IF(R171="-","-",SUM(R171:R177)*'3j PAAC PAP'!$G$28)</f>
        <v>2.8814187732549223</v>
      </c>
      <c r="S179" s="117">
        <f>IF(S171="-","-",SUM(S171:S177)*'3j PAAC PAP'!$G$28)</f>
        <v>2.9227637217172373</v>
      </c>
      <c r="T179" s="117">
        <f>IF(T171="-","-",SUM(T171:T177)*'3j PAAC PAP'!$G$28)</f>
        <v>2.8463132511803031</v>
      </c>
      <c r="U179" s="117">
        <f>IF(U171="-","-",SUM(U171:U177)*'3j PAAC PAP'!$G$28)</f>
        <v>3.056081745271896</v>
      </c>
      <c r="V179" s="117">
        <f>IF(V171="-","-",SUM(V171:V177)*'3j PAAC PAP'!$G$28)</f>
        <v>3.311132370271356</v>
      </c>
      <c r="W179" s="117">
        <f>IF(W171="-","-",SUM(W171:W177)*'3j PAAC PAP'!$G$28)</f>
        <v>4.6565998742435539</v>
      </c>
      <c r="X179" s="27"/>
      <c r="Y179" s="117">
        <f>IF(Y171="-","-",SUM(Y171:Y177)*'3j PAAC PAP'!$G$28)</f>
        <v>7.8453667211972702</v>
      </c>
      <c r="Z179" s="117" t="str">
        <f>IF(Z171="-","-",SUM(Z171:Z177)*'3j PAAC PAP'!$G$28)</f>
        <v>-</v>
      </c>
      <c r="AA179" s="117" t="str">
        <f>IF(AA171="-","-",SUM(AA171:AA177)*'3j PAAC PAP'!$G$28)</f>
        <v>-</v>
      </c>
      <c r="AB179" s="117" t="str">
        <f>IF(AB171="-","-",SUM(AB171:AB177)*'3j PAAC PAP'!$G$28)</f>
        <v>-</v>
      </c>
      <c r="AC179" s="117" t="str">
        <f>IF(AC171="-","-",SUM(AC171:AC177)*'3j PAAC PAP'!$G$28)</f>
        <v>-</v>
      </c>
      <c r="AD179" s="25"/>
    </row>
    <row r="180" spans="1:30" x14ac:dyDescent="0.2">
      <c r="A180" s="207"/>
      <c r="B180" s="120" t="s">
        <v>189</v>
      </c>
      <c r="C180" s="157" t="s">
        <v>250</v>
      </c>
      <c r="D180" s="122" t="s">
        <v>125</v>
      </c>
      <c r="E180" s="119"/>
      <c r="F180" s="27"/>
      <c r="G180" s="117">
        <f>IF(G171="-","-",SUM(G171:G179)*'3k EBIT'!$E$8)</f>
        <v>9.503365979264446</v>
      </c>
      <c r="H180" s="117">
        <f>IF(H171="-","-",SUM(H171:H179)*'3k EBIT'!$E$8)</f>
        <v>9.134095620568834</v>
      </c>
      <c r="I180" s="117">
        <f>IF(I171="-","-",SUM(I171:I179)*'3k EBIT'!$E$8)</f>
        <v>9.7298197534153701</v>
      </c>
      <c r="J180" s="117">
        <f>IF(J171="-","-",SUM(J171:J179)*'3k EBIT'!$E$8)</f>
        <v>9.5598345670826284</v>
      </c>
      <c r="K180" s="117">
        <f>IF(K171="-","-",SUM(K171:K179)*'3k EBIT'!$E$8)</f>
        <v>10.201508517905935</v>
      </c>
      <c r="L180" s="117">
        <f>IF(L171="-","-",SUM(L171:L179)*'3k EBIT'!$E$8)</f>
        <v>10.08830585117725</v>
      </c>
      <c r="M180" s="117">
        <f>IF(M171="-","-",SUM(M171:M179)*'3k EBIT'!$E$8)</f>
        <v>10.566305374205607</v>
      </c>
      <c r="N180" s="117">
        <f>IF(N171="-","-",SUM(N171:N179)*'3k EBIT'!$E$8)</f>
        <v>11.074950066409473</v>
      </c>
      <c r="O180" s="27"/>
      <c r="P180" s="117">
        <f>IF(P171="-","-",SUM(P171:P179)*'3k EBIT'!$E$8)</f>
        <v>11.074950066409473</v>
      </c>
      <c r="Q180" s="117">
        <f>IF(Q171="-","-",SUM(Q171:Q179)*'3k EBIT'!$E$8)</f>
        <v>12.027553465025354</v>
      </c>
      <c r="R180" s="117">
        <f>IF(R171="-","-",SUM(R171:R179)*'3k EBIT'!$E$8)</f>
        <v>11.622985049747127</v>
      </c>
      <c r="S180" s="117">
        <f>IF(S171="-","-",SUM(S171:S179)*'3k EBIT'!$E$8)</f>
        <v>11.78914599121134</v>
      </c>
      <c r="T180" s="117">
        <f>IF(T171="-","-",SUM(T171:T179)*'3k EBIT'!$E$8)</f>
        <v>11.482814030346953</v>
      </c>
      <c r="U180" s="117">
        <f>IF(U171="-","-",SUM(U171:U179)*'3k EBIT'!$E$8)</f>
        <v>12.324265682962949</v>
      </c>
      <c r="V180" s="117">
        <f>IF(V171="-","-",SUM(V171:V179)*'3k EBIT'!$E$8)</f>
        <v>13.348183299790819</v>
      </c>
      <c r="W180" s="117">
        <f>IF(W171="-","-",SUM(W171:W179)*'3k EBIT'!$E$8)</f>
        <v>18.744948093606421</v>
      </c>
      <c r="X180" s="27"/>
      <c r="Y180" s="117">
        <f>IF(Y171="-","-",SUM(Y171:Y179)*'3k EBIT'!$E$8)</f>
        <v>31.534005137530798</v>
      </c>
      <c r="Z180" s="117" t="str">
        <f>IF(Z171="-","-",SUM(Z171:Z179)*'3k EBIT'!$E$8)</f>
        <v>-</v>
      </c>
      <c r="AA180" s="117" t="str">
        <f>IF(AA171="-","-",SUM(AA171:AA179)*'3k EBIT'!$E$8)</f>
        <v>-</v>
      </c>
      <c r="AB180" s="117" t="str">
        <f>IF(AB171="-","-",SUM(AB171:AB179)*'3k EBIT'!$E$8)</f>
        <v>-</v>
      </c>
      <c r="AC180" s="117" t="str">
        <f>IF(AC171="-","-",SUM(AC171:AC179)*'3k EBIT'!$E$8)</f>
        <v>-</v>
      </c>
    </row>
    <row r="181" spans="1:30" x14ac:dyDescent="0.2">
      <c r="A181" s="207"/>
      <c r="B181" s="120" t="s">
        <v>251</v>
      </c>
      <c r="C181" s="155" t="s">
        <v>252</v>
      </c>
      <c r="D181" s="122" t="s">
        <v>125</v>
      </c>
      <c r="E181" s="118"/>
      <c r="F181" s="27"/>
      <c r="G181" s="117">
        <f>IF(G171="-","-",SUM(G171:G174,G176:G180)*'3l HAP'!$E$9)</f>
        <v>5.1439601211619168</v>
      </c>
      <c r="H181" s="117">
        <f>IF(H171="-","-",SUM(H171:H174,H176:H180)*'3l HAP'!$E$9)</f>
        <v>4.8484507459093216</v>
      </c>
      <c r="I181" s="117">
        <f>IF(I171="-","-",SUM(I171:I174,I176:I180)*'3l HAP'!$E$9)</f>
        <v>4.8801613789533294</v>
      </c>
      <c r="J181" s="117">
        <f>IF(J171="-","-",SUM(J171:J174,J176:J180)*'3l HAP'!$E$9)</f>
        <v>4.7574159659816901</v>
      </c>
      <c r="K181" s="117">
        <f>IF(K171="-","-",SUM(K171:K174,K176:K180)*'3l HAP'!$E$9)</f>
        <v>5.3740767580606681</v>
      </c>
      <c r="L181" s="117">
        <f>IF(L171="-","-",SUM(L171:L174,L176:L180)*'3l HAP'!$E$9)</f>
        <v>5.273709162743943</v>
      </c>
      <c r="M181" s="117">
        <f>IF(M171="-","-",SUM(M171:M174,M176:M180)*'3l HAP'!$E$9)</f>
        <v>5.8663869729855653</v>
      </c>
      <c r="N181" s="117">
        <f>IF(N171="-","-",SUM(N171:N174,N176:N180)*'3l HAP'!$E$9)</f>
        <v>6.2640561787421856</v>
      </c>
      <c r="O181" s="27"/>
      <c r="P181" s="117">
        <f>IF(P171="-","-",SUM(P171:P174,P176:P180)*'3l HAP'!$E$9)</f>
        <v>6.2640561787421856</v>
      </c>
      <c r="Q181" s="117">
        <f>IF(Q171="-","-",SUM(Q171:Q174,Q176:Q180)*'3l HAP'!$E$9)</f>
        <v>7.0086727424449844</v>
      </c>
      <c r="R181" s="117">
        <f>IF(R171="-","-",SUM(R171:R174,R176:R180)*'3l HAP'!$E$9)</f>
        <v>6.6770878720809392</v>
      </c>
      <c r="S181" s="117">
        <f>IF(S171="-","-",SUM(S171:S174,S176:S180)*'3l HAP'!$E$9)</f>
        <v>6.6725260690454844</v>
      </c>
      <c r="T181" s="117">
        <f>IF(T171="-","-",SUM(T171:T174,T176:T180)*'3l HAP'!$E$9)</f>
        <v>6.3883451224265801</v>
      </c>
      <c r="U181" s="117">
        <f>IF(U171="-","-",SUM(U171:U174,U176:U180)*'3l HAP'!$E$9)</f>
        <v>7.0134980860647458</v>
      </c>
      <c r="V181" s="117">
        <f>IF(V171="-","-",SUM(V171:V174,V176:V180)*'3l HAP'!$E$9)</f>
        <v>7.8001081535245618</v>
      </c>
      <c r="W181" s="117">
        <f>IF(W171="-","-",SUM(W171:W174,W176:W180)*'3l HAP'!$E$9)</f>
        <v>11.32279827138337</v>
      </c>
      <c r="X181" s="27"/>
      <c r="Y181" s="117">
        <f>IF(Y171="-","-",SUM(Y171:Y174,Y176:Y180)*'3l HAP'!$E$9)</f>
        <v>21.101372349835774</v>
      </c>
      <c r="Z181" s="117" t="str">
        <f>IF(Z171="-","-",SUM(Z171:Z174,Z176:Z180)*'3l HAP'!$E$9)</f>
        <v>-</v>
      </c>
      <c r="AA181" s="117" t="str">
        <f>IF(AA171="-","-",SUM(AA171:AA174,AA176:AA180)*'3l HAP'!$E$9)</f>
        <v>-</v>
      </c>
      <c r="AB181" s="117" t="str">
        <f>IF(AB171="-","-",SUM(AB171:AB174,AB176:AB180)*'3l HAP'!$E$9)</f>
        <v>-</v>
      </c>
      <c r="AC181" s="117" t="str">
        <f>IF(AC171="-","-",SUM(AC171:AC174,AC176:AC180)*'3l HAP'!$E$9)</f>
        <v>-</v>
      </c>
    </row>
    <row r="182" spans="1:30" x14ac:dyDescent="0.2">
      <c r="A182" s="207"/>
      <c r="B182" s="120" t="s">
        <v>253</v>
      </c>
      <c r="C182" s="157" t="str">
        <f>B182&amp;"_"&amp;D182</f>
        <v>Total_Northern Scotland</v>
      </c>
      <c r="D182" s="122" t="s">
        <v>125</v>
      </c>
      <c r="E182" s="119"/>
      <c r="F182" s="27"/>
      <c r="G182" s="117">
        <f t="shared" ref="G182:N182" si="39">IF(G171="-","-",SUM(G171:G181))</f>
        <v>505.3209103251499</v>
      </c>
      <c r="H182" s="117">
        <f t="shared" si="39"/>
        <v>485.59012694107713</v>
      </c>
      <c r="I182" s="117">
        <f t="shared" si="39"/>
        <v>516.97572635208007</v>
      </c>
      <c r="J182" s="117">
        <f t="shared" si="39"/>
        <v>507.90639588016415</v>
      </c>
      <c r="K182" s="117">
        <f t="shared" si="39"/>
        <v>542.29535592373281</v>
      </c>
      <c r="L182" s="117">
        <f t="shared" si="39"/>
        <v>536.23695569841357</v>
      </c>
      <c r="M182" s="117">
        <f t="shared" si="39"/>
        <v>561.9874927502068</v>
      </c>
      <c r="N182" s="117">
        <f t="shared" si="39"/>
        <v>589.15592417211735</v>
      </c>
      <c r="O182" s="27"/>
      <c r="P182" s="117">
        <f t="shared" ref="P182:W182" si="40">IF(P171="-","-",SUM(P171:P181))</f>
        <v>589.15592417211735</v>
      </c>
      <c r="Q182" s="117">
        <f t="shared" si="40"/>
        <v>640.03754100638378</v>
      </c>
      <c r="R182" s="117">
        <f t="shared" si="40"/>
        <v>618.41289044284872</v>
      </c>
      <c r="S182" s="117">
        <f t="shared" si="40"/>
        <v>627.1536377361831</v>
      </c>
      <c r="T182" s="117">
        <f t="shared" si="40"/>
        <v>610.74672866676326</v>
      </c>
      <c r="U182" s="117">
        <f t="shared" si="40"/>
        <v>655.65879242262895</v>
      </c>
      <c r="V182" s="117">
        <f t="shared" si="40"/>
        <v>710.33578111620352</v>
      </c>
      <c r="W182" s="117">
        <f t="shared" si="40"/>
        <v>997.89860621662251</v>
      </c>
      <c r="X182" s="27"/>
      <c r="Y182" s="117">
        <f t="shared" ref="Y182:AC182" si="41">IF(Y171="-","-",SUM(Y171:Y181))</f>
        <v>1680.7851677357557</v>
      </c>
      <c r="Z182" s="117" t="str">
        <f t="shared" si="41"/>
        <v>-</v>
      </c>
      <c r="AA182" s="117" t="str">
        <f t="shared" si="41"/>
        <v>-</v>
      </c>
      <c r="AB182" s="117" t="str">
        <f t="shared" si="41"/>
        <v>-</v>
      </c>
      <c r="AC182" s="117" t="str">
        <f t="shared" si="41"/>
        <v>-</v>
      </c>
    </row>
    <row r="183" spans="1:30" s="26" customFormat="1" ht="11.25" x14ac:dyDescent="0.15">
      <c r="A183" s="207"/>
      <c r="B183" s="123" t="s">
        <v>244</v>
      </c>
      <c r="C183" s="123" t="s">
        <v>180</v>
      </c>
      <c r="D183" s="121" t="s">
        <v>136</v>
      </c>
      <c r="E183" s="75"/>
      <c r="F183" s="27"/>
      <c r="G183" s="35">
        <f t="shared" ref="G183:V185" si="42">IF(G15="-","-",AVERAGE(G15,G27,G39,G51,G63,G75,G87,G99,G111,G123,G135,G147,G159,G171))</f>
        <v>189.68038618459391</v>
      </c>
      <c r="H183" s="35">
        <f t="shared" si="42"/>
        <v>169.92824332745104</v>
      </c>
      <c r="I183" s="35">
        <f t="shared" si="42"/>
        <v>155.9570591713094</v>
      </c>
      <c r="J183" s="35">
        <f t="shared" si="42"/>
        <v>147.43603893077562</v>
      </c>
      <c r="K183" s="35">
        <f t="shared" si="42"/>
        <v>179.00136797424895</v>
      </c>
      <c r="L183" s="35">
        <f t="shared" si="42"/>
        <v>171.2844775148248</v>
      </c>
      <c r="M183" s="35">
        <f t="shared" si="42"/>
        <v>188.2966425157575</v>
      </c>
      <c r="N183" s="35">
        <f t="shared" si="42"/>
        <v>205.64726567876167</v>
      </c>
      <c r="O183" s="27"/>
      <c r="P183" s="35">
        <f t="shared" ref="P183:W183" si="43">IF(P15="-","-",AVERAGE(P15,P27,P39,P51,P63,P75,P87,P99,P111,P123,P135,P147,P159,P171))</f>
        <v>205.64726567876167</v>
      </c>
      <c r="Q183" s="35">
        <f t="shared" si="43"/>
        <v>244.35175317326426</v>
      </c>
      <c r="R183" s="35">
        <f t="shared" si="43"/>
        <v>220.83214040458211</v>
      </c>
      <c r="S183" s="35">
        <f t="shared" si="43"/>
        <v>213.18332557673111</v>
      </c>
      <c r="T183" s="35">
        <f t="shared" si="43"/>
        <v>186.28634708232781</v>
      </c>
      <c r="U183" s="35">
        <f t="shared" si="43"/>
        <v>221.40767996833435</v>
      </c>
      <c r="V183" s="35">
        <f t="shared" si="43"/>
        <v>277.90448646108462</v>
      </c>
      <c r="W183" s="35">
        <f t="shared" si="43"/>
        <v>515.28606921595917</v>
      </c>
      <c r="X183" s="27"/>
      <c r="Y183" s="35">
        <f t="shared" ref="Y183:AC183" si="44">IF(Y15="-","-",AVERAGE(Y15,Y27,Y39,Y51,Y63,Y75,Y87,Y99,Y111,Y123,Y135,Y147,Y159,Y171))</f>
        <v>1154.4785866007871</v>
      </c>
      <c r="Z183" s="35" t="str">
        <f t="shared" si="44"/>
        <v>-</v>
      </c>
      <c r="AA183" s="35" t="str">
        <f t="shared" si="44"/>
        <v>-</v>
      </c>
      <c r="AB183" s="35" t="str">
        <f t="shared" si="44"/>
        <v>-</v>
      </c>
      <c r="AC183" s="35" t="str">
        <f t="shared" si="44"/>
        <v>-</v>
      </c>
      <c r="AD183" s="25"/>
    </row>
    <row r="184" spans="1:30" s="26" customFormat="1" ht="11.25" x14ac:dyDescent="0.15">
      <c r="A184" s="207"/>
      <c r="B184" s="123" t="s">
        <v>244</v>
      </c>
      <c r="C184" s="123" t="s">
        <v>181</v>
      </c>
      <c r="D184" s="121" t="s">
        <v>136</v>
      </c>
      <c r="E184" s="75"/>
      <c r="F184" s="27"/>
      <c r="G184" s="35">
        <f t="shared" si="42"/>
        <v>5.6162549708796881E-2</v>
      </c>
      <c r="H184" s="35">
        <f t="shared" si="42"/>
        <v>8.4243824563195346E-2</v>
      </c>
      <c r="I184" s="35">
        <f t="shared" si="42"/>
        <v>0.26527464549469565</v>
      </c>
      <c r="J184" s="35">
        <f t="shared" si="42"/>
        <v>0.26977110246335001</v>
      </c>
      <c r="K184" s="35">
        <f t="shared" si="42"/>
        <v>3.4648843503671367</v>
      </c>
      <c r="L184" s="35">
        <f t="shared" si="42"/>
        <v>3.3612879396840958</v>
      </c>
      <c r="M184" s="35">
        <f t="shared" si="42"/>
        <v>11.652403061262774</v>
      </c>
      <c r="N184" s="35">
        <f t="shared" si="42"/>
        <v>11.077105801368656</v>
      </c>
      <c r="O184" s="27"/>
      <c r="P184" s="35">
        <f t="shared" ref="P184:W185" si="45">IF(P16="-","-",AVERAGE(P16,P28,P40,P52,P64,P76,P88,P100,P112,P124,P136,P148,P160,P172))</f>
        <v>11.077105801368656</v>
      </c>
      <c r="Q184" s="35">
        <f t="shared" si="45"/>
        <v>14.883230646022749</v>
      </c>
      <c r="R184" s="35">
        <f t="shared" si="45"/>
        <v>14.819176551301227</v>
      </c>
      <c r="S184" s="35">
        <f t="shared" si="45"/>
        <v>17.646102036866232</v>
      </c>
      <c r="T184" s="35">
        <f t="shared" si="45"/>
        <v>18.715424771732444</v>
      </c>
      <c r="U184" s="35">
        <f t="shared" si="45"/>
        <v>14.308593954183147</v>
      </c>
      <c r="V184" s="35">
        <f t="shared" si="45"/>
        <v>14.67492004669276</v>
      </c>
      <c r="W184" s="35">
        <f t="shared" si="45"/>
        <v>9.2172823280201097</v>
      </c>
      <c r="X184" s="27"/>
      <c r="Y184" s="35">
        <f t="shared" ref="Y184:AC184" si="46">IF(Y16="-","-",AVERAGE(Y16,Y28,Y40,Y52,Y64,Y76,Y88,Y100,Y112,Y124,Y136,Y148,Y160,Y172))</f>
        <v>11.671120371343685</v>
      </c>
      <c r="Z184" s="35" t="str">
        <f t="shared" si="46"/>
        <v>-</v>
      </c>
      <c r="AA184" s="35" t="str">
        <f t="shared" si="46"/>
        <v>-</v>
      </c>
      <c r="AB184" s="35" t="str">
        <f t="shared" si="46"/>
        <v>-</v>
      </c>
      <c r="AC184" s="35" t="str">
        <f t="shared" si="46"/>
        <v>-</v>
      </c>
      <c r="AD184" s="25"/>
    </row>
    <row r="185" spans="1:30" s="26" customFormat="1" ht="11.25" x14ac:dyDescent="0.1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4.5552674196923926</v>
      </c>
      <c r="U185" s="35">
        <f t="shared" si="42"/>
        <v>9.975695096053105</v>
      </c>
      <c r="V185" s="35">
        <f t="shared" si="42"/>
        <v>4.43</v>
      </c>
      <c r="W185" s="35" t="str">
        <f t="shared" si="45"/>
        <v>-</v>
      </c>
      <c r="X185" s="27"/>
      <c r="Y185" s="35">
        <f t="shared" ref="Y185:AC185" si="47">IF(Y17="-","-",AVERAGE(Y17,Y29,Y41,Y53,Y65,Y77,Y89,Y101,Y113,Y125,Y137,Y149,Y161,Y173))</f>
        <v>20.736406675957259</v>
      </c>
      <c r="Z185" s="35" t="str">
        <f t="shared" si="47"/>
        <v>-</v>
      </c>
      <c r="AA185" s="35" t="str">
        <f t="shared" si="47"/>
        <v>-</v>
      </c>
      <c r="AB185" s="35" t="str">
        <f t="shared" si="47"/>
        <v>-</v>
      </c>
      <c r="AC185" s="35" t="str">
        <f t="shared" si="47"/>
        <v>-</v>
      </c>
      <c r="AD185" s="25"/>
    </row>
    <row r="186" spans="1:30" s="26" customFormat="1" ht="11.25" x14ac:dyDescent="0.15">
      <c r="A186" s="207"/>
      <c r="B186" s="123" t="s">
        <v>246</v>
      </c>
      <c r="C186" s="123" t="s">
        <v>183</v>
      </c>
      <c r="D186" s="121" t="s">
        <v>136</v>
      </c>
      <c r="E186" s="75"/>
      <c r="F186" s="27"/>
      <c r="G186" s="35">
        <f t="shared" ref="G186:N194" si="48">IF(G18="-","-",AVERAGE(G18,G30,G42,G54,G66,G78,G90,G102,G114,G126,G138,G150,G162,G174))</f>
        <v>68.556334126954638</v>
      </c>
      <c r="H186" s="35">
        <f t="shared" si="48"/>
        <v>68.536238006350331</v>
      </c>
      <c r="I186" s="35">
        <f t="shared" si="48"/>
        <v>83.605285244322189</v>
      </c>
      <c r="J186" s="35">
        <f t="shared" si="48"/>
        <v>83.528033845662989</v>
      </c>
      <c r="K186" s="35">
        <f t="shared" si="48"/>
        <v>88.907900801057167</v>
      </c>
      <c r="L186" s="35">
        <f t="shared" si="48"/>
        <v>89.2228354434869</v>
      </c>
      <c r="M186" s="35">
        <f t="shared" si="48"/>
        <v>103.18869384400993</v>
      </c>
      <c r="N186" s="35">
        <f t="shared" si="48"/>
        <v>103.25784488604373</v>
      </c>
      <c r="O186" s="27"/>
      <c r="P186" s="35">
        <f t="shared" ref="P186:W186" si="49">IF(P18="-","-",AVERAGE(P18,P30,P42,P54,P66,P78,P90,P102,P114,P126,P138,P150,P162,P174))</f>
        <v>103.25784488604373</v>
      </c>
      <c r="Q186" s="35">
        <f t="shared" si="49"/>
        <v>110.38956078047262</v>
      </c>
      <c r="R186" s="35">
        <f t="shared" si="49"/>
        <v>111.70052282209861</v>
      </c>
      <c r="S186" s="35">
        <f t="shared" si="49"/>
        <v>114.89567331049632</v>
      </c>
      <c r="T186" s="35">
        <f t="shared" si="49"/>
        <v>114.41325620654189</v>
      </c>
      <c r="U186" s="35">
        <f t="shared" si="49"/>
        <v>121.04715621876539</v>
      </c>
      <c r="V186" s="35">
        <f t="shared" si="49"/>
        <v>120.45617283230332</v>
      </c>
      <c r="W186" s="35">
        <f t="shared" si="49"/>
        <v>126.56935319315116</v>
      </c>
      <c r="X186" s="27"/>
      <c r="Y186" s="35">
        <f t="shared" ref="Y186:AC186" si="50">IF(Y18="-","-",AVERAGE(Y18,Y30,Y42,Y54,Y66,Y78,Y90,Y102,Y114,Y126,Y138,Y150,Y162,Y174))</f>
        <v>125.49442106415583</v>
      </c>
      <c r="Z186" s="35" t="str">
        <f t="shared" si="50"/>
        <v>-</v>
      </c>
      <c r="AA186" s="35" t="str">
        <f t="shared" si="50"/>
        <v>-</v>
      </c>
      <c r="AB186" s="35" t="str">
        <f t="shared" si="50"/>
        <v>-</v>
      </c>
      <c r="AC186" s="35" t="str">
        <f t="shared" si="50"/>
        <v>-</v>
      </c>
      <c r="AD186" s="25"/>
    </row>
    <row r="187" spans="1:30" s="26" customFormat="1" ht="11.25" x14ac:dyDescent="0.15">
      <c r="A187" s="207"/>
      <c r="B187" s="123" t="s">
        <v>247</v>
      </c>
      <c r="C187" s="123" t="s">
        <v>184</v>
      </c>
      <c r="D187" s="121" t="s">
        <v>136</v>
      </c>
      <c r="E187" s="75"/>
      <c r="F187" s="27"/>
      <c r="G187" s="35">
        <f t="shared" si="48"/>
        <v>127.99845935686922</v>
      </c>
      <c r="H187" s="35">
        <f t="shared" si="48"/>
        <v>128.74163155879677</v>
      </c>
      <c r="I187" s="35">
        <f t="shared" si="48"/>
        <v>142.60110367858115</v>
      </c>
      <c r="J187" s="35">
        <f t="shared" si="48"/>
        <v>142.04213797751888</v>
      </c>
      <c r="K187" s="35">
        <f t="shared" si="48"/>
        <v>134.94626558994401</v>
      </c>
      <c r="L187" s="35">
        <f t="shared" si="48"/>
        <v>135.83719089936108</v>
      </c>
      <c r="M187" s="35">
        <f t="shared" si="48"/>
        <v>131.67837067324322</v>
      </c>
      <c r="N187" s="35">
        <f t="shared" si="48"/>
        <v>131.2842545781717</v>
      </c>
      <c r="O187" s="27"/>
      <c r="P187" s="35">
        <f t="shared" ref="P187:W187" si="51">IF(P19="-","-",AVERAGE(P19,P31,P43,P55,P67,P79,P91,P103,P115,P127,P139,P151,P163,P175))</f>
        <v>131.2842545781717</v>
      </c>
      <c r="Q187" s="35">
        <f t="shared" si="51"/>
        <v>138.51639149164146</v>
      </c>
      <c r="R187" s="35">
        <f t="shared" si="51"/>
        <v>140.23783389769395</v>
      </c>
      <c r="S187" s="35">
        <f t="shared" si="51"/>
        <v>140.5199304149771</v>
      </c>
      <c r="T187" s="35">
        <f t="shared" si="51"/>
        <v>144.00471246533911</v>
      </c>
      <c r="U187" s="35">
        <f t="shared" si="51"/>
        <v>153.15544286240794</v>
      </c>
      <c r="V187" s="35">
        <f t="shared" si="51"/>
        <v>153.27044256757927</v>
      </c>
      <c r="W187" s="35">
        <f t="shared" si="51"/>
        <v>201.74330332289634</v>
      </c>
      <c r="X187" s="27"/>
      <c r="Y187" s="35">
        <f t="shared" ref="Y187:AC187" si="52">IF(Y19="-","-",AVERAGE(Y19,Y31,Y43,Y55,Y67,Y79,Y91,Y103,Y115,Y127,Y139,Y151,Y163,Y175))</f>
        <v>207.14962998740157</v>
      </c>
      <c r="Z187" s="35" t="str">
        <f t="shared" si="52"/>
        <v>-</v>
      </c>
      <c r="AA187" s="35" t="str">
        <f t="shared" si="52"/>
        <v>-</v>
      </c>
      <c r="AB187" s="35" t="str">
        <f t="shared" si="52"/>
        <v>-</v>
      </c>
      <c r="AC187" s="35" t="str">
        <f t="shared" si="52"/>
        <v>-</v>
      </c>
      <c r="AD187" s="25"/>
    </row>
    <row r="188" spans="1:30" s="26" customFormat="1" ht="11.25" x14ac:dyDescent="0.15">
      <c r="A188" s="207"/>
      <c r="B188" s="123" t="s">
        <v>248</v>
      </c>
      <c r="C188" s="123" t="s">
        <v>185</v>
      </c>
      <c r="D188" s="121" t="s">
        <v>136</v>
      </c>
      <c r="E188" s="75"/>
      <c r="F188" s="27"/>
      <c r="G188" s="35">
        <f t="shared" si="48"/>
        <v>76.502677103718185</v>
      </c>
      <c r="H188" s="35">
        <f t="shared" si="48"/>
        <v>76.655835616438353</v>
      </c>
      <c r="I188" s="35">
        <f t="shared" si="48"/>
        <v>76.885573385518583</v>
      </c>
      <c r="J188" s="35">
        <f t="shared" si="48"/>
        <v>77.345048923679073</v>
      </c>
      <c r="K188" s="35">
        <f t="shared" si="48"/>
        <v>78.263999999999996</v>
      </c>
      <c r="L188" s="35">
        <f t="shared" si="48"/>
        <v>79.259530332681024</v>
      </c>
      <c r="M188" s="35">
        <f t="shared" si="48"/>
        <v>80.408219178082177</v>
      </c>
      <c r="N188" s="35">
        <f t="shared" si="48"/>
        <v>81.097432485322898</v>
      </c>
      <c r="O188" s="27"/>
      <c r="P188" s="35">
        <f t="shared" ref="P188:W188" si="53">IF(P20="-","-",AVERAGE(P20,P32,P44,P56,P68,P80,P92,P104,P116,P128,P140,P152,P164,P176))</f>
        <v>81.097432485322898</v>
      </c>
      <c r="Q188" s="35">
        <f t="shared" si="53"/>
        <v>82.016383561643821</v>
      </c>
      <c r="R188" s="35">
        <f t="shared" si="53"/>
        <v>82.629017612524436</v>
      </c>
      <c r="S188" s="35">
        <f t="shared" si="53"/>
        <v>83.088493150684926</v>
      </c>
      <c r="T188" s="35">
        <f t="shared" si="53"/>
        <v>83.318230919765156</v>
      </c>
      <c r="U188" s="35">
        <f t="shared" si="53"/>
        <v>83.777706457925646</v>
      </c>
      <c r="V188" s="35">
        <f t="shared" si="53"/>
        <v>85.309291585127184</v>
      </c>
      <c r="W188" s="35">
        <f t="shared" si="53"/>
        <v>87.836407045009778</v>
      </c>
      <c r="X188" s="27"/>
      <c r="Y188" s="35">
        <f t="shared" ref="Y188:AC188" si="54">IF(Y20="-","-",AVERAGE(Y20,Y32,Y44,Y56,Y68,Y80,Y92,Y104,Y116,Y128,Y140,Y152,Y164,Y176))</f>
        <v>92.278003913894295</v>
      </c>
      <c r="Z188" s="35" t="str">
        <f t="shared" si="54"/>
        <v>-</v>
      </c>
      <c r="AA188" s="35" t="str">
        <f t="shared" si="54"/>
        <v>-</v>
      </c>
      <c r="AB188" s="35" t="str">
        <f t="shared" si="54"/>
        <v>-</v>
      </c>
      <c r="AC188" s="35" t="str">
        <f t="shared" si="54"/>
        <v>-</v>
      </c>
      <c r="AD188" s="25"/>
    </row>
    <row r="189" spans="1:30" s="26" customFormat="1" ht="11.25" x14ac:dyDescent="0.15">
      <c r="A189" s="207"/>
      <c r="B189" s="123" t="s">
        <v>248</v>
      </c>
      <c r="C189" s="123" t="s">
        <v>186</v>
      </c>
      <c r="D189" s="121" t="s">
        <v>136</v>
      </c>
      <c r="E189" s="75"/>
      <c r="F189" s="27"/>
      <c r="G189" s="35" t="str">
        <f t="shared" si="48"/>
        <v>-</v>
      </c>
      <c r="H189" s="35" t="str">
        <f t="shared" si="48"/>
        <v>-</v>
      </c>
      <c r="I189" s="35" t="str">
        <f t="shared" si="48"/>
        <v>-</v>
      </c>
      <c r="J189" s="35" t="str">
        <f t="shared" si="48"/>
        <v>-</v>
      </c>
      <c r="K189" s="35">
        <f t="shared" si="48"/>
        <v>0</v>
      </c>
      <c r="L189" s="35">
        <f t="shared" si="48"/>
        <v>-0.18995111249132623</v>
      </c>
      <c r="M189" s="35">
        <f t="shared" si="48"/>
        <v>2.3898870370752552</v>
      </c>
      <c r="N189" s="35">
        <f t="shared" si="48"/>
        <v>11.485481460604179</v>
      </c>
      <c r="O189" s="27"/>
      <c r="P189" s="35">
        <f t="shared" ref="P189:W189" si="55">IF(P21="-","-",AVERAGE(P21,P33,P45,P57,P69,P81,P93,P105,P117,P129,P141,P153,P165,P177))</f>
        <v>11.485481460604179</v>
      </c>
      <c r="Q189" s="35">
        <f t="shared" si="55"/>
        <v>13.90509559648177</v>
      </c>
      <c r="R189" s="35">
        <f t="shared" si="55"/>
        <v>14.008016342776509</v>
      </c>
      <c r="S189" s="35">
        <f t="shared" si="55"/>
        <v>16.592254432324488</v>
      </c>
      <c r="T189" s="35">
        <f t="shared" si="55"/>
        <v>16.855736391237038</v>
      </c>
      <c r="U189" s="35">
        <f t="shared" si="55"/>
        <v>16.486105842624763</v>
      </c>
      <c r="V189" s="35">
        <f t="shared" si="55"/>
        <v>16.529685824397355</v>
      </c>
      <c r="W189" s="35">
        <f t="shared" si="55"/>
        <v>15.149258026029942</v>
      </c>
      <c r="X189" s="27"/>
      <c r="Y189" s="35">
        <f t="shared" ref="Y189:AC189" si="56">IF(Y21="-","-",AVERAGE(Y21,Y33,Y45,Y57,Y69,Y81,Y93,Y105,Y117,Y129,Y141,Y153,Y165,Y177))</f>
        <v>16.072618119862025</v>
      </c>
      <c r="Z189" s="35" t="str">
        <f t="shared" si="56"/>
        <v>-</v>
      </c>
      <c r="AA189" s="35" t="str">
        <f t="shared" si="56"/>
        <v>-</v>
      </c>
      <c r="AB189" s="35" t="str">
        <f t="shared" si="56"/>
        <v>-</v>
      </c>
      <c r="AC189" s="35" t="str">
        <f t="shared" si="56"/>
        <v>-</v>
      </c>
      <c r="AD189" s="25"/>
    </row>
    <row r="190" spans="1:30" s="26" customFormat="1" ht="11.25" x14ac:dyDescent="0.15">
      <c r="A190" s="207"/>
      <c r="B190" s="123" t="s">
        <v>248</v>
      </c>
      <c r="C190" s="123" t="s">
        <v>187</v>
      </c>
      <c r="D190" s="121" t="s">
        <v>136</v>
      </c>
      <c r="E190" s="75"/>
      <c r="F190" s="27"/>
      <c r="G190" s="35">
        <f t="shared" si="48"/>
        <v>3.3460635029354218</v>
      </c>
      <c r="H190" s="35">
        <f t="shared" si="48"/>
        <v>3.3527623287671227</v>
      </c>
      <c r="I190" s="35">
        <f t="shared" si="48"/>
        <v>3.362810567514678</v>
      </c>
      <c r="J190" s="35">
        <f t="shared" si="48"/>
        <v>3.3829070450097851</v>
      </c>
      <c r="K190" s="35">
        <f t="shared" si="48"/>
        <v>3.4230999999999985</v>
      </c>
      <c r="L190" s="35">
        <f t="shared" si="48"/>
        <v>3.4666423679060681</v>
      </c>
      <c r="M190" s="35">
        <f t="shared" si="48"/>
        <v>3.516883561643835</v>
      </c>
      <c r="N190" s="35">
        <f t="shared" si="48"/>
        <v>3.547028277886497</v>
      </c>
      <c r="O190" s="27"/>
      <c r="P190" s="35">
        <f t="shared" ref="P190:W190" si="57">IF(P22="-","-",AVERAGE(P22,P34,P46,P58,P70,P82,P94,P106,P118,P130,P142,P154,P166,P178))</f>
        <v>3.547028277886497</v>
      </c>
      <c r="Q190" s="35">
        <f t="shared" si="57"/>
        <v>3.5872212328767126</v>
      </c>
      <c r="R190" s="35">
        <f t="shared" si="57"/>
        <v>3.6140165362035224</v>
      </c>
      <c r="S190" s="35">
        <f t="shared" si="57"/>
        <v>3.6341130136986304</v>
      </c>
      <c r="T190" s="35">
        <f t="shared" si="57"/>
        <v>3.6441612524461822</v>
      </c>
      <c r="U190" s="35">
        <f t="shared" si="57"/>
        <v>3.6642577299412911</v>
      </c>
      <c r="V190" s="35">
        <f t="shared" si="57"/>
        <v>3.731245988258316</v>
      </c>
      <c r="W190" s="35">
        <f t="shared" si="57"/>
        <v>3.8417766144814105</v>
      </c>
      <c r="X190" s="27"/>
      <c r="Y190" s="35">
        <f t="shared" ref="Y190:AC190" si="58">IF(Y22="-","-",AVERAGE(Y22,Y34,Y46,Y58,Y70,Y82,Y94,Y106,Y118,Y130,Y142,Y154,Y166,Y178))</f>
        <v>4.0360425636007813</v>
      </c>
      <c r="Z190" s="35" t="str">
        <f t="shared" si="58"/>
        <v>-</v>
      </c>
      <c r="AA190" s="35" t="str">
        <f t="shared" si="58"/>
        <v>-</v>
      </c>
      <c r="AB190" s="35" t="str">
        <f t="shared" si="58"/>
        <v>-</v>
      </c>
      <c r="AC190" s="35" t="str">
        <f t="shared" si="58"/>
        <v>-</v>
      </c>
      <c r="AD190" s="25"/>
    </row>
    <row r="191" spans="1:30" s="26" customFormat="1" ht="11.25" x14ac:dyDescent="0.15">
      <c r="A191" s="207"/>
      <c r="B191" s="123" t="s">
        <v>248</v>
      </c>
      <c r="C191" s="123" t="s">
        <v>188</v>
      </c>
      <c r="D191" s="121" t="s">
        <v>136</v>
      </c>
      <c r="E191" s="75"/>
      <c r="F191" s="27"/>
      <c r="G191" s="35">
        <f t="shared" si="48"/>
        <v>2.2464021697882344</v>
      </c>
      <c r="H191" s="35">
        <f t="shared" si="48"/>
        <v>2.1549148175872928</v>
      </c>
      <c r="I191" s="35">
        <f t="shared" si="48"/>
        <v>2.2295115933918468</v>
      </c>
      <c r="J191" s="35">
        <f t="shared" si="48"/>
        <v>2.1873144834066052</v>
      </c>
      <c r="K191" s="35">
        <f t="shared" si="48"/>
        <v>2.3521727684456057</v>
      </c>
      <c r="L191" s="35">
        <f t="shared" si="48"/>
        <v>2.3239756509191705</v>
      </c>
      <c r="M191" s="35">
        <f t="shared" si="48"/>
        <v>2.5124994059659778</v>
      </c>
      <c r="N191" s="35">
        <f t="shared" si="48"/>
        <v>2.639844914257385</v>
      </c>
      <c r="O191" s="27"/>
      <c r="P191" s="35">
        <f t="shared" ref="P191:W191" si="59">IF(P23="-","-",AVERAGE(P23,P35,P47,P59,P71,P83,P95,P107,P119,P131,P143,P155,P167,P179))</f>
        <v>2.639844914257385</v>
      </c>
      <c r="Q191" s="35">
        <f t="shared" si="59"/>
        <v>2.9321189636212019</v>
      </c>
      <c r="R191" s="35">
        <f t="shared" si="59"/>
        <v>2.835836438840762</v>
      </c>
      <c r="S191" s="35">
        <f t="shared" si="59"/>
        <v>2.8440837308877769</v>
      </c>
      <c r="T191" s="35">
        <f t="shared" si="59"/>
        <v>2.757795125895711</v>
      </c>
      <c r="U191" s="35">
        <f t="shared" si="59"/>
        <v>3.010248778463029</v>
      </c>
      <c r="V191" s="35">
        <f t="shared" si="59"/>
        <v>3.2646790466856137</v>
      </c>
      <c r="W191" s="35">
        <f t="shared" si="59"/>
        <v>4.6394613213781968</v>
      </c>
      <c r="X191" s="27"/>
      <c r="Y191" s="35">
        <f t="shared" ref="Y191:AC191" si="60">IF(Y23="-","-",AVERAGE(Y23,Y35,Y47,Y59,Y71,Y83,Y95,Y107,Y119,Y131,Y143,Y155,Y167,Y179))</f>
        <v>7.901733338803929</v>
      </c>
      <c r="Z191" s="35" t="str">
        <f t="shared" si="60"/>
        <v>-</v>
      </c>
      <c r="AA191" s="35" t="str">
        <f t="shared" si="60"/>
        <v>-</v>
      </c>
      <c r="AB191" s="35" t="str">
        <f t="shared" si="60"/>
        <v>-</v>
      </c>
      <c r="AC191" s="35" t="str">
        <f t="shared" si="60"/>
        <v>-</v>
      </c>
      <c r="AD191" s="25"/>
    </row>
    <row r="192" spans="1:30" s="26" customFormat="1" ht="11.25" x14ac:dyDescent="0.15">
      <c r="A192" s="207"/>
      <c r="B192" s="123" t="s">
        <v>189</v>
      </c>
      <c r="C192" s="123" t="s">
        <v>250</v>
      </c>
      <c r="D192" s="121" t="s">
        <v>136</v>
      </c>
      <c r="E192" s="75"/>
      <c r="F192" s="27"/>
      <c r="G192" s="35">
        <f t="shared" si="48"/>
        <v>9.0717094413748001</v>
      </c>
      <c r="H192" s="35">
        <f t="shared" si="48"/>
        <v>8.7050225440877504</v>
      </c>
      <c r="I192" s="35">
        <f t="shared" si="48"/>
        <v>9.004311382965815</v>
      </c>
      <c r="J192" s="35">
        <f t="shared" si="48"/>
        <v>8.8355121747113436</v>
      </c>
      <c r="K192" s="35">
        <f t="shared" si="48"/>
        <v>9.4972865046633306</v>
      </c>
      <c r="L192" s="35">
        <f t="shared" si="48"/>
        <v>9.3850740756564495</v>
      </c>
      <c r="M192" s="35">
        <f t="shared" si="48"/>
        <v>10.141929230797723</v>
      </c>
      <c r="N192" s="35">
        <f t="shared" si="48"/>
        <v>10.653102246540248</v>
      </c>
      <c r="O192" s="27"/>
      <c r="P192" s="35">
        <f t="shared" ref="P192:W192" si="61">IF(P24="-","-",AVERAGE(P24,P36,P48,P60,P72,P84,P96,P108,P120,P132,P144,P156,P168,P180))</f>
        <v>10.653102246540248</v>
      </c>
      <c r="Q192" s="35">
        <f t="shared" si="61"/>
        <v>11.825747439478603</v>
      </c>
      <c r="R192" s="35">
        <f t="shared" si="61"/>
        <v>11.440223625817415</v>
      </c>
      <c r="S192" s="35">
        <f t="shared" si="61"/>
        <v>11.473680200711998</v>
      </c>
      <c r="T192" s="35">
        <f t="shared" si="61"/>
        <v>11.127902443906251</v>
      </c>
      <c r="U192" s="35">
        <f t="shared" si="61"/>
        <v>12.140499353647675</v>
      </c>
      <c r="V192" s="35">
        <f t="shared" si="61"/>
        <v>13.161929662852023</v>
      </c>
      <c r="W192" s="35">
        <f t="shared" si="61"/>
        <v>18.676231421544227</v>
      </c>
      <c r="X192" s="27"/>
      <c r="Y192" s="35">
        <f t="shared" ref="Y192:AC192" si="62">IF(Y24="-","-",AVERAGE(Y24,Y36,Y48,Y60,Y72,Y84,Y96,Y108,Y120,Y132,Y144,Y156,Y168,Y180))</f>
        <v>31.76000592113029</v>
      </c>
      <c r="Z192" s="35" t="str">
        <f t="shared" si="62"/>
        <v>-</v>
      </c>
      <c r="AA192" s="35" t="str">
        <f t="shared" si="62"/>
        <v>-</v>
      </c>
      <c r="AB192" s="35" t="str">
        <f t="shared" si="62"/>
        <v>-</v>
      </c>
      <c r="AC192" s="35" t="str">
        <f t="shared" si="62"/>
        <v>-</v>
      </c>
      <c r="AD192" s="25"/>
    </row>
    <row r="193" spans="1:30" s="26" customFormat="1" ht="11.25" x14ac:dyDescent="0.15">
      <c r="A193" s="207"/>
      <c r="B193" s="123" t="s">
        <v>251</v>
      </c>
      <c r="C193" s="123" t="s">
        <v>252</v>
      </c>
      <c r="D193" s="121" t="s">
        <v>136</v>
      </c>
      <c r="E193" s="75"/>
      <c r="F193" s="27"/>
      <c r="G193" s="35">
        <f t="shared" si="48"/>
        <v>5.1164399812927215</v>
      </c>
      <c r="H193" s="35">
        <f t="shared" si="48"/>
        <v>4.8229981104716533</v>
      </c>
      <c r="I193" s="35">
        <f t="shared" si="48"/>
        <v>4.8507071623271623</v>
      </c>
      <c r="J193" s="35">
        <f t="shared" si="48"/>
        <v>4.7288179166700823</v>
      </c>
      <c r="K193" s="35">
        <f t="shared" si="48"/>
        <v>5.3426577402305693</v>
      </c>
      <c r="L193" s="35">
        <f t="shared" si="48"/>
        <v>5.2431452030656596</v>
      </c>
      <c r="M193" s="35">
        <f t="shared" si="48"/>
        <v>5.8872508978563092</v>
      </c>
      <c r="N193" s="35">
        <f t="shared" si="48"/>
        <v>6.2869201532972472</v>
      </c>
      <c r="O193" s="27"/>
      <c r="P193" s="35">
        <f t="shared" ref="P193:W193" si="63">IF(P25="-","-",AVERAGE(P25,P37,P49,P61,P73,P85,P97,P109,P121,P133,P145,P157,P169,P181))</f>
        <v>6.2869201532972472</v>
      </c>
      <c r="Q193" s="35">
        <f t="shared" si="63"/>
        <v>7.0846497619175297</v>
      </c>
      <c r="R193" s="35">
        <f t="shared" si="63"/>
        <v>6.7623697118422115</v>
      </c>
      <c r="S193" s="35">
        <f t="shared" si="63"/>
        <v>6.7840204583486114</v>
      </c>
      <c r="T193" s="35">
        <f t="shared" si="63"/>
        <v>6.4665508145439086</v>
      </c>
      <c r="U193" s="35">
        <f t="shared" si="63"/>
        <v>7.1128605093184962</v>
      </c>
      <c r="V193" s="35">
        <f t="shared" si="63"/>
        <v>7.8982691660014011</v>
      </c>
      <c r="W193" s="35">
        <f t="shared" si="63"/>
        <v>11.43778110122317</v>
      </c>
      <c r="X193" s="27"/>
      <c r="Y193" s="35">
        <f t="shared" ref="Y193:AC193" si="64">IF(Y25="-","-",AVERAGE(Y25,Y37,Y49,Y61,Y73,Y85,Y97,Y109,Y121,Y133,Y145,Y157,Y169,Y181))</f>
        <v>21.440704089596561</v>
      </c>
      <c r="Z193" s="35" t="str">
        <f t="shared" si="64"/>
        <v>-</v>
      </c>
      <c r="AA193" s="35" t="str">
        <f t="shared" si="64"/>
        <v>-</v>
      </c>
      <c r="AB193" s="35" t="str">
        <f t="shared" si="64"/>
        <v>-</v>
      </c>
      <c r="AC193" s="35" t="str">
        <f t="shared" si="64"/>
        <v>-</v>
      </c>
      <c r="AD193" s="25"/>
    </row>
    <row r="194" spans="1:30" s="26" customFormat="1" ht="11.25" x14ac:dyDescent="0.15">
      <c r="A194" s="207"/>
      <c r="B194" s="123" t="s">
        <v>253</v>
      </c>
      <c r="C194" s="123" t="str">
        <f>B194&amp;"_"&amp;D194</f>
        <v>Total_GB average</v>
      </c>
      <c r="D194" s="116" t="s">
        <v>136</v>
      </c>
      <c r="E194" s="75"/>
      <c r="F194" s="27"/>
      <c r="G194" s="35">
        <f t="shared" si="48"/>
        <v>482.57463441723593</v>
      </c>
      <c r="H194" s="35">
        <f t="shared" si="48"/>
        <v>462.98189013451349</v>
      </c>
      <c r="I194" s="35">
        <f t="shared" si="48"/>
        <v>478.76163683142539</v>
      </c>
      <c r="J194" s="35">
        <f t="shared" si="48"/>
        <v>469.75558239989778</v>
      </c>
      <c r="K194" s="35">
        <f t="shared" si="48"/>
        <v>505.19963572895671</v>
      </c>
      <c r="L194" s="35">
        <f t="shared" si="48"/>
        <v>499.19420831509393</v>
      </c>
      <c r="M194" s="35">
        <f t="shared" si="48"/>
        <v>539.67277940569477</v>
      </c>
      <c r="N194" s="35">
        <f t="shared" si="48"/>
        <v>566.9762804822542</v>
      </c>
      <c r="O194" s="27"/>
      <c r="P194" s="35">
        <f t="shared" ref="P194:W194" si="65">IF(P26="-","-",AVERAGE(P26,P38,P50,P62,P74,P86,P98,P110,P122,P134,P146,P158,P170,P182))</f>
        <v>566.9762804822542</v>
      </c>
      <c r="Q194" s="35">
        <f t="shared" si="65"/>
        <v>629.49215264742065</v>
      </c>
      <c r="R194" s="35">
        <f t="shared" si="65"/>
        <v>608.87915394368076</v>
      </c>
      <c r="S194" s="35">
        <f t="shared" si="65"/>
        <v>610.66167632572706</v>
      </c>
      <c r="T194" s="35">
        <f t="shared" si="65"/>
        <v>592.14538489342794</v>
      </c>
      <c r="U194" s="35">
        <f t="shared" si="65"/>
        <v>646.08624677166483</v>
      </c>
      <c r="V194" s="35">
        <f t="shared" si="65"/>
        <v>700.63112318098194</v>
      </c>
      <c r="W194" s="35">
        <f t="shared" si="65"/>
        <v>994.39692358969364</v>
      </c>
      <c r="X194" s="27"/>
      <c r="Y194" s="35">
        <f t="shared" ref="Y194:AC194" si="66">IF(Y26="-","-",AVERAGE(Y26,Y38,Y50,Y62,Y74,Y86,Y98,Y110,Y122,Y134,Y146,Y158,Y170,Y182))</f>
        <v>1693.0192726465332</v>
      </c>
      <c r="Z194" s="35" t="str">
        <f t="shared" si="66"/>
        <v>-</v>
      </c>
      <c r="AA194" s="35" t="str">
        <f t="shared" si="66"/>
        <v>-</v>
      </c>
      <c r="AB194" s="35" t="str">
        <f t="shared" si="66"/>
        <v>-</v>
      </c>
      <c r="AC194" s="35" t="str">
        <f t="shared" si="66"/>
        <v>-</v>
      </c>
      <c r="AD194" s="25"/>
    </row>
    <row r="195" spans="1:30" x14ac:dyDescent="0.2"/>
    <row r="196" spans="1:30" x14ac:dyDescent="0.2"/>
    <row r="197" spans="1:30" x14ac:dyDescent="0.2"/>
    <row r="198" spans="1:30" x14ac:dyDescent="0.2"/>
    <row r="199" spans="1:30" x14ac:dyDescent="0.2"/>
    <row r="200" spans="1:30" x14ac:dyDescent="0.2"/>
    <row r="201" spans="1:30" x14ac:dyDescent="0.2"/>
    <row r="202" spans="1:30" x14ac:dyDescent="0.2"/>
    <row r="203" spans="1:30" x14ac:dyDescent="0.2"/>
    <row r="204" spans="1:30" x14ac:dyDescent="0.2"/>
    <row r="205" spans="1:30" x14ac:dyDescent="0.2"/>
    <row r="206" spans="1:30" x14ac:dyDescent="0.2"/>
    <row r="207" spans="1:30" x14ac:dyDescent="0.2"/>
    <row r="208" spans="1:3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sheetData>
  <sortState xmlns:xlrd2="http://schemas.microsoft.com/office/spreadsheetml/2017/richdata2" ref="A15:AD182">
    <sortCondition ref="A15:A182"/>
  </sortState>
  <mergeCells count="7">
    <mergeCell ref="B3:H3"/>
    <mergeCell ref="B10:B14"/>
    <mergeCell ref="C10:C14"/>
    <mergeCell ref="G10:N10"/>
    <mergeCell ref="G11:N11"/>
    <mergeCell ref="D10:D14"/>
    <mergeCell ref="E10:E11"/>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9" tint="0.79998168889431442"/>
    <pageSetUpPr autoPageBreaks="0"/>
  </sheetPr>
  <dimension ref="A1:AD459"/>
  <sheetViews>
    <sheetView zoomScaleNormal="100" workbookViewId="0">
      <selection activeCell="Y12" sqref="Y12"/>
    </sheetView>
  </sheetViews>
  <sheetFormatPr defaultColWidth="0" defaultRowHeight="14.25" zeroHeight="1" x14ac:dyDescent="0.2"/>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x14ac:dyDescent="0.2">
      <c r="A1" s="205"/>
    </row>
    <row r="2" spans="1:30" s="64" customFormat="1" ht="18.600000000000001" customHeight="1" x14ac:dyDescent="0.25">
      <c r="A2" s="205"/>
      <c r="B2" s="24" t="s">
        <v>194</v>
      </c>
      <c r="C2" s="24"/>
      <c r="D2" s="24"/>
    </row>
    <row r="3" spans="1:30" s="64" customFormat="1" ht="24.6" customHeight="1" x14ac:dyDescent="0.2">
      <c r="A3" s="205"/>
      <c r="B3" s="433" t="s">
        <v>195</v>
      </c>
      <c r="C3" s="433"/>
      <c r="D3" s="433"/>
      <c r="E3" s="433"/>
      <c r="F3" s="433"/>
      <c r="G3" s="433"/>
      <c r="H3" s="433"/>
      <c r="I3" s="66"/>
      <c r="J3" s="66"/>
      <c r="K3" s="66"/>
      <c r="L3" s="66"/>
      <c r="M3" s="66"/>
      <c r="N3" s="66"/>
      <c r="O3" s="66"/>
      <c r="P3" s="66"/>
      <c r="Q3" s="66"/>
      <c r="X3" s="66"/>
    </row>
    <row r="4" spans="1:30" s="64" customFormat="1" ht="16.350000000000001" customHeight="1" x14ac:dyDescent="0.2">
      <c r="A4" s="205"/>
      <c r="B4" s="140"/>
      <c r="C4" s="140"/>
      <c r="D4" s="140"/>
      <c r="E4" s="140"/>
      <c r="F4" s="65"/>
      <c r="G4" s="65"/>
      <c r="I4" s="66"/>
      <c r="J4" s="66"/>
      <c r="K4" s="66"/>
      <c r="L4" s="66"/>
      <c r="M4" s="66"/>
      <c r="N4" s="66"/>
      <c r="O4" s="66"/>
      <c r="P4" s="66"/>
      <c r="Q4" s="66"/>
      <c r="X4" s="66"/>
    </row>
    <row r="5" spans="1:30" ht="16.350000000000001" customHeight="1" x14ac:dyDescent="0.2">
      <c r="B5" s="69"/>
      <c r="C5" s="69"/>
      <c r="D5" s="69"/>
      <c r="E5" s="69"/>
      <c r="F5" s="69"/>
      <c r="G5" s="69"/>
      <c r="I5" s="70"/>
      <c r="J5" s="70"/>
      <c r="K5" s="70"/>
      <c r="L5" s="70"/>
      <c r="M5" s="70"/>
      <c r="N5" s="70"/>
      <c r="O5" s="70"/>
      <c r="P5" s="70"/>
      <c r="Q5" s="70"/>
      <c r="X5" s="70"/>
    </row>
    <row r="6" spans="1:30" ht="23.25" x14ac:dyDescent="0.2">
      <c r="B6" s="72" t="s">
        <v>196</v>
      </c>
      <c r="C6" s="74" t="s">
        <v>197</v>
      </c>
      <c r="D6" s="69"/>
      <c r="E6" s="69"/>
      <c r="F6" s="69"/>
      <c r="G6" s="69"/>
      <c r="I6" s="70"/>
      <c r="J6" s="70"/>
      <c r="K6" s="70"/>
      <c r="L6" s="70"/>
      <c r="M6" s="70"/>
      <c r="N6" s="70"/>
      <c r="O6" s="70"/>
      <c r="P6" s="70"/>
      <c r="Q6" s="70"/>
      <c r="X6" s="70"/>
    </row>
    <row r="7" spans="1:30" ht="14.85" customHeight="1" x14ac:dyDescent="0.2">
      <c r="B7" s="72" t="s">
        <v>198</v>
      </c>
      <c r="C7" s="74" t="s">
        <v>199</v>
      </c>
      <c r="D7" s="69"/>
      <c r="E7" s="69"/>
      <c r="F7" s="69"/>
      <c r="G7" s="69"/>
      <c r="I7" s="70"/>
      <c r="J7" s="70"/>
      <c r="K7" s="70"/>
      <c r="L7" s="70"/>
      <c r="M7" s="70"/>
      <c r="N7" s="70"/>
      <c r="O7" s="70"/>
      <c r="P7" s="70"/>
      <c r="Q7" s="70"/>
      <c r="X7" s="70"/>
    </row>
    <row r="8" spans="1:30" ht="12.6" customHeight="1" x14ac:dyDescent="0.2">
      <c r="B8" s="73" t="s">
        <v>200</v>
      </c>
      <c r="C8" s="75" t="s">
        <v>138</v>
      </c>
    </row>
    <row r="9" spans="1:30" s="25" customFormat="1" ht="11.25" x14ac:dyDescent="0.15">
      <c r="A9" s="207"/>
    </row>
    <row r="10" spans="1:30" s="26" customFormat="1" ht="11.25" customHeight="1" x14ac:dyDescent="0.15">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x14ac:dyDescent="0.15">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x14ac:dyDescent="0.15">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x14ac:dyDescent="0.15">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x14ac:dyDescent="0.15">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x14ac:dyDescent="0.15">
      <c r="A15" s="207"/>
      <c r="B15" s="123" t="s">
        <v>244</v>
      </c>
      <c r="C15" s="123" t="s">
        <v>180</v>
      </c>
      <c r="D15" s="116" t="s">
        <v>131</v>
      </c>
      <c r="E15" s="75"/>
      <c r="F15" s="27"/>
      <c r="G15" s="35">
        <f>IF('3a DF'!H119="-","-",'3a DF'!H119)</f>
        <v>192.10639542597562</v>
      </c>
      <c r="H15" s="35">
        <f>'3a DF'!I119</f>
        <v>172.10639542597562</v>
      </c>
      <c r="I15" s="35">
        <f>'3a DF'!J119</f>
        <v>157.95482000114208</v>
      </c>
      <c r="J15" s="35">
        <f>'3a DF'!K119</f>
        <v>149.32128914288606</v>
      </c>
      <c r="K15" s="35">
        <f>'3a DF'!L119</f>
        <v>181.28894901283155</v>
      </c>
      <c r="L15" s="35">
        <f>'3a DF'!M119</f>
        <v>173.47836006877807</v>
      </c>
      <c r="M15" s="35">
        <f>'3a DF'!N119</f>
        <v>189.56055468956737</v>
      </c>
      <c r="N15" s="35">
        <f>'3a DF'!O119</f>
        <v>207.0301898213832</v>
      </c>
      <c r="O15" s="27"/>
      <c r="P15" s="35">
        <f>'3a DF'!Q119</f>
        <v>207.0301898213832</v>
      </c>
      <c r="Q15" s="35">
        <f>'3a DF'!R119</f>
        <v>246.87955596161379</v>
      </c>
      <c r="R15" s="35">
        <f>'3a DF'!S119</f>
        <v>223.1128738724301</v>
      </c>
      <c r="S15" s="35">
        <f>'3a DF'!T119</f>
        <v>214.90861579570111</v>
      </c>
      <c r="T15" s="35">
        <f>'3a DF'!U119</f>
        <v>187.64392326595009</v>
      </c>
      <c r="U15" s="35">
        <f>'3a DF'!V119</f>
        <v>222.9431663109815</v>
      </c>
      <c r="V15" s="35">
        <f>'3a DF'!W119</f>
        <v>279.75591518588737</v>
      </c>
      <c r="W15" s="35">
        <f>'3a DF'!X119</f>
        <v>517.55594175240117</v>
      </c>
      <c r="X15" s="27"/>
      <c r="Y15" s="35">
        <f>'3a DF'!Z119</f>
        <v>1160.1584444495595</v>
      </c>
      <c r="Z15" s="35" t="str">
        <f>'3a DF'!AA119</f>
        <v>-</v>
      </c>
      <c r="AA15" s="35" t="str">
        <f>'3a DF'!AB119</f>
        <v>-</v>
      </c>
      <c r="AB15" s="35" t="str">
        <f>'3a DF'!AC119</f>
        <v>-</v>
      </c>
      <c r="AC15" s="35" t="str">
        <f>'3a DF'!AD119</f>
        <v>-</v>
      </c>
      <c r="AD15" s="25"/>
    </row>
    <row r="16" spans="1:30" s="26" customFormat="1" ht="11.25" customHeight="1" x14ac:dyDescent="0.15">
      <c r="A16" s="207"/>
      <c r="B16" s="123" t="s">
        <v>244</v>
      </c>
      <c r="C16" s="123" t="s">
        <v>181</v>
      </c>
      <c r="D16" s="116" t="s">
        <v>131</v>
      </c>
      <c r="E16" s="75"/>
      <c r="F16" s="27"/>
      <c r="G16" s="35">
        <f>IF('3b CM'!G14="-","-",'3b CM'!G14)</f>
        <v>5.7199162492486987E-2</v>
      </c>
      <c r="H16" s="35">
        <f>'3b CM'!H14</f>
        <v>8.5798743738730476E-2</v>
      </c>
      <c r="I16" s="35">
        <f>'3b CM'!I14</f>
        <v>0.27017091694487855</v>
      </c>
      <c r="J16" s="35">
        <f>'3b CM'!J14</f>
        <v>0.2747503666693672</v>
      </c>
      <c r="K16" s="35">
        <f>'3b CM'!K14</f>
        <v>3.5288369919445137</v>
      </c>
      <c r="L16" s="35">
        <f>'3b CM'!L14</f>
        <v>3.4233284643042605</v>
      </c>
      <c r="M16" s="35">
        <f>'3b CM'!M14</f>
        <v>11.820075926151441</v>
      </c>
      <c r="N16" s="35">
        <f>'3b CM'!N14</f>
        <v>11.23650039616815</v>
      </c>
      <c r="O16" s="27"/>
      <c r="P16" s="35">
        <f>'3b CM'!P14</f>
        <v>11.23650039616815</v>
      </c>
      <c r="Q16" s="35">
        <f>'3b CM'!Q14</f>
        <v>15.217885194859468</v>
      </c>
      <c r="R16" s="35">
        <f>'3b CM'!R14</f>
        <v>15.148042252053873</v>
      </c>
      <c r="S16" s="35">
        <f>'3b CM'!S14</f>
        <v>17.904770251104306</v>
      </c>
      <c r="T16" s="35">
        <f>'3b CM'!T14</f>
        <v>18.9798419743104</v>
      </c>
      <c r="U16" s="35">
        <f>'3b CM'!U14</f>
        <v>14.504523269083327</v>
      </c>
      <c r="V16" s="35">
        <f>'3b CM'!V14</f>
        <v>14.876163475786743</v>
      </c>
      <c r="W16" s="35">
        <f>'3b CM'!W14</f>
        <v>9.3244004374110183</v>
      </c>
      <c r="X16" s="27"/>
      <c r="Y16" s="35">
        <f>'3b CM'!Y14</f>
        <v>11.813205533667807</v>
      </c>
      <c r="Z16" s="35" t="str">
        <f>'3b CM'!Z14</f>
        <v>-</v>
      </c>
      <c r="AA16" s="35" t="str">
        <f>'3b CM'!AA14</f>
        <v>-</v>
      </c>
      <c r="AB16" s="35" t="str">
        <f>'3b CM'!AB14</f>
        <v>-</v>
      </c>
      <c r="AC16" s="35" t="str">
        <f>'3b CM'!AC14</f>
        <v>-</v>
      </c>
      <c r="AD16" s="25"/>
    </row>
    <row r="17" spans="1:30" s="26" customFormat="1" ht="11.25" customHeight="1" x14ac:dyDescent="0.15">
      <c r="A17" s="207"/>
      <c r="B17" s="123" t="s">
        <v>245</v>
      </c>
      <c r="C17" s="123" t="s">
        <v>182</v>
      </c>
      <c r="D17" s="116" t="s">
        <v>131</v>
      </c>
      <c r="E17" s="75"/>
      <c r="F17" s="27"/>
      <c r="G17" s="35" t="str">
        <f>IF('3c AA'!J27="-","-",'3c AA'!J27)</f>
        <v>-</v>
      </c>
      <c r="H17" s="35" t="str">
        <f>IF('3c AA'!K27="-","-",'3c AA'!K27)</f>
        <v>-</v>
      </c>
      <c r="I17" s="35" t="str">
        <f>IF('3c AA'!L27="-","-",'3c AA'!L27)</f>
        <v>-</v>
      </c>
      <c r="J17" s="35" t="str">
        <f>IF('3c AA'!M27="-","-",'3c AA'!M27)</f>
        <v>-</v>
      </c>
      <c r="K17" s="35" t="str">
        <f>IF('3c AA'!N27="-","-",'3c AA'!N27)</f>
        <v>-</v>
      </c>
      <c r="L17" s="35" t="str">
        <f>IF('3c AA'!O27="-","-",'3c AA'!O27)</f>
        <v>-</v>
      </c>
      <c r="M17" s="35" t="str">
        <f>IF('3c AA'!P27="-","-",'3c AA'!P27)</f>
        <v>-</v>
      </c>
      <c r="N17" s="35" t="str">
        <f>IF('3c AA'!Q27="-","-",'3c AA'!Q27)</f>
        <v>-</v>
      </c>
      <c r="O17" s="27"/>
      <c r="P17" s="35" t="str">
        <f>IF('3c AA'!S27="-","-",'3c AA'!S27)</f>
        <v>-</v>
      </c>
      <c r="Q17" s="35" t="str">
        <f>IF('3c AA'!T27="-","-",'3c AA'!T27)</f>
        <v>-</v>
      </c>
      <c r="R17" s="35" t="str">
        <f>IF('3c AA'!U27="-","-",'3c AA'!U27)</f>
        <v>-</v>
      </c>
      <c r="S17" s="35" t="str">
        <f>IF('3c AA'!V27="-","-",'3c AA'!V27)</f>
        <v>-</v>
      </c>
      <c r="T17" s="35">
        <f>IF('3c AA'!W27="-","-",'3c AA'!W27)</f>
        <v>4.5858898534688404</v>
      </c>
      <c r="U17" s="35">
        <f>IF('3c AA'!X27="-","-",'3c AA'!X27)</f>
        <v>9.9756950960531068</v>
      </c>
      <c r="V17" s="35">
        <f>IF('3c AA'!Y27="-","-",'3c AA'!Y27)</f>
        <v>4.43</v>
      </c>
      <c r="W17" s="35" t="str">
        <f>IF('3c AA'!Z27="-","-",'3c AA'!Z27)</f>
        <v>-</v>
      </c>
      <c r="X17" s="27"/>
      <c r="Y17" s="35">
        <f>IF('3c AA'!AB27="-","-",'3c AA'!AB27)</f>
        <v>20.827976873198978</v>
      </c>
      <c r="Z17" s="35" t="str">
        <f>IF('3c AA'!AC27="-","-",'3c AA'!AC27)</f>
        <v>-</v>
      </c>
      <c r="AA17" s="35" t="str">
        <f>IF('3c AA'!AD27="-","-",'3c AA'!AD27)</f>
        <v>-</v>
      </c>
      <c r="AB17" s="35" t="str">
        <f>IF('3c AA'!AE27="-","-",'3c AA'!AE27)</f>
        <v>-</v>
      </c>
      <c r="AC17" s="35" t="str">
        <f>IF('3c AA'!AF27="-","-",'3c AA'!AF27)</f>
        <v>-</v>
      </c>
      <c r="AD17" s="25"/>
    </row>
    <row r="18" spans="1:30" s="26" customFormat="1" ht="11.25" customHeight="1" x14ac:dyDescent="0.15">
      <c r="A18" s="207"/>
      <c r="B18" s="123" t="s">
        <v>246</v>
      </c>
      <c r="C18" s="123" t="s">
        <v>183</v>
      </c>
      <c r="D18" s="116" t="s">
        <v>131</v>
      </c>
      <c r="E18" s="75"/>
      <c r="F18" s="27"/>
      <c r="G18" s="35">
        <f>IF('3d PC'!G15="-","-",'3d PC'!G15)</f>
        <v>68.565771367263309</v>
      </c>
      <c r="H18" s="35">
        <f>'3d PC'!H15</f>
        <v>68.545523907361414</v>
      </c>
      <c r="I18" s="35">
        <f>'3d PC'!I15</f>
        <v>83.614794006957538</v>
      </c>
      <c r="J18" s="35">
        <f>'3d PC'!J15</f>
        <v>83.537954562762394</v>
      </c>
      <c r="K18" s="35">
        <f>'3d PC'!K15</f>
        <v>88.918000091064357</v>
      </c>
      <c r="L18" s="35">
        <f>'3d PC'!L15</f>
        <v>89.232750584499058</v>
      </c>
      <c r="M18" s="35">
        <f>'3d PC'!M15</f>
        <v>103.19089658237827</v>
      </c>
      <c r="N18" s="35">
        <f>'3d PC'!N15</f>
        <v>103.26009605959037</v>
      </c>
      <c r="O18" s="27"/>
      <c r="P18" s="35">
        <f>'3d PC'!P15</f>
        <v>103.26009605959037</v>
      </c>
      <c r="Q18" s="35">
        <f>'3d PC'!Q15</f>
        <v>110.39599487540659</v>
      </c>
      <c r="R18" s="35">
        <f>'3d PC'!R15</f>
        <v>111.7072095389764</v>
      </c>
      <c r="S18" s="35">
        <f>'3d PC'!S15</f>
        <v>114.90065469882065</v>
      </c>
      <c r="T18" s="35">
        <f>'3d PC'!T15</f>
        <v>114.4180160814398</v>
      </c>
      <c r="U18" s="35">
        <f>'3d PC'!U15</f>
        <v>121.05350272737377</v>
      </c>
      <c r="V18" s="35">
        <f>'3d PC'!V15</f>
        <v>120.46168627822081</v>
      </c>
      <c r="W18" s="35">
        <f>'3d PC'!W15</f>
        <v>126.57531856556605</v>
      </c>
      <c r="X18" s="27"/>
      <c r="Y18" s="35">
        <f>'3d PC'!Y15</f>
        <v>125.50081957998127</v>
      </c>
      <c r="Z18" s="35" t="str">
        <f>'3d PC'!Z15</f>
        <v>-</v>
      </c>
      <c r="AA18" s="35" t="str">
        <f>'3d PC'!AA15</f>
        <v>-</v>
      </c>
      <c r="AB18" s="35" t="str">
        <f>'3d PC'!AB15</f>
        <v>-</v>
      </c>
      <c r="AC18" s="35" t="str">
        <f>'3d PC'!AC15</f>
        <v>-</v>
      </c>
      <c r="AD18" s="25"/>
    </row>
    <row r="19" spans="1:30" s="26" customFormat="1" ht="11.25" customHeight="1" x14ac:dyDescent="0.15">
      <c r="A19" s="207"/>
      <c r="B19" s="123" t="s">
        <v>247</v>
      </c>
      <c r="C19" s="123" t="s">
        <v>184</v>
      </c>
      <c r="D19" s="116" t="s">
        <v>131</v>
      </c>
      <c r="E19" s="75"/>
      <c r="F19" s="27"/>
      <c r="G19" s="35">
        <f>IF('3e NC-Elec'!H29="-","-",'3e NC-Elec'!H29)</f>
        <v>115.97143199632869</v>
      </c>
      <c r="H19" s="35">
        <f>'3e NC-Elec'!I29</f>
        <v>116.72411529476335</v>
      </c>
      <c r="I19" s="35">
        <f>'3e NC-Elec'!J29</f>
        <v>124.54757237832575</v>
      </c>
      <c r="J19" s="35">
        <f>'3e NC-Elec'!K29</f>
        <v>123.98145305026669</v>
      </c>
      <c r="K19" s="35">
        <f>'3e NC-Elec'!L29</f>
        <v>129.7556311380325</v>
      </c>
      <c r="L19" s="35">
        <f>'3e NC-Elec'!M29</f>
        <v>130.657958483985</v>
      </c>
      <c r="M19" s="35">
        <f>'3e NC-Elec'!N29</f>
        <v>128.76541027017333</v>
      </c>
      <c r="N19" s="35">
        <f>'3e NC-Elec'!O29</f>
        <v>128.36864476005991</v>
      </c>
      <c r="O19" s="27"/>
      <c r="P19" s="35">
        <f>'3e NC-Elec'!Q29</f>
        <v>128.36864476005991</v>
      </c>
      <c r="Q19" s="35">
        <f>'3e NC-Elec'!R29</f>
        <v>137.40795696361235</v>
      </c>
      <c r="R19" s="35">
        <f>'3e NC-Elec'!S29</f>
        <v>139.21047793705696</v>
      </c>
      <c r="S19" s="35">
        <f>'3e NC-Elec'!T29</f>
        <v>138.56313107721894</v>
      </c>
      <c r="T19" s="35">
        <f>'3e NC-Elec'!U29</f>
        <v>142.15743278235834</v>
      </c>
      <c r="U19" s="35">
        <f>'3e NC-Elec'!V29</f>
        <v>149.869602580774</v>
      </c>
      <c r="V19" s="35">
        <f>'3e NC-Elec'!W29</f>
        <v>150.25954150038646</v>
      </c>
      <c r="W19" s="35">
        <f>'3e NC-Elec'!X29</f>
        <v>199.99927806079617</v>
      </c>
      <c r="X19" s="27"/>
      <c r="Y19" s="35">
        <f>'3e NC-Elec'!Z29</f>
        <v>205.33739578804278</v>
      </c>
      <c r="Z19" s="35" t="str">
        <f>'3e NC-Elec'!AA29</f>
        <v>-</v>
      </c>
      <c r="AA19" s="35" t="str">
        <f>'3e NC-Elec'!AB29</f>
        <v>-</v>
      </c>
      <c r="AB19" s="35" t="str">
        <f>'3e NC-Elec'!AC29</f>
        <v>-</v>
      </c>
      <c r="AC19" s="35" t="str">
        <f>'3e NC-Elec'!AD29</f>
        <v>-</v>
      </c>
      <c r="AD19" s="25"/>
    </row>
    <row r="20" spans="1:30" s="26" customFormat="1" ht="11.25" customHeight="1" x14ac:dyDescent="0.15">
      <c r="A20" s="207"/>
      <c r="B20" s="123" t="s">
        <v>248</v>
      </c>
      <c r="C20" s="123" t="s">
        <v>185</v>
      </c>
      <c r="D20" s="116" t="s">
        <v>131</v>
      </c>
      <c r="E20" s="75"/>
      <c r="F20" s="27"/>
      <c r="G20" s="35">
        <f>IF('3g CPIH'!C$17="-","-",'3h OC '!$E$8*('3g CPIH'!C$17/'3g CPIH'!$G$17))</f>
        <v>76.502677103718199</v>
      </c>
      <c r="H20" s="35">
        <f>IF('3g CPIH'!D$17="-","-",'3h OC '!$E$8*('3g CPIH'!D$17/'3g CPIH'!$G$17))</f>
        <v>76.655835616438353</v>
      </c>
      <c r="I20" s="35">
        <f>IF('3g CPIH'!E$17="-","-",'3h OC '!$E$8*('3g CPIH'!E$17/'3g CPIH'!$G$17))</f>
        <v>76.885573385518597</v>
      </c>
      <c r="J20" s="35">
        <f>IF('3g CPIH'!F$17="-","-",'3h OC '!$E$8*('3g CPIH'!F$17/'3g CPIH'!$G$17))</f>
        <v>77.345048923679059</v>
      </c>
      <c r="K20" s="35">
        <f>IF('3g CPIH'!G$17="-","-",'3h OC '!$E$8*('3g CPIH'!G$17/'3g CPIH'!$G$17))</f>
        <v>78.263999999999996</v>
      </c>
      <c r="L20" s="35">
        <f>IF('3g CPIH'!H$17="-","-",'3h OC '!$E$8*('3g CPIH'!H$17/'3g CPIH'!$G$17))</f>
        <v>79.259530332681024</v>
      </c>
      <c r="M20" s="35">
        <f>IF('3g CPIH'!I$17="-","-",'3h OC '!$E$8*('3g CPIH'!I$17/'3g CPIH'!$G$17))</f>
        <v>80.408219178082177</v>
      </c>
      <c r="N20" s="35">
        <f>IF('3g CPIH'!J$17="-","-",'3h OC '!$E$8*('3g CPIH'!J$17/'3g CPIH'!$G$17))</f>
        <v>81.097432485322898</v>
      </c>
      <c r="O20" s="27"/>
      <c r="P20" s="35">
        <f>IF('3g CPIH'!L$17="-","-",'3h OC '!$E$8*('3g CPIH'!L$17/'3g CPIH'!$G$17))</f>
        <v>81.097432485322898</v>
      </c>
      <c r="Q20" s="35">
        <f>IF('3g CPIH'!M$17="-","-",'3h OC '!$E$8*('3g CPIH'!M$17/'3g CPIH'!$G$17))</f>
        <v>82.016383561643835</v>
      </c>
      <c r="R20" s="35">
        <f>IF('3g CPIH'!N$17="-","-",'3h OC '!$E$8*('3g CPIH'!N$17/'3g CPIH'!$G$17))</f>
        <v>82.62901761252445</v>
      </c>
      <c r="S20" s="35">
        <f>IF('3g CPIH'!O$17="-","-",'3h OC '!$E$8*('3g CPIH'!O$17/'3g CPIH'!$G$17))</f>
        <v>83.088493150684926</v>
      </c>
      <c r="T20" s="35">
        <f>IF('3g CPIH'!P$17="-","-",'3h OC '!$E$8*('3g CPIH'!P$17/'3g CPIH'!$G$17))</f>
        <v>83.318230919765156</v>
      </c>
      <c r="U20" s="35">
        <f>IF('3g CPIH'!Q$17="-","-",'3h OC '!$E$8*('3g CPIH'!Q$17/'3g CPIH'!$G$17))</f>
        <v>83.777706457925632</v>
      </c>
      <c r="V20" s="35">
        <f>IF('3g CPIH'!R$17="-","-",'3h OC '!$E$8*('3g CPIH'!R$17/'3g CPIH'!$G$17))</f>
        <v>85.309291585127198</v>
      </c>
      <c r="W20" s="35">
        <f>IF('3g CPIH'!S$17="-","-",'3h OC '!$E$8*('3g CPIH'!S$17/'3g CPIH'!$G$17))</f>
        <v>87.836407045009793</v>
      </c>
      <c r="X20" s="27"/>
      <c r="Y20" s="35">
        <f>IF('3g CPIH'!U$17="-","-",'3h OC '!$E$8*('3g CPIH'!U$17/'3g CPIH'!$G$17))</f>
        <v>92.278003913894324</v>
      </c>
      <c r="Z20" s="35" t="str">
        <f>IF('3g CPIH'!V$17="-","-",'3h OC '!$E$8*('3g CPIH'!V$17/'3g CPIH'!$G$17))</f>
        <v>-</v>
      </c>
      <c r="AA20" s="35" t="str">
        <f>IF('3g CPIH'!W$17="-","-",'3h OC '!$E$8*('3g CPIH'!W$17/'3g CPIH'!$G$17))</f>
        <v>-</v>
      </c>
      <c r="AB20" s="35" t="str">
        <f>IF('3g CPIH'!X$17="-","-",'3h OC '!$E$8*('3g CPIH'!X$17/'3g CPIH'!$G$17))</f>
        <v>-</v>
      </c>
      <c r="AC20" s="35" t="str">
        <f>IF('3g CPIH'!Y$17="-","-",'3h OC '!$E$8*('3g CPIH'!Y$17/'3g CPIH'!$G$17))</f>
        <v>-</v>
      </c>
      <c r="AD20" s="25"/>
    </row>
    <row r="21" spans="1:30" s="26" customFormat="1" ht="11.25" customHeight="1" x14ac:dyDescent="0.15">
      <c r="A21" s="207"/>
      <c r="B21" s="123" t="s">
        <v>248</v>
      </c>
      <c r="C21" s="123" t="s">
        <v>186</v>
      </c>
      <c r="D21" s="116" t="s">
        <v>131</v>
      </c>
      <c r="E21" s="75"/>
      <c r="F21" s="27"/>
      <c r="G21" s="35" t="s">
        <v>249</v>
      </c>
      <c r="H21" s="35" t="s">
        <v>249</v>
      </c>
      <c r="I21" s="35" t="s">
        <v>249</v>
      </c>
      <c r="J21" s="35" t="s">
        <v>249</v>
      </c>
      <c r="K21" s="35">
        <f>IF('3i SMNCC'!G$50="-","-",'3i SMNCC'!G$50)</f>
        <v>0</v>
      </c>
      <c r="L21" s="35">
        <f>IF('3i SMNCC'!H$50="-","-",'3i SMNCC'!H$50)</f>
        <v>-0.18995111249132623</v>
      </c>
      <c r="M21" s="35">
        <f>IF('3i SMNCC'!I$50="-","-",'3i SMNCC'!I$50)</f>
        <v>2.3898870370752556</v>
      </c>
      <c r="N21" s="35">
        <f>IF('3i SMNCC'!J$50="-","-",'3i SMNCC'!J$50)</f>
        <v>11.485481460604181</v>
      </c>
      <c r="O21" s="27"/>
      <c r="P21" s="35">
        <f>IF('3i SMNCC'!L$50="-","-",'3i SMNCC'!L$50)</f>
        <v>11.485481460604181</v>
      </c>
      <c r="Q21" s="35">
        <f>IF('3i SMNCC'!M$50="-","-",'3i SMNCC'!M$50)</f>
        <v>13.905095596481768</v>
      </c>
      <c r="R21" s="35">
        <f>IF('3i SMNCC'!N$50="-","-",'3i SMNCC'!N$50)</f>
        <v>14.008016342776511</v>
      </c>
      <c r="S21" s="35">
        <f>IF('3i SMNCC'!O$50="-","-",'3i SMNCC'!O$50)</f>
        <v>16.592254432324484</v>
      </c>
      <c r="T21" s="35">
        <f>IF('3i SMNCC'!P$50="-","-",'3i SMNCC'!P$50)</f>
        <v>16.855736391237045</v>
      </c>
      <c r="U21" s="35">
        <f>IF('3i SMNCC'!Q$50="-","-",'3i SMNCC'!Q$50)</f>
        <v>16.48610584262476</v>
      </c>
      <c r="V21" s="35">
        <f>IF('3i SMNCC'!R$50="-","-",'3i SMNCC'!R$50)</f>
        <v>16.529685824397358</v>
      </c>
      <c r="W21" s="35">
        <f>IF('3i SMNCC'!S$50="-","-",'3i SMNCC'!S$50)</f>
        <v>15.149258026029946</v>
      </c>
      <c r="X21" s="27"/>
      <c r="Y21" s="35">
        <f>IF('3i SMNCC'!U$50="-","-",'3i SMNCC'!U$50)</f>
        <v>16.072618119862021</v>
      </c>
      <c r="Z21" s="35" t="str">
        <f>IF('3i SMNCC'!V$50="-","-",'3i SMNCC'!V$50)</f>
        <v>-</v>
      </c>
      <c r="AA21" s="35" t="str">
        <f>IF('3i SMNCC'!W$50="-","-",'3i SMNCC'!W$50)</f>
        <v>-</v>
      </c>
      <c r="AB21" s="35" t="str">
        <f>IF('3i SMNCC'!X$50="-","-",'3i SMNCC'!X$50)</f>
        <v>-</v>
      </c>
      <c r="AC21" s="35" t="str">
        <f>IF('3i SMNCC'!Y$50="-","-",'3i SMNCC'!Y$50)</f>
        <v>-</v>
      </c>
      <c r="AD21" s="25"/>
    </row>
    <row r="22" spans="1:30" s="26" customFormat="1" ht="11.25" customHeight="1" x14ac:dyDescent="0.15">
      <c r="A22" s="207"/>
      <c r="B22" s="123" t="s">
        <v>248</v>
      </c>
      <c r="C22" s="123" t="s">
        <v>187</v>
      </c>
      <c r="D22" s="116" t="s">
        <v>131</v>
      </c>
      <c r="E22" s="75"/>
      <c r="F22" s="27"/>
      <c r="G22" s="35">
        <f>IF('3g CPIH'!C$17="-","-",'3j PAAC PAP'!$G$8*('3g CPIH'!C$17/'3g CPIH'!$G$17))</f>
        <v>13.436452250489236</v>
      </c>
      <c r="H22" s="35">
        <f>IF('3g CPIH'!D$17="-","-",'3j PAAC PAP'!$G$8*('3g CPIH'!D$17/'3g CPIH'!$G$17))</f>
        <v>13.463352054794518</v>
      </c>
      <c r="I22" s="35">
        <f>IF('3g CPIH'!E$17="-","-",'3j PAAC PAP'!$G$8*('3g CPIH'!E$17/'3g CPIH'!$G$17))</f>
        <v>13.503701761252445</v>
      </c>
      <c r="J22" s="35">
        <f>IF('3g CPIH'!F$17="-","-",'3j PAAC PAP'!$G$8*('3g CPIH'!F$17/'3g CPIH'!$G$17))</f>
        <v>13.584401174168297</v>
      </c>
      <c r="K22" s="35">
        <f>IF('3g CPIH'!G$17="-","-",'3j PAAC PAP'!$G$8*('3g CPIH'!G$17/'3g CPIH'!$G$17))</f>
        <v>13.745799999999999</v>
      </c>
      <c r="L22" s="35">
        <f>IF('3g CPIH'!H$17="-","-",'3j PAAC PAP'!$G$8*('3g CPIH'!H$17/'3g CPIH'!$G$17))</f>
        <v>13.920648727984345</v>
      </c>
      <c r="M22" s="35">
        <f>IF('3g CPIH'!I$17="-","-",'3j PAAC PAP'!$G$8*('3g CPIH'!I$17/'3g CPIH'!$G$17))</f>
        <v>14.122397260273971</v>
      </c>
      <c r="N22" s="35">
        <f>IF('3g CPIH'!J$17="-","-",'3j PAAC PAP'!$G$8*('3g CPIH'!J$17/'3g CPIH'!$G$17))</f>
        <v>14.24344637964775</v>
      </c>
      <c r="O22" s="27"/>
      <c r="P22" s="35">
        <f>IF('3g CPIH'!L$17="-","-",'3j PAAC PAP'!$G$8*('3g CPIH'!L$17/'3g CPIH'!$G$17))</f>
        <v>14.24344637964775</v>
      </c>
      <c r="Q22" s="35">
        <f>IF('3g CPIH'!M$17="-","-",'3j PAAC PAP'!$G$8*('3g CPIH'!M$17/'3g CPIH'!$G$17))</f>
        <v>14.40484520547945</v>
      </c>
      <c r="R22" s="35">
        <f>IF('3g CPIH'!N$17="-","-",'3j PAAC PAP'!$G$8*('3g CPIH'!N$17/'3g CPIH'!$G$17))</f>
        <v>14.512444422700586</v>
      </c>
      <c r="S22" s="35">
        <f>IF('3g CPIH'!O$17="-","-",'3j PAAC PAP'!$G$8*('3g CPIH'!O$17/'3g CPIH'!$G$17))</f>
        <v>14.593143835616438</v>
      </c>
      <c r="T22" s="35">
        <f>IF('3g CPIH'!P$17="-","-",'3j PAAC PAP'!$G$8*('3g CPIH'!P$17/'3g CPIH'!$G$17))</f>
        <v>14.633493542074362</v>
      </c>
      <c r="U22" s="35">
        <f>IF('3g CPIH'!Q$17="-","-",'3j PAAC PAP'!$G$8*('3g CPIH'!Q$17/'3g CPIH'!$G$17))</f>
        <v>14.714192954990214</v>
      </c>
      <c r="V22" s="35">
        <f>IF('3g CPIH'!R$17="-","-",'3j PAAC PAP'!$G$8*('3g CPIH'!R$17/'3g CPIH'!$G$17))</f>
        <v>14.983190998043053</v>
      </c>
      <c r="W22" s="35">
        <f>IF('3g CPIH'!S$17="-","-",'3j PAAC PAP'!$G$8*('3g CPIH'!S$17/'3g CPIH'!$G$17))</f>
        <v>15.427037769080234</v>
      </c>
      <c r="X22" s="27"/>
      <c r="Y22" s="35">
        <f>IF('3g CPIH'!U$17="-","-",'3j PAAC PAP'!$G$8*('3g CPIH'!U$17/'3g CPIH'!$G$17))</f>
        <v>16.207132093933463</v>
      </c>
      <c r="Z22" s="35" t="str">
        <f>IF('3g CPIH'!V$17="-","-",'3j PAAC PAP'!$G$8*('3g CPIH'!V$17/'3g CPIH'!$G$17))</f>
        <v>-</v>
      </c>
      <c r="AA22" s="35" t="str">
        <f>IF('3g CPIH'!W$17="-","-",'3j PAAC PAP'!$G$8*('3g CPIH'!W$17/'3g CPIH'!$G$17))</f>
        <v>-</v>
      </c>
      <c r="AB22" s="35" t="str">
        <f>IF('3g CPIH'!X$17="-","-",'3j PAAC PAP'!$G$8*('3g CPIH'!X$17/'3g CPIH'!$G$17))</f>
        <v>-</v>
      </c>
      <c r="AC22" s="35" t="str">
        <f>IF('3g CPIH'!Y$17="-","-",'3j PAAC PAP'!$G$8*('3g CPIH'!Y$17/'3g CPIH'!$G$17))</f>
        <v>-</v>
      </c>
      <c r="AD22" s="25"/>
    </row>
    <row r="23" spans="1:30" s="26" customFormat="1" ht="11.25" x14ac:dyDescent="0.15">
      <c r="A23" s="207"/>
      <c r="B23" s="123" t="s">
        <v>248</v>
      </c>
      <c r="C23" s="123" t="s">
        <v>188</v>
      </c>
      <c r="D23" s="116" t="s">
        <v>131</v>
      </c>
      <c r="E23" s="75"/>
      <c r="F23" s="27"/>
      <c r="G23" s="35">
        <f>IF(G15="-","-",SUM(G15:G21)*'3j PAAC PAP'!$G$26)</f>
        <v>26.429920258302879</v>
      </c>
      <c r="H23" s="35">
        <f>IF(H15="-","-",SUM(H15:H21)*'3j PAAC PAP'!$G$26)</f>
        <v>25.316874220058367</v>
      </c>
      <c r="I23" s="35">
        <f>IF(I15="-","-",SUM(I15:I21)*'3j PAAC PAP'!$G$26)</f>
        <v>25.850790771914625</v>
      </c>
      <c r="J23" s="35">
        <f>IF(J15="-","-",SUM(J15:J21)*'3j PAAC PAP'!$G$26)</f>
        <v>25.336867208425996</v>
      </c>
      <c r="K23" s="35">
        <f>IF(K15="-","-",SUM(K15:K21)*'3j PAAC PAP'!$G$26)</f>
        <v>28.095012422244999</v>
      </c>
      <c r="L23" s="35">
        <f>IF(L15="-","-",SUM(L15:L21)*'3j PAAC PAP'!$G$26)</f>
        <v>27.751318764291174</v>
      </c>
      <c r="M23" s="35">
        <f>IF(M15="-","-",SUM(M15:M21)*'3j PAAC PAP'!$G$26)</f>
        <v>30.099963477530146</v>
      </c>
      <c r="N23" s="35">
        <f>IF(N15="-","-",SUM(N15:N21)*'3j PAAC PAP'!$G$26)</f>
        <v>31.636252122726102</v>
      </c>
      <c r="O23" s="27"/>
      <c r="P23" s="35">
        <f>IF(P15="-","-",SUM(P15:P21)*'3j PAAC PAP'!$G$26)</f>
        <v>31.636252122726102</v>
      </c>
      <c r="Q23" s="35">
        <f>IF(Q15="-","-",SUM(Q15:Q21)*'3j PAAC PAP'!$G$26)</f>
        <v>35.330378258254676</v>
      </c>
      <c r="R23" s="35">
        <f>IF(R15="-","-",SUM(R15:R21)*'3j PAAC PAP'!$G$26)</f>
        <v>34.163596350980214</v>
      </c>
      <c r="S23" s="35">
        <f>IF(S15="-","-",SUM(S15:S21)*'3j PAAC PAP'!$G$26)</f>
        <v>34.171893943910618</v>
      </c>
      <c r="T23" s="35">
        <f>IF(T15="-","-",SUM(T15:T21)*'3j PAAC PAP'!$G$26)</f>
        <v>33.122237118238118</v>
      </c>
      <c r="U23" s="35">
        <f>IF(U15="-","-",SUM(U15:U21)*'3j PAAC PAP'!$G$26)</f>
        <v>36.0761156086459</v>
      </c>
      <c r="V23" s="35">
        <f>IF(V15="-","-",SUM(V15:V21)*'3j PAAC PAP'!$G$26)</f>
        <v>39.167668349552983</v>
      </c>
      <c r="W23" s="35">
        <f>IF(W15="-","-",SUM(W15:W21)*'3j PAAC PAP'!$G$26)</f>
        <v>55.777703137494555</v>
      </c>
      <c r="X23" s="27"/>
      <c r="Y23" s="35">
        <f>IF(Y15="-","-",SUM(Y15:Y21)*'3j PAAC PAP'!$G$26)</f>
        <v>95.174303258610095</v>
      </c>
      <c r="Z23" s="35" t="str">
        <f>IF(Z15="-","-",SUM(Z15:Z21)*'3j PAAC PAP'!$G$26)</f>
        <v>-</v>
      </c>
      <c r="AA23" s="35" t="str">
        <f>IF(AA15="-","-",SUM(AA15:AA21)*'3j PAAC PAP'!$G$26)</f>
        <v>-</v>
      </c>
      <c r="AB23" s="35" t="str">
        <f>IF(AB15="-","-",SUM(AB15:AB21)*'3j PAAC PAP'!$G$26)</f>
        <v>-</v>
      </c>
      <c r="AC23" s="35" t="str">
        <f>IF(AC15="-","-",SUM(AC15:AC21)*'3j PAAC PAP'!$G$26)</f>
        <v>-</v>
      </c>
      <c r="AD23" s="25"/>
    </row>
    <row r="24" spans="1:30" s="26" customFormat="1" ht="11.25" x14ac:dyDescent="0.15">
      <c r="A24" s="207"/>
      <c r="B24" s="123" t="s">
        <v>189</v>
      </c>
      <c r="C24" s="123" t="s">
        <v>250</v>
      </c>
      <c r="D24" s="116" t="s">
        <v>131</v>
      </c>
      <c r="E24" s="75"/>
      <c r="F24" s="27"/>
      <c r="G24" s="35">
        <f>IF(G15="-","-",SUM(G15:G23)*'3k EBIT'!$E$8)</f>
        <v>9.5497768076306002</v>
      </c>
      <c r="H24" s="35">
        <f>IF(H15="-","-",SUM(H15:H23)*'3k EBIT'!$E$8)</f>
        <v>9.1590864354563095</v>
      </c>
      <c r="I24" s="35">
        <f>IF(I15="-","-",SUM(I15:I23)*'3k EBIT'!$E$8)</f>
        <v>9.3475279329647787</v>
      </c>
      <c r="J24" s="35">
        <f>IF(J15="-","-",SUM(J15:J23)*'3k EBIT'!$E$8)</f>
        <v>9.1684580134581175</v>
      </c>
      <c r="K24" s="35">
        <f>IF(K15="-","-",SUM(K15:K23)*'3k EBIT'!$E$8)</f>
        <v>10.141011775979692</v>
      </c>
      <c r="L24" s="35">
        <f>IF(L15="-","-",SUM(L15:L23)*'3k EBIT'!$E$8)</f>
        <v>10.023597433474166</v>
      </c>
      <c r="M24" s="35">
        <f>IF(M15="-","-",SUM(M15:M23)*'3k EBIT'!$E$8)</f>
        <v>10.853002208830421</v>
      </c>
      <c r="N24" s="35">
        <f>IF(N15="-","-",SUM(N15:N23)*'3k EBIT'!$E$8)</f>
        <v>11.395318586227214</v>
      </c>
      <c r="O24" s="27"/>
      <c r="P24" s="35">
        <f>IF(P15="-","-",SUM(P15:P23)*'3k EBIT'!$E$8)</f>
        <v>11.395318586227214</v>
      </c>
      <c r="Q24" s="35">
        <f>IF(Q15="-","-",SUM(Q15:Q23)*'3k EBIT'!$E$8)</f>
        <v>12.696849195916869</v>
      </c>
      <c r="R24" s="35">
        <f>IF(R15="-","-",SUM(R15:R23)*'3k EBIT'!$E$8)</f>
        <v>12.288834825885738</v>
      </c>
      <c r="S24" s="35">
        <f>IF(S15="-","-",SUM(S15:S23)*'3k EBIT'!$E$8)</f>
        <v>12.293314234766466</v>
      </c>
      <c r="T24" s="35">
        <f>IF(T15="-","-",SUM(T15:T23)*'3k EBIT'!$E$8)</f>
        <v>11.925164283757816</v>
      </c>
      <c r="U24" s="35">
        <f>IF(U15="-","-",SUM(U15:U23)*'3k EBIT'!$E$8)</f>
        <v>12.964951030912822</v>
      </c>
      <c r="V24" s="35">
        <f>IF(V15="-","-",SUM(V15:V23)*'3k EBIT'!$E$8)</f>
        <v>14.05677423744728</v>
      </c>
      <c r="W24" s="35">
        <f>IF(W15="-","-",SUM(W15:W23)*'3k EBIT'!$E$8)</f>
        <v>19.903435037966105</v>
      </c>
      <c r="X24" s="27"/>
      <c r="Y24" s="35">
        <f>IF(Y15="-","-",SUM(Y15:Y23)*'3k EBIT'!$E$8)</f>
        <v>33.765588215661012</v>
      </c>
      <c r="Z24" s="35" t="str">
        <f>IF(Z15="-","-",SUM(Z15:Z23)*'3k EBIT'!$E$8)</f>
        <v>-</v>
      </c>
      <c r="AA24" s="35" t="str">
        <f>IF(AA15="-","-",SUM(AA15:AA23)*'3k EBIT'!$E$8)</f>
        <v>-</v>
      </c>
      <c r="AB24" s="35" t="str">
        <f>IF(AB15="-","-",SUM(AB15:AB23)*'3k EBIT'!$E$8)</f>
        <v>-</v>
      </c>
      <c r="AC24" s="35" t="str">
        <f>IF(AC15="-","-",SUM(AC15:AC23)*'3k EBIT'!$E$8)</f>
        <v>-</v>
      </c>
      <c r="AD24" s="25"/>
    </row>
    <row r="25" spans="1:30" s="26" customFormat="1" ht="11.25" x14ac:dyDescent="0.15">
      <c r="A25" s="207"/>
      <c r="B25" s="123" t="s">
        <v>251</v>
      </c>
      <c r="C25" s="158" t="s">
        <v>252</v>
      </c>
      <c r="D25" s="116" t="s">
        <v>131</v>
      </c>
      <c r="E25" s="116"/>
      <c r="F25" s="27"/>
      <c r="G25" s="35">
        <f>IF(G15="-","-",SUM(G15:G18,G20:G24)*'3l HAP'!$E$9)</f>
        <v>5.6609161845751474</v>
      </c>
      <c r="H25" s="35">
        <f>IF(H15="-","-",SUM(H15:H18,H20:H24)*'3l HAP'!$E$9)</f>
        <v>5.3488384970183773</v>
      </c>
      <c r="I25" s="35">
        <f>IF(I15="-","-",SUM(I15:I18,I20:I24)*'3l HAP'!$E$9)</f>
        <v>5.3795042526695909</v>
      </c>
      <c r="J25" s="35">
        <f>IF(J15="-","-",SUM(J15:J18,J20:J24)*'3l HAP'!$E$9)</f>
        <v>5.2498053526689938</v>
      </c>
      <c r="K25" s="35">
        <f>IF(K15="-","-",SUM(K15:K18,K20:K24)*'3l HAP'!$E$9)</f>
        <v>5.9146947563154066</v>
      </c>
      <c r="L25" s="35">
        <f>IF(L15="-","-",SUM(L15:L18,L20:L24)*'3l HAP'!$E$9)</f>
        <v>5.8110067985612082</v>
      </c>
      <c r="M25" s="35">
        <f>IF(M15="-","-",SUM(M15:M18,M20:M24)*'3l HAP'!$E$9)</f>
        <v>6.4778371917051354</v>
      </c>
      <c r="N25" s="35">
        <f>IF(N15="-","-",SUM(N15:N18,N20:N24)*'3l HAP'!$E$9)</f>
        <v>6.9015436461601585</v>
      </c>
      <c r="O25" s="27"/>
      <c r="P25" s="35">
        <f>IF(P15="-","-",SUM(P15:P18,P20:P24)*'3l HAP'!$E$9)</f>
        <v>6.9015436461601585</v>
      </c>
      <c r="Q25" s="35">
        <f>IF(Q15="-","-",SUM(Q15:Q18,Q20:Q24)*'3l HAP'!$E$9)</f>
        <v>7.7721307491068217</v>
      </c>
      <c r="R25" s="35">
        <f>IF(R15="-","-",SUM(R15:R18,R20:R24)*'3l HAP'!$E$9)</f>
        <v>7.4313328856315373</v>
      </c>
      <c r="S25" s="35">
        <f>IF(S15="-","-",SUM(S15:S18,S20:S24)*'3l HAP'!$E$9)</f>
        <v>7.4442624277608225</v>
      </c>
      <c r="T25" s="35">
        <f>IF(T15="-","-",SUM(T15:T18,T20:T24)*'3l HAP'!$E$9)</f>
        <v>7.1079497719521667</v>
      </c>
      <c r="U25" s="35">
        <f>IF(U15="-","-",SUM(U15:U18,U20:U24)*'3l HAP'!$E$9)</f>
        <v>7.7962733400906714</v>
      </c>
      <c r="V25" s="35">
        <f>IF(V15="-","-",SUM(V15:V18,V20:V24)*'3l HAP'!$E$9)</f>
        <v>8.6318998740564687</v>
      </c>
      <c r="W25" s="35">
        <f>IF(W15="-","-",SUM(W15:W18,W20:W24)*'3l HAP'!$E$9)</f>
        <v>12.408972255428608</v>
      </c>
      <c r="X25" s="27"/>
      <c r="Y25" s="35">
        <f>IF(Y15="-","-",SUM(Y15:Y18,Y20:Y24)*'3l HAP'!$E$9)</f>
        <v>23.01269586553375</v>
      </c>
      <c r="Z25" s="35" t="str">
        <f>IF(Z15="-","-",SUM(Z15:Z18,Z20:Z24)*'3l HAP'!$E$9)</f>
        <v>-</v>
      </c>
      <c r="AA25" s="35" t="str">
        <f>IF(AA15="-","-",SUM(AA15:AA18,AA20:AA24)*'3l HAP'!$E$9)</f>
        <v>-</v>
      </c>
      <c r="AB25" s="35" t="str">
        <f>IF(AB15="-","-",SUM(AB15:AB18,AB20:AB24)*'3l HAP'!$E$9)</f>
        <v>-</v>
      </c>
      <c r="AC25" s="35" t="str">
        <f>IF(AC15="-","-",SUM(AC15:AC18,AC20:AC24)*'3l HAP'!$E$9)</f>
        <v>-</v>
      </c>
      <c r="AD25" s="25"/>
    </row>
    <row r="26" spans="1:30" s="26" customFormat="1" ht="11.25" customHeight="1" x14ac:dyDescent="0.15">
      <c r="A26" s="207"/>
      <c r="B26" s="123" t="s">
        <v>253</v>
      </c>
      <c r="C26" s="123" t="str">
        <f>B26&amp;"_"&amp;D26</f>
        <v>Total_Eastern</v>
      </c>
      <c r="D26" s="116" t="s">
        <v>131</v>
      </c>
      <c r="E26" s="75"/>
      <c r="F26" s="27"/>
      <c r="G26" s="35">
        <f t="shared" ref="G26:N26" si="0">IF(G15="-","-",SUM(G15:G25))</f>
        <v>508.28054055677626</v>
      </c>
      <c r="H26" s="35">
        <f t="shared" si="0"/>
        <v>487.40582019560509</v>
      </c>
      <c r="I26" s="35">
        <f t="shared" si="0"/>
        <v>497.35445540769035</v>
      </c>
      <c r="J26" s="35">
        <f t="shared" si="0"/>
        <v>487.80002779498494</v>
      </c>
      <c r="K26" s="35">
        <f t="shared" si="0"/>
        <v>539.65193618841295</v>
      </c>
      <c r="L26" s="35">
        <f t="shared" si="0"/>
        <v>533.36854854606702</v>
      </c>
      <c r="M26" s="35">
        <f t="shared" si="0"/>
        <v>577.68824382176751</v>
      </c>
      <c r="N26" s="35">
        <f t="shared" si="0"/>
        <v>606.65490571788985</v>
      </c>
      <c r="O26" s="27"/>
      <c r="P26" s="35">
        <f t="shared" ref="P26:W26" si="1">IF(P15="-","-",SUM(P15:P25))</f>
        <v>606.65490571788985</v>
      </c>
      <c r="Q26" s="35">
        <f t="shared" si="1"/>
        <v>676.02707556237556</v>
      </c>
      <c r="R26" s="35">
        <f t="shared" si="1"/>
        <v>654.21184604101632</v>
      </c>
      <c r="S26" s="35">
        <f t="shared" si="1"/>
        <v>654.46053384790866</v>
      </c>
      <c r="T26" s="35">
        <f t="shared" si="1"/>
        <v>634.74791598455215</v>
      </c>
      <c r="U26" s="35">
        <f t="shared" si="1"/>
        <v>690.16183521945572</v>
      </c>
      <c r="V26" s="35">
        <f t="shared" si="1"/>
        <v>748.46181730890567</v>
      </c>
      <c r="W26" s="35">
        <f t="shared" si="1"/>
        <v>1059.9577520871837</v>
      </c>
      <c r="X26" s="27"/>
      <c r="Y26" s="35">
        <f t="shared" ref="Y26:AC26" si="2">IF(Y15="-","-",SUM(Y15:Y25))</f>
        <v>1800.148183691945</v>
      </c>
      <c r="Z26" s="35" t="str">
        <f t="shared" si="2"/>
        <v>-</v>
      </c>
      <c r="AA26" s="35" t="str">
        <f t="shared" si="2"/>
        <v>-</v>
      </c>
      <c r="AB26" s="35" t="str">
        <f t="shared" si="2"/>
        <v>-</v>
      </c>
      <c r="AC26" s="35" t="str">
        <f t="shared" si="2"/>
        <v>-</v>
      </c>
      <c r="AD26" s="25"/>
    </row>
    <row r="27" spans="1:30" s="26" customFormat="1" ht="11.25" customHeight="1" x14ac:dyDescent="0.15">
      <c r="A27" s="207"/>
      <c r="B27" s="120" t="s">
        <v>244</v>
      </c>
      <c r="C27" s="120" t="s">
        <v>180</v>
      </c>
      <c r="D27" s="118" t="s">
        <v>132</v>
      </c>
      <c r="E27" s="119"/>
      <c r="F27" s="27"/>
      <c r="G27" s="117">
        <f>IF('3a DF'!H120="-","-",'3a DF'!H120)</f>
        <v>187.86338312297943</v>
      </c>
      <c r="H27" s="117">
        <f>'3a DF'!I120</f>
        <v>168.30338312297943</v>
      </c>
      <c r="I27" s="117">
        <f>'3a DF'!J120</f>
        <v>154.46757492788052</v>
      </c>
      <c r="J27" s="117">
        <f>'3a DF'!K120</f>
        <v>146.02466116716451</v>
      </c>
      <c r="K27" s="117">
        <f>'3a DF'!L120</f>
        <v>177.28843975734947</v>
      </c>
      <c r="L27" s="117">
        <f>'3a DF'!M120</f>
        <v>169.64304080386211</v>
      </c>
      <c r="M27" s="117">
        <f>'3a DF'!N120</f>
        <v>187.20035815375161</v>
      </c>
      <c r="N27" s="117">
        <f>'3a DF'!O120</f>
        <v>204.44720343986884</v>
      </c>
      <c r="O27" s="27"/>
      <c r="P27" s="117">
        <f>'3a DF'!Q120</f>
        <v>204.44720343986884</v>
      </c>
      <c r="Q27" s="117">
        <f>'3a DF'!R120</f>
        <v>242.09671810183028</v>
      </c>
      <c r="R27" s="117">
        <f>'3a DF'!S120</f>
        <v>218.78765648193777</v>
      </c>
      <c r="S27" s="117">
        <f>'3a DF'!T120</f>
        <v>211.34438131034824</v>
      </c>
      <c r="T27" s="117">
        <f>'3a DF'!U120</f>
        <v>184.52910063053292</v>
      </c>
      <c r="U27" s="117">
        <f>'3a DF'!V120</f>
        <v>219.1445646533916</v>
      </c>
      <c r="V27" s="117">
        <f>'3a DF'!W120</f>
        <v>274.98038801173084</v>
      </c>
      <c r="W27" s="117">
        <f>'3a DF'!X120</f>
        <v>508.19058210644329</v>
      </c>
      <c r="X27" s="27"/>
      <c r="Y27" s="117">
        <f>'3a DF'!Z120</f>
        <v>1139.0367273157403</v>
      </c>
      <c r="Z27" s="117" t="str">
        <f>'3a DF'!AA120</f>
        <v>-</v>
      </c>
      <c r="AA27" s="117" t="str">
        <f>'3a DF'!AB120</f>
        <v>-</v>
      </c>
      <c r="AB27" s="117" t="str">
        <f>'3a DF'!AC120</f>
        <v>-</v>
      </c>
      <c r="AC27" s="117" t="str">
        <f>'3a DF'!AD120</f>
        <v>-</v>
      </c>
      <c r="AD27" s="25"/>
    </row>
    <row r="28" spans="1:30" s="26" customFormat="1" ht="11.25" customHeight="1" x14ac:dyDescent="0.15">
      <c r="A28" s="207"/>
      <c r="B28" s="120" t="s">
        <v>244</v>
      </c>
      <c r="C28" s="120" t="s">
        <v>181</v>
      </c>
      <c r="D28" s="118" t="s">
        <v>132</v>
      </c>
      <c r="E28" s="119"/>
      <c r="F28" s="27"/>
      <c r="G28" s="117">
        <f>IF('3b CM'!G15="-","-",'3b CM'!G15)</f>
        <v>5.5304472239826249E-2</v>
      </c>
      <c r="H28" s="117">
        <f>'3b CM'!H15</f>
        <v>8.2956708359739381E-2</v>
      </c>
      <c r="I28" s="117">
        <f>'3b CM'!I15</f>
        <v>0.26122165649101947</v>
      </c>
      <c r="J28" s="117">
        <f>'3b CM'!J15</f>
        <v>0.26564941450574442</v>
      </c>
      <c r="K28" s="117">
        <f>'3b CM'!K15</f>
        <v>3.4119462410922781</v>
      </c>
      <c r="L28" s="117">
        <f>'3b CM'!L15</f>
        <v>3.3099326243944498</v>
      </c>
      <c r="M28" s="117">
        <f>'3b CM'!M15</f>
        <v>11.513796865231745</v>
      </c>
      <c r="N28" s="117">
        <f>'3b CM'!N15</f>
        <v>10.945342808783455</v>
      </c>
      <c r="O28" s="27"/>
      <c r="P28" s="117">
        <f>'3b CM'!P15</f>
        <v>10.945342808783455</v>
      </c>
      <c r="Q28" s="117">
        <f>'3b CM'!Q15</f>
        <v>14.665239004197298</v>
      </c>
      <c r="R28" s="117">
        <f>'3b CM'!R15</f>
        <v>14.597846166128626</v>
      </c>
      <c r="S28" s="117">
        <f>'3b CM'!S15</f>
        <v>17.390021956752758</v>
      </c>
      <c r="T28" s="117">
        <f>'3b CM'!T15</f>
        <v>18.433863840816127</v>
      </c>
      <c r="U28" s="117">
        <f>'3b CM'!U15</f>
        <v>14.100647761151276</v>
      </c>
      <c r="V28" s="117">
        <f>'3b CM'!V15</f>
        <v>14.461983176944335</v>
      </c>
      <c r="W28" s="117">
        <f>'3b CM'!W15</f>
        <v>9.0328404312509996</v>
      </c>
      <c r="X28" s="27"/>
      <c r="Y28" s="117">
        <f>'3b CM'!Y15</f>
        <v>11.444009925971333</v>
      </c>
      <c r="Z28" s="117" t="str">
        <f>'3b CM'!Z15</f>
        <v>-</v>
      </c>
      <c r="AA28" s="117" t="str">
        <f>'3b CM'!AA15</f>
        <v>-</v>
      </c>
      <c r="AB28" s="117" t="str">
        <f>'3b CM'!AB15</f>
        <v>-</v>
      </c>
      <c r="AC28" s="117" t="str">
        <f>'3b CM'!AC15</f>
        <v>-</v>
      </c>
      <c r="AD28" s="25"/>
    </row>
    <row r="29" spans="1:30" s="26" customFormat="1" ht="12.6" customHeight="1" x14ac:dyDescent="0.15">
      <c r="A29" s="207"/>
      <c r="B29" s="120" t="s">
        <v>245</v>
      </c>
      <c r="C29" s="120" t="s">
        <v>182</v>
      </c>
      <c r="D29" s="118" t="s">
        <v>132</v>
      </c>
      <c r="E29" s="119"/>
      <c r="F29" s="27"/>
      <c r="G29" s="117" t="str">
        <f>IF('3c AA'!J28="-","-",'3c AA'!J28)</f>
        <v>-</v>
      </c>
      <c r="H29" s="117" t="str">
        <f>IF('3c AA'!K28="-","-",'3c AA'!K28)</f>
        <v>-</v>
      </c>
      <c r="I29" s="117" t="str">
        <f>IF('3c AA'!L28="-","-",'3c AA'!L28)</f>
        <v>-</v>
      </c>
      <c r="J29" s="117" t="str">
        <f>IF('3c AA'!M28="-","-",'3c AA'!M28)</f>
        <v>-</v>
      </c>
      <c r="K29" s="117" t="str">
        <f>IF('3c AA'!N28="-","-",'3c AA'!N28)</f>
        <v>-</v>
      </c>
      <c r="L29" s="117" t="str">
        <f>IF('3c AA'!O28="-","-",'3c AA'!O28)</f>
        <v>-</v>
      </c>
      <c r="M29" s="117" t="str">
        <f>IF('3c AA'!P28="-","-",'3c AA'!P28)</f>
        <v>-</v>
      </c>
      <c r="N29" s="117" t="str">
        <f>IF('3c AA'!Q28="-","-",'3c AA'!Q28)</f>
        <v>-</v>
      </c>
      <c r="O29" s="27"/>
      <c r="P29" s="117" t="str">
        <f>IF('3c AA'!S28="-","-",'3c AA'!S28)</f>
        <v>-</v>
      </c>
      <c r="Q29" s="117" t="str">
        <f>IF('3c AA'!T28="-","-",'3c AA'!T28)</f>
        <v>-</v>
      </c>
      <c r="R29" s="117" t="str">
        <f>IF('3c AA'!U28="-","-",'3c AA'!U28)</f>
        <v>-</v>
      </c>
      <c r="S29" s="117" t="str">
        <f>IF('3c AA'!V28="-","-",'3c AA'!V28)</f>
        <v>-</v>
      </c>
      <c r="T29" s="117">
        <f>IF('3c AA'!W28="-","-",'3c AA'!W28)</f>
        <v>4.5286596291411447</v>
      </c>
      <c r="U29" s="117">
        <f>IF('3c AA'!X28="-","-",'3c AA'!X28)</f>
        <v>9.9756950960531068</v>
      </c>
      <c r="V29" s="117">
        <f>IF('3c AA'!Y28="-","-",'3c AA'!Y28)</f>
        <v>4.43</v>
      </c>
      <c r="W29" s="117" t="str">
        <f>IF('3c AA'!Z28="-","-",'3c AA'!Z28)</f>
        <v>-</v>
      </c>
      <c r="X29" s="27"/>
      <c r="Y29" s="117">
        <f>IF('3c AA'!AB28="-","-",'3c AA'!AB28)</f>
        <v>20.450772301171746</v>
      </c>
      <c r="Z29" s="117" t="str">
        <f>IF('3c AA'!AC28="-","-",'3c AA'!AC28)</f>
        <v>-</v>
      </c>
      <c r="AA29" s="117" t="str">
        <f>IF('3c AA'!AD28="-","-",'3c AA'!AD28)</f>
        <v>-</v>
      </c>
      <c r="AB29" s="117" t="str">
        <f>IF('3c AA'!AE28="-","-",'3c AA'!AE28)</f>
        <v>-</v>
      </c>
      <c r="AC29" s="117" t="str">
        <f>IF('3c AA'!AF28="-","-",'3c AA'!AF28)</f>
        <v>-</v>
      </c>
      <c r="AD29" s="25"/>
    </row>
    <row r="30" spans="1:30" s="26" customFormat="1" ht="12.6" customHeight="1" x14ac:dyDescent="0.15">
      <c r="A30" s="207"/>
      <c r="B30" s="120" t="s">
        <v>246</v>
      </c>
      <c r="C30" s="120" t="s">
        <v>183</v>
      </c>
      <c r="D30" s="118" t="s">
        <v>132</v>
      </c>
      <c r="E30" s="119"/>
      <c r="F30" s="27"/>
      <c r="G30" s="117">
        <f>IF('3d PC'!G16="-","-",'3d PC'!G16)</f>
        <v>68.549277733799528</v>
      </c>
      <c r="H30" s="117">
        <f>'3d PC'!H16</f>
        <v>68.529294772291379</v>
      </c>
      <c r="I30" s="117">
        <f>'3d PC'!I16</f>
        <v>83.598175372645827</v>
      </c>
      <c r="J30" s="117">
        <f>'3d PC'!J16</f>
        <v>83.520615948275136</v>
      </c>
      <c r="K30" s="117">
        <f>'3d PC'!K16</f>
        <v>88.900349381516335</v>
      </c>
      <c r="L30" s="117">
        <f>'3d PC'!L16</f>
        <v>89.215421715439106</v>
      </c>
      <c r="M30" s="117">
        <f>'3d PC'!M16</f>
        <v>103.1814964830757</v>
      </c>
      <c r="N30" s="117">
        <f>'3d PC'!N16</f>
        <v>103.25048926507061</v>
      </c>
      <c r="O30" s="27"/>
      <c r="P30" s="117">
        <f>'3d PC'!P16</f>
        <v>103.25048926507061</v>
      </c>
      <c r="Q30" s="117">
        <f>'3d PC'!Q16</f>
        <v>110.37944693268375</v>
      </c>
      <c r="R30" s="117">
        <f>'3d PC'!R16</f>
        <v>111.69006213727795</v>
      </c>
      <c r="S30" s="117">
        <f>'3d PC'!S16</f>
        <v>114.8843354440319</v>
      </c>
      <c r="T30" s="117">
        <f>'3d PC'!T16</f>
        <v>114.39960231359808</v>
      </c>
      <c r="U30" s="117">
        <f>'3d PC'!U16</f>
        <v>121.02780814466783</v>
      </c>
      <c r="V30" s="117">
        <f>'3d PC'!V16</f>
        <v>120.43774198122743</v>
      </c>
      <c r="W30" s="117">
        <f>'3d PC'!W16</f>
        <v>126.5450819719328</v>
      </c>
      <c r="X30" s="27"/>
      <c r="Y30" s="117">
        <f>'3d PC'!Y16</f>
        <v>125.47176062822518</v>
      </c>
      <c r="Z30" s="117" t="str">
        <f>'3d PC'!Z16</f>
        <v>-</v>
      </c>
      <c r="AA30" s="117" t="str">
        <f>'3d PC'!AA16</f>
        <v>-</v>
      </c>
      <c r="AB30" s="117" t="str">
        <f>'3d PC'!AB16</f>
        <v>-</v>
      </c>
      <c r="AC30" s="117" t="str">
        <f>'3d PC'!AC16</f>
        <v>-</v>
      </c>
      <c r="AD30" s="25"/>
    </row>
    <row r="31" spans="1:30" s="26" customFormat="1" ht="11.25" customHeight="1" x14ac:dyDescent="0.15">
      <c r="A31" s="207"/>
      <c r="B31" s="120" t="s">
        <v>247</v>
      </c>
      <c r="C31" s="120" t="s">
        <v>184</v>
      </c>
      <c r="D31" s="118" t="s">
        <v>132</v>
      </c>
      <c r="E31" s="119"/>
      <c r="F31" s="27"/>
      <c r="G31" s="117">
        <f>IF('3e NC-Elec'!H30="-","-",'3e NC-Elec'!H30)</f>
        <v>112.65171748942137</v>
      </c>
      <c r="H31" s="117">
        <f>'3e NC-Elec'!I30</f>
        <v>113.38777772195164</v>
      </c>
      <c r="I31" s="117">
        <f>'3e NC-Elec'!J30</f>
        <v>127.49543556558233</v>
      </c>
      <c r="J31" s="117">
        <f>'3e NC-Elec'!K30</f>
        <v>126.94181902444527</v>
      </c>
      <c r="K31" s="117">
        <f>'3e NC-Elec'!L30</f>
        <v>119.9753223983208</v>
      </c>
      <c r="L31" s="117">
        <f>'3e NC-Elec'!M30</f>
        <v>120.85772177859329</v>
      </c>
      <c r="M31" s="117">
        <f>'3e NC-Elec'!N30</f>
        <v>118.12031929224496</v>
      </c>
      <c r="N31" s="117">
        <f>'3e NC-Elec'!O30</f>
        <v>117.72850527025595</v>
      </c>
      <c r="O31" s="27"/>
      <c r="P31" s="117">
        <f>'3e NC-Elec'!Q30</f>
        <v>117.72850527025595</v>
      </c>
      <c r="Q31" s="117">
        <f>'3e NC-Elec'!R30</f>
        <v>123.41143106422412</v>
      </c>
      <c r="R31" s="117">
        <f>'3e NC-Elec'!S30</f>
        <v>125.13398866587869</v>
      </c>
      <c r="S31" s="117">
        <f>'3e NC-Elec'!T30</f>
        <v>124.45269245974913</v>
      </c>
      <c r="T31" s="117">
        <f>'3e NC-Elec'!U30</f>
        <v>127.91473960342842</v>
      </c>
      <c r="U31" s="117">
        <f>'3e NC-Elec'!V30</f>
        <v>138.6644529456243</v>
      </c>
      <c r="V31" s="117">
        <f>'3e NC-Elec'!W30</f>
        <v>138.73666814258939</v>
      </c>
      <c r="W31" s="117">
        <f>'3e NC-Elec'!X30</f>
        <v>186.54475455319863</v>
      </c>
      <c r="X31" s="27"/>
      <c r="Y31" s="117">
        <f>'3e NC-Elec'!Z30</f>
        <v>191.98350657412232</v>
      </c>
      <c r="Z31" s="117" t="str">
        <f>'3e NC-Elec'!AA30</f>
        <v>-</v>
      </c>
      <c r="AA31" s="117" t="str">
        <f>'3e NC-Elec'!AB30</f>
        <v>-</v>
      </c>
      <c r="AB31" s="117" t="str">
        <f>'3e NC-Elec'!AC30</f>
        <v>-</v>
      </c>
      <c r="AC31" s="117" t="str">
        <f>'3e NC-Elec'!AD30</f>
        <v>-</v>
      </c>
      <c r="AD31" s="25"/>
    </row>
    <row r="32" spans="1:30" s="26" customFormat="1" ht="11.25" customHeight="1" x14ac:dyDescent="0.15">
      <c r="A32" s="207"/>
      <c r="B32" s="120" t="s">
        <v>248</v>
      </c>
      <c r="C32" s="120" t="s">
        <v>185</v>
      </c>
      <c r="D32" s="118" t="s">
        <v>132</v>
      </c>
      <c r="E32" s="119"/>
      <c r="F32" s="27"/>
      <c r="G32" s="117">
        <f>IF('3g CPIH'!C$17="-","-",'3h OC '!$E$8*('3g CPIH'!C$17/'3g CPIH'!$G$17))</f>
        <v>76.502677103718199</v>
      </c>
      <c r="H32" s="117">
        <f>IF('3g CPIH'!D$17="-","-",'3h OC '!$E$8*('3g CPIH'!D$17/'3g CPIH'!$G$17))</f>
        <v>76.655835616438353</v>
      </c>
      <c r="I32" s="117">
        <f>IF('3g CPIH'!E$17="-","-",'3h OC '!$E$8*('3g CPIH'!E$17/'3g CPIH'!$G$17))</f>
        <v>76.885573385518597</v>
      </c>
      <c r="J32" s="117">
        <f>IF('3g CPIH'!F$17="-","-",'3h OC '!$E$8*('3g CPIH'!F$17/'3g CPIH'!$G$17))</f>
        <v>77.345048923679059</v>
      </c>
      <c r="K32" s="117">
        <f>IF('3g CPIH'!G$17="-","-",'3h OC '!$E$8*('3g CPIH'!G$17/'3g CPIH'!$G$17))</f>
        <v>78.263999999999996</v>
      </c>
      <c r="L32" s="117">
        <f>IF('3g CPIH'!H$17="-","-",'3h OC '!$E$8*('3g CPIH'!H$17/'3g CPIH'!$G$17))</f>
        <v>79.259530332681024</v>
      </c>
      <c r="M32" s="117">
        <f>IF('3g CPIH'!I$17="-","-",'3h OC '!$E$8*('3g CPIH'!I$17/'3g CPIH'!$G$17))</f>
        <v>80.408219178082177</v>
      </c>
      <c r="N32" s="117">
        <f>IF('3g CPIH'!J$17="-","-",'3h OC '!$E$8*('3g CPIH'!J$17/'3g CPIH'!$G$17))</f>
        <v>81.097432485322898</v>
      </c>
      <c r="O32" s="27"/>
      <c r="P32" s="117">
        <f>IF('3g CPIH'!L$17="-","-",'3h OC '!$E$8*('3g CPIH'!L$17/'3g CPIH'!$G$17))</f>
        <v>81.097432485322898</v>
      </c>
      <c r="Q32" s="117">
        <f>IF('3g CPIH'!M$17="-","-",'3h OC '!$E$8*('3g CPIH'!M$17/'3g CPIH'!$G$17))</f>
        <v>82.016383561643835</v>
      </c>
      <c r="R32" s="117">
        <f>IF('3g CPIH'!N$17="-","-",'3h OC '!$E$8*('3g CPIH'!N$17/'3g CPIH'!$G$17))</f>
        <v>82.62901761252445</v>
      </c>
      <c r="S32" s="117">
        <f>IF('3g CPIH'!O$17="-","-",'3h OC '!$E$8*('3g CPIH'!O$17/'3g CPIH'!$G$17))</f>
        <v>83.088493150684926</v>
      </c>
      <c r="T32" s="117">
        <f>IF('3g CPIH'!P$17="-","-",'3h OC '!$E$8*('3g CPIH'!P$17/'3g CPIH'!$G$17))</f>
        <v>83.318230919765156</v>
      </c>
      <c r="U32" s="117">
        <f>IF('3g CPIH'!Q$17="-","-",'3h OC '!$E$8*('3g CPIH'!Q$17/'3g CPIH'!$G$17))</f>
        <v>83.777706457925632</v>
      </c>
      <c r="V32" s="117">
        <f>IF('3g CPIH'!R$17="-","-",'3h OC '!$E$8*('3g CPIH'!R$17/'3g CPIH'!$G$17))</f>
        <v>85.309291585127198</v>
      </c>
      <c r="W32" s="117">
        <f>IF('3g CPIH'!S$17="-","-",'3h OC '!$E$8*('3g CPIH'!S$17/'3g CPIH'!$G$17))</f>
        <v>87.836407045009793</v>
      </c>
      <c r="X32" s="27"/>
      <c r="Y32" s="117">
        <f>IF('3g CPIH'!U$17="-","-",'3h OC '!$E$8*('3g CPIH'!U$17/'3g CPIH'!$G$17))</f>
        <v>92.278003913894324</v>
      </c>
      <c r="Z32" s="117" t="str">
        <f>IF('3g CPIH'!V$17="-","-",'3h OC '!$E$8*('3g CPIH'!V$17/'3g CPIH'!$G$17))</f>
        <v>-</v>
      </c>
      <c r="AA32" s="117" t="str">
        <f>IF('3g CPIH'!W$17="-","-",'3h OC '!$E$8*('3g CPIH'!W$17/'3g CPIH'!$G$17))</f>
        <v>-</v>
      </c>
      <c r="AB32" s="117" t="str">
        <f>IF('3g CPIH'!X$17="-","-",'3h OC '!$E$8*('3g CPIH'!X$17/'3g CPIH'!$G$17))</f>
        <v>-</v>
      </c>
      <c r="AC32" s="117" t="str">
        <f>IF('3g CPIH'!Y$17="-","-",'3h OC '!$E$8*('3g CPIH'!Y$17/'3g CPIH'!$G$17))</f>
        <v>-</v>
      </c>
      <c r="AD32" s="25"/>
    </row>
    <row r="33" spans="1:30" s="26" customFormat="1" ht="11.25" customHeight="1" x14ac:dyDescent="0.15">
      <c r="A33" s="207"/>
      <c r="B33" s="120" t="s">
        <v>248</v>
      </c>
      <c r="C33" s="120" t="s">
        <v>186</v>
      </c>
      <c r="D33" s="118" t="s">
        <v>132</v>
      </c>
      <c r="E33" s="119"/>
      <c r="F33" s="27"/>
      <c r="G33" s="117" t="s">
        <v>249</v>
      </c>
      <c r="H33" s="117" t="s">
        <v>249</v>
      </c>
      <c r="I33" s="117" t="s">
        <v>249</v>
      </c>
      <c r="J33" s="117" t="s">
        <v>249</v>
      </c>
      <c r="K33" s="117">
        <f>IF('3i SMNCC'!G$50="-","-",'3i SMNCC'!G$50)</f>
        <v>0</v>
      </c>
      <c r="L33" s="117">
        <f>IF('3i SMNCC'!H$50="-","-",'3i SMNCC'!H$50)</f>
        <v>-0.18995111249132623</v>
      </c>
      <c r="M33" s="117">
        <f>IF('3i SMNCC'!I$50="-","-",'3i SMNCC'!I$50)</f>
        <v>2.3898870370752556</v>
      </c>
      <c r="N33" s="117">
        <f>IF('3i SMNCC'!J$50="-","-",'3i SMNCC'!J$50)</f>
        <v>11.485481460604181</v>
      </c>
      <c r="O33" s="27"/>
      <c r="P33" s="117">
        <f>IF('3i SMNCC'!L$50="-","-",'3i SMNCC'!L$50)</f>
        <v>11.485481460604181</v>
      </c>
      <c r="Q33" s="117">
        <f>IF('3i SMNCC'!M$50="-","-",'3i SMNCC'!M$50)</f>
        <v>13.905095596481768</v>
      </c>
      <c r="R33" s="117">
        <f>IF('3i SMNCC'!N$50="-","-",'3i SMNCC'!N$50)</f>
        <v>14.008016342776511</v>
      </c>
      <c r="S33" s="117">
        <f>IF('3i SMNCC'!O$50="-","-",'3i SMNCC'!O$50)</f>
        <v>16.592254432324484</v>
      </c>
      <c r="T33" s="117">
        <f>IF('3i SMNCC'!P$50="-","-",'3i SMNCC'!P$50)</f>
        <v>16.855736391237045</v>
      </c>
      <c r="U33" s="117">
        <f>IF('3i SMNCC'!Q$50="-","-",'3i SMNCC'!Q$50)</f>
        <v>16.48610584262476</v>
      </c>
      <c r="V33" s="117">
        <f>IF('3i SMNCC'!R$50="-","-",'3i SMNCC'!R$50)</f>
        <v>16.529685824397358</v>
      </c>
      <c r="W33" s="117">
        <f>IF('3i SMNCC'!S$50="-","-",'3i SMNCC'!S$50)</f>
        <v>15.149258026029946</v>
      </c>
      <c r="X33" s="27"/>
      <c r="Y33" s="117">
        <f>IF('3i SMNCC'!U$50="-","-",'3i SMNCC'!U$50)</f>
        <v>16.072618119862021</v>
      </c>
      <c r="Z33" s="117" t="str">
        <f>IF('3i SMNCC'!V$50="-","-",'3i SMNCC'!V$50)</f>
        <v>-</v>
      </c>
      <c r="AA33" s="117" t="str">
        <f>IF('3i SMNCC'!W$50="-","-",'3i SMNCC'!W$50)</f>
        <v>-</v>
      </c>
      <c r="AB33" s="117" t="str">
        <f>IF('3i SMNCC'!X$50="-","-",'3i SMNCC'!X$50)</f>
        <v>-</v>
      </c>
      <c r="AC33" s="117" t="str">
        <f>IF('3i SMNCC'!Y$50="-","-",'3i SMNCC'!Y$50)</f>
        <v>-</v>
      </c>
      <c r="AD33" s="25"/>
    </row>
    <row r="34" spans="1:30" s="26" customFormat="1" ht="11.25" x14ac:dyDescent="0.15">
      <c r="A34" s="207"/>
      <c r="B34" s="120" t="s">
        <v>248</v>
      </c>
      <c r="C34" s="120" t="s">
        <v>187</v>
      </c>
      <c r="D34" s="118" t="s">
        <v>132</v>
      </c>
      <c r="E34" s="119"/>
      <c r="F34" s="27"/>
      <c r="G34" s="117">
        <f>IF('3g CPIH'!C$17="-","-",'3j PAAC PAP'!$G$8*('3g CPIH'!C$17/'3g CPIH'!$G$17))</f>
        <v>13.436452250489236</v>
      </c>
      <c r="H34" s="117">
        <f>IF('3g CPIH'!D$17="-","-",'3j PAAC PAP'!$G$8*('3g CPIH'!D$17/'3g CPIH'!$G$17))</f>
        <v>13.463352054794518</v>
      </c>
      <c r="I34" s="117">
        <f>IF('3g CPIH'!E$17="-","-",'3j PAAC PAP'!$G$8*('3g CPIH'!E$17/'3g CPIH'!$G$17))</f>
        <v>13.503701761252445</v>
      </c>
      <c r="J34" s="117">
        <f>IF('3g CPIH'!F$17="-","-",'3j PAAC PAP'!$G$8*('3g CPIH'!F$17/'3g CPIH'!$G$17))</f>
        <v>13.584401174168297</v>
      </c>
      <c r="K34" s="117">
        <f>IF('3g CPIH'!G$17="-","-",'3j PAAC PAP'!$G$8*('3g CPIH'!G$17/'3g CPIH'!$G$17))</f>
        <v>13.745799999999999</v>
      </c>
      <c r="L34" s="117">
        <f>IF('3g CPIH'!H$17="-","-",'3j PAAC PAP'!$G$8*('3g CPIH'!H$17/'3g CPIH'!$G$17))</f>
        <v>13.920648727984345</v>
      </c>
      <c r="M34" s="117">
        <f>IF('3g CPIH'!I$17="-","-",'3j PAAC PAP'!$G$8*('3g CPIH'!I$17/'3g CPIH'!$G$17))</f>
        <v>14.122397260273971</v>
      </c>
      <c r="N34" s="117">
        <f>IF('3g CPIH'!J$17="-","-",'3j PAAC PAP'!$G$8*('3g CPIH'!J$17/'3g CPIH'!$G$17))</f>
        <v>14.24344637964775</v>
      </c>
      <c r="O34" s="27"/>
      <c r="P34" s="117">
        <f>IF('3g CPIH'!L$17="-","-",'3j PAAC PAP'!$G$8*('3g CPIH'!L$17/'3g CPIH'!$G$17))</f>
        <v>14.24344637964775</v>
      </c>
      <c r="Q34" s="117">
        <f>IF('3g CPIH'!M$17="-","-",'3j PAAC PAP'!$G$8*('3g CPIH'!M$17/'3g CPIH'!$G$17))</f>
        <v>14.40484520547945</v>
      </c>
      <c r="R34" s="117">
        <f>IF('3g CPIH'!N$17="-","-",'3j PAAC PAP'!$G$8*('3g CPIH'!N$17/'3g CPIH'!$G$17))</f>
        <v>14.512444422700586</v>
      </c>
      <c r="S34" s="117">
        <f>IF('3g CPIH'!O$17="-","-",'3j PAAC PAP'!$G$8*('3g CPIH'!O$17/'3g CPIH'!$G$17))</f>
        <v>14.593143835616438</v>
      </c>
      <c r="T34" s="117">
        <f>IF('3g CPIH'!P$17="-","-",'3j PAAC PAP'!$G$8*('3g CPIH'!P$17/'3g CPIH'!$G$17))</f>
        <v>14.633493542074362</v>
      </c>
      <c r="U34" s="117">
        <f>IF('3g CPIH'!Q$17="-","-",'3j PAAC PAP'!$G$8*('3g CPIH'!Q$17/'3g CPIH'!$G$17))</f>
        <v>14.714192954990214</v>
      </c>
      <c r="V34" s="117">
        <f>IF('3g CPIH'!R$17="-","-",'3j PAAC PAP'!$G$8*('3g CPIH'!R$17/'3g CPIH'!$G$17))</f>
        <v>14.983190998043053</v>
      </c>
      <c r="W34" s="117">
        <f>IF('3g CPIH'!S$17="-","-",'3j PAAC PAP'!$G$8*('3g CPIH'!S$17/'3g CPIH'!$G$17))</f>
        <v>15.427037769080234</v>
      </c>
      <c r="X34" s="27"/>
      <c r="Y34" s="117">
        <f>IF('3g CPIH'!U$17="-","-",'3j PAAC PAP'!$G$8*('3g CPIH'!U$17/'3g CPIH'!$G$17))</f>
        <v>16.207132093933463</v>
      </c>
      <c r="Z34" s="117" t="str">
        <f>IF('3g CPIH'!V$17="-","-",'3j PAAC PAP'!$G$8*('3g CPIH'!V$17/'3g CPIH'!$G$17))</f>
        <v>-</v>
      </c>
      <c r="AA34" s="117" t="str">
        <f>IF('3g CPIH'!W$17="-","-",'3j PAAC PAP'!$G$8*('3g CPIH'!W$17/'3g CPIH'!$G$17))</f>
        <v>-</v>
      </c>
      <c r="AB34" s="117" t="str">
        <f>IF('3g CPIH'!X$17="-","-",'3j PAAC PAP'!$G$8*('3g CPIH'!X$17/'3g CPIH'!$G$17))</f>
        <v>-</v>
      </c>
      <c r="AC34" s="117" t="str">
        <f>IF('3g CPIH'!Y$17="-","-",'3j PAAC PAP'!$G$8*('3g CPIH'!Y$17/'3g CPIH'!$G$17))</f>
        <v>-</v>
      </c>
      <c r="AD34" s="25"/>
    </row>
    <row r="35" spans="1:30" s="26" customFormat="1" ht="11.25" x14ac:dyDescent="0.15">
      <c r="A35" s="207"/>
      <c r="B35" s="120" t="s">
        <v>248</v>
      </c>
      <c r="C35" s="120" t="s">
        <v>188</v>
      </c>
      <c r="D35" s="118" t="s">
        <v>132</v>
      </c>
      <c r="E35" s="119"/>
      <c r="F35" s="27"/>
      <c r="G35" s="117">
        <f>IF(G27="-","-",SUM(G27:G33)*'3j PAAC PAP'!$G$26)</f>
        <v>25.987804785940433</v>
      </c>
      <c r="H35" s="117">
        <f>IF(H27="-","-",SUM(H27:H33)*'3j PAAC PAP'!$G$26)</f>
        <v>24.899409421482755</v>
      </c>
      <c r="I35" s="117">
        <f>IF(I27="-","-",SUM(I27:I33)*'3j PAAC PAP'!$G$26)</f>
        <v>25.817844030599645</v>
      </c>
      <c r="J35" s="117">
        <f>IF(J27="-","-",SUM(J27:J33)*'3j PAAC PAP'!$G$26)</f>
        <v>25.315715178372074</v>
      </c>
      <c r="K35" s="117">
        <f>IF(K27="-","-",SUM(K27:K33)*'3j PAAC PAP'!$G$26)</f>
        <v>27.283496489513666</v>
      </c>
      <c r="L35" s="117">
        <f>IF(L27="-","-",SUM(L27:L33)*'3j PAAC PAP'!$G$26)</f>
        <v>26.948496807637071</v>
      </c>
      <c r="M35" s="117">
        <f>IF(M27="-","-",SUM(M27:M33)*'3j PAAC PAP'!$G$26)</f>
        <v>29.323111343037773</v>
      </c>
      <c r="N35" s="117">
        <f>IF(N27="-","-",SUM(N27:N33)*'3j PAAC PAP'!$G$26)</f>
        <v>30.847565890938654</v>
      </c>
      <c r="O35" s="27"/>
      <c r="P35" s="117">
        <f>IF(P27="-","-",SUM(P27:P33)*'3j PAAC PAP'!$G$26)</f>
        <v>30.847565890938654</v>
      </c>
      <c r="Q35" s="117">
        <f>IF(Q27="-","-",SUM(Q27:Q33)*'3j PAAC PAP'!$G$26)</f>
        <v>34.202009059076559</v>
      </c>
      <c r="R35" s="117">
        <f>IF(R27="-","-",SUM(R27:R33)*'3j PAAC PAP'!$G$26)</f>
        <v>33.057359284373668</v>
      </c>
      <c r="S35" s="117">
        <f>IF(S27="-","-",SUM(S27:S33)*'3j PAAC PAP'!$G$26)</f>
        <v>33.110171560569441</v>
      </c>
      <c r="T35" s="117">
        <f>IF(T27="-","-",SUM(T27:T33)*'3j PAAC PAP'!$G$26)</f>
        <v>32.073729751852568</v>
      </c>
      <c r="U35" s="117">
        <f>IF(U27="-","-",SUM(U27:U33)*'3j PAAC PAP'!$G$26)</f>
        <v>35.176075172210091</v>
      </c>
      <c r="V35" s="117">
        <f>IF(V27="-","-",SUM(V27:V33)*'3j PAAC PAP'!$G$26)</f>
        <v>38.191627677150557</v>
      </c>
      <c r="W35" s="117">
        <f>IF(W27="-","-",SUM(W27:W33)*'3j PAAC PAP'!$G$26)</f>
        <v>54.428126657638764</v>
      </c>
      <c r="X35" s="27"/>
      <c r="Y35" s="117">
        <f>IF(Y27="-","-",SUM(Y27:Y33)*'3j PAAC PAP'!$G$26)</f>
        <v>93.118531621992986</v>
      </c>
      <c r="Z35" s="117" t="str">
        <f>IF(Z27="-","-",SUM(Z27:Z33)*'3j PAAC PAP'!$G$26)</f>
        <v>-</v>
      </c>
      <c r="AA35" s="117" t="str">
        <f>IF(AA27="-","-",SUM(AA27:AA33)*'3j PAAC PAP'!$G$26)</f>
        <v>-</v>
      </c>
      <c r="AB35" s="117" t="str">
        <f>IF(AB27="-","-",SUM(AB27:AB33)*'3j PAAC PAP'!$G$26)</f>
        <v>-</v>
      </c>
      <c r="AC35" s="117" t="str">
        <f>IF(AC27="-","-",SUM(AC27:AC33)*'3j PAAC PAP'!$G$26)</f>
        <v>-</v>
      </c>
      <c r="AD35" s="25"/>
    </row>
    <row r="36" spans="1:30" s="26" customFormat="1" ht="11.25" x14ac:dyDescent="0.15">
      <c r="A36" s="207"/>
      <c r="B36" s="120" t="s">
        <v>189</v>
      </c>
      <c r="C36" s="120" t="s">
        <v>250</v>
      </c>
      <c r="D36" s="118" t="s">
        <v>132</v>
      </c>
      <c r="E36" s="119"/>
      <c r="F36" s="27"/>
      <c r="G36" s="117">
        <f>IF(G27="-","-",SUM(G27:G35)*'3k EBIT'!$E$8)</f>
        <v>9.3943828772539337</v>
      </c>
      <c r="H36" s="117">
        <f>IF(H27="-","-",SUM(H27:H35)*'3k EBIT'!$E$8)</f>
        <v>9.0123566784135924</v>
      </c>
      <c r="I36" s="117">
        <f>IF(I27="-","-",SUM(I27:I35)*'3k EBIT'!$E$8)</f>
        <v>9.3359478731250274</v>
      </c>
      <c r="J36" s="117">
        <f>IF(J27="-","-",SUM(J27:J35)*'3k EBIT'!$E$8)</f>
        <v>9.1610235369672584</v>
      </c>
      <c r="K36" s="117">
        <f>IF(K27="-","-",SUM(K27:K35)*'3k EBIT'!$E$8)</f>
        <v>9.8557816534586049</v>
      </c>
      <c r="L36" s="117">
        <f>IF(L27="-","-",SUM(L27:L35)*'3k EBIT'!$E$8)</f>
        <v>9.7414230536214426</v>
      </c>
      <c r="M36" s="117">
        <f>IF(M27="-","-",SUM(M27:M35)*'3k EBIT'!$E$8)</f>
        <v>10.579955654148192</v>
      </c>
      <c r="N36" s="117">
        <f>IF(N27="-","-",SUM(N27:N35)*'3k EBIT'!$E$8)</f>
        <v>11.118112604865535</v>
      </c>
      <c r="O36" s="27"/>
      <c r="P36" s="117">
        <f>IF(P27="-","-",SUM(P27:P35)*'3k EBIT'!$E$8)</f>
        <v>11.118112604865535</v>
      </c>
      <c r="Q36" s="117">
        <f>IF(Q27="-","-",SUM(Q27:Q35)*'3k EBIT'!$E$8)</f>
        <v>12.300252072004151</v>
      </c>
      <c r="R36" s="117">
        <f>IF(R27="-","-",SUM(R27:R35)*'3k EBIT'!$E$8)</f>
        <v>11.90001666308817</v>
      </c>
      <c r="S36" s="117">
        <f>IF(S27="-","-",SUM(S27:S35)*'3k EBIT'!$E$8)</f>
        <v>11.920142010698696</v>
      </c>
      <c r="T36" s="117">
        <f>IF(T27="-","-",SUM(T27:T35)*'3k EBIT'!$E$8)</f>
        <v>11.556636849463532</v>
      </c>
      <c r="U36" s="117">
        <f>IF(U27="-","-",SUM(U27:U35)*'3k EBIT'!$E$8)</f>
        <v>12.648606479186675</v>
      </c>
      <c r="V36" s="117">
        <f>IF(V27="-","-",SUM(V27:V35)*'3k EBIT'!$E$8)</f>
        <v>13.713717263029164</v>
      </c>
      <c r="W36" s="117">
        <f>IF(W27="-","-",SUM(W27:W35)*'3k EBIT'!$E$8)</f>
        <v>19.4290883872414</v>
      </c>
      <c r="X36" s="27"/>
      <c r="Y36" s="117">
        <f>IF(Y27="-","-",SUM(Y27:Y35)*'3k EBIT'!$E$8)</f>
        <v>33.043029394401493</v>
      </c>
      <c r="Z36" s="117" t="str">
        <f>IF(Z27="-","-",SUM(Z27:Z35)*'3k EBIT'!$E$8)</f>
        <v>-</v>
      </c>
      <c r="AA36" s="117" t="str">
        <f>IF(AA27="-","-",SUM(AA27:AA35)*'3k EBIT'!$E$8)</f>
        <v>-</v>
      </c>
      <c r="AB36" s="117" t="str">
        <f>IF(AB27="-","-",SUM(AB27:AB35)*'3k EBIT'!$E$8)</f>
        <v>-</v>
      </c>
      <c r="AC36" s="117" t="str">
        <f>IF(AC27="-","-",SUM(AC27:AC35)*'3k EBIT'!$E$8)</f>
        <v>-</v>
      </c>
      <c r="AD36" s="25"/>
    </row>
    <row r="37" spans="1:30" s="26" customFormat="1" ht="11.25" customHeight="1" x14ac:dyDescent="0.15">
      <c r="A37" s="207"/>
      <c r="B37" s="120" t="s">
        <v>251</v>
      </c>
      <c r="C37" s="156" t="s">
        <v>252</v>
      </c>
      <c r="D37" s="118" t="s">
        <v>132</v>
      </c>
      <c r="E37" s="118"/>
      <c r="F37" s="27"/>
      <c r="G37" s="117">
        <f>IF(G27="-","-",SUM(G27:G30,G32:G36)*'3l HAP'!$E$9)</f>
        <v>5.5897768828339442</v>
      </c>
      <c r="H37" s="117">
        <f>IF(H27="-","-",SUM(H27:H30,H32:H36)*'3l HAP'!$E$9)</f>
        <v>5.2846190003948585</v>
      </c>
      <c r="I37" s="117">
        <f>IF(I27="-","-",SUM(I27:I30,I32:I36)*'3l HAP'!$E$9)</f>
        <v>5.3274212411089978</v>
      </c>
      <c r="J37" s="117">
        <f>IF(J27="-","-",SUM(J27:J30,J32:J36)*'3l HAP'!$E$9)</f>
        <v>5.2007337857387972</v>
      </c>
      <c r="K37" s="117">
        <f>IF(K27="-","-",SUM(K27:K30,K32:K36)*'3l HAP'!$E$9)</f>
        <v>5.8380960197892229</v>
      </c>
      <c r="L37" s="117">
        <f>IF(L27="-","-",SUM(L27:L30,L32:L36)*'3l HAP'!$E$9)</f>
        <v>5.73705451737675</v>
      </c>
      <c r="M37" s="117">
        <f>IF(M27="-","-",SUM(M27:M30,M32:M36)*'3l HAP'!$E$9)</f>
        <v>6.4232881289312376</v>
      </c>
      <c r="N37" s="117">
        <f>IF(N27="-","-",SUM(N27:N30,N32:N36)*'3l HAP'!$E$9)</f>
        <v>6.8437169233402271</v>
      </c>
      <c r="O37" s="27"/>
      <c r="P37" s="117">
        <f>IF(P27="-","-",SUM(P27:P30,P32:P36)*'3l HAP'!$E$9)</f>
        <v>6.8437169233402271</v>
      </c>
      <c r="Q37" s="117">
        <f>IF(Q27="-","-",SUM(Q27:Q30,Q32:Q36)*'3l HAP'!$E$9)</f>
        <v>7.6714446167584667</v>
      </c>
      <c r="R37" s="117">
        <f>IF(R27="-","-",SUM(R27:R30,R32:R36)*'3l HAP'!$E$9)</f>
        <v>7.3378117982013356</v>
      </c>
      <c r="S37" s="117">
        <f>IF(S27="-","-",SUM(S27:S30,S32:S36)*'3l HAP'!$E$9)</f>
        <v>7.3632948187267333</v>
      </c>
      <c r="T37" s="117">
        <f>IF(T27="-","-",SUM(T27:T30,T32:T36)*'3l HAP'!$E$9)</f>
        <v>7.0324976776884283</v>
      </c>
      <c r="U37" s="117">
        <f>IF(U27="-","-",SUM(U27:U30,U32:U36)*'3l HAP'!$E$9)</f>
        <v>7.7165595849131883</v>
      </c>
      <c r="V37" s="117">
        <f>IF(V27="-","-",SUM(V27:V30,V32:V36)*'3l HAP'!$E$9)</f>
        <v>8.536253889844911</v>
      </c>
      <c r="W37" s="117">
        <f>IF(W27="-","-",SUM(W27:W30,W32:W36)*'3l HAP'!$E$9)</f>
        <v>12.240438542279739</v>
      </c>
      <c r="X37" s="27"/>
      <c r="Y37" s="117">
        <f>IF(Y27="-","-",SUM(Y27:Y30,Y32:Y36)*'3l HAP'!$E$9)</f>
        <v>22.65142177159974</v>
      </c>
      <c r="Z37" s="117" t="str">
        <f>IF(Z27="-","-",SUM(Z27:Z30,Z32:Z36)*'3l HAP'!$E$9)</f>
        <v>-</v>
      </c>
      <c r="AA37" s="117" t="str">
        <f>IF(AA27="-","-",SUM(AA27:AA30,AA32:AA36)*'3l HAP'!$E$9)</f>
        <v>-</v>
      </c>
      <c r="AB37" s="117" t="str">
        <f>IF(AB27="-","-",SUM(AB27:AB30,AB32:AB36)*'3l HAP'!$E$9)</f>
        <v>-</v>
      </c>
      <c r="AC37" s="117" t="str">
        <f>IF(AC27="-","-",SUM(AC27:AC30,AC32:AC36)*'3l HAP'!$E$9)</f>
        <v>-</v>
      </c>
      <c r="AD37" s="25"/>
    </row>
    <row r="38" spans="1:30" s="26" customFormat="1" ht="11.25" customHeight="1" x14ac:dyDescent="0.15">
      <c r="A38" s="207"/>
      <c r="B38" s="120" t="s">
        <v>253</v>
      </c>
      <c r="C38" s="120" t="str">
        <f>B38&amp;"_"&amp;D38</f>
        <v>Total_East Midlands</v>
      </c>
      <c r="D38" s="118" t="s">
        <v>132</v>
      </c>
      <c r="E38" s="119"/>
      <c r="F38" s="27"/>
      <c r="G38" s="117">
        <f t="shared" ref="G38:N38" si="3">IF(G27="-","-",SUM(G27:G37))</f>
        <v>500.03077671867595</v>
      </c>
      <c r="H38" s="117">
        <f t="shared" si="3"/>
        <v>479.6189850971063</v>
      </c>
      <c r="I38" s="117">
        <f t="shared" si="3"/>
        <v>496.69289581420441</v>
      </c>
      <c r="J38" s="117">
        <f t="shared" si="3"/>
        <v>487.35966815331625</v>
      </c>
      <c r="K38" s="117">
        <f t="shared" si="3"/>
        <v>524.56323194104027</v>
      </c>
      <c r="L38" s="117">
        <f t="shared" si="3"/>
        <v>518.44331924909829</v>
      </c>
      <c r="M38" s="117">
        <f t="shared" si="3"/>
        <v>563.26282939585269</v>
      </c>
      <c r="N38" s="117">
        <f t="shared" si="3"/>
        <v>592.00729652869813</v>
      </c>
      <c r="O38" s="27"/>
      <c r="P38" s="117">
        <f t="shared" ref="P38:W38" si="4">IF(P27="-","-",SUM(P27:P37))</f>
        <v>592.00729652869813</v>
      </c>
      <c r="Q38" s="117">
        <f t="shared" si="4"/>
        <v>655.05286521437961</v>
      </c>
      <c r="R38" s="117">
        <f t="shared" si="4"/>
        <v>633.65421957488775</v>
      </c>
      <c r="S38" s="117">
        <f t="shared" si="4"/>
        <v>634.7389309795027</v>
      </c>
      <c r="T38" s="117">
        <f t="shared" si="4"/>
        <v>615.2762911495978</v>
      </c>
      <c r="U38" s="117">
        <f t="shared" si="4"/>
        <v>673.43241509273867</v>
      </c>
      <c r="V38" s="117">
        <f t="shared" si="4"/>
        <v>730.31054855008415</v>
      </c>
      <c r="W38" s="117">
        <f t="shared" si="4"/>
        <v>1034.8236154901056</v>
      </c>
      <c r="X38" s="27"/>
      <c r="Y38" s="117">
        <f t="shared" ref="Y38:AC38" si="5">IF(Y27="-","-",SUM(Y27:Y37))</f>
        <v>1761.757513660915</v>
      </c>
      <c r="Z38" s="117" t="str">
        <f t="shared" si="5"/>
        <v>-</v>
      </c>
      <c r="AA38" s="117" t="str">
        <f t="shared" si="5"/>
        <v>-</v>
      </c>
      <c r="AB38" s="117" t="str">
        <f t="shared" si="5"/>
        <v>-</v>
      </c>
      <c r="AC38" s="117" t="str">
        <f t="shared" si="5"/>
        <v>-</v>
      </c>
      <c r="AD38" s="25"/>
    </row>
    <row r="39" spans="1:30" s="26" customFormat="1" ht="11.25" customHeight="1" x14ac:dyDescent="0.15">
      <c r="A39" s="207"/>
      <c r="B39" s="123" t="s">
        <v>244</v>
      </c>
      <c r="C39" s="123" t="s">
        <v>180</v>
      </c>
      <c r="D39" s="116" t="s">
        <v>129</v>
      </c>
      <c r="E39" s="75"/>
      <c r="F39" s="27"/>
      <c r="G39" s="35">
        <f>IF('3a DF'!H121="-","-",'3a DF'!H121)</f>
        <v>189.78474670064557</v>
      </c>
      <c r="H39" s="35">
        <f>'3a DF'!I121</f>
        <v>170.02474670064555</v>
      </c>
      <c r="I39" s="35">
        <f>'3a DF'!J121</f>
        <v>156.04801472101295</v>
      </c>
      <c r="J39" s="35">
        <f>'3a DF'!K121</f>
        <v>147.51576822923323</v>
      </c>
      <c r="K39" s="35">
        <f>'3a DF'!L121</f>
        <v>179.09920418010904</v>
      </c>
      <c r="L39" s="35">
        <f>'3a DF'!M121</f>
        <v>171.38240248639627</v>
      </c>
      <c r="M39" s="35">
        <f>'3a DF'!N121</f>
        <v>191.19138685562015</v>
      </c>
      <c r="N39" s="35">
        <f>'3a DF'!O121</f>
        <v>208.802304698971</v>
      </c>
      <c r="O39" s="27"/>
      <c r="P39" s="35">
        <f>'3a DF'!Q121</f>
        <v>208.802304698971</v>
      </c>
      <c r="Q39" s="35">
        <f>'3a DF'!R121</f>
        <v>248.1412532411446</v>
      </c>
      <c r="R39" s="35">
        <f>'3a DF'!S121</f>
        <v>224.25785392379154</v>
      </c>
      <c r="S39" s="35">
        <f>'3a DF'!T121</f>
        <v>216.69083446300687</v>
      </c>
      <c r="T39" s="35">
        <f>'3a DF'!U121</f>
        <v>189.20090447754123</v>
      </c>
      <c r="U39" s="35">
        <f>'3a DF'!V121</f>
        <v>225.21517588449188</v>
      </c>
      <c r="V39" s="35">
        <f>'3a DF'!W121</f>
        <v>282.60872524856734</v>
      </c>
      <c r="W39" s="35">
        <f>'3a DF'!X121</f>
        <v>524.16971881151903</v>
      </c>
      <c r="X39" s="27"/>
      <c r="Y39" s="35">
        <f>'3a DF'!Z121</f>
        <v>1175.023000097003</v>
      </c>
      <c r="Z39" s="35" t="str">
        <f>'3a DF'!AA121</f>
        <v>-</v>
      </c>
      <c r="AA39" s="35" t="str">
        <f>'3a DF'!AB121</f>
        <v>-</v>
      </c>
      <c r="AB39" s="35" t="str">
        <f>'3a DF'!AC121</f>
        <v>-</v>
      </c>
      <c r="AC39" s="35" t="str">
        <f>'3a DF'!AD121</f>
        <v>-</v>
      </c>
      <c r="AD39" s="25"/>
    </row>
    <row r="40" spans="1:30" s="26" customFormat="1" ht="11.25" customHeight="1" x14ac:dyDescent="0.15">
      <c r="A40" s="207"/>
      <c r="B40" s="123" t="s">
        <v>244</v>
      </c>
      <c r="C40" s="123" t="s">
        <v>181</v>
      </c>
      <c r="D40" s="116" t="s">
        <v>129</v>
      </c>
      <c r="E40" s="75"/>
      <c r="F40" s="27"/>
      <c r="G40" s="35">
        <f>IF('3b CM'!G16="-","-",'3b CM'!G16)</f>
        <v>5.6226213443823357E-2</v>
      </c>
      <c r="H40" s="35">
        <f>'3b CM'!H16</f>
        <v>8.4339320165735032E-2</v>
      </c>
      <c r="I40" s="35">
        <f>'3b CM'!I16</f>
        <v>0.2655753507658698</v>
      </c>
      <c r="J40" s="35">
        <f>'3b CM'!J16</f>
        <v>0.27007690474750684</v>
      </c>
      <c r="K40" s="35">
        <f>'3b CM'!K16</f>
        <v>3.4688120117771488</v>
      </c>
      <c r="L40" s="35">
        <f>'3b CM'!L16</f>
        <v>3.3650981681343572</v>
      </c>
      <c r="M40" s="35">
        <f>'3b CM'!M16</f>
        <v>11.907204039153976</v>
      </c>
      <c r="N40" s="35">
        <f>'3b CM'!N16</f>
        <v>11.319326858738016</v>
      </c>
      <c r="O40" s="27"/>
      <c r="P40" s="35">
        <f>'3b CM'!P16</f>
        <v>11.319326858738016</v>
      </c>
      <c r="Q40" s="35">
        <f>'3b CM'!Q16</f>
        <v>15.232508313769655</v>
      </c>
      <c r="R40" s="35">
        <f>'3b CM'!R16</f>
        <v>15.162636096084153</v>
      </c>
      <c r="S40" s="35">
        <f>'3b CM'!S16</f>
        <v>18.010418613276087</v>
      </c>
      <c r="T40" s="35">
        <f>'3b CM'!T16</f>
        <v>19.09184860369589</v>
      </c>
      <c r="U40" s="35">
        <f>'3b CM'!U16</f>
        <v>14.668754236620025</v>
      </c>
      <c r="V40" s="35">
        <f>'3b CM'!V16</f>
        <v>15.044426820005809</v>
      </c>
      <c r="W40" s="35">
        <f>'3b CM'!W16</f>
        <v>9.4480122753179767</v>
      </c>
      <c r="X40" s="27"/>
      <c r="Y40" s="35">
        <f>'3b CM'!Y16</f>
        <v>11.969789434840063</v>
      </c>
      <c r="Z40" s="35" t="str">
        <f>'3b CM'!Z16</f>
        <v>-</v>
      </c>
      <c r="AA40" s="35" t="str">
        <f>'3b CM'!AA16</f>
        <v>-</v>
      </c>
      <c r="AB40" s="35" t="str">
        <f>'3b CM'!AB16</f>
        <v>-</v>
      </c>
      <c r="AC40" s="35" t="str">
        <f>'3b CM'!AC16</f>
        <v>-</v>
      </c>
      <c r="AD40" s="25"/>
    </row>
    <row r="41" spans="1:30" s="26" customFormat="1" ht="11.25" customHeight="1" x14ac:dyDescent="0.15">
      <c r="A41" s="207"/>
      <c r="B41" s="123" t="s">
        <v>245</v>
      </c>
      <c r="C41" s="123" t="s">
        <v>182</v>
      </c>
      <c r="D41" s="116" t="s">
        <v>129</v>
      </c>
      <c r="E41" s="75"/>
      <c r="F41" s="27"/>
      <c r="G41" s="35" t="str">
        <f>IF('3c AA'!J29="-","-",'3c AA'!J29)</f>
        <v>-</v>
      </c>
      <c r="H41" s="35" t="str">
        <f>IF('3c AA'!K29="-","-",'3c AA'!K29)</f>
        <v>-</v>
      </c>
      <c r="I41" s="35" t="str">
        <f>IF('3c AA'!L29="-","-",'3c AA'!L29)</f>
        <v>-</v>
      </c>
      <c r="J41" s="35" t="str">
        <f>IF('3c AA'!M29="-","-",'3c AA'!M29)</f>
        <v>-</v>
      </c>
      <c r="K41" s="35" t="str">
        <f>IF('3c AA'!N29="-","-",'3c AA'!N29)</f>
        <v>-</v>
      </c>
      <c r="L41" s="35" t="str">
        <f>IF('3c AA'!O29="-","-",'3c AA'!O29)</f>
        <v>-</v>
      </c>
      <c r="M41" s="35" t="str">
        <f>IF('3c AA'!P29="-","-",'3c AA'!P29)</f>
        <v>-</v>
      </c>
      <c r="N41" s="35" t="str">
        <f>IF('3c AA'!Q29="-","-",'3c AA'!Q29)</f>
        <v>-</v>
      </c>
      <c r="O41" s="27"/>
      <c r="P41" s="35" t="str">
        <f>IF('3c AA'!S29="-","-",'3c AA'!S29)</f>
        <v>-</v>
      </c>
      <c r="Q41" s="35" t="str">
        <f>IF('3c AA'!T29="-","-",'3c AA'!T29)</f>
        <v>-</v>
      </c>
      <c r="R41" s="35" t="str">
        <f>IF('3c AA'!U29="-","-",'3c AA'!U29)</f>
        <v>-</v>
      </c>
      <c r="S41" s="35" t="str">
        <f>IF('3c AA'!V29="-","-",'3c AA'!V29)</f>
        <v>-</v>
      </c>
      <c r="T41" s="35">
        <f>IF('3c AA'!W29="-","-",'3c AA'!W29)</f>
        <v>4.6252573118737148</v>
      </c>
      <c r="U41" s="35">
        <f>IF('3c AA'!X29="-","-",'3c AA'!X29)</f>
        <v>9.9756950960531068</v>
      </c>
      <c r="V41" s="35">
        <f>IF('3c AA'!Y29="-","-",'3c AA'!Y29)</f>
        <v>4.43</v>
      </c>
      <c r="W41" s="35" t="str">
        <f>IF('3c AA'!Z29="-","-",'3c AA'!Z29)</f>
        <v>-</v>
      </c>
      <c r="X41" s="27"/>
      <c r="Y41" s="35">
        <f>IF('3c AA'!AB29="-","-",'3c AA'!AB29)</f>
        <v>21.093801142045734</v>
      </c>
      <c r="Z41" s="35" t="str">
        <f>IF('3c AA'!AC29="-","-",'3c AA'!AC29)</f>
        <v>-</v>
      </c>
      <c r="AA41" s="35" t="str">
        <f>IF('3c AA'!AD29="-","-",'3c AA'!AD29)</f>
        <v>-</v>
      </c>
      <c r="AB41" s="35" t="str">
        <f>IF('3c AA'!AE29="-","-",'3c AA'!AE29)</f>
        <v>-</v>
      </c>
      <c r="AC41" s="35" t="str">
        <f>IF('3c AA'!AF29="-","-",'3c AA'!AF29)</f>
        <v>-</v>
      </c>
      <c r="AD41" s="25"/>
    </row>
    <row r="42" spans="1:30" s="26" customFormat="1" ht="11.25" customHeight="1" x14ac:dyDescent="0.15">
      <c r="A42" s="207"/>
      <c r="B42" s="123" t="s">
        <v>246</v>
      </c>
      <c r="C42" s="123" t="s">
        <v>183</v>
      </c>
      <c r="D42" s="116" t="s">
        <v>129</v>
      </c>
      <c r="E42" s="75"/>
      <c r="F42" s="27"/>
      <c r="G42" s="35">
        <f>IF('3d PC'!G17="-","-",'3d PC'!G17)</f>
        <v>68.556743260928414</v>
      </c>
      <c r="H42" s="35">
        <f>'3d PC'!H17</f>
        <v>68.536640579290776</v>
      </c>
      <c r="I42" s="35">
        <f>'3d PC'!I17</f>
        <v>83.605697479013202</v>
      </c>
      <c r="J42" s="35">
        <f>'3d PC'!J17</f>
        <v>83.528463939872381</v>
      </c>
      <c r="K42" s="35">
        <f>'3d PC'!K17</f>
        <v>88.908338636962327</v>
      </c>
      <c r="L42" s="35">
        <f>'3d PC'!L17</f>
        <v>89.223265295955429</v>
      </c>
      <c r="M42" s="35">
        <f>'3d PC'!M17</f>
        <v>103.19079248395576</v>
      </c>
      <c r="N42" s="35">
        <f>'3d PC'!N17</f>
        <v>103.25998967218713</v>
      </c>
      <c r="O42" s="27"/>
      <c r="P42" s="35">
        <f>'3d PC'!P17</f>
        <v>103.25998967218713</v>
      </c>
      <c r="Q42" s="35">
        <f>'3d PC'!Q17</f>
        <v>110.39101593552665</v>
      </c>
      <c r="R42" s="35">
        <f>'3d PC'!R17</f>
        <v>111.70205324303423</v>
      </c>
      <c r="S42" s="35">
        <f>'3d PC'!S17</f>
        <v>114.89522129686249</v>
      </c>
      <c r="T42" s="35">
        <f>'3d PC'!T17</f>
        <v>114.41188769241774</v>
      </c>
      <c r="U42" s="35">
        <f>'3d PC'!U17</f>
        <v>121.04682014154253</v>
      </c>
      <c r="V42" s="35">
        <f>'3d PC'!V17</f>
        <v>120.45547361108393</v>
      </c>
      <c r="W42" s="35">
        <f>'3d PC'!W17</f>
        <v>126.57473445968105</v>
      </c>
      <c r="X42" s="27"/>
      <c r="Y42" s="35">
        <f>'3d PC'!Y17</f>
        <v>125.50026418089986</v>
      </c>
      <c r="Z42" s="35" t="str">
        <f>'3d PC'!Z17</f>
        <v>-</v>
      </c>
      <c r="AA42" s="35" t="str">
        <f>'3d PC'!AA17</f>
        <v>-</v>
      </c>
      <c r="AB42" s="35" t="str">
        <f>'3d PC'!AB17</f>
        <v>-</v>
      </c>
      <c r="AC42" s="35" t="str">
        <f>'3d PC'!AC17</f>
        <v>-</v>
      </c>
      <c r="AD42" s="25"/>
    </row>
    <row r="43" spans="1:30" s="26" customFormat="1" ht="11.25" customHeight="1" x14ac:dyDescent="0.15">
      <c r="A43" s="207"/>
      <c r="B43" s="123" t="s">
        <v>247</v>
      </c>
      <c r="C43" s="123" t="s">
        <v>184</v>
      </c>
      <c r="D43" s="116" t="s">
        <v>129</v>
      </c>
      <c r="E43" s="75"/>
      <c r="F43" s="27"/>
      <c r="G43" s="35">
        <f>IF('3e NC-Elec'!H31="-","-",'3e NC-Elec'!H31)</f>
        <v>107.6690008178043</v>
      </c>
      <c r="H43" s="35">
        <f>'3e NC-Elec'!I31</f>
        <v>108.41258580512795</v>
      </c>
      <c r="I43" s="35">
        <f>'3e NC-Elec'!J31</f>
        <v>121.65288893089296</v>
      </c>
      <c r="J43" s="35">
        <f>'3e NC-Elec'!K31</f>
        <v>121.09361275955513</v>
      </c>
      <c r="K43" s="35">
        <f>'3e NC-Elec'!L31</f>
        <v>107.46045132117443</v>
      </c>
      <c r="L43" s="35">
        <f>'3e NC-Elec'!M31</f>
        <v>108.35187148354184</v>
      </c>
      <c r="M43" s="35">
        <f>'3e NC-Elec'!N31</f>
        <v>111.26268585112042</v>
      </c>
      <c r="N43" s="35">
        <f>'3e NC-Elec'!O31</f>
        <v>110.86251431726572</v>
      </c>
      <c r="O43" s="27"/>
      <c r="P43" s="35">
        <f>'3e NC-Elec'!Q31</f>
        <v>110.86251431726572</v>
      </c>
      <c r="Q43" s="35">
        <f>'3e NC-Elec'!R31</f>
        <v>121.7067934726884</v>
      </c>
      <c r="R43" s="35">
        <f>'3e NC-Elec'!S31</f>
        <v>123.44226602651445</v>
      </c>
      <c r="S43" s="35">
        <f>'3e NC-Elec'!T31</f>
        <v>128.32608261340272</v>
      </c>
      <c r="T43" s="35">
        <f>'3e NC-Elec'!U31</f>
        <v>131.82639419492421</v>
      </c>
      <c r="U43" s="35">
        <f>'3e NC-Elec'!V31</f>
        <v>142.17493957196669</v>
      </c>
      <c r="V43" s="35">
        <f>'3e NC-Elec'!W31</f>
        <v>141.95871332546301</v>
      </c>
      <c r="W43" s="35">
        <f>'3e NC-Elec'!X31</f>
        <v>184.88491750654802</v>
      </c>
      <c r="X43" s="27"/>
      <c r="Y43" s="35">
        <f>'3e NC-Elec'!Z31</f>
        <v>191.55929409641021</v>
      </c>
      <c r="Z43" s="35" t="str">
        <f>'3e NC-Elec'!AA31</f>
        <v>-</v>
      </c>
      <c r="AA43" s="35" t="str">
        <f>'3e NC-Elec'!AB31</f>
        <v>-</v>
      </c>
      <c r="AB43" s="35" t="str">
        <f>'3e NC-Elec'!AC31</f>
        <v>-</v>
      </c>
      <c r="AC43" s="35" t="str">
        <f>'3e NC-Elec'!AD31</f>
        <v>-</v>
      </c>
      <c r="AD43" s="25"/>
    </row>
    <row r="44" spans="1:30" s="26" customFormat="1" ht="12.6" customHeight="1" x14ac:dyDescent="0.15">
      <c r="A44" s="207"/>
      <c r="B44" s="123" t="s">
        <v>248</v>
      </c>
      <c r="C44" s="123" t="s">
        <v>185</v>
      </c>
      <c r="D44" s="116" t="s">
        <v>129</v>
      </c>
      <c r="E44" s="75"/>
      <c r="F44" s="27"/>
      <c r="G44" s="35">
        <f>IF('3g CPIH'!C$17="-","-",'3h OC '!$E$8*('3g CPIH'!C$17/'3g CPIH'!$G$17))</f>
        <v>76.502677103718199</v>
      </c>
      <c r="H44" s="35">
        <f>IF('3g CPIH'!D$17="-","-",'3h OC '!$E$8*('3g CPIH'!D$17/'3g CPIH'!$G$17))</f>
        <v>76.655835616438353</v>
      </c>
      <c r="I44" s="35">
        <f>IF('3g CPIH'!E$17="-","-",'3h OC '!$E$8*('3g CPIH'!E$17/'3g CPIH'!$G$17))</f>
        <v>76.885573385518597</v>
      </c>
      <c r="J44" s="35">
        <f>IF('3g CPIH'!F$17="-","-",'3h OC '!$E$8*('3g CPIH'!F$17/'3g CPIH'!$G$17))</f>
        <v>77.345048923679059</v>
      </c>
      <c r="K44" s="35">
        <f>IF('3g CPIH'!G$17="-","-",'3h OC '!$E$8*('3g CPIH'!G$17/'3g CPIH'!$G$17))</f>
        <v>78.263999999999996</v>
      </c>
      <c r="L44" s="35">
        <f>IF('3g CPIH'!H$17="-","-",'3h OC '!$E$8*('3g CPIH'!H$17/'3g CPIH'!$G$17))</f>
        <v>79.259530332681024</v>
      </c>
      <c r="M44" s="35">
        <f>IF('3g CPIH'!I$17="-","-",'3h OC '!$E$8*('3g CPIH'!I$17/'3g CPIH'!$G$17))</f>
        <v>80.408219178082177</v>
      </c>
      <c r="N44" s="35">
        <f>IF('3g CPIH'!J$17="-","-",'3h OC '!$E$8*('3g CPIH'!J$17/'3g CPIH'!$G$17))</f>
        <v>81.097432485322898</v>
      </c>
      <c r="O44" s="27"/>
      <c r="P44" s="35">
        <f>IF('3g CPIH'!L$17="-","-",'3h OC '!$E$8*('3g CPIH'!L$17/'3g CPIH'!$G$17))</f>
        <v>81.097432485322898</v>
      </c>
      <c r="Q44" s="35">
        <f>IF('3g CPIH'!M$17="-","-",'3h OC '!$E$8*('3g CPIH'!M$17/'3g CPIH'!$G$17))</f>
        <v>82.016383561643835</v>
      </c>
      <c r="R44" s="35">
        <f>IF('3g CPIH'!N$17="-","-",'3h OC '!$E$8*('3g CPIH'!N$17/'3g CPIH'!$G$17))</f>
        <v>82.62901761252445</v>
      </c>
      <c r="S44" s="35">
        <f>IF('3g CPIH'!O$17="-","-",'3h OC '!$E$8*('3g CPIH'!O$17/'3g CPIH'!$G$17))</f>
        <v>83.088493150684926</v>
      </c>
      <c r="T44" s="35">
        <f>IF('3g CPIH'!P$17="-","-",'3h OC '!$E$8*('3g CPIH'!P$17/'3g CPIH'!$G$17))</f>
        <v>83.318230919765156</v>
      </c>
      <c r="U44" s="35">
        <f>IF('3g CPIH'!Q$17="-","-",'3h OC '!$E$8*('3g CPIH'!Q$17/'3g CPIH'!$G$17))</f>
        <v>83.777706457925632</v>
      </c>
      <c r="V44" s="35">
        <f>IF('3g CPIH'!R$17="-","-",'3h OC '!$E$8*('3g CPIH'!R$17/'3g CPIH'!$G$17))</f>
        <v>85.309291585127198</v>
      </c>
      <c r="W44" s="35">
        <f>IF('3g CPIH'!S$17="-","-",'3h OC '!$E$8*('3g CPIH'!S$17/'3g CPIH'!$G$17))</f>
        <v>87.836407045009793</v>
      </c>
      <c r="X44" s="27"/>
      <c r="Y44" s="35">
        <f>IF('3g CPIH'!U$17="-","-",'3h OC '!$E$8*('3g CPIH'!U$17/'3g CPIH'!$G$17))</f>
        <v>92.278003913894324</v>
      </c>
      <c r="Z44" s="35" t="str">
        <f>IF('3g CPIH'!V$17="-","-",'3h OC '!$E$8*('3g CPIH'!V$17/'3g CPIH'!$G$17))</f>
        <v>-</v>
      </c>
      <c r="AA44" s="35" t="str">
        <f>IF('3g CPIH'!W$17="-","-",'3h OC '!$E$8*('3g CPIH'!W$17/'3g CPIH'!$G$17))</f>
        <v>-</v>
      </c>
      <c r="AB44" s="35" t="str">
        <f>IF('3g CPIH'!X$17="-","-",'3h OC '!$E$8*('3g CPIH'!X$17/'3g CPIH'!$G$17))</f>
        <v>-</v>
      </c>
      <c r="AC44" s="35" t="str">
        <f>IF('3g CPIH'!Y$17="-","-",'3h OC '!$E$8*('3g CPIH'!Y$17/'3g CPIH'!$G$17))</f>
        <v>-</v>
      </c>
      <c r="AD44" s="25"/>
    </row>
    <row r="45" spans="1:30" s="26" customFormat="1" ht="11.25" x14ac:dyDescent="0.15">
      <c r="A45" s="207"/>
      <c r="B45" s="123" t="s">
        <v>248</v>
      </c>
      <c r="C45" s="123" t="s">
        <v>186</v>
      </c>
      <c r="D45" s="116" t="s">
        <v>129</v>
      </c>
      <c r="E45" s="75"/>
      <c r="F45" s="27"/>
      <c r="G45" s="35" t="s">
        <v>249</v>
      </c>
      <c r="H45" s="35" t="s">
        <v>249</v>
      </c>
      <c r="I45" s="35" t="s">
        <v>249</v>
      </c>
      <c r="J45" s="35" t="s">
        <v>249</v>
      </c>
      <c r="K45" s="35">
        <f>IF('3i SMNCC'!G$50="-","-",'3i SMNCC'!G$50)</f>
        <v>0</v>
      </c>
      <c r="L45" s="35">
        <f>IF('3i SMNCC'!H$50="-","-",'3i SMNCC'!H$50)</f>
        <v>-0.18995111249132623</v>
      </c>
      <c r="M45" s="35">
        <f>IF('3i SMNCC'!I$50="-","-",'3i SMNCC'!I$50)</f>
        <v>2.3898870370752556</v>
      </c>
      <c r="N45" s="35">
        <f>IF('3i SMNCC'!J$50="-","-",'3i SMNCC'!J$50)</f>
        <v>11.485481460604181</v>
      </c>
      <c r="O45" s="27"/>
      <c r="P45" s="35">
        <f>IF('3i SMNCC'!L$50="-","-",'3i SMNCC'!L$50)</f>
        <v>11.485481460604181</v>
      </c>
      <c r="Q45" s="35">
        <f>IF('3i SMNCC'!M$50="-","-",'3i SMNCC'!M$50)</f>
        <v>13.905095596481768</v>
      </c>
      <c r="R45" s="35">
        <f>IF('3i SMNCC'!N$50="-","-",'3i SMNCC'!N$50)</f>
        <v>14.008016342776511</v>
      </c>
      <c r="S45" s="35">
        <f>IF('3i SMNCC'!O$50="-","-",'3i SMNCC'!O$50)</f>
        <v>16.592254432324484</v>
      </c>
      <c r="T45" s="35">
        <f>IF('3i SMNCC'!P$50="-","-",'3i SMNCC'!P$50)</f>
        <v>16.855736391237045</v>
      </c>
      <c r="U45" s="35">
        <f>IF('3i SMNCC'!Q$50="-","-",'3i SMNCC'!Q$50)</f>
        <v>16.48610584262476</v>
      </c>
      <c r="V45" s="35">
        <f>IF('3i SMNCC'!R$50="-","-",'3i SMNCC'!R$50)</f>
        <v>16.529685824397358</v>
      </c>
      <c r="W45" s="35">
        <f>IF('3i SMNCC'!S$50="-","-",'3i SMNCC'!S$50)</f>
        <v>15.149258026029946</v>
      </c>
      <c r="X45" s="27"/>
      <c r="Y45" s="35">
        <f>IF('3i SMNCC'!U$50="-","-",'3i SMNCC'!U$50)</f>
        <v>16.072618119862021</v>
      </c>
      <c r="Z45" s="35" t="str">
        <f>IF('3i SMNCC'!V$50="-","-",'3i SMNCC'!V$50)</f>
        <v>-</v>
      </c>
      <c r="AA45" s="35" t="str">
        <f>IF('3i SMNCC'!W$50="-","-",'3i SMNCC'!W$50)</f>
        <v>-</v>
      </c>
      <c r="AB45" s="35" t="str">
        <f>IF('3i SMNCC'!X$50="-","-",'3i SMNCC'!X$50)</f>
        <v>-</v>
      </c>
      <c r="AC45" s="35" t="str">
        <f>IF('3i SMNCC'!Y$50="-","-",'3i SMNCC'!Y$50)</f>
        <v>-</v>
      </c>
      <c r="AD45" s="25"/>
    </row>
    <row r="46" spans="1:30" s="26" customFormat="1" ht="11.25" x14ac:dyDescent="0.15">
      <c r="A46" s="207"/>
      <c r="B46" s="123" t="s">
        <v>248</v>
      </c>
      <c r="C46" s="123" t="s">
        <v>187</v>
      </c>
      <c r="D46" s="116" t="s">
        <v>129</v>
      </c>
      <c r="E46" s="75"/>
      <c r="F46" s="27"/>
      <c r="G46" s="35">
        <f>IF('3g CPIH'!C$17="-","-",'3j PAAC PAP'!$G$8*('3g CPIH'!C$17/'3g CPIH'!$G$17))</f>
        <v>13.436452250489236</v>
      </c>
      <c r="H46" s="35">
        <f>IF('3g CPIH'!D$17="-","-",'3j PAAC PAP'!$G$8*('3g CPIH'!D$17/'3g CPIH'!$G$17))</f>
        <v>13.463352054794518</v>
      </c>
      <c r="I46" s="35">
        <f>IF('3g CPIH'!E$17="-","-",'3j PAAC PAP'!$G$8*('3g CPIH'!E$17/'3g CPIH'!$G$17))</f>
        <v>13.503701761252445</v>
      </c>
      <c r="J46" s="35">
        <f>IF('3g CPIH'!F$17="-","-",'3j PAAC PAP'!$G$8*('3g CPIH'!F$17/'3g CPIH'!$G$17))</f>
        <v>13.584401174168297</v>
      </c>
      <c r="K46" s="35">
        <f>IF('3g CPIH'!G$17="-","-",'3j PAAC PAP'!$G$8*('3g CPIH'!G$17/'3g CPIH'!$G$17))</f>
        <v>13.745799999999999</v>
      </c>
      <c r="L46" s="35">
        <f>IF('3g CPIH'!H$17="-","-",'3j PAAC PAP'!$G$8*('3g CPIH'!H$17/'3g CPIH'!$G$17))</f>
        <v>13.920648727984345</v>
      </c>
      <c r="M46" s="35">
        <f>IF('3g CPIH'!I$17="-","-",'3j PAAC PAP'!$G$8*('3g CPIH'!I$17/'3g CPIH'!$G$17))</f>
        <v>14.122397260273971</v>
      </c>
      <c r="N46" s="35">
        <f>IF('3g CPIH'!J$17="-","-",'3j PAAC PAP'!$G$8*('3g CPIH'!J$17/'3g CPIH'!$G$17))</f>
        <v>14.24344637964775</v>
      </c>
      <c r="O46" s="27"/>
      <c r="P46" s="35">
        <f>IF('3g CPIH'!L$17="-","-",'3j PAAC PAP'!$G$8*('3g CPIH'!L$17/'3g CPIH'!$G$17))</f>
        <v>14.24344637964775</v>
      </c>
      <c r="Q46" s="35">
        <f>IF('3g CPIH'!M$17="-","-",'3j PAAC PAP'!$G$8*('3g CPIH'!M$17/'3g CPIH'!$G$17))</f>
        <v>14.40484520547945</v>
      </c>
      <c r="R46" s="35">
        <f>IF('3g CPIH'!N$17="-","-",'3j PAAC PAP'!$G$8*('3g CPIH'!N$17/'3g CPIH'!$G$17))</f>
        <v>14.512444422700586</v>
      </c>
      <c r="S46" s="35">
        <f>IF('3g CPIH'!O$17="-","-",'3j PAAC PAP'!$G$8*('3g CPIH'!O$17/'3g CPIH'!$G$17))</f>
        <v>14.593143835616438</v>
      </c>
      <c r="T46" s="35">
        <f>IF('3g CPIH'!P$17="-","-",'3j PAAC PAP'!$G$8*('3g CPIH'!P$17/'3g CPIH'!$G$17))</f>
        <v>14.633493542074362</v>
      </c>
      <c r="U46" s="35">
        <f>IF('3g CPIH'!Q$17="-","-",'3j PAAC PAP'!$G$8*('3g CPIH'!Q$17/'3g CPIH'!$G$17))</f>
        <v>14.714192954990214</v>
      </c>
      <c r="V46" s="35">
        <f>IF('3g CPIH'!R$17="-","-",'3j PAAC PAP'!$G$8*('3g CPIH'!R$17/'3g CPIH'!$G$17))</f>
        <v>14.983190998043053</v>
      </c>
      <c r="W46" s="35">
        <f>IF('3g CPIH'!S$17="-","-",'3j PAAC PAP'!$G$8*('3g CPIH'!S$17/'3g CPIH'!$G$17))</f>
        <v>15.427037769080234</v>
      </c>
      <c r="X46" s="27"/>
      <c r="Y46" s="35">
        <f>IF('3g CPIH'!U$17="-","-",'3j PAAC PAP'!$G$8*('3g CPIH'!U$17/'3g CPIH'!$G$17))</f>
        <v>16.207132093933463</v>
      </c>
      <c r="Z46" s="35" t="str">
        <f>IF('3g CPIH'!V$17="-","-",'3j PAAC PAP'!$G$8*('3g CPIH'!V$17/'3g CPIH'!$G$17))</f>
        <v>-</v>
      </c>
      <c r="AA46" s="35" t="str">
        <f>IF('3g CPIH'!W$17="-","-",'3j PAAC PAP'!$G$8*('3g CPIH'!W$17/'3g CPIH'!$G$17))</f>
        <v>-</v>
      </c>
      <c r="AB46" s="35" t="str">
        <f>IF('3g CPIH'!X$17="-","-",'3j PAAC PAP'!$G$8*('3g CPIH'!X$17/'3g CPIH'!$G$17))</f>
        <v>-</v>
      </c>
      <c r="AC46" s="35" t="str">
        <f>IF('3g CPIH'!Y$17="-","-",'3j PAAC PAP'!$G$8*('3g CPIH'!Y$17/'3g CPIH'!$G$17))</f>
        <v>-</v>
      </c>
      <c r="AD46" s="25"/>
    </row>
    <row r="47" spans="1:30" s="26" customFormat="1" ht="11.25" x14ac:dyDescent="0.15">
      <c r="A47" s="207"/>
      <c r="B47" s="123" t="s">
        <v>248</v>
      </c>
      <c r="C47" s="123" t="s">
        <v>188</v>
      </c>
      <c r="D47" s="116" t="s">
        <v>129</v>
      </c>
      <c r="E47" s="75"/>
      <c r="F47" s="27"/>
      <c r="G47" s="35">
        <f>IF(G39="-","-",SUM(G39:G45)*'3j PAAC PAP'!$G$26)</f>
        <v>25.809761924922039</v>
      </c>
      <c r="H47" s="35">
        <f>IF(H39="-","-",SUM(H39:H45)*'3j PAAC PAP'!$G$26)</f>
        <v>24.710161684327659</v>
      </c>
      <c r="I47" s="35">
        <f>IF(I39="-","-",SUM(I39:I45)*'3j PAAC PAP'!$G$26)</f>
        <v>25.569979056755578</v>
      </c>
      <c r="J47" s="35">
        <f>IF(J39="-","-",SUM(J39:J45)*'3j PAAC PAP'!$G$26)</f>
        <v>25.062333748611817</v>
      </c>
      <c r="K47" s="35">
        <f>IF(K39="-","-",SUM(K39:K45)*'3j PAAC PAP'!$G$26)</f>
        <v>26.663036613057042</v>
      </c>
      <c r="L47" s="35">
        <f>IF(L39="-","-",SUM(L39:L45)*'3j PAAC PAP'!$G$26)</f>
        <v>26.324291290840666</v>
      </c>
      <c r="M47" s="35">
        <f>IF(M39="-","-",SUM(M39:M45)*'3j PAAC PAP'!$G$26)</f>
        <v>29.17942153160196</v>
      </c>
      <c r="N47" s="35">
        <f>IF(N39="-","-",SUM(N39:N45)*'3j PAAC PAP'!$G$26)</f>
        <v>30.723499872337968</v>
      </c>
      <c r="O47" s="27"/>
      <c r="P47" s="35">
        <f>IF(P39="-","-",SUM(P39:P45)*'3j PAAC PAP'!$G$26)</f>
        <v>30.723499872337968</v>
      </c>
      <c r="Q47" s="35">
        <f>IF(Q39="-","-",SUM(Q39:Q45)*'3j PAAC PAP'!$G$26)</f>
        <v>34.488859896971341</v>
      </c>
      <c r="R47" s="35">
        <f>IF(R39="-","-",SUM(R39:R45)*'3j PAAC PAP'!$G$26)</f>
        <v>33.311349094345893</v>
      </c>
      <c r="S47" s="35">
        <f>IF(S39="-","-",SUM(S39:S45)*'3j PAAC PAP'!$G$26)</f>
        <v>33.684669515887457</v>
      </c>
      <c r="T47" s="35">
        <f>IF(T39="-","-",SUM(T39:T45)*'3j PAAC PAP'!$G$26)</f>
        <v>32.619022078854478</v>
      </c>
      <c r="U47" s="35">
        <f>IF(U39="-","-",SUM(U39:U45)*'3j PAAC PAP'!$G$26)</f>
        <v>35.769065212130556</v>
      </c>
      <c r="V47" s="35">
        <f>IF(V39="-","-",SUM(V39:V45)*'3j PAAC PAP'!$G$26)</f>
        <v>38.859401300669248</v>
      </c>
      <c r="W47" s="35">
        <f>IF(W39="-","-",SUM(W39:W45)*'3j PAAC PAP'!$G$26)</f>
        <v>55.289140840501609</v>
      </c>
      <c r="X47" s="27"/>
      <c r="Y47" s="35">
        <f>IF(Y39="-","-",SUM(Y39:Y45)*'3j PAAC PAP'!$G$26)</f>
        <v>95.262264690300626</v>
      </c>
      <c r="Z47" s="35" t="str">
        <f>IF(Z39="-","-",SUM(Z39:Z45)*'3j PAAC PAP'!$G$26)</f>
        <v>-</v>
      </c>
      <c r="AA47" s="35" t="str">
        <f>IF(AA39="-","-",SUM(AA39:AA45)*'3j PAAC PAP'!$G$26)</f>
        <v>-</v>
      </c>
      <c r="AB47" s="35" t="str">
        <f>IF(AB39="-","-",SUM(AB39:AB45)*'3j PAAC PAP'!$G$26)</f>
        <v>-</v>
      </c>
      <c r="AC47" s="35" t="str">
        <f>IF(AC39="-","-",SUM(AC39:AC45)*'3j PAAC PAP'!$G$26)</f>
        <v>-</v>
      </c>
      <c r="AD47" s="25"/>
    </row>
    <row r="48" spans="1:30" s="26" customFormat="1" ht="11.25" customHeight="1" x14ac:dyDescent="0.15">
      <c r="A48" s="207"/>
      <c r="B48" s="123" t="s">
        <v>189</v>
      </c>
      <c r="C48" s="123" t="s">
        <v>250</v>
      </c>
      <c r="D48" s="121" t="s">
        <v>129</v>
      </c>
      <c r="E48" s="75"/>
      <c r="F48" s="27"/>
      <c r="G48" s="35">
        <f>IF(G39="-","-",SUM(G39:G47)*'3k EBIT'!$E$8)</f>
        <v>9.3318047010111602</v>
      </c>
      <c r="H48" s="35">
        <f>IF(H39="-","-",SUM(H39:H47)*'3k EBIT'!$E$8)</f>
        <v>8.9458402329829916</v>
      </c>
      <c r="I48" s="35">
        <f>IF(I39="-","-",SUM(I39:I47)*'3k EBIT'!$E$8)</f>
        <v>9.2488287495111781</v>
      </c>
      <c r="J48" s="35">
        <f>IF(J39="-","-",SUM(J39:J47)*'3k EBIT'!$E$8)</f>
        <v>9.0719654996076713</v>
      </c>
      <c r="K48" s="35">
        <f>IF(K39="-","-",SUM(K39:K47)*'3k EBIT'!$E$8)</f>
        <v>9.6377035610353339</v>
      </c>
      <c r="L48" s="35">
        <f>IF(L39="-","-",SUM(L39:L47)*'3k EBIT'!$E$8)</f>
        <v>9.5220284504434911</v>
      </c>
      <c r="M48" s="35">
        <f>IF(M39="-","-",SUM(M39:M47)*'3k EBIT'!$E$8)</f>
        <v>10.529451824379962</v>
      </c>
      <c r="N48" s="35">
        <f>IF(N39="-","-",SUM(N39:N47)*'3k EBIT'!$E$8)</f>
        <v>11.074506109590606</v>
      </c>
      <c r="O48" s="27"/>
      <c r="P48" s="35">
        <f>IF(P39="-","-",SUM(P39:P47)*'3k EBIT'!$E$8)</f>
        <v>11.074506109590606</v>
      </c>
      <c r="Q48" s="35">
        <f>IF(Q39="-","-",SUM(Q39:Q47)*'3k EBIT'!$E$8)</f>
        <v>12.401073875172731</v>
      </c>
      <c r="R48" s="35">
        <f>IF(R39="-","-",SUM(R39:R47)*'3k EBIT'!$E$8)</f>
        <v>11.989288532801996</v>
      </c>
      <c r="S48" s="35">
        <f>IF(S39="-","-",SUM(S39:S47)*'3k EBIT'!$E$8)</f>
        <v>12.122065491895116</v>
      </c>
      <c r="T48" s="35">
        <f>IF(T39="-","-",SUM(T39:T47)*'3k EBIT'!$E$8)</f>
        <v>11.748295190313451</v>
      </c>
      <c r="U48" s="35">
        <f>IF(U39="-","-",SUM(U39:U47)*'3k EBIT'!$E$8)</f>
        <v>12.857029524155152</v>
      </c>
      <c r="V48" s="35">
        <f>IF(V39="-","-",SUM(V39:V47)*'3k EBIT'!$E$8)</f>
        <v>13.948425103960297</v>
      </c>
      <c r="W48" s="35">
        <f>IF(W39="-","-",SUM(W39:W47)*'3k EBIT'!$E$8)</f>
        <v>19.731716063378066</v>
      </c>
      <c r="X48" s="27"/>
      <c r="Y48" s="35">
        <f>IF(Y39="-","-",SUM(Y39:Y47)*'3k EBIT'!$E$8)</f>
        <v>33.796504737353658</v>
      </c>
      <c r="Z48" s="35" t="str">
        <f>IF(Z39="-","-",SUM(Z39:Z47)*'3k EBIT'!$E$8)</f>
        <v>-</v>
      </c>
      <c r="AA48" s="35" t="str">
        <f>IF(AA39="-","-",SUM(AA39:AA47)*'3k EBIT'!$E$8)</f>
        <v>-</v>
      </c>
      <c r="AB48" s="35" t="str">
        <f>IF(AB39="-","-",SUM(AB39:AB47)*'3k EBIT'!$E$8)</f>
        <v>-</v>
      </c>
      <c r="AC48" s="35" t="str">
        <f>IF(AC39="-","-",SUM(AC39:AC47)*'3k EBIT'!$E$8)</f>
        <v>-</v>
      </c>
      <c r="AD48" s="25"/>
    </row>
    <row r="49" spans="1:30" s="26" customFormat="1" ht="11.25" customHeight="1" x14ac:dyDescent="0.15">
      <c r="A49" s="207"/>
      <c r="B49" s="123" t="s">
        <v>251</v>
      </c>
      <c r="C49" s="158" t="s">
        <v>252</v>
      </c>
      <c r="D49" s="121" t="s">
        <v>129</v>
      </c>
      <c r="E49" s="116"/>
      <c r="F49" s="27"/>
      <c r="G49" s="35">
        <f>IF(G39="-","-",SUM(G39:G42,G44:G48)*'3l HAP'!$E$9)</f>
        <v>5.6145074323636752</v>
      </c>
      <c r="H49" s="35">
        <f>IF(H39="-","-",SUM(H39:H42,H44:H48)*'3l HAP'!$E$9)</f>
        <v>5.30620463391796</v>
      </c>
      <c r="I49" s="35">
        <f>IF(I39="-","-",SUM(I39:I42,I44:I48)*'3l HAP'!$E$9)</f>
        <v>5.3458298315465722</v>
      </c>
      <c r="J49" s="35">
        <f>IF(J39="-","-",SUM(J39:J42,J44:J48)*'3l HAP'!$E$9)</f>
        <v>5.2177311533260484</v>
      </c>
      <c r="K49" s="35">
        <f>IF(K39="-","-",SUM(K39:K42,K44:K48)*'3l HAP'!$E$9)</f>
        <v>5.8532799297380569</v>
      </c>
      <c r="L49" s="35">
        <f>IF(L39="-","-",SUM(L39:L42,L44:L48)*'3l HAP'!$E$9)</f>
        <v>5.7510918790024244</v>
      </c>
      <c r="M49" s="35">
        <f>IF(M39="-","-",SUM(M39:M42,M44:M48)*'3l HAP'!$E$9)</f>
        <v>6.4847735682367063</v>
      </c>
      <c r="N49" s="35">
        <f>IF(N39="-","-",SUM(N39:N42,N44:N48)*'3l HAP'!$E$9)</f>
        <v>6.9106396635350675</v>
      </c>
      <c r="O49" s="27"/>
      <c r="P49" s="35">
        <f>IF(P39="-","-",SUM(P39:P42,P44:P48)*'3l HAP'!$E$9)</f>
        <v>6.9106396635350675</v>
      </c>
      <c r="Q49" s="35">
        <f>IF(Q39="-","-",SUM(Q39:Q42,Q44:Q48)*'3l HAP'!$E$9)</f>
        <v>7.774093342603047</v>
      </c>
      <c r="R49" s="35">
        <f>IF(R39="-","-",SUM(R39:R42,R44:R48)*'3l HAP'!$E$9)</f>
        <v>7.4313713043436564</v>
      </c>
      <c r="S49" s="35">
        <f>IF(S39="-","-",SUM(S39:S42,S44:S48)*'3l HAP'!$E$9)</f>
        <v>7.4621824328062676</v>
      </c>
      <c r="T49" s="35">
        <f>IF(T39="-","-",SUM(T39:T42,T44:T48)*'3l HAP'!$E$9)</f>
        <v>7.1229149643580048</v>
      </c>
      <c r="U49" s="35">
        <f>IF(U39="-","-",SUM(U39:U42,U44:U48)*'3l HAP'!$E$9)</f>
        <v>7.8257688944771653</v>
      </c>
      <c r="V49" s="35">
        <f>IF(V39="-","-",SUM(V39:V42,V44:V48)*'3l HAP'!$E$9)</f>
        <v>8.6699407726212367</v>
      </c>
      <c r="W49" s="35">
        <f>IF(W39="-","-",SUM(W39:W42,W44:W48)*'3l HAP'!$E$9)</f>
        <v>12.497938636278469</v>
      </c>
      <c r="X49" s="27"/>
      <c r="Y49" s="35">
        <f>IF(Y39="-","-",SUM(Y39:Y42,Y44:Y48)*'3l HAP'!$E$9)</f>
        <v>23.238244663302751</v>
      </c>
      <c r="Z49" s="35" t="str">
        <f>IF(Z39="-","-",SUM(Z39:Z42,Z44:Z48)*'3l HAP'!$E$9)</f>
        <v>-</v>
      </c>
      <c r="AA49" s="35" t="str">
        <f>IF(AA39="-","-",SUM(AA39:AA42,AA44:AA48)*'3l HAP'!$E$9)</f>
        <v>-</v>
      </c>
      <c r="AB49" s="35" t="str">
        <f>IF(AB39="-","-",SUM(AB39:AB42,AB44:AB48)*'3l HAP'!$E$9)</f>
        <v>-</v>
      </c>
      <c r="AC49" s="35" t="str">
        <f>IF(AC39="-","-",SUM(AC39:AC42,AC44:AC48)*'3l HAP'!$E$9)</f>
        <v>-</v>
      </c>
      <c r="AD49" s="25"/>
    </row>
    <row r="50" spans="1:30" s="26" customFormat="1" ht="11.25" customHeight="1" x14ac:dyDescent="0.15">
      <c r="A50" s="207"/>
      <c r="B50" s="123" t="s">
        <v>253</v>
      </c>
      <c r="C50" s="123" t="str">
        <f>B50&amp;"_"&amp;D50</f>
        <v>Total_London</v>
      </c>
      <c r="D50" s="121" t="s">
        <v>129</v>
      </c>
      <c r="E50" s="75"/>
      <c r="F50" s="27"/>
      <c r="G50" s="35">
        <f t="shared" ref="G50:N50" si="6">IF(G39="-","-",SUM(G39:G49))</f>
        <v>496.76192040532646</v>
      </c>
      <c r="H50" s="35">
        <f t="shared" si="6"/>
        <v>476.13970662769157</v>
      </c>
      <c r="I50" s="35">
        <f t="shared" si="6"/>
        <v>492.12608926626933</v>
      </c>
      <c r="J50" s="35">
        <f t="shared" si="6"/>
        <v>482.68940233280108</v>
      </c>
      <c r="K50" s="35">
        <f t="shared" si="6"/>
        <v>513.10062625385342</v>
      </c>
      <c r="L50" s="35">
        <f t="shared" si="6"/>
        <v>506.91027700248861</v>
      </c>
      <c r="M50" s="35">
        <f t="shared" si="6"/>
        <v>560.66621962950035</v>
      </c>
      <c r="N50" s="35">
        <f t="shared" si="6"/>
        <v>589.77914151820039</v>
      </c>
      <c r="O50" s="27"/>
      <c r="P50" s="35">
        <f t="shared" ref="P50:W50" si="7">IF(P39="-","-",SUM(P39:P49))</f>
        <v>589.77914151820039</v>
      </c>
      <c r="Q50" s="35">
        <f t="shared" si="7"/>
        <v>660.46192244148142</v>
      </c>
      <c r="R50" s="35">
        <f t="shared" si="7"/>
        <v>638.44629659891746</v>
      </c>
      <c r="S50" s="35">
        <f t="shared" si="7"/>
        <v>645.46536584576268</v>
      </c>
      <c r="T50" s="35">
        <f t="shared" si="7"/>
        <v>625.45398536705534</v>
      </c>
      <c r="U50" s="35">
        <f t="shared" si="7"/>
        <v>684.51125381697761</v>
      </c>
      <c r="V50" s="35">
        <f t="shared" si="7"/>
        <v>742.79727458993841</v>
      </c>
      <c r="W50" s="35">
        <f t="shared" si="7"/>
        <v>1051.0088814333442</v>
      </c>
      <c r="X50" s="27"/>
      <c r="Y50" s="35">
        <f t="shared" ref="Y50:AC50" si="8">IF(Y39="-","-",SUM(Y39:Y49))</f>
        <v>1802.0009171698457</v>
      </c>
      <c r="Z50" s="35" t="str">
        <f t="shared" si="8"/>
        <v>-</v>
      </c>
      <c r="AA50" s="35" t="str">
        <f t="shared" si="8"/>
        <v>-</v>
      </c>
      <c r="AB50" s="35" t="str">
        <f t="shared" si="8"/>
        <v>-</v>
      </c>
      <c r="AC50" s="35" t="str">
        <f t="shared" si="8"/>
        <v>-</v>
      </c>
      <c r="AD50" s="25"/>
    </row>
    <row r="51" spans="1:30" s="26" customFormat="1" ht="11.25" customHeight="1" x14ac:dyDescent="0.15">
      <c r="A51" s="207"/>
      <c r="B51" s="120" t="s">
        <v>244</v>
      </c>
      <c r="C51" s="120" t="s">
        <v>180</v>
      </c>
      <c r="D51" s="122" t="s">
        <v>128</v>
      </c>
      <c r="E51" s="119"/>
      <c r="F51" s="27"/>
      <c r="G51" s="117">
        <f>IF('3a DF'!H122="-","-",'3a DF'!H122)</f>
        <v>192.09639109899021</v>
      </c>
      <c r="H51" s="117">
        <f>'3a DF'!I122</f>
        <v>172.09639109899021</v>
      </c>
      <c r="I51" s="117">
        <f>'3a DF'!J122</f>
        <v>157.94472340778728</v>
      </c>
      <c r="J51" s="117">
        <f>'3a DF'!K122</f>
        <v>149.32122216470631</v>
      </c>
      <c r="K51" s="117">
        <f>'3a DF'!L122</f>
        <v>181.28866099378837</v>
      </c>
      <c r="L51" s="117">
        <f>'3a DF'!M122</f>
        <v>173.4681082335857</v>
      </c>
      <c r="M51" s="117">
        <f>'3a DF'!N122</f>
        <v>192.57295014911693</v>
      </c>
      <c r="N51" s="117">
        <f>'3a DF'!O122</f>
        <v>210.31790737353535</v>
      </c>
      <c r="O51" s="27"/>
      <c r="P51" s="117">
        <f>'3a DF'!Q122</f>
        <v>210.31790737353535</v>
      </c>
      <c r="Q51" s="117">
        <f>'3a DF'!R122</f>
        <v>250.0213295442494</v>
      </c>
      <c r="R51" s="117">
        <f>'3a DF'!S122</f>
        <v>225.96386041290953</v>
      </c>
      <c r="S51" s="117">
        <f>'3a DF'!T122</f>
        <v>218.68062627859607</v>
      </c>
      <c r="T51" s="117">
        <f>'3a DF'!U122</f>
        <v>190.92852083209974</v>
      </c>
      <c r="U51" s="117">
        <f>'3a DF'!V122</f>
        <v>226.63482339640532</v>
      </c>
      <c r="V51" s="117">
        <f>'3a DF'!W122</f>
        <v>284.37901031721771</v>
      </c>
      <c r="W51" s="117">
        <f>'3a DF'!X122</f>
        <v>530.10311425756834</v>
      </c>
      <c r="X51" s="27"/>
      <c r="Y51" s="117">
        <f>'3a DF'!Z122</f>
        <v>1188.5603966764734</v>
      </c>
      <c r="Z51" s="117" t="str">
        <f>'3a DF'!AA122</f>
        <v>-</v>
      </c>
      <c r="AA51" s="117" t="str">
        <f>'3a DF'!AB122</f>
        <v>-</v>
      </c>
      <c r="AB51" s="117" t="str">
        <f>'3a DF'!AC122</f>
        <v>-</v>
      </c>
      <c r="AC51" s="117" t="str">
        <f>'3a DF'!AD122</f>
        <v>-</v>
      </c>
      <c r="AD51" s="25"/>
    </row>
    <row r="52" spans="1:30" s="26" customFormat="1" ht="11.25" customHeight="1" x14ac:dyDescent="0.15">
      <c r="A52" s="207"/>
      <c r="B52" s="120" t="s">
        <v>244</v>
      </c>
      <c r="C52" s="120" t="s">
        <v>181</v>
      </c>
      <c r="D52" s="122" t="s">
        <v>128</v>
      </c>
      <c r="E52" s="119"/>
      <c r="F52" s="27"/>
      <c r="G52" s="117">
        <f>IF('3b CM'!G17="-","-",'3b CM'!G17)</f>
        <v>5.7506409560486027E-2</v>
      </c>
      <c r="H52" s="117">
        <f>'3b CM'!H17</f>
        <v>8.6259614340729041E-2</v>
      </c>
      <c r="I52" s="117">
        <f>'3b CM'!I17</f>
        <v>0.27162214836982868</v>
      </c>
      <c r="J52" s="117">
        <f>'3b CM'!J17</f>
        <v>0.27622619674995474</v>
      </c>
      <c r="K52" s="117">
        <f>'3b CM'!K17</f>
        <v>3.547792248839472</v>
      </c>
      <c r="L52" s="117">
        <f>'3b CM'!L17</f>
        <v>3.4417169788842301</v>
      </c>
      <c r="M52" s="117">
        <f>'3b CM'!M17</f>
        <v>12.060640597709659</v>
      </c>
      <c r="N52" s="117">
        <f>'3b CM'!N17</f>
        <v>11.465188015787197</v>
      </c>
      <c r="O52" s="27"/>
      <c r="P52" s="117">
        <f>'3b CM'!P17</f>
        <v>11.465188015787197</v>
      </c>
      <c r="Q52" s="117">
        <f>'3b CM'!Q17</f>
        <v>15.382265186051335</v>
      </c>
      <c r="R52" s="117">
        <f>'3b CM'!R17</f>
        <v>15.311437840011674</v>
      </c>
      <c r="S52" s="117">
        <f>'3b CM'!S17</f>
        <v>18.362914083511907</v>
      </c>
      <c r="T52" s="117">
        <f>'3b CM'!T17</f>
        <v>19.465037159322346</v>
      </c>
      <c r="U52" s="117">
        <f>'3b CM'!U17</f>
        <v>14.847761612022696</v>
      </c>
      <c r="V52" s="117">
        <f>'3b CM'!V17</f>
        <v>15.228461879286145</v>
      </c>
      <c r="W52" s="117">
        <f>'3b CM'!W17</f>
        <v>9.6491559997748109</v>
      </c>
      <c r="X52" s="27"/>
      <c r="Y52" s="117">
        <f>'3b CM'!Y17</f>
        <v>12.224677338142028</v>
      </c>
      <c r="Z52" s="117" t="str">
        <f>'3b CM'!Z17</f>
        <v>-</v>
      </c>
      <c r="AA52" s="117" t="str">
        <f>'3b CM'!AA17</f>
        <v>-</v>
      </c>
      <c r="AB52" s="117" t="str">
        <f>'3b CM'!AB17</f>
        <v>-</v>
      </c>
      <c r="AC52" s="117" t="str">
        <f>'3b CM'!AC17</f>
        <v>-</v>
      </c>
      <c r="AD52" s="25"/>
    </row>
    <row r="53" spans="1:30" s="26" customFormat="1" ht="11.25" customHeight="1" x14ac:dyDescent="0.15">
      <c r="A53" s="207"/>
      <c r="B53" s="120" t="s">
        <v>245</v>
      </c>
      <c r="C53" s="120" t="s">
        <v>182</v>
      </c>
      <c r="D53" s="122" t="s">
        <v>128</v>
      </c>
      <c r="E53" s="119"/>
      <c r="F53" s="27"/>
      <c r="G53" s="117" t="str">
        <f>IF('3c AA'!J30="-","-",'3c AA'!J30)</f>
        <v>-</v>
      </c>
      <c r="H53" s="117" t="str">
        <f>IF('3c AA'!K30="-","-",'3c AA'!K30)</f>
        <v>-</v>
      </c>
      <c r="I53" s="117" t="str">
        <f>IF('3c AA'!L30="-","-",'3c AA'!L30)</f>
        <v>-</v>
      </c>
      <c r="J53" s="117" t="str">
        <f>IF('3c AA'!M30="-","-",'3c AA'!M30)</f>
        <v>-</v>
      </c>
      <c r="K53" s="117" t="str">
        <f>IF('3c AA'!N30="-","-",'3c AA'!N30)</f>
        <v>-</v>
      </c>
      <c r="L53" s="117" t="str">
        <f>IF('3c AA'!O30="-","-",'3c AA'!O30)</f>
        <v>-</v>
      </c>
      <c r="M53" s="117" t="str">
        <f>IF('3c AA'!P30="-","-",'3c AA'!P30)</f>
        <v>-</v>
      </c>
      <c r="N53" s="117" t="str">
        <f>IF('3c AA'!Q30="-","-",'3c AA'!Q30)</f>
        <v>-</v>
      </c>
      <c r="O53" s="27"/>
      <c r="P53" s="117" t="str">
        <f>IF('3c AA'!S30="-","-",'3c AA'!S30)</f>
        <v>-</v>
      </c>
      <c r="Q53" s="117" t="str">
        <f>IF('3c AA'!T30="-","-",'3c AA'!T30)</f>
        <v>-</v>
      </c>
      <c r="R53" s="117" t="str">
        <f>IF('3c AA'!U30="-","-",'3c AA'!U30)</f>
        <v>-</v>
      </c>
      <c r="S53" s="117" t="str">
        <f>IF('3c AA'!V30="-","-",'3c AA'!V30)</f>
        <v>-</v>
      </c>
      <c r="T53" s="117">
        <f>IF('3c AA'!W30="-","-",'3c AA'!W30)</f>
        <v>4.6588267577428137</v>
      </c>
      <c r="U53" s="117">
        <f>IF('3c AA'!X30="-","-",'3c AA'!X30)</f>
        <v>9.9756950960531068</v>
      </c>
      <c r="V53" s="117">
        <f>IF('3c AA'!Y30="-","-",'3c AA'!Y30)</f>
        <v>4.43</v>
      </c>
      <c r="W53" s="117" t="str">
        <f>IF('3c AA'!Z30="-","-",'3c AA'!Z30)</f>
        <v>-</v>
      </c>
      <c r="X53" s="27"/>
      <c r="Y53" s="117">
        <f>IF('3c AA'!AB30="-","-",'3c AA'!AB30)</f>
        <v>21.332768003659304</v>
      </c>
      <c r="Z53" s="117" t="str">
        <f>IF('3c AA'!AC30="-","-",'3c AA'!AC30)</f>
        <v>-</v>
      </c>
      <c r="AA53" s="117" t="str">
        <f>IF('3c AA'!AD30="-","-",'3c AA'!AD30)</f>
        <v>-</v>
      </c>
      <c r="AB53" s="117" t="str">
        <f>IF('3c AA'!AE30="-","-",'3c AA'!AE30)</f>
        <v>-</v>
      </c>
      <c r="AC53" s="117" t="str">
        <f>IF('3c AA'!AF30="-","-",'3c AA'!AF30)</f>
        <v>-</v>
      </c>
      <c r="AD53" s="25"/>
    </row>
    <row r="54" spans="1:30" s="26" customFormat="1" ht="11.25" customHeight="1" x14ac:dyDescent="0.15">
      <c r="A54" s="207"/>
      <c r="B54" s="120" t="s">
        <v>246</v>
      </c>
      <c r="C54" s="120" t="s">
        <v>183</v>
      </c>
      <c r="D54" s="122" t="s">
        <v>128</v>
      </c>
      <c r="E54" s="119"/>
      <c r="F54" s="27"/>
      <c r="G54" s="117">
        <f>IF('3d PC'!G18="-","-",'3d PC'!G18)</f>
        <v>68.565747177307713</v>
      </c>
      <c r="H54" s="117">
        <f>'3d PC'!H18</f>
        <v>68.545500105325445</v>
      </c>
      <c r="I54" s="117">
        <f>'3d PC'!I18</f>
        <v>83.614769633672708</v>
      </c>
      <c r="J54" s="117">
        <f>'3d PC'!J18</f>
        <v>83.537929133537489</v>
      </c>
      <c r="K54" s="117">
        <f>'3d PC'!K18</f>
        <v>88.91797420411342</v>
      </c>
      <c r="L54" s="117">
        <f>'3d PC'!L18</f>
        <v>89.232725169567033</v>
      </c>
      <c r="M54" s="117">
        <f>'3d PC'!M18</f>
        <v>103.20523416154967</v>
      </c>
      <c r="N54" s="117">
        <f>'3d PC'!N18</f>
        <v>103.27474890235051</v>
      </c>
      <c r="O54" s="27"/>
      <c r="P54" s="117">
        <f>'3d PC'!P18</f>
        <v>103.27474890235051</v>
      </c>
      <c r="Q54" s="117">
        <f>'3d PC'!Q18</f>
        <v>110.40834451903547</v>
      </c>
      <c r="R54" s="117">
        <f>'3d PC'!R18</f>
        <v>111.72002066613638</v>
      </c>
      <c r="S54" s="117">
        <f>'3d PC'!S18</f>
        <v>114.92100619219393</v>
      </c>
      <c r="T54" s="117">
        <f>'3d PC'!T18</f>
        <v>114.44093718956309</v>
      </c>
      <c r="U54" s="117">
        <f>'3d PC'!U18</f>
        <v>121.08265454459803</v>
      </c>
      <c r="V54" s="117">
        <f>'3d PC'!V18</f>
        <v>120.48875645470467</v>
      </c>
      <c r="W54" s="117">
        <f>'3d PC'!W18</f>
        <v>126.60981518104413</v>
      </c>
      <c r="X54" s="27"/>
      <c r="Y54" s="117">
        <f>'3d PC'!Y18</f>
        <v>125.53404322940914</v>
      </c>
      <c r="Z54" s="117" t="str">
        <f>'3d PC'!Z18</f>
        <v>-</v>
      </c>
      <c r="AA54" s="117" t="str">
        <f>'3d PC'!AA18</f>
        <v>-</v>
      </c>
      <c r="AB54" s="117" t="str">
        <f>'3d PC'!AB18</f>
        <v>-</v>
      </c>
      <c r="AC54" s="117" t="str">
        <f>'3d PC'!AC18</f>
        <v>-</v>
      </c>
      <c r="AD54" s="25"/>
    </row>
    <row r="55" spans="1:30" s="26" customFormat="1" ht="11.25" customHeight="1" x14ac:dyDescent="0.15">
      <c r="A55" s="207"/>
      <c r="B55" s="120" t="s">
        <v>247</v>
      </c>
      <c r="C55" s="120" t="s">
        <v>184</v>
      </c>
      <c r="D55" s="122" t="s">
        <v>128</v>
      </c>
      <c r="E55" s="119"/>
      <c r="F55" s="27"/>
      <c r="G55" s="117">
        <f>IF('3e NC-Elec'!H32="-","-",'3e NC-Elec'!H32)</f>
        <v>161.57721102085605</v>
      </c>
      <c r="H55" s="117">
        <f>'3e NC-Elec'!I32</f>
        <v>162.32987044129305</v>
      </c>
      <c r="I55" s="117">
        <f>'3e NC-Elec'!J32</f>
        <v>154.84449600166258</v>
      </c>
      <c r="J55" s="117">
        <f>'3e NC-Elec'!K32</f>
        <v>154.27839463307734</v>
      </c>
      <c r="K55" s="117">
        <f>'3e NC-Elec'!L32</f>
        <v>151.73200363701548</v>
      </c>
      <c r="L55" s="117">
        <f>'3e NC-Elec'!M32</f>
        <v>152.63430235768783</v>
      </c>
      <c r="M55" s="117">
        <f>'3e NC-Elec'!N32</f>
        <v>146.06936183262013</v>
      </c>
      <c r="N55" s="117">
        <f>'3e NC-Elec'!O32</f>
        <v>145.6662859118874</v>
      </c>
      <c r="O55" s="27"/>
      <c r="P55" s="117">
        <f>'3e NC-Elec'!Q32</f>
        <v>145.6662859118874</v>
      </c>
      <c r="Q55" s="117">
        <f>'3e NC-Elec'!R32</f>
        <v>164.45778617802256</v>
      </c>
      <c r="R55" s="117">
        <f>'3e NC-Elec'!S32</f>
        <v>166.20889591530698</v>
      </c>
      <c r="S55" s="117">
        <f>'3e NC-Elec'!T32</f>
        <v>167.84962473614425</v>
      </c>
      <c r="T55" s="117">
        <f>'3e NC-Elec'!U32</f>
        <v>171.39474956613472</v>
      </c>
      <c r="U55" s="117">
        <f>'3e NC-Elec'!V32</f>
        <v>175.72271606821317</v>
      </c>
      <c r="V55" s="117">
        <f>'3e NC-Elec'!W32</f>
        <v>175.84932890318342</v>
      </c>
      <c r="W55" s="117">
        <f>'3e NC-Elec'!X32</f>
        <v>229.61176824201448</v>
      </c>
      <c r="X55" s="27"/>
      <c r="Y55" s="117">
        <f>'3e NC-Elec'!Z32</f>
        <v>235.01711092561348</v>
      </c>
      <c r="Z55" s="117" t="str">
        <f>'3e NC-Elec'!AA32</f>
        <v>-</v>
      </c>
      <c r="AA55" s="117" t="str">
        <f>'3e NC-Elec'!AB32</f>
        <v>-</v>
      </c>
      <c r="AB55" s="117" t="str">
        <f>'3e NC-Elec'!AC32</f>
        <v>-</v>
      </c>
      <c r="AC55" s="117" t="str">
        <f>'3e NC-Elec'!AD32</f>
        <v>-</v>
      </c>
      <c r="AD55" s="25"/>
    </row>
    <row r="56" spans="1:30" s="26" customFormat="1" ht="11.25" x14ac:dyDescent="0.15">
      <c r="A56" s="207"/>
      <c r="B56" s="120" t="s">
        <v>248</v>
      </c>
      <c r="C56" s="120" t="s">
        <v>185</v>
      </c>
      <c r="D56" s="122" t="s">
        <v>128</v>
      </c>
      <c r="E56" s="119"/>
      <c r="F56" s="27"/>
      <c r="G56" s="117">
        <f>IF('3g CPIH'!C$17="-","-",'3h OC '!$E$8*('3g CPIH'!C$17/'3g CPIH'!$G$17))</f>
        <v>76.502677103718199</v>
      </c>
      <c r="H56" s="117">
        <f>IF('3g CPIH'!D$17="-","-",'3h OC '!$E$8*('3g CPIH'!D$17/'3g CPIH'!$G$17))</f>
        <v>76.655835616438353</v>
      </c>
      <c r="I56" s="117">
        <f>IF('3g CPIH'!E$17="-","-",'3h OC '!$E$8*('3g CPIH'!E$17/'3g CPIH'!$G$17))</f>
        <v>76.885573385518597</v>
      </c>
      <c r="J56" s="117">
        <f>IF('3g CPIH'!F$17="-","-",'3h OC '!$E$8*('3g CPIH'!F$17/'3g CPIH'!$G$17))</f>
        <v>77.345048923679059</v>
      </c>
      <c r="K56" s="117">
        <f>IF('3g CPIH'!G$17="-","-",'3h OC '!$E$8*('3g CPIH'!G$17/'3g CPIH'!$G$17))</f>
        <v>78.263999999999996</v>
      </c>
      <c r="L56" s="117">
        <f>IF('3g CPIH'!H$17="-","-",'3h OC '!$E$8*('3g CPIH'!H$17/'3g CPIH'!$G$17))</f>
        <v>79.259530332681024</v>
      </c>
      <c r="M56" s="117">
        <f>IF('3g CPIH'!I$17="-","-",'3h OC '!$E$8*('3g CPIH'!I$17/'3g CPIH'!$G$17))</f>
        <v>80.408219178082177</v>
      </c>
      <c r="N56" s="117">
        <f>IF('3g CPIH'!J$17="-","-",'3h OC '!$E$8*('3g CPIH'!J$17/'3g CPIH'!$G$17))</f>
        <v>81.097432485322898</v>
      </c>
      <c r="O56" s="27"/>
      <c r="P56" s="117">
        <f>IF('3g CPIH'!L$17="-","-",'3h OC '!$E$8*('3g CPIH'!L$17/'3g CPIH'!$G$17))</f>
        <v>81.097432485322898</v>
      </c>
      <c r="Q56" s="117">
        <f>IF('3g CPIH'!M$17="-","-",'3h OC '!$E$8*('3g CPIH'!M$17/'3g CPIH'!$G$17))</f>
        <v>82.016383561643835</v>
      </c>
      <c r="R56" s="117">
        <f>IF('3g CPIH'!N$17="-","-",'3h OC '!$E$8*('3g CPIH'!N$17/'3g CPIH'!$G$17))</f>
        <v>82.62901761252445</v>
      </c>
      <c r="S56" s="117">
        <f>IF('3g CPIH'!O$17="-","-",'3h OC '!$E$8*('3g CPIH'!O$17/'3g CPIH'!$G$17))</f>
        <v>83.088493150684926</v>
      </c>
      <c r="T56" s="117">
        <f>IF('3g CPIH'!P$17="-","-",'3h OC '!$E$8*('3g CPIH'!P$17/'3g CPIH'!$G$17))</f>
        <v>83.318230919765156</v>
      </c>
      <c r="U56" s="117">
        <f>IF('3g CPIH'!Q$17="-","-",'3h OC '!$E$8*('3g CPIH'!Q$17/'3g CPIH'!$G$17))</f>
        <v>83.777706457925632</v>
      </c>
      <c r="V56" s="117">
        <f>IF('3g CPIH'!R$17="-","-",'3h OC '!$E$8*('3g CPIH'!R$17/'3g CPIH'!$G$17))</f>
        <v>85.309291585127198</v>
      </c>
      <c r="W56" s="117">
        <f>IF('3g CPIH'!S$17="-","-",'3h OC '!$E$8*('3g CPIH'!S$17/'3g CPIH'!$G$17))</f>
        <v>87.836407045009793</v>
      </c>
      <c r="X56" s="27"/>
      <c r="Y56" s="117">
        <f>IF('3g CPIH'!U$17="-","-",'3h OC '!$E$8*('3g CPIH'!U$17/'3g CPIH'!$G$17))</f>
        <v>92.278003913894324</v>
      </c>
      <c r="Z56" s="117" t="str">
        <f>IF('3g CPIH'!V$17="-","-",'3h OC '!$E$8*('3g CPIH'!V$17/'3g CPIH'!$G$17))</f>
        <v>-</v>
      </c>
      <c r="AA56" s="117" t="str">
        <f>IF('3g CPIH'!W$17="-","-",'3h OC '!$E$8*('3g CPIH'!W$17/'3g CPIH'!$G$17))</f>
        <v>-</v>
      </c>
      <c r="AB56" s="117" t="str">
        <f>IF('3g CPIH'!X$17="-","-",'3h OC '!$E$8*('3g CPIH'!X$17/'3g CPIH'!$G$17))</f>
        <v>-</v>
      </c>
      <c r="AC56" s="117" t="str">
        <f>IF('3g CPIH'!Y$17="-","-",'3h OC '!$E$8*('3g CPIH'!Y$17/'3g CPIH'!$G$17))</f>
        <v>-</v>
      </c>
      <c r="AD56" s="25"/>
    </row>
    <row r="57" spans="1:30" s="26" customFormat="1" ht="11.25" x14ac:dyDescent="0.15">
      <c r="A57" s="207"/>
      <c r="B57" s="120" t="s">
        <v>248</v>
      </c>
      <c r="C57" s="120" t="s">
        <v>186</v>
      </c>
      <c r="D57" s="122" t="s">
        <v>128</v>
      </c>
      <c r="E57" s="119"/>
      <c r="F57" s="27"/>
      <c r="G57" s="117" t="s">
        <v>249</v>
      </c>
      <c r="H57" s="117" t="s">
        <v>249</v>
      </c>
      <c r="I57" s="117" t="s">
        <v>249</v>
      </c>
      <c r="J57" s="117" t="s">
        <v>249</v>
      </c>
      <c r="K57" s="117">
        <f>IF('3i SMNCC'!G$50="-","-",'3i SMNCC'!G$50)</f>
        <v>0</v>
      </c>
      <c r="L57" s="117">
        <f>IF('3i SMNCC'!H$50="-","-",'3i SMNCC'!H$50)</f>
        <v>-0.18995111249132623</v>
      </c>
      <c r="M57" s="117">
        <f>IF('3i SMNCC'!I$50="-","-",'3i SMNCC'!I$50)</f>
        <v>2.3898870370752556</v>
      </c>
      <c r="N57" s="117">
        <f>IF('3i SMNCC'!J$50="-","-",'3i SMNCC'!J$50)</f>
        <v>11.485481460604181</v>
      </c>
      <c r="O57" s="27"/>
      <c r="P57" s="117">
        <f>IF('3i SMNCC'!L$50="-","-",'3i SMNCC'!L$50)</f>
        <v>11.485481460604181</v>
      </c>
      <c r="Q57" s="117">
        <f>IF('3i SMNCC'!M$50="-","-",'3i SMNCC'!M$50)</f>
        <v>13.905095596481768</v>
      </c>
      <c r="R57" s="117">
        <f>IF('3i SMNCC'!N$50="-","-",'3i SMNCC'!N$50)</f>
        <v>14.008016342776511</v>
      </c>
      <c r="S57" s="117">
        <f>IF('3i SMNCC'!O$50="-","-",'3i SMNCC'!O$50)</f>
        <v>16.592254432324484</v>
      </c>
      <c r="T57" s="117">
        <f>IF('3i SMNCC'!P$50="-","-",'3i SMNCC'!P$50)</f>
        <v>16.855736391237045</v>
      </c>
      <c r="U57" s="117">
        <f>IF('3i SMNCC'!Q$50="-","-",'3i SMNCC'!Q$50)</f>
        <v>16.48610584262476</v>
      </c>
      <c r="V57" s="117">
        <f>IF('3i SMNCC'!R$50="-","-",'3i SMNCC'!R$50)</f>
        <v>16.529685824397358</v>
      </c>
      <c r="W57" s="117">
        <f>IF('3i SMNCC'!S$50="-","-",'3i SMNCC'!S$50)</f>
        <v>15.149258026029946</v>
      </c>
      <c r="X57" s="27"/>
      <c r="Y57" s="117">
        <f>IF('3i SMNCC'!U$50="-","-",'3i SMNCC'!U$50)</f>
        <v>16.072618119862021</v>
      </c>
      <c r="Z57" s="117" t="str">
        <f>IF('3i SMNCC'!V$50="-","-",'3i SMNCC'!V$50)</f>
        <v>-</v>
      </c>
      <c r="AA57" s="117" t="str">
        <f>IF('3i SMNCC'!W$50="-","-",'3i SMNCC'!W$50)</f>
        <v>-</v>
      </c>
      <c r="AB57" s="117" t="str">
        <f>IF('3i SMNCC'!X$50="-","-",'3i SMNCC'!X$50)</f>
        <v>-</v>
      </c>
      <c r="AC57" s="117" t="str">
        <f>IF('3i SMNCC'!Y$50="-","-",'3i SMNCC'!Y$50)</f>
        <v>-</v>
      </c>
      <c r="AD57" s="25"/>
    </row>
    <row r="58" spans="1:30" s="26" customFormat="1" ht="12.6" customHeight="1" x14ac:dyDescent="0.15">
      <c r="A58" s="207"/>
      <c r="B58" s="120" t="s">
        <v>248</v>
      </c>
      <c r="C58" s="120" t="s">
        <v>187</v>
      </c>
      <c r="D58" s="122" t="s">
        <v>128</v>
      </c>
      <c r="E58" s="119"/>
      <c r="F58" s="27"/>
      <c r="G58" s="117">
        <f>IF('3g CPIH'!C$17="-","-",'3j PAAC PAP'!$G$8*('3g CPIH'!C$17/'3g CPIH'!$G$17))</f>
        <v>13.436452250489236</v>
      </c>
      <c r="H58" s="117">
        <f>IF('3g CPIH'!D$17="-","-",'3j PAAC PAP'!$G$8*('3g CPIH'!D$17/'3g CPIH'!$G$17))</f>
        <v>13.463352054794518</v>
      </c>
      <c r="I58" s="117">
        <f>IF('3g CPIH'!E$17="-","-",'3j PAAC PAP'!$G$8*('3g CPIH'!E$17/'3g CPIH'!$G$17))</f>
        <v>13.503701761252445</v>
      </c>
      <c r="J58" s="117">
        <f>IF('3g CPIH'!F$17="-","-",'3j PAAC PAP'!$G$8*('3g CPIH'!F$17/'3g CPIH'!$G$17))</f>
        <v>13.584401174168297</v>
      </c>
      <c r="K58" s="117">
        <f>IF('3g CPIH'!G$17="-","-",'3j PAAC PAP'!$G$8*('3g CPIH'!G$17/'3g CPIH'!$G$17))</f>
        <v>13.745799999999999</v>
      </c>
      <c r="L58" s="117">
        <f>IF('3g CPIH'!H$17="-","-",'3j PAAC PAP'!$G$8*('3g CPIH'!H$17/'3g CPIH'!$G$17))</f>
        <v>13.920648727984345</v>
      </c>
      <c r="M58" s="117">
        <f>IF('3g CPIH'!I$17="-","-",'3j PAAC PAP'!$G$8*('3g CPIH'!I$17/'3g CPIH'!$G$17))</f>
        <v>14.122397260273971</v>
      </c>
      <c r="N58" s="117">
        <f>IF('3g CPIH'!J$17="-","-",'3j PAAC PAP'!$G$8*('3g CPIH'!J$17/'3g CPIH'!$G$17))</f>
        <v>14.24344637964775</v>
      </c>
      <c r="O58" s="27"/>
      <c r="P58" s="117">
        <f>IF('3g CPIH'!L$17="-","-",'3j PAAC PAP'!$G$8*('3g CPIH'!L$17/'3g CPIH'!$G$17))</f>
        <v>14.24344637964775</v>
      </c>
      <c r="Q58" s="117">
        <f>IF('3g CPIH'!M$17="-","-",'3j PAAC PAP'!$G$8*('3g CPIH'!M$17/'3g CPIH'!$G$17))</f>
        <v>14.40484520547945</v>
      </c>
      <c r="R58" s="117">
        <f>IF('3g CPIH'!N$17="-","-",'3j PAAC PAP'!$G$8*('3g CPIH'!N$17/'3g CPIH'!$G$17))</f>
        <v>14.512444422700586</v>
      </c>
      <c r="S58" s="117">
        <f>IF('3g CPIH'!O$17="-","-",'3j PAAC PAP'!$G$8*('3g CPIH'!O$17/'3g CPIH'!$G$17))</f>
        <v>14.593143835616438</v>
      </c>
      <c r="T58" s="117">
        <f>IF('3g CPIH'!P$17="-","-",'3j PAAC PAP'!$G$8*('3g CPIH'!P$17/'3g CPIH'!$G$17))</f>
        <v>14.633493542074362</v>
      </c>
      <c r="U58" s="117">
        <f>IF('3g CPIH'!Q$17="-","-",'3j PAAC PAP'!$G$8*('3g CPIH'!Q$17/'3g CPIH'!$G$17))</f>
        <v>14.714192954990214</v>
      </c>
      <c r="V58" s="117">
        <f>IF('3g CPIH'!R$17="-","-",'3j PAAC PAP'!$G$8*('3g CPIH'!R$17/'3g CPIH'!$G$17))</f>
        <v>14.983190998043053</v>
      </c>
      <c r="W58" s="117">
        <f>IF('3g CPIH'!S$17="-","-",'3j PAAC PAP'!$G$8*('3g CPIH'!S$17/'3g CPIH'!$G$17))</f>
        <v>15.427037769080234</v>
      </c>
      <c r="X58" s="27"/>
      <c r="Y58" s="117">
        <f>IF('3g CPIH'!U$17="-","-",'3j PAAC PAP'!$G$8*('3g CPIH'!U$17/'3g CPIH'!$G$17))</f>
        <v>16.207132093933463</v>
      </c>
      <c r="Z58" s="117" t="str">
        <f>IF('3g CPIH'!V$17="-","-",'3j PAAC PAP'!$G$8*('3g CPIH'!V$17/'3g CPIH'!$G$17))</f>
        <v>-</v>
      </c>
      <c r="AA58" s="117" t="str">
        <f>IF('3g CPIH'!W$17="-","-",'3j PAAC PAP'!$G$8*('3g CPIH'!W$17/'3g CPIH'!$G$17))</f>
        <v>-</v>
      </c>
      <c r="AB58" s="117" t="str">
        <f>IF('3g CPIH'!X$17="-","-",'3j PAAC PAP'!$G$8*('3g CPIH'!X$17/'3g CPIH'!$G$17))</f>
        <v>-</v>
      </c>
      <c r="AC58" s="117" t="str">
        <f>IF('3g CPIH'!Y$17="-","-",'3j PAAC PAP'!$G$8*('3g CPIH'!Y$17/'3g CPIH'!$G$17))</f>
        <v>-</v>
      </c>
      <c r="AD58" s="25"/>
    </row>
    <row r="59" spans="1:30" s="26" customFormat="1" ht="11.25" x14ac:dyDescent="0.15">
      <c r="A59" s="207"/>
      <c r="B59" s="120" t="s">
        <v>248</v>
      </c>
      <c r="C59" s="120" t="s">
        <v>188</v>
      </c>
      <c r="D59" s="122" t="s">
        <v>128</v>
      </c>
      <c r="E59" s="119"/>
      <c r="F59" s="27"/>
      <c r="G59" s="117">
        <f>IF(G51="-","-",SUM(G51:G57)*'3j PAAC PAP'!$G$26)</f>
        <v>29.088991154438812</v>
      </c>
      <c r="H59" s="117">
        <f>IF(H51="-","-",SUM(H51:H57)*'3j PAAC PAP'!$G$26)</f>
        <v>27.975952705317184</v>
      </c>
      <c r="I59" s="117">
        <f>IF(I51="-","-",SUM(I51:I57)*'3j PAAC PAP'!$G$26)</f>
        <v>27.617141162162127</v>
      </c>
      <c r="J59" s="117">
        <f>IF(J51="-","-",SUM(J51:J57)*'3j PAAC PAP'!$G$26)</f>
        <v>27.103804926095965</v>
      </c>
      <c r="K59" s="117">
        <f>IF(K51="-","-",SUM(K51:K57)*'3j PAAC PAP'!$G$26)</f>
        <v>29.377717639942528</v>
      </c>
      <c r="L59" s="117">
        <f>IF(L51="-","-",SUM(L51:L57)*'3j PAAC PAP'!$G$26)</f>
        <v>29.033408219038293</v>
      </c>
      <c r="M59" s="117">
        <f>IF(M51="-","-",SUM(M51:M57)*'3j PAAC PAP'!$G$26)</f>
        <v>31.299637592616985</v>
      </c>
      <c r="N59" s="117">
        <f>IF(N51="-","-",SUM(N51:N57)*'3j PAAC PAP'!$G$26)</f>
        <v>32.850940200709815</v>
      </c>
      <c r="O59" s="27"/>
      <c r="P59" s="117">
        <f>IF(P51="-","-",SUM(P51:P57)*'3j PAAC PAP'!$G$26)</f>
        <v>32.850940200709815</v>
      </c>
      <c r="Q59" s="117">
        <f>IF(Q51="-","-",SUM(Q51:Q57)*'3j PAAC PAP'!$G$26)</f>
        <v>37.10139866901627</v>
      </c>
      <c r="R59" s="117">
        <f>IF(R51="-","-",SUM(R51:R57)*'3j PAAC PAP'!$G$26)</f>
        <v>35.914629946915717</v>
      </c>
      <c r="S59" s="117">
        <f>IF(S51="-","-",SUM(S51:S57)*'3j PAAC PAP'!$G$26)</f>
        <v>36.12770467886218</v>
      </c>
      <c r="T59" s="117">
        <f>IF(T51="-","-",SUM(T51:T57)*'3j PAAC PAP'!$G$26)</f>
        <v>35.052735979663616</v>
      </c>
      <c r="U59" s="117">
        <f>IF(U51="-","-",SUM(U51:U57)*'3j PAAC PAP'!$G$26)</f>
        <v>37.820824588274562</v>
      </c>
      <c r="V59" s="117">
        <f>IF(V51="-","-",SUM(V51:V57)*'3j PAAC PAP'!$G$26)</f>
        <v>40.95174725002569</v>
      </c>
      <c r="W59" s="117">
        <f>IF(W51="-","-",SUM(W51:W57)*'3j PAAC PAP'!$G$26)</f>
        <v>58.257321214546572</v>
      </c>
      <c r="X59" s="27"/>
      <c r="Y59" s="117">
        <f>IF(Y51="-","-",SUM(Y51:Y57)*'3j PAAC PAP'!$G$26)</f>
        <v>98.616882094598964</v>
      </c>
      <c r="Z59" s="117" t="str">
        <f>IF(Z51="-","-",SUM(Z51:Z57)*'3j PAAC PAP'!$G$26)</f>
        <v>-</v>
      </c>
      <c r="AA59" s="117" t="str">
        <f>IF(AA51="-","-",SUM(AA51:AA57)*'3j PAAC PAP'!$G$26)</f>
        <v>-</v>
      </c>
      <c r="AB59" s="117" t="str">
        <f>IF(AB51="-","-",SUM(AB51:AB57)*'3j PAAC PAP'!$G$26)</f>
        <v>-</v>
      </c>
      <c r="AC59" s="117" t="str">
        <f>IF(AC51="-","-",SUM(AC51:AC57)*'3j PAAC PAP'!$G$26)</f>
        <v>-</v>
      </c>
      <c r="AD59" s="25"/>
    </row>
    <row r="60" spans="1:30" s="26" customFormat="1" ht="11.25" customHeight="1" x14ac:dyDescent="0.15">
      <c r="A60" s="207"/>
      <c r="B60" s="120" t="s">
        <v>189</v>
      </c>
      <c r="C60" s="120" t="s">
        <v>250</v>
      </c>
      <c r="D60" s="122" t="s">
        <v>128</v>
      </c>
      <c r="E60" s="119"/>
      <c r="F60" s="27"/>
      <c r="G60" s="117">
        <f>IF(G51="-","-",SUM(G51:G59)*'3k EBIT'!$E$8)</f>
        <v>10.484382139339104</v>
      </c>
      <c r="H60" s="117">
        <f>IF(H51="-","-",SUM(H51:H59)*'3k EBIT'!$E$8)</f>
        <v>10.093694434575724</v>
      </c>
      <c r="I60" s="117">
        <f>IF(I51="-","-",SUM(I51:I59)*'3k EBIT'!$E$8)</f>
        <v>9.9683615086282416</v>
      </c>
      <c r="J60" s="117">
        <f>IF(J51="-","-",SUM(J51:J59)*'3k EBIT'!$E$8)</f>
        <v>9.789498021880215</v>
      </c>
      <c r="K60" s="117">
        <f>IF(K51="-","-",SUM(K51:K59)*'3k EBIT'!$E$8)</f>
        <v>10.591854638880609</v>
      </c>
      <c r="L60" s="117">
        <f>IF(L51="-","-",SUM(L51:L59)*'3k EBIT'!$E$8)</f>
        <v>10.47422386914956</v>
      </c>
      <c r="M60" s="117">
        <f>IF(M51="-","-",SUM(M51:M59)*'3k EBIT'!$E$8)</f>
        <v>11.27466145300558</v>
      </c>
      <c r="N60" s="117">
        <f>IF(N51="-","-",SUM(N51:N59)*'3k EBIT'!$E$8)</f>
        <v>11.822254910375639</v>
      </c>
      <c r="O60" s="27"/>
      <c r="P60" s="117">
        <f>IF(P51="-","-",SUM(P51:P59)*'3k EBIT'!$E$8)</f>
        <v>11.822254910375639</v>
      </c>
      <c r="Q60" s="117">
        <f>IF(Q51="-","-",SUM(Q51:Q59)*'3k EBIT'!$E$8)</f>
        <v>13.31932418177289</v>
      </c>
      <c r="R60" s="117">
        <f>IF(R51="-","-",SUM(R51:R59)*'3k EBIT'!$E$8)</f>
        <v>12.904284882948971</v>
      </c>
      <c r="S60" s="117">
        <f>IF(S51="-","-",SUM(S51:S59)*'3k EBIT'!$E$8)</f>
        <v>12.980738982769507</v>
      </c>
      <c r="T60" s="117">
        <f>IF(T51="-","-",SUM(T51:T59)*'3k EBIT'!$E$8)</f>
        <v>12.603692461162693</v>
      </c>
      <c r="U60" s="117">
        <f>IF(U51="-","-",SUM(U51:U59)*'3k EBIT'!$E$8)</f>
        <v>13.578178123507534</v>
      </c>
      <c r="V60" s="117">
        <f>IF(V51="-","-",SUM(V51:V59)*'3k EBIT'!$E$8)</f>
        <v>14.683838997169731</v>
      </c>
      <c r="W60" s="117">
        <f>IF(W51="-","-",SUM(W51:W59)*'3k EBIT'!$E$8)</f>
        <v>20.774966623972805</v>
      </c>
      <c r="X60" s="27"/>
      <c r="Y60" s="117">
        <f>IF(Y51="-","-",SUM(Y51:Y59)*'3k EBIT'!$E$8)</f>
        <v>34.975579472237712</v>
      </c>
      <c r="Z60" s="117" t="str">
        <f>IF(Z51="-","-",SUM(Z51:Z59)*'3k EBIT'!$E$8)</f>
        <v>-</v>
      </c>
      <c r="AA60" s="117" t="str">
        <f>IF(AA51="-","-",SUM(AA51:AA59)*'3k EBIT'!$E$8)</f>
        <v>-</v>
      </c>
      <c r="AB60" s="117" t="str">
        <f>IF(AB51="-","-",SUM(AB51:AB59)*'3k EBIT'!$E$8)</f>
        <v>-</v>
      </c>
      <c r="AC60" s="117" t="str">
        <f>IF(AC51="-","-",SUM(AC51:AC59)*'3k EBIT'!$E$8)</f>
        <v>-</v>
      </c>
      <c r="AD60" s="25"/>
    </row>
    <row r="61" spans="1:30" s="26" customFormat="1" ht="11.25" customHeight="1" x14ac:dyDescent="0.15">
      <c r="A61" s="207"/>
      <c r="B61" s="120" t="s">
        <v>251</v>
      </c>
      <c r="C61" s="156" t="s">
        <v>252</v>
      </c>
      <c r="D61" s="122" t="s">
        <v>128</v>
      </c>
      <c r="E61" s="118"/>
      <c r="F61" s="27"/>
      <c r="G61" s="117">
        <f>IF(G51="-","-",SUM(G51:G54,G56:G60)*'3l HAP'!$E$9)</f>
        <v>5.7133888691148069</v>
      </c>
      <c r="H61" s="117">
        <f>IF(H51="-","-",SUM(H51:H54,H56:H60)*'3l HAP'!$E$9)</f>
        <v>5.4013135866056405</v>
      </c>
      <c r="I61" s="117">
        <f>IF(I51="-","-",SUM(I51:I54,I56:I60)*'3l HAP'!$E$9)</f>
        <v>5.4143280795212139</v>
      </c>
      <c r="J61" s="117">
        <f>IF(J51="-","-",SUM(J51:J54,J56:J60)*'3l HAP'!$E$9)</f>
        <v>5.2847879892481053</v>
      </c>
      <c r="K61" s="117">
        <f>IF(K51="-","-",SUM(K51:K54,K56:K60)*'3l HAP'!$E$9)</f>
        <v>5.9403485617819882</v>
      </c>
      <c r="L61" s="117">
        <f>IF(L51="-","-",SUM(L51:L54,L56:L60)*'3l HAP'!$E$9)</f>
        <v>5.8364942489357778</v>
      </c>
      <c r="M61" s="117">
        <f>IF(M51="-","-",SUM(M51:M54,M56:M60)*'3l HAP'!$E$9)</f>
        <v>6.5494116391942878</v>
      </c>
      <c r="N61" s="117">
        <f>IF(N51="-","-",SUM(N51:N54,N56:N60)*'3l HAP'!$E$9)</f>
        <v>6.9772768894225292</v>
      </c>
      <c r="O61" s="27"/>
      <c r="P61" s="117">
        <f>IF(P51="-","-",SUM(P51:P54,P56:P60)*'3l HAP'!$E$9)</f>
        <v>6.9772768894225292</v>
      </c>
      <c r="Q61" s="117">
        <f>IF(Q51="-","-",SUM(Q51:Q54,Q56:Q60)*'3l HAP'!$E$9)</f>
        <v>7.8557601208154768</v>
      </c>
      <c r="R61" s="117">
        <f>IF(R51="-","-",SUM(R51:R54,R56:R60)*'3l HAP'!$E$9)</f>
        <v>7.5103017092502915</v>
      </c>
      <c r="S61" s="117">
        <f>IF(S51="-","-",SUM(S51:S54,S56:S60)*'3l HAP'!$E$9)</f>
        <v>7.5451936940115836</v>
      </c>
      <c r="T61" s="117">
        <f>IF(T51="-","-",SUM(T51:T54,T56:T60)*'3l HAP'!$E$9)</f>
        <v>7.2027455296569478</v>
      </c>
      <c r="U61" s="117">
        <f>IF(U51="-","-",SUM(U51:U54,U56:U60)*'3l HAP'!$E$9)</f>
        <v>7.8902975978467396</v>
      </c>
      <c r="V61" s="117">
        <f>IF(V51="-","-",SUM(V51:V54,V56:V60)*'3l HAP'!$E$9)</f>
        <v>8.7404424995827306</v>
      </c>
      <c r="W61" s="117">
        <f>IF(W51="-","-",SUM(W51:W54,W56:W60)*'3l HAP'!$E$9)</f>
        <v>12.646999401429387</v>
      </c>
      <c r="X61" s="27"/>
      <c r="Y61" s="117">
        <f>IF(Y51="-","-",SUM(Y51:Y54,Y56:Y60)*'3l HAP'!$E$9)</f>
        <v>23.510548559894904</v>
      </c>
      <c r="Z61" s="117" t="str">
        <f>IF(Z51="-","-",SUM(Z51:Z54,Z56:Z60)*'3l HAP'!$E$9)</f>
        <v>-</v>
      </c>
      <c r="AA61" s="117" t="str">
        <f>IF(AA51="-","-",SUM(AA51:AA54,AA56:AA60)*'3l HAP'!$E$9)</f>
        <v>-</v>
      </c>
      <c r="AB61" s="117" t="str">
        <f>IF(AB51="-","-",SUM(AB51:AB54,AB56:AB60)*'3l HAP'!$E$9)</f>
        <v>-</v>
      </c>
      <c r="AC61" s="117" t="str">
        <f>IF(AC51="-","-",SUM(AC51:AC54,AC56:AC60)*'3l HAP'!$E$9)</f>
        <v>-</v>
      </c>
      <c r="AD61" s="25"/>
    </row>
    <row r="62" spans="1:30" s="26" customFormat="1" ht="11.25" customHeight="1" x14ac:dyDescent="0.15">
      <c r="A62" s="207"/>
      <c r="B62" s="120" t="s">
        <v>253</v>
      </c>
      <c r="C62" s="120" t="str">
        <f>B62&amp;"_"&amp;D62</f>
        <v>Total_N Wales and Mersey</v>
      </c>
      <c r="D62" s="122" t="s">
        <v>128</v>
      </c>
      <c r="E62" s="119"/>
      <c r="F62" s="27"/>
      <c r="G62" s="117">
        <f t="shared" ref="G62:N62" si="9">IF(G51="-","-",SUM(G51:G61))</f>
        <v>557.52274722381458</v>
      </c>
      <c r="H62" s="117">
        <f t="shared" si="9"/>
        <v>536.64816965768091</v>
      </c>
      <c r="I62" s="117">
        <f t="shared" si="9"/>
        <v>530.06471708857498</v>
      </c>
      <c r="J62" s="117">
        <f t="shared" si="9"/>
        <v>520.52131316314274</v>
      </c>
      <c r="K62" s="117">
        <f t="shared" si="9"/>
        <v>563.40615192436189</v>
      </c>
      <c r="L62" s="117">
        <f t="shared" si="9"/>
        <v>557.11120702502251</v>
      </c>
      <c r="M62" s="117">
        <f t="shared" si="9"/>
        <v>599.95240090124469</v>
      </c>
      <c r="N62" s="117">
        <f t="shared" si="9"/>
        <v>629.20096252964322</v>
      </c>
      <c r="O62" s="27"/>
      <c r="P62" s="117">
        <f t="shared" ref="P62:W62" si="10">IF(P51="-","-",SUM(P51:P61))</f>
        <v>629.20096252964322</v>
      </c>
      <c r="Q62" s="117">
        <f t="shared" si="10"/>
        <v>708.87253276256831</v>
      </c>
      <c r="R62" s="117">
        <f t="shared" si="10"/>
        <v>686.68290975148113</v>
      </c>
      <c r="S62" s="117">
        <f t="shared" si="10"/>
        <v>690.74170006471513</v>
      </c>
      <c r="T62" s="117">
        <f t="shared" si="10"/>
        <v>670.55470632842253</v>
      </c>
      <c r="U62" s="117">
        <f t="shared" si="10"/>
        <v>722.53095628246194</v>
      </c>
      <c r="V62" s="117">
        <f t="shared" si="10"/>
        <v>781.57375470873774</v>
      </c>
      <c r="W62" s="117">
        <f t="shared" si="10"/>
        <v>1106.0658437604707</v>
      </c>
      <c r="X62" s="27"/>
      <c r="Y62" s="117">
        <f t="shared" ref="Y62:AC62" si="11">IF(Y51="-","-",SUM(Y51:Y61))</f>
        <v>1864.3297604277188</v>
      </c>
      <c r="Z62" s="117" t="str">
        <f t="shared" si="11"/>
        <v>-</v>
      </c>
      <c r="AA62" s="117" t="str">
        <f t="shared" si="11"/>
        <v>-</v>
      </c>
      <c r="AB62" s="117" t="str">
        <f t="shared" si="11"/>
        <v>-</v>
      </c>
      <c r="AC62" s="117" t="str">
        <f t="shared" si="11"/>
        <v>-</v>
      </c>
      <c r="AD62" s="25"/>
    </row>
    <row r="63" spans="1:30" s="26" customFormat="1" ht="11.25" customHeight="1" x14ac:dyDescent="0.15">
      <c r="A63" s="207"/>
      <c r="B63" s="123" t="s">
        <v>244</v>
      </c>
      <c r="C63" s="123" t="s">
        <v>180</v>
      </c>
      <c r="D63" s="121" t="s">
        <v>133</v>
      </c>
      <c r="E63" s="75"/>
      <c r="F63" s="27"/>
      <c r="G63" s="35">
        <f>IF('3a DF'!H123="-","-",'3a DF'!H123)</f>
        <v>188.26366360741798</v>
      </c>
      <c r="H63" s="35">
        <f>'3a DF'!I123</f>
        <v>168.653663607418</v>
      </c>
      <c r="I63" s="35">
        <f>'3a DF'!J123</f>
        <v>154.79383631547748</v>
      </c>
      <c r="J63" s="35">
        <f>'3a DF'!K123</f>
        <v>146.3290028358503</v>
      </c>
      <c r="K63" s="35">
        <f>'3a DF'!L123</f>
        <v>177.65710976697932</v>
      </c>
      <c r="L63" s="35">
        <f>'3a DF'!M123</f>
        <v>169.99936529899031</v>
      </c>
      <c r="M63" s="35">
        <f>'3a DF'!N123</f>
        <v>188.56015933969977</v>
      </c>
      <c r="N63" s="35">
        <f>'3a DF'!O123</f>
        <v>205.94129609990026</v>
      </c>
      <c r="O63" s="27"/>
      <c r="P63" s="35">
        <f>'3a DF'!Q123</f>
        <v>205.94129609990026</v>
      </c>
      <c r="Q63" s="35">
        <f>'3a DF'!R123</f>
        <v>244.80380051171335</v>
      </c>
      <c r="R63" s="35">
        <f>'3a DF'!S123</f>
        <v>221.24183562439083</v>
      </c>
      <c r="S63" s="35">
        <f>'3a DF'!T123</f>
        <v>214.75742113014647</v>
      </c>
      <c r="T63" s="35">
        <f>'3a DF'!U123</f>
        <v>187.4996437852387</v>
      </c>
      <c r="U63" s="35">
        <f>'3a DF'!V123</f>
        <v>223.11280286627101</v>
      </c>
      <c r="V63" s="35">
        <f>'3a DF'!W123</f>
        <v>279.9641765756914</v>
      </c>
      <c r="W63" s="35">
        <f>'3a DF'!X123</f>
        <v>518.39641826135812</v>
      </c>
      <c r="X63" s="27"/>
      <c r="Y63" s="35">
        <f>'3a DF'!Z123</f>
        <v>1162.065039320963</v>
      </c>
      <c r="Z63" s="35" t="str">
        <f>'3a DF'!AA123</f>
        <v>-</v>
      </c>
      <c r="AA63" s="35" t="str">
        <f>'3a DF'!AB123</f>
        <v>-</v>
      </c>
      <c r="AB63" s="35" t="str">
        <f>'3a DF'!AC123</f>
        <v>-</v>
      </c>
      <c r="AC63" s="35" t="str">
        <f>'3a DF'!AD123</f>
        <v>-</v>
      </c>
      <c r="AD63" s="25"/>
    </row>
    <row r="64" spans="1:30" s="26" customFormat="1" ht="11.25" customHeight="1" x14ac:dyDescent="0.15">
      <c r="A64" s="207"/>
      <c r="B64" s="123" t="s">
        <v>244</v>
      </c>
      <c r="C64" s="123" t="s">
        <v>181</v>
      </c>
      <c r="D64" s="121" t="s">
        <v>133</v>
      </c>
      <c r="E64" s="75"/>
      <c r="F64" s="27"/>
      <c r="G64" s="35">
        <f>IF('3b CM'!G18="-","-",'3b CM'!G18)</f>
        <v>5.5662927152491819E-2</v>
      </c>
      <c r="H64" s="35">
        <f>'3b CM'!H18</f>
        <v>8.3494390728737725E-2</v>
      </c>
      <c r="I64" s="35">
        <f>'3b CM'!I18</f>
        <v>0.26291475982012807</v>
      </c>
      <c r="J64" s="35">
        <f>'3b CM'!J18</f>
        <v>0.2673712162664299</v>
      </c>
      <c r="K64" s="35">
        <f>'3b CM'!K18</f>
        <v>3.4340607074697291</v>
      </c>
      <c r="L64" s="35">
        <f>'3b CM'!L18</f>
        <v>3.3313858914044152</v>
      </c>
      <c r="M64" s="35">
        <f>'3b CM'!M18</f>
        <v>11.64388002361488</v>
      </c>
      <c r="N64" s="35">
        <f>'3b CM'!N18</f>
        <v>11.069003559343694</v>
      </c>
      <c r="O64" s="27"/>
      <c r="P64" s="35">
        <f>'3b CM'!P18</f>
        <v>11.069003559343694</v>
      </c>
      <c r="Q64" s="35">
        <f>'3b CM'!Q18</f>
        <v>14.865594162418741</v>
      </c>
      <c r="R64" s="35">
        <f>'3b CM'!R18</f>
        <v>14.797332801348015</v>
      </c>
      <c r="S64" s="35">
        <f>'3b CM'!S18</f>
        <v>17.741474539120862</v>
      </c>
      <c r="T64" s="35">
        <f>'3b CM'!T18</f>
        <v>18.806674713475257</v>
      </c>
      <c r="U64" s="35">
        <f>'3b CM'!U18</f>
        <v>14.448829132318501</v>
      </c>
      <c r="V64" s="35">
        <f>'3b CM'!V18</f>
        <v>14.819034712264759</v>
      </c>
      <c r="W64" s="35">
        <f>'3b CM'!W18</f>
        <v>9.2696737533300819</v>
      </c>
      <c r="X64" s="27"/>
      <c r="Y64" s="35">
        <f>'3b CM'!Y18</f>
        <v>11.743884694102263</v>
      </c>
      <c r="Z64" s="35" t="str">
        <f>'3b CM'!Z18</f>
        <v>-</v>
      </c>
      <c r="AA64" s="35" t="str">
        <f>'3b CM'!AA18</f>
        <v>-</v>
      </c>
      <c r="AB64" s="35" t="str">
        <f>'3b CM'!AB18</f>
        <v>-</v>
      </c>
      <c r="AC64" s="35" t="str">
        <f>'3b CM'!AC18</f>
        <v>-</v>
      </c>
      <c r="AD64" s="25"/>
    </row>
    <row r="65" spans="1:30" s="26" customFormat="1" ht="11.25" customHeight="1" x14ac:dyDescent="0.15">
      <c r="A65" s="207"/>
      <c r="B65" s="123" t="s">
        <v>245</v>
      </c>
      <c r="C65" s="123" t="s">
        <v>182</v>
      </c>
      <c r="D65" s="121" t="s">
        <v>133</v>
      </c>
      <c r="E65" s="75"/>
      <c r="F65" s="27"/>
      <c r="G65" s="35" t="str">
        <f>IF('3c AA'!J31="-","-",'3c AA'!J31)</f>
        <v>-</v>
      </c>
      <c r="H65" s="35" t="str">
        <f>IF('3c AA'!K31="-","-",'3c AA'!K31)</f>
        <v>-</v>
      </c>
      <c r="I65" s="35" t="str">
        <f>IF('3c AA'!L31="-","-",'3c AA'!L31)</f>
        <v>-</v>
      </c>
      <c r="J65" s="35" t="str">
        <f>IF('3c AA'!M31="-","-",'3c AA'!M31)</f>
        <v>-</v>
      </c>
      <c r="K65" s="35" t="str">
        <f>IF('3c AA'!N31="-","-",'3c AA'!N31)</f>
        <v>-</v>
      </c>
      <c r="L65" s="35" t="str">
        <f>IF('3c AA'!O31="-","-",'3c AA'!O31)</f>
        <v>-</v>
      </c>
      <c r="M65" s="35" t="str">
        <f>IF('3c AA'!P31="-","-",'3c AA'!P31)</f>
        <v>-</v>
      </c>
      <c r="N65" s="35" t="str">
        <f>IF('3c AA'!Q31="-","-",'3c AA'!Q31)</f>
        <v>-</v>
      </c>
      <c r="O65" s="27"/>
      <c r="P65" s="35" t="str">
        <f>IF('3c AA'!S31="-","-",'3c AA'!S31)</f>
        <v>-</v>
      </c>
      <c r="Q65" s="35" t="str">
        <f>IF('3c AA'!T31="-","-",'3c AA'!T31)</f>
        <v>-</v>
      </c>
      <c r="R65" s="35" t="str">
        <f>IF('3c AA'!U31="-","-",'3c AA'!U31)</f>
        <v>-</v>
      </c>
      <c r="S65" s="35" t="str">
        <f>IF('3c AA'!V31="-","-",'3c AA'!V31)</f>
        <v>-</v>
      </c>
      <c r="T65" s="35">
        <f>IF('3c AA'!W31="-","-",'3c AA'!W31)</f>
        <v>4.5616988560456058</v>
      </c>
      <c r="U65" s="35">
        <f>IF('3c AA'!X31="-","-",'3c AA'!X31)</f>
        <v>9.9756950960531068</v>
      </c>
      <c r="V65" s="35">
        <f>IF('3c AA'!Y31="-","-",'3c AA'!Y31)</f>
        <v>4.43</v>
      </c>
      <c r="W65" s="35" t="str">
        <f>IF('3c AA'!Z31="-","-",'3c AA'!Z31)</f>
        <v>-</v>
      </c>
      <c r="X65" s="27"/>
      <c r="Y65" s="35">
        <f>IF('3c AA'!AB31="-","-",'3c AA'!AB31)</f>
        <v>20.8615129236297</v>
      </c>
      <c r="Z65" s="35" t="str">
        <f>IF('3c AA'!AC31="-","-",'3c AA'!AC31)</f>
        <v>-</v>
      </c>
      <c r="AA65" s="35" t="str">
        <f>IF('3c AA'!AD31="-","-",'3c AA'!AD31)</f>
        <v>-</v>
      </c>
      <c r="AB65" s="35" t="str">
        <f>IF('3c AA'!AE31="-","-",'3c AA'!AE31)</f>
        <v>-</v>
      </c>
      <c r="AC65" s="35" t="str">
        <f>IF('3c AA'!AF31="-","-",'3c AA'!AF31)</f>
        <v>-</v>
      </c>
      <c r="AD65" s="25"/>
    </row>
    <row r="66" spans="1:30" s="26" customFormat="1" ht="11.25" customHeight="1" x14ac:dyDescent="0.15">
      <c r="A66" s="207"/>
      <c r="B66" s="123" t="s">
        <v>246</v>
      </c>
      <c r="C66" s="123" t="s">
        <v>183</v>
      </c>
      <c r="D66" s="121" t="s">
        <v>133</v>
      </c>
      <c r="E66" s="75"/>
      <c r="F66" s="27"/>
      <c r="G66" s="35">
        <f>IF('3d PC'!G19="-","-",'3d PC'!G19)</f>
        <v>68.550813167100358</v>
      </c>
      <c r="H66" s="35">
        <f>'3d PC'!H19</f>
        <v>68.530805582779863</v>
      </c>
      <c r="I66" s="35">
        <f>'3d PC'!I19</f>
        <v>83.599722442586042</v>
      </c>
      <c r="J66" s="35">
        <f>'3d PC'!J19</f>
        <v>83.522230042957943</v>
      </c>
      <c r="K66" s="35">
        <f>'3d PC'!K19</f>
        <v>88.901992529903438</v>
      </c>
      <c r="L66" s="35">
        <f>'3d PC'!L19</f>
        <v>89.21703490289589</v>
      </c>
      <c r="M66" s="35">
        <f>'3d PC'!M19</f>
        <v>103.1814234863363</v>
      </c>
      <c r="N66" s="35">
        <f>'3d PC'!N19</f>
        <v>103.2504146632336</v>
      </c>
      <c r="O66" s="27"/>
      <c r="P66" s="35">
        <f>'3d PC'!P19</f>
        <v>103.2504146632336</v>
      </c>
      <c r="Q66" s="35">
        <f>'3d PC'!Q19</f>
        <v>110.38159085908389</v>
      </c>
      <c r="R66" s="35">
        <f>'3d PC'!R19</f>
        <v>111.69228468957603</v>
      </c>
      <c r="S66" s="35">
        <f>'3d PC'!S19</f>
        <v>114.89110859099678</v>
      </c>
      <c r="T66" s="35">
        <f>'3d PC'!T19</f>
        <v>114.40723325319138</v>
      </c>
      <c r="U66" s="35">
        <f>'3d PC'!U19</f>
        <v>121.04034142400069</v>
      </c>
      <c r="V66" s="35">
        <f>'3d PC'!V19</f>
        <v>120.44939213964373</v>
      </c>
      <c r="W66" s="35">
        <f>'3d PC'!W19</f>
        <v>126.56135408710406</v>
      </c>
      <c r="X66" s="27"/>
      <c r="Y66" s="35">
        <f>'3d PC'!Y19</f>
        <v>125.48742132045453</v>
      </c>
      <c r="Z66" s="35" t="str">
        <f>'3d PC'!Z19</f>
        <v>-</v>
      </c>
      <c r="AA66" s="35" t="str">
        <f>'3d PC'!AA19</f>
        <v>-</v>
      </c>
      <c r="AB66" s="35" t="str">
        <f>'3d PC'!AB19</f>
        <v>-</v>
      </c>
      <c r="AC66" s="35" t="str">
        <f>'3d PC'!AC19</f>
        <v>-</v>
      </c>
      <c r="AD66" s="25"/>
    </row>
    <row r="67" spans="1:30" s="26" customFormat="1" ht="11.25" x14ac:dyDescent="0.15">
      <c r="A67" s="207"/>
      <c r="B67" s="123" t="s">
        <v>247</v>
      </c>
      <c r="C67" s="123" t="s">
        <v>184</v>
      </c>
      <c r="D67" s="121" t="s">
        <v>133</v>
      </c>
      <c r="E67" s="75"/>
      <c r="F67" s="27"/>
      <c r="G67" s="35">
        <f>IF('3e NC-Elec'!H33="-","-",'3e NC-Elec'!H33)</f>
        <v>118.14897952531841</v>
      </c>
      <c r="H67" s="35">
        <f>'3e NC-Elec'!I33</f>
        <v>118.88658758066497</v>
      </c>
      <c r="I67" s="35">
        <f>'3e NC-Elec'!J33</f>
        <v>137.4367438636757</v>
      </c>
      <c r="J67" s="35">
        <f>'3e NC-Elec'!K33</f>
        <v>136.88196315108098</v>
      </c>
      <c r="K67" s="35">
        <f>'3e NC-Elec'!L33</f>
        <v>128.90158599060413</v>
      </c>
      <c r="L67" s="35">
        <f>'3e NC-Elec'!M33</f>
        <v>129.78584092268272</v>
      </c>
      <c r="M67" s="35">
        <f>'3e NC-Elec'!N33</f>
        <v>129.922768407202</v>
      </c>
      <c r="N67" s="35">
        <f>'3e NC-Elec'!O33</f>
        <v>129.52809587222305</v>
      </c>
      <c r="O67" s="27"/>
      <c r="P67" s="35">
        <f>'3e NC-Elec'!Q33</f>
        <v>129.52809587222305</v>
      </c>
      <c r="Q67" s="35">
        <f>'3e NC-Elec'!R33</f>
        <v>133.31285824859731</v>
      </c>
      <c r="R67" s="35">
        <f>'3e NC-Elec'!S33</f>
        <v>135.06553441241385</v>
      </c>
      <c r="S67" s="35">
        <f>'3e NC-Elec'!T33</f>
        <v>129.52711479681824</v>
      </c>
      <c r="T67" s="35">
        <f>'3e NC-Elec'!U33</f>
        <v>133.0641900856418</v>
      </c>
      <c r="U67" s="35">
        <f>'3e NC-Elec'!V33</f>
        <v>145.66747692290497</v>
      </c>
      <c r="V67" s="35">
        <f>'3e NC-Elec'!W33</f>
        <v>145.71924219086378</v>
      </c>
      <c r="W67" s="35">
        <f>'3e NC-Elec'!X33</f>
        <v>194.24477040429935</v>
      </c>
      <c r="X67" s="27"/>
      <c r="Y67" s="35">
        <f>'3e NC-Elec'!Z33</f>
        <v>199.75750625574491</v>
      </c>
      <c r="Z67" s="35" t="str">
        <f>'3e NC-Elec'!AA33</f>
        <v>-</v>
      </c>
      <c r="AA67" s="35" t="str">
        <f>'3e NC-Elec'!AB33</f>
        <v>-</v>
      </c>
      <c r="AB67" s="35" t="str">
        <f>'3e NC-Elec'!AC33</f>
        <v>-</v>
      </c>
      <c r="AC67" s="35" t="str">
        <f>'3e NC-Elec'!AD33</f>
        <v>-</v>
      </c>
      <c r="AD67" s="25"/>
    </row>
    <row r="68" spans="1:30" s="26" customFormat="1" ht="11.25" x14ac:dyDescent="0.15">
      <c r="A68" s="207"/>
      <c r="B68" s="123" t="s">
        <v>248</v>
      </c>
      <c r="C68" s="123" t="s">
        <v>185</v>
      </c>
      <c r="D68" s="121" t="s">
        <v>133</v>
      </c>
      <c r="E68" s="75"/>
      <c r="F68" s="27"/>
      <c r="G68" s="35">
        <f>IF('3g CPIH'!C$17="-","-",'3h OC '!$E$8*('3g CPIH'!C$17/'3g CPIH'!$G$17))</f>
        <v>76.502677103718199</v>
      </c>
      <c r="H68" s="35">
        <f>IF('3g CPIH'!D$17="-","-",'3h OC '!$E$8*('3g CPIH'!D$17/'3g CPIH'!$G$17))</f>
        <v>76.655835616438353</v>
      </c>
      <c r="I68" s="35">
        <f>IF('3g CPIH'!E$17="-","-",'3h OC '!$E$8*('3g CPIH'!E$17/'3g CPIH'!$G$17))</f>
        <v>76.885573385518597</v>
      </c>
      <c r="J68" s="35">
        <f>IF('3g CPIH'!F$17="-","-",'3h OC '!$E$8*('3g CPIH'!F$17/'3g CPIH'!$G$17))</f>
        <v>77.345048923679059</v>
      </c>
      <c r="K68" s="35">
        <f>IF('3g CPIH'!G$17="-","-",'3h OC '!$E$8*('3g CPIH'!G$17/'3g CPIH'!$G$17))</f>
        <v>78.263999999999996</v>
      </c>
      <c r="L68" s="35">
        <f>IF('3g CPIH'!H$17="-","-",'3h OC '!$E$8*('3g CPIH'!H$17/'3g CPIH'!$G$17))</f>
        <v>79.259530332681024</v>
      </c>
      <c r="M68" s="35">
        <f>IF('3g CPIH'!I$17="-","-",'3h OC '!$E$8*('3g CPIH'!I$17/'3g CPIH'!$G$17))</f>
        <v>80.408219178082177</v>
      </c>
      <c r="N68" s="35">
        <f>IF('3g CPIH'!J$17="-","-",'3h OC '!$E$8*('3g CPIH'!J$17/'3g CPIH'!$G$17))</f>
        <v>81.097432485322898</v>
      </c>
      <c r="O68" s="27"/>
      <c r="P68" s="35">
        <f>IF('3g CPIH'!L$17="-","-",'3h OC '!$E$8*('3g CPIH'!L$17/'3g CPIH'!$G$17))</f>
        <v>81.097432485322898</v>
      </c>
      <c r="Q68" s="35">
        <f>IF('3g CPIH'!M$17="-","-",'3h OC '!$E$8*('3g CPIH'!M$17/'3g CPIH'!$G$17))</f>
        <v>82.016383561643835</v>
      </c>
      <c r="R68" s="35">
        <f>IF('3g CPIH'!N$17="-","-",'3h OC '!$E$8*('3g CPIH'!N$17/'3g CPIH'!$G$17))</f>
        <v>82.62901761252445</v>
      </c>
      <c r="S68" s="35">
        <f>IF('3g CPIH'!O$17="-","-",'3h OC '!$E$8*('3g CPIH'!O$17/'3g CPIH'!$G$17))</f>
        <v>83.088493150684926</v>
      </c>
      <c r="T68" s="35">
        <f>IF('3g CPIH'!P$17="-","-",'3h OC '!$E$8*('3g CPIH'!P$17/'3g CPIH'!$G$17))</f>
        <v>83.318230919765156</v>
      </c>
      <c r="U68" s="35">
        <f>IF('3g CPIH'!Q$17="-","-",'3h OC '!$E$8*('3g CPIH'!Q$17/'3g CPIH'!$G$17))</f>
        <v>83.777706457925632</v>
      </c>
      <c r="V68" s="35">
        <f>IF('3g CPIH'!R$17="-","-",'3h OC '!$E$8*('3g CPIH'!R$17/'3g CPIH'!$G$17))</f>
        <v>85.309291585127198</v>
      </c>
      <c r="W68" s="35">
        <f>IF('3g CPIH'!S$17="-","-",'3h OC '!$E$8*('3g CPIH'!S$17/'3g CPIH'!$G$17))</f>
        <v>87.836407045009793</v>
      </c>
      <c r="X68" s="27"/>
      <c r="Y68" s="35">
        <f>IF('3g CPIH'!U$17="-","-",'3h OC '!$E$8*('3g CPIH'!U$17/'3g CPIH'!$G$17))</f>
        <v>92.278003913894324</v>
      </c>
      <c r="Z68" s="35" t="str">
        <f>IF('3g CPIH'!V$17="-","-",'3h OC '!$E$8*('3g CPIH'!V$17/'3g CPIH'!$G$17))</f>
        <v>-</v>
      </c>
      <c r="AA68" s="35" t="str">
        <f>IF('3g CPIH'!W$17="-","-",'3h OC '!$E$8*('3g CPIH'!W$17/'3g CPIH'!$G$17))</f>
        <v>-</v>
      </c>
      <c r="AB68" s="35" t="str">
        <f>IF('3g CPIH'!X$17="-","-",'3h OC '!$E$8*('3g CPIH'!X$17/'3g CPIH'!$G$17))</f>
        <v>-</v>
      </c>
      <c r="AC68" s="35" t="str">
        <f>IF('3g CPIH'!Y$17="-","-",'3h OC '!$E$8*('3g CPIH'!Y$17/'3g CPIH'!$G$17))</f>
        <v>-</v>
      </c>
      <c r="AD68" s="25"/>
    </row>
    <row r="69" spans="1:30" s="26" customFormat="1" ht="11.25" x14ac:dyDescent="0.15">
      <c r="A69" s="207"/>
      <c r="B69" s="123" t="s">
        <v>248</v>
      </c>
      <c r="C69" s="123" t="s">
        <v>186</v>
      </c>
      <c r="D69" s="121" t="s">
        <v>133</v>
      </c>
      <c r="E69" s="75"/>
      <c r="F69" s="27"/>
      <c r="G69" s="35" t="s">
        <v>249</v>
      </c>
      <c r="H69" s="35" t="s">
        <v>249</v>
      </c>
      <c r="I69" s="35" t="s">
        <v>249</v>
      </c>
      <c r="J69" s="35" t="s">
        <v>249</v>
      </c>
      <c r="K69" s="35">
        <f>IF('3i SMNCC'!G$50="-","-",'3i SMNCC'!G$50)</f>
        <v>0</v>
      </c>
      <c r="L69" s="35">
        <f>IF('3i SMNCC'!H$50="-","-",'3i SMNCC'!H$50)</f>
        <v>-0.18995111249132623</v>
      </c>
      <c r="M69" s="35">
        <f>IF('3i SMNCC'!I$50="-","-",'3i SMNCC'!I$50)</f>
        <v>2.3898870370752556</v>
      </c>
      <c r="N69" s="35">
        <f>IF('3i SMNCC'!J$50="-","-",'3i SMNCC'!J$50)</f>
        <v>11.485481460604181</v>
      </c>
      <c r="O69" s="27"/>
      <c r="P69" s="35">
        <f>IF('3i SMNCC'!L$50="-","-",'3i SMNCC'!L$50)</f>
        <v>11.485481460604181</v>
      </c>
      <c r="Q69" s="35">
        <f>IF('3i SMNCC'!M$50="-","-",'3i SMNCC'!M$50)</f>
        <v>13.905095596481768</v>
      </c>
      <c r="R69" s="35">
        <f>IF('3i SMNCC'!N$50="-","-",'3i SMNCC'!N$50)</f>
        <v>14.008016342776511</v>
      </c>
      <c r="S69" s="35">
        <f>IF('3i SMNCC'!O$50="-","-",'3i SMNCC'!O$50)</f>
        <v>16.592254432324484</v>
      </c>
      <c r="T69" s="35">
        <f>IF('3i SMNCC'!P$50="-","-",'3i SMNCC'!P$50)</f>
        <v>16.855736391237045</v>
      </c>
      <c r="U69" s="35">
        <f>IF('3i SMNCC'!Q$50="-","-",'3i SMNCC'!Q$50)</f>
        <v>16.48610584262476</v>
      </c>
      <c r="V69" s="35">
        <f>IF('3i SMNCC'!R$50="-","-",'3i SMNCC'!R$50)</f>
        <v>16.529685824397358</v>
      </c>
      <c r="W69" s="35">
        <f>IF('3i SMNCC'!S$50="-","-",'3i SMNCC'!S$50)</f>
        <v>15.149258026029946</v>
      </c>
      <c r="X69" s="27"/>
      <c r="Y69" s="35">
        <f>IF('3i SMNCC'!U$50="-","-",'3i SMNCC'!U$50)</f>
        <v>16.072618119862021</v>
      </c>
      <c r="Z69" s="35" t="str">
        <f>IF('3i SMNCC'!V$50="-","-",'3i SMNCC'!V$50)</f>
        <v>-</v>
      </c>
      <c r="AA69" s="35" t="str">
        <f>IF('3i SMNCC'!W$50="-","-",'3i SMNCC'!W$50)</f>
        <v>-</v>
      </c>
      <c r="AB69" s="35" t="str">
        <f>IF('3i SMNCC'!X$50="-","-",'3i SMNCC'!X$50)</f>
        <v>-</v>
      </c>
      <c r="AC69" s="35" t="str">
        <f>IF('3i SMNCC'!Y$50="-","-",'3i SMNCC'!Y$50)</f>
        <v>-</v>
      </c>
      <c r="AD69" s="25"/>
    </row>
    <row r="70" spans="1:30" s="26" customFormat="1" ht="11.25" x14ac:dyDescent="0.15">
      <c r="A70" s="207"/>
      <c r="B70" s="123" t="s">
        <v>248</v>
      </c>
      <c r="C70" s="123" t="s">
        <v>187</v>
      </c>
      <c r="D70" s="121" t="s">
        <v>133</v>
      </c>
      <c r="E70" s="75"/>
      <c r="F70" s="27"/>
      <c r="G70" s="35">
        <f>IF('3g CPIH'!C$17="-","-",'3j PAAC PAP'!$G$8*('3g CPIH'!C$17/'3g CPIH'!$G$17))</f>
        <v>13.436452250489236</v>
      </c>
      <c r="H70" s="35">
        <f>IF('3g CPIH'!D$17="-","-",'3j PAAC PAP'!$G$8*('3g CPIH'!D$17/'3g CPIH'!$G$17))</f>
        <v>13.463352054794518</v>
      </c>
      <c r="I70" s="35">
        <f>IF('3g CPIH'!E$17="-","-",'3j PAAC PAP'!$G$8*('3g CPIH'!E$17/'3g CPIH'!$G$17))</f>
        <v>13.503701761252445</v>
      </c>
      <c r="J70" s="35">
        <f>IF('3g CPIH'!F$17="-","-",'3j PAAC PAP'!$G$8*('3g CPIH'!F$17/'3g CPIH'!$G$17))</f>
        <v>13.584401174168297</v>
      </c>
      <c r="K70" s="35">
        <f>IF('3g CPIH'!G$17="-","-",'3j PAAC PAP'!$G$8*('3g CPIH'!G$17/'3g CPIH'!$G$17))</f>
        <v>13.745799999999999</v>
      </c>
      <c r="L70" s="35">
        <f>IF('3g CPIH'!H$17="-","-",'3j PAAC PAP'!$G$8*('3g CPIH'!H$17/'3g CPIH'!$G$17))</f>
        <v>13.920648727984345</v>
      </c>
      <c r="M70" s="35">
        <f>IF('3g CPIH'!I$17="-","-",'3j PAAC PAP'!$G$8*('3g CPIH'!I$17/'3g CPIH'!$G$17))</f>
        <v>14.122397260273971</v>
      </c>
      <c r="N70" s="35">
        <f>IF('3g CPIH'!J$17="-","-",'3j PAAC PAP'!$G$8*('3g CPIH'!J$17/'3g CPIH'!$G$17))</f>
        <v>14.24344637964775</v>
      </c>
      <c r="O70" s="27"/>
      <c r="P70" s="35">
        <f>IF('3g CPIH'!L$17="-","-",'3j PAAC PAP'!$G$8*('3g CPIH'!L$17/'3g CPIH'!$G$17))</f>
        <v>14.24344637964775</v>
      </c>
      <c r="Q70" s="35">
        <f>IF('3g CPIH'!M$17="-","-",'3j PAAC PAP'!$G$8*('3g CPIH'!M$17/'3g CPIH'!$G$17))</f>
        <v>14.40484520547945</v>
      </c>
      <c r="R70" s="35">
        <f>IF('3g CPIH'!N$17="-","-",'3j PAAC PAP'!$G$8*('3g CPIH'!N$17/'3g CPIH'!$G$17))</f>
        <v>14.512444422700586</v>
      </c>
      <c r="S70" s="35">
        <f>IF('3g CPIH'!O$17="-","-",'3j PAAC PAP'!$G$8*('3g CPIH'!O$17/'3g CPIH'!$G$17))</f>
        <v>14.593143835616438</v>
      </c>
      <c r="T70" s="35">
        <f>IF('3g CPIH'!P$17="-","-",'3j PAAC PAP'!$G$8*('3g CPIH'!P$17/'3g CPIH'!$G$17))</f>
        <v>14.633493542074362</v>
      </c>
      <c r="U70" s="35">
        <f>IF('3g CPIH'!Q$17="-","-",'3j PAAC PAP'!$G$8*('3g CPIH'!Q$17/'3g CPIH'!$G$17))</f>
        <v>14.714192954990214</v>
      </c>
      <c r="V70" s="35">
        <f>IF('3g CPIH'!R$17="-","-",'3j PAAC PAP'!$G$8*('3g CPIH'!R$17/'3g CPIH'!$G$17))</f>
        <v>14.983190998043053</v>
      </c>
      <c r="W70" s="35">
        <f>IF('3g CPIH'!S$17="-","-",'3j PAAC PAP'!$G$8*('3g CPIH'!S$17/'3g CPIH'!$G$17))</f>
        <v>15.427037769080234</v>
      </c>
      <c r="X70" s="27"/>
      <c r="Y70" s="35">
        <f>IF('3g CPIH'!U$17="-","-",'3j PAAC PAP'!$G$8*('3g CPIH'!U$17/'3g CPIH'!$G$17))</f>
        <v>16.207132093933463</v>
      </c>
      <c r="Z70" s="35" t="str">
        <f>IF('3g CPIH'!V$17="-","-",'3j PAAC PAP'!$G$8*('3g CPIH'!V$17/'3g CPIH'!$G$17))</f>
        <v>-</v>
      </c>
      <c r="AA70" s="35" t="str">
        <f>IF('3g CPIH'!W$17="-","-",'3j PAAC PAP'!$G$8*('3g CPIH'!W$17/'3g CPIH'!$G$17))</f>
        <v>-</v>
      </c>
      <c r="AB70" s="35" t="str">
        <f>IF('3g CPIH'!X$17="-","-",'3j PAAC PAP'!$G$8*('3g CPIH'!X$17/'3g CPIH'!$G$17))</f>
        <v>-</v>
      </c>
      <c r="AC70" s="35" t="str">
        <f>IF('3g CPIH'!Y$17="-","-",'3j PAAC PAP'!$G$8*('3g CPIH'!Y$17/'3g CPIH'!$G$17))</f>
        <v>-</v>
      </c>
      <c r="AD70" s="25"/>
    </row>
    <row r="71" spans="1:30" s="26" customFormat="1" ht="11.25" customHeight="1" x14ac:dyDescent="0.15">
      <c r="A71" s="207"/>
      <c r="B71" s="123" t="s">
        <v>248</v>
      </c>
      <c r="C71" s="123" t="s">
        <v>188</v>
      </c>
      <c r="D71" s="121" t="s">
        <v>133</v>
      </c>
      <c r="E71" s="75"/>
      <c r="F71" s="27"/>
      <c r="G71" s="35">
        <f>IF(G63="-","-",SUM(G63:G69)*'3j PAAC PAP'!$G$26)</f>
        <v>26.331848118414197</v>
      </c>
      <c r="H71" s="35">
        <f>IF(H63="-","-",SUM(H63:H69)*'3j PAAC PAP'!$G$26)</f>
        <v>25.24063613612115</v>
      </c>
      <c r="I71" s="35">
        <f>IF(I63="-","-",SUM(I63:I69)*'3j PAAC PAP'!$G$26)</f>
        <v>26.416817119954452</v>
      </c>
      <c r="J71" s="35">
        <f>IF(J63="-","-",SUM(J63:J69)*'3j PAAC PAP'!$G$26)</f>
        <v>25.913347643792427</v>
      </c>
      <c r="K71" s="35">
        <f>IF(K63="-","-",SUM(K63:K69)*'3j PAAC PAP'!$G$26)</f>
        <v>27.826943923887882</v>
      </c>
      <c r="L71" s="35">
        <f>IF(L63="-","-",SUM(L63:L69)*'3j PAAC PAP'!$G$26)</f>
        <v>27.491292181280556</v>
      </c>
      <c r="M71" s="35">
        <f>IF(M63="-","-",SUM(M63:M69)*'3j PAAC PAP'!$G$26)</f>
        <v>30.098289388692702</v>
      </c>
      <c r="N71" s="35">
        <f>IF(N63="-","-",SUM(N63:N69)*'3j PAAC PAP'!$G$26)</f>
        <v>31.630034208433131</v>
      </c>
      <c r="O71" s="27"/>
      <c r="P71" s="35">
        <f>IF(P63="-","-",SUM(P63:P69)*'3j PAAC PAP'!$G$26)</f>
        <v>31.630034208433131</v>
      </c>
      <c r="Q71" s="35">
        <f>IF(Q63="-","-",SUM(Q63:Q69)*'3j PAAC PAP'!$G$26)</f>
        <v>34.949121463211355</v>
      </c>
      <c r="R71" s="35">
        <f>IF(R63="-","-",SUM(R63:R69)*'3j PAAC PAP'!$G$26)</f>
        <v>33.791433264847328</v>
      </c>
      <c r="S71" s="35">
        <f>IF(S63="-","-",SUM(S63:S69)*'3j PAAC PAP'!$G$26)</f>
        <v>33.626034386716874</v>
      </c>
      <c r="T71" s="35">
        <f>IF(T63="-","-",SUM(T63:T69)*'3j PAAC PAP'!$G$26)</f>
        <v>32.571384928011973</v>
      </c>
      <c r="U71" s="35">
        <f>IF(U63="-","-",SUM(U63:U69)*'3j PAAC PAP'!$G$26)</f>
        <v>35.836933397603715</v>
      </c>
      <c r="V71" s="35">
        <f>IF(V63="-","-",SUM(V63:V69)*'3j PAAC PAP'!$G$26)</f>
        <v>38.910983957346218</v>
      </c>
      <c r="W71" s="35">
        <f>IF(W63="-","-",SUM(W63:W69)*'3j PAAC PAP'!$G$26)</f>
        <v>55.487120737815147</v>
      </c>
      <c r="X71" s="27"/>
      <c r="Y71" s="35">
        <f>IF(Y63="-","-",SUM(Y63:Y69)*'3j PAAC PAP'!$G$26)</f>
        <v>94.957215803544216</v>
      </c>
      <c r="Z71" s="35" t="str">
        <f>IF(Z63="-","-",SUM(Z63:Z69)*'3j PAAC PAP'!$G$26)</f>
        <v>-</v>
      </c>
      <c r="AA71" s="35" t="str">
        <f>IF(AA63="-","-",SUM(AA63:AA69)*'3j PAAC PAP'!$G$26)</f>
        <v>-</v>
      </c>
      <c r="AB71" s="35" t="str">
        <f>IF(AB63="-","-",SUM(AB63:AB69)*'3j PAAC PAP'!$G$26)</f>
        <v>-</v>
      </c>
      <c r="AC71" s="35" t="str">
        <f>IF(AC63="-","-",SUM(AC63:AC69)*'3j PAAC PAP'!$G$26)</f>
        <v>-</v>
      </c>
      <c r="AD71" s="25"/>
    </row>
    <row r="72" spans="1:30" s="26" customFormat="1" ht="11.25" customHeight="1" x14ac:dyDescent="0.15">
      <c r="A72" s="207"/>
      <c r="B72" s="123" t="s">
        <v>189</v>
      </c>
      <c r="C72" s="123" t="s">
        <v>250</v>
      </c>
      <c r="D72" s="121" t="s">
        <v>133</v>
      </c>
      <c r="E72" s="75"/>
      <c r="F72" s="27"/>
      <c r="G72" s="35">
        <f>IF(G63="-","-",SUM(G63:G71)*'3k EBIT'!$E$8)</f>
        <v>9.5153065928780638</v>
      </c>
      <c r="H72" s="35">
        <f>IF(H63="-","-",SUM(H63:H71)*'3k EBIT'!$E$8)</f>
        <v>9.1322904143985379</v>
      </c>
      <c r="I72" s="35">
        <f>IF(I63="-","-",SUM(I63:I71)*'3k EBIT'!$E$8)</f>
        <v>9.5464738292679812</v>
      </c>
      <c r="J72" s="35">
        <f>IF(J63="-","-",SUM(J63:J71)*'3k EBIT'!$E$8)</f>
        <v>9.3710782930836238</v>
      </c>
      <c r="K72" s="35">
        <f>IF(K63="-","-",SUM(K63:K71)*'3k EBIT'!$E$8)</f>
        <v>10.046791554852179</v>
      </c>
      <c r="L72" s="35">
        <f>IF(L63="-","-",SUM(L63:L71)*'3k EBIT'!$E$8)</f>
        <v>9.9322037699126486</v>
      </c>
      <c r="M72" s="35">
        <f>IF(M63="-","-",SUM(M63:M71)*'3k EBIT'!$E$8)</f>
        <v>10.852413803175084</v>
      </c>
      <c r="N72" s="35">
        <f>IF(N63="-","-",SUM(N63:N71)*'3k EBIT'!$E$8)</f>
        <v>11.393133125185628</v>
      </c>
      <c r="O72" s="27"/>
      <c r="P72" s="35">
        <f>IF(P63="-","-",SUM(P63:P71)*'3k EBIT'!$E$8)</f>
        <v>11.393133125185628</v>
      </c>
      <c r="Q72" s="35">
        <f>IF(Q63="-","-",SUM(Q63:Q71)*'3k EBIT'!$E$8)</f>
        <v>12.562845761139938</v>
      </c>
      <c r="R72" s="35">
        <f>IF(R63="-","-",SUM(R63:R71)*'3k EBIT'!$E$8)</f>
        <v>12.158027631135747</v>
      </c>
      <c r="S72" s="35">
        <f>IF(S63="-","-",SUM(S63:S71)*'3k EBIT'!$E$8)</f>
        <v>12.101456524895449</v>
      </c>
      <c r="T72" s="35">
        <f>IF(T63="-","-",SUM(T63:T71)*'3k EBIT'!$E$8)</f>
        <v>11.731551772441629</v>
      </c>
      <c r="U72" s="35">
        <f>IF(U63="-","-",SUM(U63:U71)*'3k EBIT'!$E$8)</f>
        <v>12.880883708746008</v>
      </c>
      <c r="V72" s="35">
        <f>IF(V63="-","-",SUM(V63:V71)*'3k EBIT'!$E$8)</f>
        <v>13.966555280942053</v>
      </c>
      <c r="W72" s="35">
        <f>IF(W63="-","-",SUM(W63:W71)*'3k EBIT'!$E$8)</f>
        <v>19.801301672347432</v>
      </c>
      <c r="X72" s="27"/>
      <c r="Y72" s="35">
        <f>IF(Y63="-","-",SUM(Y63:Y71)*'3k EBIT'!$E$8)</f>
        <v>33.689286717552612</v>
      </c>
      <c r="Z72" s="35" t="str">
        <f>IF(Z63="-","-",SUM(Z63:Z71)*'3k EBIT'!$E$8)</f>
        <v>-</v>
      </c>
      <c r="AA72" s="35" t="str">
        <f>IF(AA63="-","-",SUM(AA63:AA71)*'3k EBIT'!$E$8)</f>
        <v>-</v>
      </c>
      <c r="AB72" s="35" t="str">
        <f>IF(AB63="-","-",SUM(AB63:AB71)*'3k EBIT'!$E$8)</f>
        <v>-</v>
      </c>
      <c r="AC72" s="35" t="str">
        <f>IF(AC63="-","-",SUM(AC63:AC71)*'3k EBIT'!$E$8)</f>
        <v>-</v>
      </c>
      <c r="AD72" s="25"/>
    </row>
    <row r="73" spans="1:30" s="26" customFormat="1" ht="11.25" customHeight="1" x14ac:dyDescent="0.15">
      <c r="A73" s="207"/>
      <c r="B73" s="123" t="s">
        <v>251</v>
      </c>
      <c r="C73" s="158" t="s">
        <v>252</v>
      </c>
      <c r="D73" s="121" t="s">
        <v>133</v>
      </c>
      <c r="E73" s="116"/>
      <c r="F73" s="27"/>
      <c r="G73" s="35">
        <f>IF(G63="-","-",SUM(G63:G66,G68:G72)*'3l HAP'!$E$9)</f>
        <v>5.6024727003751442</v>
      </c>
      <c r="H73" s="35">
        <f>IF(H63="-","-",SUM(H63:H66,H68:H72)*'3l HAP'!$E$9)</f>
        <v>5.296529299109026</v>
      </c>
      <c r="I73" s="35">
        <f>IF(I63="-","-",SUM(I63:I66,I68:I72)*'3l HAP'!$E$9)</f>
        <v>5.3440973489867751</v>
      </c>
      <c r="J73" s="35">
        <f>IF(J63="-","-",SUM(J63:J66,J68:J72)*'3l HAP'!$E$9)</f>
        <v>5.217063841580373</v>
      </c>
      <c r="K73" s="35">
        <f>IF(K63="-","-",SUM(K63:K66,K68:K72)*'3l HAP'!$E$9)</f>
        <v>5.8545947424909572</v>
      </c>
      <c r="L73" s="35">
        <f>IF(L63="-","-",SUM(L63:L66,L68:L72)*'3l HAP'!$E$9)</f>
        <v>5.7533494678025043</v>
      </c>
      <c r="M73" s="35">
        <f>IF(M63="-","-",SUM(M63:M66,M68:M72)*'3l HAP'!$E$9)</f>
        <v>6.4604388983976655</v>
      </c>
      <c r="N73" s="35">
        <f>IF(N63="-","-",SUM(N63:N66,N68:N72)*'3l HAP'!$E$9)</f>
        <v>6.8828840528536475</v>
      </c>
      <c r="O73" s="27"/>
      <c r="P73" s="35">
        <f>IF(P63="-","-",SUM(P63:P66,P68:P72)*'3l HAP'!$E$9)</f>
        <v>6.8828840528536475</v>
      </c>
      <c r="Q73" s="35">
        <f>IF(Q63="-","-",SUM(Q63:Q66,Q68:Q72)*'3l HAP'!$E$9)</f>
        <v>7.7288269063310837</v>
      </c>
      <c r="R73" s="35">
        <f>IF(R63="-","-",SUM(R63:R66,R68:R72)*'3l HAP'!$E$9)</f>
        <v>7.3912217749717337</v>
      </c>
      <c r="S73" s="35">
        <f>IF(S63="-","-",SUM(S63:S66,S68:S72)*'3l HAP'!$E$9)</f>
        <v>7.4287172910715435</v>
      </c>
      <c r="T73" s="35">
        <f>IF(T63="-","-",SUM(T63:T66,T68:T72)*'3l HAP'!$E$9)</f>
        <v>7.0918902747322443</v>
      </c>
      <c r="U73" s="35">
        <f>IF(U63="-","-",SUM(U63:U66,U68:U72)*'3l HAP'!$E$9)</f>
        <v>7.7930161799818904</v>
      </c>
      <c r="V73" s="35">
        <f>IF(V63="-","-",SUM(V63:V66,V68:V72)*'3l HAP'!$E$9)</f>
        <v>8.628853596426465</v>
      </c>
      <c r="W73" s="35">
        <f>IF(W63="-","-",SUM(W63:W66,W68:W72)*'3l HAP'!$E$9)</f>
        <v>12.414522213165728</v>
      </c>
      <c r="X73" s="27"/>
      <c r="Y73" s="35">
        <f>IF(Y63="-","-",SUM(Y63:Y66,Y68:Y72)*'3l HAP'!$E$9)</f>
        <v>23.035594724367094</v>
      </c>
      <c r="Z73" s="35" t="str">
        <f>IF(Z63="-","-",SUM(Z63:Z66,Z68:Z72)*'3l HAP'!$E$9)</f>
        <v>-</v>
      </c>
      <c r="AA73" s="35" t="str">
        <f>IF(AA63="-","-",SUM(AA63:AA66,AA68:AA72)*'3l HAP'!$E$9)</f>
        <v>-</v>
      </c>
      <c r="AB73" s="35" t="str">
        <f>IF(AB63="-","-",SUM(AB63:AB66,AB68:AB72)*'3l HAP'!$E$9)</f>
        <v>-</v>
      </c>
      <c r="AC73" s="35" t="str">
        <f>IF(AC63="-","-",SUM(AC63:AC66,AC68:AC72)*'3l HAP'!$E$9)</f>
        <v>-</v>
      </c>
      <c r="AD73" s="25"/>
    </row>
    <row r="74" spans="1:30" s="26" customFormat="1" ht="11.25" customHeight="1" x14ac:dyDescent="0.15">
      <c r="A74" s="207"/>
      <c r="B74" s="123" t="s">
        <v>253</v>
      </c>
      <c r="C74" s="123" t="str">
        <f>B74&amp;"_"&amp;D74</f>
        <v>Total_Midlands</v>
      </c>
      <c r="D74" s="121" t="s">
        <v>133</v>
      </c>
      <c r="E74" s="75"/>
      <c r="F74" s="27"/>
      <c r="G74" s="35">
        <f t="shared" ref="G74:N74" si="12">IF(G63="-","-",SUM(G63:G73))</f>
        <v>506.40787599286409</v>
      </c>
      <c r="H74" s="35">
        <f t="shared" si="12"/>
        <v>485.94319468245317</v>
      </c>
      <c r="I74" s="35">
        <f t="shared" si="12"/>
        <v>507.78988082653962</v>
      </c>
      <c r="J74" s="35">
        <f t="shared" si="12"/>
        <v>498.43150712245949</v>
      </c>
      <c r="K74" s="35">
        <f t="shared" si="12"/>
        <v>534.63287921618758</v>
      </c>
      <c r="L74" s="35">
        <f t="shared" si="12"/>
        <v>528.50070038314323</v>
      </c>
      <c r="M74" s="35">
        <f t="shared" si="12"/>
        <v>577.63987682254981</v>
      </c>
      <c r="N74" s="35">
        <f t="shared" si="12"/>
        <v>606.52122190674788</v>
      </c>
      <c r="O74" s="27"/>
      <c r="P74" s="35">
        <f t="shared" ref="P74:W74" si="13">IF(P63="-","-",SUM(P63:P73))</f>
        <v>606.52122190674788</v>
      </c>
      <c r="Q74" s="35">
        <f t="shared" si="13"/>
        <v>668.93096227610056</v>
      </c>
      <c r="R74" s="35">
        <f t="shared" si="13"/>
        <v>647.28714857668513</v>
      </c>
      <c r="S74" s="35">
        <f t="shared" si="13"/>
        <v>644.34721867839198</v>
      </c>
      <c r="T74" s="35">
        <f t="shared" si="13"/>
        <v>624.54172852185525</v>
      </c>
      <c r="U74" s="35">
        <f t="shared" si="13"/>
        <v>685.73398398342056</v>
      </c>
      <c r="V74" s="35">
        <f t="shared" si="13"/>
        <v>743.71040686074593</v>
      </c>
      <c r="W74" s="35">
        <f t="shared" si="13"/>
        <v>1054.58786396954</v>
      </c>
      <c r="X74" s="27"/>
      <c r="Y74" s="35">
        <f t="shared" ref="Y74:AC74" si="14">IF(Y63="-","-",SUM(Y63:Y73))</f>
        <v>1796.1552158880481</v>
      </c>
      <c r="Z74" s="35" t="str">
        <f t="shared" si="14"/>
        <v>-</v>
      </c>
      <c r="AA74" s="35" t="str">
        <f t="shared" si="14"/>
        <v>-</v>
      </c>
      <c r="AB74" s="35" t="str">
        <f t="shared" si="14"/>
        <v>-</v>
      </c>
      <c r="AC74" s="35" t="str">
        <f t="shared" si="14"/>
        <v>-</v>
      </c>
      <c r="AD74" s="25"/>
    </row>
    <row r="75" spans="1:30" s="26" customFormat="1" ht="11.25" customHeight="1" x14ac:dyDescent="0.15">
      <c r="A75" s="207"/>
      <c r="B75" s="120" t="s">
        <v>244</v>
      </c>
      <c r="C75" s="120" t="s">
        <v>180</v>
      </c>
      <c r="D75" s="122" t="s">
        <v>123</v>
      </c>
      <c r="E75" s="119"/>
      <c r="F75" s="27"/>
      <c r="G75" s="117">
        <f>IF('3a DF'!H124="-","-",'3a DF'!H124)</f>
        <v>189.78474348385225</v>
      </c>
      <c r="H75" s="117">
        <f>'3a DF'!I124</f>
        <v>170.01474348385224</v>
      </c>
      <c r="I75" s="117">
        <f>'3a DF'!J124</f>
        <v>156.03794291100459</v>
      </c>
      <c r="J75" s="117">
        <f>'3a DF'!K124</f>
        <v>147.51571843591509</v>
      </c>
      <c r="K75" s="117">
        <f>'3a DF'!L124</f>
        <v>179.09899005927295</v>
      </c>
      <c r="L75" s="117">
        <f>'3a DF'!M124</f>
        <v>171.37221526557448</v>
      </c>
      <c r="M75" s="117">
        <f>'3a DF'!N124</f>
        <v>186.28730003107535</v>
      </c>
      <c r="N75" s="117">
        <f>'3a DF'!O124</f>
        <v>203.45459725724749</v>
      </c>
      <c r="O75" s="27"/>
      <c r="P75" s="117">
        <f>'3a DF'!Q124</f>
        <v>203.45459725724749</v>
      </c>
      <c r="Q75" s="117">
        <f>'3a DF'!R124</f>
        <v>240.24874591502436</v>
      </c>
      <c r="R75" s="117">
        <f>'3a DF'!S124</f>
        <v>217.12511248195929</v>
      </c>
      <c r="S75" s="117">
        <f>'3a DF'!T124</f>
        <v>208.84491194050406</v>
      </c>
      <c r="T75" s="117">
        <f>'3a DF'!U124</f>
        <v>182.34486057099451</v>
      </c>
      <c r="U75" s="117">
        <f>'3a DF'!V124</f>
        <v>215.76800459501277</v>
      </c>
      <c r="V75" s="117">
        <f>'3a DF'!W124</f>
        <v>270.75035584291334</v>
      </c>
      <c r="W75" s="117">
        <f>'3a DF'!X124</f>
        <v>503.04764179454031</v>
      </c>
      <c r="X75" s="27"/>
      <c r="Y75" s="117">
        <f>'3a DF'!Z124</f>
        <v>1127.4835755472093</v>
      </c>
      <c r="Z75" s="117" t="str">
        <f>'3a DF'!AA124</f>
        <v>-</v>
      </c>
      <c r="AA75" s="117" t="str">
        <f>'3a DF'!AB124</f>
        <v>-</v>
      </c>
      <c r="AB75" s="117" t="str">
        <f>'3a DF'!AC124</f>
        <v>-</v>
      </c>
      <c r="AC75" s="117" t="str">
        <f>'3a DF'!AD124</f>
        <v>-</v>
      </c>
      <c r="AD75" s="25"/>
    </row>
    <row r="76" spans="1:30" s="26" customFormat="1" ht="11.25" customHeight="1" x14ac:dyDescent="0.15">
      <c r="A76" s="207"/>
      <c r="B76" s="120" t="s">
        <v>244</v>
      </c>
      <c r="C76" s="120" t="s">
        <v>181</v>
      </c>
      <c r="D76" s="122" t="s">
        <v>123</v>
      </c>
      <c r="E76" s="119"/>
      <c r="F76" s="27"/>
      <c r="G76" s="117">
        <f>IF('3b CM'!G19="-","-",'3b CM'!G19)</f>
        <v>5.6256662357449895E-2</v>
      </c>
      <c r="H76" s="117">
        <f>'3b CM'!H19</f>
        <v>8.4384993536174846E-2</v>
      </c>
      <c r="I76" s="117">
        <f>'3b CM'!I19</f>
        <v>0.26571917124428224</v>
      </c>
      <c r="J76" s="117">
        <f>'3b CM'!J19</f>
        <v>0.2702231630110728</v>
      </c>
      <c r="K76" s="117">
        <f>'3b CM'!K19</f>
        <v>3.4706905227218496</v>
      </c>
      <c r="L76" s="117">
        <f>'3b CM'!L19</f>
        <v>3.3669205135705971</v>
      </c>
      <c r="M76" s="117">
        <f>'3b CM'!M19</f>
        <v>11.48998299740572</v>
      </c>
      <c r="N76" s="117">
        <f>'3b CM'!N19</f>
        <v>10.922704668645167</v>
      </c>
      <c r="O76" s="27"/>
      <c r="P76" s="117">
        <f>'3b CM'!P19</f>
        <v>10.922704668645167</v>
      </c>
      <c r="Q76" s="117">
        <f>'3b CM'!Q19</f>
        <v>14.558987946385416</v>
      </c>
      <c r="R76" s="117">
        <f>'3b CM'!R19</f>
        <v>14.492465736914953</v>
      </c>
      <c r="S76" s="117">
        <f>'3b CM'!S19</f>
        <v>17.181194828314531</v>
      </c>
      <c r="T76" s="117">
        <f>'3b CM'!T19</f>
        <v>18.214025568489518</v>
      </c>
      <c r="U76" s="117">
        <f>'3b CM'!U19</f>
        <v>13.849815370689248</v>
      </c>
      <c r="V76" s="117">
        <f>'3b CM'!V19</f>
        <v>14.205043940538802</v>
      </c>
      <c r="W76" s="117">
        <f>'3b CM'!W19</f>
        <v>8.9335569638307746</v>
      </c>
      <c r="X76" s="27"/>
      <c r="Y76" s="117">
        <f>'3b CM'!Y19</f>
        <v>11.318349458764127</v>
      </c>
      <c r="Z76" s="117" t="str">
        <f>'3b CM'!Z19</f>
        <v>-</v>
      </c>
      <c r="AA76" s="117" t="str">
        <f>'3b CM'!AA19</f>
        <v>-</v>
      </c>
      <c r="AB76" s="117" t="str">
        <f>'3b CM'!AB19</f>
        <v>-</v>
      </c>
      <c r="AC76" s="117" t="str">
        <f>'3b CM'!AC19</f>
        <v>-</v>
      </c>
      <c r="AD76" s="25"/>
    </row>
    <row r="77" spans="1:30" s="26" customFormat="1" ht="11.25" x14ac:dyDescent="0.15">
      <c r="A77" s="207"/>
      <c r="B77" s="120" t="s">
        <v>245</v>
      </c>
      <c r="C77" s="120" t="s">
        <v>182</v>
      </c>
      <c r="D77" s="122" t="s">
        <v>123</v>
      </c>
      <c r="E77" s="119"/>
      <c r="F77" s="27"/>
      <c r="G77" s="117" t="str">
        <f>IF('3c AA'!J32="-","-",'3c AA'!J32)</f>
        <v>-</v>
      </c>
      <c r="H77" s="117" t="str">
        <f>IF('3c AA'!K32="-","-",'3c AA'!K32)</f>
        <v>-</v>
      </c>
      <c r="I77" s="117" t="str">
        <f>IF('3c AA'!L32="-","-",'3c AA'!L32)</f>
        <v>-</v>
      </c>
      <c r="J77" s="117" t="str">
        <f>IF('3c AA'!M32="-","-",'3c AA'!M32)</f>
        <v>-</v>
      </c>
      <c r="K77" s="117" t="str">
        <f>IF('3c AA'!N32="-","-",'3c AA'!N32)</f>
        <v>-</v>
      </c>
      <c r="L77" s="117" t="str">
        <f>IF('3c AA'!O32="-","-",'3c AA'!O32)</f>
        <v>-</v>
      </c>
      <c r="M77" s="117" t="str">
        <f>IF('3c AA'!P32="-","-",'3c AA'!P32)</f>
        <v>-</v>
      </c>
      <c r="N77" s="117" t="str">
        <f>IF('3c AA'!Q32="-","-",'3c AA'!Q32)</f>
        <v>-</v>
      </c>
      <c r="O77" s="27"/>
      <c r="P77" s="117" t="str">
        <f>IF('3c AA'!S32="-","-",'3c AA'!S32)</f>
        <v>-</v>
      </c>
      <c r="Q77" s="117" t="str">
        <f>IF('3c AA'!T32="-","-",'3c AA'!T32)</f>
        <v>-</v>
      </c>
      <c r="R77" s="117" t="str">
        <f>IF('3c AA'!U32="-","-",'3c AA'!U32)</f>
        <v>-</v>
      </c>
      <c r="S77" s="117" t="str">
        <f>IF('3c AA'!V32="-","-",'3c AA'!V32)</f>
        <v>-</v>
      </c>
      <c r="T77" s="117">
        <f>IF('3c AA'!W32="-","-",'3c AA'!W32)</f>
        <v>4.5066764067244529</v>
      </c>
      <c r="U77" s="117">
        <f>IF('3c AA'!X32="-","-",'3c AA'!X32)</f>
        <v>9.9756950960531068</v>
      </c>
      <c r="V77" s="117">
        <f>IF('3c AA'!Y32="-","-",'3c AA'!Y32)</f>
        <v>4.43</v>
      </c>
      <c r="W77" s="117" t="str">
        <f>IF('3c AA'!Z32="-","-",'3c AA'!Z32)</f>
        <v>-</v>
      </c>
      <c r="X77" s="27"/>
      <c r="Y77" s="117">
        <f>IF('3c AA'!AB32="-","-",'3c AA'!AB32)</f>
        <v>20.243837159985176</v>
      </c>
      <c r="Z77" s="117" t="str">
        <f>IF('3c AA'!AC32="-","-",'3c AA'!AC32)</f>
        <v>-</v>
      </c>
      <c r="AA77" s="117" t="str">
        <f>IF('3c AA'!AD32="-","-",'3c AA'!AD32)</f>
        <v>-</v>
      </c>
      <c r="AB77" s="117" t="str">
        <f>IF('3c AA'!AE32="-","-",'3c AA'!AE32)</f>
        <v>-</v>
      </c>
      <c r="AC77" s="117" t="str">
        <f>IF('3c AA'!AF32="-","-",'3c AA'!AF32)</f>
        <v>-</v>
      </c>
      <c r="AD77" s="25"/>
    </row>
    <row r="78" spans="1:30" s="26" customFormat="1" ht="11.25" x14ac:dyDescent="0.15">
      <c r="A78" s="207"/>
      <c r="B78" s="120" t="s">
        <v>246</v>
      </c>
      <c r="C78" s="120" t="s">
        <v>183</v>
      </c>
      <c r="D78" s="122" t="s">
        <v>123</v>
      </c>
      <c r="E78" s="119"/>
      <c r="F78" s="27"/>
      <c r="G78" s="117">
        <f>IF('3d PC'!G20="-","-",'3d PC'!G20)</f>
        <v>68.556725848640852</v>
      </c>
      <c r="H78" s="117">
        <f>'3d PC'!H20</f>
        <v>68.536623446233506</v>
      </c>
      <c r="I78" s="117">
        <f>'3d PC'!I20</f>
        <v>83.605679934762563</v>
      </c>
      <c r="J78" s="117">
        <f>'3d PC'!J20</f>
        <v>83.528445635540479</v>
      </c>
      <c r="K78" s="117">
        <f>'3d PC'!K20</f>
        <v>88.908320003152454</v>
      </c>
      <c r="L78" s="117">
        <f>'3d PC'!L20</f>
        <v>89.223247001911744</v>
      </c>
      <c r="M78" s="117">
        <f>'3d PC'!M20</f>
        <v>103.18595324217736</v>
      </c>
      <c r="N78" s="117">
        <f>'3d PC'!N20</f>
        <v>103.25504402215726</v>
      </c>
      <c r="O78" s="27"/>
      <c r="P78" s="117">
        <f>'3d PC'!P20</f>
        <v>103.25504402215726</v>
      </c>
      <c r="Q78" s="117">
        <f>'3d PC'!Q20</f>
        <v>110.38189529315571</v>
      </c>
      <c r="R78" s="117">
        <f>'3d PC'!R20</f>
        <v>111.69260010496798</v>
      </c>
      <c r="S78" s="117">
        <f>'3d PC'!S20</f>
        <v>114.88427922557452</v>
      </c>
      <c r="T78" s="117">
        <f>'3d PC'!T20</f>
        <v>114.39954261523624</v>
      </c>
      <c r="U78" s="117">
        <f>'3d PC'!U20</f>
        <v>121.02891942338647</v>
      </c>
      <c r="V78" s="117">
        <f>'3d PC'!V20</f>
        <v>120.43876818656001</v>
      </c>
      <c r="W78" s="117">
        <f>'3d PC'!W20</f>
        <v>126.54810698331491</v>
      </c>
      <c r="X78" s="27"/>
      <c r="Y78" s="117">
        <f>'3d PC'!Y20</f>
        <v>125.47467603569308</v>
      </c>
      <c r="Z78" s="117" t="str">
        <f>'3d PC'!Z20</f>
        <v>-</v>
      </c>
      <c r="AA78" s="117" t="str">
        <f>'3d PC'!AA20</f>
        <v>-</v>
      </c>
      <c r="AB78" s="117" t="str">
        <f>'3d PC'!AB20</f>
        <v>-</v>
      </c>
      <c r="AC78" s="117" t="str">
        <f>'3d PC'!AC20</f>
        <v>-</v>
      </c>
      <c r="AD78" s="25"/>
    </row>
    <row r="79" spans="1:30" s="26" customFormat="1" ht="11.25" x14ac:dyDescent="0.15">
      <c r="A79" s="207"/>
      <c r="B79" s="120" t="s">
        <v>247</v>
      </c>
      <c r="C79" s="120" t="s">
        <v>184</v>
      </c>
      <c r="D79" s="122" t="s">
        <v>123</v>
      </c>
      <c r="E79" s="119"/>
      <c r="F79" s="27"/>
      <c r="G79" s="117">
        <f>IF('3e NC-Elec'!H34="-","-",'3e NC-Elec'!H34)</f>
        <v>129.24659664648567</v>
      </c>
      <c r="H79" s="117">
        <f>'3e NC-Elec'!I34</f>
        <v>129.99016388228577</v>
      </c>
      <c r="I79" s="117">
        <f>'3e NC-Elec'!J34</f>
        <v>144.63173392265401</v>
      </c>
      <c r="J79" s="117">
        <f>'3e NC-Elec'!K34</f>
        <v>144.07247110285542</v>
      </c>
      <c r="K79" s="117">
        <f>'3e NC-Elec'!L34</f>
        <v>133.80344450903061</v>
      </c>
      <c r="L79" s="117">
        <f>'3e NC-Elec'!M34</f>
        <v>134.6948433906214</v>
      </c>
      <c r="M79" s="117">
        <f>'3e NC-Elec'!N34</f>
        <v>125.52748304179777</v>
      </c>
      <c r="N79" s="117">
        <f>'3e NC-Elec'!O34</f>
        <v>125.13757098098418</v>
      </c>
      <c r="O79" s="27"/>
      <c r="P79" s="117">
        <f>'3e NC-Elec'!Q34</f>
        <v>125.13757098098418</v>
      </c>
      <c r="Q79" s="117">
        <f>'3e NC-Elec'!R34</f>
        <v>132.64000379353573</v>
      </c>
      <c r="R79" s="117">
        <f>'3e NC-Elec'!S34</f>
        <v>134.26488530239789</v>
      </c>
      <c r="S79" s="117">
        <f>'3e NC-Elec'!T34</f>
        <v>138.11137129961392</v>
      </c>
      <c r="T79" s="117">
        <f>'3e NC-Elec'!U34</f>
        <v>141.39593788625712</v>
      </c>
      <c r="U79" s="117">
        <f>'3e NC-Elec'!V34</f>
        <v>149.2381412376856</v>
      </c>
      <c r="V79" s="117">
        <f>'3e NC-Elec'!W34</f>
        <v>149.27322576471568</v>
      </c>
      <c r="W79" s="117">
        <f>'3e NC-Elec'!X34</f>
        <v>190.51790131943471</v>
      </c>
      <c r="X79" s="27"/>
      <c r="Y79" s="117">
        <f>'3e NC-Elec'!Z34</f>
        <v>195.72684450509524</v>
      </c>
      <c r="Z79" s="117" t="str">
        <f>'3e NC-Elec'!AA34</f>
        <v>-</v>
      </c>
      <c r="AA79" s="117" t="str">
        <f>'3e NC-Elec'!AB34</f>
        <v>-</v>
      </c>
      <c r="AB79" s="117" t="str">
        <f>'3e NC-Elec'!AC34</f>
        <v>-</v>
      </c>
      <c r="AC79" s="117" t="str">
        <f>'3e NC-Elec'!AD34</f>
        <v>-</v>
      </c>
      <c r="AD79" s="25"/>
    </row>
    <row r="80" spans="1:30" s="26" customFormat="1" ht="11.25" x14ac:dyDescent="0.15">
      <c r="A80" s="207"/>
      <c r="B80" s="120" t="s">
        <v>248</v>
      </c>
      <c r="C80" s="120" t="s">
        <v>185</v>
      </c>
      <c r="D80" s="122" t="s">
        <v>123</v>
      </c>
      <c r="E80" s="119"/>
      <c r="F80" s="27"/>
      <c r="G80" s="117">
        <f>IF('3g CPIH'!C$17="-","-",'3h OC '!$E$8*('3g CPIH'!C$17/'3g CPIH'!$G$17))</f>
        <v>76.502677103718199</v>
      </c>
      <c r="H80" s="117">
        <f>IF('3g CPIH'!D$17="-","-",'3h OC '!$E$8*('3g CPIH'!D$17/'3g CPIH'!$G$17))</f>
        <v>76.655835616438353</v>
      </c>
      <c r="I80" s="117">
        <f>IF('3g CPIH'!E$17="-","-",'3h OC '!$E$8*('3g CPIH'!E$17/'3g CPIH'!$G$17))</f>
        <v>76.885573385518597</v>
      </c>
      <c r="J80" s="117">
        <f>IF('3g CPIH'!F$17="-","-",'3h OC '!$E$8*('3g CPIH'!F$17/'3g CPIH'!$G$17))</f>
        <v>77.345048923679059</v>
      </c>
      <c r="K80" s="117">
        <f>IF('3g CPIH'!G$17="-","-",'3h OC '!$E$8*('3g CPIH'!G$17/'3g CPIH'!$G$17))</f>
        <v>78.263999999999996</v>
      </c>
      <c r="L80" s="117">
        <f>IF('3g CPIH'!H$17="-","-",'3h OC '!$E$8*('3g CPIH'!H$17/'3g CPIH'!$G$17))</f>
        <v>79.259530332681024</v>
      </c>
      <c r="M80" s="117">
        <f>IF('3g CPIH'!I$17="-","-",'3h OC '!$E$8*('3g CPIH'!I$17/'3g CPIH'!$G$17))</f>
        <v>80.408219178082177</v>
      </c>
      <c r="N80" s="117">
        <f>IF('3g CPIH'!J$17="-","-",'3h OC '!$E$8*('3g CPIH'!J$17/'3g CPIH'!$G$17))</f>
        <v>81.097432485322898</v>
      </c>
      <c r="O80" s="27"/>
      <c r="P80" s="117">
        <f>IF('3g CPIH'!L$17="-","-",'3h OC '!$E$8*('3g CPIH'!L$17/'3g CPIH'!$G$17))</f>
        <v>81.097432485322898</v>
      </c>
      <c r="Q80" s="117">
        <f>IF('3g CPIH'!M$17="-","-",'3h OC '!$E$8*('3g CPIH'!M$17/'3g CPIH'!$G$17))</f>
        <v>82.016383561643835</v>
      </c>
      <c r="R80" s="117">
        <f>IF('3g CPIH'!N$17="-","-",'3h OC '!$E$8*('3g CPIH'!N$17/'3g CPIH'!$G$17))</f>
        <v>82.62901761252445</v>
      </c>
      <c r="S80" s="117">
        <f>IF('3g CPIH'!O$17="-","-",'3h OC '!$E$8*('3g CPIH'!O$17/'3g CPIH'!$G$17))</f>
        <v>83.088493150684926</v>
      </c>
      <c r="T80" s="117">
        <f>IF('3g CPIH'!P$17="-","-",'3h OC '!$E$8*('3g CPIH'!P$17/'3g CPIH'!$G$17))</f>
        <v>83.318230919765156</v>
      </c>
      <c r="U80" s="117">
        <f>IF('3g CPIH'!Q$17="-","-",'3h OC '!$E$8*('3g CPIH'!Q$17/'3g CPIH'!$G$17))</f>
        <v>83.777706457925632</v>
      </c>
      <c r="V80" s="117">
        <f>IF('3g CPIH'!R$17="-","-",'3h OC '!$E$8*('3g CPIH'!R$17/'3g CPIH'!$G$17))</f>
        <v>85.309291585127198</v>
      </c>
      <c r="W80" s="117">
        <f>IF('3g CPIH'!S$17="-","-",'3h OC '!$E$8*('3g CPIH'!S$17/'3g CPIH'!$G$17))</f>
        <v>87.836407045009793</v>
      </c>
      <c r="X80" s="27"/>
      <c r="Y80" s="117">
        <f>IF('3g CPIH'!U$17="-","-",'3h OC '!$E$8*('3g CPIH'!U$17/'3g CPIH'!$G$17))</f>
        <v>92.278003913894324</v>
      </c>
      <c r="Z80" s="117" t="str">
        <f>IF('3g CPIH'!V$17="-","-",'3h OC '!$E$8*('3g CPIH'!V$17/'3g CPIH'!$G$17))</f>
        <v>-</v>
      </c>
      <c r="AA80" s="117" t="str">
        <f>IF('3g CPIH'!W$17="-","-",'3h OC '!$E$8*('3g CPIH'!W$17/'3g CPIH'!$G$17))</f>
        <v>-</v>
      </c>
      <c r="AB80" s="117" t="str">
        <f>IF('3g CPIH'!X$17="-","-",'3h OC '!$E$8*('3g CPIH'!X$17/'3g CPIH'!$G$17))</f>
        <v>-</v>
      </c>
      <c r="AC80" s="117" t="str">
        <f>IF('3g CPIH'!Y$17="-","-",'3h OC '!$E$8*('3g CPIH'!Y$17/'3g CPIH'!$G$17))</f>
        <v>-</v>
      </c>
      <c r="AD80" s="25"/>
    </row>
    <row r="81" spans="1:30" s="26" customFormat="1" ht="11.25" x14ac:dyDescent="0.15">
      <c r="A81" s="207"/>
      <c r="B81" s="120" t="s">
        <v>248</v>
      </c>
      <c r="C81" s="120" t="s">
        <v>186</v>
      </c>
      <c r="D81" s="122" t="s">
        <v>123</v>
      </c>
      <c r="E81" s="119"/>
      <c r="F81" s="27"/>
      <c r="G81" s="117" t="s">
        <v>249</v>
      </c>
      <c r="H81" s="117" t="s">
        <v>249</v>
      </c>
      <c r="I81" s="117" t="s">
        <v>249</v>
      </c>
      <c r="J81" s="117" t="s">
        <v>249</v>
      </c>
      <c r="K81" s="117">
        <f>IF('3i SMNCC'!G$50="-","-",'3i SMNCC'!G$50)</f>
        <v>0</v>
      </c>
      <c r="L81" s="117">
        <f>IF('3i SMNCC'!H$50="-","-",'3i SMNCC'!H$50)</f>
        <v>-0.18995111249132623</v>
      </c>
      <c r="M81" s="117">
        <f>IF('3i SMNCC'!I$50="-","-",'3i SMNCC'!I$50)</f>
        <v>2.3898870370752556</v>
      </c>
      <c r="N81" s="117">
        <f>IF('3i SMNCC'!J$50="-","-",'3i SMNCC'!J$50)</f>
        <v>11.485481460604181</v>
      </c>
      <c r="O81" s="27"/>
      <c r="P81" s="117">
        <f>IF('3i SMNCC'!L$50="-","-",'3i SMNCC'!L$50)</f>
        <v>11.485481460604181</v>
      </c>
      <c r="Q81" s="117">
        <f>IF('3i SMNCC'!M$50="-","-",'3i SMNCC'!M$50)</f>
        <v>13.905095596481768</v>
      </c>
      <c r="R81" s="117">
        <f>IF('3i SMNCC'!N$50="-","-",'3i SMNCC'!N$50)</f>
        <v>14.008016342776511</v>
      </c>
      <c r="S81" s="117">
        <f>IF('3i SMNCC'!O$50="-","-",'3i SMNCC'!O$50)</f>
        <v>16.592254432324484</v>
      </c>
      <c r="T81" s="117">
        <f>IF('3i SMNCC'!P$50="-","-",'3i SMNCC'!P$50)</f>
        <v>16.855736391237045</v>
      </c>
      <c r="U81" s="117">
        <f>IF('3i SMNCC'!Q$50="-","-",'3i SMNCC'!Q$50)</f>
        <v>16.48610584262476</v>
      </c>
      <c r="V81" s="117">
        <f>IF('3i SMNCC'!R$50="-","-",'3i SMNCC'!R$50)</f>
        <v>16.529685824397358</v>
      </c>
      <c r="W81" s="117">
        <f>IF('3i SMNCC'!S$50="-","-",'3i SMNCC'!S$50)</f>
        <v>15.149258026029946</v>
      </c>
      <c r="X81" s="27"/>
      <c r="Y81" s="117">
        <f>IF('3i SMNCC'!U$50="-","-",'3i SMNCC'!U$50)</f>
        <v>16.072618119862021</v>
      </c>
      <c r="Z81" s="117" t="str">
        <f>IF('3i SMNCC'!V$50="-","-",'3i SMNCC'!V$50)</f>
        <v>-</v>
      </c>
      <c r="AA81" s="117" t="str">
        <f>IF('3i SMNCC'!W$50="-","-",'3i SMNCC'!W$50)</f>
        <v>-</v>
      </c>
      <c r="AB81" s="117" t="str">
        <f>IF('3i SMNCC'!X$50="-","-",'3i SMNCC'!X$50)</f>
        <v>-</v>
      </c>
      <c r="AC81" s="117" t="str">
        <f>IF('3i SMNCC'!Y$50="-","-",'3i SMNCC'!Y$50)</f>
        <v>-</v>
      </c>
      <c r="AD81" s="25"/>
    </row>
    <row r="82" spans="1:30" s="26" customFormat="1" ht="11.25" customHeight="1" x14ac:dyDescent="0.15">
      <c r="A82" s="207"/>
      <c r="B82" s="120" t="s">
        <v>248</v>
      </c>
      <c r="C82" s="120" t="s">
        <v>187</v>
      </c>
      <c r="D82" s="122" t="s">
        <v>123</v>
      </c>
      <c r="E82" s="119"/>
      <c r="F82" s="27"/>
      <c r="G82" s="117">
        <f>IF('3g CPIH'!C$17="-","-",'3j PAAC PAP'!$G$8*('3g CPIH'!C$17/'3g CPIH'!$G$17))</f>
        <v>13.436452250489236</v>
      </c>
      <c r="H82" s="117">
        <f>IF('3g CPIH'!D$17="-","-",'3j PAAC PAP'!$G$8*('3g CPIH'!D$17/'3g CPIH'!$G$17))</f>
        <v>13.463352054794518</v>
      </c>
      <c r="I82" s="117">
        <f>IF('3g CPIH'!E$17="-","-",'3j PAAC PAP'!$G$8*('3g CPIH'!E$17/'3g CPIH'!$G$17))</f>
        <v>13.503701761252445</v>
      </c>
      <c r="J82" s="117">
        <f>IF('3g CPIH'!F$17="-","-",'3j PAAC PAP'!$G$8*('3g CPIH'!F$17/'3g CPIH'!$G$17))</f>
        <v>13.584401174168297</v>
      </c>
      <c r="K82" s="117">
        <f>IF('3g CPIH'!G$17="-","-",'3j PAAC PAP'!$G$8*('3g CPIH'!G$17/'3g CPIH'!$G$17))</f>
        <v>13.745799999999999</v>
      </c>
      <c r="L82" s="117">
        <f>IF('3g CPIH'!H$17="-","-",'3j PAAC PAP'!$G$8*('3g CPIH'!H$17/'3g CPIH'!$G$17))</f>
        <v>13.920648727984345</v>
      </c>
      <c r="M82" s="117">
        <f>IF('3g CPIH'!I$17="-","-",'3j PAAC PAP'!$G$8*('3g CPIH'!I$17/'3g CPIH'!$G$17))</f>
        <v>14.122397260273971</v>
      </c>
      <c r="N82" s="117">
        <f>IF('3g CPIH'!J$17="-","-",'3j PAAC PAP'!$G$8*('3g CPIH'!J$17/'3g CPIH'!$G$17))</f>
        <v>14.24344637964775</v>
      </c>
      <c r="O82" s="27"/>
      <c r="P82" s="117">
        <f>IF('3g CPIH'!L$17="-","-",'3j PAAC PAP'!$G$8*('3g CPIH'!L$17/'3g CPIH'!$G$17))</f>
        <v>14.24344637964775</v>
      </c>
      <c r="Q82" s="117">
        <f>IF('3g CPIH'!M$17="-","-",'3j PAAC PAP'!$G$8*('3g CPIH'!M$17/'3g CPIH'!$G$17))</f>
        <v>14.40484520547945</v>
      </c>
      <c r="R82" s="117">
        <f>IF('3g CPIH'!N$17="-","-",'3j PAAC PAP'!$G$8*('3g CPIH'!N$17/'3g CPIH'!$G$17))</f>
        <v>14.512444422700586</v>
      </c>
      <c r="S82" s="117">
        <f>IF('3g CPIH'!O$17="-","-",'3j PAAC PAP'!$G$8*('3g CPIH'!O$17/'3g CPIH'!$G$17))</f>
        <v>14.593143835616438</v>
      </c>
      <c r="T82" s="117">
        <f>IF('3g CPIH'!P$17="-","-",'3j PAAC PAP'!$G$8*('3g CPIH'!P$17/'3g CPIH'!$G$17))</f>
        <v>14.633493542074362</v>
      </c>
      <c r="U82" s="117">
        <f>IF('3g CPIH'!Q$17="-","-",'3j PAAC PAP'!$G$8*('3g CPIH'!Q$17/'3g CPIH'!$G$17))</f>
        <v>14.714192954990214</v>
      </c>
      <c r="V82" s="117">
        <f>IF('3g CPIH'!R$17="-","-",'3j PAAC PAP'!$G$8*('3g CPIH'!R$17/'3g CPIH'!$G$17))</f>
        <v>14.983190998043053</v>
      </c>
      <c r="W82" s="117">
        <f>IF('3g CPIH'!S$17="-","-",'3j PAAC PAP'!$G$8*('3g CPIH'!S$17/'3g CPIH'!$G$17))</f>
        <v>15.427037769080234</v>
      </c>
      <c r="X82" s="27"/>
      <c r="Y82" s="117">
        <f>IF('3g CPIH'!U$17="-","-",'3j PAAC PAP'!$G$8*('3g CPIH'!U$17/'3g CPIH'!$G$17))</f>
        <v>16.207132093933463</v>
      </c>
      <c r="Z82" s="117" t="str">
        <f>IF('3g CPIH'!V$17="-","-",'3j PAAC PAP'!$G$8*('3g CPIH'!V$17/'3g CPIH'!$G$17))</f>
        <v>-</v>
      </c>
      <c r="AA82" s="117" t="str">
        <f>IF('3g CPIH'!W$17="-","-",'3j PAAC PAP'!$G$8*('3g CPIH'!W$17/'3g CPIH'!$G$17))</f>
        <v>-</v>
      </c>
      <c r="AB82" s="117" t="str">
        <f>IF('3g CPIH'!X$17="-","-",'3j PAAC PAP'!$G$8*('3g CPIH'!X$17/'3g CPIH'!$G$17))</f>
        <v>-</v>
      </c>
      <c r="AC82" s="117" t="str">
        <f>IF('3g CPIH'!Y$17="-","-",'3j PAAC PAP'!$G$8*('3g CPIH'!Y$17/'3g CPIH'!$G$17))</f>
        <v>-</v>
      </c>
      <c r="AD82" s="25"/>
    </row>
    <row r="83" spans="1:30" s="26" customFormat="1" ht="11.25" customHeight="1" x14ac:dyDescent="0.15">
      <c r="A83" s="207"/>
      <c r="B83" s="120" t="s">
        <v>248</v>
      </c>
      <c r="C83" s="120" t="s">
        <v>188</v>
      </c>
      <c r="D83" s="122" t="s">
        <v>123</v>
      </c>
      <c r="E83" s="119"/>
      <c r="F83" s="27"/>
      <c r="G83" s="117">
        <f>IF(G75="-","-",SUM(G75:G81)*'3j PAAC PAP'!$G$26)</f>
        <v>27.068124731132084</v>
      </c>
      <c r="H83" s="117">
        <f>IF(H75="-","-",SUM(H75:H81)*'3j PAAC PAP'!$G$26)</f>
        <v>25.967941179448378</v>
      </c>
      <c r="I83" s="117">
        <f>IF(I75="-","-",SUM(I75:I81)*'3j PAAC PAP'!$G$26)</f>
        <v>26.909479335346084</v>
      </c>
      <c r="J83" s="117">
        <f>IF(J75="-","-",SUM(J75:J81)*'3j PAAC PAP'!$G$26)</f>
        <v>26.40241936764707</v>
      </c>
      <c r="K83" s="117">
        <f>IF(K75="-","-",SUM(K75:K81)*'3j PAAC PAP'!$G$26)</f>
        <v>28.199403267002264</v>
      </c>
      <c r="L83" s="117">
        <f>IF(L75="-","-",SUM(L75:L81)*'3j PAAC PAP'!$G$26)</f>
        <v>27.860071836842955</v>
      </c>
      <c r="M83" s="117">
        <f>IF(M75="-","-",SUM(M75:M81)*'3j PAAC PAP'!$G$26)</f>
        <v>29.70070572711937</v>
      </c>
      <c r="N83" s="117">
        <f>IF(N75="-","-",SUM(N75:N81)*'3j PAAC PAP'!$G$26)</f>
        <v>31.22070639096599</v>
      </c>
      <c r="O83" s="27"/>
      <c r="P83" s="117">
        <f>IF(P75="-","-",SUM(P75:P81)*'3j PAAC PAP'!$G$26)</f>
        <v>31.22070639096599</v>
      </c>
      <c r="Q83" s="117">
        <f>IF(Q75="-","-",SUM(Q75:Q81)*'3j PAAC PAP'!$G$26)</f>
        <v>34.626377355810931</v>
      </c>
      <c r="R83" s="117">
        <f>IF(R75="-","-",SUM(R75:R81)*'3j PAAC PAP'!$G$26)</f>
        <v>33.486901106760314</v>
      </c>
      <c r="S83" s="117">
        <f>IF(S75="-","-",SUM(S75:S81)*'3j PAAC PAP'!$G$26)</f>
        <v>33.74877267941784</v>
      </c>
      <c r="T83" s="117">
        <f>IF(T75="-","-",SUM(T75:T81)*'3j PAAC PAP'!$G$26)</f>
        <v>32.718439734098908</v>
      </c>
      <c r="U83" s="117">
        <f>IF(U75="-","-",SUM(U75:U81)*'3j PAAC PAP'!$G$26)</f>
        <v>35.581234060747335</v>
      </c>
      <c r="V83" s="117">
        <f>IF(V75="-","-",SUM(V75:V81)*'3j PAAC PAP'!$G$26)</f>
        <v>38.544487292390507</v>
      </c>
      <c r="W83" s="117">
        <f>IF(W75="-","-",SUM(W75:W81)*'3j PAAC PAP'!$G$26)</f>
        <v>54.354293037003337</v>
      </c>
      <c r="X83" s="27"/>
      <c r="Y83" s="117">
        <f>IF(Y75="-","-",SUM(Y75:Y81)*'3j PAAC PAP'!$G$26)</f>
        <v>92.643852608656658</v>
      </c>
      <c r="Z83" s="117" t="str">
        <f>IF(Z75="-","-",SUM(Z75:Z81)*'3j PAAC PAP'!$G$26)</f>
        <v>-</v>
      </c>
      <c r="AA83" s="117" t="str">
        <f>IF(AA75="-","-",SUM(AA75:AA81)*'3j PAAC PAP'!$G$26)</f>
        <v>-</v>
      </c>
      <c r="AB83" s="117" t="str">
        <f>IF(AB75="-","-",SUM(AB75:AB81)*'3j PAAC PAP'!$G$26)</f>
        <v>-</v>
      </c>
      <c r="AC83" s="117" t="str">
        <f>IF(AC75="-","-",SUM(AC75:AC81)*'3j PAAC PAP'!$G$26)</f>
        <v>-</v>
      </c>
      <c r="AD83" s="25"/>
    </row>
    <row r="84" spans="1:30" s="26" customFormat="1" ht="11.25" customHeight="1" x14ac:dyDescent="0.15">
      <c r="A84" s="207"/>
      <c r="B84" s="120" t="s">
        <v>189</v>
      </c>
      <c r="C84" s="120" t="s">
        <v>250</v>
      </c>
      <c r="D84" s="122" t="s">
        <v>123</v>
      </c>
      <c r="E84" s="119"/>
      <c r="F84" s="27"/>
      <c r="G84" s="117">
        <f>IF(G75="-","-",SUM(G75:G83)*'3k EBIT'!$E$8)</f>
        <v>9.7740917380422552</v>
      </c>
      <c r="H84" s="117">
        <f>IF(H75="-","-",SUM(H75:H83)*'3k EBIT'!$E$8)</f>
        <v>9.387922248908815</v>
      </c>
      <c r="I84" s="117">
        <f>IF(I75="-","-",SUM(I75:I83)*'3k EBIT'!$E$8)</f>
        <v>9.7196338356090841</v>
      </c>
      <c r="J84" s="117">
        <f>IF(J75="-","-",SUM(J75:J83)*'3k EBIT'!$E$8)</f>
        <v>9.5429763200849518</v>
      </c>
      <c r="K84" s="117">
        <f>IF(K75="-","-",SUM(K75:K83)*'3k EBIT'!$E$8)</f>
        <v>10.177702877459335</v>
      </c>
      <c r="L84" s="117">
        <f>IF(L75="-","-",SUM(L75:L83)*'3k EBIT'!$E$8)</f>
        <v>10.061821762729272</v>
      </c>
      <c r="M84" s="117">
        <f>IF(M75="-","-",SUM(M75:M83)*'3k EBIT'!$E$8)</f>
        <v>10.712671831478655</v>
      </c>
      <c r="N84" s="117">
        <f>IF(N75="-","-",SUM(N75:N83)*'3k EBIT'!$E$8)</f>
        <v>11.249263339247495</v>
      </c>
      <c r="O84" s="27"/>
      <c r="P84" s="117">
        <f>IF(P75="-","-",SUM(P75:P83)*'3k EBIT'!$E$8)</f>
        <v>11.249263339247495</v>
      </c>
      <c r="Q84" s="117">
        <f>IF(Q75="-","-",SUM(Q75:Q83)*'3k EBIT'!$E$8)</f>
        <v>12.449408257840473</v>
      </c>
      <c r="R84" s="117">
        <f>IF(R75="-","-",SUM(R75:R83)*'3k EBIT'!$E$8)</f>
        <v>12.050991230173887</v>
      </c>
      <c r="S84" s="117">
        <f>IF(S75="-","-",SUM(S75:S83)*'3k EBIT'!$E$8)</f>
        <v>12.144596353521235</v>
      </c>
      <c r="T84" s="117">
        <f>IF(T75="-","-",SUM(T75:T83)*'3k EBIT'!$E$8)</f>
        <v>11.783238324320303</v>
      </c>
      <c r="U84" s="117">
        <f>IF(U75="-","-",SUM(U75:U83)*'3k EBIT'!$E$8)</f>
        <v>12.791010977677583</v>
      </c>
      <c r="V84" s="117">
        <f>IF(V75="-","-",SUM(V75:V83)*'3k EBIT'!$E$8)</f>
        <v>13.837739709450997</v>
      </c>
      <c r="W84" s="117">
        <f>IF(W75="-","-",SUM(W75:W83)*'3k EBIT'!$E$8)</f>
        <v>19.403137482507912</v>
      </c>
      <c r="X84" s="27"/>
      <c r="Y84" s="117">
        <f>IF(Y75="-","-",SUM(Y75:Y83)*'3k EBIT'!$E$8)</f>
        <v>32.876190090733829</v>
      </c>
      <c r="Z84" s="117" t="str">
        <f>IF(Z75="-","-",SUM(Z75:Z83)*'3k EBIT'!$E$8)</f>
        <v>-</v>
      </c>
      <c r="AA84" s="117" t="str">
        <f>IF(AA75="-","-",SUM(AA75:AA83)*'3k EBIT'!$E$8)</f>
        <v>-</v>
      </c>
      <c r="AB84" s="117" t="str">
        <f>IF(AB75="-","-",SUM(AB75:AB83)*'3k EBIT'!$E$8)</f>
        <v>-</v>
      </c>
      <c r="AC84" s="117" t="str">
        <f>IF(AC75="-","-",SUM(AC75:AC83)*'3k EBIT'!$E$8)</f>
        <v>-</v>
      </c>
      <c r="AD84" s="25"/>
    </row>
    <row r="85" spans="1:30" s="26" customFormat="1" ht="12.6" customHeight="1" x14ac:dyDescent="0.15">
      <c r="A85" s="207"/>
      <c r="B85" s="120" t="s">
        <v>251</v>
      </c>
      <c r="C85" s="156" t="s">
        <v>252</v>
      </c>
      <c r="D85" s="122" t="s">
        <v>123</v>
      </c>
      <c r="E85" s="118"/>
      <c r="F85" s="27"/>
      <c r="G85" s="117">
        <f>IF(G75="-","-",SUM(G75:G78,G80:G84)*'3l HAP'!$E$9)</f>
        <v>5.6394067904907397</v>
      </c>
      <c r="H85" s="117">
        <f>IF(H75="-","-",SUM(H75:H78,H80:H84)*'3l HAP'!$E$9)</f>
        <v>5.3309462670628465</v>
      </c>
      <c r="I85" s="117">
        <f>IF(I75="-","-",SUM(I75:I78,I80:I84)*'3l HAP'!$E$9)</f>
        <v>5.3721888998308938</v>
      </c>
      <c r="J85" s="117">
        <f>IF(J75="-","-",SUM(J75:J78,J80:J84)*'3l HAP'!$E$9)</f>
        <v>5.2442485606464944</v>
      </c>
      <c r="K85" s="117">
        <f>IF(K75="-","-",SUM(K75:K78,K80:K84)*'3l HAP'!$E$9)</f>
        <v>5.8837040994282024</v>
      </c>
      <c r="L85" s="117">
        <f>IF(L75="-","-",SUM(L75:L78,L80:L84)*'3l HAP'!$E$9)</f>
        <v>5.7813576178780064</v>
      </c>
      <c r="M85" s="117">
        <f>IF(M75="-","-",SUM(M75:M78,M80:M84)*'3l HAP'!$E$9)</f>
        <v>6.4171080944579337</v>
      </c>
      <c r="N85" s="117">
        <f>IF(N75="-","-",SUM(N75:N78,N80:N84)*'3l HAP'!$E$9)</f>
        <v>6.836302745372195</v>
      </c>
      <c r="O85" s="27"/>
      <c r="P85" s="117">
        <f>IF(P75="-","-",SUM(P75:P78,P80:P84)*'3l HAP'!$E$9)</f>
        <v>6.836302745372195</v>
      </c>
      <c r="Q85" s="117">
        <f>IF(Q75="-","-",SUM(Q75:Q78,Q80:Q84)*'3l HAP'!$E$9)</f>
        <v>7.6512656526290037</v>
      </c>
      <c r="R85" s="117">
        <f>IF(R75="-","-",SUM(R75:R78,R80:R84)*'3l HAP'!$E$9)</f>
        <v>7.3204641154767485</v>
      </c>
      <c r="S85" s="117">
        <f>IF(S75="-","-",SUM(S75:S78,S80:S84)*'3l HAP'!$E$9)</f>
        <v>7.3362778216152718</v>
      </c>
      <c r="T85" s="117">
        <f>IF(T75="-","-",SUM(T75:T78,T80:T84)*'3l HAP'!$E$9)</f>
        <v>7.0097337074719208</v>
      </c>
      <c r="U85" s="117">
        <f>IF(U75="-","-",SUM(U75:U78,U80:U84)*'3l HAP'!$E$9)</f>
        <v>7.6714840778509066</v>
      </c>
      <c r="V85" s="117">
        <f>IF(V75="-","-",SUM(V75:V78,V80:V84)*'3l HAP'!$E$9)</f>
        <v>8.4775571964381058</v>
      </c>
      <c r="W85" s="117">
        <f>IF(W75="-","-",SUM(W75:W78,W80:W84)*'3l HAP'!$E$9)</f>
        <v>12.162270487882385</v>
      </c>
      <c r="X85" s="27"/>
      <c r="Y85" s="117">
        <f>IF(Y75="-","-",SUM(Y75:Y78,Y80:Y84)*'3l HAP'!$E$9)</f>
        <v>22.468052759055663</v>
      </c>
      <c r="Z85" s="117" t="str">
        <f>IF(Z75="-","-",SUM(Z75:Z78,Z80:Z84)*'3l HAP'!$E$9)</f>
        <v>-</v>
      </c>
      <c r="AA85" s="117" t="str">
        <f>IF(AA75="-","-",SUM(AA75:AA78,AA80:AA84)*'3l HAP'!$E$9)</f>
        <v>-</v>
      </c>
      <c r="AB85" s="117" t="str">
        <f>IF(AB75="-","-",SUM(AB75:AB78,AB80:AB84)*'3l HAP'!$E$9)</f>
        <v>-</v>
      </c>
      <c r="AC85" s="117" t="str">
        <f>IF(AC75="-","-",SUM(AC75:AC78,AC80:AC84)*'3l HAP'!$E$9)</f>
        <v>-</v>
      </c>
      <c r="AD85" s="25"/>
    </row>
    <row r="86" spans="1:30" s="26" customFormat="1" ht="11.25" customHeight="1" x14ac:dyDescent="0.15">
      <c r="A86" s="207"/>
      <c r="B86" s="120" t="s">
        <v>253</v>
      </c>
      <c r="C86" s="120" t="str">
        <f>B86&amp;"_"&amp;D86</f>
        <v>Total_Northern</v>
      </c>
      <c r="D86" s="122" t="s">
        <v>123</v>
      </c>
      <c r="E86" s="119"/>
      <c r="F86" s="27"/>
      <c r="G86" s="117">
        <f t="shared" ref="G86:N86" si="15">IF(G75="-","-",SUM(G75:G85))</f>
        <v>520.06507525520874</v>
      </c>
      <c r="H86" s="117">
        <f t="shared" si="15"/>
        <v>499.4319131725606</v>
      </c>
      <c r="I86" s="117">
        <f t="shared" si="15"/>
        <v>516.93165315722251</v>
      </c>
      <c r="J86" s="117">
        <f t="shared" si="15"/>
        <v>507.50595268354806</v>
      </c>
      <c r="K86" s="117">
        <f t="shared" si="15"/>
        <v>541.55205533806759</v>
      </c>
      <c r="L86" s="117">
        <f t="shared" si="15"/>
        <v>535.35070533730254</v>
      </c>
      <c r="M86" s="117">
        <f t="shared" si="15"/>
        <v>570.24170844094363</v>
      </c>
      <c r="N86" s="117">
        <f t="shared" si="15"/>
        <v>598.90254973019466</v>
      </c>
      <c r="O86" s="27"/>
      <c r="P86" s="117">
        <f t="shared" ref="P86:W86" si="16">IF(P75="-","-",SUM(P75:P85))</f>
        <v>598.90254973019466</v>
      </c>
      <c r="Q86" s="117">
        <f t="shared" si="16"/>
        <v>662.88300857798663</v>
      </c>
      <c r="R86" s="117">
        <f t="shared" si="16"/>
        <v>641.58289845665263</v>
      </c>
      <c r="S86" s="117">
        <f t="shared" si="16"/>
        <v>646.52529556718707</v>
      </c>
      <c r="T86" s="117">
        <f t="shared" si="16"/>
        <v>627.17991566666956</v>
      </c>
      <c r="U86" s="117">
        <f t="shared" si="16"/>
        <v>680.88231009464369</v>
      </c>
      <c r="V86" s="117">
        <f t="shared" si="16"/>
        <v>736.77934634057488</v>
      </c>
      <c r="W86" s="117">
        <f t="shared" si="16"/>
        <v>1033.3796109086343</v>
      </c>
      <c r="X86" s="27"/>
      <c r="Y86" s="117">
        <f t="shared" ref="Y86:AC86" si="17">IF(Y75="-","-",SUM(Y75:Y85))</f>
        <v>1752.7931322928828</v>
      </c>
      <c r="Z86" s="117" t="str">
        <f t="shared" si="17"/>
        <v>-</v>
      </c>
      <c r="AA86" s="117" t="str">
        <f t="shared" si="17"/>
        <v>-</v>
      </c>
      <c r="AB86" s="117" t="str">
        <f t="shared" si="17"/>
        <v>-</v>
      </c>
      <c r="AC86" s="117" t="str">
        <f t="shared" si="17"/>
        <v>-</v>
      </c>
      <c r="AD86" s="25"/>
    </row>
    <row r="87" spans="1:30" s="26" customFormat="1" ht="11.25" customHeight="1" x14ac:dyDescent="0.15">
      <c r="A87" s="207"/>
      <c r="B87" s="123" t="s">
        <v>244</v>
      </c>
      <c r="C87" s="123" t="s">
        <v>180</v>
      </c>
      <c r="D87" s="121" t="s">
        <v>122</v>
      </c>
      <c r="E87" s="75"/>
      <c r="F87" s="27"/>
      <c r="G87" s="35">
        <f>IF('3a DF'!H125="-","-",'3a DF'!H125)</f>
        <v>190.66537060181142</v>
      </c>
      <c r="H87" s="35">
        <f>'3a DF'!I125</f>
        <v>170.81537060181142</v>
      </c>
      <c r="I87" s="35">
        <f>'3a DF'!J125</f>
        <v>156.76194236363682</v>
      </c>
      <c r="J87" s="35">
        <f>'3a DF'!K125</f>
        <v>148.20542570673493</v>
      </c>
      <c r="K87" s="35">
        <f>'3a DF'!L125</f>
        <v>179.93073318911567</v>
      </c>
      <c r="L87" s="35">
        <f>'3a DF'!M125</f>
        <v>172.16871420335033</v>
      </c>
      <c r="M87" s="35">
        <f>'3a DF'!N125</f>
        <v>189.45142661449336</v>
      </c>
      <c r="N87" s="35">
        <f>'3a DF'!O125</f>
        <v>206.90236763934325</v>
      </c>
      <c r="O87" s="27"/>
      <c r="P87" s="35">
        <f>'3a DF'!Q125</f>
        <v>206.90236763934325</v>
      </c>
      <c r="Q87" s="35">
        <f>'3a DF'!R125</f>
        <v>245.68451679691529</v>
      </c>
      <c r="R87" s="35">
        <f>'3a DF'!S125</f>
        <v>222.04533077087245</v>
      </c>
      <c r="S87" s="35">
        <f>'3a DF'!T125</f>
        <v>213.16007893153596</v>
      </c>
      <c r="T87" s="35">
        <f>'3a DF'!U125</f>
        <v>186.11034693045463</v>
      </c>
      <c r="U87" s="35">
        <f>'3a DF'!V125</f>
        <v>219.59044670622487</v>
      </c>
      <c r="V87" s="35">
        <f>'3a DF'!W125</f>
        <v>275.54808192986962</v>
      </c>
      <c r="W87" s="35">
        <f>'3a DF'!X125</f>
        <v>511.14227255085063</v>
      </c>
      <c r="X87" s="27"/>
      <c r="Y87" s="35">
        <f>'3a DF'!Z125</f>
        <v>1143.7363670401717</v>
      </c>
      <c r="Z87" s="35" t="str">
        <f>'3a DF'!AA125</f>
        <v>-</v>
      </c>
      <c r="AA87" s="35" t="str">
        <f>'3a DF'!AB125</f>
        <v>-</v>
      </c>
      <c r="AB87" s="35" t="str">
        <f>'3a DF'!AC125</f>
        <v>-</v>
      </c>
      <c r="AC87" s="35" t="str">
        <f>'3a DF'!AD125</f>
        <v>-</v>
      </c>
      <c r="AD87" s="25"/>
    </row>
    <row r="88" spans="1:30" s="26" customFormat="1" ht="11.25" x14ac:dyDescent="0.15">
      <c r="A88" s="207"/>
      <c r="B88" s="123" t="s">
        <v>244</v>
      </c>
      <c r="C88" s="123" t="s">
        <v>181</v>
      </c>
      <c r="D88" s="121" t="s">
        <v>122</v>
      </c>
      <c r="E88" s="75"/>
      <c r="F88" s="27"/>
      <c r="G88" s="35">
        <f>IF('3b CM'!G20="-","-",'3b CM'!G20)</f>
        <v>5.643104482248941E-2</v>
      </c>
      <c r="H88" s="35">
        <f>'3b CM'!H20</f>
        <v>8.4646567233734107E-2</v>
      </c>
      <c r="I88" s="35">
        <f>'3b CM'!I20</f>
        <v>0.26654283838250331</v>
      </c>
      <c r="J88" s="35">
        <f>'3b CM'!J20</f>
        <v>0.27106079146789858</v>
      </c>
      <c r="K88" s="35">
        <f>'3b CM'!K20</f>
        <v>3.4814488497071223</v>
      </c>
      <c r="L88" s="35">
        <f>'3b CM'!L20</f>
        <v>3.3773571778543388</v>
      </c>
      <c r="M88" s="35">
        <f>'3b CM'!M20</f>
        <v>11.713543315665916</v>
      </c>
      <c r="N88" s="35">
        <f>'3b CM'!N20</f>
        <v>11.135227466332141</v>
      </c>
      <c r="O88" s="27"/>
      <c r="P88" s="35">
        <f>'3b CM'!P20</f>
        <v>11.135227466332141</v>
      </c>
      <c r="Q88" s="35">
        <f>'3b CM'!Q20</f>
        <v>14.908847907513994</v>
      </c>
      <c r="R88" s="35">
        <f>'3b CM'!R20</f>
        <v>14.840341561805861</v>
      </c>
      <c r="S88" s="35">
        <f>'3b CM'!S20</f>
        <v>17.65520814469221</v>
      </c>
      <c r="T88" s="35">
        <f>'3b CM'!T20</f>
        <v>18.715390910050182</v>
      </c>
      <c r="U88" s="35">
        <f>'3b CM'!U20</f>
        <v>14.157233676645898</v>
      </c>
      <c r="V88" s="35">
        <f>'3b CM'!V20</f>
        <v>14.520299552346499</v>
      </c>
      <c r="W88" s="35">
        <f>'3b CM'!W20</f>
        <v>9.098174179149856</v>
      </c>
      <c r="X88" s="27"/>
      <c r="Y88" s="35">
        <f>'3b CM'!Y20</f>
        <v>11.495203193316435</v>
      </c>
      <c r="Z88" s="35" t="str">
        <f>'3b CM'!Z20</f>
        <v>-</v>
      </c>
      <c r="AA88" s="35" t="str">
        <f>'3b CM'!AA20</f>
        <v>-</v>
      </c>
      <c r="AB88" s="35" t="str">
        <f>'3b CM'!AB20</f>
        <v>-</v>
      </c>
      <c r="AC88" s="35" t="str">
        <f>'3b CM'!AC20</f>
        <v>-</v>
      </c>
      <c r="AD88" s="25"/>
    </row>
    <row r="89" spans="1:30" s="26" customFormat="1" ht="11.25" x14ac:dyDescent="0.15">
      <c r="A89" s="207"/>
      <c r="B89" s="123" t="s">
        <v>245</v>
      </c>
      <c r="C89" s="123" t="s">
        <v>182</v>
      </c>
      <c r="D89" s="121" t="s">
        <v>122</v>
      </c>
      <c r="E89" s="75"/>
      <c r="F89" s="27"/>
      <c r="G89" s="35" t="str">
        <f>IF('3c AA'!J33="-","-",'3c AA'!J33)</f>
        <v>-</v>
      </c>
      <c r="H89" s="35" t="str">
        <f>IF('3c AA'!K33="-","-",'3c AA'!K33)</f>
        <v>-</v>
      </c>
      <c r="I89" s="35" t="str">
        <f>IF('3c AA'!L33="-","-",'3c AA'!L33)</f>
        <v>-</v>
      </c>
      <c r="J89" s="35" t="str">
        <f>IF('3c AA'!M33="-","-",'3c AA'!M33)</f>
        <v>-</v>
      </c>
      <c r="K89" s="35" t="str">
        <f>IF('3c AA'!N33="-","-",'3c AA'!N33)</f>
        <v>-</v>
      </c>
      <c r="L89" s="35" t="str">
        <f>IF('3c AA'!O33="-","-",'3c AA'!O33)</f>
        <v>-</v>
      </c>
      <c r="M89" s="35" t="str">
        <f>IF('3c AA'!P33="-","-",'3c AA'!P33)</f>
        <v>-</v>
      </c>
      <c r="N89" s="35" t="str">
        <f>IF('3c AA'!Q33="-","-",'3c AA'!Q33)</f>
        <v>-</v>
      </c>
      <c r="O89" s="27"/>
      <c r="P89" s="35" t="str">
        <f>IF('3c AA'!S33="-","-",'3c AA'!S33)</f>
        <v>-</v>
      </c>
      <c r="Q89" s="35" t="str">
        <f>IF('3c AA'!T33="-","-",'3c AA'!T33)</f>
        <v>-</v>
      </c>
      <c r="R89" s="35" t="str">
        <f>IF('3c AA'!U33="-","-",'3c AA'!U33)</f>
        <v>-</v>
      </c>
      <c r="S89" s="35" t="str">
        <f>IF('3c AA'!V33="-","-",'3c AA'!V33)</f>
        <v>-</v>
      </c>
      <c r="T89" s="35">
        <f>IF('3c AA'!W33="-","-",'3c AA'!W33)</f>
        <v>4.583143211518049</v>
      </c>
      <c r="U89" s="35">
        <f>IF('3c AA'!X33="-","-",'3c AA'!X33)</f>
        <v>9.9756950960531068</v>
      </c>
      <c r="V89" s="35">
        <f>IF('3c AA'!Y33="-","-",'3c AA'!Y33)</f>
        <v>4.43</v>
      </c>
      <c r="W89" s="35" t="str">
        <f>IF('3c AA'!Z33="-","-",'3c AA'!Z33)</f>
        <v>-</v>
      </c>
      <c r="X89" s="27"/>
      <c r="Y89" s="35">
        <f>IF('3c AA'!AB33="-","-",'3c AA'!AB33)</f>
        <v>20.569743472810451</v>
      </c>
      <c r="Z89" s="35" t="str">
        <f>IF('3c AA'!AC33="-","-",'3c AA'!AC33)</f>
        <v>-</v>
      </c>
      <c r="AA89" s="35" t="str">
        <f>IF('3c AA'!AD33="-","-",'3c AA'!AD33)</f>
        <v>-</v>
      </c>
      <c r="AB89" s="35" t="str">
        <f>IF('3c AA'!AE33="-","-",'3c AA'!AE33)</f>
        <v>-</v>
      </c>
      <c r="AC89" s="35" t="str">
        <f>IF('3c AA'!AF33="-","-",'3c AA'!AF33)</f>
        <v>-</v>
      </c>
      <c r="AD89" s="25"/>
    </row>
    <row r="90" spans="1:30" s="26" customFormat="1" ht="11.25" x14ac:dyDescent="0.15">
      <c r="A90" s="207"/>
      <c r="B90" s="123" t="s">
        <v>246</v>
      </c>
      <c r="C90" s="123" t="s">
        <v>183</v>
      </c>
      <c r="D90" s="121" t="s">
        <v>122</v>
      </c>
      <c r="E90" s="75"/>
      <c r="F90" s="27"/>
      <c r="G90" s="35">
        <f>IF('3d PC'!G21="-","-",'3d PC'!G21)</f>
        <v>68.560160005926562</v>
      </c>
      <c r="H90" s="35">
        <f>'3d PC'!H21</f>
        <v>68.5400025320222</v>
      </c>
      <c r="I90" s="35">
        <f>'3d PC'!I21</f>
        <v>83.609140118610185</v>
      </c>
      <c r="J90" s="35">
        <f>'3d PC'!J21</f>
        <v>83.532055727240163</v>
      </c>
      <c r="K90" s="35">
        <f>'3d PC'!K21</f>
        <v>88.911995076502734</v>
      </c>
      <c r="L90" s="35">
        <f>'3d PC'!L21</f>
        <v>89.226855064505457</v>
      </c>
      <c r="M90" s="35">
        <f>'3d PC'!M21</f>
        <v>103.19700321494943</v>
      </c>
      <c r="N90" s="35">
        <f>'3d PC'!N21</f>
        <v>103.26633696858828</v>
      </c>
      <c r="O90" s="27"/>
      <c r="P90" s="35">
        <f>'3d PC'!P21</f>
        <v>103.26633696858828</v>
      </c>
      <c r="Q90" s="35">
        <f>'3d PC'!Q21</f>
        <v>110.39805303597517</v>
      </c>
      <c r="R90" s="35">
        <f>'3d PC'!R21</f>
        <v>111.709341177252</v>
      </c>
      <c r="S90" s="35">
        <f>'3d PC'!S21</f>
        <v>114.90278601608806</v>
      </c>
      <c r="T90" s="35">
        <f>'3d PC'!T21</f>
        <v>114.42039745696937</v>
      </c>
      <c r="U90" s="35">
        <f>'3d PC'!U21</f>
        <v>121.04798172649346</v>
      </c>
      <c r="V90" s="35">
        <f>'3d PC'!V21</f>
        <v>120.45651370700574</v>
      </c>
      <c r="W90" s="35">
        <f>'3d PC'!W21</f>
        <v>126.56471480313334</v>
      </c>
      <c r="X90" s="27"/>
      <c r="Y90" s="35">
        <f>'3d PC'!Y21</f>
        <v>125.48824111996691</v>
      </c>
      <c r="Z90" s="35" t="str">
        <f>'3d PC'!Z21</f>
        <v>-</v>
      </c>
      <c r="AA90" s="35" t="str">
        <f>'3d PC'!AA21</f>
        <v>-</v>
      </c>
      <c r="AB90" s="35" t="str">
        <f>'3d PC'!AB21</f>
        <v>-</v>
      </c>
      <c r="AC90" s="35" t="str">
        <f>'3d PC'!AC21</f>
        <v>-</v>
      </c>
      <c r="AD90" s="25"/>
    </row>
    <row r="91" spans="1:30" s="26" customFormat="1" ht="11.25" x14ac:dyDescent="0.15">
      <c r="A91" s="207"/>
      <c r="B91" s="123" t="s">
        <v>247</v>
      </c>
      <c r="C91" s="123" t="s">
        <v>184</v>
      </c>
      <c r="D91" s="121" t="s">
        <v>122</v>
      </c>
      <c r="E91" s="75"/>
      <c r="F91" s="27"/>
      <c r="G91" s="35">
        <f>IF('3e NC-Elec'!H35="-","-",'3e NC-Elec'!H35)</f>
        <v>124.32510980430499</v>
      </c>
      <c r="H91" s="35">
        <f>'3e NC-Elec'!I35</f>
        <v>125.0721377222405</v>
      </c>
      <c r="I91" s="35">
        <f>'3e NC-Elec'!J35</f>
        <v>133.59697691662672</v>
      </c>
      <c r="J91" s="35">
        <f>'3e NC-Elec'!K35</f>
        <v>133.03511119724311</v>
      </c>
      <c r="K91" s="35">
        <f>'3e NC-Elec'!L35</f>
        <v>121.99631967072624</v>
      </c>
      <c r="L91" s="35">
        <f>'3e NC-Elec'!M35</f>
        <v>122.89186726683339</v>
      </c>
      <c r="M91" s="35">
        <f>'3e NC-Elec'!N35</f>
        <v>123.93080072985816</v>
      </c>
      <c r="N91" s="35">
        <f>'3e NC-Elec'!O35</f>
        <v>123.53427285580439</v>
      </c>
      <c r="O91" s="27"/>
      <c r="P91" s="35">
        <f>'3e NC-Elec'!Q35</f>
        <v>123.53427285580439</v>
      </c>
      <c r="Q91" s="35">
        <f>'3e NC-Elec'!R35</f>
        <v>133.33143061945938</v>
      </c>
      <c r="R91" s="35">
        <f>'3e NC-Elec'!S35</f>
        <v>135.05132602163874</v>
      </c>
      <c r="S91" s="35">
        <f>'3e NC-Elec'!T35</f>
        <v>127.4839788274648</v>
      </c>
      <c r="T91" s="35">
        <f>'3e NC-Elec'!U35</f>
        <v>130.93145688650176</v>
      </c>
      <c r="U91" s="35">
        <f>'3e NC-Elec'!V35</f>
        <v>135.04068919638456</v>
      </c>
      <c r="V91" s="35">
        <f>'3e NC-Elec'!W35</f>
        <v>135.10262390648938</v>
      </c>
      <c r="W91" s="35">
        <f>'3e NC-Elec'!X35</f>
        <v>186.27719053052076</v>
      </c>
      <c r="X91" s="27"/>
      <c r="Y91" s="35">
        <f>'3e NC-Elec'!Z35</f>
        <v>191.70394887716367</v>
      </c>
      <c r="Z91" s="35" t="str">
        <f>'3e NC-Elec'!AA35</f>
        <v>-</v>
      </c>
      <c r="AA91" s="35" t="str">
        <f>'3e NC-Elec'!AB35</f>
        <v>-</v>
      </c>
      <c r="AB91" s="35" t="str">
        <f>'3e NC-Elec'!AC35</f>
        <v>-</v>
      </c>
      <c r="AC91" s="35" t="str">
        <f>'3e NC-Elec'!AD35</f>
        <v>-</v>
      </c>
      <c r="AD91" s="25"/>
    </row>
    <row r="92" spans="1:30" s="26" customFormat="1" ht="11.25" x14ac:dyDescent="0.15">
      <c r="A92" s="207"/>
      <c r="B92" s="123" t="s">
        <v>248</v>
      </c>
      <c r="C92" s="123" t="s">
        <v>185</v>
      </c>
      <c r="D92" s="121" t="s">
        <v>122</v>
      </c>
      <c r="E92" s="75"/>
      <c r="F92" s="27"/>
      <c r="G92" s="35">
        <f>IF('3g CPIH'!C$17="-","-",'3h OC '!$E$8*('3g CPIH'!C$17/'3g CPIH'!$G$17))</f>
        <v>76.502677103718199</v>
      </c>
      <c r="H92" s="35">
        <f>IF('3g CPIH'!D$17="-","-",'3h OC '!$E$8*('3g CPIH'!D$17/'3g CPIH'!$G$17))</f>
        <v>76.655835616438353</v>
      </c>
      <c r="I92" s="35">
        <f>IF('3g CPIH'!E$17="-","-",'3h OC '!$E$8*('3g CPIH'!E$17/'3g CPIH'!$G$17))</f>
        <v>76.885573385518597</v>
      </c>
      <c r="J92" s="35">
        <f>IF('3g CPIH'!F$17="-","-",'3h OC '!$E$8*('3g CPIH'!F$17/'3g CPIH'!$G$17))</f>
        <v>77.345048923679059</v>
      </c>
      <c r="K92" s="35">
        <f>IF('3g CPIH'!G$17="-","-",'3h OC '!$E$8*('3g CPIH'!G$17/'3g CPIH'!$G$17))</f>
        <v>78.263999999999996</v>
      </c>
      <c r="L92" s="35">
        <f>IF('3g CPIH'!H$17="-","-",'3h OC '!$E$8*('3g CPIH'!H$17/'3g CPIH'!$G$17))</f>
        <v>79.259530332681024</v>
      </c>
      <c r="M92" s="35">
        <f>IF('3g CPIH'!I$17="-","-",'3h OC '!$E$8*('3g CPIH'!I$17/'3g CPIH'!$G$17))</f>
        <v>80.408219178082177</v>
      </c>
      <c r="N92" s="35">
        <f>IF('3g CPIH'!J$17="-","-",'3h OC '!$E$8*('3g CPIH'!J$17/'3g CPIH'!$G$17))</f>
        <v>81.097432485322898</v>
      </c>
      <c r="O92" s="27"/>
      <c r="P92" s="35">
        <f>IF('3g CPIH'!L$17="-","-",'3h OC '!$E$8*('3g CPIH'!L$17/'3g CPIH'!$G$17))</f>
        <v>81.097432485322898</v>
      </c>
      <c r="Q92" s="35">
        <f>IF('3g CPIH'!M$17="-","-",'3h OC '!$E$8*('3g CPIH'!M$17/'3g CPIH'!$G$17))</f>
        <v>82.016383561643835</v>
      </c>
      <c r="R92" s="35">
        <f>IF('3g CPIH'!N$17="-","-",'3h OC '!$E$8*('3g CPIH'!N$17/'3g CPIH'!$G$17))</f>
        <v>82.62901761252445</v>
      </c>
      <c r="S92" s="35">
        <f>IF('3g CPIH'!O$17="-","-",'3h OC '!$E$8*('3g CPIH'!O$17/'3g CPIH'!$G$17))</f>
        <v>83.088493150684926</v>
      </c>
      <c r="T92" s="35">
        <f>IF('3g CPIH'!P$17="-","-",'3h OC '!$E$8*('3g CPIH'!P$17/'3g CPIH'!$G$17))</f>
        <v>83.318230919765156</v>
      </c>
      <c r="U92" s="35">
        <f>IF('3g CPIH'!Q$17="-","-",'3h OC '!$E$8*('3g CPIH'!Q$17/'3g CPIH'!$G$17))</f>
        <v>83.777706457925632</v>
      </c>
      <c r="V92" s="35">
        <f>IF('3g CPIH'!R$17="-","-",'3h OC '!$E$8*('3g CPIH'!R$17/'3g CPIH'!$G$17))</f>
        <v>85.309291585127198</v>
      </c>
      <c r="W92" s="35">
        <f>IF('3g CPIH'!S$17="-","-",'3h OC '!$E$8*('3g CPIH'!S$17/'3g CPIH'!$G$17))</f>
        <v>87.836407045009793</v>
      </c>
      <c r="X92" s="27"/>
      <c r="Y92" s="35">
        <f>IF('3g CPIH'!U$17="-","-",'3h OC '!$E$8*('3g CPIH'!U$17/'3g CPIH'!$G$17))</f>
        <v>92.278003913894324</v>
      </c>
      <c r="Z92" s="35" t="str">
        <f>IF('3g CPIH'!V$17="-","-",'3h OC '!$E$8*('3g CPIH'!V$17/'3g CPIH'!$G$17))</f>
        <v>-</v>
      </c>
      <c r="AA92" s="35" t="str">
        <f>IF('3g CPIH'!W$17="-","-",'3h OC '!$E$8*('3g CPIH'!W$17/'3g CPIH'!$G$17))</f>
        <v>-</v>
      </c>
      <c r="AB92" s="35" t="str">
        <f>IF('3g CPIH'!X$17="-","-",'3h OC '!$E$8*('3g CPIH'!X$17/'3g CPIH'!$G$17))</f>
        <v>-</v>
      </c>
      <c r="AC92" s="35" t="str">
        <f>IF('3g CPIH'!Y$17="-","-",'3h OC '!$E$8*('3g CPIH'!Y$17/'3g CPIH'!$G$17))</f>
        <v>-</v>
      </c>
      <c r="AD92" s="25"/>
    </row>
    <row r="93" spans="1:30" s="26" customFormat="1" ht="11.25" customHeight="1" x14ac:dyDescent="0.15">
      <c r="A93" s="207"/>
      <c r="B93" s="123" t="s">
        <v>248</v>
      </c>
      <c r="C93" s="123" t="s">
        <v>186</v>
      </c>
      <c r="D93" s="121" t="s">
        <v>122</v>
      </c>
      <c r="E93" s="75"/>
      <c r="F93" s="27"/>
      <c r="G93" s="35" t="s">
        <v>249</v>
      </c>
      <c r="H93" s="35" t="s">
        <v>249</v>
      </c>
      <c r="I93" s="35" t="s">
        <v>249</v>
      </c>
      <c r="J93" s="35" t="s">
        <v>249</v>
      </c>
      <c r="K93" s="35">
        <f>IF('3i SMNCC'!G$50="-","-",'3i SMNCC'!G$50)</f>
        <v>0</v>
      </c>
      <c r="L93" s="35">
        <f>IF('3i SMNCC'!H$50="-","-",'3i SMNCC'!H$50)</f>
        <v>-0.18995111249132623</v>
      </c>
      <c r="M93" s="35">
        <f>IF('3i SMNCC'!I$50="-","-",'3i SMNCC'!I$50)</f>
        <v>2.3898870370752556</v>
      </c>
      <c r="N93" s="35">
        <f>IF('3i SMNCC'!J$50="-","-",'3i SMNCC'!J$50)</f>
        <v>11.485481460604181</v>
      </c>
      <c r="O93" s="27"/>
      <c r="P93" s="35">
        <f>IF('3i SMNCC'!L$50="-","-",'3i SMNCC'!L$50)</f>
        <v>11.485481460604181</v>
      </c>
      <c r="Q93" s="35">
        <f>IF('3i SMNCC'!M$50="-","-",'3i SMNCC'!M$50)</f>
        <v>13.905095596481768</v>
      </c>
      <c r="R93" s="35">
        <f>IF('3i SMNCC'!N$50="-","-",'3i SMNCC'!N$50)</f>
        <v>14.008016342776511</v>
      </c>
      <c r="S93" s="35">
        <f>IF('3i SMNCC'!O$50="-","-",'3i SMNCC'!O$50)</f>
        <v>16.592254432324484</v>
      </c>
      <c r="T93" s="35">
        <f>IF('3i SMNCC'!P$50="-","-",'3i SMNCC'!P$50)</f>
        <v>16.855736391237045</v>
      </c>
      <c r="U93" s="35">
        <f>IF('3i SMNCC'!Q$50="-","-",'3i SMNCC'!Q$50)</f>
        <v>16.48610584262476</v>
      </c>
      <c r="V93" s="35">
        <f>IF('3i SMNCC'!R$50="-","-",'3i SMNCC'!R$50)</f>
        <v>16.529685824397358</v>
      </c>
      <c r="W93" s="35">
        <f>IF('3i SMNCC'!S$50="-","-",'3i SMNCC'!S$50)</f>
        <v>15.149258026029946</v>
      </c>
      <c r="X93" s="27"/>
      <c r="Y93" s="35">
        <f>IF('3i SMNCC'!U$50="-","-",'3i SMNCC'!U$50)</f>
        <v>16.072618119862021</v>
      </c>
      <c r="Z93" s="35" t="str">
        <f>IF('3i SMNCC'!V$50="-","-",'3i SMNCC'!V$50)</f>
        <v>-</v>
      </c>
      <c r="AA93" s="35" t="str">
        <f>IF('3i SMNCC'!W$50="-","-",'3i SMNCC'!W$50)</f>
        <v>-</v>
      </c>
      <c r="AB93" s="35" t="str">
        <f>IF('3i SMNCC'!X$50="-","-",'3i SMNCC'!X$50)</f>
        <v>-</v>
      </c>
      <c r="AC93" s="35" t="str">
        <f>IF('3i SMNCC'!Y$50="-","-",'3i SMNCC'!Y$50)</f>
        <v>-</v>
      </c>
      <c r="AD93" s="25"/>
    </row>
    <row r="94" spans="1:30" s="26" customFormat="1" ht="11.25" customHeight="1" x14ac:dyDescent="0.15">
      <c r="A94" s="207"/>
      <c r="B94" s="123" t="s">
        <v>248</v>
      </c>
      <c r="C94" s="123" t="s">
        <v>187</v>
      </c>
      <c r="D94" s="121" t="s">
        <v>122</v>
      </c>
      <c r="E94" s="75"/>
      <c r="F94" s="27"/>
      <c r="G94" s="35">
        <f>IF('3g CPIH'!C$17="-","-",'3j PAAC PAP'!$G$8*('3g CPIH'!C$17/'3g CPIH'!$G$17))</f>
        <v>13.436452250489236</v>
      </c>
      <c r="H94" s="35">
        <f>IF('3g CPIH'!D$17="-","-",'3j PAAC PAP'!$G$8*('3g CPIH'!D$17/'3g CPIH'!$G$17))</f>
        <v>13.463352054794518</v>
      </c>
      <c r="I94" s="35">
        <f>IF('3g CPIH'!E$17="-","-",'3j PAAC PAP'!$G$8*('3g CPIH'!E$17/'3g CPIH'!$G$17))</f>
        <v>13.503701761252445</v>
      </c>
      <c r="J94" s="35">
        <f>IF('3g CPIH'!F$17="-","-",'3j PAAC PAP'!$G$8*('3g CPIH'!F$17/'3g CPIH'!$G$17))</f>
        <v>13.584401174168297</v>
      </c>
      <c r="K94" s="35">
        <f>IF('3g CPIH'!G$17="-","-",'3j PAAC PAP'!$G$8*('3g CPIH'!G$17/'3g CPIH'!$G$17))</f>
        <v>13.745799999999999</v>
      </c>
      <c r="L94" s="35">
        <f>IF('3g CPIH'!H$17="-","-",'3j PAAC PAP'!$G$8*('3g CPIH'!H$17/'3g CPIH'!$G$17))</f>
        <v>13.920648727984345</v>
      </c>
      <c r="M94" s="35">
        <f>IF('3g CPIH'!I$17="-","-",'3j PAAC PAP'!$G$8*('3g CPIH'!I$17/'3g CPIH'!$G$17))</f>
        <v>14.122397260273971</v>
      </c>
      <c r="N94" s="35">
        <f>IF('3g CPIH'!J$17="-","-",'3j PAAC PAP'!$G$8*('3g CPIH'!J$17/'3g CPIH'!$G$17))</f>
        <v>14.24344637964775</v>
      </c>
      <c r="O94" s="27"/>
      <c r="P94" s="35">
        <f>IF('3g CPIH'!L$17="-","-",'3j PAAC PAP'!$G$8*('3g CPIH'!L$17/'3g CPIH'!$G$17))</f>
        <v>14.24344637964775</v>
      </c>
      <c r="Q94" s="35">
        <f>IF('3g CPIH'!M$17="-","-",'3j PAAC PAP'!$G$8*('3g CPIH'!M$17/'3g CPIH'!$G$17))</f>
        <v>14.40484520547945</v>
      </c>
      <c r="R94" s="35">
        <f>IF('3g CPIH'!N$17="-","-",'3j PAAC PAP'!$G$8*('3g CPIH'!N$17/'3g CPIH'!$G$17))</f>
        <v>14.512444422700586</v>
      </c>
      <c r="S94" s="35">
        <f>IF('3g CPIH'!O$17="-","-",'3j PAAC PAP'!$G$8*('3g CPIH'!O$17/'3g CPIH'!$G$17))</f>
        <v>14.593143835616438</v>
      </c>
      <c r="T94" s="35">
        <f>IF('3g CPIH'!P$17="-","-",'3j PAAC PAP'!$G$8*('3g CPIH'!P$17/'3g CPIH'!$G$17))</f>
        <v>14.633493542074362</v>
      </c>
      <c r="U94" s="35">
        <f>IF('3g CPIH'!Q$17="-","-",'3j PAAC PAP'!$G$8*('3g CPIH'!Q$17/'3g CPIH'!$G$17))</f>
        <v>14.714192954990214</v>
      </c>
      <c r="V94" s="35">
        <f>IF('3g CPIH'!R$17="-","-",'3j PAAC PAP'!$G$8*('3g CPIH'!R$17/'3g CPIH'!$G$17))</f>
        <v>14.983190998043053</v>
      </c>
      <c r="W94" s="35">
        <f>IF('3g CPIH'!S$17="-","-",'3j PAAC PAP'!$G$8*('3g CPIH'!S$17/'3g CPIH'!$G$17))</f>
        <v>15.427037769080234</v>
      </c>
      <c r="X94" s="27"/>
      <c r="Y94" s="35">
        <f>IF('3g CPIH'!U$17="-","-",'3j PAAC PAP'!$G$8*('3g CPIH'!U$17/'3g CPIH'!$G$17))</f>
        <v>16.207132093933463</v>
      </c>
      <c r="Z94" s="35" t="str">
        <f>IF('3g CPIH'!V$17="-","-",'3j PAAC PAP'!$G$8*('3g CPIH'!V$17/'3g CPIH'!$G$17))</f>
        <v>-</v>
      </c>
      <c r="AA94" s="35" t="str">
        <f>IF('3g CPIH'!W$17="-","-",'3j PAAC PAP'!$G$8*('3g CPIH'!W$17/'3g CPIH'!$G$17))</f>
        <v>-</v>
      </c>
      <c r="AB94" s="35" t="str">
        <f>IF('3g CPIH'!X$17="-","-",'3j PAAC PAP'!$G$8*('3g CPIH'!X$17/'3g CPIH'!$G$17))</f>
        <v>-</v>
      </c>
      <c r="AC94" s="35" t="str">
        <f>IF('3g CPIH'!Y$17="-","-",'3j PAAC PAP'!$G$8*('3g CPIH'!Y$17/'3g CPIH'!$G$17))</f>
        <v>-</v>
      </c>
      <c r="AD94" s="25"/>
    </row>
    <row r="95" spans="1:30" s="26" customFormat="1" ht="11.25" customHeight="1" x14ac:dyDescent="0.15">
      <c r="A95" s="207"/>
      <c r="B95" s="123" t="s">
        <v>248</v>
      </c>
      <c r="C95" s="123" t="s">
        <v>188</v>
      </c>
      <c r="D95" s="121" t="s">
        <v>122</v>
      </c>
      <c r="E95" s="75"/>
      <c r="F95" s="27"/>
      <c r="G95" s="35">
        <f>IF(G87="-","-",SUM(G87:G93)*'3j PAAC PAP'!$G$26)</f>
        <v>26.832680316556122</v>
      </c>
      <c r="H95" s="35">
        <f>IF(H87="-","-",SUM(H87:H93)*'3j PAAC PAP'!$G$26)</f>
        <v>25.728035018091919</v>
      </c>
      <c r="I95" s="35">
        <f>IF(I87="-","-",SUM(I87:I93)*'3j PAAC PAP'!$G$26)</f>
        <v>26.308426401968983</v>
      </c>
      <c r="J95" s="35">
        <f>IF(J87="-","-",SUM(J87:J93)*'3j PAAC PAP'!$G$26)</f>
        <v>25.799224343435327</v>
      </c>
      <c r="K95" s="35">
        <f>IF(K87="-","-",SUM(K87:K93)*'3j PAAC PAP'!$G$26)</f>
        <v>27.560182683568968</v>
      </c>
      <c r="L95" s="35">
        <f>IF(L87="-","-",SUM(L87:L93)*'3j PAAC PAP'!$G$26)</f>
        <v>27.219015160691139</v>
      </c>
      <c r="M95" s="35">
        <f>IF(M87="-","-",SUM(M87:M93)*'3j PAAC PAP'!$G$26)</f>
        <v>29.805797945095868</v>
      </c>
      <c r="N95" s="35">
        <f>IF(N87="-","-",SUM(N87:N93)*'3j PAAC PAP'!$G$26)</f>
        <v>31.341324810610285</v>
      </c>
      <c r="O95" s="27"/>
      <c r="P95" s="35">
        <f>IF(P87="-","-",SUM(P87:P93)*'3j PAAC PAP'!$G$26)</f>
        <v>31.341324810610285</v>
      </c>
      <c r="Q95" s="35">
        <f>IF(Q87="-","-",SUM(Q87:Q93)*'3j PAAC PAP'!$G$26)</f>
        <v>35.005048692194109</v>
      </c>
      <c r="R95" s="35">
        <f>IF(R87="-","-",SUM(R87:R93)*'3j PAAC PAP'!$G$26)</f>
        <v>33.840965775007284</v>
      </c>
      <c r="S95" s="35">
        <f>IF(S87="-","-",SUM(S87:S93)*'3j PAAC PAP'!$G$26)</f>
        <v>33.409379101403729</v>
      </c>
      <c r="T95" s="35">
        <f>IF(T87="-","-",SUM(T87:T93)*'3j PAAC PAP'!$G$26)</f>
        <v>32.362681992437452</v>
      </c>
      <c r="U95" s="35">
        <f>IF(U87="-","-",SUM(U87:U93)*'3j PAAC PAP'!$G$26)</f>
        <v>34.995223927803778</v>
      </c>
      <c r="V95" s="35">
        <f>IF(V87="-","-",SUM(V87:V93)*'3j PAAC PAP'!$G$26)</f>
        <v>38.017299883192344</v>
      </c>
      <c r="W95" s="35">
        <f>IF(W87="-","-",SUM(W87:W93)*'3j PAAC PAP'!$G$26)</f>
        <v>54.589614623261113</v>
      </c>
      <c r="X95" s="27"/>
      <c r="Y95" s="35">
        <f>IF(Y87="-","-",SUM(Y87:Y93)*'3j PAAC PAP'!$G$26)</f>
        <v>93.38718672474117</v>
      </c>
      <c r="Z95" s="35" t="str">
        <f>IF(Z87="-","-",SUM(Z87:Z93)*'3j PAAC PAP'!$G$26)</f>
        <v>-</v>
      </c>
      <c r="AA95" s="35" t="str">
        <f>IF(AA87="-","-",SUM(AA87:AA93)*'3j PAAC PAP'!$G$26)</f>
        <v>-</v>
      </c>
      <c r="AB95" s="35" t="str">
        <f>IF(AB87="-","-",SUM(AB87:AB93)*'3j PAAC PAP'!$G$26)</f>
        <v>-</v>
      </c>
      <c r="AC95" s="35" t="str">
        <f>IF(AC87="-","-",SUM(AC87:AC93)*'3j PAAC PAP'!$G$26)</f>
        <v>-</v>
      </c>
      <c r="AD95" s="25"/>
    </row>
    <row r="96" spans="1:30" s="26" customFormat="1" ht="11.25" customHeight="1" x14ac:dyDescent="0.15">
      <c r="A96" s="207"/>
      <c r="B96" s="123" t="s">
        <v>189</v>
      </c>
      <c r="C96" s="123" t="s">
        <v>250</v>
      </c>
      <c r="D96" s="121" t="s">
        <v>122</v>
      </c>
      <c r="E96" s="75"/>
      <c r="F96" s="27"/>
      <c r="G96" s="35">
        <f>IF(G87="-","-",SUM(G87:G95)*'3k EBIT'!$E$8)</f>
        <v>9.6913381696799181</v>
      </c>
      <c r="H96" s="35">
        <f>IF(H87="-","-",SUM(H87:H95)*'3k EBIT'!$E$8)</f>
        <v>9.3036004740214686</v>
      </c>
      <c r="I96" s="35">
        <f>IF(I87="-","-",SUM(I87:I95)*'3k EBIT'!$E$8)</f>
        <v>9.5083768597271749</v>
      </c>
      <c r="J96" s="35">
        <f>IF(J87="-","-",SUM(J87:J95)*'3k EBIT'!$E$8)</f>
        <v>9.3309664460693487</v>
      </c>
      <c r="K96" s="35">
        <f>IF(K87="-","-",SUM(K87:K95)*'3k EBIT'!$E$8)</f>
        <v>9.9530308063676127</v>
      </c>
      <c r="L96" s="35">
        <f>IF(L87="-","-",SUM(L87:L95)*'3k EBIT'!$E$8)</f>
        <v>9.8365043451570457</v>
      </c>
      <c r="M96" s="35">
        <f>IF(M87="-","-",SUM(M87:M95)*'3k EBIT'!$E$8)</f>
        <v>10.749609450323129</v>
      </c>
      <c r="N96" s="35">
        <f>IF(N87="-","-",SUM(N87:N95)*'3k EBIT'!$E$8)</f>
        <v>11.291658078803192</v>
      </c>
      <c r="O96" s="27"/>
      <c r="P96" s="35">
        <f>IF(P87="-","-",SUM(P87:P95)*'3k EBIT'!$E$8)</f>
        <v>11.291658078803192</v>
      </c>
      <c r="Q96" s="35">
        <f>IF(Q87="-","-",SUM(Q87:Q95)*'3k EBIT'!$E$8)</f>
        <v>12.582502960378561</v>
      </c>
      <c r="R96" s="35">
        <f>IF(R87="-","-",SUM(R87:R95)*'3k EBIT'!$E$8)</f>
        <v>12.175437226402904</v>
      </c>
      <c r="S96" s="35">
        <f>IF(S87="-","-",SUM(S87:S95)*'3k EBIT'!$E$8)</f>
        <v>12.025306925014249</v>
      </c>
      <c r="T96" s="35">
        <f>IF(T87="-","-",SUM(T87:T95)*'3k EBIT'!$E$8)</f>
        <v>11.658197249771845</v>
      </c>
      <c r="U96" s="35">
        <f>IF(U87="-","-",SUM(U87:U95)*'3k EBIT'!$E$8)</f>
        <v>12.585041217533112</v>
      </c>
      <c r="V96" s="35">
        <f>IF(V87="-","-",SUM(V87:V95)*'3k EBIT'!$E$8)</f>
        <v>13.652444851701174</v>
      </c>
      <c r="W96" s="35">
        <f>IF(W87="-","-",SUM(W87:W95)*'3k EBIT'!$E$8)</f>
        <v>19.485847879399628</v>
      </c>
      <c r="X96" s="27"/>
      <c r="Y96" s="35">
        <f>IF(Y87="-","-",SUM(Y87:Y95)*'3k EBIT'!$E$8)</f>
        <v>33.137455794157901</v>
      </c>
      <c r="Z96" s="35" t="str">
        <f>IF(Z87="-","-",SUM(Z87:Z95)*'3k EBIT'!$E$8)</f>
        <v>-</v>
      </c>
      <c r="AA96" s="35" t="str">
        <f>IF(AA87="-","-",SUM(AA87:AA95)*'3k EBIT'!$E$8)</f>
        <v>-</v>
      </c>
      <c r="AB96" s="35" t="str">
        <f>IF(AB87="-","-",SUM(AB87:AB95)*'3k EBIT'!$E$8)</f>
        <v>-</v>
      </c>
      <c r="AC96" s="35" t="str">
        <f>IF(AC87="-","-",SUM(AC87:AC95)*'3k EBIT'!$E$8)</f>
        <v>-</v>
      </c>
      <c r="AD96" s="25"/>
    </row>
    <row r="97" spans="1:30" s="26" customFormat="1" ht="11.25" customHeight="1" x14ac:dyDescent="0.15">
      <c r="A97" s="207"/>
      <c r="B97" s="123" t="s">
        <v>251</v>
      </c>
      <c r="C97" s="158" t="s">
        <v>252</v>
      </c>
      <c r="D97" s="121" t="s">
        <v>122</v>
      </c>
      <c r="E97" s="116"/>
      <c r="F97" s="27"/>
      <c r="G97" s="35">
        <f>IF(G87="-","-",SUM(G87:G90,G92:G96)*'3l HAP'!$E$9)</f>
        <v>5.6476941480870719</v>
      </c>
      <c r="H97" s="35">
        <f>IF(H87="-","-",SUM(H87:H90,H92:H96)*'3l HAP'!$E$9)</f>
        <v>5.3379745303778803</v>
      </c>
      <c r="I97" s="35">
        <f>IF(I87="-","-",SUM(I87:I90,I92:I96)*'3l HAP'!$E$9)</f>
        <v>5.370958666297704</v>
      </c>
      <c r="J97" s="35">
        <f>IF(J87="-","-",SUM(J87:J90,J92:J96)*'3l HAP'!$E$9)</f>
        <v>5.2424762689544311</v>
      </c>
      <c r="K97" s="35">
        <f>IF(K87="-","-",SUM(K87:K90,K92:K96)*'3l HAP'!$E$9)</f>
        <v>5.8834447176516429</v>
      </c>
      <c r="L97" s="35">
        <f>IF(L87="-","-",SUM(L87:L90,L92:L96)*'3l HAP'!$E$9)</f>
        <v>5.7805402045659822</v>
      </c>
      <c r="M97" s="35">
        <f>IF(M87="-","-",SUM(M87:M90,M92:M96)*'3l HAP'!$E$9)</f>
        <v>6.4689484598776561</v>
      </c>
      <c r="N97" s="35">
        <f>IF(N87="-","-",SUM(N87:N90,N92:N96)*'3l HAP'!$E$9)</f>
        <v>6.8924451135099387</v>
      </c>
      <c r="O97" s="27"/>
      <c r="P97" s="35">
        <f>IF(P87="-","-",SUM(P87:P90,P92:P96)*'3l HAP'!$E$9)</f>
        <v>6.8924451135099387</v>
      </c>
      <c r="Q97" s="35">
        <f>IF(Q87="-","-",SUM(Q87:Q90,Q92:Q96)*'3l HAP'!$E$9)</f>
        <v>7.7437024058901178</v>
      </c>
      <c r="R97" s="35">
        <f>IF(R87="-","-",SUM(R87:R90,R92:R96)*'3l HAP'!$E$9)</f>
        <v>7.4048452620748568</v>
      </c>
      <c r="S97" s="35">
        <f>IF(S87="-","-",SUM(S87:S90,S92:S96)*'3l HAP'!$E$9)</f>
        <v>7.399951590517488</v>
      </c>
      <c r="T97" s="35">
        <f>IF(T87="-","-",SUM(T87:T90,T92:T96)*'3l HAP'!$E$9)</f>
        <v>7.0665901939852347</v>
      </c>
      <c r="U97" s="35">
        <f>IF(U87="-","-",SUM(U87:U90,U92:U96)*'3l HAP'!$E$9)</f>
        <v>7.720633077783762</v>
      </c>
      <c r="V97" s="35">
        <f>IF(V87="-","-",SUM(V87:V90,V92:V96)*'3l HAP'!$E$9)</f>
        <v>8.5422447207841703</v>
      </c>
      <c r="W97" s="35">
        <f>IF(W87="-","-",SUM(W87:W90,W92:W96)*'3l HAP'!$E$9)</f>
        <v>12.288093598790265</v>
      </c>
      <c r="X97" s="27"/>
      <c r="Y97" s="35">
        <f>IF(Y87="-","-",SUM(Y87:Y90,Y92:Y96)*'3l HAP'!$E$9)</f>
        <v>22.728277741514059</v>
      </c>
      <c r="Z97" s="35" t="str">
        <f>IF(Z87="-","-",SUM(Z87:Z90,Z92:Z96)*'3l HAP'!$E$9)</f>
        <v>-</v>
      </c>
      <c r="AA97" s="35" t="str">
        <f>IF(AA87="-","-",SUM(AA87:AA90,AA92:AA96)*'3l HAP'!$E$9)</f>
        <v>-</v>
      </c>
      <c r="AB97" s="35" t="str">
        <f>IF(AB87="-","-",SUM(AB87:AB90,AB92:AB96)*'3l HAP'!$E$9)</f>
        <v>-</v>
      </c>
      <c r="AC97" s="35" t="str">
        <f>IF(AC87="-","-",SUM(AC87:AC90,AC92:AC96)*'3l HAP'!$E$9)</f>
        <v>-</v>
      </c>
      <c r="AD97" s="25"/>
    </row>
    <row r="98" spans="1:30" s="26" customFormat="1" ht="11.25" customHeight="1" x14ac:dyDescent="0.15">
      <c r="A98" s="207"/>
      <c r="B98" s="123" t="s">
        <v>253</v>
      </c>
      <c r="C98" s="123" t="str">
        <f>B98&amp;"_"&amp;D98</f>
        <v>Total_North West</v>
      </c>
      <c r="D98" s="121" t="s">
        <v>122</v>
      </c>
      <c r="E98" s="75"/>
      <c r="F98" s="27"/>
      <c r="G98" s="35">
        <f t="shared" ref="G98:N98" si="18">IF(G87="-","-",SUM(G87:G97))</f>
        <v>515.71791344539599</v>
      </c>
      <c r="H98" s="35">
        <f t="shared" si="18"/>
        <v>495.00095511703205</v>
      </c>
      <c r="I98" s="35">
        <f t="shared" si="18"/>
        <v>505.8116393120211</v>
      </c>
      <c r="J98" s="35">
        <f t="shared" si="18"/>
        <v>496.34577057899259</v>
      </c>
      <c r="K98" s="35">
        <f t="shared" si="18"/>
        <v>529.72695499363988</v>
      </c>
      <c r="L98" s="35">
        <f t="shared" si="18"/>
        <v>523.49108137113183</v>
      </c>
      <c r="M98" s="35">
        <f t="shared" si="18"/>
        <v>572.23763320569481</v>
      </c>
      <c r="N98" s="35">
        <f t="shared" si="18"/>
        <v>601.18999325856623</v>
      </c>
      <c r="O98" s="27"/>
      <c r="P98" s="35">
        <f t="shared" ref="P98:W98" si="19">IF(P87="-","-",SUM(P87:P97))</f>
        <v>601.18999325856623</v>
      </c>
      <c r="Q98" s="35">
        <f t="shared" si="19"/>
        <v>669.98042678193156</v>
      </c>
      <c r="R98" s="35">
        <f t="shared" si="19"/>
        <v>648.21706617305563</v>
      </c>
      <c r="S98" s="35">
        <f t="shared" si="19"/>
        <v>640.31058095534218</v>
      </c>
      <c r="T98" s="35">
        <f t="shared" si="19"/>
        <v>620.65566568476527</v>
      </c>
      <c r="U98" s="35">
        <f t="shared" si="19"/>
        <v>670.09094988046309</v>
      </c>
      <c r="V98" s="35">
        <f t="shared" si="19"/>
        <v>727.09167695895655</v>
      </c>
      <c r="W98" s="35">
        <f t="shared" si="19"/>
        <v>1037.8586110052256</v>
      </c>
      <c r="X98" s="27"/>
      <c r="Y98" s="35">
        <f t="shared" ref="Y98:AC98" si="20">IF(Y87="-","-",SUM(Y87:Y97))</f>
        <v>1766.8041780915321</v>
      </c>
      <c r="Z98" s="35" t="str">
        <f t="shared" si="20"/>
        <v>-</v>
      </c>
      <c r="AA98" s="35" t="str">
        <f t="shared" si="20"/>
        <v>-</v>
      </c>
      <c r="AB98" s="35" t="str">
        <f t="shared" si="20"/>
        <v>-</v>
      </c>
      <c r="AC98" s="35" t="str">
        <f t="shared" si="20"/>
        <v>-</v>
      </c>
      <c r="AD98" s="25"/>
    </row>
    <row r="99" spans="1:30" s="26" customFormat="1" ht="12.6" customHeight="1" x14ac:dyDescent="0.15">
      <c r="A99" s="207"/>
      <c r="B99" s="120" t="s">
        <v>244</v>
      </c>
      <c r="C99" s="120" t="s">
        <v>180</v>
      </c>
      <c r="D99" s="122" t="s">
        <v>126</v>
      </c>
      <c r="E99" s="119"/>
      <c r="F99" s="27"/>
      <c r="G99" s="117">
        <f>IF('3a DF'!H126="-","-",'3a DF'!H126)</f>
        <v>187.38303778212173</v>
      </c>
      <c r="H99" s="117">
        <f>'3a DF'!I126</f>
        <v>167.86303778212172</v>
      </c>
      <c r="I99" s="117">
        <f>'3a DF'!J126</f>
        <v>154.05986571957507</v>
      </c>
      <c r="J99" s="117">
        <f>'3a DF'!K126</f>
        <v>145.64931557439073</v>
      </c>
      <c r="K99" s="117">
        <f>'3a DF'!L126</f>
        <v>176.82545268123062</v>
      </c>
      <c r="L99" s="117">
        <f>'3a DF'!M126</f>
        <v>169.2029415955835</v>
      </c>
      <c r="M99" s="117">
        <f>'3a DF'!N126</f>
        <v>187.99453958569902</v>
      </c>
      <c r="N99" s="117">
        <f>'3a DF'!O126</f>
        <v>205.32220286090796</v>
      </c>
      <c r="O99" s="27"/>
      <c r="P99" s="117">
        <f>'3a DF'!Q126</f>
        <v>205.32220286090796</v>
      </c>
      <c r="Q99" s="117">
        <f>'3a DF'!R126</f>
        <v>244.3910140003498</v>
      </c>
      <c r="R99" s="117">
        <f>'3a DF'!S126</f>
        <v>221.85776916530872</v>
      </c>
      <c r="S99" s="117">
        <f>'3a DF'!T126</f>
        <v>214.57247220346491</v>
      </c>
      <c r="T99" s="117">
        <f>'3a DF'!U126</f>
        <v>187.99500896501684</v>
      </c>
      <c r="U99" s="117">
        <f>'3a DF'!V126</f>
        <v>224.47040627818913</v>
      </c>
      <c r="V99" s="117">
        <f>'3a DF'!W126</f>
        <v>281.10057272753011</v>
      </c>
      <c r="W99" s="117">
        <f>'3a DF'!X126</f>
        <v>516.9255785925568</v>
      </c>
      <c r="X99" s="27"/>
      <c r="Y99" s="117">
        <f>'3a DF'!Z126</f>
        <v>1158.3716056023188</v>
      </c>
      <c r="Z99" s="117" t="str">
        <f>'3a DF'!AA126</f>
        <v>-</v>
      </c>
      <c r="AA99" s="117" t="str">
        <f>'3a DF'!AB126</f>
        <v>-</v>
      </c>
      <c r="AB99" s="117" t="str">
        <f>'3a DF'!AC126</f>
        <v>-</v>
      </c>
      <c r="AC99" s="117" t="str">
        <f>'3a DF'!AD126</f>
        <v>-</v>
      </c>
      <c r="AD99" s="25"/>
    </row>
    <row r="100" spans="1:30" s="26" customFormat="1" ht="11.25" x14ac:dyDescent="0.15">
      <c r="A100" s="207"/>
      <c r="B100" s="120" t="s">
        <v>244</v>
      </c>
      <c r="C100" s="120" t="s">
        <v>181</v>
      </c>
      <c r="D100" s="122" t="s">
        <v>126</v>
      </c>
      <c r="E100" s="119"/>
      <c r="F100" s="27"/>
      <c r="G100" s="117">
        <f>IF('3b CM'!G21="-","-",'3b CM'!G21)</f>
        <v>5.5253264395159783E-2</v>
      </c>
      <c r="H100" s="117">
        <f>'3b CM'!H21</f>
        <v>8.2879896592739671E-2</v>
      </c>
      <c r="I100" s="117">
        <f>'3b CM'!I21</f>
        <v>0.26097978458686133</v>
      </c>
      <c r="J100" s="117">
        <f>'3b CM'!J21</f>
        <v>0.26540344282564671</v>
      </c>
      <c r="K100" s="117">
        <f>'3b CM'!K21</f>
        <v>3.4087870316097875</v>
      </c>
      <c r="L100" s="117">
        <f>'3b CM'!L21</f>
        <v>3.3068678719644566</v>
      </c>
      <c r="M100" s="117">
        <f>'3b CM'!M21</f>
        <v>11.616376346884401</v>
      </c>
      <c r="N100" s="117">
        <f>'3b CM'!N21</f>
        <v>11.042857781904621</v>
      </c>
      <c r="O100" s="27"/>
      <c r="P100" s="117">
        <f>'3b CM'!P21</f>
        <v>11.042857781904621</v>
      </c>
      <c r="Q100" s="117">
        <f>'3b CM'!Q21</f>
        <v>14.854031497940696</v>
      </c>
      <c r="R100" s="117">
        <f>'3b CM'!R21</f>
        <v>14.922944451951974</v>
      </c>
      <c r="S100" s="117">
        <f>'3b CM'!S21</f>
        <v>17.771247126179681</v>
      </c>
      <c r="T100" s="117">
        <f>'3b CM'!T21</f>
        <v>18.924922297892913</v>
      </c>
      <c r="U100" s="117">
        <f>'3b CM'!U21</f>
        <v>14.605282700767461</v>
      </c>
      <c r="V100" s="117">
        <f>'3b CM'!V21</f>
        <v>14.897124543379949</v>
      </c>
      <c r="W100" s="117">
        <f>'3b CM'!W21</f>
        <v>9.2710140799288698</v>
      </c>
      <c r="X100" s="27"/>
      <c r="Y100" s="117">
        <f>'3b CM'!Y21</f>
        <v>11.745525641986619</v>
      </c>
      <c r="Z100" s="117" t="str">
        <f>'3b CM'!Z21</f>
        <v>-</v>
      </c>
      <c r="AA100" s="117" t="str">
        <f>'3b CM'!AA21</f>
        <v>-</v>
      </c>
      <c r="AB100" s="117" t="str">
        <f>'3b CM'!AB21</f>
        <v>-</v>
      </c>
      <c r="AC100" s="117" t="str">
        <f>'3b CM'!AC21</f>
        <v>-</v>
      </c>
      <c r="AD100" s="25"/>
    </row>
    <row r="101" spans="1:30" s="26" customFormat="1" ht="11.25" x14ac:dyDescent="0.15">
      <c r="A101" s="207"/>
      <c r="B101" s="120" t="s">
        <v>245</v>
      </c>
      <c r="C101" s="120" t="s">
        <v>182</v>
      </c>
      <c r="D101" s="122" t="s">
        <v>126</v>
      </c>
      <c r="E101" s="119"/>
      <c r="F101" s="27"/>
      <c r="G101" s="117" t="str">
        <f>IF('3c AA'!J34="-","-",'3c AA'!J34)</f>
        <v>-</v>
      </c>
      <c r="H101" s="117" t="str">
        <f>IF('3c AA'!K34="-","-",'3c AA'!K34)</f>
        <v>-</v>
      </c>
      <c r="I101" s="117" t="str">
        <f>IF('3c AA'!L34="-","-",'3c AA'!L34)</f>
        <v>-</v>
      </c>
      <c r="J101" s="117" t="str">
        <f>IF('3c AA'!M34="-","-",'3c AA'!M34)</f>
        <v>-</v>
      </c>
      <c r="K101" s="117" t="str">
        <f>IF('3c AA'!N34="-","-",'3c AA'!N34)</f>
        <v>-</v>
      </c>
      <c r="L101" s="117" t="str">
        <f>IF('3c AA'!O34="-","-",'3c AA'!O34)</f>
        <v>-</v>
      </c>
      <c r="M101" s="117" t="str">
        <f>IF('3c AA'!P34="-","-",'3c AA'!P34)</f>
        <v>-</v>
      </c>
      <c r="N101" s="117" t="str">
        <f>IF('3c AA'!Q34="-","-",'3c AA'!Q34)</f>
        <v>-</v>
      </c>
      <c r="O101" s="27"/>
      <c r="P101" s="117" t="str">
        <f>IF('3c AA'!S34="-","-",'3c AA'!S34)</f>
        <v>-</v>
      </c>
      <c r="Q101" s="117" t="str">
        <f>IF('3c AA'!T34="-","-",'3c AA'!T34)</f>
        <v>-</v>
      </c>
      <c r="R101" s="117" t="str">
        <f>IF('3c AA'!U34="-","-",'3c AA'!U34)</f>
        <v>-</v>
      </c>
      <c r="S101" s="117" t="str">
        <f>IF('3c AA'!V34="-","-",'3c AA'!V34)</f>
        <v>-</v>
      </c>
      <c r="T101" s="117">
        <f>IF('3c AA'!W34="-","-",'3c AA'!W34)</f>
        <v>4.5479718512711056</v>
      </c>
      <c r="U101" s="117">
        <f>IF('3c AA'!X34="-","-",'3c AA'!X34)</f>
        <v>9.9756950960531068</v>
      </c>
      <c r="V101" s="117">
        <f>IF('3c AA'!Y34="-","-",'3c AA'!Y34)</f>
        <v>4.43</v>
      </c>
      <c r="W101" s="117" t="str">
        <f>IF('3c AA'!Z34="-","-",'3c AA'!Z34)</f>
        <v>-</v>
      </c>
      <c r="X101" s="27"/>
      <c r="Y101" s="117">
        <f>IF('3c AA'!AB34="-","-",'3c AA'!AB34)</f>
        <v>20.802418178692324</v>
      </c>
      <c r="Z101" s="117" t="str">
        <f>IF('3c AA'!AC34="-","-",'3c AA'!AC34)</f>
        <v>-</v>
      </c>
      <c r="AA101" s="117" t="str">
        <f>IF('3c AA'!AD34="-","-",'3c AA'!AD34)</f>
        <v>-</v>
      </c>
      <c r="AB101" s="117" t="str">
        <f>IF('3c AA'!AE34="-","-",'3c AA'!AE34)</f>
        <v>-</v>
      </c>
      <c r="AC101" s="117" t="str">
        <f>IF('3c AA'!AF34="-","-",'3c AA'!AF34)</f>
        <v>-</v>
      </c>
      <c r="AD101" s="25"/>
    </row>
    <row r="102" spans="1:30" s="26" customFormat="1" ht="11.25" x14ac:dyDescent="0.15">
      <c r="A102" s="207"/>
      <c r="B102" s="120" t="s">
        <v>246</v>
      </c>
      <c r="C102" s="120" t="s">
        <v>183</v>
      </c>
      <c r="D102" s="122" t="s">
        <v>126</v>
      </c>
      <c r="E102" s="119"/>
      <c r="F102" s="27"/>
      <c r="G102" s="117">
        <f>IF('3d PC'!G22="-","-",'3d PC'!G22)</f>
        <v>68.547386682423578</v>
      </c>
      <c r="H102" s="117">
        <f>'3d PC'!H22</f>
        <v>68.527434046559122</v>
      </c>
      <c r="I102" s="117">
        <f>'3d PC'!I22</f>
        <v>83.596269989495994</v>
      </c>
      <c r="J102" s="117">
        <f>'3d PC'!J22</f>
        <v>83.518628016940596</v>
      </c>
      <c r="K102" s="117">
        <f>'3d PC'!K22</f>
        <v>88.898325667417765</v>
      </c>
      <c r="L102" s="117">
        <f>'3d PC'!L22</f>
        <v>89.213434901451066</v>
      </c>
      <c r="M102" s="117">
        <f>'3d PC'!M22</f>
        <v>103.18004779359447</v>
      </c>
      <c r="N102" s="117">
        <f>'3d PC'!N22</f>
        <v>103.24900872090601</v>
      </c>
      <c r="O102" s="27"/>
      <c r="P102" s="117">
        <f>'3d PC'!P22</f>
        <v>103.24900872090601</v>
      </c>
      <c r="Q102" s="117">
        <f>'3d PC'!Q22</f>
        <v>110.38013724600586</v>
      </c>
      <c r="R102" s="117">
        <f>'3d PC'!R22</f>
        <v>111.6946549390581</v>
      </c>
      <c r="S102" s="117">
        <f>'3d PC'!S22</f>
        <v>114.88906356222863</v>
      </c>
      <c r="T102" s="117">
        <f>'3d PC'!T22</f>
        <v>114.40848643406545</v>
      </c>
      <c r="U102" s="117">
        <f>'3d PC'!U22</f>
        <v>121.04212798149379</v>
      </c>
      <c r="V102" s="117">
        <f>'3d PC'!V22</f>
        <v>120.44834141433503</v>
      </c>
      <c r="W102" s="117">
        <f>'3d PC'!W22</f>
        <v>126.55616762721465</v>
      </c>
      <c r="X102" s="27"/>
      <c r="Y102" s="117">
        <f>'3d PC'!Y22</f>
        <v>125.48206645212916</v>
      </c>
      <c r="Z102" s="117" t="str">
        <f>'3d PC'!Z22</f>
        <v>-</v>
      </c>
      <c r="AA102" s="117" t="str">
        <f>'3d PC'!AA22</f>
        <v>-</v>
      </c>
      <c r="AB102" s="117" t="str">
        <f>'3d PC'!AB22</f>
        <v>-</v>
      </c>
      <c r="AC102" s="117" t="str">
        <f>'3d PC'!AC22</f>
        <v>-</v>
      </c>
      <c r="AD102" s="25"/>
    </row>
    <row r="103" spans="1:30" s="26" customFormat="1" ht="11.25" x14ac:dyDescent="0.15">
      <c r="A103" s="207"/>
      <c r="B103" s="120" t="s">
        <v>247</v>
      </c>
      <c r="C103" s="120" t="s">
        <v>184</v>
      </c>
      <c r="D103" s="122" t="s">
        <v>126</v>
      </c>
      <c r="E103" s="119"/>
      <c r="F103" s="27"/>
      <c r="G103" s="117">
        <f>IF('3e NC-Elec'!H36="-","-",'3e NC-Elec'!H36)</f>
        <v>122.08500414815211</v>
      </c>
      <c r="H103" s="117">
        <f>'3e NC-Elec'!I36</f>
        <v>122.81915865478281</v>
      </c>
      <c r="I103" s="117">
        <f>'3e NC-Elec'!J36</f>
        <v>131.63855203118507</v>
      </c>
      <c r="J103" s="117">
        <f>'3e NC-Elec'!K36</f>
        <v>131.08636885288198</v>
      </c>
      <c r="K103" s="117">
        <f>'3e NC-Elec'!L36</f>
        <v>129.90344141849408</v>
      </c>
      <c r="L103" s="117">
        <f>'3e NC-Elec'!M36</f>
        <v>130.78355618770024</v>
      </c>
      <c r="M103" s="117">
        <f>'3e NC-Elec'!N36</f>
        <v>127.01235937375483</v>
      </c>
      <c r="N103" s="117">
        <f>'3e NC-Elec'!O36</f>
        <v>126.61887448222694</v>
      </c>
      <c r="O103" s="27"/>
      <c r="P103" s="117">
        <f>'3e NC-Elec'!Q36</f>
        <v>126.61887448222694</v>
      </c>
      <c r="Q103" s="117">
        <f>'3e NC-Elec'!R36</f>
        <v>129.45364098727072</v>
      </c>
      <c r="R103" s="117">
        <f>'3e NC-Elec'!S36</f>
        <v>131.52644467740498</v>
      </c>
      <c r="S103" s="117">
        <f>'3e NC-Elec'!T36</f>
        <v>125.83975465699035</v>
      </c>
      <c r="T103" s="117">
        <f>'3e NC-Elec'!U36</f>
        <v>129.65130343621664</v>
      </c>
      <c r="U103" s="117">
        <f>'3e NC-Elec'!V36</f>
        <v>143.66772165993581</v>
      </c>
      <c r="V103" s="117">
        <f>'3e NC-Elec'!W36</f>
        <v>143.70230923154</v>
      </c>
      <c r="W103" s="117">
        <f>'3e NC-Elec'!X36</f>
        <v>196.67867090014926</v>
      </c>
      <c r="X103" s="27"/>
      <c r="Y103" s="117">
        <f>'3e NC-Elec'!Z36</f>
        <v>201.89940325592485</v>
      </c>
      <c r="Z103" s="117" t="str">
        <f>'3e NC-Elec'!AA36</f>
        <v>-</v>
      </c>
      <c r="AA103" s="117" t="str">
        <f>'3e NC-Elec'!AB36</f>
        <v>-</v>
      </c>
      <c r="AB103" s="117" t="str">
        <f>'3e NC-Elec'!AC36</f>
        <v>-</v>
      </c>
      <c r="AC103" s="117" t="str">
        <f>'3e NC-Elec'!AD36</f>
        <v>-</v>
      </c>
      <c r="AD103" s="25"/>
    </row>
    <row r="104" spans="1:30" s="26" customFormat="1" ht="11.25" customHeight="1" x14ac:dyDescent="0.15">
      <c r="A104" s="207"/>
      <c r="B104" s="120" t="s">
        <v>248</v>
      </c>
      <c r="C104" s="120" t="s">
        <v>185</v>
      </c>
      <c r="D104" s="122" t="s">
        <v>126</v>
      </c>
      <c r="E104" s="119"/>
      <c r="F104" s="27"/>
      <c r="G104" s="117">
        <f>IF('3g CPIH'!C$17="-","-",'3h OC '!$E$8*('3g CPIH'!C$17/'3g CPIH'!$G$17))</f>
        <v>76.502677103718199</v>
      </c>
      <c r="H104" s="117">
        <f>IF('3g CPIH'!D$17="-","-",'3h OC '!$E$8*('3g CPIH'!D$17/'3g CPIH'!$G$17))</f>
        <v>76.655835616438353</v>
      </c>
      <c r="I104" s="117">
        <f>IF('3g CPIH'!E$17="-","-",'3h OC '!$E$8*('3g CPIH'!E$17/'3g CPIH'!$G$17))</f>
        <v>76.885573385518597</v>
      </c>
      <c r="J104" s="117">
        <f>IF('3g CPIH'!F$17="-","-",'3h OC '!$E$8*('3g CPIH'!F$17/'3g CPIH'!$G$17))</f>
        <v>77.345048923679059</v>
      </c>
      <c r="K104" s="117">
        <f>IF('3g CPIH'!G$17="-","-",'3h OC '!$E$8*('3g CPIH'!G$17/'3g CPIH'!$G$17))</f>
        <v>78.263999999999996</v>
      </c>
      <c r="L104" s="117">
        <f>IF('3g CPIH'!H$17="-","-",'3h OC '!$E$8*('3g CPIH'!H$17/'3g CPIH'!$G$17))</f>
        <v>79.259530332681024</v>
      </c>
      <c r="M104" s="117">
        <f>IF('3g CPIH'!I$17="-","-",'3h OC '!$E$8*('3g CPIH'!I$17/'3g CPIH'!$G$17))</f>
        <v>80.408219178082177</v>
      </c>
      <c r="N104" s="117">
        <f>IF('3g CPIH'!J$17="-","-",'3h OC '!$E$8*('3g CPIH'!J$17/'3g CPIH'!$G$17))</f>
        <v>81.097432485322898</v>
      </c>
      <c r="O104" s="27"/>
      <c r="P104" s="117">
        <f>IF('3g CPIH'!L$17="-","-",'3h OC '!$E$8*('3g CPIH'!L$17/'3g CPIH'!$G$17))</f>
        <v>81.097432485322898</v>
      </c>
      <c r="Q104" s="117">
        <f>IF('3g CPIH'!M$17="-","-",'3h OC '!$E$8*('3g CPIH'!M$17/'3g CPIH'!$G$17))</f>
        <v>82.016383561643835</v>
      </c>
      <c r="R104" s="117">
        <f>IF('3g CPIH'!N$17="-","-",'3h OC '!$E$8*('3g CPIH'!N$17/'3g CPIH'!$G$17))</f>
        <v>82.62901761252445</v>
      </c>
      <c r="S104" s="117">
        <f>IF('3g CPIH'!O$17="-","-",'3h OC '!$E$8*('3g CPIH'!O$17/'3g CPIH'!$G$17))</f>
        <v>83.088493150684926</v>
      </c>
      <c r="T104" s="117">
        <f>IF('3g CPIH'!P$17="-","-",'3h OC '!$E$8*('3g CPIH'!P$17/'3g CPIH'!$G$17))</f>
        <v>83.318230919765156</v>
      </c>
      <c r="U104" s="117">
        <f>IF('3g CPIH'!Q$17="-","-",'3h OC '!$E$8*('3g CPIH'!Q$17/'3g CPIH'!$G$17))</f>
        <v>83.777706457925632</v>
      </c>
      <c r="V104" s="117">
        <f>IF('3g CPIH'!R$17="-","-",'3h OC '!$E$8*('3g CPIH'!R$17/'3g CPIH'!$G$17))</f>
        <v>85.309291585127198</v>
      </c>
      <c r="W104" s="117">
        <f>IF('3g CPIH'!S$17="-","-",'3h OC '!$E$8*('3g CPIH'!S$17/'3g CPIH'!$G$17))</f>
        <v>87.836407045009793</v>
      </c>
      <c r="X104" s="27"/>
      <c r="Y104" s="117">
        <f>IF('3g CPIH'!U$17="-","-",'3h OC '!$E$8*('3g CPIH'!U$17/'3g CPIH'!$G$17))</f>
        <v>92.278003913894324</v>
      </c>
      <c r="Z104" s="117" t="str">
        <f>IF('3g CPIH'!V$17="-","-",'3h OC '!$E$8*('3g CPIH'!V$17/'3g CPIH'!$G$17))</f>
        <v>-</v>
      </c>
      <c r="AA104" s="117" t="str">
        <f>IF('3g CPIH'!W$17="-","-",'3h OC '!$E$8*('3g CPIH'!W$17/'3g CPIH'!$G$17))</f>
        <v>-</v>
      </c>
      <c r="AB104" s="117" t="str">
        <f>IF('3g CPIH'!X$17="-","-",'3h OC '!$E$8*('3g CPIH'!X$17/'3g CPIH'!$G$17))</f>
        <v>-</v>
      </c>
      <c r="AC104" s="117" t="str">
        <f>IF('3g CPIH'!Y$17="-","-",'3h OC '!$E$8*('3g CPIH'!Y$17/'3g CPIH'!$G$17))</f>
        <v>-</v>
      </c>
      <c r="AD104" s="25"/>
    </row>
    <row r="105" spans="1:30" s="26" customFormat="1" ht="11.25" customHeight="1" x14ac:dyDescent="0.15">
      <c r="A105" s="207"/>
      <c r="B105" s="120" t="s">
        <v>248</v>
      </c>
      <c r="C105" s="120" t="s">
        <v>186</v>
      </c>
      <c r="D105" s="122" t="s">
        <v>126</v>
      </c>
      <c r="E105" s="119"/>
      <c r="F105" s="27"/>
      <c r="G105" s="117" t="s">
        <v>249</v>
      </c>
      <c r="H105" s="117" t="s">
        <v>249</v>
      </c>
      <c r="I105" s="117" t="s">
        <v>249</v>
      </c>
      <c r="J105" s="117" t="s">
        <v>249</v>
      </c>
      <c r="K105" s="117">
        <f>IF('3i SMNCC'!G$50="-","-",'3i SMNCC'!G$50)</f>
        <v>0</v>
      </c>
      <c r="L105" s="117">
        <f>IF('3i SMNCC'!H$50="-","-",'3i SMNCC'!H$50)</f>
        <v>-0.18995111249132623</v>
      </c>
      <c r="M105" s="117">
        <f>IF('3i SMNCC'!I$50="-","-",'3i SMNCC'!I$50)</f>
        <v>2.3898870370752556</v>
      </c>
      <c r="N105" s="117">
        <f>IF('3i SMNCC'!J$50="-","-",'3i SMNCC'!J$50)</f>
        <v>11.485481460604181</v>
      </c>
      <c r="O105" s="27"/>
      <c r="P105" s="117">
        <f>IF('3i SMNCC'!L$50="-","-",'3i SMNCC'!L$50)</f>
        <v>11.485481460604181</v>
      </c>
      <c r="Q105" s="117">
        <f>IF('3i SMNCC'!M$50="-","-",'3i SMNCC'!M$50)</f>
        <v>13.905095596481768</v>
      </c>
      <c r="R105" s="117">
        <f>IF('3i SMNCC'!N$50="-","-",'3i SMNCC'!N$50)</f>
        <v>14.008016342776511</v>
      </c>
      <c r="S105" s="117">
        <f>IF('3i SMNCC'!O$50="-","-",'3i SMNCC'!O$50)</f>
        <v>16.592254432324484</v>
      </c>
      <c r="T105" s="117">
        <f>IF('3i SMNCC'!P$50="-","-",'3i SMNCC'!P$50)</f>
        <v>16.855736391237045</v>
      </c>
      <c r="U105" s="117">
        <f>IF('3i SMNCC'!Q$50="-","-",'3i SMNCC'!Q$50)</f>
        <v>16.48610584262476</v>
      </c>
      <c r="V105" s="117">
        <f>IF('3i SMNCC'!R$50="-","-",'3i SMNCC'!R$50)</f>
        <v>16.529685824397358</v>
      </c>
      <c r="W105" s="117">
        <f>IF('3i SMNCC'!S$50="-","-",'3i SMNCC'!S$50)</f>
        <v>15.149258026029946</v>
      </c>
      <c r="X105" s="27"/>
      <c r="Y105" s="117">
        <f>IF('3i SMNCC'!U$50="-","-",'3i SMNCC'!U$50)</f>
        <v>16.072618119862021</v>
      </c>
      <c r="Z105" s="117" t="str">
        <f>IF('3i SMNCC'!V$50="-","-",'3i SMNCC'!V$50)</f>
        <v>-</v>
      </c>
      <c r="AA105" s="117" t="str">
        <f>IF('3i SMNCC'!W$50="-","-",'3i SMNCC'!W$50)</f>
        <v>-</v>
      </c>
      <c r="AB105" s="117" t="str">
        <f>IF('3i SMNCC'!X$50="-","-",'3i SMNCC'!X$50)</f>
        <v>-</v>
      </c>
      <c r="AC105" s="117" t="str">
        <f>IF('3i SMNCC'!Y$50="-","-",'3i SMNCC'!Y$50)</f>
        <v>-</v>
      </c>
      <c r="AD105" s="25"/>
    </row>
    <row r="106" spans="1:30" s="26" customFormat="1" ht="11.25" customHeight="1" x14ac:dyDescent="0.15">
      <c r="A106" s="207"/>
      <c r="B106" s="120" t="s">
        <v>248</v>
      </c>
      <c r="C106" s="120" t="s">
        <v>187</v>
      </c>
      <c r="D106" s="122" t="s">
        <v>126</v>
      </c>
      <c r="E106" s="119"/>
      <c r="F106" s="27"/>
      <c r="G106" s="117">
        <f>IF('3g CPIH'!C$17="-","-",'3j PAAC PAP'!$G$8*('3g CPIH'!C$17/'3g CPIH'!$G$17))</f>
        <v>13.436452250489236</v>
      </c>
      <c r="H106" s="117">
        <f>IF('3g CPIH'!D$17="-","-",'3j PAAC PAP'!$G$8*('3g CPIH'!D$17/'3g CPIH'!$G$17))</f>
        <v>13.463352054794518</v>
      </c>
      <c r="I106" s="117">
        <f>IF('3g CPIH'!E$17="-","-",'3j PAAC PAP'!$G$8*('3g CPIH'!E$17/'3g CPIH'!$G$17))</f>
        <v>13.503701761252445</v>
      </c>
      <c r="J106" s="117">
        <f>IF('3g CPIH'!F$17="-","-",'3j PAAC PAP'!$G$8*('3g CPIH'!F$17/'3g CPIH'!$G$17))</f>
        <v>13.584401174168297</v>
      </c>
      <c r="K106" s="117">
        <f>IF('3g CPIH'!G$17="-","-",'3j PAAC PAP'!$G$8*('3g CPIH'!G$17/'3g CPIH'!$G$17))</f>
        <v>13.745799999999999</v>
      </c>
      <c r="L106" s="117">
        <f>IF('3g CPIH'!H$17="-","-",'3j PAAC PAP'!$G$8*('3g CPIH'!H$17/'3g CPIH'!$G$17))</f>
        <v>13.920648727984345</v>
      </c>
      <c r="M106" s="117">
        <f>IF('3g CPIH'!I$17="-","-",'3j PAAC PAP'!$G$8*('3g CPIH'!I$17/'3g CPIH'!$G$17))</f>
        <v>14.122397260273971</v>
      </c>
      <c r="N106" s="117">
        <f>IF('3g CPIH'!J$17="-","-",'3j PAAC PAP'!$G$8*('3g CPIH'!J$17/'3g CPIH'!$G$17))</f>
        <v>14.24344637964775</v>
      </c>
      <c r="O106" s="27"/>
      <c r="P106" s="117">
        <f>IF('3g CPIH'!L$17="-","-",'3j PAAC PAP'!$G$8*('3g CPIH'!L$17/'3g CPIH'!$G$17))</f>
        <v>14.24344637964775</v>
      </c>
      <c r="Q106" s="117">
        <f>IF('3g CPIH'!M$17="-","-",'3j PAAC PAP'!$G$8*('3g CPIH'!M$17/'3g CPIH'!$G$17))</f>
        <v>14.40484520547945</v>
      </c>
      <c r="R106" s="117">
        <f>IF('3g CPIH'!N$17="-","-",'3j PAAC PAP'!$G$8*('3g CPIH'!N$17/'3g CPIH'!$G$17))</f>
        <v>14.512444422700586</v>
      </c>
      <c r="S106" s="117">
        <f>IF('3g CPIH'!O$17="-","-",'3j PAAC PAP'!$G$8*('3g CPIH'!O$17/'3g CPIH'!$G$17))</f>
        <v>14.593143835616438</v>
      </c>
      <c r="T106" s="117">
        <f>IF('3g CPIH'!P$17="-","-",'3j PAAC PAP'!$G$8*('3g CPIH'!P$17/'3g CPIH'!$G$17))</f>
        <v>14.633493542074362</v>
      </c>
      <c r="U106" s="117">
        <f>IF('3g CPIH'!Q$17="-","-",'3j PAAC PAP'!$G$8*('3g CPIH'!Q$17/'3g CPIH'!$G$17))</f>
        <v>14.714192954990214</v>
      </c>
      <c r="V106" s="117">
        <f>IF('3g CPIH'!R$17="-","-",'3j PAAC PAP'!$G$8*('3g CPIH'!R$17/'3g CPIH'!$G$17))</f>
        <v>14.983190998043053</v>
      </c>
      <c r="W106" s="117">
        <f>IF('3g CPIH'!S$17="-","-",'3j PAAC PAP'!$G$8*('3g CPIH'!S$17/'3g CPIH'!$G$17))</f>
        <v>15.427037769080234</v>
      </c>
      <c r="X106" s="27"/>
      <c r="Y106" s="117">
        <f>IF('3g CPIH'!U$17="-","-",'3j PAAC PAP'!$G$8*('3g CPIH'!U$17/'3g CPIH'!$G$17))</f>
        <v>16.207132093933463</v>
      </c>
      <c r="Z106" s="117" t="str">
        <f>IF('3g CPIH'!V$17="-","-",'3j PAAC PAP'!$G$8*('3g CPIH'!V$17/'3g CPIH'!$G$17))</f>
        <v>-</v>
      </c>
      <c r="AA106" s="117" t="str">
        <f>IF('3g CPIH'!W$17="-","-",'3j PAAC PAP'!$G$8*('3g CPIH'!W$17/'3g CPIH'!$G$17))</f>
        <v>-</v>
      </c>
      <c r="AB106" s="117" t="str">
        <f>IF('3g CPIH'!X$17="-","-",'3j PAAC PAP'!$G$8*('3g CPIH'!X$17/'3g CPIH'!$G$17))</f>
        <v>-</v>
      </c>
      <c r="AC106" s="117" t="str">
        <f>IF('3g CPIH'!Y$17="-","-",'3j PAAC PAP'!$G$8*('3g CPIH'!Y$17/'3g CPIH'!$G$17))</f>
        <v>-</v>
      </c>
      <c r="AD106" s="25"/>
    </row>
    <row r="107" spans="1:30" s="26" customFormat="1" ht="11.25" customHeight="1" x14ac:dyDescent="0.15">
      <c r="A107" s="207"/>
      <c r="B107" s="120" t="s">
        <v>248</v>
      </c>
      <c r="C107" s="120" t="s">
        <v>188</v>
      </c>
      <c r="D107" s="122" t="s">
        <v>126</v>
      </c>
      <c r="E107" s="119"/>
      <c r="F107" s="27"/>
      <c r="G107" s="117">
        <f>IF(G99="-","-",SUM(G99:G105)*'3j PAAC PAP'!$G$26)</f>
        <v>26.509809149042923</v>
      </c>
      <c r="H107" s="117">
        <f>IF(H99="-","-",SUM(H99:H105)*'3j PAAC PAP'!$G$26)</f>
        <v>25.423635641823584</v>
      </c>
      <c r="I107" s="117">
        <f>IF(I99="-","-",SUM(I99:I105)*'3j PAAC PAP'!$G$26)</f>
        <v>26.035560287410465</v>
      </c>
      <c r="J107" s="117">
        <f>IF(J99="-","-",SUM(J99:J105)*'3j PAAC PAP'!$G$26)</f>
        <v>25.535397354231456</v>
      </c>
      <c r="K107" s="117">
        <f>IF(K99="-","-",SUM(K99:K105)*'3j PAAC PAP'!$G$26)</f>
        <v>27.835181796489632</v>
      </c>
      <c r="L107" s="117">
        <f>IF(L99="-","-",SUM(L99:L105)*'3j PAAC PAP'!$G$26)</f>
        <v>27.501391315828613</v>
      </c>
      <c r="M107" s="117">
        <f>IF(M99="-","-",SUM(M99:M105)*'3j PAAC PAP'!$G$26)</f>
        <v>29.893890154797429</v>
      </c>
      <c r="N107" s="117">
        <f>IF(N99="-","-",SUM(N99:N105)*'3j PAAC PAP'!$G$26)</f>
        <v>31.422663194706431</v>
      </c>
      <c r="O107" s="27"/>
      <c r="P107" s="117">
        <f>IF(P99="-","-",SUM(P99:P105)*'3j PAAC PAP'!$G$26)</f>
        <v>31.422663194706431</v>
      </c>
      <c r="Q107" s="117">
        <f>IF(Q99="-","-",SUM(Q99:Q105)*'3j PAAC PAP'!$G$26)</f>
        <v>34.6992276639211</v>
      </c>
      <c r="R107" s="117">
        <f>IF(R99="-","-",SUM(R99:R105)*'3j PAAC PAP'!$G$26)</f>
        <v>33.628424290369544</v>
      </c>
      <c r="S107" s="117">
        <f>IF(S99="-","-",SUM(S99:S105)*'3j PAAC PAP'!$G$26)</f>
        <v>33.401826082320568</v>
      </c>
      <c r="T107" s="117">
        <f>IF(T99="-","-",SUM(T99:T105)*'3j PAAC PAP'!$G$26)</f>
        <v>32.407409425110941</v>
      </c>
      <c r="U107" s="117">
        <f>IF(U99="-","-",SUM(U99:U105)*'3j PAAC PAP'!$G$26)</f>
        <v>35.808712633618804</v>
      </c>
      <c r="V107" s="117">
        <f>IF(V99="-","-",SUM(V99:V105)*'3j PAAC PAP'!$G$26)</f>
        <v>38.864125578379728</v>
      </c>
      <c r="W107" s="117">
        <f>IF(W99="-","-",SUM(W99:W105)*'3j PAAC PAP'!$G$26)</f>
        <v>55.543060220325728</v>
      </c>
      <c r="X107" s="27"/>
      <c r="Y107" s="117">
        <f>IF(Y99="-","-",SUM(Y99:Y105)*'3j PAAC PAP'!$G$26)</f>
        <v>94.863070409449278</v>
      </c>
      <c r="Z107" s="117" t="str">
        <f>IF(Z99="-","-",SUM(Z99:Z105)*'3j PAAC PAP'!$G$26)</f>
        <v>-</v>
      </c>
      <c r="AA107" s="117" t="str">
        <f>IF(AA99="-","-",SUM(AA99:AA105)*'3j PAAC PAP'!$G$26)</f>
        <v>-</v>
      </c>
      <c r="AB107" s="117" t="str">
        <f>IF(AB99="-","-",SUM(AB99:AB105)*'3j PAAC PAP'!$G$26)</f>
        <v>-</v>
      </c>
      <c r="AC107" s="117" t="str">
        <f>IF(AC99="-","-",SUM(AC99:AC105)*'3j PAAC PAP'!$G$26)</f>
        <v>-</v>
      </c>
      <c r="AD107" s="25"/>
    </row>
    <row r="108" spans="1:30" s="26" customFormat="1" ht="11.25" customHeight="1" x14ac:dyDescent="0.15">
      <c r="A108" s="207"/>
      <c r="B108" s="120" t="s">
        <v>189</v>
      </c>
      <c r="C108" s="120" t="s">
        <v>250</v>
      </c>
      <c r="D108" s="122" t="s">
        <v>126</v>
      </c>
      <c r="E108" s="119"/>
      <c r="F108" s="27"/>
      <c r="G108" s="117">
        <f>IF(G99="-","-",SUM(G99:G107)*'3k EBIT'!$E$8)</f>
        <v>9.5778560075264831</v>
      </c>
      <c r="H108" s="117">
        <f>IF(H99="-","-",SUM(H99:H107)*'3k EBIT'!$E$8)</f>
        <v>9.1966107429682111</v>
      </c>
      <c r="I108" s="117">
        <f>IF(I99="-","-",SUM(I99:I107)*'3k EBIT'!$E$8)</f>
        <v>9.4124703813103867</v>
      </c>
      <c r="J108" s="117">
        <f>IF(J99="-","-",SUM(J99:J107)*'3k EBIT'!$E$8)</f>
        <v>9.238237022752033</v>
      </c>
      <c r="K108" s="117">
        <f>IF(K99="-","-",SUM(K99:K107)*'3k EBIT'!$E$8)</f>
        <v>10.049686987112645</v>
      </c>
      <c r="L108" s="117">
        <f>IF(L99="-","-",SUM(L99:L107)*'3k EBIT'!$E$8)</f>
        <v>9.9357533950873567</v>
      </c>
      <c r="M108" s="117">
        <f>IF(M99="-","-",SUM(M99:M107)*'3k EBIT'!$E$8)</f>
        <v>10.780571937629768</v>
      </c>
      <c r="N108" s="117">
        <f>IF(N99="-","-",SUM(N99:N107)*'3k EBIT'!$E$8)</f>
        <v>11.320246743949079</v>
      </c>
      <c r="O108" s="27"/>
      <c r="P108" s="117">
        <f>IF(P99="-","-",SUM(P99:P107)*'3k EBIT'!$E$8)</f>
        <v>11.320246743949079</v>
      </c>
      <c r="Q108" s="117">
        <f>IF(Q99="-","-",SUM(Q99:Q107)*'3k EBIT'!$E$8)</f>
        <v>12.475013549702116</v>
      </c>
      <c r="R108" s="117">
        <f>IF(R99="-","-",SUM(R99:R107)*'3k EBIT'!$E$8)</f>
        <v>12.100733537591776</v>
      </c>
      <c r="S108" s="117">
        <f>IF(S99="-","-",SUM(S99:S107)*'3k EBIT'!$E$8)</f>
        <v>12.022652203804718</v>
      </c>
      <c r="T108" s="117">
        <f>IF(T99="-","-",SUM(T99:T107)*'3k EBIT'!$E$8)</f>
        <v>11.673917965271015</v>
      </c>
      <c r="U108" s="117">
        <f>IF(U99="-","-",SUM(U99:U107)*'3k EBIT'!$E$8)</f>
        <v>12.870964726697236</v>
      </c>
      <c r="V108" s="117">
        <f>IF(V99="-","-",SUM(V99:V107)*'3k EBIT'!$E$8)</f>
        <v>13.95008558437212</v>
      </c>
      <c r="W108" s="117">
        <f>IF(W99="-","-",SUM(W99:W107)*'3k EBIT'!$E$8)</f>
        <v>19.820963178433399</v>
      </c>
      <c r="X108" s="27"/>
      <c r="Y108" s="117">
        <f>IF(Y99="-","-",SUM(Y99:Y107)*'3k EBIT'!$E$8)</f>
        <v>33.656196668165521</v>
      </c>
      <c r="Z108" s="117" t="str">
        <f>IF(Z99="-","-",SUM(Z99:Z107)*'3k EBIT'!$E$8)</f>
        <v>-</v>
      </c>
      <c r="AA108" s="117" t="str">
        <f>IF(AA99="-","-",SUM(AA99:AA107)*'3k EBIT'!$E$8)</f>
        <v>-</v>
      </c>
      <c r="AB108" s="117" t="str">
        <f>IF(AB99="-","-",SUM(AB99:AB107)*'3k EBIT'!$E$8)</f>
        <v>-</v>
      </c>
      <c r="AC108" s="117" t="str">
        <f>IF(AC99="-","-",SUM(AC99:AC107)*'3k EBIT'!$E$8)</f>
        <v>-</v>
      </c>
      <c r="AD108" s="25"/>
    </row>
    <row r="109" spans="1:30" s="26" customFormat="1" ht="11.25" customHeight="1" x14ac:dyDescent="0.15">
      <c r="A109" s="207"/>
      <c r="B109" s="120" t="s">
        <v>251</v>
      </c>
      <c r="C109" s="156" t="s">
        <v>252</v>
      </c>
      <c r="D109" s="122" t="s">
        <v>126</v>
      </c>
      <c r="E109" s="118"/>
      <c r="F109" s="27"/>
      <c r="G109" s="117">
        <f>IF(G99="-","-",SUM(G99:G102,G104:G108)*'3l HAP'!$E$9)</f>
        <v>5.5930446060617003</v>
      </c>
      <c r="H109" s="117">
        <f>IF(H99="-","-",SUM(H99:H102,H104:H108)*'3l HAP'!$E$9)</f>
        <v>5.2885163966239883</v>
      </c>
      <c r="I109" s="117">
        <f>IF(I99="-","-",SUM(I99:I102,I104:I108)*'3l HAP'!$E$9)</f>
        <v>5.3257284823872624</v>
      </c>
      <c r="J109" s="117">
        <f>IF(J99="-","-",SUM(J99:J102,J104:J108)*'3l HAP'!$E$9)</f>
        <v>5.1995524937230915</v>
      </c>
      <c r="K109" s="117">
        <f>IF(K99="-","-",SUM(K99:K102,K104:K108)*'3l HAP'!$E$9)</f>
        <v>5.84215773539308</v>
      </c>
      <c r="L109" s="117">
        <f>IF(L99="-","-",SUM(L99:L102,L104:L108)*'3l HAP'!$E$9)</f>
        <v>5.7414771839082528</v>
      </c>
      <c r="M109" s="117">
        <f>IF(M99="-","-",SUM(M99:M102,M104:M108)*'3l HAP'!$E$9)</f>
        <v>6.4476903907939871</v>
      </c>
      <c r="N109" s="117">
        <f>IF(N99="-","-",SUM(N99:N102,N104:N108)*'3l HAP'!$E$9)</f>
        <v>6.869313275492801</v>
      </c>
      <c r="O109" s="27"/>
      <c r="P109" s="117">
        <f>IF(P99="-","-",SUM(P99:P102,P104:P108)*'3l HAP'!$E$9)</f>
        <v>6.869313275492801</v>
      </c>
      <c r="Q109" s="117">
        <f>IF(Q99="-","-",SUM(Q99:Q102,Q104:Q108)*'3l HAP'!$E$9)</f>
        <v>7.717648081175442</v>
      </c>
      <c r="R109" s="117">
        <f>IF(R99="-","-",SUM(R99:R102,R104:R108)*'3l HAP'!$E$9)</f>
        <v>7.3988879837245651</v>
      </c>
      <c r="S109" s="117">
        <f>IF(S99="-","-",SUM(S99:S102,S104:S108)*'3l HAP'!$E$9)</f>
        <v>7.4219790051671772</v>
      </c>
      <c r="T109" s="117">
        <f>IF(T99="-","-",SUM(T99:T102,T104:T108)*'3l HAP'!$E$9)</f>
        <v>7.0974469680483496</v>
      </c>
      <c r="U109" s="117">
        <f>IF(U99="-","-",SUM(U99:U102,U104:U108)*'3l HAP'!$E$9)</f>
        <v>7.8146512411980229</v>
      </c>
      <c r="V109" s="117">
        <f>IF(V99="-","-",SUM(V99:V102,V104:V108)*'3l HAP'!$E$9)</f>
        <v>8.6456923156797192</v>
      </c>
      <c r="W109" s="117">
        <f>IF(W99="-","-",SUM(W99:W102,W104:W108)*'3l HAP'!$E$9)</f>
        <v>12.394038212411342</v>
      </c>
      <c r="X109" s="27"/>
      <c r="Y109" s="117">
        <f>IF(Y99="-","-",SUM(Y99:Y102,Y104:Y108)*'3l HAP'!$E$9)</f>
        <v>22.978736725494599</v>
      </c>
      <c r="Z109" s="117" t="str">
        <f>IF(Z99="-","-",SUM(Z99:Z102,Z104:Z108)*'3l HAP'!$E$9)</f>
        <v>-</v>
      </c>
      <c r="AA109" s="117" t="str">
        <f>IF(AA99="-","-",SUM(AA99:AA102,AA104:AA108)*'3l HAP'!$E$9)</f>
        <v>-</v>
      </c>
      <c r="AB109" s="117" t="str">
        <f>IF(AB99="-","-",SUM(AB99:AB102,AB104:AB108)*'3l HAP'!$E$9)</f>
        <v>-</v>
      </c>
      <c r="AC109" s="117" t="str">
        <f>IF(AC99="-","-",SUM(AC99:AC102,AC104:AC108)*'3l HAP'!$E$9)</f>
        <v>-</v>
      </c>
      <c r="AD109" s="25"/>
    </row>
    <row r="110" spans="1:30" s="26" customFormat="1" ht="11.25" x14ac:dyDescent="0.15">
      <c r="A110" s="207"/>
      <c r="B110" s="120" t="s">
        <v>253</v>
      </c>
      <c r="C110" s="120" t="str">
        <f>B110&amp;"_"&amp;D110</f>
        <v>Total_Southern</v>
      </c>
      <c r="D110" s="122" t="s">
        <v>126</v>
      </c>
      <c r="E110" s="119"/>
      <c r="F110" s="27"/>
      <c r="G110" s="117">
        <f t="shared" ref="G110:N110" si="21">IF(G99="-","-",SUM(G99:G109))</f>
        <v>509.69052099393116</v>
      </c>
      <c r="H110" s="117">
        <f t="shared" si="21"/>
        <v>489.32046083270512</v>
      </c>
      <c r="I110" s="117">
        <f t="shared" si="21"/>
        <v>500.71870182272215</v>
      </c>
      <c r="J110" s="117">
        <f t="shared" si="21"/>
        <v>491.42235285559298</v>
      </c>
      <c r="K110" s="117">
        <f t="shared" si="21"/>
        <v>534.77283331774765</v>
      </c>
      <c r="L110" s="117">
        <f t="shared" si="21"/>
        <v>528.67565039969759</v>
      </c>
      <c r="M110" s="117">
        <f t="shared" si="21"/>
        <v>573.84597905858539</v>
      </c>
      <c r="N110" s="117">
        <f t="shared" si="21"/>
        <v>602.67152738566858</v>
      </c>
      <c r="O110" s="27"/>
      <c r="P110" s="117">
        <f t="shared" ref="P110:W110" si="22">IF(P99="-","-",SUM(P99:P109))</f>
        <v>602.67152738566858</v>
      </c>
      <c r="Q110" s="117">
        <f t="shared" si="22"/>
        <v>664.29703738997068</v>
      </c>
      <c r="R110" s="117">
        <f t="shared" si="22"/>
        <v>644.27933742341122</v>
      </c>
      <c r="S110" s="117">
        <f t="shared" si="22"/>
        <v>640.19288625878175</v>
      </c>
      <c r="T110" s="117">
        <f t="shared" si="22"/>
        <v>621.51392819596981</v>
      </c>
      <c r="U110" s="117">
        <f t="shared" si="22"/>
        <v>685.23356757349404</v>
      </c>
      <c r="V110" s="117">
        <f t="shared" si="22"/>
        <v>742.86041980278424</v>
      </c>
      <c r="W110" s="117">
        <f t="shared" si="22"/>
        <v>1055.6021956511399</v>
      </c>
      <c r="X110" s="27"/>
      <c r="Y110" s="117">
        <f t="shared" ref="Y110:AC110" si="23">IF(Y99="-","-",SUM(Y99:Y109))</f>
        <v>1794.3567770618511</v>
      </c>
      <c r="Z110" s="117" t="str">
        <f t="shared" si="23"/>
        <v>-</v>
      </c>
      <c r="AA110" s="117" t="str">
        <f t="shared" si="23"/>
        <v>-</v>
      </c>
      <c r="AB110" s="117" t="str">
        <f t="shared" si="23"/>
        <v>-</v>
      </c>
      <c r="AC110" s="117" t="str">
        <f t="shared" si="23"/>
        <v>-</v>
      </c>
      <c r="AD110" s="25"/>
    </row>
    <row r="111" spans="1:30" s="26" customFormat="1" ht="11.25" x14ac:dyDescent="0.15">
      <c r="A111" s="207"/>
      <c r="B111" s="123" t="s">
        <v>244</v>
      </c>
      <c r="C111" s="123" t="s">
        <v>180</v>
      </c>
      <c r="D111" s="121" t="s">
        <v>130</v>
      </c>
      <c r="E111" s="75"/>
      <c r="F111" s="27"/>
      <c r="G111" s="35">
        <f>IF('3a DF'!H127="-","-",'3a DF'!H127)</f>
        <v>189.54457253261364</v>
      </c>
      <c r="H111" s="35">
        <f>'3a DF'!I127</f>
        <v>169.80457253261363</v>
      </c>
      <c r="I111" s="35">
        <f>'3a DF'!J127</f>
        <v>155.84412668515441</v>
      </c>
      <c r="J111" s="35">
        <f>'3a DF'!K127</f>
        <v>147.32307225118126</v>
      </c>
      <c r="K111" s="35">
        <f>'3a DF'!L127</f>
        <v>178.86761095643521</v>
      </c>
      <c r="L111" s="35">
        <f>'3a DF'!M127</f>
        <v>171.16226572015267</v>
      </c>
      <c r="M111" s="35">
        <f>'3a DF'!N127</f>
        <v>188.4187123933585</v>
      </c>
      <c r="N111" s="35">
        <f>'3a DF'!O127</f>
        <v>205.78148679209377</v>
      </c>
      <c r="O111" s="27"/>
      <c r="P111" s="35">
        <f>'3a DF'!Q127</f>
        <v>205.78148679209377</v>
      </c>
      <c r="Q111" s="35">
        <f>'3a DF'!R127</f>
        <v>244.89034524152407</v>
      </c>
      <c r="R111" s="35">
        <f>'3a DF'!S127</f>
        <v>221.3184215431142</v>
      </c>
      <c r="S111" s="35">
        <f>'3a DF'!T127</f>
        <v>214.67760310889915</v>
      </c>
      <c r="T111" s="35">
        <f>'3a DF'!U127</f>
        <v>187.43986882754348</v>
      </c>
      <c r="U111" s="35">
        <f>'3a DF'!V127</f>
        <v>223.21995270357434</v>
      </c>
      <c r="V111" s="35">
        <f>'3a DF'!W127</f>
        <v>280.10564572629869</v>
      </c>
      <c r="W111" s="35">
        <f>'3a DF'!X127</f>
        <v>517.86611620117537</v>
      </c>
      <c r="X111" s="27"/>
      <c r="Y111" s="35">
        <f>'3a DF'!Z127</f>
        <v>1160.8064907973542</v>
      </c>
      <c r="Z111" s="35" t="str">
        <f>'3a DF'!AA127</f>
        <v>-</v>
      </c>
      <c r="AA111" s="35" t="str">
        <f>'3a DF'!AB127</f>
        <v>-</v>
      </c>
      <c r="AB111" s="35" t="str">
        <f>'3a DF'!AC127</f>
        <v>-</v>
      </c>
      <c r="AC111" s="35" t="str">
        <f>'3a DF'!AD127</f>
        <v>-</v>
      </c>
      <c r="AD111" s="25"/>
    </row>
    <row r="112" spans="1:30" s="26" customFormat="1" ht="11.25" x14ac:dyDescent="0.15">
      <c r="A112" s="207"/>
      <c r="B112" s="123" t="s">
        <v>244</v>
      </c>
      <c r="C112" s="123" t="s">
        <v>181</v>
      </c>
      <c r="D112" s="121" t="s">
        <v>130</v>
      </c>
      <c r="E112" s="75"/>
      <c r="F112" s="27"/>
      <c r="G112" s="35">
        <f>IF('3b CM'!G22="-","-",'3b CM'!G22)</f>
        <v>5.6123797754490334E-2</v>
      </c>
      <c r="H112" s="35">
        <f>'3b CM'!H22</f>
        <v>8.4185696631735515E-2</v>
      </c>
      <c r="I112" s="35">
        <f>'3b CM'!I22</f>
        <v>0.26509160695755307</v>
      </c>
      <c r="J112" s="35">
        <f>'3b CM'!J22</f>
        <v>0.26958496138731097</v>
      </c>
      <c r="K112" s="35">
        <f>'3b CM'!K22</f>
        <v>3.4624935928121627</v>
      </c>
      <c r="L112" s="35">
        <f>'3b CM'!L22</f>
        <v>3.3589686632743669</v>
      </c>
      <c r="M112" s="35">
        <f>'3b CM'!M22</f>
        <v>11.735460395993773</v>
      </c>
      <c r="N112" s="35">
        <f>'3b CM'!N22</f>
        <v>11.156062466320758</v>
      </c>
      <c r="O112" s="27"/>
      <c r="P112" s="35">
        <f>'3b CM'!P22</f>
        <v>11.156062466320758</v>
      </c>
      <c r="Q112" s="35">
        <f>'3b CM'!Q22</f>
        <v>15.031064537267056</v>
      </c>
      <c r="R112" s="35">
        <f>'3b CM'!R22</f>
        <v>14.962039383766744</v>
      </c>
      <c r="S112" s="35">
        <f>'3b CM'!S22</f>
        <v>17.868079612309856</v>
      </c>
      <c r="T112" s="35">
        <f>'3b CM'!T22</f>
        <v>18.940999076748088</v>
      </c>
      <c r="U112" s="35">
        <f>'3b CM'!U22</f>
        <v>14.547213097256693</v>
      </c>
      <c r="V112" s="35">
        <f>'3b CM'!V22</f>
        <v>14.919835332417646</v>
      </c>
      <c r="W112" s="35">
        <f>'3b CM'!W22</f>
        <v>9.3494857189779026</v>
      </c>
      <c r="X112" s="27"/>
      <c r="Y112" s="35">
        <f>'3b CM'!Y22</f>
        <v>11.844972313771336</v>
      </c>
      <c r="Z112" s="35" t="str">
        <f>'3b CM'!Z22</f>
        <v>-</v>
      </c>
      <c r="AA112" s="35" t="str">
        <f>'3b CM'!AA22</f>
        <v>-</v>
      </c>
      <c r="AB112" s="35" t="str">
        <f>'3b CM'!AB22</f>
        <v>-</v>
      </c>
      <c r="AC112" s="35" t="str">
        <f>'3b CM'!AC22</f>
        <v>-</v>
      </c>
      <c r="AD112" s="25"/>
    </row>
    <row r="113" spans="1:30" s="26" customFormat="1" ht="12.6" customHeight="1" x14ac:dyDescent="0.15">
      <c r="A113" s="207"/>
      <c r="B113" s="123" t="s">
        <v>245</v>
      </c>
      <c r="C113" s="123" t="s">
        <v>182</v>
      </c>
      <c r="D113" s="121" t="s">
        <v>130</v>
      </c>
      <c r="E113" s="75"/>
      <c r="F113" s="27"/>
      <c r="G113" s="35" t="str">
        <f>IF('3c AA'!J35="-","-",'3c AA'!J35)</f>
        <v>-</v>
      </c>
      <c r="H113" s="35" t="str">
        <f>IF('3c AA'!K35="-","-",'3c AA'!K35)</f>
        <v>-</v>
      </c>
      <c r="I113" s="35" t="str">
        <f>IF('3c AA'!L35="-","-",'3c AA'!L35)</f>
        <v>-</v>
      </c>
      <c r="J113" s="35" t="str">
        <f>IF('3c AA'!M35="-","-",'3c AA'!M35)</f>
        <v>-</v>
      </c>
      <c r="K113" s="35" t="str">
        <f>IF('3c AA'!N35="-","-",'3c AA'!N35)</f>
        <v>-</v>
      </c>
      <c r="L113" s="35" t="str">
        <f>IF('3c AA'!O35="-","-",'3c AA'!O35)</f>
        <v>-</v>
      </c>
      <c r="M113" s="35" t="str">
        <f>IF('3c AA'!P35="-","-",'3c AA'!P35)</f>
        <v>-</v>
      </c>
      <c r="N113" s="35" t="str">
        <f>IF('3c AA'!Q35="-","-",'3c AA'!Q35)</f>
        <v>-</v>
      </c>
      <c r="O113" s="27"/>
      <c r="P113" s="35" t="str">
        <f>IF('3c AA'!S35="-","-",'3c AA'!S35)</f>
        <v>-</v>
      </c>
      <c r="Q113" s="35" t="str">
        <f>IF('3c AA'!T35="-","-",'3c AA'!T35)</f>
        <v>-</v>
      </c>
      <c r="R113" s="35" t="str">
        <f>IF('3c AA'!U35="-","-",'3c AA'!U35)</f>
        <v>-</v>
      </c>
      <c r="S113" s="35" t="str">
        <f>IF('3c AA'!V35="-","-",'3c AA'!V35)</f>
        <v>-</v>
      </c>
      <c r="T113" s="35">
        <f>IF('3c AA'!W35="-","-",'3c AA'!W35)</f>
        <v>4.5582544646734542</v>
      </c>
      <c r="U113" s="35">
        <f>IF('3c AA'!X35="-","-",'3c AA'!X35)</f>
        <v>9.9756950960531068</v>
      </c>
      <c r="V113" s="35">
        <f>IF('3c AA'!Y35="-","-",'3c AA'!Y35)</f>
        <v>4.43</v>
      </c>
      <c r="W113" s="35" t="str">
        <f>IF('3c AA'!Z35="-","-",'3c AA'!Z35)</f>
        <v>-</v>
      </c>
      <c r="X113" s="27"/>
      <c r="Y113" s="35">
        <f>IF('3c AA'!AB35="-","-",'3c AA'!AB35)</f>
        <v>20.840254339972876</v>
      </c>
      <c r="Z113" s="35" t="str">
        <f>IF('3c AA'!AC35="-","-",'3c AA'!AC35)</f>
        <v>-</v>
      </c>
      <c r="AA113" s="35" t="str">
        <f>IF('3c AA'!AD35="-","-",'3c AA'!AD35)</f>
        <v>-</v>
      </c>
      <c r="AB113" s="35" t="str">
        <f>IF('3c AA'!AE35="-","-",'3c AA'!AE35)</f>
        <v>-</v>
      </c>
      <c r="AC113" s="35" t="str">
        <f>IF('3c AA'!AF35="-","-",'3c AA'!AF35)</f>
        <v>-</v>
      </c>
      <c r="AD113" s="25"/>
    </row>
    <row r="114" spans="1:30" s="26" customFormat="1" ht="12.6" customHeight="1" x14ac:dyDescent="0.15">
      <c r="A114" s="207"/>
      <c r="B114" s="123" t="s">
        <v>246</v>
      </c>
      <c r="C114" s="123" t="s">
        <v>183</v>
      </c>
      <c r="D114" s="121" t="s">
        <v>130</v>
      </c>
      <c r="E114" s="75"/>
      <c r="F114" s="27"/>
      <c r="G114" s="35">
        <f>IF('3d PC'!G23="-","-",'3d PC'!G23)</f>
        <v>68.55579000687797</v>
      </c>
      <c r="H114" s="35">
        <f>'3d PC'!H23</f>
        <v>68.535702611997237</v>
      </c>
      <c r="I114" s="35">
        <f>'3d PC'!I23</f>
        <v>83.604737000504613</v>
      </c>
      <c r="J114" s="35">
        <f>'3d PC'!J23</f>
        <v>83.527461849912925</v>
      </c>
      <c r="K114" s="35">
        <f>'3d PC'!K23</f>
        <v>88.9073185093836</v>
      </c>
      <c r="L114" s="35">
        <f>'3d PC'!L23</f>
        <v>89.22226376923561</v>
      </c>
      <c r="M114" s="35">
        <f>'3d PC'!M23</f>
        <v>103.18509229444641</v>
      </c>
      <c r="N114" s="35">
        <f>'3d PC'!N23</f>
        <v>103.25416414337329</v>
      </c>
      <c r="O114" s="27"/>
      <c r="P114" s="35">
        <f>'3d PC'!P23</f>
        <v>103.25416414337329</v>
      </c>
      <c r="Q114" s="35">
        <f>'3d PC'!Q23</f>
        <v>110.38686246643424</v>
      </c>
      <c r="R114" s="35">
        <f>'3d PC'!R23</f>
        <v>111.69774923055448</v>
      </c>
      <c r="S114" s="35">
        <f>'3d PC'!S23</f>
        <v>114.8942978176965</v>
      </c>
      <c r="T114" s="35">
        <f>'3d PC'!T23</f>
        <v>114.41085689696557</v>
      </c>
      <c r="U114" s="35">
        <f>'3d PC'!U23</f>
        <v>121.04378830690989</v>
      </c>
      <c r="V114" s="35">
        <f>'3d PC'!V23</f>
        <v>120.45263635701144</v>
      </c>
      <c r="W114" s="35">
        <f>'3d PC'!W23</f>
        <v>126.56857488821802</v>
      </c>
      <c r="X114" s="27"/>
      <c r="Y114" s="35">
        <f>'3d PC'!Y23</f>
        <v>125.49433359257735</v>
      </c>
      <c r="Z114" s="35" t="str">
        <f>'3d PC'!Z23</f>
        <v>-</v>
      </c>
      <c r="AA114" s="35" t="str">
        <f>'3d PC'!AA23</f>
        <v>-</v>
      </c>
      <c r="AB114" s="35" t="str">
        <f>'3d PC'!AB23</f>
        <v>-</v>
      </c>
      <c r="AC114" s="35" t="str">
        <f>'3d PC'!AC23</f>
        <v>-</v>
      </c>
      <c r="AD114" s="25"/>
    </row>
    <row r="115" spans="1:30" s="26" customFormat="1" ht="11.25" customHeight="1" x14ac:dyDescent="0.15">
      <c r="A115" s="207"/>
      <c r="B115" s="123" t="s">
        <v>247</v>
      </c>
      <c r="C115" s="123" t="s">
        <v>184</v>
      </c>
      <c r="D115" s="121" t="s">
        <v>130</v>
      </c>
      <c r="E115" s="75"/>
      <c r="F115" s="27"/>
      <c r="G115" s="35">
        <f>IF('3e NC-Elec'!H37="-","-",'3e NC-Elec'!H37)</f>
        <v>126.64580966174836</v>
      </c>
      <c r="H115" s="35">
        <f>'3e NC-Elec'!I37</f>
        <v>127.38843352176289</v>
      </c>
      <c r="I115" s="35">
        <f>'3e NC-Elec'!J37</f>
        <v>149.60666824538114</v>
      </c>
      <c r="J115" s="35">
        <f>'3e NC-Elec'!K37</f>
        <v>149.04811497137283</v>
      </c>
      <c r="K115" s="35">
        <f>'3e NC-Elec'!L37</f>
        <v>143.38312656502399</v>
      </c>
      <c r="L115" s="35">
        <f>'3e NC-Elec'!M37</f>
        <v>144.27339451442779</v>
      </c>
      <c r="M115" s="35">
        <f>'3e NC-Elec'!N37</f>
        <v>137.73524696211223</v>
      </c>
      <c r="N115" s="35">
        <f>'3e NC-Elec'!O37</f>
        <v>137.34087243160866</v>
      </c>
      <c r="O115" s="27"/>
      <c r="P115" s="35">
        <f>'3e NC-Elec'!Q37</f>
        <v>137.34087243160866</v>
      </c>
      <c r="Q115" s="35">
        <f>'3e NC-Elec'!R37</f>
        <v>148.52565262962443</v>
      </c>
      <c r="R115" s="35">
        <f>'3e NC-Elec'!S37</f>
        <v>150.33871528754304</v>
      </c>
      <c r="S115" s="35">
        <f>'3e NC-Elec'!T37</f>
        <v>153.12925724504447</v>
      </c>
      <c r="T115" s="35">
        <f>'3e NC-Elec'!U37</f>
        <v>156.7653905842445</v>
      </c>
      <c r="U115" s="35">
        <f>'3e NC-Elec'!V37</f>
        <v>169.29258863282755</v>
      </c>
      <c r="V115" s="35">
        <f>'3e NC-Elec'!W37</f>
        <v>169.72139964752859</v>
      </c>
      <c r="W115" s="35">
        <f>'3e NC-Elec'!X37</f>
        <v>219.41151843944971</v>
      </c>
      <c r="X115" s="27"/>
      <c r="Y115" s="35">
        <f>'3e NC-Elec'!Z37</f>
        <v>224.74667497276559</v>
      </c>
      <c r="Z115" s="35" t="str">
        <f>'3e NC-Elec'!AA37</f>
        <v>-</v>
      </c>
      <c r="AA115" s="35" t="str">
        <f>'3e NC-Elec'!AB37</f>
        <v>-</v>
      </c>
      <c r="AB115" s="35" t="str">
        <f>'3e NC-Elec'!AC37</f>
        <v>-</v>
      </c>
      <c r="AC115" s="35" t="str">
        <f>'3e NC-Elec'!AD37</f>
        <v>-</v>
      </c>
      <c r="AD115" s="25"/>
    </row>
    <row r="116" spans="1:30" s="26" customFormat="1" ht="11.25" customHeight="1" x14ac:dyDescent="0.15">
      <c r="A116" s="207"/>
      <c r="B116" s="123" t="s">
        <v>248</v>
      </c>
      <c r="C116" s="123" t="s">
        <v>185</v>
      </c>
      <c r="D116" s="121" t="s">
        <v>130</v>
      </c>
      <c r="E116" s="75"/>
      <c r="F116" s="27"/>
      <c r="G116" s="35">
        <f>IF('3g CPIH'!C$17="-","-",'3h OC '!$E$8*('3g CPIH'!C$17/'3g CPIH'!$G$17))</f>
        <v>76.502677103718199</v>
      </c>
      <c r="H116" s="35">
        <f>IF('3g CPIH'!D$17="-","-",'3h OC '!$E$8*('3g CPIH'!D$17/'3g CPIH'!$G$17))</f>
        <v>76.655835616438353</v>
      </c>
      <c r="I116" s="35">
        <f>IF('3g CPIH'!E$17="-","-",'3h OC '!$E$8*('3g CPIH'!E$17/'3g CPIH'!$G$17))</f>
        <v>76.885573385518597</v>
      </c>
      <c r="J116" s="35">
        <f>IF('3g CPIH'!F$17="-","-",'3h OC '!$E$8*('3g CPIH'!F$17/'3g CPIH'!$G$17))</f>
        <v>77.345048923679059</v>
      </c>
      <c r="K116" s="35">
        <f>IF('3g CPIH'!G$17="-","-",'3h OC '!$E$8*('3g CPIH'!G$17/'3g CPIH'!$G$17))</f>
        <v>78.263999999999996</v>
      </c>
      <c r="L116" s="35">
        <f>IF('3g CPIH'!H$17="-","-",'3h OC '!$E$8*('3g CPIH'!H$17/'3g CPIH'!$G$17))</f>
        <v>79.259530332681024</v>
      </c>
      <c r="M116" s="35">
        <f>IF('3g CPIH'!I$17="-","-",'3h OC '!$E$8*('3g CPIH'!I$17/'3g CPIH'!$G$17))</f>
        <v>80.408219178082177</v>
      </c>
      <c r="N116" s="35">
        <f>IF('3g CPIH'!J$17="-","-",'3h OC '!$E$8*('3g CPIH'!J$17/'3g CPIH'!$G$17))</f>
        <v>81.097432485322898</v>
      </c>
      <c r="O116" s="27"/>
      <c r="P116" s="35">
        <f>IF('3g CPIH'!L$17="-","-",'3h OC '!$E$8*('3g CPIH'!L$17/'3g CPIH'!$G$17))</f>
        <v>81.097432485322898</v>
      </c>
      <c r="Q116" s="35">
        <f>IF('3g CPIH'!M$17="-","-",'3h OC '!$E$8*('3g CPIH'!M$17/'3g CPIH'!$G$17))</f>
        <v>82.016383561643835</v>
      </c>
      <c r="R116" s="35">
        <f>IF('3g CPIH'!N$17="-","-",'3h OC '!$E$8*('3g CPIH'!N$17/'3g CPIH'!$G$17))</f>
        <v>82.62901761252445</v>
      </c>
      <c r="S116" s="35">
        <f>IF('3g CPIH'!O$17="-","-",'3h OC '!$E$8*('3g CPIH'!O$17/'3g CPIH'!$G$17))</f>
        <v>83.088493150684926</v>
      </c>
      <c r="T116" s="35">
        <f>IF('3g CPIH'!P$17="-","-",'3h OC '!$E$8*('3g CPIH'!P$17/'3g CPIH'!$G$17))</f>
        <v>83.318230919765156</v>
      </c>
      <c r="U116" s="35">
        <f>IF('3g CPIH'!Q$17="-","-",'3h OC '!$E$8*('3g CPIH'!Q$17/'3g CPIH'!$G$17))</f>
        <v>83.777706457925632</v>
      </c>
      <c r="V116" s="35">
        <f>IF('3g CPIH'!R$17="-","-",'3h OC '!$E$8*('3g CPIH'!R$17/'3g CPIH'!$G$17))</f>
        <v>85.309291585127198</v>
      </c>
      <c r="W116" s="35">
        <f>IF('3g CPIH'!S$17="-","-",'3h OC '!$E$8*('3g CPIH'!S$17/'3g CPIH'!$G$17))</f>
        <v>87.836407045009793</v>
      </c>
      <c r="X116" s="27"/>
      <c r="Y116" s="35">
        <f>IF('3g CPIH'!U$17="-","-",'3h OC '!$E$8*('3g CPIH'!U$17/'3g CPIH'!$G$17))</f>
        <v>92.278003913894324</v>
      </c>
      <c r="Z116" s="35" t="str">
        <f>IF('3g CPIH'!V$17="-","-",'3h OC '!$E$8*('3g CPIH'!V$17/'3g CPIH'!$G$17))</f>
        <v>-</v>
      </c>
      <c r="AA116" s="35" t="str">
        <f>IF('3g CPIH'!W$17="-","-",'3h OC '!$E$8*('3g CPIH'!W$17/'3g CPIH'!$G$17))</f>
        <v>-</v>
      </c>
      <c r="AB116" s="35" t="str">
        <f>IF('3g CPIH'!X$17="-","-",'3h OC '!$E$8*('3g CPIH'!X$17/'3g CPIH'!$G$17))</f>
        <v>-</v>
      </c>
      <c r="AC116" s="35" t="str">
        <f>IF('3g CPIH'!Y$17="-","-",'3h OC '!$E$8*('3g CPIH'!Y$17/'3g CPIH'!$G$17))</f>
        <v>-</v>
      </c>
      <c r="AD116" s="25"/>
    </row>
    <row r="117" spans="1:30" s="26" customFormat="1" ht="11.25" customHeight="1" x14ac:dyDescent="0.15">
      <c r="A117" s="207"/>
      <c r="B117" s="123" t="s">
        <v>248</v>
      </c>
      <c r="C117" s="123" t="s">
        <v>186</v>
      </c>
      <c r="D117" s="121" t="s">
        <v>130</v>
      </c>
      <c r="E117" s="75"/>
      <c r="F117" s="27"/>
      <c r="G117" s="35" t="s">
        <v>249</v>
      </c>
      <c r="H117" s="35" t="s">
        <v>249</v>
      </c>
      <c r="I117" s="35" t="s">
        <v>249</v>
      </c>
      <c r="J117" s="35" t="s">
        <v>249</v>
      </c>
      <c r="K117" s="35">
        <f>IF('3i SMNCC'!G$50="-","-",'3i SMNCC'!G$50)</f>
        <v>0</v>
      </c>
      <c r="L117" s="35">
        <f>IF('3i SMNCC'!H$50="-","-",'3i SMNCC'!H$50)</f>
        <v>-0.18995111249132623</v>
      </c>
      <c r="M117" s="35">
        <f>IF('3i SMNCC'!I$50="-","-",'3i SMNCC'!I$50)</f>
        <v>2.3898870370752556</v>
      </c>
      <c r="N117" s="35">
        <f>IF('3i SMNCC'!J$50="-","-",'3i SMNCC'!J$50)</f>
        <v>11.485481460604181</v>
      </c>
      <c r="O117" s="27"/>
      <c r="P117" s="35">
        <f>IF('3i SMNCC'!L$50="-","-",'3i SMNCC'!L$50)</f>
        <v>11.485481460604181</v>
      </c>
      <c r="Q117" s="35">
        <f>IF('3i SMNCC'!M$50="-","-",'3i SMNCC'!M$50)</f>
        <v>13.905095596481768</v>
      </c>
      <c r="R117" s="35">
        <f>IF('3i SMNCC'!N$50="-","-",'3i SMNCC'!N$50)</f>
        <v>14.008016342776511</v>
      </c>
      <c r="S117" s="35">
        <f>IF('3i SMNCC'!O$50="-","-",'3i SMNCC'!O$50)</f>
        <v>16.592254432324484</v>
      </c>
      <c r="T117" s="35">
        <f>IF('3i SMNCC'!P$50="-","-",'3i SMNCC'!P$50)</f>
        <v>16.855736391237045</v>
      </c>
      <c r="U117" s="35">
        <f>IF('3i SMNCC'!Q$50="-","-",'3i SMNCC'!Q$50)</f>
        <v>16.48610584262476</v>
      </c>
      <c r="V117" s="35">
        <f>IF('3i SMNCC'!R$50="-","-",'3i SMNCC'!R$50)</f>
        <v>16.529685824397358</v>
      </c>
      <c r="W117" s="35">
        <f>IF('3i SMNCC'!S$50="-","-",'3i SMNCC'!S$50)</f>
        <v>15.149258026029946</v>
      </c>
      <c r="X117" s="27"/>
      <c r="Y117" s="35">
        <f>IF('3i SMNCC'!U$50="-","-",'3i SMNCC'!U$50)</f>
        <v>16.072618119862021</v>
      </c>
      <c r="Z117" s="35" t="str">
        <f>IF('3i SMNCC'!V$50="-","-",'3i SMNCC'!V$50)</f>
        <v>-</v>
      </c>
      <c r="AA117" s="35" t="str">
        <f>IF('3i SMNCC'!W$50="-","-",'3i SMNCC'!W$50)</f>
        <v>-</v>
      </c>
      <c r="AB117" s="35" t="str">
        <f>IF('3i SMNCC'!X$50="-","-",'3i SMNCC'!X$50)</f>
        <v>-</v>
      </c>
      <c r="AC117" s="35" t="str">
        <f>IF('3i SMNCC'!Y$50="-","-",'3i SMNCC'!Y$50)</f>
        <v>-</v>
      </c>
      <c r="AD117" s="25"/>
    </row>
    <row r="118" spans="1:30" s="26" customFormat="1" ht="11.25" customHeight="1" x14ac:dyDescent="0.15">
      <c r="A118" s="207"/>
      <c r="B118" s="123" t="s">
        <v>248</v>
      </c>
      <c r="C118" s="123" t="s">
        <v>187</v>
      </c>
      <c r="D118" s="121" t="s">
        <v>130</v>
      </c>
      <c r="E118" s="75"/>
      <c r="F118" s="27"/>
      <c r="G118" s="35">
        <f>IF('3g CPIH'!C$17="-","-",'3j PAAC PAP'!$G$8*('3g CPIH'!C$17/'3g CPIH'!$G$17))</f>
        <v>13.436452250489236</v>
      </c>
      <c r="H118" s="35">
        <f>IF('3g CPIH'!D$17="-","-",'3j PAAC PAP'!$G$8*('3g CPIH'!D$17/'3g CPIH'!$G$17))</f>
        <v>13.463352054794518</v>
      </c>
      <c r="I118" s="35">
        <f>IF('3g CPIH'!E$17="-","-",'3j PAAC PAP'!$G$8*('3g CPIH'!E$17/'3g CPIH'!$G$17))</f>
        <v>13.503701761252445</v>
      </c>
      <c r="J118" s="35">
        <f>IF('3g CPIH'!F$17="-","-",'3j PAAC PAP'!$G$8*('3g CPIH'!F$17/'3g CPIH'!$G$17))</f>
        <v>13.584401174168297</v>
      </c>
      <c r="K118" s="35">
        <f>IF('3g CPIH'!G$17="-","-",'3j PAAC PAP'!$G$8*('3g CPIH'!G$17/'3g CPIH'!$G$17))</f>
        <v>13.745799999999999</v>
      </c>
      <c r="L118" s="35">
        <f>IF('3g CPIH'!H$17="-","-",'3j PAAC PAP'!$G$8*('3g CPIH'!H$17/'3g CPIH'!$G$17))</f>
        <v>13.920648727984345</v>
      </c>
      <c r="M118" s="35">
        <f>IF('3g CPIH'!I$17="-","-",'3j PAAC PAP'!$G$8*('3g CPIH'!I$17/'3g CPIH'!$G$17))</f>
        <v>14.122397260273971</v>
      </c>
      <c r="N118" s="35">
        <f>IF('3g CPIH'!J$17="-","-",'3j PAAC PAP'!$G$8*('3g CPIH'!J$17/'3g CPIH'!$G$17))</f>
        <v>14.24344637964775</v>
      </c>
      <c r="O118" s="27"/>
      <c r="P118" s="35">
        <f>IF('3g CPIH'!L$17="-","-",'3j PAAC PAP'!$G$8*('3g CPIH'!L$17/'3g CPIH'!$G$17))</f>
        <v>14.24344637964775</v>
      </c>
      <c r="Q118" s="35">
        <f>IF('3g CPIH'!M$17="-","-",'3j PAAC PAP'!$G$8*('3g CPIH'!M$17/'3g CPIH'!$G$17))</f>
        <v>14.40484520547945</v>
      </c>
      <c r="R118" s="35">
        <f>IF('3g CPIH'!N$17="-","-",'3j PAAC PAP'!$G$8*('3g CPIH'!N$17/'3g CPIH'!$G$17))</f>
        <v>14.512444422700586</v>
      </c>
      <c r="S118" s="35">
        <f>IF('3g CPIH'!O$17="-","-",'3j PAAC PAP'!$G$8*('3g CPIH'!O$17/'3g CPIH'!$G$17))</f>
        <v>14.593143835616438</v>
      </c>
      <c r="T118" s="35">
        <f>IF('3g CPIH'!P$17="-","-",'3j PAAC PAP'!$G$8*('3g CPIH'!P$17/'3g CPIH'!$G$17))</f>
        <v>14.633493542074362</v>
      </c>
      <c r="U118" s="35">
        <f>IF('3g CPIH'!Q$17="-","-",'3j PAAC PAP'!$G$8*('3g CPIH'!Q$17/'3g CPIH'!$G$17))</f>
        <v>14.714192954990214</v>
      </c>
      <c r="V118" s="35">
        <f>IF('3g CPIH'!R$17="-","-",'3j PAAC PAP'!$G$8*('3g CPIH'!R$17/'3g CPIH'!$G$17))</f>
        <v>14.983190998043053</v>
      </c>
      <c r="W118" s="35">
        <f>IF('3g CPIH'!S$17="-","-",'3j PAAC PAP'!$G$8*('3g CPIH'!S$17/'3g CPIH'!$G$17))</f>
        <v>15.427037769080234</v>
      </c>
      <c r="X118" s="27"/>
      <c r="Y118" s="35">
        <f>IF('3g CPIH'!U$17="-","-",'3j PAAC PAP'!$G$8*('3g CPIH'!U$17/'3g CPIH'!$G$17))</f>
        <v>16.207132093933463</v>
      </c>
      <c r="Z118" s="35" t="str">
        <f>IF('3g CPIH'!V$17="-","-",'3j PAAC PAP'!$G$8*('3g CPIH'!V$17/'3g CPIH'!$G$17))</f>
        <v>-</v>
      </c>
      <c r="AA118" s="35" t="str">
        <f>IF('3g CPIH'!W$17="-","-",'3j PAAC PAP'!$G$8*('3g CPIH'!W$17/'3g CPIH'!$G$17))</f>
        <v>-</v>
      </c>
      <c r="AB118" s="35" t="str">
        <f>IF('3g CPIH'!X$17="-","-",'3j PAAC PAP'!$G$8*('3g CPIH'!X$17/'3g CPIH'!$G$17))</f>
        <v>-</v>
      </c>
      <c r="AC118" s="35" t="str">
        <f>IF('3g CPIH'!Y$17="-","-",'3j PAAC PAP'!$G$8*('3g CPIH'!Y$17/'3g CPIH'!$G$17))</f>
        <v>-</v>
      </c>
      <c r="AD118" s="25"/>
    </row>
    <row r="119" spans="1:30" s="26" customFormat="1" ht="11.25" customHeight="1" x14ac:dyDescent="0.15">
      <c r="A119" s="207"/>
      <c r="B119" s="123" t="s">
        <v>248</v>
      </c>
      <c r="C119" s="123" t="s">
        <v>188</v>
      </c>
      <c r="D119" s="121" t="s">
        <v>130</v>
      </c>
      <c r="E119" s="75"/>
      <c r="F119" s="27"/>
      <c r="G119" s="35">
        <f>IF(G111="-","-",SUM(G111:G117)*'3j PAAC PAP'!$G$26)</f>
        <v>26.902383421403993</v>
      </c>
      <c r="H119" s="35">
        <f>IF(H111="-","-",SUM(H111:H117)*'3j PAAC PAP'!$G$26)</f>
        <v>25.803891394941211</v>
      </c>
      <c r="I119" s="35">
        <f>IF(I111="-","-",SUM(I111:I117)*'3j PAAC PAP'!$G$26)</f>
        <v>27.188212992185623</v>
      </c>
      <c r="J119" s="35">
        <f>IF(J111="-","-",SUM(J111:J117)*'3j PAAC PAP'!$G$26)</f>
        <v>26.681259635517435</v>
      </c>
      <c r="K119" s="35">
        <f>IF(K111="-","-",SUM(K111:K117)*'3j PAAC PAP'!$G$26)</f>
        <v>28.744041164952311</v>
      </c>
      <c r="L119" s="35">
        <f>IF(L111="-","-",SUM(L111:L117)*'3j PAAC PAP'!$G$26)</f>
        <v>28.405908867522406</v>
      </c>
      <c r="M119" s="35">
        <f>IF(M111="-","-",SUM(M111:M117)*'3j PAAC PAP'!$G$26)</f>
        <v>30.551203351748988</v>
      </c>
      <c r="N119" s="35">
        <f>IF(N111="-","-",SUM(N111:N117)*'3j PAAC PAP'!$G$26)</f>
        <v>32.081635716130599</v>
      </c>
      <c r="O119" s="27"/>
      <c r="P119" s="35">
        <f>IF(P111="-","-",SUM(P111:P117)*'3j PAAC PAP'!$G$26)</f>
        <v>32.081635716130599</v>
      </c>
      <c r="Q119" s="35">
        <f>IF(Q111="-","-",SUM(Q111:Q117)*'3j PAAC PAP'!$G$26)</f>
        <v>35.851305652395055</v>
      </c>
      <c r="R119" s="35">
        <f>IF(R111="-","-",SUM(R111:R117)*'3j PAAC PAP'!$G$26)</f>
        <v>34.696525004305499</v>
      </c>
      <c r="S119" s="35">
        <f>IF(S111="-","-",SUM(S111:S117)*'3j PAAC PAP'!$G$26)</f>
        <v>35.005378646630334</v>
      </c>
      <c r="T119" s="35">
        <f>IF(T111="-","-",SUM(T111:T117)*'3j PAAC PAP'!$G$26)</f>
        <v>33.957949564565538</v>
      </c>
      <c r="U119" s="35">
        <f>IF(U111="-","-",SUM(U111:U117)*'3j PAAC PAP'!$G$26)</f>
        <v>37.226889997899598</v>
      </c>
      <c r="V119" s="35">
        <f>IF(V111="-","-",SUM(V111:V117)*'3j PAAC PAP'!$G$26)</f>
        <v>40.325059660663641</v>
      </c>
      <c r="W119" s="35">
        <f>IF(W111="-","-",SUM(W111:W117)*'3j PAAC PAP'!$G$26)</f>
        <v>56.928944571075327</v>
      </c>
      <c r="X119" s="27"/>
      <c r="Y119" s="35">
        <f>IF(Y111="-","-",SUM(Y111:Y117)*'3j PAAC PAP'!$G$26)</f>
        <v>96.346196691591416</v>
      </c>
      <c r="Z119" s="35" t="str">
        <f>IF(Z111="-","-",SUM(Z111:Z117)*'3j PAAC PAP'!$G$26)</f>
        <v>-</v>
      </c>
      <c r="AA119" s="35" t="str">
        <f>IF(AA111="-","-",SUM(AA111:AA117)*'3j PAAC PAP'!$G$26)</f>
        <v>-</v>
      </c>
      <c r="AB119" s="35" t="str">
        <f>IF(AB111="-","-",SUM(AB111:AB117)*'3j PAAC PAP'!$G$26)</f>
        <v>-</v>
      </c>
      <c r="AC119" s="35" t="str">
        <f>IF(AC111="-","-",SUM(AC111:AC117)*'3j PAAC PAP'!$G$26)</f>
        <v>-</v>
      </c>
      <c r="AD119" s="25"/>
    </row>
    <row r="120" spans="1:30" s="26" customFormat="1" ht="11.25" customHeight="1" x14ac:dyDescent="0.15">
      <c r="A120" s="207"/>
      <c r="B120" s="123" t="s">
        <v>189</v>
      </c>
      <c r="C120" s="123" t="s">
        <v>250</v>
      </c>
      <c r="D120" s="121" t="s">
        <v>130</v>
      </c>
      <c r="E120" s="75"/>
      <c r="F120" s="27"/>
      <c r="G120" s="35">
        <f>IF(G111="-","-",SUM(G111:G119)*'3k EBIT'!$E$8)</f>
        <v>9.7158372883465667</v>
      </c>
      <c r="H120" s="35">
        <f>IF(H111="-","-",SUM(H111:H119)*'3k EBIT'!$E$8)</f>
        <v>9.3302623333763517</v>
      </c>
      <c r="I120" s="35">
        <f>IF(I111="-","-",SUM(I111:I119)*'3k EBIT'!$E$8)</f>
        <v>9.8176026269592516</v>
      </c>
      <c r="J120" s="35">
        <f>IF(J111="-","-",SUM(J111:J119)*'3k EBIT'!$E$8)</f>
        <v>9.6409825828835007</v>
      </c>
      <c r="K120" s="35">
        <f>IF(K111="-","-",SUM(K111:K119)*'3k EBIT'!$E$8)</f>
        <v>10.369131200793746</v>
      </c>
      <c r="L120" s="35">
        <f>IF(L111="-","-",SUM(L111:L119)*'3k EBIT'!$E$8)</f>
        <v>10.253671555022619</v>
      </c>
      <c r="M120" s="35">
        <f>IF(M111="-","-",SUM(M111:M119)*'3k EBIT'!$E$8)</f>
        <v>11.011603167134032</v>
      </c>
      <c r="N120" s="35">
        <f>IF(N111="-","-",SUM(N111:N119)*'3k EBIT'!$E$8)</f>
        <v>11.551861189756973</v>
      </c>
      <c r="O120" s="27"/>
      <c r="P120" s="35">
        <f>IF(P111="-","-",SUM(P111:P119)*'3k EBIT'!$E$8)</f>
        <v>11.551861189756973</v>
      </c>
      <c r="Q120" s="35">
        <f>IF(Q111="-","-",SUM(Q111:Q119)*'3k EBIT'!$E$8)</f>
        <v>12.879943795125978</v>
      </c>
      <c r="R120" s="35">
        <f>IF(R111="-","-",SUM(R111:R119)*'3k EBIT'!$E$8)</f>
        <v>12.476147605526867</v>
      </c>
      <c r="S120" s="35">
        <f>IF(S111="-","-",SUM(S111:S119)*'3k EBIT'!$E$8)</f>
        <v>12.586265900023422</v>
      </c>
      <c r="T120" s="35">
        <f>IF(T111="-","-",SUM(T111:T119)*'3k EBIT'!$E$8)</f>
        <v>12.218898952227082</v>
      </c>
      <c r="U120" s="35">
        <f>IF(U111="-","-",SUM(U111:U119)*'3k EBIT'!$E$8)</f>
        <v>13.369423089688317</v>
      </c>
      <c r="V120" s="35">
        <f>IF(V111="-","-",SUM(V111:V119)*'3k EBIT'!$E$8)</f>
        <v>14.463571999706652</v>
      </c>
      <c r="W120" s="35">
        <f>IF(W111="-","-",SUM(W111:W119)*'3k EBIT'!$E$8)</f>
        <v>20.308071252619829</v>
      </c>
      <c r="X120" s="27"/>
      <c r="Y120" s="35">
        <f>IF(Y111="-","-",SUM(Y111:Y119)*'3k EBIT'!$E$8)</f>
        <v>34.177483156954267</v>
      </c>
      <c r="Z120" s="35" t="str">
        <f>IF(Z111="-","-",SUM(Z111:Z119)*'3k EBIT'!$E$8)</f>
        <v>-</v>
      </c>
      <c r="AA120" s="35" t="str">
        <f>IF(AA111="-","-",SUM(AA111:AA119)*'3k EBIT'!$E$8)</f>
        <v>-</v>
      </c>
      <c r="AB120" s="35" t="str">
        <f>IF(AB111="-","-",SUM(AB111:AB119)*'3k EBIT'!$E$8)</f>
        <v>-</v>
      </c>
      <c r="AC120" s="35" t="str">
        <f>IF(AC111="-","-",SUM(AC111:AC119)*'3k EBIT'!$E$8)</f>
        <v>-</v>
      </c>
      <c r="AD120" s="25"/>
    </row>
    <row r="121" spans="1:30" s="26" customFormat="1" ht="11.25" x14ac:dyDescent="0.15">
      <c r="A121" s="207"/>
      <c r="B121" s="123" t="s">
        <v>251</v>
      </c>
      <c r="C121" s="158" t="s">
        <v>252</v>
      </c>
      <c r="D121" s="121" t="s">
        <v>130</v>
      </c>
      <c r="E121" s="116"/>
      <c r="F121" s="27"/>
      <c r="G121" s="35">
        <f>IF(G111="-","-",SUM(G111:G114,G116:G120)*'3l HAP'!$E$9)</f>
        <v>5.6325952787500295</v>
      </c>
      <c r="H121" s="35">
        <f>IF(H111="-","-",SUM(H111:H114,H116:H120)*'3l HAP'!$E$9)</f>
        <v>5.3246067026074515</v>
      </c>
      <c r="I121" s="35">
        <f>IF(I111="-","-",SUM(I111:I114,I116:I120)*'3l HAP'!$E$9)</f>
        <v>5.3748435433429735</v>
      </c>
      <c r="J121" s="35">
        <f>IF(J111="-","-",SUM(J111:J114,J116:J120)*'3l HAP'!$E$9)</f>
        <v>5.2469216903959834</v>
      </c>
      <c r="K121" s="35">
        <f>IF(K111="-","-",SUM(K111:K114,K116:K120)*'3l HAP'!$E$9)</f>
        <v>5.8909585494083032</v>
      </c>
      <c r="L121" s="35">
        <f>IF(L111="-","-",SUM(L111:L114,L116:L120)*'3l HAP'!$E$9)</f>
        <v>5.7889534008088317</v>
      </c>
      <c r="M121" s="35">
        <f>IF(M111="-","-",SUM(M111:M114,M116:M120)*'3l HAP'!$E$9)</f>
        <v>6.4687243217186543</v>
      </c>
      <c r="N121" s="35">
        <f>IF(N111="-","-",SUM(N111:N114,N116:N120)*'3l HAP'!$E$9)</f>
        <v>6.8908096456414167</v>
      </c>
      <c r="O121" s="27"/>
      <c r="P121" s="35">
        <f>IF(P111="-","-",SUM(P111:P114,P116:P120)*'3l HAP'!$E$9)</f>
        <v>6.8908096456414167</v>
      </c>
      <c r="Q121" s="35">
        <f>IF(Q111="-","-",SUM(Q111:Q114,Q116:Q120)*'3l HAP'!$E$9)</f>
        <v>7.7504453521110426</v>
      </c>
      <c r="R121" s="35">
        <f>IF(R111="-","-",SUM(R111:R114,R116:R120)*'3l HAP'!$E$9)</f>
        <v>7.4127435875278884</v>
      </c>
      <c r="S121" s="35">
        <f>IF(S111="-","-",SUM(S111:S114,S116:S120)*'3l HAP'!$E$9)</f>
        <v>7.4567420671377738</v>
      </c>
      <c r="T121" s="35">
        <f>IF(T111="-","-",SUM(T111:T114,T116:T120)*'3l HAP'!$E$9)</f>
        <v>7.120420319916744</v>
      </c>
      <c r="U121" s="35">
        <f>IF(U111="-","-",SUM(U111:U114,U116:U120)*'3l HAP'!$E$9)</f>
        <v>7.823578925854493</v>
      </c>
      <c r="V121" s="35">
        <f>IF(V111="-","-",SUM(V111:V114,V116:V120)*'3l HAP'!$E$9)</f>
        <v>8.6604284708783492</v>
      </c>
      <c r="W121" s="35">
        <f>IF(W111="-","-",SUM(W111:W114,W116:W120)*'3l HAP'!$E$9)</f>
        <v>12.436561663608282</v>
      </c>
      <c r="X121" s="27"/>
      <c r="Y121" s="35">
        <f>IF(Y111="-","-",SUM(Y111:Y114,Y116:Y120)*'3l HAP'!$E$9)</f>
        <v>23.045922048176514</v>
      </c>
      <c r="Z121" s="35" t="str">
        <f>IF(Z111="-","-",SUM(Z111:Z114,Z116:Z120)*'3l HAP'!$E$9)</f>
        <v>-</v>
      </c>
      <c r="AA121" s="35" t="str">
        <f>IF(AA111="-","-",SUM(AA111:AA114,AA116:AA120)*'3l HAP'!$E$9)</f>
        <v>-</v>
      </c>
      <c r="AB121" s="35" t="str">
        <f>IF(AB111="-","-",SUM(AB111:AB114,AB116:AB120)*'3l HAP'!$E$9)</f>
        <v>-</v>
      </c>
      <c r="AC121" s="35" t="str">
        <f>IF(AC111="-","-",SUM(AC111:AC114,AC116:AC120)*'3l HAP'!$E$9)</f>
        <v>-</v>
      </c>
      <c r="AD121" s="25"/>
    </row>
    <row r="122" spans="1:30" s="26" customFormat="1" ht="11.25" x14ac:dyDescent="0.15">
      <c r="A122" s="207"/>
      <c r="B122" s="123" t="s">
        <v>253</v>
      </c>
      <c r="C122" s="123" t="str">
        <f>B122&amp;"_"&amp;D122</f>
        <v>Total_South East</v>
      </c>
      <c r="D122" s="121" t="s">
        <v>130</v>
      </c>
      <c r="E122" s="75"/>
      <c r="F122" s="27"/>
      <c r="G122" s="35">
        <f t="shared" ref="G122:N122" si="24">IF(G111="-","-",SUM(G111:G121))</f>
        <v>516.99224134170242</v>
      </c>
      <c r="H122" s="35">
        <f t="shared" si="24"/>
        <v>496.39084246516347</v>
      </c>
      <c r="I122" s="35">
        <f t="shared" si="24"/>
        <v>522.0905578472566</v>
      </c>
      <c r="J122" s="35">
        <f t="shared" si="24"/>
        <v>512.66684804049862</v>
      </c>
      <c r="K122" s="35">
        <f t="shared" si="24"/>
        <v>551.63448053880927</v>
      </c>
      <c r="L122" s="35">
        <f t="shared" si="24"/>
        <v>545.45565443861847</v>
      </c>
      <c r="M122" s="35">
        <f t="shared" si="24"/>
        <v>586.02654636194404</v>
      </c>
      <c r="N122" s="35">
        <f t="shared" si="24"/>
        <v>614.8832527105003</v>
      </c>
      <c r="O122" s="27"/>
      <c r="P122" s="35">
        <f t="shared" ref="P122:W122" si="25">IF(P111="-","-",SUM(P111:P121))</f>
        <v>614.8832527105003</v>
      </c>
      <c r="Q122" s="35">
        <f t="shared" si="25"/>
        <v>685.64194403808676</v>
      </c>
      <c r="R122" s="35">
        <f t="shared" si="25"/>
        <v>664.0518200203403</v>
      </c>
      <c r="S122" s="35">
        <f t="shared" si="25"/>
        <v>669.89151581636725</v>
      </c>
      <c r="T122" s="35">
        <f t="shared" si="25"/>
        <v>650.22009953996098</v>
      </c>
      <c r="U122" s="35">
        <f t="shared" si="25"/>
        <v>711.47713510560459</v>
      </c>
      <c r="V122" s="35">
        <f t="shared" si="25"/>
        <v>769.90074560207267</v>
      </c>
      <c r="W122" s="35">
        <f t="shared" si="25"/>
        <v>1081.2819755752444</v>
      </c>
      <c r="X122" s="27"/>
      <c r="Y122" s="35">
        <f t="shared" ref="Y122:AC122" si="26">IF(Y111="-","-",SUM(Y111:Y121))</f>
        <v>1821.8600820408528</v>
      </c>
      <c r="Z122" s="35" t="str">
        <f t="shared" si="26"/>
        <v>-</v>
      </c>
      <c r="AA122" s="35" t="str">
        <f t="shared" si="26"/>
        <v>-</v>
      </c>
      <c r="AB122" s="35" t="str">
        <f t="shared" si="26"/>
        <v>-</v>
      </c>
      <c r="AC122" s="35" t="str">
        <f t="shared" si="26"/>
        <v>-</v>
      </c>
      <c r="AD122" s="25"/>
    </row>
    <row r="123" spans="1:30" s="26" customFormat="1" ht="11.25" x14ac:dyDescent="0.15">
      <c r="A123" s="207"/>
      <c r="B123" s="120" t="s">
        <v>244</v>
      </c>
      <c r="C123" s="120" t="s">
        <v>180</v>
      </c>
      <c r="D123" s="122" t="s">
        <v>135</v>
      </c>
      <c r="E123" s="119"/>
      <c r="F123" s="27"/>
      <c r="G123" s="117">
        <f>IF('3a DF'!H128="-","-",'3a DF'!H128)</f>
        <v>188.47381561619656</v>
      </c>
      <c r="H123" s="117">
        <f>'3a DF'!I128</f>
        <v>168.84381561619657</v>
      </c>
      <c r="I123" s="117">
        <f>'3a DF'!J128</f>
        <v>154.96722967977837</v>
      </c>
      <c r="J123" s="117">
        <f>'3a DF'!K128</f>
        <v>146.50135580686458</v>
      </c>
      <c r="K123" s="117">
        <f>'3a DF'!L128</f>
        <v>177.86722799447989</v>
      </c>
      <c r="L123" s="117">
        <f>'3a DF'!M128</f>
        <v>170.19821237292408</v>
      </c>
      <c r="M123" s="117">
        <f>'3a DF'!N128</f>
        <v>185.83030228415518</v>
      </c>
      <c r="N123" s="117">
        <f>'3a DF'!O128</f>
        <v>202.95289253208603</v>
      </c>
      <c r="O123" s="27"/>
      <c r="P123" s="117">
        <f>'3a DF'!Q128</f>
        <v>202.95289253208603</v>
      </c>
      <c r="Q123" s="117">
        <f>'3a DF'!R128</f>
        <v>242.661904416824</v>
      </c>
      <c r="R123" s="117">
        <f>'3a DF'!S128</f>
        <v>219.29410186599299</v>
      </c>
      <c r="S123" s="117">
        <f>'3a DF'!T128</f>
        <v>211.67935015719354</v>
      </c>
      <c r="T123" s="117">
        <f>'3a DF'!U128</f>
        <v>184.80853124716313</v>
      </c>
      <c r="U123" s="117">
        <f>'3a DF'!V128</f>
        <v>220.84095840757973</v>
      </c>
      <c r="V123" s="117">
        <f>'3a DF'!W128</f>
        <v>277.12273235102799</v>
      </c>
      <c r="W123" s="117">
        <f>'3a DF'!X128</f>
        <v>514.86439974015957</v>
      </c>
      <c r="X123" s="27"/>
      <c r="Y123" s="117">
        <f>'3a DF'!Z128</f>
        <v>1154.0410388957794</v>
      </c>
      <c r="Z123" s="117" t="str">
        <f>'3a DF'!AA128</f>
        <v>-</v>
      </c>
      <c r="AA123" s="117" t="str">
        <f>'3a DF'!AB128</f>
        <v>-</v>
      </c>
      <c r="AB123" s="117" t="str">
        <f>'3a DF'!AC128</f>
        <v>-</v>
      </c>
      <c r="AC123" s="117" t="str">
        <f>'3a DF'!AD128</f>
        <v>-</v>
      </c>
      <c r="AD123" s="25"/>
    </row>
    <row r="124" spans="1:30" s="26" customFormat="1" ht="11.25" x14ac:dyDescent="0.15">
      <c r="A124" s="207"/>
      <c r="B124" s="120" t="s">
        <v>244</v>
      </c>
      <c r="C124" s="120" t="s">
        <v>181</v>
      </c>
      <c r="D124" s="122" t="s">
        <v>135</v>
      </c>
      <c r="E124" s="119"/>
      <c r="F124" s="27"/>
      <c r="G124" s="117">
        <f>IF('3b CM'!G23="-","-",'3b CM'!G23)</f>
        <v>5.5509303618492253E-2</v>
      </c>
      <c r="H124" s="117">
        <f>'3b CM'!H23</f>
        <v>8.3263955427738387E-2</v>
      </c>
      <c r="I124" s="117">
        <f>'3b CM'!I23</f>
        <v>0.26218914410765282</v>
      </c>
      <c r="J124" s="117">
        <f>'3b CM'!J23</f>
        <v>0.26663330122613599</v>
      </c>
      <c r="K124" s="117">
        <f>'3b CM'!K23</f>
        <v>3.4245830790222476</v>
      </c>
      <c r="L124" s="117">
        <f>'3b CM'!L23</f>
        <v>3.3221916341144282</v>
      </c>
      <c r="M124" s="117">
        <f>'3b CM'!M23</f>
        <v>11.406239831446058</v>
      </c>
      <c r="N124" s="117">
        <f>'3b CM'!N23</f>
        <v>10.843096033018703</v>
      </c>
      <c r="O124" s="27"/>
      <c r="P124" s="117">
        <f>'3b CM'!P23</f>
        <v>10.843096033018703</v>
      </c>
      <c r="Q124" s="117">
        <f>'3b CM'!Q23</f>
        <v>14.698769655470986</v>
      </c>
      <c r="R124" s="117">
        <f>'3b CM'!R23</f>
        <v>14.631288012720409</v>
      </c>
      <c r="S124" s="117">
        <f>'3b CM'!S23</f>
        <v>17.304138631284552</v>
      </c>
      <c r="T124" s="117">
        <f>'3b CM'!T23</f>
        <v>18.342620772054598</v>
      </c>
      <c r="U124" s="117">
        <f>'3b CM'!U23</f>
        <v>14.162511060001705</v>
      </c>
      <c r="V124" s="117">
        <f>'3b CM'!V23</f>
        <v>14.525225694644554</v>
      </c>
      <c r="W124" s="117">
        <f>'3b CM'!W23</f>
        <v>9.1618440751822217</v>
      </c>
      <c r="X124" s="27"/>
      <c r="Y124" s="117">
        <f>'3b CM'!Y23</f>
        <v>11.607298384632639</v>
      </c>
      <c r="Z124" s="117" t="str">
        <f>'3b CM'!Z23</f>
        <v>-</v>
      </c>
      <c r="AA124" s="117" t="str">
        <f>'3b CM'!AA23</f>
        <v>-</v>
      </c>
      <c r="AB124" s="117" t="str">
        <f>'3b CM'!AB23</f>
        <v>-</v>
      </c>
      <c r="AC124" s="117" t="str">
        <f>'3b CM'!AC23</f>
        <v>-</v>
      </c>
      <c r="AD124" s="25"/>
    </row>
    <row r="125" spans="1:30" s="26" customFormat="1" ht="11.25" customHeight="1" x14ac:dyDescent="0.15">
      <c r="A125" s="207"/>
      <c r="B125" s="120" t="s">
        <v>245</v>
      </c>
      <c r="C125" s="120" t="s">
        <v>182</v>
      </c>
      <c r="D125" s="122" t="s">
        <v>135</v>
      </c>
      <c r="E125" s="119"/>
      <c r="F125" s="27"/>
      <c r="G125" s="117" t="str">
        <f>IF('3c AA'!J36="-","-",'3c AA'!J36)</f>
        <v>-</v>
      </c>
      <c r="H125" s="117" t="str">
        <f>IF('3c AA'!K36="-","-",'3c AA'!K36)</f>
        <v>-</v>
      </c>
      <c r="I125" s="117" t="str">
        <f>IF('3c AA'!L36="-","-",'3c AA'!L36)</f>
        <v>-</v>
      </c>
      <c r="J125" s="117" t="str">
        <f>IF('3c AA'!M36="-","-",'3c AA'!M36)</f>
        <v>-</v>
      </c>
      <c r="K125" s="117" t="str">
        <f>IF('3c AA'!N36="-","-",'3c AA'!N36)</f>
        <v>-</v>
      </c>
      <c r="L125" s="117" t="str">
        <f>IF('3c AA'!O36="-","-",'3c AA'!O36)</f>
        <v>-</v>
      </c>
      <c r="M125" s="117" t="str">
        <f>IF('3c AA'!P36="-","-",'3c AA'!P36)</f>
        <v>-</v>
      </c>
      <c r="N125" s="117" t="str">
        <f>IF('3c AA'!Q36="-","-",'3c AA'!Q36)</f>
        <v>-</v>
      </c>
      <c r="O125" s="27"/>
      <c r="P125" s="117" t="str">
        <f>IF('3c AA'!S36="-","-",'3c AA'!S36)</f>
        <v>-</v>
      </c>
      <c r="Q125" s="117" t="str">
        <f>IF('3c AA'!T36="-","-",'3c AA'!T36)</f>
        <v>-</v>
      </c>
      <c r="R125" s="117" t="str">
        <f>IF('3c AA'!U36="-","-",'3c AA'!U36)</f>
        <v>-</v>
      </c>
      <c r="S125" s="117" t="str">
        <f>IF('3c AA'!V36="-","-",'3c AA'!V36)</f>
        <v>-</v>
      </c>
      <c r="T125" s="117">
        <f>IF('3c AA'!W36="-","-",'3c AA'!W36)</f>
        <v>4.4955437678108234</v>
      </c>
      <c r="U125" s="117">
        <f>IF('3c AA'!X36="-","-",'3c AA'!X36)</f>
        <v>9.9756950960531068</v>
      </c>
      <c r="V125" s="117">
        <f>IF('3c AA'!Y36="-","-",'3c AA'!Y36)</f>
        <v>4.43</v>
      </c>
      <c r="W125" s="117" t="str">
        <f>IF('3c AA'!Z36="-","-",'3c AA'!Z36)</f>
        <v>-</v>
      </c>
      <c r="X125" s="27"/>
      <c r="Y125" s="117">
        <f>IF('3c AA'!AB36="-","-",'3c AA'!AB36)</f>
        <v>20.719452154909956</v>
      </c>
      <c r="Z125" s="117" t="str">
        <f>IF('3c AA'!AC36="-","-",'3c AA'!AC36)</f>
        <v>-</v>
      </c>
      <c r="AA125" s="117" t="str">
        <f>IF('3c AA'!AD36="-","-",'3c AA'!AD36)</f>
        <v>-</v>
      </c>
      <c r="AB125" s="117" t="str">
        <f>IF('3c AA'!AE36="-","-",'3c AA'!AE36)</f>
        <v>-</v>
      </c>
      <c r="AC125" s="117" t="str">
        <f>IF('3c AA'!AF36="-","-",'3c AA'!AF36)</f>
        <v>-</v>
      </c>
      <c r="AD125" s="25"/>
    </row>
    <row r="126" spans="1:30" s="26" customFormat="1" ht="11.25" customHeight="1" x14ac:dyDescent="0.15">
      <c r="A126" s="207"/>
      <c r="B126" s="120" t="s">
        <v>246</v>
      </c>
      <c r="C126" s="120" t="s">
        <v>183</v>
      </c>
      <c r="D126" s="122" t="s">
        <v>135</v>
      </c>
      <c r="E126" s="119"/>
      <c r="F126" s="27"/>
      <c r="G126" s="117">
        <f>IF('3d PC'!G24="-","-",'3d PC'!G24)</f>
        <v>68.551645969717612</v>
      </c>
      <c r="H126" s="117">
        <f>'3d PC'!H24</f>
        <v>68.531625030246786</v>
      </c>
      <c r="I126" s="117">
        <f>'3d PC'!I24</f>
        <v>83.600561556792172</v>
      </c>
      <c r="J126" s="117">
        <f>'3d PC'!J24</f>
        <v>83.523105510668344</v>
      </c>
      <c r="K126" s="117">
        <f>'3d PC'!K24</f>
        <v>88.902883756032622</v>
      </c>
      <c r="L126" s="117">
        <f>'3d PC'!L24</f>
        <v>89.217909878536574</v>
      </c>
      <c r="M126" s="117">
        <f>'3d PC'!M24</f>
        <v>103.18045219826936</v>
      </c>
      <c r="N126" s="117">
        <f>'3d PC'!N24</f>
        <v>103.24942201788187</v>
      </c>
      <c r="O126" s="27"/>
      <c r="P126" s="117">
        <f>'3d PC'!P24</f>
        <v>103.24942201788187</v>
      </c>
      <c r="Q126" s="117">
        <f>'3d PC'!Q24</f>
        <v>110.3805645564847</v>
      </c>
      <c r="R126" s="117">
        <f>'3d PC'!R24</f>
        <v>111.69121919139204</v>
      </c>
      <c r="S126" s="117">
        <f>'3d PC'!S24</f>
        <v>114.88219483508649</v>
      </c>
      <c r="T126" s="117">
        <f>'3d PC'!T24</f>
        <v>114.39718367156834</v>
      </c>
      <c r="U126" s="117">
        <f>'3d PC'!U24</f>
        <v>121.02601455728704</v>
      </c>
      <c r="V126" s="117">
        <f>'3d PC'!V24</f>
        <v>120.43609497203327</v>
      </c>
      <c r="W126" s="117">
        <f>'3d PC'!W24</f>
        <v>126.55825210065206</v>
      </c>
      <c r="X126" s="27"/>
      <c r="Y126" s="117">
        <f>'3d PC'!Y24</f>
        <v>125.4844290531592</v>
      </c>
      <c r="Z126" s="117" t="str">
        <f>'3d PC'!Z24</f>
        <v>-</v>
      </c>
      <c r="AA126" s="117" t="str">
        <f>'3d PC'!AA24</f>
        <v>-</v>
      </c>
      <c r="AB126" s="117" t="str">
        <f>'3d PC'!AB24</f>
        <v>-</v>
      </c>
      <c r="AC126" s="117" t="str">
        <f>'3d PC'!AC24</f>
        <v>-</v>
      </c>
      <c r="AD126" s="25"/>
    </row>
    <row r="127" spans="1:30" s="26" customFormat="1" ht="11.25" customHeight="1" x14ac:dyDescent="0.15">
      <c r="A127" s="207"/>
      <c r="B127" s="120" t="s">
        <v>247</v>
      </c>
      <c r="C127" s="120" t="s">
        <v>184</v>
      </c>
      <c r="D127" s="122" t="s">
        <v>135</v>
      </c>
      <c r="E127" s="119"/>
      <c r="F127" s="27"/>
      <c r="G127" s="117">
        <f>IF('3e NC-Elec'!H38="-","-",'3e NC-Elec'!H38)</f>
        <v>133.00294880673735</v>
      </c>
      <c r="H127" s="117">
        <f>'3e NC-Elec'!I38</f>
        <v>133.74139570596756</v>
      </c>
      <c r="I127" s="117">
        <f>'3e NC-Elec'!J38</f>
        <v>156.96665379217561</v>
      </c>
      <c r="J127" s="117">
        <f>'3e NC-Elec'!K38</f>
        <v>156.4112421558753</v>
      </c>
      <c r="K127" s="117">
        <f>'3e NC-Elec'!L38</f>
        <v>144.20689140703877</v>
      </c>
      <c r="L127" s="117">
        <f>'3e NC-Elec'!M38</f>
        <v>145.09215195698718</v>
      </c>
      <c r="M127" s="117">
        <f>'3e NC-Elec'!N38</f>
        <v>142.17653819584098</v>
      </c>
      <c r="N127" s="117">
        <f>'3e NC-Elec'!O38</f>
        <v>141.78758931715748</v>
      </c>
      <c r="O127" s="27"/>
      <c r="P127" s="117">
        <f>'3e NC-Elec'!Q38</f>
        <v>141.78758931715748</v>
      </c>
      <c r="Q127" s="117">
        <f>'3e NC-Elec'!R38</f>
        <v>148.3579160263908</v>
      </c>
      <c r="R127" s="117">
        <f>'3e NC-Elec'!S38</f>
        <v>150.03354492109565</v>
      </c>
      <c r="S127" s="117">
        <f>'3e NC-Elec'!T38</f>
        <v>148.74758381711479</v>
      </c>
      <c r="T127" s="117">
        <f>'3e NC-Elec'!U38</f>
        <v>152.14622597535489</v>
      </c>
      <c r="U127" s="117">
        <f>'3e NC-Elec'!V38</f>
        <v>164.92111763830758</v>
      </c>
      <c r="V127" s="117">
        <f>'3e NC-Elec'!W38</f>
        <v>165.09133340490354</v>
      </c>
      <c r="W127" s="117">
        <f>'3e NC-Elec'!X38</f>
        <v>210.2330982020305</v>
      </c>
      <c r="X127" s="27"/>
      <c r="Y127" s="117">
        <f>'3e NC-Elec'!Z38</f>
        <v>215.35748792513414</v>
      </c>
      <c r="Z127" s="117" t="str">
        <f>'3e NC-Elec'!AA38</f>
        <v>-</v>
      </c>
      <c r="AA127" s="117" t="str">
        <f>'3e NC-Elec'!AB38</f>
        <v>-</v>
      </c>
      <c r="AB127" s="117" t="str">
        <f>'3e NC-Elec'!AC38</f>
        <v>-</v>
      </c>
      <c r="AC127" s="117" t="str">
        <f>'3e NC-Elec'!AD38</f>
        <v>-</v>
      </c>
      <c r="AD127" s="25"/>
    </row>
    <row r="128" spans="1:30" s="26" customFormat="1" ht="12.6" customHeight="1" x14ac:dyDescent="0.15">
      <c r="A128" s="207"/>
      <c r="B128" s="120" t="s">
        <v>248</v>
      </c>
      <c r="C128" s="120" t="s">
        <v>185</v>
      </c>
      <c r="D128" s="122" t="s">
        <v>135</v>
      </c>
      <c r="E128" s="119"/>
      <c r="F128" s="27"/>
      <c r="G128" s="117">
        <f>IF('3g CPIH'!C$17="-","-",'3h OC '!$E$8*('3g CPIH'!C$17/'3g CPIH'!$G$17))</f>
        <v>76.502677103718199</v>
      </c>
      <c r="H128" s="117">
        <f>IF('3g CPIH'!D$17="-","-",'3h OC '!$E$8*('3g CPIH'!D$17/'3g CPIH'!$G$17))</f>
        <v>76.655835616438353</v>
      </c>
      <c r="I128" s="117">
        <f>IF('3g CPIH'!E$17="-","-",'3h OC '!$E$8*('3g CPIH'!E$17/'3g CPIH'!$G$17))</f>
        <v>76.885573385518597</v>
      </c>
      <c r="J128" s="117">
        <f>IF('3g CPIH'!F$17="-","-",'3h OC '!$E$8*('3g CPIH'!F$17/'3g CPIH'!$G$17))</f>
        <v>77.345048923679059</v>
      </c>
      <c r="K128" s="117">
        <f>IF('3g CPIH'!G$17="-","-",'3h OC '!$E$8*('3g CPIH'!G$17/'3g CPIH'!$G$17))</f>
        <v>78.263999999999996</v>
      </c>
      <c r="L128" s="117">
        <f>IF('3g CPIH'!H$17="-","-",'3h OC '!$E$8*('3g CPIH'!H$17/'3g CPIH'!$G$17))</f>
        <v>79.259530332681024</v>
      </c>
      <c r="M128" s="117">
        <f>IF('3g CPIH'!I$17="-","-",'3h OC '!$E$8*('3g CPIH'!I$17/'3g CPIH'!$G$17))</f>
        <v>80.408219178082177</v>
      </c>
      <c r="N128" s="117">
        <f>IF('3g CPIH'!J$17="-","-",'3h OC '!$E$8*('3g CPIH'!J$17/'3g CPIH'!$G$17))</f>
        <v>81.097432485322898</v>
      </c>
      <c r="O128" s="27"/>
      <c r="P128" s="117">
        <f>IF('3g CPIH'!L$17="-","-",'3h OC '!$E$8*('3g CPIH'!L$17/'3g CPIH'!$G$17))</f>
        <v>81.097432485322898</v>
      </c>
      <c r="Q128" s="117">
        <f>IF('3g CPIH'!M$17="-","-",'3h OC '!$E$8*('3g CPIH'!M$17/'3g CPIH'!$G$17))</f>
        <v>82.016383561643835</v>
      </c>
      <c r="R128" s="117">
        <f>IF('3g CPIH'!N$17="-","-",'3h OC '!$E$8*('3g CPIH'!N$17/'3g CPIH'!$G$17))</f>
        <v>82.62901761252445</v>
      </c>
      <c r="S128" s="117">
        <f>IF('3g CPIH'!O$17="-","-",'3h OC '!$E$8*('3g CPIH'!O$17/'3g CPIH'!$G$17))</f>
        <v>83.088493150684926</v>
      </c>
      <c r="T128" s="117">
        <f>IF('3g CPIH'!P$17="-","-",'3h OC '!$E$8*('3g CPIH'!P$17/'3g CPIH'!$G$17))</f>
        <v>83.318230919765156</v>
      </c>
      <c r="U128" s="117">
        <f>IF('3g CPIH'!Q$17="-","-",'3h OC '!$E$8*('3g CPIH'!Q$17/'3g CPIH'!$G$17))</f>
        <v>83.777706457925632</v>
      </c>
      <c r="V128" s="117">
        <f>IF('3g CPIH'!R$17="-","-",'3h OC '!$E$8*('3g CPIH'!R$17/'3g CPIH'!$G$17))</f>
        <v>85.309291585127198</v>
      </c>
      <c r="W128" s="117">
        <f>IF('3g CPIH'!S$17="-","-",'3h OC '!$E$8*('3g CPIH'!S$17/'3g CPIH'!$G$17))</f>
        <v>87.836407045009793</v>
      </c>
      <c r="X128" s="27"/>
      <c r="Y128" s="117">
        <f>IF('3g CPIH'!U$17="-","-",'3h OC '!$E$8*('3g CPIH'!U$17/'3g CPIH'!$G$17))</f>
        <v>92.278003913894324</v>
      </c>
      <c r="Z128" s="117" t="str">
        <f>IF('3g CPIH'!V$17="-","-",'3h OC '!$E$8*('3g CPIH'!V$17/'3g CPIH'!$G$17))</f>
        <v>-</v>
      </c>
      <c r="AA128" s="117" t="str">
        <f>IF('3g CPIH'!W$17="-","-",'3h OC '!$E$8*('3g CPIH'!W$17/'3g CPIH'!$G$17))</f>
        <v>-</v>
      </c>
      <c r="AB128" s="117" t="str">
        <f>IF('3g CPIH'!X$17="-","-",'3h OC '!$E$8*('3g CPIH'!X$17/'3g CPIH'!$G$17))</f>
        <v>-</v>
      </c>
      <c r="AC128" s="117" t="str">
        <f>IF('3g CPIH'!Y$17="-","-",'3h OC '!$E$8*('3g CPIH'!Y$17/'3g CPIH'!$G$17))</f>
        <v>-</v>
      </c>
      <c r="AD128" s="25"/>
    </row>
    <row r="129" spans="1:30" s="26" customFormat="1" ht="11.25" customHeight="1" x14ac:dyDescent="0.15">
      <c r="A129" s="207"/>
      <c r="B129" s="120" t="s">
        <v>248</v>
      </c>
      <c r="C129" s="120" t="s">
        <v>186</v>
      </c>
      <c r="D129" s="122" t="s">
        <v>135</v>
      </c>
      <c r="E129" s="119"/>
      <c r="F129" s="27"/>
      <c r="G129" s="117" t="s">
        <v>249</v>
      </c>
      <c r="H129" s="117" t="s">
        <v>249</v>
      </c>
      <c r="I129" s="117" t="s">
        <v>249</v>
      </c>
      <c r="J129" s="117" t="s">
        <v>249</v>
      </c>
      <c r="K129" s="117">
        <f>IF('3i SMNCC'!G$50="-","-",'3i SMNCC'!G$50)</f>
        <v>0</v>
      </c>
      <c r="L129" s="117">
        <f>IF('3i SMNCC'!H$50="-","-",'3i SMNCC'!H$50)</f>
        <v>-0.18995111249132623</v>
      </c>
      <c r="M129" s="117">
        <f>IF('3i SMNCC'!I$50="-","-",'3i SMNCC'!I$50)</f>
        <v>2.3898870370752556</v>
      </c>
      <c r="N129" s="117">
        <f>IF('3i SMNCC'!J$50="-","-",'3i SMNCC'!J$50)</f>
        <v>11.485481460604181</v>
      </c>
      <c r="O129" s="27"/>
      <c r="P129" s="117">
        <f>IF('3i SMNCC'!L$50="-","-",'3i SMNCC'!L$50)</f>
        <v>11.485481460604181</v>
      </c>
      <c r="Q129" s="117">
        <f>IF('3i SMNCC'!M$50="-","-",'3i SMNCC'!M$50)</f>
        <v>13.905095596481768</v>
      </c>
      <c r="R129" s="117">
        <f>IF('3i SMNCC'!N$50="-","-",'3i SMNCC'!N$50)</f>
        <v>14.008016342776511</v>
      </c>
      <c r="S129" s="117">
        <f>IF('3i SMNCC'!O$50="-","-",'3i SMNCC'!O$50)</f>
        <v>16.592254432324484</v>
      </c>
      <c r="T129" s="117">
        <f>IF('3i SMNCC'!P$50="-","-",'3i SMNCC'!P$50)</f>
        <v>16.855736391237045</v>
      </c>
      <c r="U129" s="117">
        <f>IF('3i SMNCC'!Q$50="-","-",'3i SMNCC'!Q$50)</f>
        <v>16.48610584262476</v>
      </c>
      <c r="V129" s="117">
        <f>IF('3i SMNCC'!R$50="-","-",'3i SMNCC'!R$50)</f>
        <v>16.529685824397358</v>
      </c>
      <c r="W129" s="117">
        <f>IF('3i SMNCC'!S$50="-","-",'3i SMNCC'!S$50)</f>
        <v>15.149258026029946</v>
      </c>
      <c r="X129" s="27"/>
      <c r="Y129" s="117">
        <f>IF('3i SMNCC'!U$50="-","-",'3i SMNCC'!U$50)</f>
        <v>16.072618119862021</v>
      </c>
      <c r="Z129" s="117" t="str">
        <f>IF('3i SMNCC'!V$50="-","-",'3i SMNCC'!V$50)</f>
        <v>-</v>
      </c>
      <c r="AA129" s="117" t="str">
        <f>IF('3i SMNCC'!W$50="-","-",'3i SMNCC'!W$50)</f>
        <v>-</v>
      </c>
      <c r="AB129" s="117" t="str">
        <f>IF('3i SMNCC'!X$50="-","-",'3i SMNCC'!X$50)</f>
        <v>-</v>
      </c>
      <c r="AC129" s="117" t="str">
        <f>IF('3i SMNCC'!Y$50="-","-",'3i SMNCC'!Y$50)</f>
        <v>-</v>
      </c>
      <c r="AD129" s="25"/>
    </row>
    <row r="130" spans="1:30" s="26" customFormat="1" ht="11.25" customHeight="1" x14ac:dyDescent="0.15">
      <c r="A130" s="207"/>
      <c r="B130" s="120" t="s">
        <v>248</v>
      </c>
      <c r="C130" s="120" t="s">
        <v>187</v>
      </c>
      <c r="D130" s="122" t="s">
        <v>135</v>
      </c>
      <c r="E130" s="119"/>
      <c r="F130" s="27"/>
      <c r="G130" s="117">
        <f>IF('3g CPIH'!C$17="-","-",'3j PAAC PAP'!$G$8*('3g CPIH'!C$17/'3g CPIH'!$G$17))</f>
        <v>13.436452250489236</v>
      </c>
      <c r="H130" s="117">
        <f>IF('3g CPIH'!D$17="-","-",'3j PAAC PAP'!$G$8*('3g CPIH'!D$17/'3g CPIH'!$G$17))</f>
        <v>13.463352054794518</v>
      </c>
      <c r="I130" s="117">
        <f>IF('3g CPIH'!E$17="-","-",'3j PAAC PAP'!$G$8*('3g CPIH'!E$17/'3g CPIH'!$G$17))</f>
        <v>13.503701761252445</v>
      </c>
      <c r="J130" s="117">
        <f>IF('3g CPIH'!F$17="-","-",'3j PAAC PAP'!$G$8*('3g CPIH'!F$17/'3g CPIH'!$G$17))</f>
        <v>13.584401174168297</v>
      </c>
      <c r="K130" s="117">
        <f>IF('3g CPIH'!G$17="-","-",'3j PAAC PAP'!$G$8*('3g CPIH'!G$17/'3g CPIH'!$G$17))</f>
        <v>13.745799999999999</v>
      </c>
      <c r="L130" s="117">
        <f>IF('3g CPIH'!H$17="-","-",'3j PAAC PAP'!$G$8*('3g CPIH'!H$17/'3g CPIH'!$G$17))</f>
        <v>13.920648727984345</v>
      </c>
      <c r="M130" s="117">
        <f>IF('3g CPIH'!I$17="-","-",'3j PAAC PAP'!$G$8*('3g CPIH'!I$17/'3g CPIH'!$G$17))</f>
        <v>14.122397260273971</v>
      </c>
      <c r="N130" s="117">
        <f>IF('3g CPIH'!J$17="-","-",'3j PAAC PAP'!$G$8*('3g CPIH'!J$17/'3g CPIH'!$G$17))</f>
        <v>14.24344637964775</v>
      </c>
      <c r="O130" s="27"/>
      <c r="P130" s="117">
        <f>IF('3g CPIH'!L$17="-","-",'3j PAAC PAP'!$G$8*('3g CPIH'!L$17/'3g CPIH'!$G$17))</f>
        <v>14.24344637964775</v>
      </c>
      <c r="Q130" s="117">
        <f>IF('3g CPIH'!M$17="-","-",'3j PAAC PAP'!$G$8*('3g CPIH'!M$17/'3g CPIH'!$G$17))</f>
        <v>14.40484520547945</v>
      </c>
      <c r="R130" s="117">
        <f>IF('3g CPIH'!N$17="-","-",'3j PAAC PAP'!$G$8*('3g CPIH'!N$17/'3g CPIH'!$G$17))</f>
        <v>14.512444422700586</v>
      </c>
      <c r="S130" s="117">
        <f>IF('3g CPIH'!O$17="-","-",'3j PAAC PAP'!$G$8*('3g CPIH'!O$17/'3g CPIH'!$G$17))</f>
        <v>14.593143835616438</v>
      </c>
      <c r="T130" s="117">
        <f>IF('3g CPIH'!P$17="-","-",'3j PAAC PAP'!$G$8*('3g CPIH'!P$17/'3g CPIH'!$G$17))</f>
        <v>14.633493542074362</v>
      </c>
      <c r="U130" s="117">
        <f>IF('3g CPIH'!Q$17="-","-",'3j PAAC PAP'!$G$8*('3g CPIH'!Q$17/'3g CPIH'!$G$17))</f>
        <v>14.714192954990214</v>
      </c>
      <c r="V130" s="117">
        <f>IF('3g CPIH'!R$17="-","-",'3j PAAC PAP'!$G$8*('3g CPIH'!R$17/'3g CPIH'!$G$17))</f>
        <v>14.983190998043053</v>
      </c>
      <c r="W130" s="117">
        <f>IF('3g CPIH'!S$17="-","-",'3j PAAC PAP'!$G$8*('3g CPIH'!S$17/'3g CPIH'!$G$17))</f>
        <v>15.427037769080234</v>
      </c>
      <c r="X130" s="27"/>
      <c r="Y130" s="117">
        <f>IF('3g CPIH'!U$17="-","-",'3j PAAC PAP'!$G$8*('3g CPIH'!U$17/'3g CPIH'!$G$17))</f>
        <v>16.207132093933463</v>
      </c>
      <c r="Z130" s="117" t="str">
        <f>IF('3g CPIH'!V$17="-","-",'3j PAAC PAP'!$G$8*('3g CPIH'!V$17/'3g CPIH'!$G$17))</f>
        <v>-</v>
      </c>
      <c r="AA130" s="117" t="str">
        <f>IF('3g CPIH'!W$17="-","-",'3j PAAC PAP'!$G$8*('3g CPIH'!W$17/'3g CPIH'!$G$17))</f>
        <v>-</v>
      </c>
      <c r="AB130" s="117" t="str">
        <f>IF('3g CPIH'!X$17="-","-",'3j PAAC PAP'!$G$8*('3g CPIH'!X$17/'3g CPIH'!$G$17))</f>
        <v>-</v>
      </c>
      <c r="AC130" s="117" t="str">
        <f>IF('3g CPIH'!Y$17="-","-",'3j PAAC PAP'!$G$8*('3g CPIH'!Y$17/'3g CPIH'!$G$17))</f>
        <v>-</v>
      </c>
      <c r="AD130" s="25"/>
    </row>
    <row r="131" spans="1:30" s="26" customFormat="1" ht="11.25" customHeight="1" x14ac:dyDescent="0.15">
      <c r="A131" s="207"/>
      <c r="B131" s="120" t="s">
        <v>248</v>
      </c>
      <c r="C131" s="120" t="s">
        <v>188</v>
      </c>
      <c r="D131" s="122" t="s">
        <v>135</v>
      </c>
      <c r="E131" s="119"/>
      <c r="F131" s="27"/>
      <c r="G131" s="117">
        <f>IF(G123="-","-",SUM(G123:G129)*'3j PAAC PAP'!$G$26)</f>
        <v>27.210397152181709</v>
      </c>
      <c r="H131" s="117">
        <f>IF(H123="-","-",SUM(H123:H129)*'3j PAAC PAP'!$G$26)</f>
        <v>26.118062471231987</v>
      </c>
      <c r="I131" s="117">
        <f>IF(I123="-","-",SUM(I123:I129)*'3j PAAC PAP'!$G$26)</f>
        <v>27.565880980389164</v>
      </c>
      <c r="J131" s="117">
        <f>IF(J123="-","-",SUM(J123:J129)*'3j PAAC PAP'!$G$26)</f>
        <v>27.062315439154244</v>
      </c>
      <c r="K131" s="117">
        <f>IF(K123="-","-",SUM(K123:K129)*'3j PAAC PAP'!$G$26)</f>
        <v>28.7312716581445</v>
      </c>
      <c r="L131" s="117">
        <f>IF(L123="-","-",SUM(L123:L129)*'3j PAAC PAP'!$G$26)</f>
        <v>28.39503682796957</v>
      </c>
      <c r="M131" s="117">
        <f>IF(M123="-","-",SUM(M123:M129)*'3j PAAC PAP'!$G$26)</f>
        <v>30.639789587156912</v>
      </c>
      <c r="N131" s="117">
        <f>IF(N123="-","-",SUM(N123:N129)*'3j PAAC PAP'!$G$26)</f>
        <v>32.157473263675186</v>
      </c>
      <c r="O131" s="27"/>
      <c r="P131" s="117">
        <f>IF(P123="-","-",SUM(P123:P129)*'3j PAAC PAP'!$G$26)</f>
        <v>32.157473263675186</v>
      </c>
      <c r="Q131" s="117">
        <f>IF(Q123="-","-",SUM(Q123:Q129)*'3j PAAC PAP'!$G$26)</f>
        <v>35.691819322723795</v>
      </c>
      <c r="R131" s="117">
        <f>IF(R123="-","-",SUM(R123:R129)*'3j PAAC PAP'!$G$26)</f>
        <v>34.541004226664107</v>
      </c>
      <c r="S131" s="117">
        <f>IF(S123="-","-",SUM(S123:S129)*'3j PAAC PAP'!$G$26)</f>
        <v>34.541402368151481</v>
      </c>
      <c r="T131" s="117">
        <f>IF(T123="-","-",SUM(T123:T129)*'3j PAAC PAP'!$G$26)</f>
        <v>33.49576399434023</v>
      </c>
      <c r="U131" s="117">
        <f>IF(U123="-","-",SUM(U123:U129)*'3j PAAC PAP'!$G$26)</f>
        <v>36.809744780148229</v>
      </c>
      <c r="V131" s="117">
        <f>IF(V123="-","-",SUM(V123:V129)*'3j PAAC PAP'!$G$26)</f>
        <v>39.857108409962386</v>
      </c>
      <c r="W131" s="117">
        <f>IF(W123="-","-",SUM(W123:W129)*'3j PAAC PAP'!$G$26)</f>
        <v>56.207078469387838</v>
      </c>
      <c r="X131" s="27"/>
      <c r="Y131" s="117">
        <f>IF(Y123="-","-",SUM(Y123:Y129)*'3j PAAC PAP'!$G$26)</f>
        <v>95.382607234393816</v>
      </c>
      <c r="Z131" s="117" t="str">
        <f>IF(Z123="-","-",SUM(Z123:Z129)*'3j PAAC PAP'!$G$26)</f>
        <v>-</v>
      </c>
      <c r="AA131" s="117" t="str">
        <f>IF(AA123="-","-",SUM(AA123:AA129)*'3j PAAC PAP'!$G$26)</f>
        <v>-</v>
      </c>
      <c r="AB131" s="117" t="str">
        <f>IF(AB123="-","-",SUM(AB123:AB129)*'3j PAAC PAP'!$G$26)</f>
        <v>-</v>
      </c>
      <c r="AC131" s="117" t="str">
        <f>IF(AC123="-","-",SUM(AC123:AC129)*'3j PAAC PAP'!$G$26)</f>
        <v>-</v>
      </c>
      <c r="AD131" s="25"/>
    </row>
    <row r="132" spans="1:30" s="26" customFormat="1" ht="11.25" x14ac:dyDescent="0.15">
      <c r="A132" s="207"/>
      <c r="B132" s="120" t="s">
        <v>189</v>
      </c>
      <c r="C132" s="120" t="s">
        <v>250</v>
      </c>
      <c r="D132" s="122" t="s">
        <v>135</v>
      </c>
      <c r="E132" s="119"/>
      <c r="F132" s="27"/>
      <c r="G132" s="117">
        <f>IF(G123="-","-",SUM(G123:G131)*'3k EBIT'!$E$8)</f>
        <v>9.8240973860531025</v>
      </c>
      <c r="H132" s="117">
        <f>IF(H123="-","-",SUM(H123:H131)*'3k EBIT'!$E$8)</f>
        <v>9.4406866035214794</v>
      </c>
      <c r="I132" s="117">
        <f>IF(I123="-","-",SUM(I123:I131)*'3k EBIT'!$E$8)</f>
        <v>9.9503446745306707</v>
      </c>
      <c r="J132" s="117">
        <f>IF(J123="-","-",SUM(J123:J131)*'3k EBIT'!$E$8)</f>
        <v>9.7749153735717655</v>
      </c>
      <c r="K132" s="117">
        <f>IF(K123="-","-",SUM(K123:K131)*'3k EBIT'!$E$8)</f>
        <v>10.364642998104898</v>
      </c>
      <c r="L132" s="117">
        <f>IF(L123="-","-",SUM(L123:L131)*'3k EBIT'!$E$8)</f>
        <v>10.249850270623096</v>
      </c>
      <c r="M132" s="117">
        <f>IF(M123="-","-",SUM(M123:M131)*'3k EBIT'!$E$8)</f>
        <v>11.042739293684305</v>
      </c>
      <c r="N132" s="117">
        <f>IF(N123="-","-",SUM(N123:N131)*'3k EBIT'!$E$8)</f>
        <v>11.578516431022587</v>
      </c>
      <c r="O132" s="27"/>
      <c r="P132" s="117">
        <f>IF(P123="-","-",SUM(P123:P131)*'3k EBIT'!$E$8)</f>
        <v>11.578516431022587</v>
      </c>
      <c r="Q132" s="117">
        <f>IF(Q123="-","-",SUM(Q123:Q131)*'3k EBIT'!$E$8)</f>
        <v>12.823887834278155</v>
      </c>
      <c r="R132" s="117">
        <f>IF(R123="-","-",SUM(R123:R131)*'3k EBIT'!$E$8)</f>
        <v>12.421485449588747</v>
      </c>
      <c r="S132" s="117">
        <f>IF(S123="-","-",SUM(S123:S131)*'3k EBIT'!$E$8)</f>
        <v>12.42318837385338</v>
      </c>
      <c r="T132" s="117">
        <f>IF(T123="-","-",SUM(T123:T131)*'3k EBIT'!$E$8)</f>
        <v>12.056450820889546</v>
      </c>
      <c r="U132" s="117">
        <f>IF(U123="-","-",SUM(U123:U131)*'3k EBIT'!$E$8)</f>
        <v>13.222805658323974</v>
      </c>
      <c r="V132" s="117">
        <f>IF(V123="-","-",SUM(V123:V131)*'3k EBIT'!$E$8)</f>
        <v>14.299097357635018</v>
      </c>
      <c r="W132" s="117">
        <f>IF(W123="-","-",SUM(W123:W131)*'3k EBIT'!$E$8)</f>
        <v>20.054351087280441</v>
      </c>
      <c r="X132" s="27"/>
      <c r="Y132" s="117">
        <f>IF(Y123="-","-",SUM(Y123:Y131)*'3k EBIT'!$E$8)</f>
        <v>33.838802512679734</v>
      </c>
      <c r="Z132" s="117" t="str">
        <f>IF(Z123="-","-",SUM(Z123:Z131)*'3k EBIT'!$E$8)</f>
        <v>-</v>
      </c>
      <c r="AA132" s="117" t="str">
        <f>IF(AA123="-","-",SUM(AA123:AA131)*'3k EBIT'!$E$8)</f>
        <v>-</v>
      </c>
      <c r="AB132" s="117" t="str">
        <f>IF(AB123="-","-",SUM(AB123:AB131)*'3k EBIT'!$E$8)</f>
        <v>-</v>
      </c>
      <c r="AC132" s="117" t="str">
        <f>IF(AC123="-","-",SUM(AC123:AC131)*'3k EBIT'!$E$8)</f>
        <v>-</v>
      </c>
      <c r="AD132" s="25"/>
    </row>
    <row r="133" spans="1:30" s="26" customFormat="1" ht="11.25" x14ac:dyDescent="0.15">
      <c r="A133" s="207"/>
      <c r="B133" s="120" t="s">
        <v>251</v>
      </c>
      <c r="C133" s="156" t="s">
        <v>252</v>
      </c>
      <c r="D133" s="122" t="s">
        <v>135</v>
      </c>
      <c r="E133" s="118"/>
      <c r="F133" s="27"/>
      <c r="G133" s="117">
        <f>IF(G123="-","-",SUM(G123:G126,G128:G132)*'3l HAP'!$E$9)</f>
        <v>5.6229433222028948</v>
      </c>
      <c r="H133" s="117">
        <f>IF(H123="-","-",SUM(H123:H126,H128:H132)*'3l HAP'!$E$9)</f>
        <v>5.3166835659739817</v>
      </c>
      <c r="I133" s="117">
        <f>IF(I123="-","-",SUM(I123:I126,I128:I132)*'3l HAP'!$E$9)</f>
        <v>5.3693741799910653</v>
      </c>
      <c r="J133" s="117">
        <f>IF(J123="-","-",SUM(J123:J126,J128:J132)*'3l HAP'!$E$9)</f>
        <v>5.2423238915249568</v>
      </c>
      <c r="K133" s="117">
        <f>IF(K123="-","-",SUM(K123:K126,K128:K132)*'3l HAP'!$E$9)</f>
        <v>5.8754392952813665</v>
      </c>
      <c r="L133" s="117">
        <f>IF(L123="-","-",SUM(L123:L126,L128:L132)*'3l HAP'!$E$9)</f>
        <v>5.7740213729984164</v>
      </c>
      <c r="M133" s="117">
        <f>IF(M123="-","-",SUM(M123:M126,M128:M132)*'3l HAP'!$E$9)</f>
        <v>6.4276922104775664</v>
      </c>
      <c r="N133" s="117">
        <f>IF(N123="-","-",SUM(N123:N126,N128:N132)*'3l HAP'!$E$9)</f>
        <v>6.8462452229923185</v>
      </c>
      <c r="O133" s="27"/>
      <c r="P133" s="117">
        <f>IF(P123="-","-",SUM(P123:P126,P128:P132)*'3l HAP'!$E$9)</f>
        <v>6.8462452229923185</v>
      </c>
      <c r="Q133" s="117">
        <f>IF(Q123="-","-",SUM(Q123:Q126,Q128:Q132)*'3l HAP'!$E$9)</f>
        <v>7.7097056582571692</v>
      </c>
      <c r="R133" s="117">
        <f>IF(R123="-","-",SUM(R123:R126,R128:R132)*'3l HAP'!$E$9)</f>
        <v>7.3750900976777523</v>
      </c>
      <c r="S133" s="117">
        <f>IF(S123="-","-",SUM(S123:S126,S128:S132)*'3l HAP'!$E$9)</f>
        <v>7.3952300912464031</v>
      </c>
      <c r="T133" s="117">
        <f>IF(T123="-","-",SUM(T123:T126,T128:T132)*'3l HAP'!$E$9)</f>
        <v>7.0628704506129898</v>
      </c>
      <c r="U133" s="117">
        <f>IF(U123="-","-",SUM(U123:U126,U128:U132)*'3l HAP'!$E$9)</f>
        <v>7.7746013734254538</v>
      </c>
      <c r="V133" s="117">
        <f>IF(V123="-","-",SUM(V123:V126,V128:V132)*'3l HAP'!$E$9)</f>
        <v>8.6014766265308218</v>
      </c>
      <c r="W133" s="117">
        <f>IF(W123="-","-",SUM(W123:W126,W128:W132)*'3l HAP'!$E$9)</f>
        <v>12.375431577127442</v>
      </c>
      <c r="X133" s="27"/>
      <c r="Y133" s="117">
        <f>IF(Y123="-","-",SUM(Y123:Y126,Y128:Y132)*'3l HAP'!$E$9)</f>
        <v>22.922409069180262</v>
      </c>
      <c r="Z133" s="117" t="str">
        <f>IF(Z123="-","-",SUM(Z123:Z126,Z128:Z132)*'3l HAP'!$E$9)</f>
        <v>-</v>
      </c>
      <c r="AA133" s="117" t="str">
        <f>IF(AA123="-","-",SUM(AA123:AA126,AA128:AA132)*'3l HAP'!$E$9)</f>
        <v>-</v>
      </c>
      <c r="AB133" s="117" t="str">
        <f>IF(AB123="-","-",SUM(AB123:AB126,AB128:AB132)*'3l HAP'!$E$9)</f>
        <v>-</v>
      </c>
      <c r="AC133" s="117" t="str">
        <f>IF(AC123="-","-",SUM(AC123:AC126,AC128:AC132)*'3l HAP'!$E$9)</f>
        <v>-</v>
      </c>
      <c r="AD133" s="25"/>
    </row>
    <row r="134" spans="1:30" s="26" customFormat="1" ht="11.25" x14ac:dyDescent="0.15">
      <c r="A134" s="207"/>
      <c r="B134" s="120" t="s">
        <v>253</v>
      </c>
      <c r="C134" s="120" t="str">
        <f>B134&amp;"_"&amp;D134</f>
        <v>Total_South Wales</v>
      </c>
      <c r="D134" s="122" t="s">
        <v>135</v>
      </c>
      <c r="E134" s="119"/>
      <c r="F134" s="27"/>
      <c r="G134" s="117">
        <f t="shared" ref="G134:N134" si="27">IF(G123="-","-",SUM(G123:G133))</f>
        <v>522.68048691091519</v>
      </c>
      <c r="H134" s="117">
        <f t="shared" si="27"/>
        <v>502.194720619799</v>
      </c>
      <c r="I134" s="117">
        <f t="shared" si="27"/>
        <v>529.07150915453576</v>
      </c>
      <c r="J134" s="117">
        <f t="shared" si="27"/>
        <v>519.71134157673271</v>
      </c>
      <c r="K134" s="117">
        <f t="shared" si="27"/>
        <v>551.38274018810432</v>
      </c>
      <c r="L134" s="117">
        <f t="shared" si="27"/>
        <v>545.23960226232748</v>
      </c>
      <c r="M134" s="117">
        <f t="shared" si="27"/>
        <v>587.62425707646173</v>
      </c>
      <c r="N134" s="117">
        <f t="shared" si="27"/>
        <v>616.24159514340909</v>
      </c>
      <c r="O134" s="27"/>
      <c r="P134" s="117">
        <f t="shared" ref="P134:W134" si="28">IF(P123="-","-",SUM(P123:P133))</f>
        <v>616.24159514340909</v>
      </c>
      <c r="Q134" s="117">
        <f t="shared" si="28"/>
        <v>682.65089183403438</v>
      </c>
      <c r="R134" s="117">
        <f t="shared" si="28"/>
        <v>661.1372121431333</v>
      </c>
      <c r="S134" s="117">
        <f t="shared" si="28"/>
        <v>661.24697969255635</v>
      </c>
      <c r="T134" s="117">
        <f t="shared" si="28"/>
        <v>641.61265155287106</v>
      </c>
      <c r="U134" s="117">
        <f t="shared" si="28"/>
        <v>703.71145382666748</v>
      </c>
      <c r="V134" s="117">
        <f t="shared" si="28"/>
        <v>761.18523722430518</v>
      </c>
      <c r="W134" s="117">
        <f t="shared" si="28"/>
        <v>1067.8671580919399</v>
      </c>
      <c r="X134" s="27"/>
      <c r="Y134" s="117">
        <f t="shared" ref="Y134:AC134" si="29">IF(Y123="-","-",SUM(Y123:Y133))</f>
        <v>1803.9112793575589</v>
      </c>
      <c r="Z134" s="117" t="str">
        <f t="shared" si="29"/>
        <v>-</v>
      </c>
      <c r="AA134" s="117" t="str">
        <f t="shared" si="29"/>
        <v>-</v>
      </c>
      <c r="AB134" s="117" t="str">
        <f t="shared" si="29"/>
        <v>-</v>
      </c>
      <c r="AC134" s="117" t="str">
        <f t="shared" si="29"/>
        <v>-</v>
      </c>
      <c r="AD134" s="25"/>
    </row>
    <row r="135" spans="1:30" s="26" customFormat="1" ht="11.25" x14ac:dyDescent="0.15">
      <c r="A135" s="207"/>
      <c r="B135" s="123" t="s">
        <v>244</v>
      </c>
      <c r="C135" s="123" t="s">
        <v>180</v>
      </c>
      <c r="D135" s="121" t="s">
        <v>134</v>
      </c>
      <c r="E135" s="75"/>
      <c r="F135" s="27"/>
      <c r="G135" s="35">
        <f>IF('3a DF'!H129="-","-",'3a DF'!H129)</f>
        <v>185.36160666391706</v>
      </c>
      <c r="H135" s="35">
        <f>'3a DF'!I129</f>
        <v>166.06160666391708</v>
      </c>
      <c r="I135" s="35">
        <f>'3a DF'!J129</f>
        <v>152.4079181868594</v>
      </c>
      <c r="J135" s="35">
        <f>'3a DF'!K129</f>
        <v>144.0771630402707</v>
      </c>
      <c r="K135" s="35">
        <f>'3a DF'!L129</f>
        <v>174.93019252775602</v>
      </c>
      <c r="L135" s="35">
        <f>'3a DF'!M129</f>
        <v>167.38964898127099</v>
      </c>
      <c r="M135" s="35">
        <f>'3a DF'!N129</f>
        <v>185.00373075040886</v>
      </c>
      <c r="N135" s="35">
        <f>'3a DF'!O129</f>
        <v>202.04584494522734</v>
      </c>
      <c r="O135" s="27"/>
      <c r="P135" s="35">
        <f>'3a DF'!Q129</f>
        <v>202.04584494522734</v>
      </c>
      <c r="Q135" s="35">
        <f>'3a DF'!R129</f>
        <v>242.3248389686691</v>
      </c>
      <c r="R135" s="35">
        <f>'3a DF'!S129</f>
        <v>218.99610844913582</v>
      </c>
      <c r="S135" s="35">
        <f>'3a DF'!T129</f>
        <v>212.02748210686423</v>
      </c>
      <c r="T135" s="35">
        <f>'3a DF'!U129</f>
        <v>185.12173480603289</v>
      </c>
      <c r="U135" s="35">
        <f>'3a DF'!V129</f>
        <v>220.73096126900998</v>
      </c>
      <c r="V135" s="35">
        <f>'3a DF'!W129</f>
        <v>276.98010502746263</v>
      </c>
      <c r="W135" s="35">
        <f>'3a DF'!X129</f>
        <v>509.84152571714054</v>
      </c>
      <c r="X135" s="27"/>
      <c r="Y135" s="35">
        <f>'3a DF'!Z129</f>
        <v>1142.6571657456152</v>
      </c>
      <c r="Z135" s="35" t="str">
        <f>'3a DF'!AA129</f>
        <v>-</v>
      </c>
      <c r="AA135" s="35" t="str">
        <f>'3a DF'!AB129</f>
        <v>-</v>
      </c>
      <c r="AB135" s="35" t="str">
        <f>'3a DF'!AC129</f>
        <v>-</v>
      </c>
      <c r="AC135" s="35" t="str">
        <f>'3a DF'!AD129</f>
        <v>-</v>
      </c>
      <c r="AD135" s="25"/>
    </row>
    <row r="136" spans="1:30" s="26" customFormat="1" ht="11.25" customHeight="1" x14ac:dyDescent="0.15">
      <c r="A136" s="207"/>
      <c r="B136" s="123" t="s">
        <v>244</v>
      </c>
      <c r="C136" s="123" t="s">
        <v>181</v>
      </c>
      <c r="D136" s="121" t="s">
        <v>134</v>
      </c>
      <c r="E136" s="75"/>
      <c r="F136" s="27"/>
      <c r="G136" s="35">
        <f>IF('3b CM'!G24="-","-",'3b CM'!G24)</f>
        <v>5.438273103582917E-2</v>
      </c>
      <c r="H136" s="35">
        <f>'3b CM'!H24</f>
        <v>8.1574096553743758E-2</v>
      </c>
      <c r="I136" s="35">
        <f>'3b CM'!I24</f>
        <v>0.25686796221616925</v>
      </c>
      <c r="J136" s="35">
        <f>'3b CM'!J24</f>
        <v>0.26122192426398211</v>
      </c>
      <c r="K136" s="35">
        <f>'3b CM'!K24</f>
        <v>3.3550804704074078</v>
      </c>
      <c r="L136" s="35">
        <f>'3b CM'!L24</f>
        <v>3.2547670806545437</v>
      </c>
      <c r="M136" s="35">
        <f>'3b CM'!M24</f>
        <v>11.3739039895618</v>
      </c>
      <c r="N136" s="35">
        <f>'3b CM'!N24</f>
        <v>10.812356661934036</v>
      </c>
      <c r="O136" s="27"/>
      <c r="P136" s="35">
        <f>'3b CM'!P24</f>
        <v>10.812356661934036</v>
      </c>
      <c r="Q136" s="35">
        <f>'3b CM'!Q24</f>
        <v>14.653510570211337</v>
      </c>
      <c r="R136" s="35">
        <f>'3b CM'!R24</f>
        <v>14.586379343382038</v>
      </c>
      <c r="S136" s="35">
        <f>'3b CM'!S24</f>
        <v>17.393529431054528</v>
      </c>
      <c r="T136" s="35">
        <f>'3b CM'!T24</f>
        <v>18.438069360462734</v>
      </c>
      <c r="U136" s="35">
        <f>'3b CM'!U24</f>
        <v>14.162946170779563</v>
      </c>
      <c r="V136" s="35">
        <f>'3b CM'!V24</f>
        <v>14.52557607956934</v>
      </c>
      <c r="W136" s="35">
        <f>'3b CM'!W24</f>
        <v>9.0791707791294396</v>
      </c>
      <c r="X136" s="27"/>
      <c r="Y136" s="35">
        <f>'3b CM'!Y24</f>
        <v>11.502334245188777</v>
      </c>
      <c r="Z136" s="35" t="str">
        <f>'3b CM'!Z24</f>
        <v>-</v>
      </c>
      <c r="AA136" s="35" t="str">
        <f>'3b CM'!AA24</f>
        <v>-</v>
      </c>
      <c r="AB136" s="35" t="str">
        <f>'3b CM'!AB24</f>
        <v>-</v>
      </c>
      <c r="AC136" s="35" t="str">
        <f>'3b CM'!AC24</f>
        <v>-</v>
      </c>
      <c r="AD136" s="25"/>
    </row>
    <row r="137" spans="1:30" s="26" customFormat="1" ht="11.25" customHeight="1" x14ac:dyDescent="0.15">
      <c r="A137" s="207"/>
      <c r="B137" s="123" t="s">
        <v>245</v>
      </c>
      <c r="C137" s="123" t="s">
        <v>182</v>
      </c>
      <c r="D137" s="121" t="s">
        <v>134</v>
      </c>
      <c r="E137" s="75"/>
      <c r="F137" s="27"/>
      <c r="G137" s="35" t="str">
        <f>IF('3c AA'!J37="-","-",'3c AA'!J37)</f>
        <v>-</v>
      </c>
      <c r="H137" s="35" t="str">
        <f>IF('3c AA'!K37="-","-",'3c AA'!K37)</f>
        <v>-</v>
      </c>
      <c r="I137" s="35" t="str">
        <f>IF('3c AA'!L37="-","-",'3c AA'!L37)</f>
        <v>-</v>
      </c>
      <c r="J137" s="35" t="str">
        <f>IF('3c AA'!M37="-","-",'3c AA'!M37)</f>
        <v>-</v>
      </c>
      <c r="K137" s="35" t="str">
        <f>IF('3c AA'!N37="-","-",'3c AA'!N37)</f>
        <v>-</v>
      </c>
      <c r="L137" s="35" t="str">
        <f>IF('3c AA'!O37="-","-",'3c AA'!O37)</f>
        <v>-</v>
      </c>
      <c r="M137" s="35" t="str">
        <f>IF('3c AA'!P37="-","-",'3c AA'!P37)</f>
        <v>-</v>
      </c>
      <c r="N137" s="35" t="str">
        <f>IF('3c AA'!Q37="-","-",'3c AA'!Q37)</f>
        <v>-</v>
      </c>
      <c r="O137" s="27"/>
      <c r="P137" s="35" t="str">
        <f>IF('3c AA'!S37="-","-",'3c AA'!S37)</f>
        <v>-</v>
      </c>
      <c r="Q137" s="35" t="str">
        <f>IF('3c AA'!T37="-","-",'3c AA'!T37)</f>
        <v>-</v>
      </c>
      <c r="R137" s="35" t="str">
        <f>IF('3c AA'!U37="-","-",'3c AA'!U37)</f>
        <v>-</v>
      </c>
      <c r="S137" s="35" t="str">
        <f>IF('3c AA'!V37="-","-",'3c AA'!V37)</f>
        <v>-</v>
      </c>
      <c r="T137" s="35">
        <f>IF('3c AA'!W37="-","-",'3c AA'!W37)</f>
        <v>4.4755123629600444</v>
      </c>
      <c r="U137" s="35">
        <f>IF('3c AA'!X37="-","-",'3c AA'!X37)</f>
        <v>9.9756950960531068</v>
      </c>
      <c r="V137" s="35">
        <f>IF('3c AA'!Y37="-","-",'3c AA'!Y37)</f>
        <v>4.43</v>
      </c>
      <c r="W137" s="35" t="str">
        <f>IF('3c AA'!Z37="-","-",'3c AA'!Z37)</f>
        <v>-</v>
      </c>
      <c r="X137" s="27"/>
      <c r="Y137" s="35">
        <f>IF('3c AA'!AB37="-","-",'3c AA'!AB37)</f>
        <v>20.517182334965703</v>
      </c>
      <c r="Z137" s="35" t="str">
        <f>IF('3c AA'!AC37="-","-",'3c AA'!AC37)</f>
        <v>-</v>
      </c>
      <c r="AA137" s="35" t="str">
        <f>IF('3c AA'!AD37="-","-",'3c AA'!AD37)</f>
        <v>-</v>
      </c>
      <c r="AB137" s="35" t="str">
        <f>IF('3c AA'!AE37="-","-",'3c AA'!AE37)</f>
        <v>-</v>
      </c>
      <c r="AC137" s="35" t="str">
        <f>IF('3c AA'!AF37="-","-",'3c AA'!AF37)</f>
        <v>-</v>
      </c>
      <c r="AD137" s="25"/>
    </row>
    <row r="138" spans="1:30" s="26" customFormat="1" ht="11.25" customHeight="1" x14ac:dyDescent="0.15">
      <c r="A138" s="207"/>
      <c r="B138" s="123" t="s">
        <v>246</v>
      </c>
      <c r="C138" s="123" t="s">
        <v>183</v>
      </c>
      <c r="D138" s="121" t="s">
        <v>134</v>
      </c>
      <c r="E138" s="75"/>
      <c r="F138" s="27"/>
      <c r="G138" s="35">
        <f>IF('3d PC'!G25="-","-",'3d PC'!G25)</f>
        <v>68.539550896779375</v>
      </c>
      <c r="H138" s="35">
        <f>'3d PC'!H25</f>
        <v>68.5197239186556</v>
      </c>
      <c r="I138" s="35">
        <f>'3d PC'!I25</f>
        <v>83.588374818522794</v>
      </c>
      <c r="J138" s="35">
        <f>'3d PC'!J25</f>
        <v>83.510390798210835</v>
      </c>
      <c r="K138" s="35">
        <f>'3d PC'!K25</f>
        <v>88.889940178750891</v>
      </c>
      <c r="L138" s="35">
        <f>'3d PC'!L25</f>
        <v>89.205202312573178</v>
      </c>
      <c r="M138" s="35">
        <f>'3d PC'!M25</f>
        <v>103.17088658516163</v>
      </c>
      <c r="N138" s="35">
        <f>'3d PC'!N25</f>
        <v>103.23964607013669</v>
      </c>
      <c r="O138" s="27"/>
      <c r="P138" s="35">
        <f>'3d PC'!P25</f>
        <v>103.23964607013669</v>
      </c>
      <c r="Q138" s="35">
        <f>'3d PC'!Q25</f>
        <v>110.37504353598116</v>
      </c>
      <c r="R138" s="35">
        <f>'3d PC'!R25</f>
        <v>111.68549842027564</v>
      </c>
      <c r="S138" s="35">
        <f>'3d PC'!S25</f>
        <v>114.87963726752957</v>
      </c>
      <c r="T138" s="35">
        <f>'3d PC'!T25</f>
        <v>114.39430782369746</v>
      </c>
      <c r="U138" s="35">
        <f>'3d PC'!U25</f>
        <v>121.01750784944342</v>
      </c>
      <c r="V138" s="35">
        <f>'3d PC'!V25</f>
        <v>120.42817308134462</v>
      </c>
      <c r="W138" s="35">
        <f>'3d PC'!W25</f>
        <v>126.53507412297992</v>
      </c>
      <c r="X138" s="27"/>
      <c r="Y138" s="35">
        <f>'3d PC'!Y25</f>
        <v>125.46212437871127</v>
      </c>
      <c r="Z138" s="35" t="str">
        <f>'3d PC'!Z25</f>
        <v>-</v>
      </c>
      <c r="AA138" s="35" t="str">
        <f>'3d PC'!AA25</f>
        <v>-</v>
      </c>
      <c r="AB138" s="35" t="str">
        <f>'3d PC'!AB25</f>
        <v>-</v>
      </c>
      <c r="AC138" s="35" t="str">
        <f>'3d PC'!AC25</f>
        <v>-</v>
      </c>
      <c r="AD138" s="25"/>
    </row>
    <row r="139" spans="1:30" s="26" customFormat="1" ht="11.25" customHeight="1" x14ac:dyDescent="0.15">
      <c r="A139" s="207"/>
      <c r="B139" s="123" t="s">
        <v>247</v>
      </c>
      <c r="C139" s="123" t="s">
        <v>184</v>
      </c>
      <c r="D139" s="121" t="s">
        <v>134</v>
      </c>
      <c r="E139" s="75"/>
      <c r="F139" s="27"/>
      <c r="G139" s="35">
        <f>IF('3e NC-Elec'!H39="-","-",'3e NC-Elec'!H39)</f>
        <v>146.64933375988156</v>
      </c>
      <c r="H139" s="35">
        <f>'3e NC-Elec'!I39</f>
        <v>147.37559079661511</v>
      </c>
      <c r="I139" s="35">
        <f>'3e NC-Elec'!J39</f>
        <v>168.50890410403383</v>
      </c>
      <c r="J139" s="35">
        <f>'3e NC-Elec'!K39</f>
        <v>167.96266088794439</v>
      </c>
      <c r="K139" s="35">
        <f>'3e NC-Elec'!L39</f>
        <v>163.90927532597712</v>
      </c>
      <c r="L139" s="35">
        <f>'3e NC-Elec'!M39</f>
        <v>164.77992249696916</v>
      </c>
      <c r="M139" s="35">
        <f>'3e NC-Elec'!N39</f>
        <v>154.51850663243908</v>
      </c>
      <c r="N139" s="35">
        <f>'3e NC-Elec'!O39</f>
        <v>154.13129084609272</v>
      </c>
      <c r="O139" s="27"/>
      <c r="P139" s="35">
        <f>'3e NC-Elec'!Q39</f>
        <v>154.13129084609272</v>
      </c>
      <c r="Q139" s="35">
        <f>'3e NC-Elec'!R39</f>
        <v>157.80897045798051</v>
      </c>
      <c r="R139" s="35">
        <f>'3e NC-Elec'!S39</f>
        <v>159.5898556194345</v>
      </c>
      <c r="S139" s="35">
        <f>'3e NC-Elec'!T39</f>
        <v>159.35873765525906</v>
      </c>
      <c r="T139" s="35">
        <f>'3e NC-Elec'!U39</f>
        <v>162.95162465860261</v>
      </c>
      <c r="U139" s="35">
        <f>'3e NC-Elec'!V39</f>
        <v>179.95385902974789</v>
      </c>
      <c r="V139" s="35">
        <f>'3e NC-Elec'!W39</f>
        <v>180.2644378989944</v>
      </c>
      <c r="W139" s="35">
        <f>'3e NC-Elec'!X39</f>
        <v>230.66148473362216</v>
      </c>
      <c r="X139" s="27"/>
      <c r="Y139" s="35">
        <f>'3e NC-Elec'!Z39</f>
        <v>235.76288315403127</v>
      </c>
      <c r="Z139" s="35" t="str">
        <f>'3e NC-Elec'!AA39</f>
        <v>-</v>
      </c>
      <c r="AA139" s="35" t="str">
        <f>'3e NC-Elec'!AB39</f>
        <v>-</v>
      </c>
      <c r="AB139" s="35" t="str">
        <f>'3e NC-Elec'!AC39</f>
        <v>-</v>
      </c>
      <c r="AC139" s="35" t="str">
        <f>'3e NC-Elec'!AD39</f>
        <v>-</v>
      </c>
      <c r="AD139" s="25"/>
    </row>
    <row r="140" spans="1:30" s="26" customFormat="1" ht="11.25" customHeight="1" x14ac:dyDescent="0.15">
      <c r="A140" s="207"/>
      <c r="B140" s="123" t="s">
        <v>248</v>
      </c>
      <c r="C140" s="123" t="s">
        <v>185</v>
      </c>
      <c r="D140" s="121" t="s">
        <v>134</v>
      </c>
      <c r="E140" s="75"/>
      <c r="F140" s="27"/>
      <c r="G140" s="35">
        <f>IF('3g CPIH'!C$17="-","-",'3h OC '!$E$8*('3g CPIH'!C$17/'3g CPIH'!$G$17))</f>
        <v>76.502677103718199</v>
      </c>
      <c r="H140" s="35">
        <f>IF('3g CPIH'!D$17="-","-",'3h OC '!$E$8*('3g CPIH'!D$17/'3g CPIH'!$G$17))</f>
        <v>76.655835616438353</v>
      </c>
      <c r="I140" s="35">
        <f>IF('3g CPIH'!E$17="-","-",'3h OC '!$E$8*('3g CPIH'!E$17/'3g CPIH'!$G$17))</f>
        <v>76.885573385518597</v>
      </c>
      <c r="J140" s="35">
        <f>IF('3g CPIH'!F$17="-","-",'3h OC '!$E$8*('3g CPIH'!F$17/'3g CPIH'!$G$17))</f>
        <v>77.345048923679059</v>
      </c>
      <c r="K140" s="35">
        <f>IF('3g CPIH'!G$17="-","-",'3h OC '!$E$8*('3g CPIH'!G$17/'3g CPIH'!$G$17))</f>
        <v>78.263999999999996</v>
      </c>
      <c r="L140" s="35">
        <f>IF('3g CPIH'!H$17="-","-",'3h OC '!$E$8*('3g CPIH'!H$17/'3g CPIH'!$G$17))</f>
        <v>79.259530332681024</v>
      </c>
      <c r="M140" s="35">
        <f>IF('3g CPIH'!I$17="-","-",'3h OC '!$E$8*('3g CPIH'!I$17/'3g CPIH'!$G$17))</f>
        <v>80.408219178082177</v>
      </c>
      <c r="N140" s="35">
        <f>IF('3g CPIH'!J$17="-","-",'3h OC '!$E$8*('3g CPIH'!J$17/'3g CPIH'!$G$17))</f>
        <v>81.097432485322898</v>
      </c>
      <c r="O140" s="27"/>
      <c r="P140" s="35">
        <f>IF('3g CPIH'!L$17="-","-",'3h OC '!$E$8*('3g CPIH'!L$17/'3g CPIH'!$G$17))</f>
        <v>81.097432485322898</v>
      </c>
      <c r="Q140" s="35">
        <f>IF('3g CPIH'!M$17="-","-",'3h OC '!$E$8*('3g CPIH'!M$17/'3g CPIH'!$G$17))</f>
        <v>82.016383561643835</v>
      </c>
      <c r="R140" s="35">
        <f>IF('3g CPIH'!N$17="-","-",'3h OC '!$E$8*('3g CPIH'!N$17/'3g CPIH'!$G$17))</f>
        <v>82.62901761252445</v>
      </c>
      <c r="S140" s="35">
        <f>IF('3g CPIH'!O$17="-","-",'3h OC '!$E$8*('3g CPIH'!O$17/'3g CPIH'!$G$17))</f>
        <v>83.088493150684926</v>
      </c>
      <c r="T140" s="35">
        <f>IF('3g CPIH'!P$17="-","-",'3h OC '!$E$8*('3g CPIH'!P$17/'3g CPIH'!$G$17))</f>
        <v>83.318230919765156</v>
      </c>
      <c r="U140" s="35">
        <f>IF('3g CPIH'!Q$17="-","-",'3h OC '!$E$8*('3g CPIH'!Q$17/'3g CPIH'!$G$17))</f>
        <v>83.777706457925632</v>
      </c>
      <c r="V140" s="35">
        <f>IF('3g CPIH'!R$17="-","-",'3h OC '!$E$8*('3g CPIH'!R$17/'3g CPIH'!$G$17))</f>
        <v>85.309291585127198</v>
      </c>
      <c r="W140" s="35">
        <f>IF('3g CPIH'!S$17="-","-",'3h OC '!$E$8*('3g CPIH'!S$17/'3g CPIH'!$G$17))</f>
        <v>87.836407045009793</v>
      </c>
      <c r="X140" s="27"/>
      <c r="Y140" s="35">
        <f>IF('3g CPIH'!U$17="-","-",'3h OC '!$E$8*('3g CPIH'!U$17/'3g CPIH'!$G$17))</f>
        <v>92.278003913894324</v>
      </c>
      <c r="Z140" s="35" t="str">
        <f>IF('3g CPIH'!V$17="-","-",'3h OC '!$E$8*('3g CPIH'!V$17/'3g CPIH'!$G$17))</f>
        <v>-</v>
      </c>
      <c r="AA140" s="35" t="str">
        <f>IF('3g CPIH'!W$17="-","-",'3h OC '!$E$8*('3g CPIH'!W$17/'3g CPIH'!$G$17))</f>
        <v>-</v>
      </c>
      <c r="AB140" s="35" t="str">
        <f>IF('3g CPIH'!X$17="-","-",'3h OC '!$E$8*('3g CPIH'!X$17/'3g CPIH'!$G$17))</f>
        <v>-</v>
      </c>
      <c r="AC140" s="35" t="str">
        <f>IF('3g CPIH'!Y$17="-","-",'3h OC '!$E$8*('3g CPIH'!Y$17/'3g CPIH'!$G$17))</f>
        <v>-</v>
      </c>
      <c r="AD140" s="25"/>
    </row>
    <row r="141" spans="1:30" s="26" customFormat="1" ht="11.25" customHeight="1" x14ac:dyDescent="0.15">
      <c r="A141" s="207"/>
      <c r="B141" s="123" t="s">
        <v>248</v>
      </c>
      <c r="C141" s="123" t="s">
        <v>186</v>
      </c>
      <c r="D141" s="121" t="s">
        <v>134</v>
      </c>
      <c r="E141" s="75"/>
      <c r="F141" s="27"/>
      <c r="G141" s="35" t="s">
        <v>249</v>
      </c>
      <c r="H141" s="35" t="s">
        <v>249</v>
      </c>
      <c r="I141" s="35" t="s">
        <v>249</v>
      </c>
      <c r="J141" s="35" t="s">
        <v>249</v>
      </c>
      <c r="K141" s="35">
        <f>IF('3i SMNCC'!G$50="-","-",'3i SMNCC'!G$50)</f>
        <v>0</v>
      </c>
      <c r="L141" s="35">
        <f>IF('3i SMNCC'!H$50="-","-",'3i SMNCC'!H$50)</f>
        <v>-0.18995111249132623</v>
      </c>
      <c r="M141" s="35">
        <f>IF('3i SMNCC'!I$50="-","-",'3i SMNCC'!I$50)</f>
        <v>2.3898870370752556</v>
      </c>
      <c r="N141" s="35">
        <f>IF('3i SMNCC'!J$50="-","-",'3i SMNCC'!J$50)</f>
        <v>11.485481460604181</v>
      </c>
      <c r="O141" s="27"/>
      <c r="P141" s="35">
        <f>IF('3i SMNCC'!L$50="-","-",'3i SMNCC'!L$50)</f>
        <v>11.485481460604181</v>
      </c>
      <c r="Q141" s="35">
        <f>IF('3i SMNCC'!M$50="-","-",'3i SMNCC'!M$50)</f>
        <v>13.905095596481768</v>
      </c>
      <c r="R141" s="35">
        <f>IF('3i SMNCC'!N$50="-","-",'3i SMNCC'!N$50)</f>
        <v>14.008016342776511</v>
      </c>
      <c r="S141" s="35">
        <f>IF('3i SMNCC'!O$50="-","-",'3i SMNCC'!O$50)</f>
        <v>16.592254432324484</v>
      </c>
      <c r="T141" s="35">
        <f>IF('3i SMNCC'!P$50="-","-",'3i SMNCC'!P$50)</f>
        <v>16.855736391237045</v>
      </c>
      <c r="U141" s="35">
        <f>IF('3i SMNCC'!Q$50="-","-",'3i SMNCC'!Q$50)</f>
        <v>16.48610584262476</v>
      </c>
      <c r="V141" s="35">
        <f>IF('3i SMNCC'!R$50="-","-",'3i SMNCC'!R$50)</f>
        <v>16.529685824397358</v>
      </c>
      <c r="W141" s="35">
        <f>IF('3i SMNCC'!S$50="-","-",'3i SMNCC'!S$50)</f>
        <v>15.149258026029946</v>
      </c>
      <c r="X141" s="27"/>
      <c r="Y141" s="35">
        <f>IF('3i SMNCC'!U$50="-","-",'3i SMNCC'!U$50)</f>
        <v>16.072618119862021</v>
      </c>
      <c r="Z141" s="35" t="str">
        <f>IF('3i SMNCC'!V$50="-","-",'3i SMNCC'!V$50)</f>
        <v>-</v>
      </c>
      <c r="AA141" s="35" t="str">
        <f>IF('3i SMNCC'!W$50="-","-",'3i SMNCC'!W$50)</f>
        <v>-</v>
      </c>
      <c r="AB141" s="35" t="str">
        <f>IF('3i SMNCC'!X$50="-","-",'3i SMNCC'!X$50)</f>
        <v>-</v>
      </c>
      <c r="AC141" s="35" t="str">
        <f>IF('3i SMNCC'!Y$50="-","-",'3i SMNCC'!Y$50)</f>
        <v>-</v>
      </c>
      <c r="AD141" s="25"/>
    </row>
    <row r="142" spans="1:30" s="26" customFormat="1" ht="12.6" customHeight="1" x14ac:dyDescent="0.15">
      <c r="A142" s="207"/>
      <c r="B142" s="123" t="s">
        <v>248</v>
      </c>
      <c r="C142" s="123" t="s">
        <v>187</v>
      </c>
      <c r="D142" s="121" t="s">
        <v>134</v>
      </c>
      <c r="E142" s="75"/>
      <c r="F142" s="27"/>
      <c r="G142" s="35">
        <f>IF('3g CPIH'!C$17="-","-",'3j PAAC PAP'!$G$8*('3g CPIH'!C$17/'3g CPIH'!$G$17))</f>
        <v>13.436452250489236</v>
      </c>
      <c r="H142" s="35">
        <f>IF('3g CPIH'!D$17="-","-",'3j PAAC PAP'!$G$8*('3g CPIH'!D$17/'3g CPIH'!$G$17))</f>
        <v>13.463352054794518</v>
      </c>
      <c r="I142" s="35">
        <f>IF('3g CPIH'!E$17="-","-",'3j PAAC PAP'!$G$8*('3g CPIH'!E$17/'3g CPIH'!$G$17))</f>
        <v>13.503701761252445</v>
      </c>
      <c r="J142" s="35">
        <f>IF('3g CPIH'!F$17="-","-",'3j PAAC PAP'!$G$8*('3g CPIH'!F$17/'3g CPIH'!$G$17))</f>
        <v>13.584401174168297</v>
      </c>
      <c r="K142" s="35">
        <f>IF('3g CPIH'!G$17="-","-",'3j PAAC PAP'!$G$8*('3g CPIH'!G$17/'3g CPIH'!$G$17))</f>
        <v>13.745799999999999</v>
      </c>
      <c r="L142" s="35">
        <f>IF('3g CPIH'!H$17="-","-",'3j PAAC PAP'!$G$8*('3g CPIH'!H$17/'3g CPIH'!$G$17))</f>
        <v>13.920648727984345</v>
      </c>
      <c r="M142" s="35">
        <f>IF('3g CPIH'!I$17="-","-",'3j PAAC PAP'!$G$8*('3g CPIH'!I$17/'3g CPIH'!$G$17))</f>
        <v>14.122397260273971</v>
      </c>
      <c r="N142" s="35">
        <f>IF('3g CPIH'!J$17="-","-",'3j PAAC PAP'!$G$8*('3g CPIH'!J$17/'3g CPIH'!$G$17))</f>
        <v>14.24344637964775</v>
      </c>
      <c r="O142" s="27"/>
      <c r="P142" s="35">
        <f>IF('3g CPIH'!L$17="-","-",'3j PAAC PAP'!$G$8*('3g CPIH'!L$17/'3g CPIH'!$G$17))</f>
        <v>14.24344637964775</v>
      </c>
      <c r="Q142" s="35">
        <f>IF('3g CPIH'!M$17="-","-",'3j PAAC PAP'!$G$8*('3g CPIH'!M$17/'3g CPIH'!$G$17))</f>
        <v>14.40484520547945</v>
      </c>
      <c r="R142" s="35">
        <f>IF('3g CPIH'!N$17="-","-",'3j PAAC PAP'!$G$8*('3g CPIH'!N$17/'3g CPIH'!$G$17))</f>
        <v>14.512444422700586</v>
      </c>
      <c r="S142" s="35">
        <f>IF('3g CPIH'!O$17="-","-",'3j PAAC PAP'!$G$8*('3g CPIH'!O$17/'3g CPIH'!$G$17))</f>
        <v>14.593143835616438</v>
      </c>
      <c r="T142" s="35">
        <f>IF('3g CPIH'!P$17="-","-",'3j PAAC PAP'!$G$8*('3g CPIH'!P$17/'3g CPIH'!$G$17))</f>
        <v>14.633493542074362</v>
      </c>
      <c r="U142" s="35">
        <f>IF('3g CPIH'!Q$17="-","-",'3j PAAC PAP'!$G$8*('3g CPIH'!Q$17/'3g CPIH'!$G$17))</f>
        <v>14.714192954990214</v>
      </c>
      <c r="V142" s="35">
        <f>IF('3g CPIH'!R$17="-","-",'3j PAAC PAP'!$G$8*('3g CPIH'!R$17/'3g CPIH'!$G$17))</f>
        <v>14.983190998043053</v>
      </c>
      <c r="W142" s="35">
        <f>IF('3g CPIH'!S$17="-","-",'3j PAAC PAP'!$G$8*('3g CPIH'!S$17/'3g CPIH'!$G$17))</f>
        <v>15.427037769080234</v>
      </c>
      <c r="X142" s="27"/>
      <c r="Y142" s="35">
        <f>IF('3g CPIH'!U$17="-","-",'3j PAAC PAP'!$G$8*('3g CPIH'!U$17/'3g CPIH'!$G$17))</f>
        <v>16.207132093933463</v>
      </c>
      <c r="Z142" s="35" t="str">
        <f>IF('3g CPIH'!V$17="-","-",'3j PAAC PAP'!$G$8*('3g CPIH'!V$17/'3g CPIH'!$G$17))</f>
        <v>-</v>
      </c>
      <c r="AA142" s="35" t="str">
        <f>IF('3g CPIH'!W$17="-","-",'3j PAAC PAP'!$G$8*('3g CPIH'!W$17/'3g CPIH'!$G$17))</f>
        <v>-</v>
      </c>
      <c r="AB142" s="35" t="str">
        <f>IF('3g CPIH'!X$17="-","-",'3j PAAC PAP'!$G$8*('3g CPIH'!X$17/'3g CPIH'!$G$17))</f>
        <v>-</v>
      </c>
      <c r="AC142" s="35" t="str">
        <f>IF('3g CPIH'!Y$17="-","-",'3j PAAC PAP'!$G$8*('3g CPIH'!Y$17/'3g CPIH'!$G$17))</f>
        <v>-</v>
      </c>
      <c r="AD142" s="25"/>
    </row>
    <row r="143" spans="1:30" s="26" customFormat="1" ht="11.25" customHeight="1" x14ac:dyDescent="0.15">
      <c r="A143" s="207"/>
      <c r="B143" s="123" t="s">
        <v>248</v>
      </c>
      <c r="C143" s="123" t="s">
        <v>188</v>
      </c>
      <c r="D143" s="121" t="s">
        <v>134</v>
      </c>
      <c r="E143" s="75"/>
      <c r="F143" s="27"/>
      <c r="G143" s="35">
        <f>IF(G135="-","-",SUM(G135:G141)*'3j PAAC PAP'!$G$26)</f>
        <v>27.823958168276654</v>
      </c>
      <c r="H143" s="35">
        <f>IF(H135="-","-",SUM(H135:H141)*'3j PAAC PAP'!$G$26)</f>
        <v>26.750136000633752</v>
      </c>
      <c r="I143" s="35">
        <f>IF(I135="-","-",SUM(I135:I141)*'3j PAAC PAP'!$G$26)</f>
        <v>28.088726979544123</v>
      </c>
      <c r="J143" s="35">
        <f>IF(J135="-","-",SUM(J135:J141)*'3j PAAC PAP'!$G$26)</f>
        <v>27.593539925726049</v>
      </c>
      <c r="K143" s="35">
        <f>IF(K135="-","-",SUM(K135:K141)*'3j PAAC PAP'!$G$26)</f>
        <v>29.704185152511624</v>
      </c>
      <c r="L143" s="35">
        <f>IF(L135="-","-",SUM(L135:L141)*'3j PAAC PAP'!$G$26)</f>
        <v>29.374725285505288</v>
      </c>
      <c r="M143" s="35">
        <f>IF(M135="-","-",SUM(M135:M141)*'3j PAAC PAP'!$G$26)</f>
        <v>31.308900894685202</v>
      </c>
      <c r="N143" s="35">
        <f>IF(N135="-","-",SUM(N135:N141)*'3j PAAC PAP'!$G$26)</f>
        <v>32.82207327590568</v>
      </c>
      <c r="O143" s="27"/>
      <c r="P143" s="35">
        <f>IF(P135="-","-",SUM(P135:P141)*'3j PAAC PAP'!$G$26)</f>
        <v>32.82207327590568</v>
      </c>
      <c r="Q143" s="35">
        <f>IF(Q135="-","-",SUM(Q135:Q141)*'3j PAAC PAP'!$G$26)</f>
        <v>36.220367538051846</v>
      </c>
      <c r="R143" s="35">
        <f>IF(R135="-","-",SUM(R135:R141)*'3j PAAC PAP'!$G$26)</f>
        <v>35.077978166177111</v>
      </c>
      <c r="S143" s="35">
        <f>IF(S135="-","-",SUM(S135:S141)*'3j PAAC PAP'!$G$26)</f>
        <v>35.185589937161474</v>
      </c>
      <c r="T143" s="35">
        <f>IF(T135="-","-",SUM(T135:T141)*'3j PAAC PAP'!$G$26)</f>
        <v>34.148409105510602</v>
      </c>
      <c r="U143" s="35">
        <f>IF(U135="-","-",SUM(U135:U141)*'3j PAAC PAP'!$G$26)</f>
        <v>37.679538660089449</v>
      </c>
      <c r="V143" s="35">
        <f>IF(V135="-","-",SUM(V135:V141)*'3j PAAC PAP'!$G$26)</f>
        <v>40.733214222519962</v>
      </c>
      <c r="W143" s="35">
        <f>IF(W135="-","-",SUM(W135:W141)*'3j PAAC PAP'!$G$26)</f>
        <v>57.099324113281696</v>
      </c>
      <c r="X143" s="27"/>
      <c r="Y143" s="35">
        <f>IF(Y135="-","-",SUM(Y135:Y141)*'3j PAAC PAP'!$G$26)</f>
        <v>95.889506324933322</v>
      </c>
      <c r="Z143" s="35" t="str">
        <f>IF(Z135="-","-",SUM(Z135:Z141)*'3j PAAC PAP'!$G$26)</f>
        <v>-</v>
      </c>
      <c r="AA143" s="35" t="str">
        <f>IF(AA135="-","-",SUM(AA135:AA141)*'3j PAAC PAP'!$G$26)</f>
        <v>-</v>
      </c>
      <c r="AB143" s="35" t="str">
        <f>IF(AB135="-","-",SUM(AB135:AB141)*'3j PAAC PAP'!$G$26)</f>
        <v>-</v>
      </c>
      <c r="AC143" s="35" t="str">
        <f>IF(AC135="-","-",SUM(AC135:AC141)*'3j PAAC PAP'!$G$26)</f>
        <v>-</v>
      </c>
      <c r="AD143" s="25"/>
    </row>
    <row r="144" spans="1:30" s="26" customFormat="1" ht="11.25" x14ac:dyDescent="0.15">
      <c r="A144" s="207"/>
      <c r="B144" s="123" t="s">
        <v>189</v>
      </c>
      <c r="C144" s="123" t="s">
        <v>250</v>
      </c>
      <c r="D144" s="121" t="s">
        <v>134</v>
      </c>
      <c r="E144" s="75"/>
      <c r="F144" s="27"/>
      <c r="G144" s="35">
        <f>IF(G135="-","-",SUM(G135:G143)*'3k EBIT'!$E$8)</f>
        <v>10.039750679767129</v>
      </c>
      <c r="H144" s="35">
        <f>IF(H135="-","-",SUM(H135:H143)*'3k EBIT'!$E$8)</f>
        <v>9.6628466412508764</v>
      </c>
      <c r="I144" s="35">
        <f>IF(I135="-","-",SUM(I135:I143)*'3k EBIT'!$E$8)</f>
        <v>10.134113621489846</v>
      </c>
      <c r="J144" s="35">
        <f>IF(J135="-","-",SUM(J135:J143)*'3k EBIT'!$E$8)</f>
        <v>9.9616291758271327</v>
      </c>
      <c r="K144" s="35">
        <f>IF(K135="-","-",SUM(K135:K143)*'3k EBIT'!$E$8)</f>
        <v>10.706600837757847</v>
      </c>
      <c r="L144" s="35">
        <f>IF(L135="-","-",SUM(L135:L143)*'3k EBIT'!$E$8)</f>
        <v>10.594189361828493</v>
      </c>
      <c r="M144" s="35">
        <f>IF(M135="-","-",SUM(M135:M143)*'3k EBIT'!$E$8)</f>
        <v>11.27791730132266</v>
      </c>
      <c r="N144" s="35">
        <f>IF(N135="-","-",SUM(N135:N143)*'3k EBIT'!$E$8)</f>
        <v>11.812108816914508</v>
      </c>
      <c r="O144" s="27"/>
      <c r="P144" s="35">
        <f>IF(P135="-","-",SUM(P135:P143)*'3k EBIT'!$E$8)</f>
        <v>11.812108816914508</v>
      </c>
      <c r="Q144" s="35">
        <f>IF(Q135="-","-",SUM(Q135:Q143)*'3k EBIT'!$E$8)</f>
        <v>13.009660985655374</v>
      </c>
      <c r="R144" s="35">
        <f>IF(R135="-","-",SUM(R135:R143)*'3k EBIT'!$E$8)</f>
        <v>12.610220058954244</v>
      </c>
      <c r="S144" s="35">
        <f>IF(S135="-","-",SUM(S135:S143)*'3k EBIT'!$E$8)</f>
        <v>12.649606231869866</v>
      </c>
      <c r="T144" s="35">
        <f>IF(T135="-","-",SUM(T135:T143)*'3k EBIT'!$E$8)</f>
        <v>12.285841320217603</v>
      </c>
      <c r="U144" s="35">
        <f>IF(U135="-","-",SUM(U135:U143)*'3k EBIT'!$E$8)</f>
        <v>13.5285192061883</v>
      </c>
      <c r="V144" s="35">
        <f>IF(V135="-","-",SUM(V135:V143)*'3k EBIT'!$E$8)</f>
        <v>14.607029411927739</v>
      </c>
      <c r="W144" s="35">
        <f>IF(W135="-","-",SUM(W135:W143)*'3k EBIT'!$E$8)</f>
        <v>20.367955939707912</v>
      </c>
      <c r="X144" s="27"/>
      <c r="Y144" s="35">
        <f>IF(Y135="-","-",SUM(Y135:Y143)*'3k EBIT'!$E$8)</f>
        <v>34.01696646962607</v>
      </c>
      <c r="Z144" s="35" t="str">
        <f>IF(Z135="-","-",SUM(Z135:Z143)*'3k EBIT'!$E$8)</f>
        <v>-</v>
      </c>
      <c r="AA144" s="35" t="str">
        <f>IF(AA135="-","-",SUM(AA135:AA143)*'3k EBIT'!$E$8)</f>
        <v>-</v>
      </c>
      <c r="AB144" s="35" t="str">
        <f>IF(AB135="-","-",SUM(AB135:AB143)*'3k EBIT'!$E$8)</f>
        <v>-</v>
      </c>
      <c r="AC144" s="35" t="str">
        <f>IF(AC135="-","-",SUM(AC135:AC143)*'3k EBIT'!$E$8)</f>
        <v>-</v>
      </c>
      <c r="AD144" s="25"/>
    </row>
    <row r="145" spans="1:30" s="26" customFormat="1" ht="11.25" x14ac:dyDescent="0.15">
      <c r="A145" s="207"/>
      <c r="B145" s="123" t="s">
        <v>251</v>
      </c>
      <c r="C145" s="158" t="s">
        <v>252</v>
      </c>
      <c r="D145" s="121" t="s">
        <v>134</v>
      </c>
      <c r="E145" s="116"/>
      <c r="F145" s="27"/>
      <c r="G145" s="35">
        <f>IF(G135="-","-",SUM(G135:G138,G140:G144)*'3l HAP'!$E$9)</f>
        <v>5.5893244195304117</v>
      </c>
      <c r="H145" s="35">
        <f>IF(H135="-","-",SUM(H135:H138,H140:H144)*'3l HAP'!$E$9)</f>
        <v>5.2882570929614436</v>
      </c>
      <c r="I145" s="35">
        <f>IF(I135="-","-",SUM(I135:I138,I140:I144)*'3l HAP'!$E$9)</f>
        <v>5.3419925163902215</v>
      </c>
      <c r="J145" s="35">
        <f>IF(J135="-","-",SUM(J135:J138,J140:J144)*'3l HAP'!$E$9)</f>
        <v>5.2170772356407804</v>
      </c>
      <c r="K145" s="35">
        <f>IF(K135="-","-",SUM(K135:K138,K140:K144)*'3l HAP'!$E$9)</f>
        <v>5.8504820956067372</v>
      </c>
      <c r="L145" s="35">
        <f>IF(L135="-","-",SUM(L135:L138,L140:L144)*'3l HAP'!$E$9)</f>
        <v>5.7511130693618666</v>
      </c>
      <c r="M145" s="35">
        <f>IF(M135="-","-",SUM(M135:M138,M140:M144)*'3l HAP'!$E$9)</f>
        <v>6.4282165973128045</v>
      </c>
      <c r="N145" s="35">
        <f>IF(N135="-","-",SUM(N135:N138,N140:N144)*'3l HAP'!$E$9)</f>
        <v>6.8455223893910429</v>
      </c>
      <c r="O145" s="27"/>
      <c r="P145" s="35">
        <f>IF(P135="-","-",SUM(P135:P138,P140:P144)*'3l HAP'!$E$9)</f>
        <v>6.8455223893910429</v>
      </c>
      <c r="Q145" s="35">
        <f>IF(Q135="-","-",SUM(Q135:Q138,Q140:Q144)*'3l HAP'!$E$9)</f>
        <v>7.7144855906321865</v>
      </c>
      <c r="R145" s="35">
        <f>IF(R135="-","-",SUM(R135:R138,R140:R144)*'3l HAP'!$E$9)</f>
        <v>7.3806110092879784</v>
      </c>
      <c r="S145" s="35">
        <f>IF(S135="-","-",SUM(S135:S138,S140:S144)*'3l HAP'!$E$9)</f>
        <v>7.4143449505314578</v>
      </c>
      <c r="T145" s="35">
        <f>IF(T135="-","-",SUM(T135:T138,T140:T144)*'3l HAP'!$E$9)</f>
        <v>7.0814320249874951</v>
      </c>
      <c r="U145" s="35">
        <f>IF(U135="-","-",SUM(U135:U138,U140:U144)*'3l HAP'!$E$9)</f>
        <v>7.7900833333175159</v>
      </c>
      <c r="V145" s="35">
        <f>IF(V135="-","-",SUM(V135:V138,V140:V144)*'3l HAP'!$E$9)</f>
        <v>8.6166130638791696</v>
      </c>
      <c r="W145" s="35">
        <f>IF(W135="-","-",SUM(W135:W138,W140:W144)*'3l HAP'!$E$9)</f>
        <v>12.317996767174456</v>
      </c>
      <c r="X145" s="27"/>
      <c r="Y145" s="35">
        <f>IF(Y135="-","-",SUM(Y135:Y138,Y140:Y144)*'3l HAP'!$E$9)</f>
        <v>22.760943015328959</v>
      </c>
      <c r="Z145" s="35" t="str">
        <f>IF(Z135="-","-",SUM(Z135:Z138,Z140:Z144)*'3l HAP'!$E$9)</f>
        <v>-</v>
      </c>
      <c r="AA145" s="35" t="str">
        <f>IF(AA135="-","-",SUM(AA135:AA138,AA140:AA144)*'3l HAP'!$E$9)</f>
        <v>-</v>
      </c>
      <c r="AB145" s="35" t="str">
        <f>IF(AB135="-","-",SUM(AB135:AB138,AB140:AB144)*'3l HAP'!$E$9)</f>
        <v>-</v>
      </c>
      <c r="AC145" s="35" t="str">
        <f>IF(AC135="-","-",SUM(AC135:AC138,AC140:AC144)*'3l HAP'!$E$9)</f>
        <v>-</v>
      </c>
      <c r="AD145" s="25"/>
    </row>
    <row r="146" spans="1:30" s="26" customFormat="1" ht="11.25" x14ac:dyDescent="0.15">
      <c r="A146" s="207"/>
      <c r="B146" s="123" t="s">
        <v>253</v>
      </c>
      <c r="C146" s="123" t="str">
        <f>B146&amp;"_"&amp;D146</f>
        <v>Total_Southern Western</v>
      </c>
      <c r="D146" s="121" t="s">
        <v>134</v>
      </c>
      <c r="E146" s="75"/>
      <c r="F146" s="27"/>
      <c r="G146" s="35">
        <f t="shared" ref="G146:N146" si="30">IF(G135="-","-",SUM(G135:G145))</f>
        <v>533.99703667339554</v>
      </c>
      <c r="H146" s="35">
        <f t="shared" si="30"/>
        <v>513.8589228818206</v>
      </c>
      <c r="I146" s="35">
        <f t="shared" si="30"/>
        <v>538.71617333582742</v>
      </c>
      <c r="J146" s="35">
        <f t="shared" si="30"/>
        <v>529.51313308573128</v>
      </c>
      <c r="K146" s="35">
        <f t="shared" si="30"/>
        <v>569.35555658876763</v>
      </c>
      <c r="L146" s="35">
        <f t="shared" si="30"/>
        <v>563.33979653633764</v>
      </c>
      <c r="M146" s="35">
        <f t="shared" si="30"/>
        <v>600.00256622632344</v>
      </c>
      <c r="N146" s="35">
        <f t="shared" si="30"/>
        <v>628.53520333117683</v>
      </c>
      <c r="O146" s="27"/>
      <c r="P146" s="35">
        <f t="shared" ref="P146:W146" si="31">IF(P135="-","-",SUM(P135:P145))</f>
        <v>628.53520333117683</v>
      </c>
      <c r="Q146" s="35">
        <f t="shared" si="31"/>
        <v>692.43320201078643</v>
      </c>
      <c r="R146" s="35">
        <f t="shared" si="31"/>
        <v>671.07612944464893</v>
      </c>
      <c r="S146" s="35">
        <f t="shared" si="31"/>
        <v>673.18281899889587</v>
      </c>
      <c r="T146" s="35">
        <f t="shared" si="31"/>
        <v>653.70439231554815</v>
      </c>
      <c r="U146" s="35">
        <f t="shared" si="31"/>
        <v>719.8171158701698</v>
      </c>
      <c r="V146" s="35">
        <f t="shared" si="31"/>
        <v>777.40731719326561</v>
      </c>
      <c r="W146" s="35">
        <f t="shared" si="31"/>
        <v>1084.3152350131561</v>
      </c>
      <c r="X146" s="27"/>
      <c r="Y146" s="35">
        <f t="shared" ref="Y146:AC146" si="32">IF(Y135="-","-",SUM(Y135:Y145))</f>
        <v>1813.1268597960905</v>
      </c>
      <c r="Z146" s="35" t="str">
        <f t="shared" si="32"/>
        <v>-</v>
      </c>
      <c r="AA146" s="35" t="str">
        <f t="shared" si="32"/>
        <v>-</v>
      </c>
      <c r="AB146" s="35" t="str">
        <f t="shared" si="32"/>
        <v>-</v>
      </c>
      <c r="AC146" s="35" t="str">
        <f t="shared" si="32"/>
        <v>-</v>
      </c>
      <c r="AD146" s="25"/>
    </row>
    <row r="147" spans="1:30" s="26" customFormat="1" ht="11.25" customHeight="1" x14ac:dyDescent="0.15">
      <c r="A147" s="207"/>
      <c r="B147" s="120" t="s">
        <v>244</v>
      </c>
      <c r="C147" s="120" t="s">
        <v>180</v>
      </c>
      <c r="D147" s="122" t="s">
        <v>124</v>
      </c>
      <c r="E147" s="119"/>
      <c r="F147" s="27"/>
      <c r="G147" s="117">
        <f>IF('3a DF'!H130="-","-",'3a DF'!H130)</f>
        <v>192.23648428246338</v>
      </c>
      <c r="H147" s="117">
        <f>'3a DF'!I130</f>
        <v>172.2164842824634</v>
      </c>
      <c r="I147" s="117">
        <f>'3a DF'!J130</f>
        <v>158.05680358680257</v>
      </c>
      <c r="J147" s="117">
        <f>'3a DF'!K130</f>
        <v>149.42266456831919</v>
      </c>
      <c r="K147" s="117">
        <f>'3a DF'!L130</f>
        <v>181.4048636064914</v>
      </c>
      <c r="L147" s="117">
        <f>'3a DF'!M130</f>
        <v>173.5935316116589</v>
      </c>
      <c r="M147" s="117">
        <f>'3a DF'!N130</f>
        <v>188.66835816599803</v>
      </c>
      <c r="N147" s="117">
        <f>'3a DF'!O130</f>
        <v>206.04832197461081</v>
      </c>
      <c r="O147" s="27"/>
      <c r="P147" s="117">
        <f>'3a DF'!Q130</f>
        <v>206.04832197461081</v>
      </c>
      <c r="Q147" s="117">
        <f>'3a DF'!R130</f>
        <v>244.54261522914663</v>
      </c>
      <c r="R147" s="117">
        <f>'3a DF'!S130</f>
        <v>221.01031698434511</v>
      </c>
      <c r="S147" s="117">
        <f>'3a DF'!T130</f>
        <v>214.52698176912185</v>
      </c>
      <c r="T147" s="117">
        <f>'3a DF'!U130</f>
        <v>187.3066201518549</v>
      </c>
      <c r="U147" s="117">
        <f>'3a DF'!V130</f>
        <v>221.45239523784014</v>
      </c>
      <c r="V147" s="117">
        <f>'3a DF'!W130</f>
        <v>277.86567196417769</v>
      </c>
      <c r="W147" s="117">
        <f>'3a DF'!X130</f>
        <v>514.28406705810323</v>
      </c>
      <c r="X147" s="27"/>
      <c r="Y147" s="117">
        <f>'3a DF'!Z130</f>
        <v>1152.8226798143162</v>
      </c>
      <c r="Z147" s="117" t="str">
        <f>'3a DF'!AA130</f>
        <v>-</v>
      </c>
      <c r="AA147" s="117" t="str">
        <f>'3a DF'!AB130</f>
        <v>-</v>
      </c>
      <c r="AB147" s="117" t="str">
        <f>'3a DF'!AC130</f>
        <v>-</v>
      </c>
      <c r="AC147" s="117" t="str">
        <f>'3a DF'!AD130</f>
        <v>-</v>
      </c>
      <c r="AD147" s="25"/>
    </row>
    <row r="148" spans="1:30" s="26" customFormat="1" ht="11.25" customHeight="1" x14ac:dyDescent="0.15">
      <c r="A148" s="207"/>
      <c r="B148" s="120" t="s">
        <v>244</v>
      </c>
      <c r="C148" s="120" t="s">
        <v>181</v>
      </c>
      <c r="D148" s="122" t="s">
        <v>124</v>
      </c>
      <c r="E148" s="119"/>
      <c r="F148" s="27"/>
      <c r="G148" s="117">
        <f>IF('3b CM'!G25="-","-",'3b CM'!G25)</f>
        <v>5.7352786026486517E-2</v>
      </c>
      <c r="H148" s="117">
        <f>'3b CM'!H25</f>
        <v>8.6029179039729772E-2</v>
      </c>
      <c r="I148" s="117">
        <f>'3b CM'!I25</f>
        <v>0.27089653265735369</v>
      </c>
      <c r="J148" s="117">
        <f>'3b CM'!J25</f>
        <v>0.27548828170966105</v>
      </c>
      <c r="K148" s="117">
        <f>'3b CM'!K25</f>
        <v>3.5383146203919931</v>
      </c>
      <c r="L148" s="117">
        <f>'3b CM'!L25</f>
        <v>3.4325227215942462</v>
      </c>
      <c r="M148" s="117">
        <f>'3b CM'!M25</f>
        <v>11.674347723612401</v>
      </c>
      <c r="N148" s="117">
        <f>'3b CM'!N25</f>
        <v>11.097967021611735</v>
      </c>
      <c r="O148" s="27"/>
      <c r="P148" s="117">
        <f>'3b CM'!P25</f>
        <v>11.097967021611735</v>
      </c>
      <c r="Q148" s="117">
        <f>'3b CM'!Q25</f>
        <v>14.924114124512787</v>
      </c>
      <c r="R148" s="117">
        <f>'3b CM'!R25</f>
        <v>14.855519100112103</v>
      </c>
      <c r="S148" s="117">
        <f>'3b CM'!S25</f>
        <v>17.828049148755994</v>
      </c>
      <c r="T148" s="117">
        <f>'3b CM'!T25</f>
        <v>18.898269679832435</v>
      </c>
      <c r="U148" s="117">
        <f>'3b CM'!U25</f>
        <v>14.390054921947449</v>
      </c>
      <c r="V148" s="117">
        <f>'3b CM'!V25</f>
        <v>14.759098709543119</v>
      </c>
      <c r="W148" s="117">
        <f>'3b CM'!W25</f>
        <v>9.2418921665464318</v>
      </c>
      <c r="X148" s="27"/>
      <c r="Y148" s="117">
        <f>'3b CM'!Y25</f>
        <v>11.708850853506386</v>
      </c>
      <c r="Z148" s="117" t="str">
        <f>'3b CM'!Z25</f>
        <v>-</v>
      </c>
      <c r="AA148" s="117" t="str">
        <f>'3b CM'!AA25</f>
        <v>-</v>
      </c>
      <c r="AB148" s="117" t="str">
        <f>'3b CM'!AB25</f>
        <v>-</v>
      </c>
      <c r="AC148" s="117" t="str">
        <f>'3b CM'!AC25</f>
        <v>-</v>
      </c>
      <c r="AD148" s="25"/>
    </row>
    <row r="149" spans="1:30" s="26" customFormat="1" ht="11.25" customHeight="1" x14ac:dyDescent="0.15">
      <c r="A149" s="207"/>
      <c r="B149" s="120" t="s">
        <v>245</v>
      </c>
      <c r="C149" s="120" t="s">
        <v>182</v>
      </c>
      <c r="D149" s="122" t="s">
        <v>124</v>
      </c>
      <c r="E149" s="119"/>
      <c r="F149" s="27"/>
      <c r="G149" s="117" t="str">
        <f>IF('3c AA'!J38="-","-",'3c AA'!J38)</f>
        <v>-</v>
      </c>
      <c r="H149" s="117" t="str">
        <f>IF('3c AA'!K38="-","-",'3c AA'!K38)</f>
        <v>-</v>
      </c>
      <c r="I149" s="117" t="str">
        <f>IF('3c AA'!L38="-","-",'3c AA'!L38)</f>
        <v>-</v>
      </c>
      <c r="J149" s="117" t="str">
        <f>IF('3c AA'!M38="-","-",'3c AA'!M38)</f>
        <v>-</v>
      </c>
      <c r="K149" s="117" t="str">
        <f>IF('3c AA'!N38="-","-",'3c AA'!N38)</f>
        <v>-</v>
      </c>
      <c r="L149" s="117" t="str">
        <f>IF('3c AA'!O38="-","-",'3c AA'!O38)</f>
        <v>-</v>
      </c>
      <c r="M149" s="117" t="str">
        <f>IF('3c AA'!P38="-","-",'3c AA'!P38)</f>
        <v>-</v>
      </c>
      <c r="N149" s="117" t="str">
        <f>IF('3c AA'!Q38="-","-",'3c AA'!Q38)</f>
        <v>-</v>
      </c>
      <c r="O149" s="27"/>
      <c r="P149" s="117" t="str">
        <f>IF('3c AA'!S38="-","-",'3c AA'!S38)</f>
        <v>-</v>
      </c>
      <c r="Q149" s="117" t="str">
        <f>IF('3c AA'!T38="-","-",'3c AA'!T38)</f>
        <v>-</v>
      </c>
      <c r="R149" s="117" t="str">
        <f>IF('3c AA'!U38="-","-",'3c AA'!U38)</f>
        <v>-</v>
      </c>
      <c r="S149" s="117" t="str">
        <f>IF('3c AA'!V38="-","-",'3c AA'!V38)</f>
        <v>-</v>
      </c>
      <c r="T149" s="117">
        <f>IF('3c AA'!W38="-","-",'3c AA'!W38)</f>
        <v>4.5641658866161769</v>
      </c>
      <c r="U149" s="117">
        <f>IF('3c AA'!X38="-","-",'3c AA'!X38)</f>
        <v>9.9756950960531068</v>
      </c>
      <c r="V149" s="117">
        <f>IF('3c AA'!Y38="-","-",'3c AA'!Y38)</f>
        <v>4.43</v>
      </c>
      <c r="W149" s="117" t="str">
        <f>IF('3c AA'!Z38="-","-",'3c AA'!Z38)</f>
        <v>-</v>
      </c>
      <c r="X149" s="27"/>
      <c r="Y149" s="117">
        <f>IF('3c AA'!AB38="-","-",'3c AA'!AB38)</f>
        <v>20.696038445560852</v>
      </c>
      <c r="Z149" s="117" t="str">
        <f>IF('3c AA'!AC38="-","-",'3c AA'!AC38)</f>
        <v>-</v>
      </c>
      <c r="AA149" s="117" t="str">
        <f>IF('3c AA'!AD38="-","-",'3c AA'!AD38)</f>
        <v>-</v>
      </c>
      <c r="AB149" s="117" t="str">
        <f>IF('3c AA'!AE38="-","-",'3c AA'!AE38)</f>
        <v>-</v>
      </c>
      <c r="AC149" s="117" t="str">
        <f>IF('3c AA'!AF38="-","-",'3c AA'!AF38)</f>
        <v>-</v>
      </c>
      <c r="AD149" s="25"/>
    </row>
    <row r="150" spans="1:30" s="26" customFormat="1" ht="11.25" customHeight="1" x14ac:dyDescent="0.15">
      <c r="A150" s="207"/>
      <c r="B150" s="120" t="s">
        <v>246</v>
      </c>
      <c r="C150" s="120" t="s">
        <v>183</v>
      </c>
      <c r="D150" s="122" t="s">
        <v>124</v>
      </c>
      <c r="E150" s="119"/>
      <c r="F150" s="27"/>
      <c r="G150" s="117">
        <f>IF('3d PC'!G26="-","-",'3d PC'!G26)</f>
        <v>68.566257480138134</v>
      </c>
      <c r="H150" s="117">
        <f>'3d PC'!H26</f>
        <v>68.54600222473897</v>
      </c>
      <c r="I150" s="117">
        <f>'3d PC'!I26</f>
        <v>83.615283803952153</v>
      </c>
      <c r="J150" s="117">
        <f>'3d PC'!J26</f>
        <v>83.538465579558803</v>
      </c>
      <c r="K150" s="117">
        <f>'3d PC'!K26</f>
        <v>88.918520306163103</v>
      </c>
      <c r="L150" s="117">
        <f>'3d PC'!L26</f>
        <v>89.23326131407083</v>
      </c>
      <c r="M150" s="117">
        <f>'3d PC'!M26</f>
        <v>103.19313190317045</v>
      </c>
      <c r="N150" s="117">
        <f>'3d PC'!N26</f>
        <v>103.26238053200336</v>
      </c>
      <c r="O150" s="27"/>
      <c r="P150" s="117">
        <f>'3d PC'!P26</f>
        <v>103.26238053200336</v>
      </c>
      <c r="Q150" s="117">
        <f>'3d PC'!Q26</f>
        <v>110.39362986281387</v>
      </c>
      <c r="R150" s="117">
        <f>'3d PC'!R26</f>
        <v>111.70476541113041</v>
      </c>
      <c r="S150" s="117">
        <f>'3d PC'!S26</f>
        <v>114.9046356255967</v>
      </c>
      <c r="T150" s="117">
        <f>'3d PC'!T26</f>
        <v>114.42248377213858</v>
      </c>
      <c r="U150" s="117">
        <f>'3d PC'!U26</f>
        <v>121.06347608883701</v>
      </c>
      <c r="V150" s="117">
        <f>'3d PC'!V26</f>
        <v>120.47092116189678</v>
      </c>
      <c r="W150" s="117">
        <f>'3d PC'!W26</f>
        <v>126.58490194252974</v>
      </c>
      <c r="X150" s="27"/>
      <c r="Y150" s="117">
        <f>'3d PC'!Y26</f>
        <v>125.51006076203592</v>
      </c>
      <c r="Z150" s="117" t="str">
        <f>'3d PC'!Z26</f>
        <v>-</v>
      </c>
      <c r="AA150" s="117" t="str">
        <f>'3d PC'!AA26</f>
        <v>-</v>
      </c>
      <c r="AB150" s="117" t="str">
        <f>'3d PC'!AB26</f>
        <v>-</v>
      </c>
      <c r="AC150" s="117" t="str">
        <f>'3d PC'!AC26</f>
        <v>-</v>
      </c>
      <c r="AD150" s="25"/>
    </row>
    <row r="151" spans="1:30" s="26" customFormat="1" ht="11.25" customHeight="1" x14ac:dyDescent="0.15">
      <c r="A151" s="207"/>
      <c r="B151" s="120" t="s">
        <v>247</v>
      </c>
      <c r="C151" s="120" t="s">
        <v>184</v>
      </c>
      <c r="D151" s="122" t="s">
        <v>124</v>
      </c>
      <c r="E151" s="119"/>
      <c r="F151" s="27"/>
      <c r="G151" s="117">
        <f>IF('3e NC-Elec'!H40="-","-",'3e NC-Elec'!H40)</f>
        <v>121.21758563954305</v>
      </c>
      <c r="H151" s="117">
        <f>'3e NC-Elec'!I40</f>
        <v>121.97075928282472</v>
      </c>
      <c r="I151" s="117">
        <f>'3e NC-Elec'!J40</f>
        <v>126.71847162785441</v>
      </c>
      <c r="J151" s="117">
        <f>'3e NC-Elec'!K40</f>
        <v>126.15198349435502</v>
      </c>
      <c r="K151" s="117">
        <f>'3e NC-Elec'!L40</f>
        <v>119.60689069991193</v>
      </c>
      <c r="L151" s="117">
        <f>'3e NC-Elec'!M40</f>
        <v>120.50980587817759</v>
      </c>
      <c r="M151" s="117">
        <f>'3e NC-Elec'!N40</f>
        <v>117.59310327280225</v>
      </c>
      <c r="N151" s="117">
        <f>'3e NC-Elec'!O40</f>
        <v>117.19821729339398</v>
      </c>
      <c r="O151" s="27"/>
      <c r="P151" s="117">
        <f>'3e NC-Elec'!Q40</f>
        <v>117.19821729339398</v>
      </c>
      <c r="Q151" s="117">
        <f>'3e NC-Elec'!R40</f>
        <v>123.23637403721483</v>
      </c>
      <c r="R151" s="117">
        <f>'3e NC-Elec'!S40</f>
        <v>124.94307359762612</v>
      </c>
      <c r="S151" s="117">
        <f>'3e NC-Elec'!T40</f>
        <v>128.14007136188857</v>
      </c>
      <c r="T151" s="117">
        <f>'3e NC-Elec'!U40</f>
        <v>131.59930251104529</v>
      </c>
      <c r="U151" s="117">
        <f>'3e NC-Elec'!V40</f>
        <v>138.95385945208281</v>
      </c>
      <c r="V151" s="117">
        <f>'3e NC-Elec'!W40</f>
        <v>138.91608638410327</v>
      </c>
      <c r="W151" s="117">
        <f>'3e NC-Elec'!X40</f>
        <v>185.17119476728448</v>
      </c>
      <c r="X151" s="27"/>
      <c r="Y151" s="117">
        <f>'3e NC-Elec'!Z40</f>
        <v>190.56480104007002</v>
      </c>
      <c r="Z151" s="117" t="str">
        <f>'3e NC-Elec'!AA40</f>
        <v>-</v>
      </c>
      <c r="AA151" s="117" t="str">
        <f>'3e NC-Elec'!AB40</f>
        <v>-</v>
      </c>
      <c r="AB151" s="117" t="str">
        <f>'3e NC-Elec'!AC40</f>
        <v>-</v>
      </c>
      <c r="AC151" s="117" t="str">
        <f>'3e NC-Elec'!AD40</f>
        <v>-</v>
      </c>
      <c r="AD151" s="25"/>
    </row>
    <row r="152" spans="1:30" s="26" customFormat="1" ht="11.25" customHeight="1" x14ac:dyDescent="0.15">
      <c r="A152" s="207"/>
      <c r="B152" s="120" t="s">
        <v>248</v>
      </c>
      <c r="C152" s="120" t="s">
        <v>185</v>
      </c>
      <c r="D152" s="122" t="s">
        <v>124</v>
      </c>
      <c r="E152" s="119"/>
      <c r="F152" s="27"/>
      <c r="G152" s="117">
        <f>IF('3g CPIH'!C$17="-","-",'3h OC '!$E$8*('3g CPIH'!C$17/'3g CPIH'!$G$17))</f>
        <v>76.502677103718199</v>
      </c>
      <c r="H152" s="117">
        <f>IF('3g CPIH'!D$17="-","-",'3h OC '!$E$8*('3g CPIH'!D$17/'3g CPIH'!$G$17))</f>
        <v>76.655835616438353</v>
      </c>
      <c r="I152" s="117">
        <f>IF('3g CPIH'!E$17="-","-",'3h OC '!$E$8*('3g CPIH'!E$17/'3g CPIH'!$G$17))</f>
        <v>76.885573385518597</v>
      </c>
      <c r="J152" s="117">
        <f>IF('3g CPIH'!F$17="-","-",'3h OC '!$E$8*('3g CPIH'!F$17/'3g CPIH'!$G$17))</f>
        <v>77.345048923679059</v>
      </c>
      <c r="K152" s="117">
        <f>IF('3g CPIH'!G$17="-","-",'3h OC '!$E$8*('3g CPIH'!G$17/'3g CPIH'!$G$17))</f>
        <v>78.263999999999996</v>
      </c>
      <c r="L152" s="117">
        <f>IF('3g CPIH'!H$17="-","-",'3h OC '!$E$8*('3g CPIH'!H$17/'3g CPIH'!$G$17))</f>
        <v>79.259530332681024</v>
      </c>
      <c r="M152" s="117">
        <f>IF('3g CPIH'!I$17="-","-",'3h OC '!$E$8*('3g CPIH'!I$17/'3g CPIH'!$G$17))</f>
        <v>80.408219178082177</v>
      </c>
      <c r="N152" s="117">
        <f>IF('3g CPIH'!J$17="-","-",'3h OC '!$E$8*('3g CPIH'!J$17/'3g CPIH'!$G$17))</f>
        <v>81.097432485322898</v>
      </c>
      <c r="O152" s="27"/>
      <c r="P152" s="117">
        <f>IF('3g CPIH'!L$17="-","-",'3h OC '!$E$8*('3g CPIH'!L$17/'3g CPIH'!$G$17))</f>
        <v>81.097432485322898</v>
      </c>
      <c r="Q152" s="117">
        <f>IF('3g CPIH'!M$17="-","-",'3h OC '!$E$8*('3g CPIH'!M$17/'3g CPIH'!$G$17))</f>
        <v>82.016383561643835</v>
      </c>
      <c r="R152" s="117">
        <f>IF('3g CPIH'!N$17="-","-",'3h OC '!$E$8*('3g CPIH'!N$17/'3g CPIH'!$G$17))</f>
        <v>82.62901761252445</v>
      </c>
      <c r="S152" s="117">
        <f>IF('3g CPIH'!O$17="-","-",'3h OC '!$E$8*('3g CPIH'!O$17/'3g CPIH'!$G$17))</f>
        <v>83.088493150684926</v>
      </c>
      <c r="T152" s="117">
        <f>IF('3g CPIH'!P$17="-","-",'3h OC '!$E$8*('3g CPIH'!P$17/'3g CPIH'!$G$17))</f>
        <v>83.318230919765156</v>
      </c>
      <c r="U152" s="117">
        <f>IF('3g CPIH'!Q$17="-","-",'3h OC '!$E$8*('3g CPIH'!Q$17/'3g CPIH'!$G$17))</f>
        <v>83.777706457925632</v>
      </c>
      <c r="V152" s="117">
        <f>IF('3g CPIH'!R$17="-","-",'3h OC '!$E$8*('3g CPIH'!R$17/'3g CPIH'!$G$17))</f>
        <v>85.309291585127198</v>
      </c>
      <c r="W152" s="117">
        <f>IF('3g CPIH'!S$17="-","-",'3h OC '!$E$8*('3g CPIH'!S$17/'3g CPIH'!$G$17))</f>
        <v>87.836407045009793</v>
      </c>
      <c r="X152" s="27"/>
      <c r="Y152" s="117">
        <f>IF('3g CPIH'!U$17="-","-",'3h OC '!$E$8*('3g CPIH'!U$17/'3g CPIH'!$G$17))</f>
        <v>92.278003913894324</v>
      </c>
      <c r="Z152" s="117" t="str">
        <f>IF('3g CPIH'!V$17="-","-",'3h OC '!$E$8*('3g CPIH'!V$17/'3g CPIH'!$G$17))</f>
        <v>-</v>
      </c>
      <c r="AA152" s="117" t="str">
        <f>IF('3g CPIH'!W$17="-","-",'3h OC '!$E$8*('3g CPIH'!W$17/'3g CPIH'!$G$17))</f>
        <v>-</v>
      </c>
      <c r="AB152" s="117" t="str">
        <f>IF('3g CPIH'!X$17="-","-",'3h OC '!$E$8*('3g CPIH'!X$17/'3g CPIH'!$G$17))</f>
        <v>-</v>
      </c>
      <c r="AC152" s="117" t="str">
        <f>IF('3g CPIH'!Y$17="-","-",'3h OC '!$E$8*('3g CPIH'!Y$17/'3g CPIH'!$G$17))</f>
        <v>-</v>
      </c>
      <c r="AD152" s="25"/>
    </row>
    <row r="153" spans="1:30" s="26" customFormat="1" ht="11.25" customHeight="1" x14ac:dyDescent="0.15">
      <c r="A153" s="207"/>
      <c r="B153" s="120" t="s">
        <v>248</v>
      </c>
      <c r="C153" s="120" t="s">
        <v>186</v>
      </c>
      <c r="D153" s="122" t="s">
        <v>124</v>
      </c>
      <c r="E153" s="119"/>
      <c r="F153" s="27"/>
      <c r="G153" s="117" t="s">
        <v>249</v>
      </c>
      <c r="H153" s="117" t="s">
        <v>249</v>
      </c>
      <c r="I153" s="117" t="s">
        <v>249</v>
      </c>
      <c r="J153" s="117" t="s">
        <v>249</v>
      </c>
      <c r="K153" s="117">
        <f>IF('3i SMNCC'!G$50="-","-",'3i SMNCC'!G$50)</f>
        <v>0</v>
      </c>
      <c r="L153" s="117">
        <f>IF('3i SMNCC'!H$50="-","-",'3i SMNCC'!H$50)</f>
        <v>-0.18995111249132623</v>
      </c>
      <c r="M153" s="117">
        <f>IF('3i SMNCC'!I$50="-","-",'3i SMNCC'!I$50)</f>
        <v>2.3898870370752556</v>
      </c>
      <c r="N153" s="117">
        <f>IF('3i SMNCC'!J$50="-","-",'3i SMNCC'!J$50)</f>
        <v>11.485481460604181</v>
      </c>
      <c r="O153" s="27"/>
      <c r="P153" s="117">
        <f>IF('3i SMNCC'!L$50="-","-",'3i SMNCC'!L$50)</f>
        <v>11.485481460604181</v>
      </c>
      <c r="Q153" s="117">
        <f>IF('3i SMNCC'!M$50="-","-",'3i SMNCC'!M$50)</f>
        <v>13.905095596481768</v>
      </c>
      <c r="R153" s="117">
        <f>IF('3i SMNCC'!N$50="-","-",'3i SMNCC'!N$50)</f>
        <v>14.008016342776511</v>
      </c>
      <c r="S153" s="117">
        <f>IF('3i SMNCC'!O$50="-","-",'3i SMNCC'!O$50)</f>
        <v>16.592254432324484</v>
      </c>
      <c r="T153" s="117">
        <f>IF('3i SMNCC'!P$50="-","-",'3i SMNCC'!P$50)</f>
        <v>16.855736391237045</v>
      </c>
      <c r="U153" s="117">
        <f>IF('3i SMNCC'!Q$50="-","-",'3i SMNCC'!Q$50)</f>
        <v>16.48610584262476</v>
      </c>
      <c r="V153" s="117">
        <f>IF('3i SMNCC'!R$50="-","-",'3i SMNCC'!R$50)</f>
        <v>16.529685824397358</v>
      </c>
      <c r="W153" s="117">
        <f>IF('3i SMNCC'!S$50="-","-",'3i SMNCC'!S$50)</f>
        <v>15.149258026029946</v>
      </c>
      <c r="X153" s="27"/>
      <c r="Y153" s="117">
        <f>IF('3i SMNCC'!U$50="-","-",'3i SMNCC'!U$50)</f>
        <v>16.072618119862021</v>
      </c>
      <c r="Z153" s="117" t="str">
        <f>IF('3i SMNCC'!V$50="-","-",'3i SMNCC'!V$50)</f>
        <v>-</v>
      </c>
      <c r="AA153" s="117" t="str">
        <f>IF('3i SMNCC'!W$50="-","-",'3i SMNCC'!W$50)</f>
        <v>-</v>
      </c>
      <c r="AB153" s="117" t="str">
        <f>IF('3i SMNCC'!X$50="-","-",'3i SMNCC'!X$50)</f>
        <v>-</v>
      </c>
      <c r="AC153" s="117" t="str">
        <f>IF('3i SMNCC'!Y$50="-","-",'3i SMNCC'!Y$50)</f>
        <v>-</v>
      </c>
      <c r="AD153" s="25"/>
    </row>
    <row r="154" spans="1:30" s="26" customFormat="1" ht="11.25" customHeight="1" x14ac:dyDescent="0.15">
      <c r="A154" s="207"/>
      <c r="B154" s="120" t="s">
        <v>248</v>
      </c>
      <c r="C154" s="120" t="s">
        <v>187</v>
      </c>
      <c r="D154" s="122" t="s">
        <v>124</v>
      </c>
      <c r="E154" s="119"/>
      <c r="F154" s="27"/>
      <c r="G154" s="117">
        <f>IF('3g CPIH'!C$17="-","-",'3j PAAC PAP'!$G$8*('3g CPIH'!C$17/'3g CPIH'!$G$17))</f>
        <v>13.436452250489236</v>
      </c>
      <c r="H154" s="117">
        <f>IF('3g CPIH'!D$17="-","-",'3j PAAC PAP'!$G$8*('3g CPIH'!D$17/'3g CPIH'!$G$17))</f>
        <v>13.463352054794518</v>
      </c>
      <c r="I154" s="117">
        <f>IF('3g CPIH'!E$17="-","-",'3j PAAC PAP'!$G$8*('3g CPIH'!E$17/'3g CPIH'!$G$17))</f>
        <v>13.503701761252445</v>
      </c>
      <c r="J154" s="117">
        <f>IF('3g CPIH'!F$17="-","-",'3j PAAC PAP'!$G$8*('3g CPIH'!F$17/'3g CPIH'!$G$17))</f>
        <v>13.584401174168297</v>
      </c>
      <c r="K154" s="117">
        <f>IF('3g CPIH'!G$17="-","-",'3j PAAC PAP'!$G$8*('3g CPIH'!G$17/'3g CPIH'!$G$17))</f>
        <v>13.745799999999999</v>
      </c>
      <c r="L154" s="117">
        <f>IF('3g CPIH'!H$17="-","-",'3j PAAC PAP'!$G$8*('3g CPIH'!H$17/'3g CPIH'!$G$17))</f>
        <v>13.920648727984345</v>
      </c>
      <c r="M154" s="117">
        <f>IF('3g CPIH'!I$17="-","-",'3j PAAC PAP'!$G$8*('3g CPIH'!I$17/'3g CPIH'!$G$17))</f>
        <v>14.122397260273971</v>
      </c>
      <c r="N154" s="117">
        <f>IF('3g CPIH'!J$17="-","-",'3j PAAC PAP'!$G$8*('3g CPIH'!J$17/'3g CPIH'!$G$17))</f>
        <v>14.24344637964775</v>
      </c>
      <c r="O154" s="27"/>
      <c r="P154" s="117">
        <f>IF('3g CPIH'!L$17="-","-",'3j PAAC PAP'!$G$8*('3g CPIH'!L$17/'3g CPIH'!$G$17))</f>
        <v>14.24344637964775</v>
      </c>
      <c r="Q154" s="117">
        <f>IF('3g CPIH'!M$17="-","-",'3j PAAC PAP'!$G$8*('3g CPIH'!M$17/'3g CPIH'!$G$17))</f>
        <v>14.40484520547945</v>
      </c>
      <c r="R154" s="117">
        <f>IF('3g CPIH'!N$17="-","-",'3j PAAC PAP'!$G$8*('3g CPIH'!N$17/'3g CPIH'!$G$17))</f>
        <v>14.512444422700586</v>
      </c>
      <c r="S154" s="117">
        <f>IF('3g CPIH'!O$17="-","-",'3j PAAC PAP'!$G$8*('3g CPIH'!O$17/'3g CPIH'!$G$17))</f>
        <v>14.593143835616438</v>
      </c>
      <c r="T154" s="117">
        <f>IF('3g CPIH'!P$17="-","-",'3j PAAC PAP'!$G$8*('3g CPIH'!P$17/'3g CPIH'!$G$17))</f>
        <v>14.633493542074362</v>
      </c>
      <c r="U154" s="117">
        <f>IF('3g CPIH'!Q$17="-","-",'3j PAAC PAP'!$G$8*('3g CPIH'!Q$17/'3g CPIH'!$G$17))</f>
        <v>14.714192954990214</v>
      </c>
      <c r="V154" s="117">
        <f>IF('3g CPIH'!R$17="-","-",'3j PAAC PAP'!$G$8*('3g CPIH'!R$17/'3g CPIH'!$G$17))</f>
        <v>14.983190998043053</v>
      </c>
      <c r="W154" s="117">
        <f>IF('3g CPIH'!S$17="-","-",'3j PAAC PAP'!$G$8*('3g CPIH'!S$17/'3g CPIH'!$G$17))</f>
        <v>15.427037769080234</v>
      </c>
      <c r="X154" s="27"/>
      <c r="Y154" s="117">
        <f>IF('3g CPIH'!U$17="-","-",'3j PAAC PAP'!$G$8*('3g CPIH'!U$17/'3g CPIH'!$G$17))</f>
        <v>16.207132093933463</v>
      </c>
      <c r="Z154" s="117" t="str">
        <f>IF('3g CPIH'!V$17="-","-",'3j PAAC PAP'!$G$8*('3g CPIH'!V$17/'3g CPIH'!$G$17))</f>
        <v>-</v>
      </c>
      <c r="AA154" s="117" t="str">
        <f>IF('3g CPIH'!W$17="-","-",'3j PAAC PAP'!$G$8*('3g CPIH'!W$17/'3g CPIH'!$G$17))</f>
        <v>-</v>
      </c>
      <c r="AB154" s="117" t="str">
        <f>IF('3g CPIH'!X$17="-","-",'3j PAAC PAP'!$G$8*('3g CPIH'!X$17/'3g CPIH'!$G$17))</f>
        <v>-</v>
      </c>
      <c r="AC154" s="117" t="str">
        <f>IF('3g CPIH'!Y$17="-","-",'3j PAAC PAP'!$G$8*('3g CPIH'!Y$17/'3g CPIH'!$G$17))</f>
        <v>-</v>
      </c>
      <c r="AD154" s="25"/>
    </row>
    <row r="155" spans="1:30" s="26" customFormat="1" ht="11.25" x14ac:dyDescent="0.15">
      <c r="A155" s="207"/>
      <c r="B155" s="120" t="s">
        <v>248</v>
      </c>
      <c r="C155" s="120" t="s">
        <v>188</v>
      </c>
      <c r="D155" s="122" t="s">
        <v>124</v>
      </c>
      <c r="E155" s="119"/>
      <c r="F155" s="27"/>
      <c r="G155" s="117">
        <f>IF(G147="-","-",SUM(G147:G153)*'3j PAAC PAP'!$G$26)</f>
        <v>26.743489276548399</v>
      </c>
      <c r="H155" s="117">
        <f>IF(H147="-","-",SUM(H147:H153)*'3j PAAC PAP'!$G$26)</f>
        <v>25.629309499125494</v>
      </c>
      <c r="I155" s="117">
        <f>IF(I147="-","-",SUM(I147:I153)*'3j PAAC PAP'!$G$26)</f>
        <v>25.983411633535432</v>
      </c>
      <c r="J155" s="117">
        <f>IF(J147="-","-",SUM(J147:J153)*'3j PAAC PAP'!$G$26)</f>
        <v>25.46943305013161</v>
      </c>
      <c r="K155" s="117">
        <f>IF(K147="-","-",SUM(K147:K153)*'3j PAAC PAP'!$G$26)</f>
        <v>27.510501138887669</v>
      </c>
      <c r="L155" s="117">
        <f>IF(L147="-","-",SUM(L147:L153)*'3j PAAC PAP'!$G$26)</f>
        <v>27.166781350087227</v>
      </c>
      <c r="M155" s="117">
        <f>IF(M147="-","-",SUM(M147:M153)*'3j PAAC PAP'!$G$26)</f>
        <v>29.388017543318231</v>
      </c>
      <c r="N155" s="117">
        <f>IF(N147="-","-",SUM(N147:N153)*'3j PAAC PAP'!$G$26)</f>
        <v>30.919608801161807</v>
      </c>
      <c r="O155" s="27"/>
      <c r="P155" s="117">
        <f>IF(P147="-","-",SUM(P147:P153)*'3j PAAC PAP'!$G$26)</f>
        <v>30.919608801161807</v>
      </c>
      <c r="Q155" s="117">
        <f>IF(Q147="-","-",SUM(Q147:Q153)*'3j PAAC PAP'!$G$26)</f>
        <v>34.35036411143215</v>
      </c>
      <c r="R155" s="117">
        <f>IF(R147="-","-",SUM(R147:R153)*'3j PAAC PAP'!$G$26)</f>
        <v>33.191731050291281</v>
      </c>
      <c r="S155" s="117">
        <f>IF(S147="-","-",SUM(S147:S153)*'3j PAAC PAP'!$G$26)</f>
        <v>33.53754375271091</v>
      </c>
      <c r="T155" s="117">
        <f>IF(T147="-","-",SUM(T147:T153)*'3j PAAC PAP'!$G$26)</f>
        <v>32.481073749485766</v>
      </c>
      <c r="U155" s="117">
        <f>IF(U147="-","-",SUM(U147:U153)*'3j PAAC PAP'!$G$26)</f>
        <v>35.34649857484898</v>
      </c>
      <c r="V155" s="117">
        <f>IF(V147="-","-",SUM(V147:V153)*'3j PAAC PAP'!$G$26)</f>
        <v>38.389617106786332</v>
      </c>
      <c r="W155" s="117">
        <f>IF(W147="-","-",SUM(W147:W153)*'3j PAAC PAP'!$G$26)</f>
        <v>54.717896953598959</v>
      </c>
      <c r="X155" s="27"/>
      <c r="Y155" s="117">
        <f>IF(Y147="-","-",SUM(Y147:Y153)*'3j PAAC PAP'!$G$26)</f>
        <v>93.871746741894114</v>
      </c>
      <c r="Z155" s="117" t="str">
        <f>IF(Z147="-","-",SUM(Z147:Z153)*'3j PAAC PAP'!$G$26)</f>
        <v>-</v>
      </c>
      <c r="AA155" s="117" t="str">
        <f>IF(AA147="-","-",SUM(AA147:AA153)*'3j PAAC PAP'!$G$26)</f>
        <v>-</v>
      </c>
      <c r="AB155" s="117" t="str">
        <f>IF(AB147="-","-",SUM(AB147:AB153)*'3j PAAC PAP'!$G$26)</f>
        <v>-</v>
      </c>
      <c r="AC155" s="117" t="str">
        <f>IF(AC147="-","-",SUM(AC147:AC153)*'3j PAAC PAP'!$G$26)</f>
        <v>-</v>
      </c>
      <c r="AD155" s="25"/>
    </row>
    <row r="156" spans="1:30" s="26" customFormat="1" ht="11.25" x14ac:dyDescent="0.15">
      <c r="A156" s="207"/>
      <c r="B156" s="120" t="s">
        <v>189</v>
      </c>
      <c r="C156" s="120" t="s">
        <v>250</v>
      </c>
      <c r="D156" s="122" t="s">
        <v>124</v>
      </c>
      <c r="E156" s="161"/>
      <c r="F156" s="27"/>
      <c r="G156" s="117">
        <f>IF(G147="-","-",SUM(G147:G155)*'3k EBIT'!$E$8)</f>
        <v>9.6599894675249764</v>
      </c>
      <c r="H156" s="117">
        <f>IF(H147="-","-",SUM(H147:H155)*'3k EBIT'!$E$8)</f>
        <v>9.2689006107963881</v>
      </c>
      <c r="I156" s="117">
        <f>IF(I147="-","-",SUM(I147:I155)*'3k EBIT'!$E$8)</f>
        <v>9.3941412686779042</v>
      </c>
      <c r="J156" s="117">
        <f>IF(J147="-","-",SUM(J147:J155)*'3k EBIT'!$E$8)</f>
        <v>9.215052010872979</v>
      </c>
      <c r="K156" s="117">
        <f>IF(K147="-","-",SUM(K147:K155)*'3k EBIT'!$E$8)</f>
        <v>9.9355688287219142</v>
      </c>
      <c r="L156" s="117">
        <f>IF(L147="-","-",SUM(L147:L155)*'3k EBIT'!$E$8)</f>
        <v>9.8181453017946403</v>
      </c>
      <c r="M156" s="117">
        <f>IF(M147="-","-",SUM(M147:M155)*'3k EBIT'!$E$8)</f>
        <v>10.602768765649357</v>
      </c>
      <c r="N156" s="117">
        <f>IF(N147="-","-",SUM(N147:N155)*'3k EBIT'!$E$8)</f>
        <v>11.143434114007768</v>
      </c>
      <c r="O156" s="27"/>
      <c r="P156" s="117">
        <f>IF(P147="-","-",SUM(P147:P155)*'3k EBIT'!$E$8)</f>
        <v>11.143434114007768</v>
      </c>
      <c r="Q156" s="117">
        <f>IF(Q147="-","-",SUM(Q147:Q155)*'3k EBIT'!$E$8)</f>
        <v>12.352395632041951</v>
      </c>
      <c r="R156" s="117">
        <f>IF(R147="-","-",SUM(R147:R155)*'3k EBIT'!$E$8)</f>
        <v>11.947245403412539</v>
      </c>
      <c r="S156" s="117">
        <f>IF(S147="-","-",SUM(S147:S155)*'3k EBIT'!$E$8)</f>
        <v>12.070354000149523</v>
      </c>
      <c r="T156" s="117">
        <f>IF(T147="-","-",SUM(T147:T155)*'3k EBIT'!$E$8)</f>
        <v>11.699809366067234</v>
      </c>
      <c r="U156" s="117">
        <f>IF(U147="-","-",SUM(U147:U155)*'3k EBIT'!$E$8)</f>
        <v>12.708506582258645</v>
      </c>
      <c r="V156" s="117">
        <f>IF(V147="-","-",SUM(V147:V155)*'3k EBIT'!$E$8)</f>
        <v>13.78330622240156</v>
      </c>
      <c r="W156" s="117">
        <f>IF(W147="-","-",SUM(W147:W155)*'3k EBIT'!$E$8)</f>
        <v>19.530936316143446</v>
      </c>
      <c r="X156" s="27"/>
      <c r="Y156" s="117">
        <f>IF(Y147="-","-",SUM(Y147:Y155)*'3k EBIT'!$E$8)</f>
        <v>33.307768054813302</v>
      </c>
      <c r="Z156" s="117" t="str">
        <f>IF(Z147="-","-",SUM(Z147:Z155)*'3k EBIT'!$E$8)</f>
        <v>-</v>
      </c>
      <c r="AA156" s="117" t="str">
        <f>IF(AA147="-","-",SUM(AA147:AA155)*'3k EBIT'!$E$8)</f>
        <v>-</v>
      </c>
      <c r="AB156" s="117" t="str">
        <f>IF(AB147="-","-",SUM(AB147:AB155)*'3k EBIT'!$E$8)</f>
        <v>-</v>
      </c>
      <c r="AC156" s="117" t="str">
        <f>IF(AC147="-","-",SUM(AC147:AC155)*'3k EBIT'!$E$8)</f>
        <v>-</v>
      </c>
      <c r="AD156" s="25"/>
    </row>
    <row r="157" spans="1:30" s="26" customFormat="1" ht="11.25" x14ac:dyDescent="0.15">
      <c r="A157" s="207"/>
      <c r="B157" s="120" t="s">
        <v>251</v>
      </c>
      <c r="C157" s="156" t="s">
        <v>252</v>
      </c>
      <c r="D157" s="122" t="s">
        <v>124</v>
      </c>
      <c r="E157" s="122"/>
      <c r="F157" s="27"/>
      <c r="G157" s="117">
        <f>IF(G147="-","-",SUM(G147:G150,G152:G156)*'3l HAP'!$E$9)</f>
        <v>5.6690347694533925</v>
      </c>
      <c r="H157" s="117">
        <f>IF(H147="-","-",SUM(H147:H150,H152:H156)*'3l HAP'!$E$9)</f>
        <v>5.3566428390761569</v>
      </c>
      <c r="I157" s="117">
        <f>IF(I147="-","-",SUM(I147:I150,I152:I156)*'3l HAP'!$E$9)</f>
        <v>5.3836393570878567</v>
      </c>
      <c r="J157" s="117">
        <f>IF(J147="-","-",SUM(J147:J150,J152:J156)*'3l HAP'!$E$9)</f>
        <v>5.2539309550883448</v>
      </c>
      <c r="K157" s="117">
        <f>IF(K147="-","-",SUM(K147:K150,K152:K156)*'3l HAP'!$E$9)</f>
        <v>5.9049725204181049</v>
      </c>
      <c r="L157" s="117">
        <f>IF(L147="-","-",SUM(L147:L150,L152:L156)*'3l HAP'!$E$9)</f>
        <v>5.8012688788918894</v>
      </c>
      <c r="M157" s="117">
        <f>IF(M147="-","-",SUM(M147:M150,M152:M156)*'3l HAP'!$E$9)</f>
        <v>6.4485863948574913</v>
      </c>
      <c r="N157" s="117">
        <f>IF(N147="-","-",SUM(N147:N150,N152:N156)*'3l HAP'!$E$9)</f>
        <v>6.8709930834104949</v>
      </c>
      <c r="O157" s="27"/>
      <c r="P157" s="117">
        <f>IF(P147="-","-",SUM(P147:P150,P152:P156)*'3l HAP'!$E$9)</f>
        <v>6.8709930834104949</v>
      </c>
      <c r="Q157" s="117">
        <f>IF(Q147="-","-",SUM(Q147:Q150,Q152:Q156)*'3l HAP'!$E$9)</f>
        <v>7.7141883397001312</v>
      </c>
      <c r="R157" s="117">
        <f>IF(R147="-","-",SUM(R147:R150,R152:R156)*'3l HAP'!$E$9)</f>
        <v>7.377000443687896</v>
      </c>
      <c r="S157" s="117">
        <f>IF(S147="-","-",SUM(S147:S150,S152:S156)*'3l HAP'!$E$9)</f>
        <v>7.4250580531227417</v>
      </c>
      <c r="T157" s="117">
        <f>IF(T147="-","-",SUM(T147:T150,T152:T156)*'3l HAP'!$E$9)</f>
        <v>7.0888776737242676</v>
      </c>
      <c r="U157" s="117">
        <f>IF(U147="-","-",SUM(U147:U150,U152:U156)*'3l HAP'!$E$9)</f>
        <v>7.7584801235590097</v>
      </c>
      <c r="V157" s="117">
        <f>IF(V147="-","-",SUM(V147:V150,V152:V156)*'3l HAP'!$E$9)</f>
        <v>8.5872507922831129</v>
      </c>
      <c r="W157" s="117">
        <f>IF(W147="-","-",SUM(W147:W150,W152:W156)*'3l HAP'!$E$9)</f>
        <v>12.339030668533169</v>
      </c>
      <c r="X157" s="27"/>
      <c r="Y157" s="117">
        <f>IF(Y147="-","-",SUM(Y147:Y150,Y152:Y156)*'3l HAP'!$E$9)</f>
        <v>22.876194993328113</v>
      </c>
      <c r="Z157" s="117" t="str">
        <f>IF(Z147="-","-",SUM(Z147:Z150,Z152:Z156)*'3l HAP'!$E$9)</f>
        <v>-</v>
      </c>
      <c r="AA157" s="117" t="str">
        <f>IF(AA147="-","-",SUM(AA147:AA150,AA152:AA156)*'3l HAP'!$E$9)</f>
        <v>-</v>
      </c>
      <c r="AB157" s="117" t="str">
        <f>IF(AB147="-","-",SUM(AB147:AB150,AB152:AB156)*'3l HAP'!$E$9)</f>
        <v>-</v>
      </c>
      <c r="AC157" s="117" t="str">
        <f>IF(AC147="-","-",SUM(AC147:AC150,AC152:AC156)*'3l HAP'!$E$9)</f>
        <v>-</v>
      </c>
      <c r="AD157" s="25"/>
    </row>
    <row r="158" spans="1:30" s="26" customFormat="1" ht="11.25" customHeight="1" x14ac:dyDescent="0.15">
      <c r="A158" s="207"/>
      <c r="B158" s="120" t="s">
        <v>253</v>
      </c>
      <c r="C158" s="120" t="str">
        <f>B158&amp;"_"&amp;D158</f>
        <v>Total_Yorkshire</v>
      </c>
      <c r="D158" s="122" t="s">
        <v>124</v>
      </c>
      <c r="E158" s="161"/>
      <c r="F158" s="27"/>
      <c r="G158" s="117">
        <f t="shared" ref="G158:N158" si="33">IF(G147="-","-",SUM(G147:G157))</f>
        <v>514.08932305590531</v>
      </c>
      <c r="H158" s="117">
        <f t="shared" si="33"/>
        <v>493.19331558929775</v>
      </c>
      <c r="I158" s="117">
        <f t="shared" si="33"/>
        <v>499.81192295733871</v>
      </c>
      <c r="J158" s="117">
        <f t="shared" si="33"/>
        <v>490.256468037883</v>
      </c>
      <c r="K158" s="117">
        <f t="shared" si="33"/>
        <v>528.82943172098612</v>
      </c>
      <c r="L158" s="117">
        <f t="shared" si="33"/>
        <v>522.54554500444942</v>
      </c>
      <c r="M158" s="117">
        <f t="shared" si="33"/>
        <v>564.48881724483954</v>
      </c>
      <c r="N158" s="117">
        <f t="shared" si="33"/>
        <v>593.36728314577465</v>
      </c>
      <c r="O158" s="27"/>
      <c r="P158" s="117">
        <f t="shared" ref="P158:W158" si="34">IF(P147="-","-",SUM(P147:P157))</f>
        <v>593.36728314577465</v>
      </c>
      <c r="Q158" s="117">
        <f t="shared" si="34"/>
        <v>657.84000570046737</v>
      </c>
      <c r="R158" s="117">
        <f t="shared" si="34"/>
        <v>636.17913036860705</v>
      </c>
      <c r="S158" s="117">
        <f t="shared" si="34"/>
        <v>642.70658512997215</v>
      </c>
      <c r="T158" s="117">
        <f t="shared" si="34"/>
        <v>622.8680636438412</v>
      </c>
      <c r="U158" s="117">
        <f t="shared" si="34"/>
        <v>676.62697133296786</v>
      </c>
      <c r="V158" s="117">
        <f t="shared" si="34"/>
        <v>734.0241207487594</v>
      </c>
      <c r="W158" s="117">
        <f t="shared" si="34"/>
        <v>1040.2826227128596</v>
      </c>
      <c r="X158" s="27"/>
      <c r="Y158" s="117">
        <f t="shared" ref="Y158:AC158" si="35">IF(Y147="-","-",SUM(Y147:Y157))</f>
        <v>1775.9158948332147</v>
      </c>
      <c r="Z158" s="117" t="str">
        <f t="shared" si="35"/>
        <v>-</v>
      </c>
      <c r="AA158" s="117" t="str">
        <f t="shared" si="35"/>
        <v>-</v>
      </c>
      <c r="AB158" s="117" t="str">
        <f t="shared" si="35"/>
        <v>-</v>
      </c>
      <c r="AC158" s="117" t="str">
        <f t="shared" si="35"/>
        <v>-</v>
      </c>
      <c r="AD158" s="25"/>
    </row>
    <row r="159" spans="1:30" s="26" customFormat="1" ht="11.25" customHeight="1" x14ac:dyDescent="0.15">
      <c r="A159" s="207"/>
      <c r="B159" s="123" t="s">
        <v>244</v>
      </c>
      <c r="C159" s="123" t="s">
        <v>180</v>
      </c>
      <c r="D159" s="121" t="s">
        <v>127</v>
      </c>
      <c r="E159" s="160"/>
      <c r="F159" s="27"/>
      <c r="G159" s="35">
        <f>IF('3a DF'!H131="-","-",'3a DF'!H131)</f>
        <v>190.94557389943145</v>
      </c>
      <c r="H159" s="35">
        <f>'3a DF'!I131</f>
        <v>171.06557389943146</v>
      </c>
      <c r="I159" s="35">
        <f>'3a DF'!J131</f>
        <v>156.99648067315275</v>
      </c>
      <c r="J159" s="35">
        <f>'3a DF'!K131</f>
        <v>148.41857258688037</v>
      </c>
      <c r="K159" s="35">
        <f>'3a DF'!L131</f>
        <v>180.20426537843534</v>
      </c>
      <c r="L159" s="35">
        <f>'3a DF'!M131</f>
        <v>172.43054634286187</v>
      </c>
      <c r="M159" s="35">
        <f>'3a DF'!N131</f>
        <v>188.81027407111463</v>
      </c>
      <c r="N159" s="35">
        <f>'3a DF'!O131</f>
        <v>206.20853315037743</v>
      </c>
      <c r="O159" s="27"/>
      <c r="P159" s="35">
        <f>'3a DF'!Q131</f>
        <v>206.20853315037743</v>
      </c>
      <c r="Q159" s="35">
        <f>'3a DF'!R131</f>
        <v>244.78217813241142</v>
      </c>
      <c r="R159" s="35">
        <f>'3a DF'!S131</f>
        <v>221.23103241222287</v>
      </c>
      <c r="S159" s="35">
        <f>'3a DF'!T131</f>
        <v>212.69844261783197</v>
      </c>
      <c r="T159" s="35">
        <f>'3a DF'!U131</f>
        <v>185.71286837945848</v>
      </c>
      <c r="U159" s="35">
        <f>'3a DF'!V131</f>
        <v>221.40563408013185</v>
      </c>
      <c r="V159" s="35">
        <f>'3a DF'!W131</f>
        <v>277.81078422466982</v>
      </c>
      <c r="W159" s="35">
        <f>'3a DF'!X131</f>
        <v>519.89727907086274</v>
      </c>
      <c r="X159" s="27"/>
      <c r="Y159" s="35">
        <f>'3a DF'!Z131</f>
        <v>1165.5093612472613</v>
      </c>
      <c r="Z159" s="35" t="str">
        <f>'3a DF'!AA131</f>
        <v>-</v>
      </c>
      <c r="AA159" s="35" t="str">
        <f>'3a DF'!AB131</f>
        <v>-</v>
      </c>
      <c r="AB159" s="35" t="str">
        <f>'3a DF'!AC131</f>
        <v>-</v>
      </c>
      <c r="AC159" s="35" t="str">
        <f>'3a DF'!AD131</f>
        <v>-</v>
      </c>
      <c r="AD159" s="25"/>
    </row>
    <row r="160" spans="1:30" s="26" customFormat="1" ht="11.25" customHeight="1" x14ac:dyDescent="0.15">
      <c r="A160" s="207"/>
      <c r="B160" s="123" t="s">
        <v>244</v>
      </c>
      <c r="C160" s="123" t="s">
        <v>181</v>
      </c>
      <c r="D160" s="121" t="s">
        <v>127</v>
      </c>
      <c r="E160" s="160"/>
      <c r="F160" s="27"/>
      <c r="G160" s="35">
        <f>IF('3b CM'!G26="-","-",'3b CM'!G26)</f>
        <v>5.699433111382092E-2</v>
      </c>
      <c r="H160" s="35">
        <f>'3b CM'!H26</f>
        <v>8.5491496670731373E-2</v>
      </c>
      <c r="I160" s="35">
        <f>'3b CM'!I26</f>
        <v>0.26920342932824498</v>
      </c>
      <c r="J160" s="35">
        <f>'3b CM'!J26</f>
        <v>0.27376647994897541</v>
      </c>
      <c r="K160" s="35">
        <f>'3b CM'!K26</f>
        <v>3.5162001540145398</v>
      </c>
      <c r="L160" s="35">
        <f>'3b CM'!L26</f>
        <v>3.411069454584279</v>
      </c>
      <c r="M160" s="35">
        <f>'3b CM'!M26</f>
        <v>11.796224299080484</v>
      </c>
      <c r="N160" s="35">
        <f>'3b CM'!N26</f>
        <v>11.213826361017571</v>
      </c>
      <c r="O160" s="27"/>
      <c r="P160" s="35">
        <f>'3b CM'!P26</f>
        <v>11.213826361017571</v>
      </c>
      <c r="Q160" s="35">
        <f>'3b CM'!Q26</f>
        <v>15.043725244660884</v>
      </c>
      <c r="R160" s="35">
        <f>'3b CM'!R26</f>
        <v>14.975042557017401</v>
      </c>
      <c r="S160" s="35">
        <f>'3b CM'!S26</f>
        <v>17.81652010215473</v>
      </c>
      <c r="T160" s="35">
        <f>'3b CM'!T26</f>
        <v>18.886863590805135</v>
      </c>
      <c r="U160" s="35">
        <f>'3b CM'!U26</f>
        <v>14.373497403545668</v>
      </c>
      <c r="V160" s="35">
        <f>'3b CM'!V26</f>
        <v>14.742481122034583</v>
      </c>
      <c r="W160" s="35">
        <f>'3b CM'!W26</f>
        <v>9.3626918682737088</v>
      </c>
      <c r="X160" s="27"/>
      <c r="Y160" s="35">
        <f>'3b CM'!Y26</f>
        <v>11.862715507282715</v>
      </c>
      <c r="Z160" s="35" t="str">
        <f>'3b CM'!Z26</f>
        <v>-</v>
      </c>
      <c r="AA160" s="35" t="str">
        <f>'3b CM'!AA26</f>
        <v>-</v>
      </c>
      <c r="AB160" s="35" t="str">
        <f>'3b CM'!AB26</f>
        <v>-</v>
      </c>
      <c r="AC160" s="35" t="str">
        <f>'3b CM'!AC26</f>
        <v>-</v>
      </c>
      <c r="AD160" s="25"/>
    </row>
    <row r="161" spans="1:30" s="26" customFormat="1" ht="11.25" customHeight="1" x14ac:dyDescent="0.15">
      <c r="A161" s="207"/>
      <c r="B161" s="123" t="s">
        <v>245</v>
      </c>
      <c r="C161" s="123" t="s">
        <v>182</v>
      </c>
      <c r="D161" s="121" t="s">
        <v>127</v>
      </c>
      <c r="E161" s="160"/>
      <c r="F161" s="27"/>
      <c r="G161" s="35" t="str">
        <f>IF('3c AA'!J39="-","-",'3c AA'!J39)</f>
        <v>-</v>
      </c>
      <c r="H161" s="35" t="str">
        <f>IF('3c AA'!K39="-","-",'3c AA'!K39)</f>
        <v>-</v>
      </c>
      <c r="I161" s="35" t="str">
        <f>IF('3c AA'!L39="-","-",'3c AA'!L39)</f>
        <v>-</v>
      </c>
      <c r="J161" s="35" t="str">
        <f>IF('3c AA'!M39="-","-",'3c AA'!M39)</f>
        <v>-</v>
      </c>
      <c r="K161" s="35" t="str">
        <f>IF('3c AA'!N39="-","-",'3c AA'!N39)</f>
        <v>-</v>
      </c>
      <c r="L161" s="35" t="str">
        <f>IF('3c AA'!O39="-","-",'3c AA'!O39)</f>
        <v>-</v>
      </c>
      <c r="M161" s="35" t="str">
        <f>IF('3c AA'!P39="-","-",'3c AA'!P39)</f>
        <v>-</v>
      </c>
      <c r="N161" s="35" t="str">
        <f>IF('3c AA'!Q39="-","-",'3c AA'!Q39)</f>
        <v>-</v>
      </c>
      <c r="O161" s="27"/>
      <c r="P161" s="35" t="str">
        <f>IF('3c AA'!S39="-","-",'3c AA'!S39)</f>
        <v>-</v>
      </c>
      <c r="Q161" s="35" t="str">
        <f>IF('3c AA'!T39="-","-",'3c AA'!T39)</f>
        <v>-</v>
      </c>
      <c r="R161" s="35" t="str">
        <f>IF('3c AA'!U39="-","-",'3c AA'!U39)</f>
        <v>-</v>
      </c>
      <c r="S161" s="35" t="str">
        <f>IF('3c AA'!V39="-","-",'3c AA'!V39)</f>
        <v>-</v>
      </c>
      <c r="T161" s="35">
        <f>IF('3c AA'!W39="-","-",'3c AA'!W39)</f>
        <v>4.5677513878976033</v>
      </c>
      <c r="U161" s="35">
        <f>IF('3c AA'!X39="-","-",'3c AA'!X39)</f>
        <v>9.9756950960531068</v>
      </c>
      <c r="V161" s="35">
        <f>IF('3c AA'!Y39="-","-",'3c AA'!Y39)</f>
        <v>4.43</v>
      </c>
      <c r="W161" s="35" t="str">
        <f>IF('3c AA'!Z39="-","-",'3c AA'!Z39)</f>
        <v>-</v>
      </c>
      <c r="X161" s="27"/>
      <c r="Y161" s="35">
        <f>IF('3c AA'!AB39="-","-",'3c AA'!AB39)</f>
        <v>20.92209552243553</v>
      </c>
      <c r="Z161" s="35" t="str">
        <f>IF('3c AA'!AC39="-","-",'3c AA'!AC39)</f>
        <v>-</v>
      </c>
      <c r="AA161" s="35" t="str">
        <f>IF('3c AA'!AD39="-","-",'3c AA'!AD39)</f>
        <v>-</v>
      </c>
      <c r="AB161" s="35" t="str">
        <f>IF('3c AA'!AE39="-","-",'3c AA'!AE39)</f>
        <v>-</v>
      </c>
      <c r="AC161" s="35" t="str">
        <f>IF('3c AA'!AF39="-","-",'3c AA'!AF39)</f>
        <v>-</v>
      </c>
      <c r="AD161" s="25"/>
    </row>
    <row r="162" spans="1:30" s="26" customFormat="1" ht="11.25" customHeight="1" x14ac:dyDescent="0.15">
      <c r="A162" s="207"/>
      <c r="B162" s="123" t="s">
        <v>246</v>
      </c>
      <c r="C162" s="123" t="s">
        <v>183</v>
      </c>
      <c r="D162" s="121" t="s">
        <v>127</v>
      </c>
      <c r="E162" s="160"/>
      <c r="F162" s="27"/>
      <c r="G162" s="35">
        <f>IF('3d PC'!G27="-","-",'3d PC'!G27)</f>
        <v>68.561272633346178</v>
      </c>
      <c r="H162" s="35">
        <f>'3d PC'!H27</f>
        <v>68.541097316910879</v>
      </c>
      <c r="I162" s="35">
        <f>'3d PC'!I27</f>
        <v>83.610261178336188</v>
      </c>
      <c r="J162" s="35">
        <f>'3d PC'!J27</f>
        <v>83.533225355384204</v>
      </c>
      <c r="K162" s="35">
        <f>'3d PC'!K27</f>
        <v>88.913185757953372</v>
      </c>
      <c r="L162" s="35">
        <f>'3d PC'!L27</f>
        <v>89.228024035242527</v>
      </c>
      <c r="M162" s="35">
        <f>'3d PC'!M27</f>
        <v>103.20172610134659</v>
      </c>
      <c r="N162" s="35">
        <f>'3d PC'!N27</f>
        <v>103.27116370474258</v>
      </c>
      <c r="O162" s="27"/>
      <c r="P162" s="35">
        <f>'3d PC'!P27</f>
        <v>103.27116370474258</v>
      </c>
      <c r="Q162" s="35">
        <f>'3d PC'!Q27</f>
        <v>110.40261218544866</v>
      </c>
      <c r="R162" s="35">
        <f>'3d PC'!R27</f>
        <v>111.71407723629213</v>
      </c>
      <c r="S162" s="35">
        <f>'3d PC'!S27</f>
        <v>114.90968574928812</v>
      </c>
      <c r="T162" s="35">
        <f>'3d PC'!T27</f>
        <v>114.42817758934933</v>
      </c>
      <c r="U162" s="35">
        <f>'3d PC'!U27</f>
        <v>121.07147261883324</v>
      </c>
      <c r="V162" s="35">
        <f>'3d PC'!V27</f>
        <v>120.47834809609292</v>
      </c>
      <c r="W162" s="35">
        <f>'3d PC'!W27</f>
        <v>126.59583342312249</v>
      </c>
      <c r="X162" s="27"/>
      <c r="Y162" s="35">
        <f>'3d PC'!Y27</f>
        <v>125.52059600564726</v>
      </c>
      <c r="Z162" s="35" t="str">
        <f>'3d PC'!Z27</f>
        <v>-</v>
      </c>
      <c r="AA162" s="35" t="str">
        <f>'3d PC'!AA27</f>
        <v>-</v>
      </c>
      <c r="AB162" s="35" t="str">
        <f>'3d PC'!AB27</f>
        <v>-</v>
      </c>
      <c r="AC162" s="35" t="str">
        <f>'3d PC'!AC27</f>
        <v>-</v>
      </c>
      <c r="AD162" s="25"/>
    </row>
    <row r="163" spans="1:30" s="26" customFormat="1" ht="11.25" customHeight="1" x14ac:dyDescent="0.15">
      <c r="A163" s="207"/>
      <c r="B163" s="123" t="s">
        <v>247</v>
      </c>
      <c r="C163" s="123" t="s">
        <v>184</v>
      </c>
      <c r="D163" s="121" t="s">
        <v>127</v>
      </c>
      <c r="E163" s="160"/>
      <c r="F163" s="27"/>
      <c r="G163" s="35">
        <f>IF('3e NC-Elec'!H41="-","-",'3e NC-Elec'!H41)</f>
        <v>123.95014913709178</v>
      </c>
      <c r="H163" s="35">
        <f>'3e NC-Elec'!I41</f>
        <v>124.69829893079482</v>
      </c>
      <c r="I163" s="35">
        <f>'3e NC-Elec'!J41</f>
        <v>139.99637776476746</v>
      </c>
      <c r="J163" s="35">
        <f>'3e NC-Elec'!K41</f>
        <v>139.43366824353919</v>
      </c>
      <c r="K163" s="35">
        <f>'3e NC-Elec'!L41</f>
        <v>124.74872860420707</v>
      </c>
      <c r="L163" s="35">
        <f>'3e NC-Elec'!M41</f>
        <v>125.64562112079527</v>
      </c>
      <c r="M163" s="35">
        <f>'3e NC-Elec'!N41</f>
        <v>125.42362347896896</v>
      </c>
      <c r="N163" s="35">
        <f>'3e NC-Elec'!O41</f>
        <v>125.02842728643076</v>
      </c>
      <c r="O163" s="27"/>
      <c r="P163" s="35">
        <f>'3e NC-Elec'!Q41</f>
        <v>125.02842728643076</v>
      </c>
      <c r="Q163" s="35">
        <f>'3e NC-Elec'!R41</f>
        <v>131.25157687445429</v>
      </c>
      <c r="R163" s="35">
        <f>'3e NC-Elec'!S41</f>
        <v>132.83894954125657</v>
      </c>
      <c r="S163" s="35">
        <f>'3e NC-Elec'!T41</f>
        <v>133.01102223905909</v>
      </c>
      <c r="T163" s="35">
        <f>'3e NC-Elec'!U41</f>
        <v>136.241410413018</v>
      </c>
      <c r="U163" s="35">
        <f>'3e NC-Elec'!V41</f>
        <v>141.39509699663142</v>
      </c>
      <c r="V163" s="35">
        <f>'3e NC-Elec'!W41</f>
        <v>141.41349489867699</v>
      </c>
      <c r="W163" s="35">
        <f>'3e NC-Elec'!X41</f>
        <v>196.95624808988197</v>
      </c>
      <c r="X163" s="27"/>
      <c r="Y163" s="35">
        <f>'3e NC-Elec'!Z41</f>
        <v>202.2462912282125</v>
      </c>
      <c r="Z163" s="35" t="str">
        <f>'3e NC-Elec'!AA41</f>
        <v>-</v>
      </c>
      <c r="AA163" s="35" t="str">
        <f>'3e NC-Elec'!AB41</f>
        <v>-</v>
      </c>
      <c r="AB163" s="35" t="str">
        <f>'3e NC-Elec'!AC41</f>
        <v>-</v>
      </c>
      <c r="AC163" s="35" t="str">
        <f>'3e NC-Elec'!AD41</f>
        <v>-</v>
      </c>
      <c r="AD163" s="25"/>
    </row>
    <row r="164" spans="1:30" s="26" customFormat="1" ht="11.25" customHeight="1" x14ac:dyDescent="0.15">
      <c r="A164" s="207"/>
      <c r="B164" s="123" t="s">
        <v>248</v>
      </c>
      <c r="C164" s="123" t="s">
        <v>185</v>
      </c>
      <c r="D164" s="121" t="s">
        <v>127</v>
      </c>
      <c r="E164" s="160"/>
      <c r="F164" s="27"/>
      <c r="G164" s="35">
        <f>IF('3g CPIH'!C$17="-","-",'3h OC '!$E$8*('3g CPIH'!C$17/'3g CPIH'!$G$17))</f>
        <v>76.502677103718199</v>
      </c>
      <c r="H164" s="35">
        <f>IF('3g CPIH'!D$17="-","-",'3h OC '!$E$8*('3g CPIH'!D$17/'3g CPIH'!$G$17))</f>
        <v>76.655835616438353</v>
      </c>
      <c r="I164" s="35">
        <f>IF('3g CPIH'!E$17="-","-",'3h OC '!$E$8*('3g CPIH'!E$17/'3g CPIH'!$G$17))</f>
        <v>76.885573385518597</v>
      </c>
      <c r="J164" s="35">
        <f>IF('3g CPIH'!F$17="-","-",'3h OC '!$E$8*('3g CPIH'!F$17/'3g CPIH'!$G$17))</f>
        <v>77.345048923679059</v>
      </c>
      <c r="K164" s="35">
        <f>IF('3g CPIH'!G$17="-","-",'3h OC '!$E$8*('3g CPIH'!G$17/'3g CPIH'!$G$17))</f>
        <v>78.263999999999996</v>
      </c>
      <c r="L164" s="35">
        <f>IF('3g CPIH'!H$17="-","-",'3h OC '!$E$8*('3g CPIH'!H$17/'3g CPIH'!$G$17))</f>
        <v>79.259530332681024</v>
      </c>
      <c r="M164" s="35">
        <f>IF('3g CPIH'!I$17="-","-",'3h OC '!$E$8*('3g CPIH'!I$17/'3g CPIH'!$G$17))</f>
        <v>80.408219178082177</v>
      </c>
      <c r="N164" s="35">
        <f>IF('3g CPIH'!J$17="-","-",'3h OC '!$E$8*('3g CPIH'!J$17/'3g CPIH'!$G$17))</f>
        <v>81.097432485322898</v>
      </c>
      <c r="O164" s="27"/>
      <c r="P164" s="35">
        <f>IF('3g CPIH'!L$17="-","-",'3h OC '!$E$8*('3g CPIH'!L$17/'3g CPIH'!$G$17))</f>
        <v>81.097432485322898</v>
      </c>
      <c r="Q164" s="35">
        <f>IF('3g CPIH'!M$17="-","-",'3h OC '!$E$8*('3g CPIH'!M$17/'3g CPIH'!$G$17))</f>
        <v>82.016383561643835</v>
      </c>
      <c r="R164" s="35">
        <f>IF('3g CPIH'!N$17="-","-",'3h OC '!$E$8*('3g CPIH'!N$17/'3g CPIH'!$G$17))</f>
        <v>82.62901761252445</v>
      </c>
      <c r="S164" s="35">
        <f>IF('3g CPIH'!O$17="-","-",'3h OC '!$E$8*('3g CPIH'!O$17/'3g CPIH'!$G$17))</f>
        <v>83.088493150684926</v>
      </c>
      <c r="T164" s="35">
        <f>IF('3g CPIH'!P$17="-","-",'3h OC '!$E$8*('3g CPIH'!P$17/'3g CPIH'!$G$17))</f>
        <v>83.318230919765156</v>
      </c>
      <c r="U164" s="35">
        <f>IF('3g CPIH'!Q$17="-","-",'3h OC '!$E$8*('3g CPIH'!Q$17/'3g CPIH'!$G$17))</f>
        <v>83.777706457925632</v>
      </c>
      <c r="V164" s="35">
        <f>IF('3g CPIH'!R$17="-","-",'3h OC '!$E$8*('3g CPIH'!R$17/'3g CPIH'!$G$17))</f>
        <v>85.309291585127198</v>
      </c>
      <c r="W164" s="35">
        <f>IF('3g CPIH'!S$17="-","-",'3h OC '!$E$8*('3g CPIH'!S$17/'3g CPIH'!$G$17))</f>
        <v>87.836407045009793</v>
      </c>
      <c r="X164" s="27"/>
      <c r="Y164" s="35">
        <f>IF('3g CPIH'!U$17="-","-",'3h OC '!$E$8*('3g CPIH'!U$17/'3g CPIH'!$G$17))</f>
        <v>92.278003913894324</v>
      </c>
      <c r="Z164" s="35" t="str">
        <f>IF('3g CPIH'!V$17="-","-",'3h OC '!$E$8*('3g CPIH'!V$17/'3g CPIH'!$G$17))</f>
        <v>-</v>
      </c>
      <c r="AA164" s="35" t="str">
        <f>IF('3g CPIH'!W$17="-","-",'3h OC '!$E$8*('3g CPIH'!W$17/'3g CPIH'!$G$17))</f>
        <v>-</v>
      </c>
      <c r="AB164" s="35" t="str">
        <f>IF('3g CPIH'!X$17="-","-",'3h OC '!$E$8*('3g CPIH'!X$17/'3g CPIH'!$G$17))</f>
        <v>-</v>
      </c>
      <c r="AC164" s="35" t="str">
        <f>IF('3g CPIH'!Y$17="-","-",'3h OC '!$E$8*('3g CPIH'!Y$17/'3g CPIH'!$G$17))</f>
        <v>-</v>
      </c>
      <c r="AD164" s="25"/>
    </row>
    <row r="165" spans="1:30" s="26" customFormat="1" ht="11.25" customHeight="1" x14ac:dyDescent="0.15">
      <c r="A165" s="207"/>
      <c r="B165" s="123" t="s">
        <v>248</v>
      </c>
      <c r="C165" s="123" t="s">
        <v>186</v>
      </c>
      <c r="D165" s="121" t="s">
        <v>127</v>
      </c>
      <c r="E165" s="160"/>
      <c r="F165" s="27"/>
      <c r="G165" s="35" t="s">
        <v>249</v>
      </c>
      <c r="H165" s="35" t="s">
        <v>249</v>
      </c>
      <c r="I165" s="35" t="s">
        <v>249</v>
      </c>
      <c r="J165" s="35" t="s">
        <v>249</v>
      </c>
      <c r="K165" s="35">
        <f>IF('3i SMNCC'!G$50="-","-",'3i SMNCC'!G$50)</f>
        <v>0</v>
      </c>
      <c r="L165" s="35">
        <f>IF('3i SMNCC'!H$50="-","-",'3i SMNCC'!H$50)</f>
        <v>-0.18995111249132623</v>
      </c>
      <c r="M165" s="35">
        <f>IF('3i SMNCC'!I$50="-","-",'3i SMNCC'!I$50)</f>
        <v>2.3898870370752556</v>
      </c>
      <c r="N165" s="35">
        <f>IF('3i SMNCC'!J$50="-","-",'3i SMNCC'!J$50)</f>
        <v>11.485481460604181</v>
      </c>
      <c r="O165" s="27"/>
      <c r="P165" s="35">
        <f>IF('3i SMNCC'!L$50="-","-",'3i SMNCC'!L$50)</f>
        <v>11.485481460604181</v>
      </c>
      <c r="Q165" s="35">
        <f>IF('3i SMNCC'!M$50="-","-",'3i SMNCC'!M$50)</f>
        <v>13.905095596481768</v>
      </c>
      <c r="R165" s="35">
        <f>IF('3i SMNCC'!N$50="-","-",'3i SMNCC'!N$50)</f>
        <v>14.008016342776511</v>
      </c>
      <c r="S165" s="35">
        <f>IF('3i SMNCC'!O$50="-","-",'3i SMNCC'!O$50)</f>
        <v>16.592254432324484</v>
      </c>
      <c r="T165" s="35">
        <f>IF('3i SMNCC'!P$50="-","-",'3i SMNCC'!P$50)</f>
        <v>16.855736391237045</v>
      </c>
      <c r="U165" s="35">
        <f>IF('3i SMNCC'!Q$50="-","-",'3i SMNCC'!Q$50)</f>
        <v>16.48610584262476</v>
      </c>
      <c r="V165" s="35">
        <f>IF('3i SMNCC'!R$50="-","-",'3i SMNCC'!R$50)</f>
        <v>16.529685824397358</v>
      </c>
      <c r="W165" s="35">
        <f>IF('3i SMNCC'!S$50="-","-",'3i SMNCC'!S$50)</f>
        <v>15.149258026029946</v>
      </c>
      <c r="X165" s="27"/>
      <c r="Y165" s="35">
        <f>IF('3i SMNCC'!U$50="-","-",'3i SMNCC'!U$50)</f>
        <v>16.072618119862021</v>
      </c>
      <c r="Z165" s="35" t="str">
        <f>IF('3i SMNCC'!V$50="-","-",'3i SMNCC'!V$50)</f>
        <v>-</v>
      </c>
      <c r="AA165" s="35" t="str">
        <f>IF('3i SMNCC'!W$50="-","-",'3i SMNCC'!W$50)</f>
        <v>-</v>
      </c>
      <c r="AB165" s="35" t="str">
        <f>IF('3i SMNCC'!X$50="-","-",'3i SMNCC'!X$50)</f>
        <v>-</v>
      </c>
      <c r="AC165" s="35" t="str">
        <f>IF('3i SMNCC'!Y$50="-","-",'3i SMNCC'!Y$50)</f>
        <v>-</v>
      </c>
      <c r="AD165" s="25"/>
    </row>
    <row r="166" spans="1:30" s="26" customFormat="1" ht="11.25" x14ac:dyDescent="0.15">
      <c r="A166" s="207"/>
      <c r="B166" s="123" t="s">
        <v>248</v>
      </c>
      <c r="C166" s="123" t="s">
        <v>187</v>
      </c>
      <c r="D166" s="121" t="s">
        <v>127</v>
      </c>
      <c r="E166" s="160"/>
      <c r="F166" s="27"/>
      <c r="G166" s="35">
        <f>IF('3g CPIH'!C$17="-","-",'3j PAAC PAP'!$G$8*('3g CPIH'!C$17/'3g CPIH'!$G$17))</f>
        <v>13.436452250489236</v>
      </c>
      <c r="H166" s="35">
        <f>IF('3g CPIH'!D$17="-","-",'3j PAAC PAP'!$G$8*('3g CPIH'!D$17/'3g CPIH'!$G$17))</f>
        <v>13.463352054794518</v>
      </c>
      <c r="I166" s="35">
        <f>IF('3g CPIH'!E$17="-","-",'3j PAAC PAP'!$G$8*('3g CPIH'!E$17/'3g CPIH'!$G$17))</f>
        <v>13.503701761252445</v>
      </c>
      <c r="J166" s="35">
        <f>IF('3g CPIH'!F$17="-","-",'3j PAAC PAP'!$G$8*('3g CPIH'!F$17/'3g CPIH'!$G$17))</f>
        <v>13.584401174168297</v>
      </c>
      <c r="K166" s="35">
        <f>IF('3g CPIH'!G$17="-","-",'3j PAAC PAP'!$G$8*('3g CPIH'!G$17/'3g CPIH'!$G$17))</f>
        <v>13.745799999999999</v>
      </c>
      <c r="L166" s="35">
        <f>IF('3g CPIH'!H$17="-","-",'3j PAAC PAP'!$G$8*('3g CPIH'!H$17/'3g CPIH'!$G$17))</f>
        <v>13.920648727984345</v>
      </c>
      <c r="M166" s="35">
        <f>IF('3g CPIH'!I$17="-","-",'3j PAAC PAP'!$G$8*('3g CPIH'!I$17/'3g CPIH'!$G$17))</f>
        <v>14.122397260273971</v>
      </c>
      <c r="N166" s="35">
        <f>IF('3g CPIH'!J$17="-","-",'3j PAAC PAP'!$G$8*('3g CPIH'!J$17/'3g CPIH'!$G$17))</f>
        <v>14.24344637964775</v>
      </c>
      <c r="O166" s="27"/>
      <c r="P166" s="35">
        <f>IF('3g CPIH'!L$17="-","-",'3j PAAC PAP'!$G$8*('3g CPIH'!L$17/'3g CPIH'!$G$17))</f>
        <v>14.24344637964775</v>
      </c>
      <c r="Q166" s="35">
        <f>IF('3g CPIH'!M$17="-","-",'3j PAAC PAP'!$G$8*('3g CPIH'!M$17/'3g CPIH'!$G$17))</f>
        <v>14.40484520547945</v>
      </c>
      <c r="R166" s="35">
        <f>IF('3g CPIH'!N$17="-","-",'3j PAAC PAP'!$G$8*('3g CPIH'!N$17/'3g CPIH'!$G$17))</f>
        <v>14.512444422700586</v>
      </c>
      <c r="S166" s="35">
        <f>IF('3g CPIH'!O$17="-","-",'3j PAAC PAP'!$G$8*('3g CPIH'!O$17/'3g CPIH'!$G$17))</f>
        <v>14.593143835616438</v>
      </c>
      <c r="T166" s="35">
        <f>IF('3g CPIH'!P$17="-","-",'3j PAAC PAP'!$G$8*('3g CPIH'!P$17/'3g CPIH'!$G$17))</f>
        <v>14.633493542074362</v>
      </c>
      <c r="U166" s="35">
        <f>IF('3g CPIH'!Q$17="-","-",'3j PAAC PAP'!$G$8*('3g CPIH'!Q$17/'3g CPIH'!$G$17))</f>
        <v>14.714192954990214</v>
      </c>
      <c r="V166" s="35">
        <f>IF('3g CPIH'!R$17="-","-",'3j PAAC PAP'!$G$8*('3g CPIH'!R$17/'3g CPIH'!$G$17))</f>
        <v>14.983190998043053</v>
      </c>
      <c r="W166" s="35">
        <f>IF('3g CPIH'!S$17="-","-",'3j PAAC PAP'!$G$8*('3g CPIH'!S$17/'3g CPIH'!$G$17))</f>
        <v>15.427037769080234</v>
      </c>
      <c r="X166" s="27"/>
      <c r="Y166" s="35">
        <f>IF('3g CPIH'!U$17="-","-",'3j PAAC PAP'!$G$8*('3g CPIH'!U$17/'3g CPIH'!$G$17))</f>
        <v>16.207132093933463</v>
      </c>
      <c r="Z166" s="35" t="str">
        <f>IF('3g CPIH'!V$17="-","-",'3j PAAC PAP'!$G$8*('3g CPIH'!V$17/'3g CPIH'!$G$17))</f>
        <v>-</v>
      </c>
      <c r="AA166" s="35" t="str">
        <f>IF('3g CPIH'!W$17="-","-",'3j PAAC PAP'!$G$8*('3g CPIH'!W$17/'3g CPIH'!$G$17))</f>
        <v>-</v>
      </c>
      <c r="AB166" s="35" t="str">
        <f>IF('3g CPIH'!X$17="-","-",'3j PAAC PAP'!$G$8*('3g CPIH'!X$17/'3g CPIH'!$G$17))</f>
        <v>-</v>
      </c>
      <c r="AC166" s="35" t="str">
        <f>IF('3g CPIH'!Y$17="-","-",'3j PAAC PAP'!$G$8*('3g CPIH'!Y$17/'3g CPIH'!$G$17))</f>
        <v>-</v>
      </c>
      <c r="AD166" s="25"/>
    </row>
    <row r="167" spans="1:30" s="26" customFormat="1" ht="11.25" x14ac:dyDescent="0.15">
      <c r="A167" s="207"/>
      <c r="B167" s="123" t="s">
        <v>248</v>
      </c>
      <c r="C167" s="123" t="s">
        <v>188</v>
      </c>
      <c r="D167" s="121" t="s">
        <v>127</v>
      </c>
      <c r="E167" s="160"/>
      <c r="F167" s="27"/>
      <c r="G167" s="35">
        <f>IF(G159="-","-",SUM(G159:G165)*'3j PAAC PAP'!$G$26)</f>
        <v>26.827251992211981</v>
      </c>
      <c r="H167" s="35">
        <f>IF(H159="-","-",SUM(H159:H165)*'3j PAAC PAP'!$G$26)</f>
        <v>25.720937963623044</v>
      </c>
      <c r="I167" s="35">
        <f>IF(I159="-","-",SUM(I159:I165)*'3j PAAC PAP'!$G$26)</f>
        <v>26.695525004069076</v>
      </c>
      <c r="J167" s="35">
        <f>IF(J159="-","-",SUM(J159:J165)*'3j PAAC PAP'!$G$26)</f>
        <v>26.185031693732483</v>
      </c>
      <c r="K167" s="35">
        <f>IF(K159="-","-",SUM(K159:K165)*'3j PAAC PAP'!$G$26)</f>
        <v>27.738745582693888</v>
      </c>
      <c r="L167" s="35">
        <f>IF(L159="-","-",SUM(L159:L165)*'3j PAAC PAP'!$G$26)</f>
        <v>27.396912309248304</v>
      </c>
      <c r="M167" s="35">
        <f>IF(M159="-","-",SUM(M159:M165)*'3j PAAC PAP'!$G$26)</f>
        <v>29.860562867033437</v>
      </c>
      <c r="N167" s="35">
        <f>IF(N159="-","-",SUM(N159:N165)*'3j PAAC PAP'!$G$26)</f>
        <v>31.392863084907358</v>
      </c>
      <c r="O167" s="27"/>
      <c r="P167" s="35">
        <f>IF(P159="-","-",SUM(P159:P165)*'3j PAAC PAP'!$G$26)</f>
        <v>31.392863084907358</v>
      </c>
      <c r="Q167" s="35">
        <f>IF(Q159="-","-",SUM(Q159:Q165)*'3j PAAC PAP'!$G$26)</f>
        <v>34.839264852283087</v>
      </c>
      <c r="R167" s="35">
        <f>IF(R159="-","-",SUM(R159:R165)*'3j PAAC PAP'!$G$26)</f>
        <v>33.672587841874481</v>
      </c>
      <c r="S167" s="35">
        <f>IF(S159="-","-",SUM(S159:S165)*'3j PAAC PAP'!$G$26)</f>
        <v>33.71459328191456</v>
      </c>
      <c r="T167" s="35">
        <f>IF(T159="-","-",SUM(T159:T165)*'3j PAAC PAP'!$G$26)</f>
        <v>32.658723753246335</v>
      </c>
      <c r="U167" s="35">
        <f>IF(U159="-","-",SUM(U159:U165)*'3j PAAC PAP'!$G$26)</f>
        <v>35.485640389054893</v>
      </c>
      <c r="V167" s="35">
        <f>IF(V159="-","-",SUM(V159:V165)*'3j PAAC PAP'!$G$26)</f>
        <v>38.531524052826754</v>
      </c>
      <c r="W167" s="35">
        <f>IF(W159="-","-",SUM(W159:W165)*'3j PAAC PAP'!$G$26)</f>
        <v>55.740211290516854</v>
      </c>
      <c r="X167" s="27"/>
      <c r="Y167" s="35">
        <f>IF(Y159="-","-",SUM(Y159:Y165)*'3j PAAC PAP'!$G$26)</f>
        <v>95.315620444317716</v>
      </c>
      <c r="Z167" s="35" t="str">
        <f>IF(Z159="-","-",SUM(Z159:Z165)*'3j PAAC PAP'!$G$26)</f>
        <v>-</v>
      </c>
      <c r="AA167" s="35" t="str">
        <f>IF(AA159="-","-",SUM(AA159:AA165)*'3j PAAC PAP'!$G$26)</f>
        <v>-</v>
      </c>
      <c r="AB167" s="35" t="str">
        <f>IF(AB159="-","-",SUM(AB159:AB165)*'3j PAAC PAP'!$G$26)</f>
        <v>-</v>
      </c>
      <c r="AC167" s="35" t="str">
        <f>IF(AC159="-","-",SUM(AC159:AC165)*'3j PAAC PAP'!$G$26)</f>
        <v>-</v>
      </c>
      <c r="AD167" s="25"/>
    </row>
    <row r="168" spans="1:30" s="26" customFormat="1" ht="11.25" x14ac:dyDescent="0.15">
      <c r="A168" s="207"/>
      <c r="B168" s="123" t="s">
        <v>189</v>
      </c>
      <c r="C168" s="123" t="s">
        <v>250</v>
      </c>
      <c r="D168" s="121" t="s">
        <v>127</v>
      </c>
      <c r="E168" s="160"/>
      <c r="F168" s="27"/>
      <c r="G168" s="35">
        <f>IF(G159="-","-",SUM(G159:G167)*'3k EBIT'!$E$8)</f>
        <v>9.6894302322564947</v>
      </c>
      <c r="H168" s="35">
        <f>IF(H159="-","-",SUM(H159:H167)*'3k EBIT'!$E$8)</f>
        <v>9.3011060144131612</v>
      </c>
      <c r="I168" s="35">
        <f>IF(I159="-","-",SUM(I159:I167)*'3k EBIT'!$E$8)</f>
        <v>9.6444335620683521</v>
      </c>
      <c r="J168" s="35">
        <f>IF(J159="-","-",SUM(J159:J167)*'3k EBIT'!$E$8)</f>
        <v>9.4665693016096171</v>
      </c>
      <c r="K168" s="35">
        <f>IF(K159="-","-",SUM(K159:K167)*'3k EBIT'!$E$8)</f>
        <v>10.015791764644428</v>
      </c>
      <c r="L168" s="35">
        <f>IF(L159="-","-",SUM(L159:L167)*'3k EBIT'!$E$8)</f>
        <v>9.8990313066528337</v>
      </c>
      <c r="M168" s="35">
        <f>IF(M159="-","-",SUM(M159:M167)*'3k EBIT'!$E$8)</f>
        <v>10.76885812402635</v>
      </c>
      <c r="N168" s="35">
        <f>IF(N159="-","-",SUM(N159:N167)*'3k EBIT'!$E$8)</f>
        <v>11.309772656347963</v>
      </c>
      <c r="O168" s="27"/>
      <c r="P168" s="35">
        <f>IF(P159="-","-",SUM(P159:P167)*'3k EBIT'!$E$8)</f>
        <v>11.309772656347963</v>
      </c>
      <c r="Q168" s="35">
        <f>IF(Q159="-","-",SUM(Q159:Q167)*'3k EBIT'!$E$8)</f>
        <v>12.524233562252657</v>
      </c>
      <c r="R168" s="35">
        <f>IF(R159="-","-",SUM(R159:R167)*'3k EBIT'!$E$8)</f>
        <v>12.116256061178367</v>
      </c>
      <c r="S168" s="35">
        <f>IF(S159="-","-",SUM(S159:S167)*'3k EBIT'!$E$8)</f>
        <v>12.132583041959075</v>
      </c>
      <c r="T168" s="35">
        <f>IF(T159="-","-",SUM(T159:T167)*'3k EBIT'!$E$8)</f>
        <v>11.762249461565981</v>
      </c>
      <c r="U168" s="35">
        <f>IF(U159="-","-",SUM(U159:U167)*'3k EBIT'!$E$8)</f>
        <v>12.757411890353067</v>
      </c>
      <c r="V168" s="35">
        <f>IF(V159="-","-",SUM(V159:V167)*'3k EBIT'!$E$8)</f>
        <v>13.833183413930591</v>
      </c>
      <c r="W168" s="35">
        <f>IF(W159="-","-",SUM(W159:W167)*'3k EBIT'!$E$8)</f>
        <v>19.890257472775239</v>
      </c>
      <c r="X168" s="27"/>
      <c r="Y168" s="35">
        <f>IF(Y159="-","-",SUM(Y159:Y167)*'3k EBIT'!$E$8)</f>
        <v>33.815258119316574</v>
      </c>
      <c r="Z168" s="35" t="str">
        <f>IF(Z159="-","-",SUM(Z159:Z167)*'3k EBIT'!$E$8)</f>
        <v>-</v>
      </c>
      <c r="AA168" s="35" t="str">
        <f>IF(AA159="-","-",SUM(AA159:AA167)*'3k EBIT'!$E$8)</f>
        <v>-</v>
      </c>
      <c r="AB168" s="35" t="str">
        <f>IF(AB159="-","-",SUM(AB159:AB167)*'3k EBIT'!$E$8)</f>
        <v>-</v>
      </c>
      <c r="AC168" s="35" t="str">
        <f>IF(AC159="-","-",SUM(AC159:AC167)*'3k EBIT'!$E$8)</f>
        <v>-</v>
      </c>
      <c r="AD168" s="25"/>
    </row>
    <row r="169" spans="1:30" s="26" customFormat="1" ht="11.25" customHeight="1" x14ac:dyDescent="0.15">
      <c r="A169" s="207"/>
      <c r="B169" s="123" t="s">
        <v>251</v>
      </c>
      <c r="C169" s="124" t="s">
        <v>252</v>
      </c>
      <c r="D169" s="121" t="s">
        <v>127</v>
      </c>
      <c r="E169" s="116"/>
      <c r="F169" s="27"/>
      <c r="G169" s="35">
        <f>IF(G159="-","-",SUM(G159:G162,G164:G168)*'3l HAP'!$E$9)</f>
        <v>5.651713731411629</v>
      </c>
      <c r="H169" s="35">
        <f>IF(H159="-","-",SUM(H159:H162,H164:H168)*'3l HAP'!$E$9)</f>
        <v>5.3415257268581726</v>
      </c>
      <c r="I169" s="35">
        <f>IF(I159="-","-",SUM(I159:I162,I164:I168)*'3l HAP'!$E$9)</f>
        <v>5.3821074256471357</v>
      </c>
      <c r="J169" s="35">
        <f>IF(J159="-","-",SUM(J159:J162,J164:J168)*'3l HAP'!$E$9)</f>
        <v>5.2532876577610157</v>
      </c>
      <c r="K169" s="35">
        <f>IF(K159="-","-",SUM(K159:K162,K164:K168)*'3l HAP'!$E$9)</f>
        <v>5.8915089516451733</v>
      </c>
      <c r="L169" s="35">
        <f>IF(L159="-","-",SUM(L159:L162,L164:L168)*'3l HAP'!$E$9)</f>
        <v>5.7884044346600199</v>
      </c>
      <c r="M169" s="35">
        <f>IF(M159="-","-",SUM(M159:M162,M164:M168)*'3l HAP'!$E$9)</f>
        <v>6.4619246586017391</v>
      </c>
      <c r="N169" s="35">
        <f>IF(N159="-","-",SUM(N159:N162,N164:N168)*'3l HAP'!$E$9)</f>
        <v>6.8845279048219297</v>
      </c>
      <c r="O169" s="27"/>
      <c r="P169" s="35">
        <f>IF(P159="-","-",SUM(P159:P162,P164:P168)*'3l HAP'!$E$9)</f>
        <v>6.8845279048219297</v>
      </c>
      <c r="Q169" s="35">
        <f>IF(Q159="-","-",SUM(Q159:Q162,Q164:Q168)*'3l HAP'!$E$9)</f>
        <v>7.7292523916456286</v>
      </c>
      <c r="R169" s="35">
        <f>IF(R159="-","-",SUM(R159:R162,R164:R168)*'3l HAP'!$E$9)</f>
        <v>7.3916329249581167</v>
      </c>
      <c r="S169" s="35">
        <f>IF(S159="-","-",SUM(S159:S162,S164:S168)*'3l HAP'!$E$9)</f>
        <v>7.401694831056588</v>
      </c>
      <c r="T169" s="35">
        <f>IF(T159="-","-",SUM(T159:T162,T164:T168)*'3l HAP'!$E$9)</f>
        <v>7.0690275751204634</v>
      </c>
      <c r="U169" s="35">
        <f>IF(U159="-","-",SUM(U159:U162,U164:U168)*'3l HAP'!$E$9)</f>
        <v>7.7604233499353548</v>
      </c>
      <c r="V169" s="35">
        <f>IF(V159="-","-",SUM(V159:V162,V164:V168)*'3l HAP'!$E$9)</f>
        <v>8.5891205320919859</v>
      </c>
      <c r="W169" s="35">
        <f>IF(W159="-","-",SUM(W159:W162,W164:W168)*'3l HAP'!$E$9)</f>
        <v>12.44337090711339</v>
      </c>
      <c r="X169" s="27"/>
      <c r="Y169" s="35">
        <f>IF(Y159="-","-",SUM(Y159:Y162,Y164:Y168)*'3l HAP'!$E$9)</f>
        <v>23.096227293659613</v>
      </c>
      <c r="Z169" s="35" t="str">
        <f>IF(Z159="-","-",SUM(Z159:Z162,Z164:Z168)*'3l HAP'!$E$9)</f>
        <v>-</v>
      </c>
      <c r="AA169" s="35" t="str">
        <f>IF(AA159="-","-",SUM(AA159:AA162,AA164:AA168)*'3l HAP'!$E$9)</f>
        <v>-</v>
      </c>
      <c r="AB169" s="35" t="str">
        <f>IF(AB159="-","-",SUM(AB159:AB162,AB164:AB168)*'3l HAP'!$E$9)</f>
        <v>-</v>
      </c>
      <c r="AC169" s="35" t="str">
        <f>IF(AC159="-","-",SUM(AC159:AC162,AC164:AC168)*'3l HAP'!$E$9)</f>
        <v>-</v>
      </c>
      <c r="AD169" s="25"/>
    </row>
    <row r="170" spans="1:30" s="26" customFormat="1" ht="11.25" customHeight="1" x14ac:dyDescent="0.15">
      <c r="A170" s="207"/>
      <c r="B170" s="123" t="s">
        <v>253</v>
      </c>
      <c r="C170" s="159" t="str">
        <f>B170&amp;"_"&amp;D170</f>
        <v>Total_Southern Scotland</v>
      </c>
      <c r="D170" s="121" t="s">
        <v>127</v>
      </c>
      <c r="E170" s="75"/>
      <c r="F170" s="27"/>
      <c r="G170" s="35">
        <f t="shared" ref="G170:N170" si="36">IF(G159="-","-",SUM(G159:G169))</f>
        <v>515.62151531107077</v>
      </c>
      <c r="H170" s="35">
        <f t="shared" si="36"/>
        <v>494.87321901993516</v>
      </c>
      <c r="I170" s="35">
        <f t="shared" si="36"/>
        <v>512.98366418414014</v>
      </c>
      <c r="J170" s="35">
        <f t="shared" si="36"/>
        <v>503.49357141670322</v>
      </c>
      <c r="K170" s="35">
        <f t="shared" si="36"/>
        <v>533.0382261935938</v>
      </c>
      <c r="L170" s="35">
        <f t="shared" si="36"/>
        <v>526.78983695221928</v>
      </c>
      <c r="M170" s="35">
        <f t="shared" si="36"/>
        <v>573.24369707560368</v>
      </c>
      <c r="N170" s="35">
        <f t="shared" si="36"/>
        <v>602.13547447422036</v>
      </c>
      <c r="O170" s="27"/>
      <c r="P170" s="35">
        <f t="shared" ref="P170:W170" si="37">IF(P159="-","-",SUM(P159:P169))</f>
        <v>602.13547447422036</v>
      </c>
      <c r="Q170" s="35">
        <f t="shared" si="37"/>
        <v>666.89916760676169</v>
      </c>
      <c r="R170" s="35">
        <f t="shared" si="37"/>
        <v>645.08905695280146</v>
      </c>
      <c r="S170" s="35">
        <f t="shared" si="37"/>
        <v>645.95843328188982</v>
      </c>
      <c r="T170" s="35">
        <f t="shared" si="37"/>
        <v>626.13453300353797</v>
      </c>
      <c r="U170" s="35">
        <f t="shared" si="37"/>
        <v>679.20287708007913</v>
      </c>
      <c r="V170" s="35">
        <f t="shared" si="37"/>
        <v>736.65110474789117</v>
      </c>
      <c r="W170" s="35">
        <f t="shared" si="37"/>
        <v>1059.2985949626664</v>
      </c>
      <c r="X170" s="27"/>
      <c r="Y170" s="35">
        <f t="shared" ref="Y170:AC170" si="38">IF(Y159="-","-",SUM(Y159:Y169))</f>
        <v>1802.845919495823</v>
      </c>
      <c r="Z170" s="35" t="str">
        <f t="shared" si="38"/>
        <v>-</v>
      </c>
      <c r="AA170" s="35" t="str">
        <f t="shared" si="38"/>
        <v>-</v>
      </c>
      <c r="AB170" s="35" t="str">
        <f t="shared" si="38"/>
        <v>-</v>
      </c>
      <c r="AC170" s="35" t="str">
        <f t="shared" si="38"/>
        <v>-</v>
      </c>
      <c r="AD170" s="25"/>
    </row>
    <row r="171" spans="1:30" s="26" customFormat="1" ht="11.25" customHeight="1" x14ac:dyDescent="0.15">
      <c r="A171" s="207"/>
      <c r="B171" s="120" t="s">
        <v>244</v>
      </c>
      <c r="C171" s="157" t="s">
        <v>180</v>
      </c>
      <c r="D171" s="122" t="s">
        <v>125</v>
      </c>
      <c r="E171" s="119"/>
      <c r="F171" s="27"/>
      <c r="G171" s="117">
        <f>IF('3a DF'!H132="-","-",'3a DF'!H132)</f>
        <v>191.01562176589815</v>
      </c>
      <c r="H171" s="117">
        <f>'3a DF'!I132</f>
        <v>171.12562176589816</v>
      </c>
      <c r="I171" s="117">
        <f>'3a DF'!J132</f>
        <v>157.05754921906725</v>
      </c>
      <c r="J171" s="117">
        <f>'3a DF'!K132</f>
        <v>148.47931352046169</v>
      </c>
      <c r="K171" s="117">
        <f>'3a DF'!L132</f>
        <v>180.2674515352104</v>
      </c>
      <c r="L171" s="117">
        <f>'3a DF'!M132</f>
        <v>172.49333222255791</v>
      </c>
      <c r="M171" s="117">
        <f>'3a DF'!N132</f>
        <v>186.60294213654663</v>
      </c>
      <c r="N171" s="117">
        <f>'3a DF'!O132</f>
        <v>203.80657091711066</v>
      </c>
      <c r="O171" s="27"/>
      <c r="P171" s="117">
        <f>'3a DF'!Q132</f>
        <v>203.80657091711066</v>
      </c>
      <c r="Q171" s="117">
        <f>'3a DF'!R132</f>
        <v>239.45572836428278</v>
      </c>
      <c r="R171" s="117">
        <f>'3a DF'!S132</f>
        <v>215.40769167573828</v>
      </c>
      <c r="S171" s="117">
        <f>'3a DF'!T132</f>
        <v>205.99735626102105</v>
      </c>
      <c r="T171" s="117">
        <f>'3a DF'!U132</f>
        <v>181.36692628270745</v>
      </c>
      <c r="U171" s="117">
        <f>'3a DF'!V132</f>
        <v>215.17822716757681</v>
      </c>
      <c r="V171" s="117">
        <f>'3a DF'!W132</f>
        <v>271.69064532213969</v>
      </c>
      <c r="W171" s="117">
        <f>'3a DF'!X132</f>
        <v>507.72031310874917</v>
      </c>
      <c r="X171" s="27"/>
      <c r="Y171" s="117">
        <f>'3a DF'!Z132</f>
        <v>1132.4283198612504</v>
      </c>
      <c r="Z171" s="117" t="str">
        <f>'3a DF'!AA132</f>
        <v>-</v>
      </c>
      <c r="AA171" s="117" t="str">
        <f>'3a DF'!AB132</f>
        <v>-</v>
      </c>
      <c r="AB171" s="117" t="str">
        <f>'3a DF'!AC132</f>
        <v>-</v>
      </c>
      <c r="AC171" s="117" t="str">
        <f>'3a DF'!AD132</f>
        <v>-</v>
      </c>
      <c r="AD171" s="25"/>
    </row>
    <row r="172" spans="1:30" s="26" customFormat="1" ht="11.25" customHeight="1" x14ac:dyDescent="0.15">
      <c r="A172" s="207"/>
      <c r="B172" s="120" t="s">
        <v>244</v>
      </c>
      <c r="C172" s="157" t="s">
        <v>181</v>
      </c>
      <c r="D172" s="122" t="s">
        <v>125</v>
      </c>
      <c r="E172" s="119"/>
      <c r="F172" s="27"/>
      <c r="G172" s="117">
        <f>IF('3b CM'!G27="-","-",'3b CM'!G27)</f>
        <v>5.6072589909823813E-2</v>
      </c>
      <c r="H172" s="117">
        <f>'3b CM'!H27</f>
        <v>8.4108884864735722E-2</v>
      </c>
      <c r="I172" s="117">
        <f>'3b CM'!I27</f>
        <v>0.26484973505339465</v>
      </c>
      <c r="J172" s="117">
        <f>'3b CM'!J27</f>
        <v>0.26933898970721293</v>
      </c>
      <c r="K172" s="117">
        <f>'3b CM'!K27</f>
        <v>3.459334383329669</v>
      </c>
      <c r="L172" s="117">
        <f>'3b CM'!L27</f>
        <v>3.3559039108443711</v>
      </c>
      <c r="M172" s="117">
        <f>'3b CM'!M27</f>
        <v>11.38196650616657</v>
      </c>
      <c r="N172" s="117">
        <f>'3b CM'!N27</f>
        <v>10.820021119555937</v>
      </c>
      <c r="O172" s="27"/>
      <c r="P172" s="117">
        <f>'3b CM'!P27</f>
        <v>10.820021119555937</v>
      </c>
      <c r="Q172" s="117">
        <f>'3b CM'!Q27</f>
        <v>14.328685699058877</v>
      </c>
      <c r="R172" s="117">
        <f>'3b CM'!R27</f>
        <v>14.185156414919366</v>
      </c>
      <c r="S172" s="117">
        <f>'3b CM'!S27</f>
        <v>16.817862047615261</v>
      </c>
      <c r="T172" s="117">
        <f>'3b CM'!T27</f>
        <v>17.877519256298584</v>
      </c>
      <c r="U172" s="117">
        <f>'3b CM'!U27</f>
        <v>13.501244945734562</v>
      </c>
      <c r="V172" s="117">
        <f>'3b CM'!V27</f>
        <v>13.924125614936395</v>
      </c>
      <c r="W172" s="117">
        <f>'3b CM'!W27</f>
        <v>8.8200398641774385</v>
      </c>
      <c r="X172" s="27"/>
      <c r="Y172" s="117">
        <f>'3b CM'!Y27</f>
        <v>11.114868673639029</v>
      </c>
      <c r="Z172" s="117" t="str">
        <f>'3b CM'!Z27</f>
        <v>-</v>
      </c>
      <c r="AA172" s="117" t="str">
        <f>'3b CM'!AA27</f>
        <v>-</v>
      </c>
      <c r="AB172" s="117" t="str">
        <f>'3b CM'!AB27</f>
        <v>-</v>
      </c>
      <c r="AC172" s="117" t="str">
        <f>'3b CM'!AC27</f>
        <v>-</v>
      </c>
      <c r="AD172" s="25"/>
    </row>
    <row r="173" spans="1:30" s="26" customFormat="1" ht="11.25" customHeight="1" x14ac:dyDescent="0.15">
      <c r="A173" s="207"/>
      <c r="B173" s="120" t="s">
        <v>245</v>
      </c>
      <c r="C173" s="157" t="s">
        <v>182</v>
      </c>
      <c r="D173" s="122" t="s">
        <v>125</v>
      </c>
      <c r="E173" s="119"/>
      <c r="F173" s="27"/>
      <c r="G173" s="117" t="str">
        <f>IF('3c AA'!J40="-","-",'3c AA'!J40)</f>
        <v>-</v>
      </c>
      <c r="H173" s="117" t="str">
        <f>IF('3c AA'!K40="-","-",'3c AA'!K40)</f>
        <v>-</v>
      </c>
      <c r="I173" s="117" t="str">
        <f>IF('3c AA'!L40="-","-",'3c AA'!L40)</f>
        <v>-</v>
      </c>
      <c r="J173" s="117" t="str">
        <f>IF('3c AA'!M40="-","-",'3c AA'!M40)</f>
        <v>-</v>
      </c>
      <c r="K173" s="117" t="str">
        <f>IF('3c AA'!N40="-","-",'3c AA'!N40)</f>
        <v>-</v>
      </c>
      <c r="L173" s="117" t="str">
        <f>IF('3c AA'!O40="-","-",'3c AA'!O40)</f>
        <v>-</v>
      </c>
      <c r="M173" s="117" t="str">
        <f>IF('3c AA'!P40="-","-",'3c AA'!P40)</f>
        <v>-</v>
      </c>
      <c r="N173" s="117" t="str">
        <f>IF('3c AA'!Q40="-","-",'3c AA'!Q40)</f>
        <v>-</v>
      </c>
      <c r="O173" s="27"/>
      <c r="P173" s="117" t="str">
        <f>IF('3c AA'!S40="-","-",'3c AA'!S40)</f>
        <v>-</v>
      </c>
      <c r="Q173" s="117" t="str">
        <f>IF('3c AA'!T40="-","-",'3c AA'!T40)</f>
        <v>-</v>
      </c>
      <c r="R173" s="117" t="str">
        <f>IF('3c AA'!U40="-","-",'3c AA'!U40)</f>
        <v>-</v>
      </c>
      <c r="S173" s="117" t="str">
        <f>IF('3c AA'!V40="-","-",'3c AA'!V40)</f>
        <v>-</v>
      </c>
      <c r="T173" s="117">
        <f>IF('3c AA'!W40="-","-",'3c AA'!W40)</f>
        <v>4.514392127949665</v>
      </c>
      <c r="U173" s="117">
        <f>IF('3c AA'!X40="-","-",'3c AA'!X40)</f>
        <v>9.9756950960531068</v>
      </c>
      <c r="V173" s="117">
        <f>IF('3c AA'!Y40="-","-",'3c AA'!Y40)</f>
        <v>4.43</v>
      </c>
      <c r="W173" s="117" t="str">
        <f>IF('3c AA'!Z40="-","-",'3c AA'!Z40)</f>
        <v>-</v>
      </c>
      <c r="X173" s="27"/>
      <c r="Y173" s="117">
        <f>IF('3c AA'!AB40="-","-",'3c AA'!AB40)</f>
        <v>20.431840610363274</v>
      </c>
      <c r="Z173" s="117" t="str">
        <f>IF('3c AA'!AC40="-","-",'3c AA'!AC40)</f>
        <v>-</v>
      </c>
      <c r="AA173" s="117" t="str">
        <f>IF('3c AA'!AD40="-","-",'3c AA'!AD40)</f>
        <v>-</v>
      </c>
      <c r="AB173" s="117" t="str">
        <f>IF('3c AA'!AE40="-","-",'3c AA'!AE40)</f>
        <v>-</v>
      </c>
      <c r="AC173" s="117" t="str">
        <f>IF('3c AA'!AF40="-","-",'3c AA'!AF40)</f>
        <v>-</v>
      </c>
      <c r="AD173" s="25"/>
    </row>
    <row r="174" spans="1:30" s="26" customFormat="1" ht="11.25" customHeight="1" x14ac:dyDescent="0.15">
      <c r="A174" s="207"/>
      <c r="B174" s="120" t="s">
        <v>246</v>
      </c>
      <c r="C174" s="157" t="s">
        <v>183</v>
      </c>
      <c r="D174" s="122" t="s">
        <v>125</v>
      </c>
      <c r="E174" s="119"/>
      <c r="F174" s="27"/>
      <c r="G174" s="117">
        <f>IF('3d PC'!G28="-","-",'3d PC'!G28)</f>
        <v>68.561535547115341</v>
      </c>
      <c r="H174" s="117">
        <f>'3d PC'!H28</f>
        <v>68.541356014491441</v>
      </c>
      <c r="I174" s="117">
        <f>'3d PC'!I28</f>
        <v>83.610526084658687</v>
      </c>
      <c r="J174" s="117">
        <f>'3d PC'!J28</f>
        <v>83.533501738419957</v>
      </c>
      <c r="K174" s="117">
        <f>'3d PC'!K28</f>
        <v>88.913467115883748</v>
      </c>
      <c r="L174" s="117">
        <f>'3d PC'!L28</f>
        <v>89.228300262933061</v>
      </c>
      <c r="M174" s="117">
        <f>'3d PC'!M28</f>
        <v>103.1975772857277</v>
      </c>
      <c r="N174" s="117">
        <f>'3d PC'!N28</f>
        <v>103.26692366239108</v>
      </c>
      <c r="O174" s="27"/>
      <c r="P174" s="117">
        <f>'3d PC'!P28</f>
        <v>103.26692366239108</v>
      </c>
      <c r="Q174" s="117">
        <f>'3d PC'!Q28</f>
        <v>110.39865962258104</v>
      </c>
      <c r="R174" s="117">
        <f>'3d PC'!R28</f>
        <v>111.70578352345682</v>
      </c>
      <c r="S174" s="117">
        <f>'3d PC'!S28</f>
        <v>114.90052002495398</v>
      </c>
      <c r="T174" s="117">
        <f>'3d PC'!T28</f>
        <v>114.42647410138612</v>
      </c>
      <c r="U174" s="117">
        <f>'3d PC'!U28</f>
        <v>121.06777152784824</v>
      </c>
      <c r="V174" s="117">
        <f>'3d PC'!V28</f>
        <v>120.48357221108611</v>
      </c>
      <c r="W174" s="117">
        <f>'3d PC'!W28</f>
        <v>126.59301454762269</v>
      </c>
      <c r="X174" s="27"/>
      <c r="Y174" s="117">
        <f>'3d PC'!Y28</f>
        <v>125.51105855929146</v>
      </c>
      <c r="Z174" s="117" t="str">
        <f>'3d PC'!Z28</f>
        <v>-</v>
      </c>
      <c r="AA174" s="117" t="str">
        <f>'3d PC'!AA28</f>
        <v>-</v>
      </c>
      <c r="AB174" s="117" t="str">
        <f>'3d PC'!AB28</f>
        <v>-</v>
      </c>
      <c r="AC174" s="117" t="str">
        <f>'3d PC'!AC28</f>
        <v>-</v>
      </c>
      <c r="AD174" s="25"/>
    </row>
    <row r="175" spans="1:30" s="26" customFormat="1" ht="11.25" customHeight="1" x14ac:dyDescent="0.15">
      <c r="A175" s="207"/>
      <c r="B175" s="120" t="s">
        <v>247</v>
      </c>
      <c r="C175" s="157" t="s">
        <v>184</v>
      </c>
      <c r="D175" s="122" t="s">
        <v>125</v>
      </c>
      <c r="E175" s="119"/>
      <c r="F175" s="27"/>
      <c r="G175" s="117">
        <f>IF('3e NC-Elec'!H42="-","-",'3e NC-Elec'!H42)</f>
        <v>148.83755254249516</v>
      </c>
      <c r="H175" s="117">
        <f>'3e NC-Elec'!I42</f>
        <v>149.58596648207978</v>
      </c>
      <c r="I175" s="117">
        <f>'3e NC-Elec'!J42</f>
        <v>178.77397635531861</v>
      </c>
      <c r="J175" s="117">
        <f>'3e NC-Elec'!K42</f>
        <v>178.21106816077142</v>
      </c>
      <c r="K175" s="117">
        <f>'3e NC-Elec'!L42</f>
        <v>169.86460557365865</v>
      </c>
      <c r="L175" s="117">
        <f>'3e NC-Elec'!M42</f>
        <v>170.76181475205237</v>
      </c>
      <c r="M175" s="117">
        <f>'3e NC-Elec'!N42</f>
        <v>155.43898208447044</v>
      </c>
      <c r="N175" s="117">
        <f>'3e NC-Elec'!O42</f>
        <v>155.04840246901301</v>
      </c>
      <c r="O175" s="27"/>
      <c r="P175" s="117">
        <f>'3e NC-Elec'!Q42</f>
        <v>155.04840246901301</v>
      </c>
      <c r="Q175" s="117">
        <f>'3e NC-Elec'!R42</f>
        <v>154.32708952990532</v>
      </c>
      <c r="R175" s="117">
        <f>'3e NC-Elec'!S42</f>
        <v>155.68171664214671</v>
      </c>
      <c r="S175" s="117">
        <f>'3e NC-Elec'!T42</f>
        <v>164.73860302391074</v>
      </c>
      <c r="T175" s="117">
        <f>'3e NC-Elec'!U42</f>
        <v>168.02581593101917</v>
      </c>
      <c r="U175" s="117">
        <f>'3e NC-Elec'!V42</f>
        <v>169.61393814062509</v>
      </c>
      <c r="V175" s="117">
        <f>'3e NC-Elec'!W42</f>
        <v>169.77779074667174</v>
      </c>
      <c r="W175" s="117">
        <f>'3e NC-Elec'!X42</f>
        <v>213.21345077131863</v>
      </c>
      <c r="X175" s="27"/>
      <c r="Y175" s="117">
        <f>'3e NC-Elec'!Z42</f>
        <v>218.43167122529059</v>
      </c>
      <c r="Z175" s="117" t="str">
        <f>'3e NC-Elec'!AA42</f>
        <v>-</v>
      </c>
      <c r="AA175" s="117" t="str">
        <f>'3e NC-Elec'!AB42</f>
        <v>-</v>
      </c>
      <c r="AB175" s="117" t="str">
        <f>'3e NC-Elec'!AC42</f>
        <v>-</v>
      </c>
      <c r="AC175" s="117" t="str">
        <f>'3e NC-Elec'!AD42</f>
        <v>-</v>
      </c>
      <c r="AD175" s="25"/>
    </row>
    <row r="176" spans="1:30" s="26" customFormat="1" ht="11.25" customHeight="1" x14ac:dyDescent="0.15">
      <c r="A176" s="207"/>
      <c r="B176" s="120" t="s">
        <v>248</v>
      </c>
      <c r="C176" s="157" t="s">
        <v>185</v>
      </c>
      <c r="D176" s="122" t="s">
        <v>125</v>
      </c>
      <c r="E176" s="119"/>
      <c r="F176" s="27"/>
      <c r="G176" s="117">
        <f>IF('3g CPIH'!C$17="-","-",'3h OC '!$E$8*('3g CPIH'!C$17/'3g CPIH'!$G$17))</f>
        <v>76.502677103718199</v>
      </c>
      <c r="H176" s="117">
        <f>IF('3g CPIH'!D$17="-","-",'3h OC '!$E$8*('3g CPIH'!D$17/'3g CPIH'!$G$17))</f>
        <v>76.655835616438353</v>
      </c>
      <c r="I176" s="117">
        <f>IF('3g CPIH'!E$17="-","-",'3h OC '!$E$8*('3g CPIH'!E$17/'3g CPIH'!$G$17))</f>
        <v>76.885573385518597</v>
      </c>
      <c r="J176" s="117">
        <f>IF('3g CPIH'!F$17="-","-",'3h OC '!$E$8*('3g CPIH'!F$17/'3g CPIH'!$G$17))</f>
        <v>77.345048923679059</v>
      </c>
      <c r="K176" s="117">
        <f>IF('3g CPIH'!G$17="-","-",'3h OC '!$E$8*('3g CPIH'!G$17/'3g CPIH'!$G$17))</f>
        <v>78.263999999999996</v>
      </c>
      <c r="L176" s="117">
        <f>IF('3g CPIH'!H$17="-","-",'3h OC '!$E$8*('3g CPIH'!H$17/'3g CPIH'!$G$17))</f>
        <v>79.259530332681024</v>
      </c>
      <c r="M176" s="117">
        <f>IF('3g CPIH'!I$17="-","-",'3h OC '!$E$8*('3g CPIH'!I$17/'3g CPIH'!$G$17))</f>
        <v>80.408219178082177</v>
      </c>
      <c r="N176" s="117">
        <f>IF('3g CPIH'!J$17="-","-",'3h OC '!$E$8*('3g CPIH'!J$17/'3g CPIH'!$G$17))</f>
        <v>81.097432485322898</v>
      </c>
      <c r="O176" s="27"/>
      <c r="P176" s="117">
        <f>IF('3g CPIH'!L$17="-","-",'3h OC '!$E$8*('3g CPIH'!L$17/'3g CPIH'!$G$17))</f>
        <v>81.097432485322898</v>
      </c>
      <c r="Q176" s="117">
        <f>IF('3g CPIH'!M$17="-","-",'3h OC '!$E$8*('3g CPIH'!M$17/'3g CPIH'!$G$17))</f>
        <v>82.016383561643835</v>
      </c>
      <c r="R176" s="117">
        <f>IF('3g CPIH'!N$17="-","-",'3h OC '!$E$8*('3g CPIH'!N$17/'3g CPIH'!$G$17))</f>
        <v>82.62901761252445</v>
      </c>
      <c r="S176" s="117">
        <f>IF('3g CPIH'!O$17="-","-",'3h OC '!$E$8*('3g CPIH'!O$17/'3g CPIH'!$G$17))</f>
        <v>83.088493150684926</v>
      </c>
      <c r="T176" s="117">
        <f>IF('3g CPIH'!P$17="-","-",'3h OC '!$E$8*('3g CPIH'!P$17/'3g CPIH'!$G$17))</f>
        <v>83.318230919765156</v>
      </c>
      <c r="U176" s="117">
        <f>IF('3g CPIH'!Q$17="-","-",'3h OC '!$E$8*('3g CPIH'!Q$17/'3g CPIH'!$G$17))</f>
        <v>83.777706457925632</v>
      </c>
      <c r="V176" s="117">
        <f>IF('3g CPIH'!R$17="-","-",'3h OC '!$E$8*('3g CPIH'!R$17/'3g CPIH'!$G$17))</f>
        <v>85.309291585127198</v>
      </c>
      <c r="W176" s="117">
        <f>IF('3g CPIH'!S$17="-","-",'3h OC '!$E$8*('3g CPIH'!S$17/'3g CPIH'!$G$17))</f>
        <v>87.836407045009793</v>
      </c>
      <c r="X176" s="27"/>
      <c r="Y176" s="117">
        <f>IF('3g CPIH'!U$17="-","-",'3h OC '!$E$8*('3g CPIH'!U$17/'3g CPIH'!$G$17))</f>
        <v>92.278003913894324</v>
      </c>
      <c r="Z176" s="117" t="str">
        <f>IF('3g CPIH'!V$17="-","-",'3h OC '!$E$8*('3g CPIH'!V$17/'3g CPIH'!$G$17))</f>
        <v>-</v>
      </c>
      <c r="AA176" s="117" t="str">
        <f>IF('3g CPIH'!W$17="-","-",'3h OC '!$E$8*('3g CPIH'!W$17/'3g CPIH'!$G$17))</f>
        <v>-</v>
      </c>
      <c r="AB176" s="117" t="str">
        <f>IF('3g CPIH'!X$17="-","-",'3h OC '!$E$8*('3g CPIH'!X$17/'3g CPIH'!$G$17))</f>
        <v>-</v>
      </c>
      <c r="AC176" s="117" t="str">
        <f>IF('3g CPIH'!Y$17="-","-",'3h OC '!$E$8*('3g CPIH'!Y$17/'3g CPIH'!$G$17))</f>
        <v>-</v>
      </c>
      <c r="AD176" s="25"/>
    </row>
    <row r="177" spans="1:30" s="26" customFormat="1" ht="11.25" customHeight="1" x14ac:dyDescent="0.15">
      <c r="A177" s="207"/>
      <c r="B177" s="120" t="s">
        <v>248</v>
      </c>
      <c r="C177" s="157" t="s">
        <v>186</v>
      </c>
      <c r="D177" s="122" t="s">
        <v>125</v>
      </c>
      <c r="E177" s="119"/>
      <c r="F177" s="27"/>
      <c r="G177" s="117" t="s">
        <v>249</v>
      </c>
      <c r="H177" s="117" t="s">
        <v>249</v>
      </c>
      <c r="I177" s="117" t="s">
        <v>249</v>
      </c>
      <c r="J177" s="117" t="s">
        <v>249</v>
      </c>
      <c r="K177" s="117">
        <f>IF('3i SMNCC'!G$50="-","-",'3i SMNCC'!G$50)</f>
        <v>0</v>
      </c>
      <c r="L177" s="117">
        <f>IF('3i SMNCC'!H$50="-","-",'3i SMNCC'!H$50)</f>
        <v>-0.18995111249132623</v>
      </c>
      <c r="M177" s="117">
        <f>IF('3i SMNCC'!I$50="-","-",'3i SMNCC'!I$50)</f>
        <v>2.3898870370752556</v>
      </c>
      <c r="N177" s="117">
        <f>IF('3i SMNCC'!J$50="-","-",'3i SMNCC'!J$50)</f>
        <v>11.485481460604181</v>
      </c>
      <c r="O177" s="27"/>
      <c r="P177" s="117">
        <f>IF('3i SMNCC'!L$50="-","-",'3i SMNCC'!L$50)</f>
        <v>11.485481460604181</v>
      </c>
      <c r="Q177" s="117">
        <f>IF('3i SMNCC'!M$50="-","-",'3i SMNCC'!M$50)</f>
        <v>13.905095596481768</v>
      </c>
      <c r="R177" s="117">
        <f>IF('3i SMNCC'!N$50="-","-",'3i SMNCC'!N$50)</f>
        <v>14.008016342776511</v>
      </c>
      <c r="S177" s="117">
        <f>IF('3i SMNCC'!O$50="-","-",'3i SMNCC'!O$50)</f>
        <v>16.592254432324484</v>
      </c>
      <c r="T177" s="117">
        <f>IF('3i SMNCC'!P$50="-","-",'3i SMNCC'!P$50)</f>
        <v>16.855736391237045</v>
      </c>
      <c r="U177" s="117">
        <f>IF('3i SMNCC'!Q$50="-","-",'3i SMNCC'!Q$50)</f>
        <v>16.48610584262476</v>
      </c>
      <c r="V177" s="117">
        <f>IF('3i SMNCC'!R$50="-","-",'3i SMNCC'!R$50)</f>
        <v>16.529685824397358</v>
      </c>
      <c r="W177" s="117">
        <f>IF('3i SMNCC'!S$50="-","-",'3i SMNCC'!S$50)</f>
        <v>15.149258026029946</v>
      </c>
      <c r="X177" s="27"/>
      <c r="Y177" s="117">
        <f>IF('3i SMNCC'!U$50="-","-",'3i SMNCC'!U$50)</f>
        <v>16.072618119862021</v>
      </c>
      <c r="Z177" s="117" t="str">
        <f>IF('3i SMNCC'!V$50="-","-",'3i SMNCC'!V$50)</f>
        <v>-</v>
      </c>
      <c r="AA177" s="117" t="str">
        <f>IF('3i SMNCC'!W$50="-","-",'3i SMNCC'!W$50)</f>
        <v>-</v>
      </c>
      <c r="AB177" s="117" t="str">
        <f>IF('3i SMNCC'!X$50="-","-",'3i SMNCC'!X$50)</f>
        <v>-</v>
      </c>
      <c r="AC177" s="117" t="str">
        <f>IF('3i SMNCC'!Y$50="-","-",'3i SMNCC'!Y$50)</f>
        <v>-</v>
      </c>
      <c r="AD177" s="25"/>
    </row>
    <row r="178" spans="1:30" s="26" customFormat="1" ht="12.6" customHeight="1" x14ac:dyDescent="0.15">
      <c r="A178" s="207"/>
      <c r="B178" s="120" t="s">
        <v>248</v>
      </c>
      <c r="C178" s="157" t="s">
        <v>187</v>
      </c>
      <c r="D178" s="122" t="s">
        <v>125</v>
      </c>
      <c r="E178" s="119"/>
      <c r="F178" s="27"/>
      <c r="G178" s="117">
        <f>IF('3g CPIH'!C$17="-","-",'3j PAAC PAP'!$G$8*('3g CPIH'!C$17/'3g CPIH'!$G$17))</f>
        <v>13.436452250489236</v>
      </c>
      <c r="H178" s="117">
        <f>IF('3g CPIH'!D$17="-","-",'3j PAAC PAP'!$G$8*('3g CPIH'!D$17/'3g CPIH'!$G$17))</f>
        <v>13.463352054794518</v>
      </c>
      <c r="I178" s="117">
        <f>IF('3g CPIH'!E$17="-","-",'3j PAAC PAP'!$G$8*('3g CPIH'!E$17/'3g CPIH'!$G$17))</f>
        <v>13.503701761252445</v>
      </c>
      <c r="J178" s="117">
        <f>IF('3g CPIH'!F$17="-","-",'3j PAAC PAP'!$G$8*('3g CPIH'!F$17/'3g CPIH'!$G$17))</f>
        <v>13.584401174168297</v>
      </c>
      <c r="K178" s="117">
        <f>IF('3g CPIH'!G$17="-","-",'3j PAAC PAP'!$G$8*('3g CPIH'!G$17/'3g CPIH'!$G$17))</f>
        <v>13.745799999999999</v>
      </c>
      <c r="L178" s="117">
        <f>IF('3g CPIH'!H$17="-","-",'3j PAAC PAP'!$G$8*('3g CPIH'!H$17/'3g CPIH'!$G$17))</f>
        <v>13.920648727984345</v>
      </c>
      <c r="M178" s="117">
        <f>IF('3g CPIH'!I$17="-","-",'3j PAAC PAP'!$G$8*('3g CPIH'!I$17/'3g CPIH'!$G$17))</f>
        <v>14.122397260273971</v>
      </c>
      <c r="N178" s="117">
        <f>IF('3g CPIH'!J$17="-","-",'3j PAAC PAP'!$G$8*('3g CPIH'!J$17/'3g CPIH'!$G$17))</f>
        <v>14.24344637964775</v>
      </c>
      <c r="O178" s="27"/>
      <c r="P178" s="117">
        <f>IF('3g CPIH'!L$17="-","-",'3j PAAC PAP'!$G$8*('3g CPIH'!L$17/'3g CPIH'!$G$17))</f>
        <v>14.24344637964775</v>
      </c>
      <c r="Q178" s="117">
        <f>IF('3g CPIH'!M$17="-","-",'3j PAAC PAP'!$G$8*('3g CPIH'!M$17/'3g CPIH'!$G$17))</f>
        <v>14.40484520547945</v>
      </c>
      <c r="R178" s="117">
        <f>IF('3g CPIH'!N$17="-","-",'3j PAAC PAP'!$G$8*('3g CPIH'!N$17/'3g CPIH'!$G$17))</f>
        <v>14.512444422700586</v>
      </c>
      <c r="S178" s="117">
        <f>IF('3g CPIH'!O$17="-","-",'3j PAAC PAP'!$G$8*('3g CPIH'!O$17/'3g CPIH'!$G$17))</f>
        <v>14.593143835616438</v>
      </c>
      <c r="T178" s="117">
        <f>IF('3g CPIH'!P$17="-","-",'3j PAAC PAP'!$G$8*('3g CPIH'!P$17/'3g CPIH'!$G$17))</f>
        <v>14.633493542074362</v>
      </c>
      <c r="U178" s="117">
        <f>IF('3g CPIH'!Q$17="-","-",'3j PAAC PAP'!$G$8*('3g CPIH'!Q$17/'3g CPIH'!$G$17))</f>
        <v>14.714192954990214</v>
      </c>
      <c r="V178" s="117">
        <f>IF('3g CPIH'!R$17="-","-",'3j PAAC PAP'!$G$8*('3g CPIH'!R$17/'3g CPIH'!$G$17))</f>
        <v>14.983190998043053</v>
      </c>
      <c r="W178" s="117">
        <f>IF('3g CPIH'!S$17="-","-",'3j PAAC PAP'!$G$8*('3g CPIH'!S$17/'3g CPIH'!$G$17))</f>
        <v>15.427037769080234</v>
      </c>
      <c r="X178" s="27"/>
      <c r="Y178" s="117">
        <f>IF('3g CPIH'!U$17="-","-",'3j PAAC PAP'!$G$8*('3g CPIH'!U$17/'3g CPIH'!$G$17))</f>
        <v>16.207132093933463</v>
      </c>
      <c r="Z178" s="117" t="str">
        <f>IF('3g CPIH'!V$17="-","-",'3j PAAC PAP'!$G$8*('3g CPIH'!V$17/'3g CPIH'!$G$17))</f>
        <v>-</v>
      </c>
      <c r="AA178" s="117" t="str">
        <f>IF('3g CPIH'!W$17="-","-",'3j PAAC PAP'!$G$8*('3g CPIH'!W$17/'3g CPIH'!$G$17))</f>
        <v>-</v>
      </c>
      <c r="AB178" s="117" t="str">
        <f>IF('3g CPIH'!X$17="-","-",'3j PAAC PAP'!$G$8*('3g CPIH'!X$17/'3g CPIH'!$G$17))</f>
        <v>-</v>
      </c>
      <c r="AC178" s="117" t="str">
        <f>IF('3g CPIH'!Y$17="-","-",'3j PAAC PAP'!$G$8*('3g CPIH'!Y$17/'3g CPIH'!$G$17))</f>
        <v>-</v>
      </c>
      <c r="AD178" s="25"/>
    </row>
    <row r="179" spans="1:30" s="26" customFormat="1" ht="11.25" customHeight="1" x14ac:dyDescent="0.15">
      <c r="A179" s="207"/>
      <c r="B179" s="120" t="s">
        <v>248</v>
      </c>
      <c r="C179" s="120" t="s">
        <v>188</v>
      </c>
      <c r="D179" s="122" t="s">
        <v>125</v>
      </c>
      <c r="E179" s="119"/>
      <c r="F179" s="27"/>
      <c r="G179" s="117">
        <f>IF(G171="-","-",SUM(G171:G177)*'3j PAAC PAP'!$G$26)</f>
        <v>28.282682213986551</v>
      </c>
      <c r="H179" s="117">
        <f>IF(H171="-","-",SUM(H171:H177)*'3j PAAC PAP'!$G$26)</f>
        <v>27.175773286925686</v>
      </c>
      <c r="I179" s="117">
        <f>IF(I171="-","-",SUM(I171:I177)*'3j PAAC PAP'!$G$26)</f>
        <v>28.960279944197676</v>
      </c>
      <c r="J179" s="117">
        <f>IF(J171="-","-",SUM(J171:J177)*'3j PAAC PAP'!$G$26)</f>
        <v>28.449752307600193</v>
      </c>
      <c r="K179" s="117">
        <f>IF(K171="-","-",SUM(K171:K177)*'3j PAAC PAP'!$G$26)</f>
        <v>30.370198296306157</v>
      </c>
      <c r="L179" s="117">
        <f>IF(L171="-","-",SUM(L171:L177)*'3j PAAC PAP'!$G$26)</f>
        <v>30.028459001234694</v>
      </c>
      <c r="M179" s="117">
        <f>IF(M171="-","-",SUM(M171:M177)*'3j PAAC PAP'!$G$26)</f>
        <v>31.457870729832514</v>
      </c>
      <c r="N179" s="117">
        <f>IF(N171="-","-",SUM(N171:N177)*'3j PAAC PAP'!$G$26)</f>
        <v>32.98027715922413</v>
      </c>
      <c r="O179" s="27"/>
      <c r="P179" s="117">
        <f>IF(P171="-","-",SUM(P171:P177)*'3j PAAC PAP'!$G$26)</f>
        <v>32.98027715922413</v>
      </c>
      <c r="Q179" s="117">
        <f>IF(Q171="-","-",SUM(Q171:Q177)*'3j PAAC PAP'!$G$26)</f>
        <v>35.832424519964221</v>
      </c>
      <c r="R179" s="117">
        <f>IF(R171="-","-",SUM(R171:R177)*'3j PAAC PAP'!$G$26)</f>
        <v>34.618578495813878</v>
      </c>
      <c r="S179" s="117">
        <f>IF(S171="-","-",SUM(S171:S177)*'3j PAAC PAP'!$G$26)</f>
        <v>35.115314116832685</v>
      </c>
      <c r="T179" s="117">
        <f>IF(T171="-","-",SUM(T171:T177)*'3j PAAC PAP'!$G$26)</f>
        <v>34.19680597081436</v>
      </c>
      <c r="U179" s="117">
        <f>IF(U171="-","-",SUM(U171:U177)*'3j PAAC PAP'!$G$26)</f>
        <v>36.717052991505241</v>
      </c>
      <c r="V179" s="117">
        <f>IF(V171="-","-",SUM(V171:V177)*'3j PAAC PAP'!$G$26)</f>
        <v>39.78133860104758</v>
      </c>
      <c r="W179" s="117">
        <f>IF(W171="-","-",SUM(W171:W177)*'3j PAAC PAP'!$G$26)</f>
        <v>55.946351764758056</v>
      </c>
      <c r="X179" s="27"/>
      <c r="Y179" s="117">
        <f>IF(Y171="-","-",SUM(Y171:Y177)*'3j PAAC PAP'!$G$26)</f>
        <v>94.257539441034695</v>
      </c>
      <c r="Z179" s="117" t="str">
        <f>IF(Z171="-","-",SUM(Z171:Z177)*'3j PAAC PAP'!$G$26)</f>
        <v>-</v>
      </c>
      <c r="AA179" s="117" t="str">
        <f>IF(AA171="-","-",SUM(AA171:AA177)*'3j PAAC PAP'!$G$26)</f>
        <v>-</v>
      </c>
      <c r="AB179" s="117" t="str">
        <f>IF(AB171="-","-",SUM(AB171:AB177)*'3j PAAC PAP'!$G$26)</f>
        <v>-</v>
      </c>
      <c r="AC179" s="117" t="str">
        <f>IF(AC171="-","-",SUM(AC171:AC177)*'3j PAAC PAP'!$G$26)</f>
        <v>-</v>
      </c>
      <c r="AD179" s="25"/>
    </row>
    <row r="180" spans="1:30" x14ac:dyDescent="0.2">
      <c r="A180" s="207"/>
      <c r="B180" s="120" t="s">
        <v>189</v>
      </c>
      <c r="C180" s="157" t="s">
        <v>250</v>
      </c>
      <c r="D180" s="122" t="s">
        <v>125</v>
      </c>
      <c r="E180" s="119"/>
      <c r="F180" s="27"/>
      <c r="G180" s="117">
        <f>IF(G171="-","-",SUM(G171:G179)*'3k EBIT'!$E$8)</f>
        <v>10.200982160855645</v>
      </c>
      <c r="H180" s="117">
        <f>IF(H171="-","-",SUM(H171:H179)*'3k EBIT'!$E$8)</f>
        <v>9.8124488491951833</v>
      </c>
      <c r="I180" s="117">
        <f>IF(I171="-","-",SUM(I171:I179)*'3k EBIT'!$E$8)</f>
        <v>10.44044544920277</v>
      </c>
      <c r="J180" s="117">
        <f>IF(J171="-","-",SUM(J171:J179)*'3k EBIT'!$E$8)</f>
        <v>10.262569123813199</v>
      </c>
      <c r="K180" s="117">
        <f>IF(K171="-","-",SUM(K171:K179)*'3k EBIT'!$E$8)</f>
        <v>10.940689908524201</v>
      </c>
      <c r="L180" s="117">
        <f>IF(L171="-","-",SUM(L171:L179)*'3k EBIT'!$E$8)</f>
        <v>10.823962481878121</v>
      </c>
      <c r="M180" s="117">
        <f>IF(M171="-","-",SUM(M171:M179)*'3k EBIT'!$E$8)</f>
        <v>11.330276944081618</v>
      </c>
      <c r="N180" s="117">
        <f>IF(N171="-","-",SUM(N171:N179)*'3k EBIT'!$E$8)</f>
        <v>11.867714025884778</v>
      </c>
      <c r="O180" s="27"/>
      <c r="P180" s="117">
        <f>IF(P171="-","-",SUM(P171:P179)*'3k EBIT'!$E$8)</f>
        <v>11.867714025884778</v>
      </c>
      <c r="Q180" s="117">
        <f>IF(Q171="-","-",SUM(Q171:Q179)*'3k EBIT'!$E$8)</f>
        <v>12.873307489541125</v>
      </c>
      <c r="R180" s="117">
        <f>IF(R171="-","-",SUM(R171:R179)*'3k EBIT'!$E$8)</f>
        <v>12.448751110559323</v>
      </c>
      <c r="S180" s="117">
        <f>IF(S171="-","-",SUM(S171:S179)*'3k EBIT'!$E$8)</f>
        <v>12.624905816222839</v>
      </c>
      <c r="T180" s="117">
        <f>IF(T171="-","-",SUM(T171:T179)*'3k EBIT'!$E$8)</f>
        <v>12.302851761126343</v>
      </c>
      <c r="U180" s="117">
        <f>IF(U171="-","-",SUM(U171:U179)*'3k EBIT'!$E$8)</f>
        <v>13.190226519498747</v>
      </c>
      <c r="V180" s="117">
        <f>IF(V171="-","-",SUM(V171:V179)*'3k EBIT'!$E$8)</f>
        <v>14.272465925018</v>
      </c>
      <c r="W180" s="117">
        <f>IF(W171="-","-",SUM(W171:W179)*'3k EBIT'!$E$8)</f>
        <v>19.962711346264179</v>
      </c>
      <c r="X180" s="27"/>
      <c r="Y180" s="117">
        <f>IF(Y171="-","-",SUM(Y171:Y179)*'3k EBIT'!$E$8)</f>
        <v>33.443365760792091</v>
      </c>
      <c r="Z180" s="117" t="str">
        <f>IF(Z171="-","-",SUM(Z171:Z179)*'3k EBIT'!$E$8)</f>
        <v>-</v>
      </c>
      <c r="AA180" s="117" t="str">
        <f>IF(AA171="-","-",SUM(AA171:AA179)*'3k EBIT'!$E$8)</f>
        <v>-</v>
      </c>
      <c r="AB180" s="117" t="str">
        <f>IF(AB171="-","-",SUM(AB171:AB179)*'3k EBIT'!$E$8)</f>
        <v>-</v>
      </c>
      <c r="AC180" s="117" t="str">
        <f>IF(AC171="-","-",SUM(AC171:AC179)*'3k EBIT'!$E$8)</f>
        <v>-</v>
      </c>
    </row>
    <row r="181" spans="1:30" x14ac:dyDescent="0.2">
      <c r="A181" s="207"/>
      <c r="B181" s="120" t="s">
        <v>251</v>
      </c>
      <c r="C181" s="155" t="s">
        <v>252</v>
      </c>
      <c r="D181" s="122" t="s">
        <v>125</v>
      </c>
      <c r="E181" s="118"/>
      <c r="F181" s="27"/>
      <c r="G181" s="117">
        <f>IF(G171="-","-",SUM(G171:G174,G176:G180)*'3l HAP'!$E$9)</f>
        <v>5.681528241995716</v>
      </c>
      <c r="H181" s="117">
        <f>IF(H171="-","-",SUM(H171:H174,H176:H180)*'3l HAP'!$E$9)</f>
        <v>5.3711752468554543</v>
      </c>
      <c r="I181" s="117">
        <f>IF(I171="-","-",SUM(I171:I174,I176:I180)*'3l HAP'!$E$9)</f>
        <v>5.4277543534014185</v>
      </c>
      <c r="J181" s="117">
        <f>IF(J171="-","-",SUM(J171:J174,J176:J180)*'3l HAP'!$E$9)</f>
        <v>5.2989281973134963</v>
      </c>
      <c r="K181" s="117">
        <f>IF(K171="-","-",SUM(K171:K174,K176:K180)*'3l HAP'!$E$9)</f>
        <v>5.9436741406839202</v>
      </c>
      <c r="L181" s="117">
        <f>IF(L171="-","-",SUM(L171:L174,L176:L180)*'3l HAP'!$E$9)</f>
        <v>5.8405904407022176</v>
      </c>
      <c r="M181" s="117">
        <f>IF(M171="-","-",SUM(M171:M174,M176:M180)*'3l HAP'!$E$9)</f>
        <v>6.4550871379558696</v>
      </c>
      <c r="N181" s="117">
        <f>IF(N171="-","-",SUM(N171:N174,N176:N180)*'3l HAP'!$E$9)</f>
        <v>6.8749431438178235</v>
      </c>
      <c r="O181" s="27"/>
      <c r="P181" s="117">
        <f>IF(P171="-","-",SUM(P171:P174,P176:P180)*'3l HAP'!$E$9)</f>
        <v>6.8749431438178235</v>
      </c>
      <c r="Q181" s="117">
        <f>IF(Q171="-","-",SUM(Q171:Q174,Q176:Q180)*'3l HAP'!$E$9)</f>
        <v>7.6603927191943031</v>
      </c>
      <c r="R181" s="117">
        <f>IF(R171="-","-",SUM(R171:R174,R176:R180)*'3l HAP'!$E$9)</f>
        <v>7.3134055511614804</v>
      </c>
      <c r="S181" s="117">
        <f>IF(S171="-","-",SUM(S171:S174,S176:S180)*'3l HAP'!$E$9)</f>
        <v>7.3165447292420618</v>
      </c>
      <c r="T181" s="117">
        <f>IF(T171="-","-",SUM(T171:T174,T176:T180)*'3l HAP'!$E$9)</f>
        <v>7.0202486728035298</v>
      </c>
      <c r="U181" s="117">
        <f>IF(U171="-","-",SUM(U171:U174,U176:U180)*'3l HAP'!$E$9)</f>
        <v>7.6807890003185095</v>
      </c>
      <c r="V181" s="117">
        <f>IF(V171="-","-",SUM(V171:V174,V176:V180)*'3l HAP'!$E$9)</f>
        <v>8.5123405917535653</v>
      </c>
      <c r="W181" s="117">
        <f>IF(W171="-","-",SUM(W171:W174,W176:W180)*'3l HAP'!$E$9)</f>
        <v>12.261180609159037</v>
      </c>
      <c r="X181" s="27"/>
      <c r="Y181" s="117">
        <f>IF(Y171="-","-",SUM(Y171:Y174,Y176:Y180)*'3l HAP'!$E$9)</f>
        <v>22.572684841325682</v>
      </c>
      <c r="Z181" s="117" t="str">
        <f>IF(Z171="-","-",SUM(Z171:Z174,Z176:Z180)*'3l HAP'!$E$9)</f>
        <v>-</v>
      </c>
      <c r="AA181" s="117" t="str">
        <f>IF(AA171="-","-",SUM(AA171:AA174,AA176:AA180)*'3l HAP'!$E$9)</f>
        <v>-</v>
      </c>
      <c r="AB181" s="117" t="str">
        <f>IF(AB171="-","-",SUM(AB171:AB174,AB176:AB180)*'3l HAP'!$E$9)</f>
        <v>-</v>
      </c>
      <c r="AC181" s="117" t="str">
        <f>IF(AC171="-","-",SUM(AC171:AC174,AC176:AC180)*'3l HAP'!$E$9)</f>
        <v>-</v>
      </c>
    </row>
    <row r="182" spans="1:30" x14ac:dyDescent="0.2">
      <c r="A182" s="207"/>
      <c r="B182" s="120" t="s">
        <v>253</v>
      </c>
      <c r="C182" s="157" t="str">
        <f>B182&amp;"_"&amp;D182</f>
        <v>Total_Northern Scotland</v>
      </c>
      <c r="D182" s="122" t="s">
        <v>125</v>
      </c>
      <c r="E182" s="119"/>
      <c r="F182" s="27"/>
      <c r="G182" s="117">
        <f t="shared" ref="G182:N182" si="39">IF(G171="-","-",SUM(G171:G181))</f>
        <v>542.57510441646377</v>
      </c>
      <c r="H182" s="117">
        <f t="shared" si="39"/>
        <v>521.81563820154338</v>
      </c>
      <c r="I182" s="117">
        <f t="shared" si="39"/>
        <v>554.92465628767081</v>
      </c>
      <c r="J182" s="117">
        <f t="shared" si="39"/>
        <v>545.43392213593461</v>
      </c>
      <c r="K182" s="117">
        <f t="shared" si="39"/>
        <v>581.7692209535968</v>
      </c>
      <c r="L182" s="117">
        <f t="shared" si="39"/>
        <v>575.52259102037681</v>
      </c>
      <c r="M182" s="117">
        <f t="shared" si="39"/>
        <v>602.78520630021262</v>
      </c>
      <c r="N182" s="117">
        <f t="shared" si="39"/>
        <v>631.49121282257227</v>
      </c>
      <c r="O182" s="27"/>
      <c r="P182" s="117">
        <f t="shared" ref="P182:W182" si="40">IF(P171="-","-",SUM(P171:P181))</f>
        <v>631.49121282257227</v>
      </c>
      <c r="Q182" s="117">
        <f t="shared" si="40"/>
        <v>685.20261230813264</v>
      </c>
      <c r="R182" s="117">
        <f t="shared" si="40"/>
        <v>662.51056179179739</v>
      </c>
      <c r="S182" s="117">
        <f t="shared" si="40"/>
        <v>671.7849974384244</v>
      </c>
      <c r="T182" s="117">
        <f t="shared" si="40"/>
        <v>654.5384949571818</v>
      </c>
      <c r="U182" s="117">
        <f t="shared" si="40"/>
        <v>701.90295064470104</v>
      </c>
      <c r="V182" s="117">
        <f t="shared" si="40"/>
        <v>759.69444742022051</v>
      </c>
      <c r="W182" s="117">
        <f t="shared" si="40"/>
        <v>1062.9297648521692</v>
      </c>
      <c r="X182" s="27"/>
      <c r="Y182" s="117">
        <f t="shared" ref="Y182:AC182" si="41">IF(Y171="-","-",SUM(Y171:Y181))</f>
        <v>1782.7491031006771</v>
      </c>
      <c r="Z182" s="117" t="str">
        <f t="shared" si="41"/>
        <v>-</v>
      </c>
      <c r="AA182" s="117" t="str">
        <f t="shared" si="41"/>
        <v>-</v>
      </c>
      <c r="AB182" s="117" t="str">
        <f t="shared" si="41"/>
        <v>-</v>
      </c>
      <c r="AC182" s="117" t="str">
        <f t="shared" si="41"/>
        <v>-</v>
      </c>
    </row>
    <row r="183" spans="1:30" s="26" customFormat="1" ht="11.25" x14ac:dyDescent="0.15">
      <c r="A183" s="207"/>
      <c r="B183" s="123" t="s">
        <v>244</v>
      </c>
      <c r="C183" s="123" t="s">
        <v>180</v>
      </c>
      <c r="D183" s="121" t="s">
        <v>136</v>
      </c>
      <c r="E183" s="75"/>
      <c r="F183" s="27"/>
      <c r="G183" s="35">
        <f t="shared" ref="G183:V185" si="42">IF(G15="-","-",AVERAGE(G15,G27,G39,G51,G63,G75,G87,G99,G111,G123,G135,G147,G159,G171))</f>
        <v>189.68038618459391</v>
      </c>
      <c r="H183" s="35">
        <f t="shared" si="42"/>
        <v>169.92824332745104</v>
      </c>
      <c r="I183" s="35">
        <f t="shared" si="42"/>
        <v>155.9570591713094</v>
      </c>
      <c r="J183" s="35">
        <f t="shared" si="42"/>
        <v>147.43603893077562</v>
      </c>
      <c r="K183" s="35">
        <f t="shared" si="42"/>
        <v>179.00136797424895</v>
      </c>
      <c r="L183" s="35">
        <f t="shared" si="42"/>
        <v>171.2844775148248</v>
      </c>
      <c r="M183" s="35">
        <f t="shared" si="42"/>
        <v>188.2966425157575</v>
      </c>
      <c r="N183" s="35">
        <f t="shared" si="42"/>
        <v>205.64726567876167</v>
      </c>
      <c r="O183" s="27"/>
      <c r="P183" s="35">
        <f t="shared" ref="P183:W183" si="43">IF(P15="-","-",AVERAGE(P15,P27,P39,P51,P63,P75,P87,P99,P111,P123,P135,P147,P159,P171))</f>
        <v>205.64726567876167</v>
      </c>
      <c r="Q183" s="35">
        <f t="shared" si="43"/>
        <v>244.35175317326426</v>
      </c>
      <c r="R183" s="35">
        <f t="shared" si="43"/>
        <v>220.83214040458211</v>
      </c>
      <c r="S183" s="35">
        <f t="shared" si="43"/>
        <v>213.18332557673111</v>
      </c>
      <c r="T183" s="35">
        <f t="shared" si="43"/>
        <v>186.28634708232781</v>
      </c>
      <c r="U183" s="35">
        <f t="shared" si="43"/>
        <v>221.40767996833435</v>
      </c>
      <c r="V183" s="35">
        <f t="shared" si="43"/>
        <v>277.90448646108462</v>
      </c>
      <c r="W183" s="35">
        <f t="shared" si="43"/>
        <v>515.28606921595917</v>
      </c>
      <c r="X183" s="27"/>
      <c r="Y183" s="35">
        <f t="shared" ref="Y183:AC183" si="44">IF(Y15="-","-",AVERAGE(Y15,Y27,Y39,Y51,Y63,Y75,Y87,Y99,Y111,Y123,Y135,Y147,Y159,Y171))</f>
        <v>1154.4785866007871</v>
      </c>
      <c r="Z183" s="35" t="str">
        <f t="shared" si="44"/>
        <v>-</v>
      </c>
      <c r="AA183" s="35" t="str">
        <f t="shared" si="44"/>
        <v>-</v>
      </c>
      <c r="AB183" s="35" t="str">
        <f t="shared" si="44"/>
        <v>-</v>
      </c>
      <c r="AC183" s="35" t="str">
        <f t="shared" si="44"/>
        <v>-</v>
      </c>
      <c r="AD183" s="25"/>
    </row>
    <row r="184" spans="1:30" s="26" customFormat="1" ht="11.25" x14ac:dyDescent="0.15">
      <c r="A184" s="207"/>
      <c r="B184" s="123" t="s">
        <v>244</v>
      </c>
      <c r="C184" s="123" t="s">
        <v>181</v>
      </c>
      <c r="D184" s="121" t="s">
        <v>136</v>
      </c>
      <c r="E184" s="75"/>
      <c r="F184" s="27"/>
      <c r="G184" s="35">
        <f t="shared" si="42"/>
        <v>5.6162549708796881E-2</v>
      </c>
      <c r="H184" s="35">
        <f t="shared" si="42"/>
        <v>8.4243824563195346E-2</v>
      </c>
      <c r="I184" s="35">
        <f t="shared" si="42"/>
        <v>0.26527464549469565</v>
      </c>
      <c r="J184" s="35">
        <f t="shared" si="42"/>
        <v>0.26977110246335001</v>
      </c>
      <c r="K184" s="35">
        <f t="shared" si="42"/>
        <v>3.4648843503671367</v>
      </c>
      <c r="L184" s="35">
        <f t="shared" si="42"/>
        <v>3.3612879396840958</v>
      </c>
      <c r="M184" s="35">
        <f t="shared" si="42"/>
        <v>11.652403061262774</v>
      </c>
      <c r="N184" s="35">
        <f t="shared" si="42"/>
        <v>11.077105801368656</v>
      </c>
      <c r="O184" s="27"/>
      <c r="P184" s="35">
        <f t="shared" ref="P184:W185" si="45">IF(P16="-","-",AVERAGE(P16,P28,P40,P52,P64,P76,P88,P100,P112,P124,P136,P148,P160,P172))</f>
        <v>11.077105801368656</v>
      </c>
      <c r="Q184" s="35">
        <f t="shared" si="45"/>
        <v>14.883230646022749</v>
      </c>
      <c r="R184" s="35">
        <f t="shared" si="45"/>
        <v>14.819176551301227</v>
      </c>
      <c r="S184" s="35">
        <f t="shared" si="45"/>
        <v>17.646102036866232</v>
      </c>
      <c r="T184" s="35">
        <f t="shared" si="45"/>
        <v>18.715424771732444</v>
      </c>
      <c r="U184" s="35">
        <f t="shared" si="45"/>
        <v>14.308593954183147</v>
      </c>
      <c r="V184" s="35">
        <f t="shared" si="45"/>
        <v>14.67492004669276</v>
      </c>
      <c r="W184" s="35">
        <f t="shared" si="45"/>
        <v>9.2172823280201097</v>
      </c>
      <c r="X184" s="27"/>
      <c r="Y184" s="35">
        <f t="shared" ref="Y184:AC184" si="46">IF(Y16="-","-",AVERAGE(Y16,Y28,Y40,Y52,Y64,Y76,Y88,Y100,Y112,Y124,Y136,Y148,Y160,Y172))</f>
        <v>11.671120371343685</v>
      </c>
      <c r="Z184" s="35" t="str">
        <f t="shared" si="46"/>
        <v>-</v>
      </c>
      <c r="AA184" s="35" t="str">
        <f t="shared" si="46"/>
        <v>-</v>
      </c>
      <c r="AB184" s="35" t="str">
        <f t="shared" si="46"/>
        <v>-</v>
      </c>
      <c r="AC184" s="35" t="str">
        <f t="shared" si="46"/>
        <v>-</v>
      </c>
      <c r="AD184" s="25"/>
    </row>
    <row r="185" spans="1:30" s="26" customFormat="1" ht="11.25" x14ac:dyDescent="0.1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4.5552674196923926</v>
      </c>
      <c r="U185" s="35">
        <f t="shared" si="42"/>
        <v>9.975695096053105</v>
      </c>
      <c r="V185" s="35">
        <f t="shared" si="42"/>
        <v>4.43</v>
      </c>
      <c r="W185" s="35" t="str">
        <f t="shared" si="45"/>
        <v>-</v>
      </c>
      <c r="X185" s="27"/>
      <c r="Y185" s="35">
        <f t="shared" ref="Y185:AC185" si="47">IF(Y17="-","-",AVERAGE(Y17,Y29,Y41,Y53,Y65,Y77,Y89,Y101,Y113,Y125,Y137,Y149,Y161,Y173))</f>
        <v>20.736406675957259</v>
      </c>
      <c r="Z185" s="35" t="str">
        <f t="shared" si="47"/>
        <v>-</v>
      </c>
      <c r="AA185" s="35" t="str">
        <f t="shared" si="47"/>
        <v>-</v>
      </c>
      <c r="AB185" s="35" t="str">
        <f t="shared" si="47"/>
        <v>-</v>
      </c>
      <c r="AC185" s="35" t="str">
        <f t="shared" si="47"/>
        <v>-</v>
      </c>
      <c r="AD185" s="25"/>
    </row>
    <row r="186" spans="1:30" s="26" customFormat="1" ht="11.25" x14ac:dyDescent="0.15">
      <c r="A186" s="207"/>
      <c r="B186" s="123" t="s">
        <v>246</v>
      </c>
      <c r="C186" s="123" t="s">
        <v>183</v>
      </c>
      <c r="D186" s="121" t="s">
        <v>136</v>
      </c>
      <c r="E186" s="75"/>
      <c r="F186" s="27"/>
      <c r="G186" s="35">
        <f t="shared" ref="G186:N194" si="48">IF(G18="-","-",AVERAGE(G18,G30,G42,G54,G66,G78,G90,G102,G114,G126,G138,G150,G162,G174))</f>
        <v>68.556334126954638</v>
      </c>
      <c r="H186" s="35">
        <f t="shared" si="48"/>
        <v>68.536238006350331</v>
      </c>
      <c r="I186" s="35">
        <f t="shared" si="48"/>
        <v>83.605285244322189</v>
      </c>
      <c r="J186" s="35">
        <f t="shared" si="48"/>
        <v>83.528033845662989</v>
      </c>
      <c r="K186" s="35">
        <f t="shared" si="48"/>
        <v>88.907900801057167</v>
      </c>
      <c r="L186" s="35">
        <f t="shared" si="48"/>
        <v>89.2228354434869</v>
      </c>
      <c r="M186" s="35">
        <f t="shared" si="48"/>
        <v>103.18869384400993</v>
      </c>
      <c r="N186" s="35">
        <f t="shared" si="48"/>
        <v>103.25784488604373</v>
      </c>
      <c r="O186" s="27"/>
      <c r="P186" s="35">
        <f t="shared" ref="P186:W186" si="49">IF(P18="-","-",AVERAGE(P18,P30,P42,P54,P66,P78,P90,P102,P114,P126,P138,P150,P162,P174))</f>
        <v>103.25784488604373</v>
      </c>
      <c r="Q186" s="35">
        <f t="shared" si="49"/>
        <v>110.38956078047262</v>
      </c>
      <c r="R186" s="35">
        <f t="shared" si="49"/>
        <v>111.70052282209861</v>
      </c>
      <c r="S186" s="35">
        <f t="shared" si="49"/>
        <v>114.89567331049632</v>
      </c>
      <c r="T186" s="35">
        <f t="shared" si="49"/>
        <v>114.41325620654189</v>
      </c>
      <c r="U186" s="35">
        <f t="shared" si="49"/>
        <v>121.04715621876539</v>
      </c>
      <c r="V186" s="35">
        <f t="shared" si="49"/>
        <v>120.45617283230332</v>
      </c>
      <c r="W186" s="35">
        <f t="shared" si="49"/>
        <v>126.56935319315116</v>
      </c>
      <c r="X186" s="27"/>
      <c r="Y186" s="35">
        <f t="shared" ref="Y186:AC186" si="50">IF(Y18="-","-",AVERAGE(Y18,Y30,Y42,Y54,Y66,Y78,Y90,Y102,Y114,Y126,Y138,Y150,Y162,Y174))</f>
        <v>125.49442106415583</v>
      </c>
      <c r="Z186" s="35" t="str">
        <f t="shared" si="50"/>
        <v>-</v>
      </c>
      <c r="AA186" s="35" t="str">
        <f t="shared" si="50"/>
        <v>-</v>
      </c>
      <c r="AB186" s="35" t="str">
        <f t="shared" si="50"/>
        <v>-</v>
      </c>
      <c r="AC186" s="35" t="str">
        <f t="shared" si="50"/>
        <v>-</v>
      </c>
      <c r="AD186" s="25"/>
    </row>
    <row r="187" spans="1:30" s="26" customFormat="1" ht="11.25" x14ac:dyDescent="0.15">
      <c r="A187" s="207"/>
      <c r="B187" s="123" t="s">
        <v>247</v>
      </c>
      <c r="C187" s="123" t="s">
        <v>184</v>
      </c>
      <c r="D187" s="121" t="s">
        <v>136</v>
      </c>
      <c r="E187" s="75"/>
      <c r="F187" s="27"/>
      <c r="G187" s="35">
        <f t="shared" si="48"/>
        <v>127.99845935686922</v>
      </c>
      <c r="H187" s="35">
        <f t="shared" si="48"/>
        <v>128.74163155879677</v>
      </c>
      <c r="I187" s="35">
        <f t="shared" si="48"/>
        <v>142.60110367858115</v>
      </c>
      <c r="J187" s="35">
        <f t="shared" si="48"/>
        <v>142.04213797751888</v>
      </c>
      <c r="K187" s="35">
        <f t="shared" si="48"/>
        <v>134.94626558994401</v>
      </c>
      <c r="L187" s="35">
        <f t="shared" si="48"/>
        <v>135.83719089936108</v>
      </c>
      <c r="M187" s="35">
        <f t="shared" si="48"/>
        <v>131.67837067324322</v>
      </c>
      <c r="N187" s="35">
        <f t="shared" si="48"/>
        <v>131.2842545781717</v>
      </c>
      <c r="O187" s="27"/>
      <c r="P187" s="35">
        <f t="shared" ref="P187:W187" si="51">IF(P19="-","-",AVERAGE(P19,P31,P43,P55,P67,P79,P91,P103,P115,P127,P139,P151,P163,P175))</f>
        <v>131.2842545781717</v>
      </c>
      <c r="Q187" s="35">
        <f t="shared" si="51"/>
        <v>138.51639149164146</v>
      </c>
      <c r="R187" s="35">
        <f t="shared" si="51"/>
        <v>140.23783389769395</v>
      </c>
      <c r="S187" s="35">
        <f t="shared" si="51"/>
        <v>140.5199304149771</v>
      </c>
      <c r="T187" s="35">
        <f t="shared" si="51"/>
        <v>144.00471246533911</v>
      </c>
      <c r="U187" s="35">
        <f t="shared" si="51"/>
        <v>153.15544286240794</v>
      </c>
      <c r="V187" s="35">
        <f t="shared" si="51"/>
        <v>153.27044256757927</v>
      </c>
      <c r="W187" s="35">
        <f t="shared" si="51"/>
        <v>201.74330332289634</v>
      </c>
      <c r="X187" s="27"/>
      <c r="Y187" s="35">
        <f t="shared" ref="Y187:AC187" si="52">IF(Y19="-","-",AVERAGE(Y19,Y31,Y43,Y55,Y67,Y79,Y91,Y103,Y115,Y127,Y139,Y151,Y163,Y175))</f>
        <v>207.14962998740157</v>
      </c>
      <c r="Z187" s="35" t="str">
        <f t="shared" si="52"/>
        <v>-</v>
      </c>
      <c r="AA187" s="35" t="str">
        <f t="shared" si="52"/>
        <v>-</v>
      </c>
      <c r="AB187" s="35" t="str">
        <f t="shared" si="52"/>
        <v>-</v>
      </c>
      <c r="AC187" s="35" t="str">
        <f t="shared" si="52"/>
        <v>-</v>
      </c>
      <c r="AD187" s="25"/>
    </row>
    <row r="188" spans="1:30" s="26" customFormat="1" ht="11.25" x14ac:dyDescent="0.15">
      <c r="A188" s="207"/>
      <c r="B188" s="123" t="s">
        <v>248</v>
      </c>
      <c r="C188" s="123" t="s">
        <v>185</v>
      </c>
      <c r="D188" s="121" t="s">
        <v>136</v>
      </c>
      <c r="E188" s="75"/>
      <c r="F188" s="27"/>
      <c r="G188" s="35">
        <f t="shared" si="48"/>
        <v>76.502677103718185</v>
      </c>
      <c r="H188" s="35">
        <f t="shared" si="48"/>
        <v>76.655835616438353</v>
      </c>
      <c r="I188" s="35">
        <f t="shared" si="48"/>
        <v>76.885573385518583</v>
      </c>
      <c r="J188" s="35">
        <f t="shared" si="48"/>
        <v>77.345048923679073</v>
      </c>
      <c r="K188" s="35">
        <f t="shared" si="48"/>
        <v>78.263999999999996</v>
      </c>
      <c r="L188" s="35">
        <f t="shared" si="48"/>
        <v>79.259530332681024</v>
      </c>
      <c r="M188" s="35">
        <f t="shared" si="48"/>
        <v>80.408219178082177</v>
      </c>
      <c r="N188" s="35">
        <f t="shared" si="48"/>
        <v>81.097432485322898</v>
      </c>
      <c r="O188" s="27"/>
      <c r="P188" s="35">
        <f t="shared" ref="P188:W188" si="53">IF(P20="-","-",AVERAGE(P20,P32,P44,P56,P68,P80,P92,P104,P116,P128,P140,P152,P164,P176))</f>
        <v>81.097432485322898</v>
      </c>
      <c r="Q188" s="35">
        <f t="shared" si="53"/>
        <v>82.016383561643821</v>
      </c>
      <c r="R188" s="35">
        <f t="shared" si="53"/>
        <v>82.629017612524436</v>
      </c>
      <c r="S188" s="35">
        <f t="shared" si="53"/>
        <v>83.088493150684926</v>
      </c>
      <c r="T188" s="35">
        <f t="shared" si="53"/>
        <v>83.318230919765156</v>
      </c>
      <c r="U188" s="35">
        <f t="shared" si="53"/>
        <v>83.777706457925646</v>
      </c>
      <c r="V188" s="35">
        <f t="shared" si="53"/>
        <v>85.309291585127184</v>
      </c>
      <c r="W188" s="35">
        <f t="shared" si="53"/>
        <v>87.836407045009778</v>
      </c>
      <c r="X188" s="27"/>
      <c r="Y188" s="35">
        <f t="shared" ref="Y188:AC188" si="54">IF(Y20="-","-",AVERAGE(Y20,Y32,Y44,Y56,Y68,Y80,Y92,Y104,Y116,Y128,Y140,Y152,Y164,Y176))</f>
        <v>92.278003913894295</v>
      </c>
      <c r="Z188" s="35" t="str">
        <f t="shared" si="54"/>
        <v>-</v>
      </c>
      <c r="AA188" s="35" t="str">
        <f t="shared" si="54"/>
        <v>-</v>
      </c>
      <c r="AB188" s="35" t="str">
        <f t="shared" si="54"/>
        <v>-</v>
      </c>
      <c r="AC188" s="35" t="str">
        <f t="shared" si="54"/>
        <v>-</v>
      </c>
      <c r="AD188" s="25"/>
    </row>
    <row r="189" spans="1:30" s="26" customFormat="1" ht="11.25" x14ac:dyDescent="0.15">
      <c r="A189" s="207"/>
      <c r="B189" s="123" t="s">
        <v>248</v>
      </c>
      <c r="C189" s="123" t="s">
        <v>186</v>
      </c>
      <c r="D189" s="121" t="s">
        <v>136</v>
      </c>
      <c r="E189" s="75"/>
      <c r="F189" s="27"/>
      <c r="G189" s="35" t="str">
        <f t="shared" si="48"/>
        <v>-</v>
      </c>
      <c r="H189" s="35" t="str">
        <f t="shared" si="48"/>
        <v>-</v>
      </c>
      <c r="I189" s="35" t="str">
        <f t="shared" si="48"/>
        <v>-</v>
      </c>
      <c r="J189" s="35" t="str">
        <f t="shared" si="48"/>
        <v>-</v>
      </c>
      <c r="K189" s="35">
        <f t="shared" si="48"/>
        <v>0</v>
      </c>
      <c r="L189" s="35">
        <f t="shared" si="48"/>
        <v>-0.18995111249132623</v>
      </c>
      <c r="M189" s="35">
        <f t="shared" si="48"/>
        <v>2.3898870370752552</v>
      </c>
      <c r="N189" s="35">
        <f t="shared" si="48"/>
        <v>11.485481460604179</v>
      </c>
      <c r="O189" s="27"/>
      <c r="P189" s="35">
        <f t="shared" ref="P189:W189" si="55">IF(P21="-","-",AVERAGE(P21,P33,P45,P57,P69,P81,P93,P105,P117,P129,P141,P153,P165,P177))</f>
        <v>11.485481460604179</v>
      </c>
      <c r="Q189" s="35">
        <f t="shared" si="55"/>
        <v>13.90509559648177</v>
      </c>
      <c r="R189" s="35">
        <f t="shared" si="55"/>
        <v>14.008016342776509</v>
      </c>
      <c r="S189" s="35">
        <f t="shared" si="55"/>
        <v>16.592254432324488</v>
      </c>
      <c r="T189" s="35">
        <f t="shared" si="55"/>
        <v>16.855736391237038</v>
      </c>
      <c r="U189" s="35">
        <f t="shared" si="55"/>
        <v>16.486105842624763</v>
      </c>
      <c r="V189" s="35">
        <f t="shared" si="55"/>
        <v>16.529685824397355</v>
      </c>
      <c r="W189" s="35">
        <f t="shared" si="55"/>
        <v>15.149258026029942</v>
      </c>
      <c r="X189" s="27"/>
      <c r="Y189" s="35">
        <f t="shared" ref="Y189:AC189" si="56">IF(Y21="-","-",AVERAGE(Y21,Y33,Y45,Y57,Y69,Y81,Y93,Y105,Y117,Y129,Y141,Y153,Y165,Y177))</f>
        <v>16.072618119862025</v>
      </c>
      <c r="Z189" s="35" t="str">
        <f t="shared" si="56"/>
        <v>-</v>
      </c>
      <c r="AA189" s="35" t="str">
        <f t="shared" si="56"/>
        <v>-</v>
      </c>
      <c r="AB189" s="35" t="str">
        <f t="shared" si="56"/>
        <v>-</v>
      </c>
      <c r="AC189" s="35" t="str">
        <f t="shared" si="56"/>
        <v>-</v>
      </c>
      <c r="AD189" s="25"/>
    </row>
    <row r="190" spans="1:30" s="26" customFormat="1" ht="11.25" x14ac:dyDescent="0.15">
      <c r="A190" s="207"/>
      <c r="B190" s="123" t="s">
        <v>248</v>
      </c>
      <c r="C190" s="123" t="s">
        <v>187</v>
      </c>
      <c r="D190" s="121" t="s">
        <v>136</v>
      </c>
      <c r="E190" s="75"/>
      <c r="F190" s="27"/>
      <c r="G190" s="35">
        <f t="shared" si="48"/>
        <v>13.436452250489234</v>
      </c>
      <c r="H190" s="35">
        <f t="shared" si="48"/>
        <v>13.463352054794514</v>
      </c>
      <c r="I190" s="35">
        <f t="shared" si="48"/>
        <v>13.503701761252445</v>
      </c>
      <c r="J190" s="35">
        <f t="shared" si="48"/>
        <v>13.584401174168297</v>
      </c>
      <c r="K190" s="35">
        <f t="shared" si="48"/>
        <v>13.745800000000001</v>
      </c>
      <c r="L190" s="35">
        <f t="shared" si="48"/>
        <v>13.920648727984345</v>
      </c>
      <c r="M190" s="35">
        <f t="shared" si="48"/>
        <v>14.122397260273971</v>
      </c>
      <c r="N190" s="35">
        <f t="shared" si="48"/>
        <v>14.243446379647756</v>
      </c>
      <c r="O190" s="27"/>
      <c r="P190" s="35">
        <f t="shared" ref="P190:W190" si="57">IF(P22="-","-",AVERAGE(P22,P34,P46,P58,P70,P82,P94,P106,P118,P130,P142,P154,P166,P178))</f>
        <v>14.243446379647756</v>
      </c>
      <c r="Q190" s="35">
        <f t="shared" si="57"/>
        <v>14.404845205479452</v>
      </c>
      <c r="R190" s="35">
        <f t="shared" si="57"/>
        <v>14.512444422700584</v>
      </c>
      <c r="S190" s="35">
        <f t="shared" si="57"/>
        <v>14.593143835616443</v>
      </c>
      <c r="T190" s="35">
        <f t="shared" si="57"/>
        <v>14.633493542074357</v>
      </c>
      <c r="U190" s="35">
        <f t="shared" si="57"/>
        <v>14.714192954990212</v>
      </c>
      <c r="V190" s="35">
        <f t="shared" si="57"/>
        <v>14.983190998043055</v>
      </c>
      <c r="W190" s="35">
        <f t="shared" si="57"/>
        <v>15.427037769080238</v>
      </c>
      <c r="X190" s="27"/>
      <c r="Y190" s="35">
        <f t="shared" ref="Y190:AC190" si="58">IF(Y22="-","-",AVERAGE(Y22,Y34,Y46,Y58,Y70,Y82,Y94,Y106,Y118,Y130,Y142,Y154,Y166,Y178))</f>
        <v>16.207132093933463</v>
      </c>
      <c r="Z190" s="35" t="str">
        <f t="shared" si="58"/>
        <v>-</v>
      </c>
      <c r="AA190" s="35" t="str">
        <f t="shared" si="58"/>
        <v>-</v>
      </c>
      <c r="AB190" s="35" t="str">
        <f t="shared" si="58"/>
        <v>-</v>
      </c>
      <c r="AC190" s="35" t="str">
        <f t="shared" si="58"/>
        <v>-</v>
      </c>
      <c r="AD190" s="25"/>
    </row>
    <row r="191" spans="1:30" s="26" customFormat="1" ht="11.25" x14ac:dyDescent="0.15">
      <c r="A191" s="207"/>
      <c r="B191" s="123" t="s">
        <v>248</v>
      </c>
      <c r="C191" s="123" t="s">
        <v>188</v>
      </c>
      <c r="D191" s="121" t="s">
        <v>136</v>
      </c>
      <c r="E191" s="75"/>
      <c r="F191" s="27"/>
      <c r="G191" s="35">
        <f t="shared" si="48"/>
        <v>26.989221618811342</v>
      </c>
      <c r="H191" s="35">
        <f t="shared" si="48"/>
        <v>25.890054044510869</v>
      </c>
      <c r="I191" s="35">
        <f t="shared" si="48"/>
        <v>26.786291121430928</v>
      </c>
      <c r="J191" s="35">
        <f t="shared" si="48"/>
        <v>26.279317273033865</v>
      </c>
      <c r="K191" s="35">
        <f t="shared" si="48"/>
        <v>28.259994130657365</v>
      </c>
      <c r="L191" s="35">
        <f t="shared" si="48"/>
        <v>27.921222087001279</v>
      </c>
      <c r="M191" s="35">
        <f t="shared" si="48"/>
        <v>30.186225866733395</v>
      </c>
      <c r="N191" s="35">
        <f t="shared" si="48"/>
        <v>31.716208428030939</v>
      </c>
      <c r="O191" s="27"/>
      <c r="P191" s="35">
        <f t="shared" ref="P191:W191" si="59">IF(P23="-","-",AVERAGE(P23,P35,P47,P59,P71,P83,P95,P107,P119,P131,P143,P155,P167,P179))</f>
        <v>31.716208428030939</v>
      </c>
      <c r="Q191" s="35">
        <f t="shared" si="59"/>
        <v>35.227711932521892</v>
      </c>
      <c r="R191" s="35">
        <f t="shared" si="59"/>
        <v>34.070933135623299</v>
      </c>
      <c r="S191" s="35">
        <f t="shared" si="59"/>
        <v>34.170019575177868</v>
      </c>
      <c r="T191" s="35">
        <f t="shared" si="59"/>
        <v>33.133311939016487</v>
      </c>
      <c r="U191" s="35">
        <f t="shared" si="59"/>
        <v>36.166396428184363</v>
      </c>
      <c r="V191" s="35">
        <f t="shared" si="59"/>
        <v>39.22322881017957</v>
      </c>
      <c r="W191" s="35">
        <f t="shared" si="59"/>
        <v>55.740441973657539</v>
      </c>
      <c r="X191" s="27"/>
      <c r="Y191" s="35">
        <f t="shared" ref="Y191:AC191" si="60">IF(Y23="-","-",AVERAGE(Y23,Y35,Y47,Y59,Y71,Y83,Y95,Y107,Y119,Y131,Y143,Y155,Y167,Y179))</f>
        <v>94.934751720718509</v>
      </c>
      <c r="Z191" s="35" t="str">
        <f t="shared" si="60"/>
        <v>-</v>
      </c>
      <c r="AA191" s="35" t="str">
        <f t="shared" si="60"/>
        <v>-</v>
      </c>
      <c r="AB191" s="35" t="str">
        <f t="shared" si="60"/>
        <v>-</v>
      </c>
      <c r="AC191" s="35" t="str">
        <f t="shared" si="60"/>
        <v>-</v>
      </c>
      <c r="AD191" s="25"/>
    </row>
    <row r="192" spans="1:30" s="26" customFormat="1" ht="11.25" x14ac:dyDescent="0.15">
      <c r="A192" s="207"/>
      <c r="B192" s="123" t="s">
        <v>189</v>
      </c>
      <c r="C192" s="123" t="s">
        <v>250</v>
      </c>
      <c r="D192" s="121" t="s">
        <v>136</v>
      </c>
      <c r="E192" s="75"/>
      <c r="F192" s="27"/>
      <c r="G192" s="35">
        <f t="shared" si="48"/>
        <v>9.7463590177261015</v>
      </c>
      <c r="H192" s="35">
        <f t="shared" si="48"/>
        <v>9.3605466224485081</v>
      </c>
      <c r="I192" s="35">
        <f t="shared" si="48"/>
        <v>9.6763358695051895</v>
      </c>
      <c r="J192" s="35">
        <f t="shared" si="48"/>
        <v>9.499708623034385</v>
      </c>
      <c r="K192" s="35">
        <f t="shared" si="48"/>
        <v>10.198999242406646</v>
      </c>
      <c r="L192" s="35">
        <f t="shared" si="48"/>
        <v>10.083314739812485</v>
      </c>
      <c r="M192" s="35">
        <f t="shared" si="48"/>
        <v>10.883321554204937</v>
      </c>
      <c r="N192" s="35">
        <f t="shared" si="48"/>
        <v>11.423421480869928</v>
      </c>
      <c r="O192" s="27"/>
      <c r="P192" s="35">
        <f t="shared" ref="P192:W192" si="61">IF(P24="-","-",AVERAGE(P24,P36,P48,P60,P72,P84,P96,P108,P120,P132,P144,P156,P168,P180))</f>
        <v>11.423421480869928</v>
      </c>
      <c r="Q192" s="35">
        <f t="shared" si="61"/>
        <v>12.660764225201641</v>
      </c>
      <c r="R192" s="35">
        <f t="shared" si="61"/>
        <v>12.256265729946378</v>
      </c>
      <c r="S192" s="35">
        <f t="shared" si="61"/>
        <v>12.292655435103111</v>
      </c>
      <c r="T192" s="35">
        <f t="shared" si="61"/>
        <v>11.92905684132829</v>
      </c>
      <c r="U192" s="35">
        <f t="shared" si="61"/>
        <v>12.996682766766225</v>
      </c>
      <c r="V192" s="35">
        <f t="shared" si="61"/>
        <v>14.076302525620884</v>
      </c>
      <c r="W192" s="35">
        <f t="shared" si="61"/>
        <v>19.890338552859848</v>
      </c>
      <c r="X192" s="27"/>
      <c r="Y192" s="35">
        <f t="shared" ref="Y192:AC192" si="62">IF(Y24="-","-",AVERAGE(Y24,Y36,Y48,Y60,Y72,Y84,Y96,Y108,Y120,Y132,Y144,Y156,Y168,Y180))</f>
        <v>33.681391083174709</v>
      </c>
      <c r="Z192" s="35" t="str">
        <f t="shared" si="62"/>
        <v>-</v>
      </c>
      <c r="AA192" s="35" t="str">
        <f t="shared" si="62"/>
        <v>-</v>
      </c>
      <c r="AB192" s="35" t="str">
        <f t="shared" si="62"/>
        <v>-</v>
      </c>
      <c r="AC192" s="35" t="str">
        <f t="shared" si="62"/>
        <v>-</v>
      </c>
      <c r="AD192" s="25"/>
    </row>
    <row r="193" spans="1:30" s="26" customFormat="1" ht="11.25" x14ac:dyDescent="0.15">
      <c r="A193" s="207"/>
      <c r="B193" s="123" t="s">
        <v>251</v>
      </c>
      <c r="C193" s="123" t="s">
        <v>252</v>
      </c>
      <c r="D193" s="121" t="s">
        <v>136</v>
      </c>
      <c r="E193" s="75"/>
      <c r="F193" s="27"/>
      <c r="G193" s="35">
        <f t="shared" si="48"/>
        <v>5.6363105269461657</v>
      </c>
      <c r="H193" s="35">
        <f t="shared" si="48"/>
        <v>5.328130956103089</v>
      </c>
      <c r="I193" s="35">
        <f t="shared" si="48"/>
        <v>5.3685548698721197</v>
      </c>
      <c r="J193" s="35">
        <f t="shared" si="48"/>
        <v>5.2406335052579225</v>
      </c>
      <c r="K193" s="35">
        <f t="shared" si="48"/>
        <v>5.8833825796880115</v>
      </c>
      <c r="L193" s="35">
        <f t="shared" si="48"/>
        <v>5.7811945368181537</v>
      </c>
      <c r="M193" s="35">
        <f t="shared" si="48"/>
        <v>6.4585519780370522</v>
      </c>
      <c r="N193" s="35">
        <f t="shared" si="48"/>
        <v>6.8805116928401144</v>
      </c>
      <c r="O193" s="27"/>
      <c r="P193" s="35">
        <f t="shared" ref="P193:W193" si="63">IF(P25="-","-",AVERAGE(P25,P37,P49,P61,P73,P85,P97,P109,P121,P133,P145,P157,P169,P181))</f>
        <v>6.8805116928401144</v>
      </c>
      <c r="Q193" s="35">
        <f t="shared" si="63"/>
        <v>7.7280958519178506</v>
      </c>
      <c r="R193" s="35">
        <f t="shared" si="63"/>
        <v>7.3911943177125599</v>
      </c>
      <c r="S193" s="35">
        <f t="shared" si="63"/>
        <v>7.4151052717152792</v>
      </c>
      <c r="T193" s="35">
        <f t="shared" si="63"/>
        <v>7.0839032717899135</v>
      </c>
      <c r="U193" s="35">
        <f t="shared" si="63"/>
        <v>7.7726171500394772</v>
      </c>
      <c r="V193" s="35">
        <f t="shared" si="63"/>
        <v>8.602865353060773</v>
      </c>
      <c r="W193" s="35">
        <f t="shared" si="63"/>
        <v>12.373346110027262</v>
      </c>
      <c r="X193" s="27"/>
      <c r="Y193" s="35">
        <f t="shared" ref="Y193:AC193" si="64">IF(Y25="-","-",AVERAGE(Y25,Y37,Y49,Y61,Y73,Y85,Y97,Y109,Y121,Y133,Y145,Y157,Y169,Y181))</f>
        <v>22.921282433697264</v>
      </c>
      <c r="Z193" s="35" t="str">
        <f t="shared" si="64"/>
        <v>-</v>
      </c>
      <c r="AA193" s="35" t="str">
        <f t="shared" si="64"/>
        <v>-</v>
      </c>
      <c r="AB193" s="35" t="str">
        <f t="shared" si="64"/>
        <v>-</v>
      </c>
      <c r="AC193" s="35" t="str">
        <f t="shared" si="64"/>
        <v>-</v>
      </c>
      <c r="AD193" s="25"/>
    </row>
    <row r="194" spans="1:30" s="26" customFormat="1" ht="11.25" x14ac:dyDescent="0.15">
      <c r="A194" s="207"/>
      <c r="B194" s="123" t="s">
        <v>253</v>
      </c>
      <c r="C194" s="123" t="str">
        <f>B194&amp;"_"&amp;D194</f>
        <v>Total_GB average</v>
      </c>
      <c r="D194" s="116" t="s">
        <v>136</v>
      </c>
      <c r="E194" s="75"/>
      <c r="F194" s="27"/>
      <c r="G194" s="35">
        <f t="shared" si="48"/>
        <v>518.60236273581756</v>
      </c>
      <c r="H194" s="35">
        <f t="shared" si="48"/>
        <v>497.98827601145666</v>
      </c>
      <c r="I194" s="35">
        <f t="shared" si="48"/>
        <v>514.64917974728667</v>
      </c>
      <c r="J194" s="35">
        <f t="shared" si="48"/>
        <v>505.22509135559437</v>
      </c>
      <c r="K194" s="35">
        <f t="shared" si="48"/>
        <v>542.67259466836924</v>
      </c>
      <c r="L194" s="35">
        <f t="shared" si="48"/>
        <v>536.48175110916293</v>
      </c>
      <c r="M194" s="35">
        <f t="shared" si="48"/>
        <v>579.26471296868033</v>
      </c>
      <c r="N194" s="35">
        <f t="shared" si="48"/>
        <v>608.11297287166155</v>
      </c>
      <c r="O194" s="27"/>
      <c r="P194" s="35">
        <f t="shared" ref="P194:W194" si="65">IF(P26="-","-",AVERAGE(P26,P38,P50,P62,P74,P86,P98,P110,P122,P134,P146,P158,P170,P182))</f>
        <v>608.11297287166155</v>
      </c>
      <c r="Q194" s="35">
        <f t="shared" si="65"/>
        <v>674.08383246464746</v>
      </c>
      <c r="R194" s="35">
        <f t="shared" si="65"/>
        <v>652.45754523695985</v>
      </c>
      <c r="S194" s="35">
        <f t="shared" si="65"/>
        <v>654.39670303969262</v>
      </c>
      <c r="T194" s="35">
        <f t="shared" si="65"/>
        <v>634.92874085084497</v>
      </c>
      <c r="U194" s="35">
        <f t="shared" si="65"/>
        <v>691.80826970027465</v>
      </c>
      <c r="V194" s="35">
        <f t="shared" si="65"/>
        <v>749.46058700408867</v>
      </c>
      <c r="W194" s="35">
        <f t="shared" si="65"/>
        <v>1059.2328375366915</v>
      </c>
      <c r="X194" s="27"/>
      <c r="Y194" s="35">
        <f t="shared" ref="Y194:AC194" si="66">IF(Y26="-","-",AVERAGE(Y26,Y38,Y50,Y62,Y74,Y86,Y98,Y110,Y122,Y134,Y146,Y158,Y170,Y182))</f>
        <v>1795.6253440649255</v>
      </c>
      <c r="Z194" s="35" t="str">
        <f t="shared" si="66"/>
        <v>-</v>
      </c>
      <c r="AA194" s="35" t="str">
        <f t="shared" si="66"/>
        <v>-</v>
      </c>
      <c r="AB194" s="35" t="str">
        <f t="shared" si="66"/>
        <v>-</v>
      </c>
      <c r="AC194" s="35" t="str">
        <f t="shared" si="66"/>
        <v>-</v>
      </c>
      <c r="AD194" s="25"/>
    </row>
    <row r="195" spans="1:30" x14ac:dyDescent="0.2"/>
    <row r="196" spans="1:30" x14ac:dyDescent="0.2"/>
    <row r="197" spans="1:30" x14ac:dyDescent="0.2"/>
    <row r="198" spans="1:30" x14ac:dyDescent="0.2"/>
    <row r="199" spans="1:30" x14ac:dyDescent="0.2"/>
    <row r="200" spans="1:30" x14ac:dyDescent="0.2"/>
    <row r="201" spans="1:30" x14ac:dyDescent="0.2"/>
    <row r="202" spans="1:30" x14ac:dyDescent="0.2"/>
    <row r="203" spans="1:30" x14ac:dyDescent="0.2"/>
    <row r="204" spans="1:30" x14ac:dyDescent="0.2"/>
    <row r="205" spans="1:30" x14ac:dyDescent="0.2"/>
    <row r="206" spans="1:30" x14ac:dyDescent="0.2"/>
    <row r="207" spans="1:30" x14ac:dyDescent="0.2"/>
    <row r="208" spans="1:3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sheetData>
  <sortState xmlns:xlrd2="http://schemas.microsoft.com/office/spreadsheetml/2017/richdata2" ref="A15:AD182">
    <sortCondition ref="A15:A182"/>
  </sortState>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9" tint="0.79998168889431442"/>
    <pageSetUpPr autoPageBreaks="0"/>
  </sheetPr>
  <dimension ref="A1:AD459"/>
  <sheetViews>
    <sheetView zoomScaleNormal="100" workbookViewId="0"/>
  </sheetViews>
  <sheetFormatPr defaultColWidth="0" defaultRowHeight="14.25" zeroHeight="1" x14ac:dyDescent="0.2"/>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x14ac:dyDescent="0.2">
      <c r="A1" s="205"/>
    </row>
    <row r="2" spans="1:30" s="64" customFormat="1" ht="18.600000000000001" customHeight="1" x14ac:dyDescent="0.25">
      <c r="A2" s="205"/>
      <c r="B2" s="24" t="s">
        <v>194</v>
      </c>
      <c r="C2" s="24"/>
      <c r="D2" s="24"/>
    </row>
    <row r="3" spans="1:30" s="64" customFormat="1" ht="24.6" customHeight="1" x14ac:dyDescent="0.2">
      <c r="A3" s="205"/>
      <c r="B3" s="433" t="s">
        <v>195</v>
      </c>
      <c r="C3" s="433"/>
      <c r="D3" s="433"/>
      <c r="E3" s="433"/>
      <c r="F3" s="433"/>
      <c r="G3" s="433"/>
      <c r="H3" s="433"/>
      <c r="I3" s="66"/>
      <c r="J3" s="66"/>
      <c r="K3" s="66"/>
      <c r="L3" s="66"/>
      <c r="M3" s="66"/>
      <c r="N3" s="66"/>
      <c r="O3" s="66"/>
      <c r="P3" s="66"/>
      <c r="Q3" s="66"/>
      <c r="X3" s="66"/>
    </row>
    <row r="4" spans="1:30" s="64" customFormat="1" ht="16.350000000000001" customHeight="1" x14ac:dyDescent="0.2">
      <c r="A4" s="205"/>
      <c r="B4" s="140"/>
      <c r="C4" s="140"/>
      <c r="D4" s="140"/>
      <c r="E4" s="140"/>
      <c r="F4" s="65"/>
      <c r="G4" s="65"/>
      <c r="I4" s="66"/>
      <c r="J4" s="66"/>
      <c r="K4" s="66"/>
      <c r="L4" s="66"/>
      <c r="M4" s="66"/>
      <c r="N4" s="66"/>
      <c r="O4" s="66"/>
      <c r="P4" s="66"/>
      <c r="Q4" s="66"/>
      <c r="X4" s="66"/>
    </row>
    <row r="5" spans="1:30" ht="16.350000000000001" customHeight="1" x14ac:dyDescent="0.2">
      <c r="B5" s="69"/>
      <c r="C5" s="69"/>
      <c r="D5" s="69"/>
      <c r="E5" s="69"/>
      <c r="F5" s="69"/>
      <c r="G5" s="69"/>
      <c r="I5" s="70"/>
      <c r="J5" s="70"/>
      <c r="K5" s="70"/>
      <c r="L5" s="70"/>
      <c r="M5" s="70"/>
      <c r="N5" s="70"/>
      <c r="O5" s="70"/>
      <c r="P5" s="70"/>
      <c r="Q5" s="70"/>
      <c r="X5" s="70"/>
    </row>
    <row r="6" spans="1:30" ht="23.25" x14ac:dyDescent="0.2">
      <c r="B6" s="72" t="s">
        <v>196</v>
      </c>
      <c r="C6" s="74" t="s">
        <v>115</v>
      </c>
      <c r="D6" s="69"/>
      <c r="E6" s="69"/>
      <c r="F6" s="69"/>
      <c r="G6" s="69"/>
      <c r="I6" s="70"/>
      <c r="J6" s="70"/>
      <c r="K6" s="70"/>
      <c r="L6" s="70"/>
      <c r="M6" s="70"/>
      <c r="N6" s="70"/>
      <c r="O6" s="70"/>
      <c r="P6" s="70"/>
      <c r="Q6" s="70"/>
      <c r="X6" s="70"/>
    </row>
    <row r="7" spans="1:30" ht="14.85" customHeight="1" x14ac:dyDescent="0.2">
      <c r="B7" s="72" t="s">
        <v>198</v>
      </c>
      <c r="C7" s="74" t="s">
        <v>254</v>
      </c>
      <c r="D7" s="69"/>
      <c r="E7" s="69"/>
      <c r="F7" s="69"/>
      <c r="G7" s="69"/>
      <c r="I7" s="70"/>
      <c r="J7" s="70"/>
      <c r="K7" s="70"/>
      <c r="L7" s="70"/>
      <c r="M7" s="70"/>
      <c r="N7" s="70"/>
      <c r="O7" s="70"/>
      <c r="P7" s="70"/>
      <c r="Q7" s="70"/>
      <c r="X7" s="70"/>
    </row>
    <row r="8" spans="1:30" ht="12.6" customHeight="1" x14ac:dyDescent="0.2">
      <c r="B8" s="73" t="s">
        <v>200</v>
      </c>
      <c r="C8" s="75" t="s">
        <v>111</v>
      </c>
    </row>
    <row r="9" spans="1:30" s="25" customFormat="1" ht="11.25" x14ac:dyDescent="0.15">
      <c r="A9" s="207"/>
    </row>
    <row r="10" spans="1:30" s="26" customFormat="1" ht="11.25" customHeight="1" x14ac:dyDescent="0.15">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x14ac:dyDescent="0.15">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x14ac:dyDescent="0.15">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x14ac:dyDescent="0.15">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x14ac:dyDescent="0.15">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x14ac:dyDescent="0.15">
      <c r="A15" s="207"/>
      <c r="B15" s="123" t="s">
        <v>244</v>
      </c>
      <c r="C15" s="123" t="s">
        <v>180</v>
      </c>
      <c r="D15" s="116" t="s">
        <v>131</v>
      </c>
      <c r="E15" s="75"/>
      <c r="F15" s="27"/>
      <c r="G15" s="35">
        <f>IF('3a DF'!H$147="-","-",'3a DF'!H$147)</f>
        <v>253.15</v>
      </c>
      <c r="H15" s="35">
        <f>IF('3a DF'!I$147="-","-",'3a DF'!I$147)</f>
        <v>213.57</v>
      </c>
      <c r="I15" s="35">
        <f>IF('3a DF'!J$147="-","-",'3a DF'!J$147)</f>
        <v>174.75</v>
      </c>
      <c r="J15" s="35">
        <f>IF('3a DF'!K$147="-","-",'3a DF'!K$147)</f>
        <v>160.27000000000001</v>
      </c>
      <c r="K15" s="35">
        <f>IF('3a DF'!L$147="-","-",'3a DF'!L$147)</f>
        <v>200.75</v>
      </c>
      <c r="L15" s="35">
        <f>IF('3a DF'!M$147="-","-",'3a DF'!M$147)</f>
        <v>199.06</v>
      </c>
      <c r="M15" s="35">
        <f>IF('3a DF'!N$147="-","-",'3a DF'!N$147)</f>
        <v>215.77</v>
      </c>
      <c r="N15" s="35">
        <f>IF('3a DF'!O$147="-","-",'3a DF'!O$147)</f>
        <v>243.36</v>
      </c>
      <c r="O15" s="27"/>
      <c r="P15" s="35">
        <f>IF('3a DF'!Q$147="-","-",'3a DF'!Q$147)</f>
        <v>243.36</v>
      </c>
      <c r="Q15" s="35">
        <f>IF('3a DF'!R$147="-","-",'3a DF'!R$147)</f>
        <v>281.18</v>
      </c>
      <c r="R15" s="35">
        <f>IF('3a DF'!S$147="-","-",'3a DF'!S$147)</f>
        <v>230.78</v>
      </c>
      <c r="S15" s="35">
        <f>IF('3a DF'!T$147="-","-",'3a DF'!T$147)</f>
        <v>206.32</v>
      </c>
      <c r="T15" s="35">
        <f>IF('3a DF'!U$147="-","-",'3a DF'!U$147)</f>
        <v>145.13</v>
      </c>
      <c r="U15" s="35">
        <f>IF('3a DF'!V$147="-","-",'3a DF'!V$147)</f>
        <v>187.07</v>
      </c>
      <c r="V15" s="35">
        <f>IF('3a DF'!W$147="-","-",'3a DF'!W$147)</f>
        <v>276.51</v>
      </c>
      <c r="W15" s="35">
        <f>IF('3a DF'!X$147="-","-",'3a DF'!X$147)</f>
        <v>586.80999999999995</v>
      </c>
      <c r="X15" s="27"/>
      <c r="Y15" s="35">
        <f>IF('3a DF'!Z$147="-","-",'3a DF'!Z$147)</f>
        <v>1376.8009245311077</v>
      </c>
      <c r="Z15" s="35" t="str">
        <f>IF('3a DF'!AA$147="-","-",'3a DF'!AA$147)</f>
        <v>-</v>
      </c>
      <c r="AA15" s="35" t="str">
        <f>IF('3a DF'!AB$147="-","-",'3a DF'!AB$147)</f>
        <v>-</v>
      </c>
      <c r="AB15" s="35" t="str">
        <f>IF('3a DF'!AC$147="-","-",'3a DF'!AC$147)</f>
        <v>-</v>
      </c>
      <c r="AC15" s="35" t="str">
        <f>IF('3a DF'!AD$147="-","-",'3a DF'!AD$147)</f>
        <v>-</v>
      </c>
      <c r="AD15" s="25"/>
    </row>
    <row r="16" spans="1:30" s="26" customFormat="1" ht="11.25" customHeight="1" x14ac:dyDescent="0.15">
      <c r="A16" s="207"/>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x14ac:dyDescent="0.15">
      <c r="A17" s="207"/>
      <c r="B17" s="123" t="s">
        <v>245</v>
      </c>
      <c r="C17" s="123" t="s">
        <v>182</v>
      </c>
      <c r="D17" s="116" t="s">
        <v>131</v>
      </c>
      <c r="E17" s="75"/>
      <c r="F17" s="27"/>
      <c r="G17" s="35" t="str">
        <f>IF('3c AA'!J223="-","-",'3c AA'!J223)</f>
        <v>-</v>
      </c>
      <c r="H17" s="35" t="str">
        <f>IF('3c AA'!K223="-","-",'3c AA'!K223)</f>
        <v>-</v>
      </c>
      <c r="I17" s="35" t="str">
        <f>IF('3c AA'!L223="-","-",'3c AA'!L223)</f>
        <v>-</v>
      </c>
      <c r="J17" s="35" t="str">
        <f>IF('3c AA'!M223="-","-",'3c AA'!M223)</f>
        <v>-</v>
      </c>
      <c r="K17" s="35" t="str">
        <f>IF('3c AA'!N223="-","-",'3c AA'!N223)</f>
        <v>-</v>
      </c>
      <c r="L17" s="35" t="str">
        <f>IF('3c AA'!O223="-","-",'3c AA'!O223)</f>
        <v>-</v>
      </c>
      <c r="M17" s="35" t="str">
        <f>IF('3c AA'!P223="-","-",'3c AA'!P223)</f>
        <v>-</v>
      </c>
      <c r="N17" s="35" t="str">
        <f>IF('3c AA'!Q223="-","-",'3c AA'!Q223)</f>
        <v>-</v>
      </c>
      <c r="O17" s="27"/>
      <c r="P17" s="35" t="str">
        <f>IF('3c AA'!S223="-","-",'3c AA'!S223)</f>
        <v>-</v>
      </c>
      <c r="Q17" s="35" t="str">
        <f>IF('3c AA'!T223="-","-",'3c AA'!T223)</f>
        <v>-</v>
      </c>
      <c r="R17" s="35" t="str">
        <f>IF('3c AA'!U223="-","-",'3c AA'!U223)</f>
        <v>-</v>
      </c>
      <c r="S17" s="35" t="str">
        <f>IF('3c AA'!V223="-","-",'3c AA'!V223)</f>
        <v>-</v>
      </c>
      <c r="T17" s="35">
        <f>IF('3c AA'!W223="-","-",'3c AA'!W223)</f>
        <v>10.705717509101307</v>
      </c>
      <c r="U17" s="35">
        <f>IF('3c AA'!X223="-","-",'3c AA'!X223)</f>
        <v>13.71215092385904</v>
      </c>
      <c r="V17" s="35">
        <f>IF('3c AA'!Y223="-","-",'3c AA'!Y223)</f>
        <v>4.43</v>
      </c>
      <c r="W17" s="35" t="str">
        <f>IF('3c AA'!Z223="-","-",'3c AA'!Z223)</f>
        <v>-</v>
      </c>
      <c r="X17" s="27"/>
      <c r="Y17" s="35">
        <f>IF('3c AA'!AB223="-","-",'3c AA'!AB223)</f>
        <v>26.679544917909343</v>
      </c>
      <c r="Z17" s="35" t="str">
        <f>IF('3c AA'!AC223="-","-",'3c AA'!AC223)</f>
        <v>-</v>
      </c>
      <c r="AA17" s="35" t="str">
        <f>IF('3c AA'!AD223="-","-",'3c AA'!AD223)</f>
        <v>-</v>
      </c>
      <c r="AB17" s="35" t="str">
        <f>IF('3c AA'!AE223="-","-",'3c AA'!AE223)</f>
        <v>-</v>
      </c>
      <c r="AC17" s="35" t="str">
        <f>IF('3c AA'!AF223="-","-",'3c AA'!AF223)</f>
        <v>-</v>
      </c>
      <c r="AD17" s="25"/>
    </row>
    <row r="18" spans="1:30" s="26" customFormat="1" ht="11.25" customHeight="1" x14ac:dyDescent="0.15">
      <c r="A18" s="207"/>
      <c r="B18" s="123" t="s">
        <v>246</v>
      </c>
      <c r="C18" s="123" t="s">
        <v>183</v>
      </c>
      <c r="D18" s="116" t="s">
        <v>131</v>
      </c>
      <c r="E18" s="75"/>
      <c r="F18" s="27"/>
      <c r="G18" s="35">
        <f>IF('3d PC'!G$43="-","-",'3d PC'!G$43)</f>
        <v>21.926269106402124</v>
      </c>
      <c r="H18" s="35">
        <f>IF('3d PC'!H$43="-","-",'3d PC'!H$43)</f>
        <v>21.926269106402124</v>
      </c>
      <c r="I18" s="35">
        <f>IF('3d PC'!I$43="-","-",'3d PC'!I$43)</f>
        <v>22.64764819235609</v>
      </c>
      <c r="J18" s="35">
        <f>IF('3d PC'!J$43="-","-",'3d PC'!J$43)</f>
        <v>22.505107470829557</v>
      </c>
      <c r="K18" s="35">
        <f>IF('3d PC'!K$43="-","-",'3d PC'!K$43)</f>
        <v>19.106297226763825</v>
      </c>
      <c r="L18" s="35">
        <f>IF('3d PC'!L$43="-","-",'3d PC'!L$43)</f>
        <v>19.106297226763825</v>
      </c>
      <c r="M18" s="35">
        <f>IF('3d PC'!M$43="-","-",'3d PC'!M$43)</f>
        <v>20.852393125569616</v>
      </c>
      <c r="N18" s="35">
        <f>IF('3d PC'!N$43="-","-",'3d PC'!N$43)</f>
        <v>20.849370287873604</v>
      </c>
      <c r="O18" s="27"/>
      <c r="P18" s="35">
        <f>IF('3d PC'!P$43="-","-",'3d PC'!P$43)</f>
        <v>20.849370287873604</v>
      </c>
      <c r="Q18" s="35">
        <f>IF('3d PC'!Q$43="-","-",'3d PC'!Q$43)</f>
        <v>21.503193401206047</v>
      </c>
      <c r="R18" s="35">
        <f>IF('3d PC'!R$43="-","-",'3d PC'!R$43)</f>
        <v>21.819481548965161</v>
      </c>
      <c r="S18" s="35">
        <f>IF('3d PC'!S$43="-","-",'3d PC'!S$43)</f>
        <v>25.256715910577427</v>
      </c>
      <c r="T18" s="35">
        <f>IF('3d PC'!T$43="-","-",'3d PC'!T$43)</f>
        <v>24.167303215101221</v>
      </c>
      <c r="U18" s="35">
        <f>IF('3d PC'!U$43="-","-",'3d PC'!U$43)</f>
        <v>23.962512789411701</v>
      </c>
      <c r="V18" s="35">
        <f>IF('3d PC'!V$43="-","-",'3d PC'!V$43)</f>
        <v>23.858648398084732</v>
      </c>
      <c r="W18" s="35">
        <f>IF('3d PC'!W$43="-","-",'3d PC'!W$43)</f>
        <v>33.366817904048837</v>
      </c>
      <c r="X18" s="27"/>
      <c r="Y18" s="35">
        <f>IF('3d PC'!Y$43="-","-",'3d PC'!Y$43)</f>
        <v>33.475871166766694</v>
      </c>
      <c r="Z18" s="35" t="str">
        <f>IF('3d PC'!Z$43="-","-",'3d PC'!Z$43)</f>
        <v>-</v>
      </c>
      <c r="AA18" s="35" t="str">
        <f>IF('3d PC'!AA$43="-","-",'3d PC'!AA$43)</f>
        <v>-</v>
      </c>
      <c r="AB18" s="35" t="str">
        <f>IF('3d PC'!AB$43="-","-",'3d PC'!AB$43)</f>
        <v>-</v>
      </c>
      <c r="AC18" s="35" t="str">
        <f>IF('3d PC'!AC$43="-","-",'3d PC'!AC$43)</f>
        <v>-</v>
      </c>
      <c r="AD18" s="25"/>
    </row>
    <row r="19" spans="1:30" s="26" customFormat="1" ht="11.25" customHeight="1" x14ac:dyDescent="0.15">
      <c r="A19" s="207"/>
      <c r="B19" s="123" t="s">
        <v>247</v>
      </c>
      <c r="C19" s="123" t="s">
        <v>184</v>
      </c>
      <c r="D19" s="116" t="s">
        <v>131</v>
      </c>
      <c r="E19" s="75"/>
      <c r="F19" s="27"/>
      <c r="G19" s="35">
        <f>IF('3f NC-Gas'!F45="-","-",'3f NC-Gas'!F45)</f>
        <v>122.92606294287481</v>
      </c>
      <c r="H19" s="35">
        <f>IF('3f NC-Gas'!G45="-","-",'3f NC-Gas'!G45)</f>
        <v>122.80606294058597</v>
      </c>
      <c r="I19" s="35">
        <f>IF('3f NC-Gas'!H45="-","-",'3f NC-Gas'!H45)</f>
        <v>119.11310513845872</v>
      </c>
      <c r="J19" s="35">
        <f>IF('3f NC-Gas'!I45="-","-",'3f NC-Gas'!I45)</f>
        <v>118.76510513182116</v>
      </c>
      <c r="K19" s="35">
        <f>IF('3f NC-Gas'!J45="-","-",'3f NC-Gas'!J45)</f>
        <v>118.84904344104548</v>
      </c>
      <c r="L19" s="35">
        <f>IF('3f NC-Gas'!K45="-","-",'3f NC-Gas'!K45)</f>
        <v>118.87304344150324</v>
      </c>
      <c r="M19" s="35">
        <f>IF('3f NC-Gas'!L45="-","-",'3f NC-Gas'!L45)</f>
        <v>122.22659483103664</v>
      </c>
      <c r="N19" s="35">
        <f>IF('3f NC-Gas'!M45="-","-",'3f NC-Gas'!M45)</f>
        <v>122.29859483240992</v>
      </c>
      <c r="O19" s="27"/>
      <c r="P19" s="35">
        <f>IF('3f NC-Gas'!O45="-","-",'3f NC-Gas'!O45)</f>
        <v>122.29859483240992</v>
      </c>
      <c r="Q19" s="35">
        <f>IF('3f NC-Gas'!P45="-","-",'3f NC-Gas'!P45)</f>
        <v>124.98284395407399</v>
      </c>
      <c r="R19" s="35">
        <f>IF('3f NC-Gas'!Q45="-","-",'3f NC-Gas'!Q45)</f>
        <v>124.53884394560535</v>
      </c>
      <c r="S19" s="35">
        <f>IF('3f NC-Gas'!R45="-","-",'3f NC-Gas'!R45)</f>
        <v>124.38335679735634</v>
      </c>
      <c r="T19" s="35">
        <f>IF('3f NC-Gas'!S45="-","-",'3f NC-Gas'!S45)</f>
        <v>121.71935674654456</v>
      </c>
      <c r="U19" s="35">
        <f>IF('3f NC-Gas'!T45="-","-",'3f NC-Gas'!T45)</f>
        <v>122.4395384114551</v>
      </c>
      <c r="V19" s="35">
        <f>IF('3f NC-Gas'!U45="-","-",'3f NC-Gas'!U45)</f>
        <v>122.00753840321536</v>
      </c>
      <c r="W19" s="35">
        <f>IF('3f NC-Gas'!V45="-","-",'3f NC-Gas'!V45)</f>
        <v>174.47664583896426</v>
      </c>
      <c r="X19" s="27"/>
      <c r="Y19" s="35">
        <f>IF('3f NC-Gas'!X45="-","-",'3f NC-Gas'!X45)</f>
        <v>170.06714499181476</v>
      </c>
      <c r="Z19" s="35" t="str">
        <f>IF('3f NC-Gas'!Y45="-","-",'3f NC-Gas'!Y45)</f>
        <v>-</v>
      </c>
      <c r="AA19" s="35" t="str">
        <f>IF('3f NC-Gas'!Z45="-","-",'3f NC-Gas'!Z45)</f>
        <v>-</v>
      </c>
      <c r="AB19" s="35" t="str">
        <f>IF('3f NC-Gas'!AA45="-","-",'3f NC-Gas'!AA45)</f>
        <v>-</v>
      </c>
      <c r="AC19" s="35" t="str">
        <f>IF('3f NC-Gas'!AB45="-","-",'3f NC-Gas'!AB45)</f>
        <v>-</v>
      </c>
      <c r="AD19" s="25"/>
    </row>
    <row r="20" spans="1:30" s="26" customFormat="1" ht="11.25" customHeight="1" x14ac:dyDescent="0.15">
      <c r="A20" s="207"/>
      <c r="B20" s="123" t="s">
        <v>248</v>
      </c>
      <c r="C20" s="123" t="s">
        <v>185</v>
      </c>
      <c r="D20" s="116" t="s">
        <v>131</v>
      </c>
      <c r="E20" s="75"/>
      <c r="F20" s="27"/>
      <c r="G20" s="35">
        <f>IF('3g CPIH'!C$17="-","-",'3h OC '!$E$12*('3g CPIH'!C$17/'3g CPIH'!$G$17))</f>
        <v>87.194616340508801</v>
      </c>
      <c r="H20" s="35">
        <f>IF('3g CPIH'!D$17="-","-",'3h OC '!$E$12*('3g CPIH'!D$17/'3g CPIH'!$G$17))</f>
        <v>87.369180136986301</v>
      </c>
      <c r="I20" s="35">
        <f>IF('3g CPIH'!E$17="-","-",'3h OC '!$E$12*('3g CPIH'!E$17/'3g CPIH'!$G$17))</f>
        <v>87.631025831702544</v>
      </c>
      <c r="J20" s="35">
        <f>IF('3g CPIH'!F$17="-","-",'3h OC '!$E$12*('3g CPIH'!F$17/'3g CPIH'!$G$17))</f>
        <v>88.15471722113503</v>
      </c>
      <c r="K20" s="35">
        <f>IF('3g CPIH'!G$17="-","-",'3h OC '!$E$12*('3g CPIH'!G$17/'3g CPIH'!$G$17))</f>
        <v>89.202100000000002</v>
      </c>
      <c r="L20" s="35">
        <f>IF('3g CPIH'!H$17="-","-",'3h OC '!$E$12*('3g CPIH'!H$17/'3g CPIH'!$G$17))</f>
        <v>90.33676467710373</v>
      </c>
      <c r="M20" s="35">
        <f>IF('3g CPIH'!I$17="-","-",'3h OC '!$E$12*('3g CPIH'!I$17/'3g CPIH'!$G$17))</f>
        <v>91.645993150684916</v>
      </c>
      <c r="N20" s="35">
        <f>IF('3g CPIH'!J$17="-","-",'3h OC '!$E$12*('3g CPIH'!J$17/'3g CPIH'!$G$17))</f>
        <v>92.431530234833673</v>
      </c>
      <c r="O20" s="27"/>
      <c r="P20" s="35">
        <f>IF('3g CPIH'!L$17="-","-",'3h OC '!$E$12*('3g CPIH'!L$17/'3g CPIH'!$G$17))</f>
        <v>92.431530234833673</v>
      </c>
      <c r="Q20" s="35">
        <f>IF('3g CPIH'!M$17="-","-",'3h OC '!$E$12*('3g CPIH'!M$17/'3g CPIH'!$G$17))</f>
        <v>93.47891301369863</v>
      </c>
      <c r="R20" s="35">
        <f>IF('3g CPIH'!N$17="-","-",'3h OC '!$E$12*('3g CPIH'!N$17/'3g CPIH'!$G$17))</f>
        <v>94.177168199608616</v>
      </c>
      <c r="S20" s="35">
        <f>IF('3g CPIH'!O$17="-","-",'3h OC '!$E$12*('3g CPIH'!O$17/'3g CPIH'!$G$17))</f>
        <v>94.700859589041102</v>
      </c>
      <c r="T20" s="35">
        <f>IF('3g CPIH'!P$17="-","-",'3h OC '!$E$12*('3g CPIH'!P$17/'3g CPIH'!$G$17))</f>
        <v>94.96270528375733</v>
      </c>
      <c r="U20" s="35">
        <f>IF('3g CPIH'!Q$17="-","-",'3h OC '!$E$12*('3g CPIH'!Q$17/'3g CPIH'!$G$17))</f>
        <v>95.48639667318983</v>
      </c>
      <c r="V20" s="35">
        <f>IF('3g CPIH'!R$17="-","-",'3h OC '!$E$12*('3g CPIH'!R$17/'3g CPIH'!$G$17))</f>
        <v>97.232034637964787</v>
      </c>
      <c r="W20" s="35">
        <f>IF('3g CPIH'!S$17="-","-",'3h OC '!$E$12*('3g CPIH'!S$17/'3g CPIH'!$G$17))</f>
        <v>100.11233727984346</v>
      </c>
      <c r="X20" s="27"/>
      <c r="Y20" s="35">
        <f>IF('3g CPIH'!U$17="-","-",'3h OC '!$E$12*('3g CPIH'!U$17/'3g CPIH'!$G$17))</f>
        <v>105.1746873776908</v>
      </c>
      <c r="Z20" s="35" t="str">
        <f>IF('3g CPIH'!V$17="-","-",'3h OC '!$E$12*('3g CPIH'!V$17/'3g CPIH'!$G$17))</f>
        <v>-</v>
      </c>
      <c r="AA20" s="35" t="str">
        <f>IF('3g CPIH'!W$17="-","-",'3h OC '!$E$12*('3g CPIH'!W$17/'3g CPIH'!$G$17))</f>
        <v>-</v>
      </c>
      <c r="AB20" s="35" t="str">
        <f>IF('3g CPIH'!X$17="-","-",'3h OC '!$E$12*('3g CPIH'!X$17/'3g CPIH'!$G$17))</f>
        <v>-</v>
      </c>
      <c r="AC20" s="35" t="str">
        <f>IF('3g CPIH'!Y$17="-","-",'3h OC '!$E$12*('3g CPIH'!Y$17/'3g CPIH'!$G$17))</f>
        <v>-</v>
      </c>
      <c r="AD20" s="25"/>
    </row>
    <row r="21" spans="1:30" s="26" customFormat="1" ht="11.25" customHeight="1" x14ac:dyDescent="0.15">
      <c r="A21" s="207"/>
      <c r="B21" s="123" t="s">
        <v>248</v>
      </c>
      <c r="C21" s="123" t="s">
        <v>186</v>
      </c>
      <c r="D21" s="116" t="s">
        <v>131</v>
      </c>
      <c r="E21" s="75"/>
      <c r="F21" s="27"/>
      <c r="G21" s="35" t="s">
        <v>249</v>
      </c>
      <c r="H21" s="35" t="s">
        <v>249</v>
      </c>
      <c r="I21" s="35" t="s">
        <v>249</v>
      </c>
      <c r="J21" s="35" t="s">
        <v>249</v>
      </c>
      <c r="K21" s="35">
        <f>IF('3i SMNCC'!G$51="-","-",'3i SMNCC'!G$51)</f>
        <v>0</v>
      </c>
      <c r="L21" s="35">
        <f>IF('3i SMNCC'!H$51="-","-",'3i SMNCC'!H$51)</f>
        <v>-0.14839729644435984</v>
      </c>
      <c r="M21" s="35">
        <f>IF('3i SMNCC'!I$51="-","-",'3i SMNCC'!I$51)</f>
        <v>1.899695256253338</v>
      </c>
      <c r="N21" s="35">
        <f>IF('3i SMNCC'!J$51="-","-",'3i SMNCC'!J$51)</f>
        <v>12.665365920990935</v>
      </c>
      <c r="O21" s="27"/>
      <c r="P21" s="35">
        <f>IF('3i SMNCC'!L$51="-","-",'3i SMNCC'!L$51)</f>
        <v>12.665365920990935</v>
      </c>
      <c r="Q21" s="35">
        <f>IF('3i SMNCC'!M$51="-","-",'3i SMNCC'!M$51)</f>
        <v>14.640709693750988</v>
      </c>
      <c r="R21" s="35">
        <f>IF('3i SMNCC'!N$51="-","-",'3i SMNCC'!N$51)</f>
        <v>14.927787132222536</v>
      </c>
      <c r="S21" s="35">
        <f>IF('3i SMNCC'!O$51="-","-",'3i SMNCC'!O$51)</f>
        <v>17.170757060355506</v>
      </c>
      <c r="T21" s="35">
        <f>IF('3i SMNCC'!P$51="-","-",'3i SMNCC'!P$51)</f>
        <v>11.164989866554468</v>
      </c>
      <c r="U21" s="35">
        <f>IF('3i SMNCC'!Q$51="-","-",'3i SMNCC'!Q$51)</f>
        <v>10.900121345430581</v>
      </c>
      <c r="V21" s="35">
        <f>IF('3i SMNCC'!R$51="-","-",'3i SMNCC'!R$51)</f>
        <v>7.9767627265742567</v>
      </c>
      <c r="W21" s="35">
        <f>IF('3i SMNCC'!S$51="-","-",'3i SMNCC'!S$51)</f>
        <v>3.3826300925037529</v>
      </c>
      <c r="X21" s="27"/>
      <c r="Y21" s="35">
        <f>IF('3i SMNCC'!U$51="-","-",'3i SMNCC'!U$51)</f>
        <v>3.4563122415280967</v>
      </c>
      <c r="Z21" s="35" t="str">
        <f>IF('3i SMNCC'!V$51="-","-",'3i SMNCC'!V$51)</f>
        <v>-</v>
      </c>
      <c r="AA21" s="35" t="str">
        <f>IF('3i SMNCC'!W$51="-","-",'3i SMNCC'!W$51)</f>
        <v>-</v>
      </c>
      <c r="AB21" s="35" t="str">
        <f>IF('3i SMNCC'!X$51="-","-",'3i SMNCC'!X$51)</f>
        <v>-</v>
      </c>
      <c r="AC21" s="35" t="str">
        <f>IF('3i SMNCC'!Y$51="-","-",'3i SMNCC'!Y$51)</f>
        <v>-</v>
      </c>
      <c r="AD21" s="25"/>
    </row>
    <row r="22" spans="1:30" s="26" customFormat="1" ht="11.25" customHeight="1" x14ac:dyDescent="0.15">
      <c r="A22" s="207"/>
      <c r="B22" s="123" t="s">
        <v>248</v>
      </c>
      <c r="C22" s="123" t="s">
        <v>187</v>
      </c>
      <c r="D22" s="116" t="s">
        <v>131</v>
      </c>
      <c r="E22" s="75"/>
      <c r="F22" s="27"/>
      <c r="G22" s="35">
        <f>IF('3g CPIH'!C$17="-","-",'3j PAAC PAP'!$G$22*('3g CPIH'!C$17/'3g CPIH'!$G$17))</f>
        <v>3.1142016634050882</v>
      </c>
      <c r="H22" s="35">
        <f>IF('3g CPIH'!D$17="-","-",'3j PAAC PAP'!$G$22*('3g CPIH'!D$17/'3g CPIH'!$G$17))</f>
        <v>3.1204363013698631</v>
      </c>
      <c r="I22" s="35">
        <f>IF('3g CPIH'!E$17="-","-",'3j PAAC PAP'!$G$22*('3g CPIH'!E$17/'3g CPIH'!$G$17))</f>
        <v>3.129788258317026</v>
      </c>
      <c r="J22" s="35">
        <f>IF('3g CPIH'!F$17="-","-",'3j PAAC PAP'!$G$22*('3g CPIH'!F$17/'3g CPIH'!$G$17))</f>
        <v>3.1484921722113506</v>
      </c>
      <c r="K22" s="35">
        <f>IF('3g CPIH'!G$17="-","-",'3j PAAC PAP'!$G$22*('3g CPIH'!G$17/'3g CPIH'!$G$17))</f>
        <v>3.1859000000000002</v>
      </c>
      <c r="L22" s="35">
        <f>IF('3g CPIH'!H$17="-","-",'3j PAAC PAP'!$G$22*('3g CPIH'!H$17/'3g CPIH'!$G$17))</f>
        <v>3.2264251467710374</v>
      </c>
      <c r="M22" s="35">
        <f>IF('3g CPIH'!I$17="-","-",'3j PAAC PAP'!$G$22*('3g CPIH'!I$17/'3g CPIH'!$G$17))</f>
        <v>3.2731849315068491</v>
      </c>
      <c r="N22" s="35">
        <f>IF('3g CPIH'!J$17="-","-",'3j PAAC PAP'!$G$22*('3g CPIH'!J$17/'3g CPIH'!$G$17))</f>
        <v>3.3012408023483371</v>
      </c>
      <c r="O22" s="27"/>
      <c r="P22" s="35">
        <f>IF('3g CPIH'!L$17="-","-",'3j PAAC PAP'!$G$22*('3g CPIH'!L$17/'3g CPIH'!$G$17))</f>
        <v>3.3012408023483371</v>
      </c>
      <c r="Q22" s="35">
        <f>IF('3g CPIH'!M$17="-","-",'3j PAAC PAP'!$G$22*('3g CPIH'!M$17/'3g CPIH'!$G$17))</f>
        <v>3.3386486301369862</v>
      </c>
      <c r="R22" s="35">
        <f>IF('3g CPIH'!N$17="-","-",'3j PAAC PAP'!$G$22*('3g CPIH'!N$17/'3g CPIH'!$G$17))</f>
        <v>3.3635871819960861</v>
      </c>
      <c r="S22" s="35">
        <f>IF('3g CPIH'!O$17="-","-",'3j PAAC PAP'!$G$22*('3g CPIH'!O$17/'3g CPIH'!$G$17))</f>
        <v>3.3822910958904111</v>
      </c>
      <c r="T22" s="35">
        <f>IF('3g CPIH'!P$17="-","-",'3j PAAC PAP'!$G$22*('3g CPIH'!P$17/'3g CPIH'!$G$17))</f>
        <v>3.3916430528375732</v>
      </c>
      <c r="U22" s="35">
        <f>IF('3g CPIH'!Q$17="-","-",'3j PAAC PAP'!$G$22*('3g CPIH'!Q$17/'3g CPIH'!$G$17))</f>
        <v>3.4103469667318986</v>
      </c>
      <c r="V22" s="35">
        <f>IF('3g CPIH'!R$17="-","-",'3j PAAC PAP'!$G$22*('3g CPIH'!R$17/'3g CPIH'!$G$17))</f>
        <v>3.4726933463796481</v>
      </c>
      <c r="W22" s="35">
        <f>IF('3g CPIH'!S$17="-","-",'3j PAAC PAP'!$G$22*('3g CPIH'!S$17/'3g CPIH'!$G$17))</f>
        <v>3.5755648727984348</v>
      </c>
      <c r="X22" s="27"/>
      <c r="Y22" s="35">
        <f>IF('3g CPIH'!U$17="-","-",'3j PAAC PAP'!$G$22*('3g CPIH'!U$17/'3g CPIH'!$G$17))</f>
        <v>3.7563693737769084</v>
      </c>
      <c r="Z22" s="35" t="str">
        <f>IF('3g CPIH'!V$17="-","-",'3j PAAC PAP'!$G$22*('3g CPIH'!V$17/'3g CPIH'!$G$17))</f>
        <v>-</v>
      </c>
      <c r="AA22" s="35" t="str">
        <f>IF('3g CPIH'!W$17="-","-",'3j PAAC PAP'!$G$22*('3g CPIH'!W$17/'3g CPIH'!$G$17))</f>
        <v>-</v>
      </c>
      <c r="AB22" s="35" t="str">
        <f>IF('3g CPIH'!X$17="-","-",'3j PAAC PAP'!$G$22*('3g CPIH'!X$17/'3g CPIH'!$G$17))</f>
        <v>-</v>
      </c>
      <c r="AC22" s="35" t="str">
        <f>IF('3g CPIH'!Y$17="-","-",'3j PAAC PAP'!$G$22*('3g CPIH'!Y$17/'3g CPIH'!$G$17))</f>
        <v>-</v>
      </c>
      <c r="AD22" s="25"/>
    </row>
    <row r="23" spans="1:30" s="26" customFormat="1" ht="11.25" x14ac:dyDescent="0.15">
      <c r="A23" s="207"/>
      <c r="B23" s="123" t="s">
        <v>248</v>
      </c>
      <c r="C23" s="123" t="s">
        <v>188</v>
      </c>
      <c r="D23" s="116" t="s">
        <v>131</v>
      </c>
      <c r="E23" s="75"/>
      <c r="F23" s="27"/>
      <c r="G23" s="35">
        <f>IF(G15="-","-",SUM(G15:G21)*'3j PAAC PAP'!$G$40)</f>
        <v>2.0062893815917642</v>
      </c>
      <c r="H23" s="35">
        <f>IF(H15="-","-",SUM(H15:H21)*'3j PAAC PAP'!$G$40)</f>
        <v>1.8428517028807341</v>
      </c>
      <c r="I23" s="35">
        <f>IF(I15="-","-",SUM(I15:I21)*'3j PAAC PAP'!$G$40)</f>
        <v>1.6711262568370089</v>
      </c>
      <c r="J23" s="35">
        <f>IF(J15="-","-",SUM(J15:J21)*'3j PAAC PAP'!$G$40)</f>
        <v>1.6113885348213539</v>
      </c>
      <c r="K23" s="35">
        <f>IF(K15="-","-",SUM(K15:K21)*'3j PAAC PAP'!$G$40)</f>
        <v>1.7693972671613913</v>
      </c>
      <c r="L23" s="35">
        <f>IF(L15="-","-",SUM(L15:L21)*'3j PAAC PAP'!$G$40)</f>
        <v>1.7665865727823105</v>
      </c>
      <c r="M23" s="35">
        <f>IF(M15="-","-",SUM(M15:M21)*'3j PAAC PAP'!$G$40)</f>
        <v>1.8706519867632565</v>
      </c>
      <c r="N23" s="35">
        <f>IF(N15="-","-",SUM(N15:N21)*'3j PAAC PAP'!$G$40)</f>
        <v>2.0327861013767068</v>
      </c>
      <c r="O23" s="27"/>
      <c r="P23" s="35">
        <f>IF(P15="-","-",SUM(P15:P21)*'3j PAAC PAP'!$G$40)</f>
        <v>2.0327861013767068</v>
      </c>
      <c r="Q23" s="35">
        <f>IF(Q15="-","-",SUM(Q15:Q21)*'3j PAAC PAP'!$G$40)</f>
        <v>2.2154737043593871</v>
      </c>
      <c r="R23" s="35">
        <f>IF(R15="-","-",SUM(R15:R21)*'3j PAAC PAP'!$G$40)</f>
        <v>2.0106159662171708</v>
      </c>
      <c r="S23" s="35">
        <f>IF(S15="-","-",SUM(S15:S21)*'3j PAAC PAP'!$G$40)</f>
        <v>1.934484035492561</v>
      </c>
      <c r="T23" s="35">
        <f>IF(T15="-","-",SUM(T15:T21)*'3j PAAC PAP'!$G$40)</f>
        <v>1.6864600502880784</v>
      </c>
      <c r="U23" s="35">
        <f>IF(U15="-","-",SUM(U15:U21)*'3j PAAC PAP'!$G$40)</f>
        <v>1.8755149277927365</v>
      </c>
      <c r="V23" s="35">
        <f>IF(V15="-","-",SUM(V15:V21)*'3j PAAC PAP'!$G$40)</f>
        <v>2.1998819595257451</v>
      </c>
      <c r="W23" s="35">
        <f>IF(W15="-","-",SUM(W15:W21)*'3j PAAC PAP'!$G$40)</f>
        <v>3.7138437626620147</v>
      </c>
      <c r="X23" s="27"/>
      <c r="Y23" s="35">
        <f>IF(Y15="-","-",SUM(Y15:Y21)*'3j PAAC PAP'!$G$40)</f>
        <v>7.0942312964128904</v>
      </c>
      <c r="Z23" s="35" t="str">
        <f>IF(Z15="-","-",SUM(Z15:Z21)*'3j PAAC PAP'!$G$40)</f>
        <v>-</v>
      </c>
      <c r="AA23" s="35" t="str">
        <f>IF(AA15="-","-",SUM(AA15:AA21)*'3j PAAC PAP'!$G$40)</f>
        <v>-</v>
      </c>
      <c r="AB23" s="35" t="str">
        <f>IF(AB15="-","-",SUM(AB15:AB21)*'3j PAAC PAP'!$G$40)</f>
        <v>-</v>
      </c>
      <c r="AC23" s="35" t="str">
        <f>IF(AC15="-","-",SUM(AC15:AC21)*'3j PAAC PAP'!$G$40)</f>
        <v>-</v>
      </c>
      <c r="AD23" s="25"/>
    </row>
    <row r="24" spans="1:30" s="26" customFormat="1" ht="11.25" x14ac:dyDescent="0.15">
      <c r="A24" s="207"/>
      <c r="B24" s="123" t="s">
        <v>189</v>
      </c>
      <c r="C24" s="123" t="s">
        <v>250</v>
      </c>
      <c r="D24" s="116" t="s">
        <v>131</v>
      </c>
      <c r="E24" s="75"/>
      <c r="F24" s="27"/>
      <c r="G24" s="35">
        <f>IF(G18="-","-",SUM(G15:G23)*'3k EBIT'!$E$12)</f>
        <v>9.4964681669728694</v>
      </c>
      <c r="H24" s="35">
        <f>IF(H18="-","-",SUM(H15:H23)*'3k EBIT'!$E$12)</f>
        <v>8.7278948100455427</v>
      </c>
      <c r="I24" s="35">
        <f>IF(I18="-","-",SUM(I15:I23)*'3k EBIT'!$E$12)</f>
        <v>7.9204020911491382</v>
      </c>
      <c r="J24" s="35">
        <f>IF(J18="-","-",SUM(J15:J23)*'3k EBIT'!$E$12)</f>
        <v>7.6398007703608917</v>
      </c>
      <c r="K24" s="35">
        <f>IF(K18="-","-",SUM(K15:K23)*'3k EBIT'!$E$12)</f>
        <v>8.3836855083245112</v>
      </c>
      <c r="L24" s="35">
        <f>IF(L18="-","-",SUM(L15:L23)*'3k EBIT'!$E$12)</f>
        <v>8.3712509004759159</v>
      </c>
      <c r="M24" s="35">
        <f>IF(M18="-","-",SUM(M15:M23)*'3k EBIT'!$E$12)</f>
        <v>8.8616059252421859</v>
      </c>
      <c r="N24" s="35">
        <f>IF(N18="-","-",SUM(N15:N23)*'3k EBIT'!$E$12)</f>
        <v>9.6247123862670083</v>
      </c>
      <c r="O24" s="27"/>
      <c r="P24" s="35">
        <f>IF(P18="-","-",SUM(P15:P23)*'3k EBIT'!$E$12)</f>
        <v>9.6247123862670083</v>
      </c>
      <c r="Q24" s="35">
        <f>IF(Q18="-","-",SUM(Q15:Q23)*'3k EBIT'!$E$12)</f>
        <v>10.484668905469473</v>
      </c>
      <c r="R24" s="35">
        <f>IF(R18="-","-",SUM(R15:R23)*'3k EBIT'!$E$12)</f>
        <v>9.5216474296203408</v>
      </c>
      <c r="S24" s="35">
        <f>IF(S18="-","-",SUM(S15:S23)*'3k EBIT'!$E$12)</f>
        <v>9.1639394602174011</v>
      </c>
      <c r="T24" s="35">
        <f>IF(T18="-","-",SUM(T15:T23)*'3k EBIT'!$E$12)</f>
        <v>7.9975929074260064</v>
      </c>
      <c r="U24" s="35">
        <f>IF(U18="-","-",SUM(U15:U23)*'3k EBIT'!$E$12)</f>
        <v>8.887134280909482</v>
      </c>
      <c r="V24" s="35">
        <f>IF(V18="-","-",SUM(V15:V23)*'3k EBIT'!$E$12)</f>
        <v>10.41393265184875</v>
      </c>
      <c r="W24" s="35">
        <f>IF(W18="-","-",SUM(W15:W23)*'3k EBIT'!$E$12)</f>
        <v>17.536520080293894</v>
      </c>
      <c r="X24" s="27"/>
      <c r="Y24" s="35">
        <f>IF(Y18="-","-",SUM(Y15:Y23)*'3k EBIT'!$E$12)</f>
        <v>33.438950503653238</v>
      </c>
      <c r="Z24" s="35" t="str">
        <f>IF(Z18="-","-",SUM(Z15:Z23)*'3k EBIT'!$E$12)</f>
        <v>-</v>
      </c>
      <c r="AA24" s="35" t="str">
        <f>IF(AA18="-","-",SUM(AA15:AA23)*'3k EBIT'!$E$12)</f>
        <v>-</v>
      </c>
      <c r="AB24" s="35" t="str">
        <f>IF(AB18="-","-",SUM(AB15:AB23)*'3k EBIT'!$E$12)</f>
        <v>-</v>
      </c>
      <c r="AC24" s="35" t="str">
        <f>IF(AC18="-","-",SUM(AC15:AC23)*'3k EBIT'!$E$12)</f>
        <v>-</v>
      </c>
      <c r="AD24" s="25"/>
    </row>
    <row r="25" spans="1:30" s="26" customFormat="1" ht="11.25" x14ac:dyDescent="0.15">
      <c r="A25" s="207"/>
      <c r="B25" s="123" t="s">
        <v>251</v>
      </c>
      <c r="C25" s="158" t="s">
        <v>252</v>
      </c>
      <c r="D25" s="116" t="s">
        <v>131</v>
      </c>
      <c r="E25" s="116"/>
      <c r="F25" s="27"/>
      <c r="G25" s="35">
        <f>IF(G20="-","-",SUM(G15:G18,G20:G24)*'3l HAP'!$E$13)</f>
        <v>5.5180149336506723</v>
      </c>
      <c r="H25" s="35">
        <f>IF(H20="-","-",SUM(H15:H18,H20:H24)*'3l HAP'!$E$13)</f>
        <v>4.9275256499565598</v>
      </c>
      <c r="I25" s="35">
        <f>IF(I20="-","-",SUM(I15:I18,I20:I24)*'3l HAP'!$E$13)</f>
        <v>4.3593576128191271</v>
      </c>
      <c r="J25" s="35">
        <f>IF(J20="-","-",SUM(J15:J18,J20:J24)*'3l HAP'!$E$13)</f>
        <v>4.1482272998255727</v>
      </c>
      <c r="K25" s="35">
        <f>IF(K20="-","-",SUM(K15:K18,K20:K24)*'3l HAP'!$E$13)</f>
        <v>4.7202200406129373</v>
      </c>
      <c r="L25" s="35">
        <f>IF(L20="-","-",SUM(L15:L18,L20:L24)*'3l HAP'!$E$13)</f>
        <v>4.710286813537131</v>
      </c>
      <c r="M25" s="35">
        <f>IF(M20="-","-",SUM(M15:M18,M20:M24)*'3l HAP'!$E$13)</f>
        <v>5.0390445703893123</v>
      </c>
      <c r="N25" s="35">
        <f>IF(N20="-","-",SUM(N15:N18,N20:N24)*'3l HAP'!$E$13)</f>
        <v>5.6260239489469592</v>
      </c>
      <c r="O25" s="27"/>
      <c r="P25" s="35">
        <f>IF(P20="-","-",SUM(P15:P18,P20:P24)*'3l HAP'!$E$13)</f>
        <v>5.6260239489469592</v>
      </c>
      <c r="Q25" s="35">
        <f>IF(Q20="-","-",SUM(Q15:Q18,Q20:Q24)*'3l HAP'!$E$13)</f>
        <v>6.2493879731911663</v>
      </c>
      <c r="R25" s="35">
        <f>IF(R20="-","-",SUM(R15:R18,R20:R24)*'3l HAP'!$E$13)</f>
        <v>5.5138048086818001</v>
      </c>
      <c r="S25" s="35">
        <f>IF(S20="-","-",SUM(S15:S18,S20:S24)*'3l HAP'!$E$13)</f>
        <v>5.2404391793462022</v>
      </c>
      <c r="T25" s="35">
        <f>IF(T20="-","-",SUM(T15:T18,T20:T24)*'3l HAP'!$E$13)</f>
        <v>4.3806810764092514</v>
      </c>
      <c r="U25" s="35">
        <f>IF(U20="-","-",SUM(U15:U18,U20:U24)*'3l HAP'!$E$13)</f>
        <v>5.0555984687411488</v>
      </c>
      <c r="V25" s="35">
        <f>IF(V20="-","-",SUM(V15:V18,V20:V24)*'3l HAP'!$E$13)</f>
        <v>6.238441576420052</v>
      </c>
      <c r="W25" s="35">
        <f>IF(W20="-","-",SUM(W15:W18,W20:W24)*'3l HAP'!$E$13)</f>
        <v>10.958755030559074</v>
      </c>
      <c r="X25" s="27"/>
      <c r="Y25" s="35">
        <f>IF(Y20="-","-",SUM(Y15:Y18,Y20:Y24)*'3l HAP'!$E$13)</f>
        <v>23.277387567116911</v>
      </c>
      <c r="Z25" s="35" t="str">
        <f>IF(Z20="-","-",SUM(Z15:Z18,Z20:Z24)*'3l HAP'!$E$13)</f>
        <v>-</v>
      </c>
      <c r="AA25" s="35" t="str">
        <f>IF(AA20="-","-",SUM(AA15:AA18,AA20:AA24)*'3l HAP'!$E$13)</f>
        <v>-</v>
      </c>
      <c r="AB25" s="35" t="str">
        <f>IF(AB20="-","-",SUM(AB15:AB18,AB20:AB24)*'3l HAP'!$E$13)</f>
        <v>-</v>
      </c>
      <c r="AC25" s="35" t="str">
        <f>IF(AC20="-","-",SUM(AC15:AC18,AC20:AC24)*'3l HAP'!$E$13)</f>
        <v>-</v>
      </c>
      <c r="AD25" s="25"/>
    </row>
    <row r="26" spans="1:30" s="26" customFormat="1" ht="11.25" customHeight="1" x14ac:dyDescent="0.15">
      <c r="A26" s="207"/>
      <c r="B26" s="123" t="s">
        <v>253</v>
      </c>
      <c r="C26" s="123" t="str">
        <f>B26&amp;"_"&amp;D26</f>
        <v>Total_Eastern</v>
      </c>
      <c r="D26" s="116" t="s">
        <v>131</v>
      </c>
      <c r="E26" s="75"/>
      <c r="F26" s="27"/>
      <c r="G26" s="35">
        <f t="shared" ref="G26:N26" si="0">IF(G15="-","-",SUM(G15:G25))</f>
        <v>505.33192253540614</v>
      </c>
      <c r="H26" s="35">
        <f t="shared" si="0"/>
        <v>464.29022064822715</v>
      </c>
      <c r="I26" s="35">
        <f t="shared" si="0"/>
        <v>421.22245338163958</v>
      </c>
      <c r="J26" s="35">
        <f t="shared" si="0"/>
        <v>406.24283860100491</v>
      </c>
      <c r="K26" s="35">
        <f t="shared" si="0"/>
        <v>445.96664348390811</v>
      </c>
      <c r="L26" s="35">
        <f t="shared" si="0"/>
        <v>445.30225748249279</v>
      </c>
      <c r="M26" s="35">
        <f t="shared" si="0"/>
        <v>471.4391637774462</v>
      </c>
      <c r="N26" s="35">
        <f t="shared" si="0"/>
        <v>512.18962451504706</v>
      </c>
      <c r="O26" s="27"/>
      <c r="P26" s="35">
        <f t="shared" ref="P26:W26" si="1">IF(P15="-","-",SUM(P15:P25))</f>
        <v>512.18962451504706</v>
      </c>
      <c r="Q26" s="35">
        <f t="shared" si="1"/>
        <v>558.0738392758866</v>
      </c>
      <c r="R26" s="35">
        <f t="shared" si="1"/>
        <v>506.65293621291704</v>
      </c>
      <c r="S26" s="35">
        <f t="shared" si="1"/>
        <v>487.552843128277</v>
      </c>
      <c r="T26" s="35">
        <f t="shared" si="1"/>
        <v>425.30644970801978</v>
      </c>
      <c r="U26" s="35">
        <f t="shared" si="1"/>
        <v>472.7993147875215</v>
      </c>
      <c r="V26" s="35">
        <f t="shared" si="1"/>
        <v>554.33993370001349</v>
      </c>
      <c r="W26" s="35">
        <f t="shared" si="1"/>
        <v>933.93311486167363</v>
      </c>
      <c r="X26" s="27"/>
      <c r="Y26" s="35">
        <f t="shared" ref="Y26:AC26" si="2">IF(Y15="-","-",SUM(Y15:Y25))</f>
        <v>1783.2214239677774</v>
      </c>
      <c r="Z26" s="35" t="str">
        <f t="shared" si="2"/>
        <v>-</v>
      </c>
      <c r="AA26" s="35" t="str">
        <f t="shared" si="2"/>
        <v>-</v>
      </c>
      <c r="AB26" s="35" t="str">
        <f t="shared" si="2"/>
        <v>-</v>
      </c>
      <c r="AC26" s="35" t="str">
        <f t="shared" si="2"/>
        <v>-</v>
      </c>
      <c r="AD26" s="25"/>
    </row>
    <row r="27" spans="1:30" s="26" customFormat="1" ht="11.25" customHeight="1" x14ac:dyDescent="0.15">
      <c r="A27" s="207"/>
      <c r="B27" s="120" t="s">
        <v>244</v>
      </c>
      <c r="C27" s="120" t="s">
        <v>180</v>
      </c>
      <c r="D27" s="118" t="s">
        <v>132</v>
      </c>
      <c r="E27" s="119"/>
      <c r="F27" s="27"/>
      <c r="G27" s="117">
        <f>IF('3a DF'!H$147="-","-",'3a DF'!H$147)</f>
        <v>253.15</v>
      </c>
      <c r="H27" s="117">
        <f>IF('3a DF'!I$147="-","-",'3a DF'!I$147)</f>
        <v>213.57</v>
      </c>
      <c r="I27" s="117">
        <f>IF('3a DF'!J$147="-","-",'3a DF'!J$147)</f>
        <v>174.75</v>
      </c>
      <c r="J27" s="117">
        <f>IF('3a DF'!K$147="-","-",'3a DF'!K$147)</f>
        <v>160.27000000000001</v>
      </c>
      <c r="K27" s="117">
        <f>IF('3a DF'!L$147="-","-",'3a DF'!L$147)</f>
        <v>200.75</v>
      </c>
      <c r="L27" s="117">
        <f>IF('3a DF'!M$147="-","-",'3a DF'!M$147)</f>
        <v>199.06</v>
      </c>
      <c r="M27" s="117">
        <f>IF('3a DF'!N$147="-","-",'3a DF'!N$147)</f>
        <v>215.77</v>
      </c>
      <c r="N27" s="117">
        <f>IF('3a DF'!O$147="-","-",'3a DF'!O$147)</f>
        <v>243.36</v>
      </c>
      <c r="O27" s="27"/>
      <c r="P27" s="117">
        <f>IF('3a DF'!Q$147="-","-",'3a DF'!Q$147)</f>
        <v>243.36</v>
      </c>
      <c r="Q27" s="117">
        <f>IF('3a DF'!R$147="-","-",'3a DF'!R$147)</f>
        <v>281.18</v>
      </c>
      <c r="R27" s="117">
        <f>IF('3a DF'!S$147="-","-",'3a DF'!S$147)</f>
        <v>230.78</v>
      </c>
      <c r="S27" s="117">
        <f>IF('3a DF'!T$147="-","-",'3a DF'!T$147)</f>
        <v>206.32</v>
      </c>
      <c r="T27" s="117">
        <f>IF('3a DF'!U$147="-","-",'3a DF'!U$147)</f>
        <v>145.13</v>
      </c>
      <c r="U27" s="117">
        <f>IF('3a DF'!V$147="-","-",'3a DF'!V$147)</f>
        <v>187.07</v>
      </c>
      <c r="V27" s="117">
        <f>IF('3a DF'!W$147="-","-",'3a DF'!W$147)</f>
        <v>276.51</v>
      </c>
      <c r="W27" s="117">
        <f>IF('3a DF'!X$147="-","-",'3a DF'!X$147)</f>
        <v>586.80999999999995</v>
      </c>
      <c r="X27" s="27"/>
      <c r="Y27" s="117">
        <f>IF('3a DF'!Z$147="-","-",'3a DF'!Z$147)</f>
        <v>1376.8009245311077</v>
      </c>
      <c r="Z27" s="117" t="str">
        <f>IF('3a DF'!AA$147="-","-",'3a DF'!AA$147)</f>
        <v>-</v>
      </c>
      <c r="AA27" s="117" t="str">
        <f>IF('3a DF'!AB$147="-","-",'3a DF'!AB$147)</f>
        <v>-</v>
      </c>
      <c r="AB27" s="117" t="str">
        <f>IF('3a DF'!AC$147="-","-",'3a DF'!AC$147)</f>
        <v>-</v>
      </c>
      <c r="AC27" s="117" t="str">
        <f>IF('3a DF'!AD$147="-","-",'3a DF'!AD$147)</f>
        <v>-</v>
      </c>
      <c r="AD27" s="25"/>
    </row>
    <row r="28" spans="1:30" s="26" customFormat="1" ht="11.25" customHeight="1" x14ac:dyDescent="0.15">
      <c r="A28" s="207"/>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x14ac:dyDescent="0.15">
      <c r="A29" s="207"/>
      <c r="B29" s="120" t="s">
        <v>245</v>
      </c>
      <c r="C29" s="120" t="s">
        <v>182</v>
      </c>
      <c r="D29" s="118" t="s">
        <v>132</v>
      </c>
      <c r="E29" s="119"/>
      <c r="F29" s="27"/>
      <c r="G29" s="117" t="str">
        <f>IF('3c AA'!J224="-","-",'3c AA'!J224)</f>
        <v>-</v>
      </c>
      <c r="H29" s="117" t="str">
        <f>IF('3c AA'!K224="-","-",'3c AA'!K224)</f>
        <v>-</v>
      </c>
      <c r="I29" s="117" t="str">
        <f>IF('3c AA'!L224="-","-",'3c AA'!L224)</f>
        <v>-</v>
      </c>
      <c r="J29" s="117" t="str">
        <f>IF('3c AA'!M224="-","-",'3c AA'!M224)</f>
        <v>-</v>
      </c>
      <c r="K29" s="117" t="str">
        <f>IF('3c AA'!N224="-","-",'3c AA'!N224)</f>
        <v>-</v>
      </c>
      <c r="L29" s="117" t="str">
        <f>IF('3c AA'!O224="-","-",'3c AA'!O224)</f>
        <v>-</v>
      </c>
      <c r="M29" s="117" t="str">
        <f>IF('3c AA'!P224="-","-",'3c AA'!P224)</f>
        <v>-</v>
      </c>
      <c r="N29" s="117" t="str">
        <f>IF('3c AA'!Q224="-","-",'3c AA'!Q224)</f>
        <v>-</v>
      </c>
      <c r="O29" s="27"/>
      <c r="P29" s="117" t="str">
        <f>IF('3c AA'!S224="-","-",'3c AA'!S224)</f>
        <v>-</v>
      </c>
      <c r="Q29" s="117" t="str">
        <f>IF('3c AA'!T224="-","-",'3c AA'!T224)</f>
        <v>-</v>
      </c>
      <c r="R29" s="117" t="str">
        <f>IF('3c AA'!U224="-","-",'3c AA'!U224)</f>
        <v>-</v>
      </c>
      <c r="S29" s="117" t="str">
        <f>IF('3c AA'!V224="-","-",'3c AA'!V224)</f>
        <v>-</v>
      </c>
      <c r="T29" s="117">
        <f>IF('3c AA'!W224="-","-",'3c AA'!W224)</f>
        <v>10.705717509101307</v>
      </c>
      <c r="U29" s="117">
        <f>IF('3c AA'!X224="-","-",'3c AA'!X224)</f>
        <v>13.71215092385904</v>
      </c>
      <c r="V29" s="117">
        <f>IF('3c AA'!Y224="-","-",'3c AA'!Y224)</f>
        <v>4.43</v>
      </c>
      <c r="W29" s="117" t="str">
        <f>IF('3c AA'!Z224="-","-",'3c AA'!Z224)</f>
        <v>-</v>
      </c>
      <c r="X29" s="27"/>
      <c r="Y29" s="117">
        <f>IF('3c AA'!AB224="-","-",'3c AA'!AB224)</f>
        <v>26.679544917909343</v>
      </c>
      <c r="Z29" s="117" t="str">
        <f>IF('3c AA'!AC224="-","-",'3c AA'!AC224)</f>
        <v>-</v>
      </c>
      <c r="AA29" s="117" t="str">
        <f>IF('3c AA'!AD224="-","-",'3c AA'!AD224)</f>
        <v>-</v>
      </c>
      <c r="AB29" s="117" t="str">
        <f>IF('3c AA'!AE224="-","-",'3c AA'!AE224)</f>
        <v>-</v>
      </c>
      <c r="AC29" s="117" t="str">
        <f>IF('3c AA'!AF224="-","-",'3c AA'!AF224)</f>
        <v>-</v>
      </c>
      <c r="AD29" s="25"/>
    </row>
    <row r="30" spans="1:30" s="26" customFormat="1" ht="12.6" customHeight="1" x14ac:dyDescent="0.15">
      <c r="A30" s="207"/>
      <c r="B30" s="120" t="s">
        <v>246</v>
      </c>
      <c r="C30" s="120" t="s">
        <v>183</v>
      </c>
      <c r="D30" s="118" t="s">
        <v>132</v>
      </c>
      <c r="E30" s="119"/>
      <c r="F30" s="27"/>
      <c r="G30" s="117">
        <f>IF('3d PC'!G$43="-","-",'3d PC'!G$43)</f>
        <v>21.926269106402124</v>
      </c>
      <c r="H30" s="117">
        <f>IF('3d PC'!H$43="-","-",'3d PC'!H$43)</f>
        <v>21.926269106402124</v>
      </c>
      <c r="I30" s="117">
        <f>IF('3d PC'!I$43="-","-",'3d PC'!I$43)</f>
        <v>22.64764819235609</v>
      </c>
      <c r="J30" s="117">
        <f>IF('3d PC'!J$43="-","-",'3d PC'!J$43)</f>
        <v>22.505107470829557</v>
      </c>
      <c r="K30" s="117">
        <f>IF('3d PC'!K$43="-","-",'3d PC'!K$43)</f>
        <v>19.106297226763825</v>
      </c>
      <c r="L30" s="117">
        <f>IF('3d PC'!L$43="-","-",'3d PC'!L$43)</f>
        <v>19.106297226763825</v>
      </c>
      <c r="M30" s="117">
        <f>IF('3d PC'!M$43="-","-",'3d PC'!M$43)</f>
        <v>20.852393125569616</v>
      </c>
      <c r="N30" s="117">
        <f>IF('3d PC'!N$43="-","-",'3d PC'!N$43)</f>
        <v>20.849370287873604</v>
      </c>
      <c r="O30" s="27"/>
      <c r="P30" s="117">
        <f>IF('3d PC'!P$43="-","-",'3d PC'!P$43)</f>
        <v>20.849370287873604</v>
      </c>
      <c r="Q30" s="117">
        <f>IF('3d PC'!Q$43="-","-",'3d PC'!Q$43)</f>
        <v>21.503193401206047</v>
      </c>
      <c r="R30" s="117">
        <f>IF('3d PC'!R$43="-","-",'3d PC'!R$43)</f>
        <v>21.819481548965161</v>
      </c>
      <c r="S30" s="117">
        <f>IF('3d PC'!S$43="-","-",'3d PC'!S$43)</f>
        <v>25.256715910577427</v>
      </c>
      <c r="T30" s="117">
        <f>IF('3d PC'!T$43="-","-",'3d PC'!T$43)</f>
        <v>24.167303215101221</v>
      </c>
      <c r="U30" s="117">
        <f>IF('3d PC'!U$43="-","-",'3d PC'!U$43)</f>
        <v>23.962512789411701</v>
      </c>
      <c r="V30" s="117">
        <f>IF('3d PC'!V$43="-","-",'3d PC'!V$43)</f>
        <v>23.858648398084732</v>
      </c>
      <c r="W30" s="117">
        <f>IF('3d PC'!W$43="-","-",'3d PC'!W$43)</f>
        <v>33.366817904048837</v>
      </c>
      <c r="X30" s="27"/>
      <c r="Y30" s="117">
        <f>IF('3d PC'!Y$43="-","-",'3d PC'!Y$43)</f>
        <v>33.475871166766694</v>
      </c>
      <c r="Z30" s="117" t="str">
        <f>IF('3d PC'!Z$43="-","-",'3d PC'!Z$43)</f>
        <v>-</v>
      </c>
      <c r="AA30" s="117" t="str">
        <f>IF('3d PC'!AA$43="-","-",'3d PC'!AA$43)</f>
        <v>-</v>
      </c>
      <c r="AB30" s="117" t="str">
        <f>IF('3d PC'!AB$43="-","-",'3d PC'!AB$43)</f>
        <v>-</v>
      </c>
      <c r="AC30" s="117" t="str">
        <f>IF('3d PC'!AC$43="-","-",'3d PC'!AC$43)</f>
        <v>-</v>
      </c>
      <c r="AD30" s="25"/>
    </row>
    <row r="31" spans="1:30" s="26" customFormat="1" ht="11.25" customHeight="1" x14ac:dyDescent="0.15">
      <c r="A31" s="207"/>
      <c r="B31" s="120" t="s">
        <v>247</v>
      </c>
      <c r="C31" s="120" t="s">
        <v>184</v>
      </c>
      <c r="D31" s="118" t="s">
        <v>132</v>
      </c>
      <c r="E31" s="119"/>
      <c r="F31" s="27"/>
      <c r="G31" s="117">
        <f>IF('3f NC-Gas'!F46="-","-",'3f NC-Gas'!F46)</f>
        <v>114.22216973903926</v>
      </c>
      <c r="H31" s="117">
        <f>IF('3f NC-Gas'!G46="-","-",'3f NC-Gas'!G46)</f>
        <v>114.10216973889621</v>
      </c>
      <c r="I31" s="117">
        <f>IF('3f NC-Gas'!H46="-","-",'3f NC-Gas'!H46)</f>
        <v>111.57868109024282</v>
      </c>
      <c r="J31" s="117">
        <f>IF('3f NC-Gas'!I46="-","-",'3f NC-Gas'!I46)</f>
        <v>111.23068108982798</v>
      </c>
      <c r="K31" s="117">
        <f>IF('3f NC-Gas'!J46="-","-",'3f NC-Gas'!J46)</f>
        <v>114.15671534102684</v>
      </c>
      <c r="L31" s="117">
        <f>IF('3f NC-Gas'!K46="-","-",'3f NC-Gas'!K46)</f>
        <v>114.18071534105545</v>
      </c>
      <c r="M31" s="117">
        <f>IF('3f NC-Gas'!L46="-","-",'3f NC-Gas'!L46)</f>
        <v>117.87067745578749</v>
      </c>
      <c r="N31" s="117">
        <f>IF('3f NC-Gas'!M46="-","-",'3f NC-Gas'!M46)</f>
        <v>117.94267745587331</v>
      </c>
      <c r="O31" s="27"/>
      <c r="P31" s="117">
        <f>IF('3f NC-Gas'!O46="-","-",'3f NC-Gas'!O46)</f>
        <v>117.94267745587331</v>
      </c>
      <c r="Q31" s="117">
        <f>IF('3f NC-Gas'!P46="-","-",'3f NC-Gas'!P46)</f>
        <v>118.99587434009605</v>
      </c>
      <c r="R31" s="117">
        <f>IF('3f NC-Gas'!Q46="-","-",'3f NC-Gas'!Q46)</f>
        <v>118.55187433956675</v>
      </c>
      <c r="S31" s="117">
        <f>IF('3f NC-Gas'!R46="-","-",'3f NC-Gas'!R46)</f>
        <v>118.06617531126528</v>
      </c>
      <c r="T31" s="117">
        <f>IF('3f NC-Gas'!S46="-","-",'3f NC-Gas'!S46)</f>
        <v>115.40217530808954</v>
      </c>
      <c r="U31" s="117">
        <f>IF('3f NC-Gas'!T46="-","-",'3f NC-Gas'!T46)</f>
        <v>114.79642864771901</v>
      </c>
      <c r="V31" s="117">
        <f>IF('3f NC-Gas'!U46="-","-",'3f NC-Gas'!U46)</f>
        <v>114.36442864720404</v>
      </c>
      <c r="W31" s="117">
        <f>IF('3f NC-Gas'!V46="-","-",'3f NC-Gas'!V46)</f>
        <v>167.61506585905434</v>
      </c>
      <c r="X31" s="27"/>
      <c r="Y31" s="117">
        <f>IF('3f NC-Gas'!X46="-","-",'3f NC-Gas'!X46)</f>
        <v>161.99684173765627</v>
      </c>
      <c r="Z31" s="117" t="str">
        <f>IF('3f NC-Gas'!Y46="-","-",'3f NC-Gas'!Y46)</f>
        <v>-</v>
      </c>
      <c r="AA31" s="117" t="str">
        <f>IF('3f NC-Gas'!Z46="-","-",'3f NC-Gas'!Z46)</f>
        <v>-</v>
      </c>
      <c r="AB31" s="117" t="str">
        <f>IF('3f NC-Gas'!AA46="-","-",'3f NC-Gas'!AA46)</f>
        <v>-</v>
      </c>
      <c r="AC31" s="117" t="str">
        <f>IF('3f NC-Gas'!AB46="-","-",'3f NC-Gas'!AB46)</f>
        <v>-</v>
      </c>
      <c r="AD31" s="25"/>
    </row>
    <row r="32" spans="1:30" s="26" customFormat="1" ht="11.25" customHeight="1" x14ac:dyDescent="0.15">
      <c r="A32" s="207"/>
      <c r="B32" s="120" t="s">
        <v>248</v>
      </c>
      <c r="C32" s="120" t="s">
        <v>185</v>
      </c>
      <c r="D32" s="118" t="s">
        <v>132</v>
      </c>
      <c r="E32" s="119"/>
      <c r="F32" s="27"/>
      <c r="G32" s="117">
        <f>IF('3g CPIH'!C$17="-","-",'3h OC '!$E$12*('3g CPIH'!C$17/'3g CPIH'!$G$17))</f>
        <v>87.194616340508801</v>
      </c>
      <c r="H32" s="117">
        <f>IF('3g CPIH'!D$17="-","-",'3h OC '!$E$12*('3g CPIH'!D$17/'3g CPIH'!$G$17))</f>
        <v>87.369180136986301</v>
      </c>
      <c r="I32" s="117">
        <f>IF('3g CPIH'!E$17="-","-",'3h OC '!$E$12*('3g CPIH'!E$17/'3g CPIH'!$G$17))</f>
        <v>87.631025831702544</v>
      </c>
      <c r="J32" s="117">
        <f>IF('3g CPIH'!F$17="-","-",'3h OC '!$E$12*('3g CPIH'!F$17/'3g CPIH'!$G$17))</f>
        <v>88.15471722113503</v>
      </c>
      <c r="K32" s="117">
        <f>IF('3g CPIH'!G$17="-","-",'3h OC '!$E$12*('3g CPIH'!G$17/'3g CPIH'!$G$17))</f>
        <v>89.202100000000002</v>
      </c>
      <c r="L32" s="117">
        <f>IF('3g CPIH'!H$17="-","-",'3h OC '!$E$12*('3g CPIH'!H$17/'3g CPIH'!$G$17))</f>
        <v>90.33676467710373</v>
      </c>
      <c r="M32" s="117">
        <f>IF('3g CPIH'!I$17="-","-",'3h OC '!$E$12*('3g CPIH'!I$17/'3g CPIH'!$G$17))</f>
        <v>91.645993150684916</v>
      </c>
      <c r="N32" s="117">
        <f>IF('3g CPIH'!J$17="-","-",'3h OC '!$E$12*('3g CPIH'!J$17/'3g CPIH'!$G$17))</f>
        <v>92.431530234833673</v>
      </c>
      <c r="O32" s="27"/>
      <c r="P32" s="117">
        <f>IF('3g CPIH'!L$17="-","-",'3h OC '!$E$12*('3g CPIH'!L$17/'3g CPIH'!$G$17))</f>
        <v>92.431530234833673</v>
      </c>
      <c r="Q32" s="117">
        <f>IF('3g CPIH'!M$17="-","-",'3h OC '!$E$12*('3g CPIH'!M$17/'3g CPIH'!$G$17))</f>
        <v>93.47891301369863</v>
      </c>
      <c r="R32" s="117">
        <f>IF('3g CPIH'!N$17="-","-",'3h OC '!$E$12*('3g CPIH'!N$17/'3g CPIH'!$G$17))</f>
        <v>94.177168199608616</v>
      </c>
      <c r="S32" s="117">
        <f>IF('3g CPIH'!O$17="-","-",'3h OC '!$E$12*('3g CPIH'!O$17/'3g CPIH'!$G$17))</f>
        <v>94.700859589041102</v>
      </c>
      <c r="T32" s="117">
        <f>IF('3g CPIH'!P$17="-","-",'3h OC '!$E$12*('3g CPIH'!P$17/'3g CPIH'!$G$17))</f>
        <v>94.96270528375733</v>
      </c>
      <c r="U32" s="117">
        <f>IF('3g CPIH'!Q$17="-","-",'3h OC '!$E$12*('3g CPIH'!Q$17/'3g CPIH'!$G$17))</f>
        <v>95.48639667318983</v>
      </c>
      <c r="V32" s="117">
        <f>IF('3g CPIH'!R$17="-","-",'3h OC '!$E$12*('3g CPIH'!R$17/'3g CPIH'!$G$17))</f>
        <v>97.232034637964787</v>
      </c>
      <c r="W32" s="117">
        <f>IF('3g CPIH'!S$17="-","-",'3h OC '!$E$12*('3g CPIH'!S$17/'3g CPIH'!$G$17))</f>
        <v>100.11233727984346</v>
      </c>
      <c r="X32" s="27"/>
      <c r="Y32" s="117">
        <f>IF('3g CPIH'!U$17="-","-",'3h OC '!$E$12*('3g CPIH'!U$17/'3g CPIH'!$G$17))</f>
        <v>105.1746873776908</v>
      </c>
      <c r="Z32" s="117" t="str">
        <f>IF('3g CPIH'!V$17="-","-",'3h OC '!$E$12*('3g CPIH'!V$17/'3g CPIH'!$G$17))</f>
        <v>-</v>
      </c>
      <c r="AA32" s="117" t="str">
        <f>IF('3g CPIH'!W$17="-","-",'3h OC '!$E$12*('3g CPIH'!W$17/'3g CPIH'!$G$17))</f>
        <v>-</v>
      </c>
      <c r="AB32" s="117" t="str">
        <f>IF('3g CPIH'!X$17="-","-",'3h OC '!$E$12*('3g CPIH'!X$17/'3g CPIH'!$G$17))</f>
        <v>-</v>
      </c>
      <c r="AC32" s="117" t="str">
        <f>IF('3g CPIH'!Y$17="-","-",'3h OC '!$E$12*('3g CPIH'!Y$17/'3g CPIH'!$G$17))</f>
        <v>-</v>
      </c>
      <c r="AD32" s="25"/>
    </row>
    <row r="33" spans="1:30" s="26" customFormat="1" ht="11.25" customHeight="1" x14ac:dyDescent="0.15">
      <c r="A33" s="207"/>
      <c r="B33" s="120" t="s">
        <v>248</v>
      </c>
      <c r="C33" s="120" t="s">
        <v>186</v>
      </c>
      <c r="D33" s="118" t="s">
        <v>132</v>
      </c>
      <c r="E33" s="119"/>
      <c r="F33" s="27"/>
      <c r="G33" s="117" t="s">
        <v>249</v>
      </c>
      <c r="H33" s="117" t="s">
        <v>249</v>
      </c>
      <c r="I33" s="117" t="s">
        <v>249</v>
      </c>
      <c r="J33" s="117" t="s">
        <v>249</v>
      </c>
      <c r="K33" s="117">
        <f>IF('3i SMNCC'!G$51="-","-",'3i SMNCC'!G$51)</f>
        <v>0</v>
      </c>
      <c r="L33" s="117">
        <f>IF('3i SMNCC'!H$51="-","-",'3i SMNCC'!H$51)</f>
        <v>-0.14839729644435984</v>
      </c>
      <c r="M33" s="117">
        <f>IF('3i SMNCC'!I$51="-","-",'3i SMNCC'!I$51)</f>
        <v>1.899695256253338</v>
      </c>
      <c r="N33" s="117">
        <f>IF('3i SMNCC'!J$51="-","-",'3i SMNCC'!J$51)</f>
        <v>12.665365920990935</v>
      </c>
      <c r="O33" s="27"/>
      <c r="P33" s="117">
        <f>IF('3i SMNCC'!L$51="-","-",'3i SMNCC'!L$51)</f>
        <v>12.665365920990935</v>
      </c>
      <c r="Q33" s="117">
        <f>IF('3i SMNCC'!M$51="-","-",'3i SMNCC'!M$51)</f>
        <v>14.640709693750988</v>
      </c>
      <c r="R33" s="117">
        <f>IF('3i SMNCC'!N$51="-","-",'3i SMNCC'!N$51)</f>
        <v>14.927787132222536</v>
      </c>
      <c r="S33" s="117">
        <f>IF('3i SMNCC'!O$51="-","-",'3i SMNCC'!O$51)</f>
        <v>17.170757060355506</v>
      </c>
      <c r="T33" s="117">
        <f>IF('3i SMNCC'!P$51="-","-",'3i SMNCC'!P$51)</f>
        <v>11.164989866554468</v>
      </c>
      <c r="U33" s="117">
        <f>IF('3i SMNCC'!Q$51="-","-",'3i SMNCC'!Q$51)</f>
        <v>10.900121345430581</v>
      </c>
      <c r="V33" s="117">
        <f>IF('3i SMNCC'!R$51="-","-",'3i SMNCC'!R$51)</f>
        <v>7.9767627265742567</v>
      </c>
      <c r="W33" s="117">
        <f>IF('3i SMNCC'!S$51="-","-",'3i SMNCC'!S$51)</f>
        <v>3.3826300925037529</v>
      </c>
      <c r="X33" s="27"/>
      <c r="Y33" s="117">
        <f>IF('3i SMNCC'!U$51="-","-",'3i SMNCC'!U$51)</f>
        <v>3.4563122415280967</v>
      </c>
      <c r="Z33" s="117" t="str">
        <f>IF('3i SMNCC'!V$51="-","-",'3i SMNCC'!V$51)</f>
        <v>-</v>
      </c>
      <c r="AA33" s="117" t="str">
        <f>IF('3i SMNCC'!W$51="-","-",'3i SMNCC'!W$51)</f>
        <v>-</v>
      </c>
      <c r="AB33" s="117" t="str">
        <f>IF('3i SMNCC'!X$51="-","-",'3i SMNCC'!X$51)</f>
        <v>-</v>
      </c>
      <c r="AC33" s="117" t="str">
        <f>IF('3i SMNCC'!Y$51="-","-",'3i SMNCC'!Y$51)</f>
        <v>-</v>
      </c>
      <c r="AD33" s="25"/>
    </row>
    <row r="34" spans="1:30" s="26" customFormat="1" ht="11.25" x14ac:dyDescent="0.15">
      <c r="A34" s="207"/>
      <c r="B34" s="120" t="s">
        <v>248</v>
      </c>
      <c r="C34" s="120" t="s">
        <v>187</v>
      </c>
      <c r="D34" s="118" t="s">
        <v>132</v>
      </c>
      <c r="E34" s="119"/>
      <c r="F34" s="27"/>
      <c r="G34" s="117">
        <f>IF('3g CPIH'!C$17="-","-",'3j PAAC PAP'!$G$22*('3g CPIH'!C$17/'3g CPIH'!$G$17))</f>
        <v>3.1142016634050882</v>
      </c>
      <c r="H34" s="117">
        <f>IF('3g CPIH'!D$17="-","-",'3j PAAC PAP'!$G$22*('3g CPIH'!D$17/'3g CPIH'!$G$17))</f>
        <v>3.1204363013698631</v>
      </c>
      <c r="I34" s="117">
        <f>IF('3g CPIH'!E$17="-","-",'3j PAAC PAP'!$G$22*('3g CPIH'!E$17/'3g CPIH'!$G$17))</f>
        <v>3.129788258317026</v>
      </c>
      <c r="J34" s="117">
        <f>IF('3g CPIH'!F$17="-","-",'3j PAAC PAP'!$G$22*('3g CPIH'!F$17/'3g CPIH'!$G$17))</f>
        <v>3.1484921722113506</v>
      </c>
      <c r="K34" s="117">
        <f>IF('3g CPIH'!G$17="-","-",'3j PAAC PAP'!$G$22*('3g CPIH'!G$17/'3g CPIH'!$G$17))</f>
        <v>3.1859000000000002</v>
      </c>
      <c r="L34" s="117">
        <f>IF('3g CPIH'!H$17="-","-",'3j PAAC PAP'!$G$22*('3g CPIH'!H$17/'3g CPIH'!$G$17))</f>
        <v>3.2264251467710374</v>
      </c>
      <c r="M34" s="117">
        <f>IF('3g CPIH'!I$17="-","-",'3j PAAC PAP'!$G$22*('3g CPIH'!I$17/'3g CPIH'!$G$17))</f>
        <v>3.2731849315068491</v>
      </c>
      <c r="N34" s="117">
        <f>IF('3g CPIH'!J$17="-","-",'3j PAAC PAP'!$G$22*('3g CPIH'!J$17/'3g CPIH'!$G$17))</f>
        <v>3.3012408023483371</v>
      </c>
      <c r="O34" s="27"/>
      <c r="P34" s="117">
        <f>IF('3g CPIH'!L$17="-","-",'3j PAAC PAP'!$G$22*('3g CPIH'!L$17/'3g CPIH'!$G$17))</f>
        <v>3.3012408023483371</v>
      </c>
      <c r="Q34" s="117">
        <f>IF('3g CPIH'!M$17="-","-",'3j PAAC PAP'!$G$22*('3g CPIH'!M$17/'3g CPIH'!$G$17))</f>
        <v>3.3386486301369862</v>
      </c>
      <c r="R34" s="117">
        <f>IF('3g CPIH'!N$17="-","-",'3j PAAC PAP'!$G$22*('3g CPIH'!N$17/'3g CPIH'!$G$17))</f>
        <v>3.3635871819960861</v>
      </c>
      <c r="S34" s="117">
        <f>IF('3g CPIH'!O$17="-","-",'3j PAAC PAP'!$G$22*('3g CPIH'!O$17/'3g CPIH'!$G$17))</f>
        <v>3.3822910958904111</v>
      </c>
      <c r="T34" s="117">
        <f>IF('3g CPIH'!P$17="-","-",'3j PAAC PAP'!$G$22*('3g CPIH'!P$17/'3g CPIH'!$G$17))</f>
        <v>3.3916430528375732</v>
      </c>
      <c r="U34" s="117">
        <f>IF('3g CPIH'!Q$17="-","-",'3j PAAC PAP'!$G$22*('3g CPIH'!Q$17/'3g CPIH'!$G$17))</f>
        <v>3.4103469667318986</v>
      </c>
      <c r="V34" s="117">
        <f>IF('3g CPIH'!R$17="-","-",'3j PAAC PAP'!$G$22*('3g CPIH'!R$17/'3g CPIH'!$G$17))</f>
        <v>3.4726933463796481</v>
      </c>
      <c r="W34" s="117">
        <f>IF('3g CPIH'!S$17="-","-",'3j PAAC PAP'!$G$22*('3g CPIH'!S$17/'3g CPIH'!$G$17))</f>
        <v>3.5755648727984348</v>
      </c>
      <c r="X34" s="27"/>
      <c r="Y34" s="117">
        <f>IF('3g CPIH'!U$17="-","-",'3j PAAC PAP'!$G$22*('3g CPIH'!U$17/'3g CPIH'!$G$17))</f>
        <v>3.7563693737769084</v>
      </c>
      <c r="Z34" s="117" t="str">
        <f>IF('3g CPIH'!V$17="-","-",'3j PAAC PAP'!$G$22*('3g CPIH'!V$17/'3g CPIH'!$G$17))</f>
        <v>-</v>
      </c>
      <c r="AA34" s="117" t="str">
        <f>IF('3g CPIH'!W$17="-","-",'3j PAAC PAP'!$G$22*('3g CPIH'!W$17/'3g CPIH'!$G$17))</f>
        <v>-</v>
      </c>
      <c r="AB34" s="117" t="str">
        <f>IF('3g CPIH'!X$17="-","-",'3j PAAC PAP'!$G$22*('3g CPIH'!X$17/'3g CPIH'!$G$17))</f>
        <v>-</v>
      </c>
      <c r="AC34" s="117" t="str">
        <f>IF('3g CPIH'!Y$17="-","-",'3j PAAC PAP'!$G$22*('3g CPIH'!Y$17/'3g CPIH'!$G$17))</f>
        <v>-</v>
      </c>
      <c r="AD34" s="25"/>
    </row>
    <row r="35" spans="1:30" s="26" customFormat="1" ht="11.25" x14ac:dyDescent="0.15">
      <c r="A35" s="207"/>
      <c r="B35" s="120" t="s">
        <v>248</v>
      </c>
      <c r="C35" s="120" t="s">
        <v>188</v>
      </c>
      <c r="D35" s="118" t="s">
        <v>132</v>
      </c>
      <c r="E35" s="119"/>
      <c r="F35" s="27"/>
      <c r="G35" s="117">
        <f>IF(G27="-","-",SUM(G27:G33)*'3j PAAC PAP'!$G$40)</f>
        <v>1.9702987831939041</v>
      </c>
      <c r="H35" s="117">
        <f>IF(H27="-","-",SUM(H27:H33)*'3j PAAC PAP'!$G$40)</f>
        <v>1.8068611044917469</v>
      </c>
      <c r="I35" s="117">
        <f>IF(I27="-","-",SUM(I27:I33)*'3j PAAC PAP'!$G$40)</f>
        <v>1.6399714133976362</v>
      </c>
      <c r="J35" s="117">
        <f>IF(J27="-","-",SUM(J27:J33)*'3j PAAC PAP'!$G$40)</f>
        <v>1.5802336914077124</v>
      </c>
      <c r="K35" s="117">
        <f>IF(K27="-","-",SUM(K27:K33)*'3j PAAC PAP'!$G$40)</f>
        <v>1.7499944904678144</v>
      </c>
      <c r="L35" s="117">
        <f>IF(L27="-","-",SUM(L27:L33)*'3j PAAC PAP'!$G$40)</f>
        <v>1.7471837960869592</v>
      </c>
      <c r="M35" s="117">
        <f>IF(M27="-","-",SUM(M27:M33)*'3j PAAC PAP'!$G$40)</f>
        <v>1.8526402684166012</v>
      </c>
      <c r="N35" s="117">
        <f>IF(N27="-","-",SUM(N27:N33)*'3j PAAC PAP'!$G$40)</f>
        <v>2.0147743830247284</v>
      </c>
      <c r="O35" s="27"/>
      <c r="P35" s="117">
        <f>IF(P27="-","-",SUM(P27:P33)*'3j PAAC PAP'!$G$40)</f>
        <v>2.0147743830247284</v>
      </c>
      <c r="Q35" s="117">
        <f>IF(Q27="-","-",SUM(Q27:Q33)*'3j PAAC PAP'!$G$40)</f>
        <v>2.1907175850055882</v>
      </c>
      <c r="R35" s="117">
        <f>IF(R27="-","-",SUM(R27:R33)*'3j PAAC PAP'!$G$40)</f>
        <v>1.9858598468962014</v>
      </c>
      <c r="S35" s="117">
        <f>IF(S27="-","-",SUM(S27:S33)*'3j PAAC PAP'!$G$40)</f>
        <v>1.9083624900475746</v>
      </c>
      <c r="T35" s="117">
        <f>IF(T27="-","-",SUM(T27:T33)*'3j PAAC PAP'!$G$40)</f>
        <v>1.660338505040067</v>
      </c>
      <c r="U35" s="117">
        <f>IF(U27="-","-",SUM(U27:U33)*'3j PAAC PAP'!$G$40)</f>
        <v>1.8439106689196878</v>
      </c>
      <c r="V35" s="117">
        <f>IF(V27="-","-",SUM(V27:V33)*'3j PAAC PAP'!$G$40)</f>
        <v>2.1682777006846377</v>
      </c>
      <c r="W35" s="117">
        <f>IF(W27="-","-",SUM(W27:W33)*'3j PAAC PAP'!$G$40)</f>
        <v>3.6854711294450868</v>
      </c>
      <c r="X35" s="27"/>
      <c r="Y35" s="117">
        <f>IF(Y27="-","-",SUM(Y27:Y33)*'3j PAAC PAP'!$G$40)</f>
        <v>7.0608605924569448</v>
      </c>
      <c r="Z35" s="117" t="str">
        <f>IF(Z27="-","-",SUM(Z27:Z33)*'3j PAAC PAP'!$G$40)</f>
        <v>-</v>
      </c>
      <c r="AA35" s="117" t="str">
        <f>IF(AA27="-","-",SUM(AA27:AA33)*'3j PAAC PAP'!$G$40)</f>
        <v>-</v>
      </c>
      <c r="AB35" s="117" t="str">
        <f>IF(AB27="-","-",SUM(AB27:AB33)*'3j PAAC PAP'!$G$40)</f>
        <v>-</v>
      </c>
      <c r="AC35" s="117" t="str">
        <f>IF(AC27="-","-",SUM(AC27:AC33)*'3j PAAC PAP'!$G$40)</f>
        <v>-</v>
      </c>
      <c r="AD35" s="25"/>
    </row>
    <row r="36" spans="1:30" s="26" customFormat="1" ht="11.25" x14ac:dyDescent="0.15">
      <c r="A36" s="207"/>
      <c r="B36" s="120" t="s">
        <v>189</v>
      </c>
      <c r="C36" s="120" t="s">
        <v>250</v>
      </c>
      <c r="D36" s="118" t="s">
        <v>132</v>
      </c>
      <c r="E36" s="119"/>
      <c r="F36" s="27"/>
      <c r="G36" s="117">
        <f>IF(G30="-","-",SUM(G27:G35)*'3k EBIT'!$E$12)</f>
        <v>9.3271940974912138</v>
      </c>
      <c r="H36" s="117">
        <f>IF(H30="-","-",SUM(H27:H35)*'3k EBIT'!$E$12)</f>
        <v>8.5586207406056172</v>
      </c>
      <c r="I36" s="117">
        <f>IF(I30="-","-",SUM(I27:I35)*'3k EBIT'!$E$12)</f>
        <v>7.7738719591755592</v>
      </c>
      <c r="J36" s="117">
        <f>IF(J30="-","-",SUM(J27:J35)*'3k EBIT'!$E$12)</f>
        <v>7.4932706385083341</v>
      </c>
      <c r="K36" s="117">
        <f>IF(K30="-","-",SUM(K27:K35)*'3k EBIT'!$E$12)</f>
        <v>8.292428704704351</v>
      </c>
      <c r="L36" s="117">
        <f>IF(L30="-","-",SUM(L27:L35)*'3k EBIT'!$E$12)</f>
        <v>8.2799940968474086</v>
      </c>
      <c r="M36" s="117">
        <f>IF(M30="-","-",SUM(M27:M35)*'3k EBIT'!$E$12)</f>
        <v>8.7768916665574217</v>
      </c>
      <c r="N36" s="117">
        <f>IF(N30="-","-",SUM(N27:N35)*'3k EBIT'!$E$12)</f>
        <v>9.5399981275572063</v>
      </c>
      <c r="O36" s="27"/>
      <c r="P36" s="117">
        <f>IF(P30="-","-",SUM(P27:P35)*'3k EBIT'!$E$12)</f>
        <v>9.5399981275572063</v>
      </c>
      <c r="Q36" s="117">
        <f>IF(Q30="-","-",SUM(Q27:Q35)*'3k EBIT'!$E$12)</f>
        <v>10.368233801466303</v>
      </c>
      <c r="R36" s="117">
        <f>IF(R30="-","-",SUM(R27:R35)*'3k EBIT'!$E$12)</f>
        <v>9.4052123257715774</v>
      </c>
      <c r="S36" s="117">
        <f>IF(S30="-","-",SUM(S27:S35)*'3k EBIT'!$E$12)</f>
        <v>9.0410823671026108</v>
      </c>
      <c r="T36" s="117">
        <f>IF(T30="-","-",SUM(T27:T35)*'3k EBIT'!$E$12)</f>
        <v>7.8747358152376457</v>
      </c>
      <c r="U36" s="117">
        <f>IF(U30="-","-",SUM(U27:U35)*'3k EBIT'!$E$12)</f>
        <v>8.7384904197195894</v>
      </c>
      <c r="V36" s="117">
        <f>IF(V30="-","-",SUM(V27:V35)*'3k EBIT'!$E$12)</f>
        <v>10.265288790809084</v>
      </c>
      <c r="W36" s="117">
        <f>IF(W30="-","-",SUM(W27:W35)*'3k EBIT'!$E$12)</f>
        <v>17.403075478082854</v>
      </c>
      <c r="X36" s="27"/>
      <c r="Y36" s="117">
        <f>IF(Y30="-","-",SUM(Y27:Y35)*'3k EBIT'!$E$12)</f>
        <v>33.281998546432476</v>
      </c>
      <c r="Z36" s="117" t="str">
        <f>IF(Z30="-","-",SUM(Z27:Z35)*'3k EBIT'!$E$12)</f>
        <v>-</v>
      </c>
      <c r="AA36" s="117" t="str">
        <f>IF(AA30="-","-",SUM(AA27:AA35)*'3k EBIT'!$E$12)</f>
        <v>-</v>
      </c>
      <c r="AB36" s="117" t="str">
        <f>IF(AB30="-","-",SUM(AB27:AB35)*'3k EBIT'!$E$12)</f>
        <v>-</v>
      </c>
      <c r="AC36" s="117" t="str">
        <f>IF(AC30="-","-",SUM(AC27:AC35)*'3k EBIT'!$E$12)</f>
        <v>-</v>
      </c>
      <c r="AD36" s="25"/>
    </row>
    <row r="37" spans="1:30" s="26" customFormat="1" ht="11.25" customHeight="1" x14ac:dyDescent="0.15">
      <c r="A37" s="207"/>
      <c r="B37" s="120" t="s">
        <v>251</v>
      </c>
      <c r="C37" s="156" t="s">
        <v>252</v>
      </c>
      <c r="D37" s="118" t="s">
        <v>132</v>
      </c>
      <c r="E37" s="118"/>
      <c r="F37" s="27"/>
      <c r="G37" s="117">
        <f>IF(G32="-","-",SUM(G27:G30,G32:G36)*'3l HAP'!$E$13)</f>
        <v>5.5150096536482476</v>
      </c>
      <c r="H37" s="117">
        <f>IF(H32="-","-",SUM(H27:H30,H32:H36)*'3l HAP'!$E$13)</f>
        <v>4.9245203699548759</v>
      </c>
      <c r="I37" s="117">
        <f>IF(I32="-","-",SUM(I27:I30,I32:I36)*'3l HAP'!$E$13)</f>
        <v>4.3567561270941066</v>
      </c>
      <c r="J37" s="117">
        <f>IF(J32="-","-",SUM(J27:J30,J32:J36)*'3l HAP'!$E$13)</f>
        <v>4.1456258141027007</v>
      </c>
      <c r="K37" s="117">
        <f>IF(K32="-","-",SUM(K27:K30,K32:K36)*'3l HAP'!$E$13)</f>
        <v>4.7185998736975652</v>
      </c>
      <c r="L37" s="117">
        <f>IF(L32="-","-",SUM(L27:L30,L32:L36)*'3l HAP'!$E$13)</f>
        <v>4.7086666466216096</v>
      </c>
      <c r="M37" s="117">
        <f>IF(M32="-","-",SUM(M27:M30,M32:M36)*'3l HAP'!$E$13)</f>
        <v>5.037540559359595</v>
      </c>
      <c r="N37" s="117">
        <f>IF(N32="-","-",SUM(N27:N30,N32:N36)*'3l HAP'!$E$13)</f>
        <v>5.6245199379167978</v>
      </c>
      <c r="O37" s="27"/>
      <c r="P37" s="117">
        <f>IF(P32="-","-",SUM(P27:P30,P32:P36)*'3l HAP'!$E$13)</f>
        <v>5.6245199379167978</v>
      </c>
      <c r="Q37" s="117">
        <f>IF(Q32="-","-",SUM(Q27:Q30,Q32:Q36)*'3l HAP'!$E$13)</f>
        <v>6.2473207924899974</v>
      </c>
      <c r="R37" s="117">
        <f>IF(R32="-","-",SUM(R27:R30,R32:R36)*'3l HAP'!$E$13)</f>
        <v>5.5117376279833721</v>
      </c>
      <c r="S37" s="117">
        <f>IF(S32="-","-",SUM(S27:S30,S32:S36)*'3l HAP'!$E$13)</f>
        <v>5.2382579830990474</v>
      </c>
      <c r="T37" s="117">
        <f>IF(T32="-","-",SUM(T27:T30,T32:T36)*'3l HAP'!$E$13)</f>
        <v>4.3784998801785457</v>
      </c>
      <c r="U37" s="117">
        <f>IF(U32="-","-",SUM(U27:U30,U32:U36)*'3l HAP'!$E$13)</f>
        <v>5.0529594560153077</v>
      </c>
      <c r="V37" s="117">
        <f>IF(V32="-","-",SUM(V27:V30,V32:V36)*'3l HAP'!$E$13)</f>
        <v>6.2358025636968781</v>
      </c>
      <c r="W37" s="117">
        <f>IF(W32="-","-",SUM(W27:W30,W32:W36)*'3l HAP'!$E$13)</f>
        <v>10.956385864415171</v>
      </c>
      <c r="X37" s="27"/>
      <c r="Y37" s="117">
        <f>IF(Y32="-","-",SUM(Y27:Y30,Y32:Y36)*'3l HAP'!$E$13)</f>
        <v>23.274601053034623</v>
      </c>
      <c r="Z37" s="117" t="str">
        <f>IF(Z32="-","-",SUM(Z27:Z30,Z32:Z36)*'3l HAP'!$E$13)</f>
        <v>-</v>
      </c>
      <c r="AA37" s="117" t="str">
        <f>IF(AA32="-","-",SUM(AA27:AA30,AA32:AA36)*'3l HAP'!$E$13)</f>
        <v>-</v>
      </c>
      <c r="AB37" s="117" t="str">
        <f>IF(AB32="-","-",SUM(AB27:AB30,AB32:AB36)*'3l HAP'!$E$13)</f>
        <v>-</v>
      </c>
      <c r="AC37" s="117" t="str">
        <f>IF(AC32="-","-",SUM(AC27:AC30,AC32:AC36)*'3l HAP'!$E$13)</f>
        <v>-</v>
      </c>
      <c r="AD37" s="25"/>
    </row>
    <row r="38" spans="1:30" s="26" customFormat="1" ht="11.25" customHeight="1" x14ac:dyDescent="0.15">
      <c r="A38" s="207"/>
      <c r="B38" s="120" t="s">
        <v>253</v>
      </c>
      <c r="C38" s="120" t="str">
        <f>B38&amp;"_"&amp;D38</f>
        <v>Total_East Midlands</v>
      </c>
      <c r="D38" s="118" t="s">
        <v>132</v>
      </c>
      <c r="E38" s="119"/>
      <c r="F38" s="27"/>
      <c r="G38" s="117">
        <f t="shared" ref="G38:N38" si="3">IF(G27="-","-",SUM(G27:G37))</f>
        <v>496.41975938368864</v>
      </c>
      <c r="H38" s="117">
        <f t="shared" si="3"/>
        <v>455.37805749870671</v>
      </c>
      <c r="I38" s="117">
        <f t="shared" si="3"/>
        <v>413.50774287228575</v>
      </c>
      <c r="J38" s="117">
        <f t="shared" si="3"/>
        <v>398.52812809802271</v>
      </c>
      <c r="K38" s="117">
        <f t="shared" si="3"/>
        <v>441.16203563666045</v>
      </c>
      <c r="L38" s="117">
        <f t="shared" si="3"/>
        <v>440.49764963480567</v>
      </c>
      <c r="M38" s="117">
        <f t="shared" si="3"/>
        <v>466.97901641413586</v>
      </c>
      <c r="N38" s="117">
        <f t="shared" si="3"/>
        <v>507.72947715041857</v>
      </c>
      <c r="O38" s="27"/>
      <c r="P38" s="117">
        <f t="shared" ref="P38:W38" si="4">IF(P27="-","-",SUM(P27:P37))</f>
        <v>507.72947715041857</v>
      </c>
      <c r="Q38" s="117">
        <f t="shared" si="4"/>
        <v>551.94361125785053</v>
      </c>
      <c r="R38" s="117">
        <f t="shared" si="4"/>
        <v>500.52270820301032</v>
      </c>
      <c r="S38" s="117">
        <f t="shared" si="4"/>
        <v>481.08450180737901</v>
      </c>
      <c r="T38" s="117">
        <f t="shared" si="4"/>
        <v>418.83810843589771</v>
      </c>
      <c r="U38" s="117">
        <f t="shared" si="4"/>
        <v>464.97331789099661</v>
      </c>
      <c r="V38" s="117">
        <f t="shared" si="4"/>
        <v>546.51393681139803</v>
      </c>
      <c r="W38" s="117">
        <f t="shared" si="4"/>
        <v>926.9073484801919</v>
      </c>
      <c r="X38" s="27"/>
      <c r="Y38" s="117">
        <f t="shared" ref="Y38:AC38" si="5">IF(Y27="-","-",SUM(Y27:Y37))</f>
        <v>1774.9580115383599</v>
      </c>
      <c r="Z38" s="117" t="str">
        <f t="shared" si="5"/>
        <v>-</v>
      </c>
      <c r="AA38" s="117" t="str">
        <f t="shared" si="5"/>
        <v>-</v>
      </c>
      <c r="AB38" s="117" t="str">
        <f t="shared" si="5"/>
        <v>-</v>
      </c>
      <c r="AC38" s="117" t="str">
        <f t="shared" si="5"/>
        <v>-</v>
      </c>
      <c r="AD38" s="25"/>
    </row>
    <row r="39" spans="1:30" s="26" customFormat="1" ht="11.25" customHeight="1" x14ac:dyDescent="0.15">
      <c r="A39" s="207"/>
      <c r="B39" s="123" t="s">
        <v>244</v>
      </c>
      <c r="C39" s="123" t="s">
        <v>180</v>
      </c>
      <c r="D39" s="116" t="s">
        <v>129</v>
      </c>
      <c r="E39" s="75"/>
      <c r="F39" s="27"/>
      <c r="G39" s="35">
        <f>IF('3a DF'!H$147="-","-",'3a DF'!H$147)</f>
        <v>253.15</v>
      </c>
      <c r="H39" s="35">
        <f>IF('3a DF'!I$147="-","-",'3a DF'!I$147)</f>
        <v>213.57</v>
      </c>
      <c r="I39" s="35">
        <f>IF('3a DF'!J$147="-","-",'3a DF'!J$147)</f>
        <v>174.75</v>
      </c>
      <c r="J39" s="35">
        <f>IF('3a DF'!K$147="-","-",'3a DF'!K$147)</f>
        <v>160.27000000000001</v>
      </c>
      <c r="K39" s="35">
        <f>IF('3a DF'!L$147="-","-",'3a DF'!L$147)</f>
        <v>200.75</v>
      </c>
      <c r="L39" s="35">
        <f>IF('3a DF'!M$147="-","-",'3a DF'!M$147)</f>
        <v>199.06</v>
      </c>
      <c r="M39" s="35">
        <f>IF('3a DF'!N$147="-","-",'3a DF'!N$147)</f>
        <v>215.77</v>
      </c>
      <c r="N39" s="35">
        <f>IF('3a DF'!O$147="-","-",'3a DF'!O$147)</f>
        <v>243.36</v>
      </c>
      <c r="O39" s="27"/>
      <c r="P39" s="35">
        <f>IF('3a DF'!Q$147="-","-",'3a DF'!Q$147)</f>
        <v>243.36</v>
      </c>
      <c r="Q39" s="35">
        <f>IF('3a DF'!R$147="-","-",'3a DF'!R$147)</f>
        <v>281.18</v>
      </c>
      <c r="R39" s="35">
        <f>IF('3a DF'!S$147="-","-",'3a DF'!S$147)</f>
        <v>230.78</v>
      </c>
      <c r="S39" s="35">
        <f>IF('3a DF'!T$147="-","-",'3a DF'!T$147)</f>
        <v>206.32</v>
      </c>
      <c r="T39" s="35">
        <f>IF('3a DF'!U$147="-","-",'3a DF'!U$147)</f>
        <v>145.13</v>
      </c>
      <c r="U39" s="35">
        <f>IF('3a DF'!V$147="-","-",'3a DF'!V$147)</f>
        <v>187.07</v>
      </c>
      <c r="V39" s="35">
        <f>IF('3a DF'!W$147="-","-",'3a DF'!W$147)</f>
        <v>276.51</v>
      </c>
      <c r="W39" s="35">
        <f>IF('3a DF'!X$147="-","-",'3a DF'!X$147)</f>
        <v>586.80999999999995</v>
      </c>
      <c r="X39" s="27"/>
      <c r="Y39" s="35">
        <f>IF('3a DF'!Z$147="-","-",'3a DF'!Z$147)</f>
        <v>1376.8009245311077</v>
      </c>
      <c r="Z39" s="35" t="str">
        <f>IF('3a DF'!AA$147="-","-",'3a DF'!AA$147)</f>
        <v>-</v>
      </c>
      <c r="AA39" s="35" t="str">
        <f>IF('3a DF'!AB$147="-","-",'3a DF'!AB$147)</f>
        <v>-</v>
      </c>
      <c r="AB39" s="35" t="str">
        <f>IF('3a DF'!AC$147="-","-",'3a DF'!AC$147)</f>
        <v>-</v>
      </c>
      <c r="AC39" s="35" t="str">
        <f>IF('3a DF'!AD$147="-","-",'3a DF'!AD$147)</f>
        <v>-</v>
      </c>
      <c r="AD39" s="25"/>
    </row>
    <row r="40" spans="1:30" s="26" customFormat="1" ht="11.25" customHeight="1" x14ac:dyDescent="0.15">
      <c r="A40" s="207"/>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x14ac:dyDescent="0.15">
      <c r="A41" s="207"/>
      <c r="B41" s="123" t="s">
        <v>245</v>
      </c>
      <c r="C41" s="123" t="s">
        <v>182</v>
      </c>
      <c r="D41" s="116" t="s">
        <v>129</v>
      </c>
      <c r="E41" s="75"/>
      <c r="F41" s="27"/>
      <c r="G41" s="35" t="str">
        <f>IF('3c AA'!J225="-","-",'3c AA'!J225)</f>
        <v>-</v>
      </c>
      <c r="H41" s="35" t="str">
        <f>IF('3c AA'!K225="-","-",'3c AA'!K225)</f>
        <v>-</v>
      </c>
      <c r="I41" s="35" t="str">
        <f>IF('3c AA'!L225="-","-",'3c AA'!L225)</f>
        <v>-</v>
      </c>
      <c r="J41" s="35" t="str">
        <f>IF('3c AA'!M225="-","-",'3c AA'!M225)</f>
        <v>-</v>
      </c>
      <c r="K41" s="35" t="str">
        <f>IF('3c AA'!N225="-","-",'3c AA'!N225)</f>
        <v>-</v>
      </c>
      <c r="L41" s="35" t="str">
        <f>IF('3c AA'!O225="-","-",'3c AA'!O225)</f>
        <v>-</v>
      </c>
      <c r="M41" s="35" t="str">
        <f>IF('3c AA'!P225="-","-",'3c AA'!P225)</f>
        <v>-</v>
      </c>
      <c r="N41" s="35" t="str">
        <f>IF('3c AA'!Q225="-","-",'3c AA'!Q225)</f>
        <v>-</v>
      </c>
      <c r="O41" s="27"/>
      <c r="P41" s="35" t="str">
        <f>IF('3c AA'!S225="-","-",'3c AA'!S225)</f>
        <v>-</v>
      </c>
      <c r="Q41" s="35" t="str">
        <f>IF('3c AA'!T225="-","-",'3c AA'!T225)</f>
        <v>-</v>
      </c>
      <c r="R41" s="35" t="str">
        <f>IF('3c AA'!U225="-","-",'3c AA'!U225)</f>
        <v>-</v>
      </c>
      <c r="S41" s="35" t="str">
        <f>IF('3c AA'!V225="-","-",'3c AA'!V225)</f>
        <v>-</v>
      </c>
      <c r="T41" s="35">
        <f>IF('3c AA'!W225="-","-",'3c AA'!W225)</f>
        <v>10.705717509101307</v>
      </c>
      <c r="U41" s="35">
        <f>IF('3c AA'!X225="-","-",'3c AA'!X225)</f>
        <v>13.71215092385904</v>
      </c>
      <c r="V41" s="35">
        <f>IF('3c AA'!Y225="-","-",'3c AA'!Y225)</f>
        <v>4.43</v>
      </c>
      <c r="W41" s="35" t="str">
        <f>IF('3c AA'!Z225="-","-",'3c AA'!Z225)</f>
        <v>-</v>
      </c>
      <c r="X41" s="27"/>
      <c r="Y41" s="35">
        <f>IF('3c AA'!AB225="-","-",'3c AA'!AB225)</f>
        <v>26.679544917909343</v>
      </c>
      <c r="Z41" s="35" t="str">
        <f>IF('3c AA'!AC225="-","-",'3c AA'!AC225)</f>
        <v>-</v>
      </c>
      <c r="AA41" s="35" t="str">
        <f>IF('3c AA'!AD225="-","-",'3c AA'!AD225)</f>
        <v>-</v>
      </c>
      <c r="AB41" s="35" t="str">
        <f>IF('3c AA'!AE225="-","-",'3c AA'!AE225)</f>
        <v>-</v>
      </c>
      <c r="AC41" s="35" t="str">
        <f>IF('3c AA'!AF225="-","-",'3c AA'!AF225)</f>
        <v>-</v>
      </c>
      <c r="AD41" s="25"/>
    </row>
    <row r="42" spans="1:30" s="26" customFormat="1" ht="11.25" customHeight="1" x14ac:dyDescent="0.15">
      <c r="A42" s="207"/>
      <c r="B42" s="123" t="s">
        <v>246</v>
      </c>
      <c r="C42" s="123" t="s">
        <v>183</v>
      </c>
      <c r="D42" s="116" t="s">
        <v>129</v>
      </c>
      <c r="E42" s="75"/>
      <c r="F42" s="27"/>
      <c r="G42" s="35">
        <f>IF('3d PC'!G$43="-","-",'3d PC'!G$43)</f>
        <v>21.926269106402124</v>
      </c>
      <c r="H42" s="35">
        <f>IF('3d PC'!H$43="-","-",'3d PC'!H$43)</f>
        <v>21.926269106402124</v>
      </c>
      <c r="I42" s="35">
        <f>IF('3d PC'!I$43="-","-",'3d PC'!I$43)</f>
        <v>22.64764819235609</v>
      </c>
      <c r="J42" s="35">
        <f>IF('3d PC'!J$43="-","-",'3d PC'!J$43)</f>
        <v>22.505107470829557</v>
      </c>
      <c r="K42" s="35">
        <f>IF('3d PC'!K$43="-","-",'3d PC'!K$43)</f>
        <v>19.106297226763825</v>
      </c>
      <c r="L42" s="35">
        <f>IF('3d PC'!L$43="-","-",'3d PC'!L$43)</f>
        <v>19.106297226763825</v>
      </c>
      <c r="M42" s="35">
        <f>IF('3d PC'!M$43="-","-",'3d PC'!M$43)</f>
        <v>20.852393125569616</v>
      </c>
      <c r="N42" s="35">
        <f>IF('3d PC'!N$43="-","-",'3d PC'!N$43)</f>
        <v>20.849370287873604</v>
      </c>
      <c r="O42" s="27"/>
      <c r="P42" s="35">
        <f>IF('3d PC'!P$43="-","-",'3d PC'!P$43)</f>
        <v>20.849370287873604</v>
      </c>
      <c r="Q42" s="35">
        <f>IF('3d PC'!Q$43="-","-",'3d PC'!Q$43)</f>
        <v>21.503193401206047</v>
      </c>
      <c r="R42" s="35">
        <f>IF('3d PC'!R$43="-","-",'3d PC'!R$43)</f>
        <v>21.819481548965161</v>
      </c>
      <c r="S42" s="35">
        <f>IF('3d PC'!S$43="-","-",'3d PC'!S$43)</f>
        <v>25.256715910577427</v>
      </c>
      <c r="T42" s="35">
        <f>IF('3d PC'!T$43="-","-",'3d PC'!T$43)</f>
        <v>24.167303215101221</v>
      </c>
      <c r="U42" s="35">
        <f>IF('3d PC'!U$43="-","-",'3d PC'!U$43)</f>
        <v>23.962512789411701</v>
      </c>
      <c r="V42" s="35">
        <f>IF('3d PC'!V$43="-","-",'3d PC'!V$43)</f>
        <v>23.858648398084732</v>
      </c>
      <c r="W42" s="35">
        <f>IF('3d PC'!W$43="-","-",'3d PC'!W$43)</f>
        <v>33.366817904048837</v>
      </c>
      <c r="X42" s="27"/>
      <c r="Y42" s="35">
        <f>IF('3d PC'!Y$43="-","-",'3d PC'!Y$43)</f>
        <v>33.475871166766694</v>
      </c>
      <c r="Z42" s="35" t="str">
        <f>IF('3d PC'!Z$43="-","-",'3d PC'!Z$43)</f>
        <v>-</v>
      </c>
      <c r="AA42" s="35" t="str">
        <f>IF('3d PC'!AA$43="-","-",'3d PC'!AA$43)</f>
        <v>-</v>
      </c>
      <c r="AB42" s="35" t="str">
        <f>IF('3d PC'!AB$43="-","-",'3d PC'!AB$43)</f>
        <v>-</v>
      </c>
      <c r="AC42" s="35" t="str">
        <f>IF('3d PC'!AC$43="-","-",'3d PC'!AC$43)</f>
        <v>-</v>
      </c>
      <c r="AD42" s="25"/>
    </row>
    <row r="43" spans="1:30" s="26" customFormat="1" ht="11.25" customHeight="1" x14ac:dyDescent="0.15">
      <c r="A43" s="207"/>
      <c r="B43" s="123" t="s">
        <v>247</v>
      </c>
      <c r="C43" s="123" t="s">
        <v>184</v>
      </c>
      <c r="D43" s="116" t="s">
        <v>129</v>
      </c>
      <c r="E43" s="75"/>
      <c r="F43" s="27"/>
      <c r="G43" s="35">
        <f>IF('3f NC-Gas'!F47="-","-",'3f NC-Gas'!F47)</f>
        <v>134.42796169637757</v>
      </c>
      <c r="H43" s="35">
        <f>IF('3f NC-Gas'!G47="-","-",'3f NC-Gas'!G47)</f>
        <v>134.3079617029311</v>
      </c>
      <c r="I43" s="35">
        <f>IF('3f NC-Gas'!H47="-","-",'3f NC-Gas'!H47)</f>
        <v>136.01413156004517</v>
      </c>
      <c r="J43" s="35">
        <f>IF('3f NC-Gas'!I47="-","-",'3f NC-Gas'!I47)</f>
        <v>135.66613157905041</v>
      </c>
      <c r="K43" s="35">
        <f>IF('3f NC-Gas'!J47="-","-",'3f NC-Gas'!J47)</f>
        <v>131.33897376654295</v>
      </c>
      <c r="L43" s="35">
        <f>IF('3f NC-Gas'!K47="-","-",'3f NC-Gas'!K47)</f>
        <v>131.36297376523225</v>
      </c>
      <c r="M43" s="35">
        <f>IF('3f NC-Gas'!L47="-","-",'3f NC-Gas'!L47)</f>
        <v>136.4264001474786</v>
      </c>
      <c r="N43" s="35">
        <f>IF('3f NC-Gas'!M47="-","-",'3f NC-Gas'!M47)</f>
        <v>136.49840014354649</v>
      </c>
      <c r="O43" s="27"/>
      <c r="P43" s="35">
        <f>IF('3f NC-Gas'!O47="-","-",'3f NC-Gas'!O47)</f>
        <v>136.49840014354649</v>
      </c>
      <c r="Q43" s="35">
        <f>IF('3f NC-Gas'!P47="-","-",'3f NC-Gas'!P47)</f>
        <v>143.82679144338769</v>
      </c>
      <c r="R43" s="35">
        <f>IF('3f NC-Gas'!Q47="-","-",'3f NC-Gas'!Q47)</f>
        <v>143.38279146763577</v>
      </c>
      <c r="S43" s="35">
        <f>IF('3f NC-Gas'!R47="-","-",'3f NC-Gas'!R47)</f>
        <v>143.97192263725503</v>
      </c>
      <c r="T43" s="35">
        <f>IF('3f NC-Gas'!S47="-","-",'3f NC-Gas'!S47)</f>
        <v>141.30792278274342</v>
      </c>
      <c r="U43" s="35">
        <f>IF('3f NC-Gas'!T47="-","-",'3f NC-Gas'!T47)</f>
        <v>137.10011798842874</v>
      </c>
      <c r="V43" s="35">
        <f>IF('3f NC-Gas'!U47="-","-",'3f NC-Gas'!U47)</f>
        <v>136.66811801202144</v>
      </c>
      <c r="W43" s="35">
        <f>IF('3f NC-Gas'!V47="-","-",'3f NC-Gas'!V47)</f>
        <v>193.82353176775823</v>
      </c>
      <c r="X43" s="27"/>
      <c r="Y43" s="35">
        <f>IF('3f NC-Gas'!X47="-","-",'3f NC-Gas'!X47)</f>
        <v>192.41016885255056</v>
      </c>
      <c r="Z43" s="35" t="str">
        <f>IF('3f NC-Gas'!Y47="-","-",'3f NC-Gas'!Y47)</f>
        <v>-</v>
      </c>
      <c r="AA43" s="35" t="str">
        <f>IF('3f NC-Gas'!Z47="-","-",'3f NC-Gas'!Z47)</f>
        <v>-</v>
      </c>
      <c r="AB43" s="35" t="str">
        <f>IF('3f NC-Gas'!AA47="-","-",'3f NC-Gas'!AA47)</f>
        <v>-</v>
      </c>
      <c r="AC43" s="35" t="str">
        <f>IF('3f NC-Gas'!AB47="-","-",'3f NC-Gas'!AB47)</f>
        <v>-</v>
      </c>
      <c r="AD43" s="25"/>
    </row>
    <row r="44" spans="1:30" s="26" customFormat="1" ht="12.6" customHeight="1" x14ac:dyDescent="0.15">
      <c r="A44" s="207"/>
      <c r="B44" s="123" t="s">
        <v>248</v>
      </c>
      <c r="C44" s="123" t="s">
        <v>185</v>
      </c>
      <c r="D44" s="116" t="s">
        <v>129</v>
      </c>
      <c r="E44" s="75"/>
      <c r="F44" s="27"/>
      <c r="G44" s="35">
        <f>IF('3g CPIH'!C$17="-","-",'3h OC '!$E$12*('3g CPIH'!C$17/'3g CPIH'!$G$17))</f>
        <v>87.194616340508801</v>
      </c>
      <c r="H44" s="35">
        <f>IF('3g CPIH'!D$17="-","-",'3h OC '!$E$12*('3g CPIH'!D$17/'3g CPIH'!$G$17))</f>
        <v>87.369180136986301</v>
      </c>
      <c r="I44" s="35">
        <f>IF('3g CPIH'!E$17="-","-",'3h OC '!$E$12*('3g CPIH'!E$17/'3g CPIH'!$G$17))</f>
        <v>87.631025831702544</v>
      </c>
      <c r="J44" s="35">
        <f>IF('3g CPIH'!F$17="-","-",'3h OC '!$E$12*('3g CPIH'!F$17/'3g CPIH'!$G$17))</f>
        <v>88.15471722113503</v>
      </c>
      <c r="K44" s="35">
        <f>IF('3g CPIH'!G$17="-","-",'3h OC '!$E$12*('3g CPIH'!G$17/'3g CPIH'!$G$17))</f>
        <v>89.202100000000002</v>
      </c>
      <c r="L44" s="35">
        <f>IF('3g CPIH'!H$17="-","-",'3h OC '!$E$12*('3g CPIH'!H$17/'3g CPIH'!$G$17))</f>
        <v>90.33676467710373</v>
      </c>
      <c r="M44" s="35">
        <f>IF('3g CPIH'!I$17="-","-",'3h OC '!$E$12*('3g CPIH'!I$17/'3g CPIH'!$G$17))</f>
        <v>91.645993150684916</v>
      </c>
      <c r="N44" s="35">
        <f>IF('3g CPIH'!J$17="-","-",'3h OC '!$E$12*('3g CPIH'!J$17/'3g CPIH'!$G$17))</f>
        <v>92.431530234833673</v>
      </c>
      <c r="O44" s="27"/>
      <c r="P44" s="35">
        <f>IF('3g CPIH'!L$17="-","-",'3h OC '!$E$12*('3g CPIH'!L$17/'3g CPIH'!$G$17))</f>
        <v>92.431530234833673</v>
      </c>
      <c r="Q44" s="35">
        <f>IF('3g CPIH'!M$17="-","-",'3h OC '!$E$12*('3g CPIH'!M$17/'3g CPIH'!$G$17))</f>
        <v>93.47891301369863</v>
      </c>
      <c r="R44" s="35">
        <f>IF('3g CPIH'!N$17="-","-",'3h OC '!$E$12*('3g CPIH'!N$17/'3g CPIH'!$G$17))</f>
        <v>94.177168199608616</v>
      </c>
      <c r="S44" s="35">
        <f>IF('3g CPIH'!O$17="-","-",'3h OC '!$E$12*('3g CPIH'!O$17/'3g CPIH'!$G$17))</f>
        <v>94.700859589041102</v>
      </c>
      <c r="T44" s="35">
        <f>IF('3g CPIH'!P$17="-","-",'3h OC '!$E$12*('3g CPIH'!P$17/'3g CPIH'!$G$17))</f>
        <v>94.96270528375733</v>
      </c>
      <c r="U44" s="35">
        <f>IF('3g CPIH'!Q$17="-","-",'3h OC '!$E$12*('3g CPIH'!Q$17/'3g CPIH'!$G$17))</f>
        <v>95.48639667318983</v>
      </c>
      <c r="V44" s="35">
        <f>IF('3g CPIH'!R$17="-","-",'3h OC '!$E$12*('3g CPIH'!R$17/'3g CPIH'!$G$17))</f>
        <v>97.232034637964787</v>
      </c>
      <c r="W44" s="35">
        <f>IF('3g CPIH'!S$17="-","-",'3h OC '!$E$12*('3g CPIH'!S$17/'3g CPIH'!$G$17))</f>
        <v>100.11233727984346</v>
      </c>
      <c r="X44" s="27"/>
      <c r="Y44" s="35">
        <f>IF('3g CPIH'!U$17="-","-",'3h OC '!$E$12*('3g CPIH'!U$17/'3g CPIH'!$G$17))</f>
        <v>105.1746873776908</v>
      </c>
      <c r="Z44" s="35" t="str">
        <f>IF('3g CPIH'!V$17="-","-",'3h OC '!$E$12*('3g CPIH'!V$17/'3g CPIH'!$G$17))</f>
        <v>-</v>
      </c>
      <c r="AA44" s="35" t="str">
        <f>IF('3g CPIH'!W$17="-","-",'3h OC '!$E$12*('3g CPIH'!W$17/'3g CPIH'!$G$17))</f>
        <v>-</v>
      </c>
      <c r="AB44" s="35" t="str">
        <f>IF('3g CPIH'!X$17="-","-",'3h OC '!$E$12*('3g CPIH'!X$17/'3g CPIH'!$G$17))</f>
        <v>-</v>
      </c>
      <c r="AC44" s="35" t="str">
        <f>IF('3g CPIH'!Y$17="-","-",'3h OC '!$E$12*('3g CPIH'!Y$17/'3g CPIH'!$G$17))</f>
        <v>-</v>
      </c>
      <c r="AD44" s="25"/>
    </row>
    <row r="45" spans="1:30" s="26" customFormat="1" ht="11.25" x14ac:dyDescent="0.15">
      <c r="A45" s="207"/>
      <c r="B45" s="123" t="s">
        <v>248</v>
      </c>
      <c r="C45" s="123" t="s">
        <v>186</v>
      </c>
      <c r="D45" s="116" t="s">
        <v>129</v>
      </c>
      <c r="E45" s="75"/>
      <c r="F45" s="27"/>
      <c r="G45" s="35" t="s">
        <v>249</v>
      </c>
      <c r="H45" s="35" t="s">
        <v>249</v>
      </c>
      <c r="I45" s="35" t="s">
        <v>249</v>
      </c>
      <c r="J45" s="35" t="s">
        <v>249</v>
      </c>
      <c r="K45" s="35">
        <f>IF('3i SMNCC'!G$51="-","-",'3i SMNCC'!G$51)</f>
        <v>0</v>
      </c>
      <c r="L45" s="35">
        <f>IF('3i SMNCC'!H$51="-","-",'3i SMNCC'!H$51)</f>
        <v>-0.14839729644435984</v>
      </c>
      <c r="M45" s="35">
        <f>IF('3i SMNCC'!I$51="-","-",'3i SMNCC'!I$51)</f>
        <v>1.899695256253338</v>
      </c>
      <c r="N45" s="35">
        <f>IF('3i SMNCC'!J$51="-","-",'3i SMNCC'!J$51)</f>
        <v>12.665365920990935</v>
      </c>
      <c r="O45" s="27"/>
      <c r="P45" s="35">
        <f>IF('3i SMNCC'!L$51="-","-",'3i SMNCC'!L$51)</f>
        <v>12.665365920990935</v>
      </c>
      <c r="Q45" s="35">
        <f>IF('3i SMNCC'!M$51="-","-",'3i SMNCC'!M$51)</f>
        <v>14.640709693750988</v>
      </c>
      <c r="R45" s="35">
        <f>IF('3i SMNCC'!N$51="-","-",'3i SMNCC'!N$51)</f>
        <v>14.927787132222536</v>
      </c>
      <c r="S45" s="35">
        <f>IF('3i SMNCC'!O$51="-","-",'3i SMNCC'!O$51)</f>
        <v>17.170757060355506</v>
      </c>
      <c r="T45" s="35">
        <f>IF('3i SMNCC'!P$51="-","-",'3i SMNCC'!P$51)</f>
        <v>11.164989866554468</v>
      </c>
      <c r="U45" s="35">
        <f>IF('3i SMNCC'!Q$51="-","-",'3i SMNCC'!Q$51)</f>
        <v>10.900121345430581</v>
      </c>
      <c r="V45" s="35">
        <f>IF('3i SMNCC'!R$51="-","-",'3i SMNCC'!R$51)</f>
        <v>7.9767627265742567</v>
      </c>
      <c r="W45" s="35">
        <f>IF('3i SMNCC'!S$51="-","-",'3i SMNCC'!S$51)</f>
        <v>3.3826300925037529</v>
      </c>
      <c r="X45" s="27"/>
      <c r="Y45" s="35">
        <f>IF('3i SMNCC'!U$51="-","-",'3i SMNCC'!U$51)</f>
        <v>3.4563122415280967</v>
      </c>
      <c r="Z45" s="35" t="str">
        <f>IF('3i SMNCC'!V$51="-","-",'3i SMNCC'!V$51)</f>
        <v>-</v>
      </c>
      <c r="AA45" s="35" t="str">
        <f>IF('3i SMNCC'!W$51="-","-",'3i SMNCC'!W$51)</f>
        <v>-</v>
      </c>
      <c r="AB45" s="35" t="str">
        <f>IF('3i SMNCC'!X$51="-","-",'3i SMNCC'!X$51)</f>
        <v>-</v>
      </c>
      <c r="AC45" s="35" t="str">
        <f>IF('3i SMNCC'!Y$51="-","-",'3i SMNCC'!Y$51)</f>
        <v>-</v>
      </c>
      <c r="AD45" s="25"/>
    </row>
    <row r="46" spans="1:30" s="26" customFormat="1" ht="11.25" x14ac:dyDescent="0.15">
      <c r="A46" s="207"/>
      <c r="B46" s="123" t="s">
        <v>248</v>
      </c>
      <c r="C46" s="123" t="s">
        <v>187</v>
      </c>
      <c r="D46" s="116" t="s">
        <v>129</v>
      </c>
      <c r="E46" s="75"/>
      <c r="F46" s="27"/>
      <c r="G46" s="35">
        <f>IF('3g CPIH'!C$17="-","-",'3j PAAC PAP'!$G$22*('3g CPIH'!C$17/'3g CPIH'!$G$17))</f>
        <v>3.1142016634050882</v>
      </c>
      <c r="H46" s="35">
        <f>IF('3g CPIH'!D$17="-","-",'3j PAAC PAP'!$G$22*('3g CPIH'!D$17/'3g CPIH'!$G$17))</f>
        <v>3.1204363013698631</v>
      </c>
      <c r="I46" s="35">
        <f>IF('3g CPIH'!E$17="-","-",'3j PAAC PAP'!$G$22*('3g CPIH'!E$17/'3g CPIH'!$G$17))</f>
        <v>3.129788258317026</v>
      </c>
      <c r="J46" s="35">
        <f>IF('3g CPIH'!F$17="-","-",'3j PAAC PAP'!$G$22*('3g CPIH'!F$17/'3g CPIH'!$G$17))</f>
        <v>3.1484921722113506</v>
      </c>
      <c r="K46" s="35">
        <f>IF('3g CPIH'!G$17="-","-",'3j PAAC PAP'!$G$22*('3g CPIH'!G$17/'3g CPIH'!$G$17))</f>
        <v>3.1859000000000002</v>
      </c>
      <c r="L46" s="35">
        <f>IF('3g CPIH'!H$17="-","-",'3j PAAC PAP'!$G$22*('3g CPIH'!H$17/'3g CPIH'!$G$17))</f>
        <v>3.2264251467710374</v>
      </c>
      <c r="M46" s="35">
        <f>IF('3g CPIH'!I$17="-","-",'3j PAAC PAP'!$G$22*('3g CPIH'!I$17/'3g CPIH'!$G$17))</f>
        <v>3.2731849315068491</v>
      </c>
      <c r="N46" s="35">
        <f>IF('3g CPIH'!J$17="-","-",'3j PAAC PAP'!$G$22*('3g CPIH'!J$17/'3g CPIH'!$G$17))</f>
        <v>3.3012408023483371</v>
      </c>
      <c r="O46" s="27"/>
      <c r="P46" s="35">
        <f>IF('3g CPIH'!L$17="-","-",'3j PAAC PAP'!$G$22*('3g CPIH'!L$17/'3g CPIH'!$G$17))</f>
        <v>3.3012408023483371</v>
      </c>
      <c r="Q46" s="35">
        <f>IF('3g CPIH'!M$17="-","-",'3j PAAC PAP'!$G$22*('3g CPIH'!M$17/'3g CPIH'!$G$17))</f>
        <v>3.3386486301369862</v>
      </c>
      <c r="R46" s="35">
        <f>IF('3g CPIH'!N$17="-","-",'3j PAAC PAP'!$G$22*('3g CPIH'!N$17/'3g CPIH'!$G$17))</f>
        <v>3.3635871819960861</v>
      </c>
      <c r="S46" s="35">
        <f>IF('3g CPIH'!O$17="-","-",'3j PAAC PAP'!$G$22*('3g CPIH'!O$17/'3g CPIH'!$G$17))</f>
        <v>3.3822910958904111</v>
      </c>
      <c r="T46" s="35">
        <f>IF('3g CPIH'!P$17="-","-",'3j PAAC PAP'!$G$22*('3g CPIH'!P$17/'3g CPIH'!$G$17))</f>
        <v>3.3916430528375732</v>
      </c>
      <c r="U46" s="35">
        <f>IF('3g CPIH'!Q$17="-","-",'3j PAAC PAP'!$G$22*('3g CPIH'!Q$17/'3g CPIH'!$G$17))</f>
        <v>3.4103469667318986</v>
      </c>
      <c r="V46" s="35">
        <f>IF('3g CPIH'!R$17="-","-",'3j PAAC PAP'!$G$22*('3g CPIH'!R$17/'3g CPIH'!$G$17))</f>
        <v>3.4726933463796481</v>
      </c>
      <c r="W46" s="35">
        <f>IF('3g CPIH'!S$17="-","-",'3j PAAC PAP'!$G$22*('3g CPIH'!S$17/'3g CPIH'!$G$17))</f>
        <v>3.5755648727984348</v>
      </c>
      <c r="X46" s="27"/>
      <c r="Y46" s="35">
        <f>IF('3g CPIH'!U$17="-","-",'3j PAAC PAP'!$G$22*('3g CPIH'!U$17/'3g CPIH'!$G$17))</f>
        <v>3.7563693737769084</v>
      </c>
      <c r="Z46" s="35" t="str">
        <f>IF('3g CPIH'!V$17="-","-",'3j PAAC PAP'!$G$22*('3g CPIH'!V$17/'3g CPIH'!$G$17))</f>
        <v>-</v>
      </c>
      <c r="AA46" s="35" t="str">
        <f>IF('3g CPIH'!W$17="-","-",'3j PAAC PAP'!$G$22*('3g CPIH'!W$17/'3g CPIH'!$G$17))</f>
        <v>-</v>
      </c>
      <c r="AB46" s="35" t="str">
        <f>IF('3g CPIH'!X$17="-","-",'3j PAAC PAP'!$G$22*('3g CPIH'!X$17/'3g CPIH'!$G$17))</f>
        <v>-</v>
      </c>
      <c r="AC46" s="35" t="str">
        <f>IF('3g CPIH'!Y$17="-","-",'3j PAAC PAP'!$G$22*('3g CPIH'!Y$17/'3g CPIH'!$G$17))</f>
        <v>-</v>
      </c>
      <c r="AD46" s="25"/>
    </row>
    <row r="47" spans="1:30" s="26" customFormat="1" ht="11.25" x14ac:dyDescent="0.15">
      <c r="A47" s="207"/>
      <c r="B47" s="123" t="s">
        <v>248</v>
      </c>
      <c r="C47" s="123" t="s">
        <v>188</v>
      </c>
      <c r="D47" s="116" t="s">
        <v>129</v>
      </c>
      <c r="E47" s="75"/>
      <c r="F47" s="27"/>
      <c r="G47" s="35">
        <f>IF(G39="-","-",SUM(G39:G45)*'3j PAAC PAP'!$G$40)</f>
        <v>2.0538497329374978</v>
      </c>
      <c r="H47" s="35">
        <f>IF(H39="-","-",SUM(H39:H45)*'3j PAAC PAP'!$G$40)</f>
        <v>1.8904120542630312</v>
      </c>
      <c r="I47" s="35">
        <f>IF(I39="-","-",SUM(I39:I45)*'3j PAAC PAP'!$G$40)</f>
        <v>1.7410120010902692</v>
      </c>
      <c r="J47" s="35">
        <f>IF(J39="-","-",SUM(J39:J45)*'3j PAAC PAP'!$G$40)</f>
        <v>1.681274279180647</v>
      </c>
      <c r="K47" s="35">
        <f>IF(K39="-","-",SUM(K39:K45)*'3j PAAC PAP'!$G$40)</f>
        <v>1.8210431290573232</v>
      </c>
      <c r="L47" s="35">
        <f>IF(L39="-","-",SUM(L39:L45)*'3j PAAC PAP'!$G$40)</f>
        <v>1.81823243467093</v>
      </c>
      <c r="M47" s="35">
        <f>IF(M39="-","-",SUM(M39:M45)*'3j PAAC PAP'!$G$40)</f>
        <v>1.9293681817467441</v>
      </c>
      <c r="N47" s="35">
        <f>IF(N39="-","-",SUM(N39:N45)*'3j PAAC PAP'!$G$40)</f>
        <v>2.0915022963382568</v>
      </c>
      <c r="O47" s="27"/>
      <c r="P47" s="35">
        <f>IF(P39="-","-",SUM(P39:P45)*'3j PAAC PAP'!$G$40)</f>
        <v>2.0915022963382568</v>
      </c>
      <c r="Q47" s="35">
        <f>IF(Q39="-","-",SUM(Q39:Q45)*'3j PAAC PAP'!$G$40)</f>
        <v>2.293393427227699</v>
      </c>
      <c r="R47" s="35">
        <f>IF(R39="-","-",SUM(R39:R45)*'3j PAAC PAP'!$G$40)</f>
        <v>2.0885356892207665</v>
      </c>
      <c r="S47" s="35">
        <f>IF(S39="-","-",SUM(S39:S45)*'3j PAAC PAP'!$G$40)</f>
        <v>2.0154827552405421</v>
      </c>
      <c r="T47" s="35">
        <f>IF(T39="-","-",SUM(T39:T45)*'3j PAAC PAP'!$G$40)</f>
        <v>1.7674587708477607</v>
      </c>
      <c r="U47" s="35">
        <f>IF(U39="-","-",SUM(U39:U45)*'3j PAAC PAP'!$G$40)</f>
        <v>1.9361364243435226</v>
      </c>
      <c r="V47" s="35">
        <f>IF(V39="-","-",SUM(V39:V45)*'3j PAAC PAP'!$G$40)</f>
        <v>2.2605034562081583</v>
      </c>
      <c r="W47" s="35">
        <f>IF(W39="-","-",SUM(W39:W45)*'3j PAAC PAP'!$G$40)</f>
        <v>3.7938431359775775</v>
      </c>
      <c r="X47" s="27"/>
      <c r="Y47" s="35">
        <f>IF(Y39="-","-",SUM(Y39:Y45)*'3j PAAC PAP'!$G$40)</f>
        <v>7.1866197000770322</v>
      </c>
      <c r="Z47" s="35" t="str">
        <f>IF(Z39="-","-",SUM(Z39:Z45)*'3j PAAC PAP'!$G$40)</f>
        <v>-</v>
      </c>
      <c r="AA47" s="35" t="str">
        <f>IF(AA39="-","-",SUM(AA39:AA45)*'3j PAAC PAP'!$G$40)</f>
        <v>-</v>
      </c>
      <c r="AB47" s="35" t="str">
        <f>IF(AB39="-","-",SUM(AB39:AB45)*'3j PAAC PAP'!$G$40)</f>
        <v>-</v>
      </c>
      <c r="AC47" s="35" t="str">
        <f>IF(AC39="-","-",SUM(AC39:AC45)*'3j PAAC PAP'!$G$40)</f>
        <v>-</v>
      </c>
      <c r="AD47" s="25"/>
    </row>
    <row r="48" spans="1:30" s="26" customFormat="1" ht="11.25" customHeight="1" x14ac:dyDescent="0.15">
      <c r="A48" s="207"/>
      <c r="B48" s="123" t="s">
        <v>189</v>
      </c>
      <c r="C48" s="123" t="s">
        <v>250</v>
      </c>
      <c r="D48" s="121" t="s">
        <v>129</v>
      </c>
      <c r="E48" s="75"/>
      <c r="F48" s="27"/>
      <c r="G48" s="35">
        <f>IF(G42="-","-",SUM(G39:G47)*'3k EBIT'!$E$12)</f>
        <v>9.7201580909155751</v>
      </c>
      <c r="H48" s="35">
        <f>IF(H42="-","-",SUM(H39:H47)*'3k EBIT'!$E$12)</f>
        <v>8.9515847341602139</v>
      </c>
      <c r="I48" s="35">
        <f>IF(I42="-","-",SUM(I39:I47)*'3k EBIT'!$E$12)</f>
        <v>8.2490947179771226</v>
      </c>
      <c r="J48" s="35">
        <f>IF(J42="-","-",SUM(J39:J47)*'3k EBIT'!$E$12)</f>
        <v>7.9684933976875785</v>
      </c>
      <c r="K48" s="35">
        <f>IF(K42="-","-",SUM(K39:K47)*'3k EBIT'!$E$12)</f>
        <v>8.6265907559219475</v>
      </c>
      <c r="L48" s="35">
        <f>IF(L42="-","-",SUM(L39:L47)*'3k EBIT'!$E$12)</f>
        <v>8.6141561480389566</v>
      </c>
      <c r="M48" s="35">
        <f>IF(M42="-","-",SUM(M39:M47)*'3k EBIT'!$E$12)</f>
        <v>9.137764969875473</v>
      </c>
      <c r="N48" s="35">
        <f>IF(N42="-","-",SUM(N39:N47)*'3k EBIT'!$E$12)</f>
        <v>9.9008714307971175</v>
      </c>
      <c r="O48" s="27"/>
      <c r="P48" s="35">
        <f>IF(P42="-","-",SUM(P39:P47)*'3k EBIT'!$E$12)</f>
        <v>9.9008714307971175</v>
      </c>
      <c r="Q48" s="35">
        <f>IF(Q42="-","-",SUM(Q39:Q47)*'3k EBIT'!$E$12)</f>
        <v>10.851147629635014</v>
      </c>
      <c r="R48" s="35">
        <f>IF(R42="-","-",SUM(R39:R47)*'3k EBIT'!$E$12)</f>
        <v>9.8881261544221601</v>
      </c>
      <c r="S48" s="35">
        <f>IF(S42="-","-",SUM(S39:S47)*'3k EBIT'!$E$12)</f>
        <v>9.5448995866086381</v>
      </c>
      <c r="T48" s="35">
        <f>IF(T42="-","-",SUM(T39:T47)*'3k EBIT'!$E$12)</f>
        <v>8.3785530376349069</v>
      </c>
      <c r="U48" s="35">
        <f>IF(U42="-","-",SUM(U39:U47)*'3k EBIT'!$E$12)</f>
        <v>9.1722545033015042</v>
      </c>
      <c r="V48" s="35">
        <f>IF(V42="-","-",SUM(V39:V47)*'3k EBIT'!$E$12)</f>
        <v>10.69905287485985</v>
      </c>
      <c r="W48" s="35">
        <f>IF(W42="-","-",SUM(W39:W47)*'3k EBIT'!$E$12)</f>
        <v>17.912779994825151</v>
      </c>
      <c r="X48" s="27"/>
      <c r="Y48" s="35">
        <f>IF(Y42="-","-",SUM(Y39:Y47)*'3k EBIT'!$E$12)</f>
        <v>33.873479568390131</v>
      </c>
      <c r="Z48" s="35" t="str">
        <f>IF(Z42="-","-",SUM(Z39:Z47)*'3k EBIT'!$E$12)</f>
        <v>-</v>
      </c>
      <c r="AA48" s="35" t="str">
        <f>IF(AA42="-","-",SUM(AA39:AA47)*'3k EBIT'!$E$12)</f>
        <v>-</v>
      </c>
      <c r="AB48" s="35" t="str">
        <f>IF(AB42="-","-",SUM(AB39:AB47)*'3k EBIT'!$E$12)</f>
        <v>-</v>
      </c>
      <c r="AC48" s="35" t="str">
        <f>IF(AC42="-","-",SUM(AC39:AC47)*'3k EBIT'!$E$12)</f>
        <v>-</v>
      </c>
      <c r="AD48" s="25"/>
    </row>
    <row r="49" spans="1:30" s="26" customFormat="1" ht="11.25" customHeight="1" x14ac:dyDescent="0.15">
      <c r="A49" s="207"/>
      <c r="B49" s="123" t="s">
        <v>251</v>
      </c>
      <c r="C49" s="158" t="s">
        <v>252</v>
      </c>
      <c r="D49" s="121" t="s">
        <v>129</v>
      </c>
      <c r="E49" s="116"/>
      <c r="F49" s="27"/>
      <c r="G49" s="35">
        <f>IF(G44="-","-",SUM(G39:G42,G44:G48)*'3l HAP'!$E$13)</f>
        <v>5.5219863089311696</v>
      </c>
      <c r="H49" s="35">
        <f>IF(H44="-","-",SUM(H39:H42,H44:H48)*'3l HAP'!$E$13)</f>
        <v>4.9314970252401107</v>
      </c>
      <c r="I49" s="35">
        <f>IF(I44="-","-",SUM(I39:I42,I44:I48)*'3l HAP'!$E$13)</f>
        <v>4.365193198750128</v>
      </c>
      <c r="J49" s="35">
        <f>IF(J44="-","-",SUM(J39:J42,J44:J48)*'3l HAP'!$E$13)</f>
        <v>4.1540628857654269</v>
      </c>
      <c r="K49" s="35">
        <f>IF(K44="-","-",SUM(K39:K42,K44:K48)*'3l HAP'!$E$13)</f>
        <v>4.7245325634070303</v>
      </c>
      <c r="L49" s="35">
        <f>IF(L44="-","-",SUM(L39:L42,L44:L48)*'3l HAP'!$E$13)</f>
        <v>4.714599336330612</v>
      </c>
      <c r="M49" s="35">
        <f>IF(M44="-","-",SUM(M39:M42,M44:M48)*'3l HAP'!$E$13)</f>
        <v>5.0439474787725409</v>
      </c>
      <c r="N49" s="35">
        <f>IF(N44="-","-",SUM(N39:N42,N44:N48)*'3l HAP'!$E$13)</f>
        <v>5.6309268573283564</v>
      </c>
      <c r="O49" s="27"/>
      <c r="P49" s="35">
        <f>IF(P44="-","-",SUM(P39:P42,P44:P48)*'3l HAP'!$E$13)</f>
        <v>5.6309268573283564</v>
      </c>
      <c r="Q49" s="35">
        <f>IF(Q44="-","-",SUM(Q39:Q42,Q44:Q48)*'3l HAP'!$E$13)</f>
        <v>6.2558944108541894</v>
      </c>
      <c r="R49" s="35">
        <f>IF(R44="-","-",SUM(R39:R42,R44:R48)*'3l HAP'!$E$13)</f>
        <v>5.520311246356119</v>
      </c>
      <c r="S49" s="35">
        <f>IF(S44="-","-",SUM(S39:S42,S44:S48)*'3l HAP'!$E$13)</f>
        <v>5.2472027188125265</v>
      </c>
      <c r="T49" s="35">
        <f>IF(T44="-","-",SUM(T39:T42,T44:T48)*'3l HAP'!$E$13)</f>
        <v>4.3874446159433544</v>
      </c>
      <c r="U49" s="35">
        <f>IF(U44="-","-",SUM(U39:U42,U44:U48)*'3l HAP'!$E$13)</f>
        <v>5.0606604732481912</v>
      </c>
      <c r="V49" s="35">
        <f>IF(V44="-","-",SUM(V39:V42,V44:V48)*'3l HAP'!$E$13)</f>
        <v>6.2435035809380839</v>
      </c>
      <c r="W49" s="35">
        <f>IF(W44="-","-",SUM(W39:W42,W44:W48)*'3l HAP'!$E$13)</f>
        <v>10.965435122792439</v>
      </c>
      <c r="X49" s="27"/>
      <c r="Y49" s="35">
        <f>IF(Y44="-","-",SUM(Y39:Y42,Y44:Y48)*'3l HAP'!$E$13)</f>
        <v>23.285102165771768</v>
      </c>
      <c r="Z49" s="35" t="str">
        <f>IF(Z44="-","-",SUM(Z39:Z42,Z44:Z48)*'3l HAP'!$E$13)</f>
        <v>-</v>
      </c>
      <c r="AA49" s="35" t="str">
        <f>IF(AA44="-","-",SUM(AA39:AA42,AA44:AA48)*'3l HAP'!$E$13)</f>
        <v>-</v>
      </c>
      <c r="AB49" s="35" t="str">
        <f>IF(AB44="-","-",SUM(AB39:AB42,AB44:AB48)*'3l HAP'!$E$13)</f>
        <v>-</v>
      </c>
      <c r="AC49" s="35" t="str">
        <f>IF(AC44="-","-",SUM(AC39:AC42,AC44:AC48)*'3l HAP'!$E$13)</f>
        <v>-</v>
      </c>
      <c r="AD49" s="25"/>
    </row>
    <row r="50" spans="1:30" s="26" customFormat="1" ht="11.25" customHeight="1" x14ac:dyDescent="0.15">
      <c r="A50" s="207"/>
      <c r="B50" s="123" t="s">
        <v>253</v>
      </c>
      <c r="C50" s="123" t="str">
        <f>B50&amp;"_"&amp;D50</f>
        <v>Total_London</v>
      </c>
      <c r="D50" s="121" t="s">
        <v>129</v>
      </c>
      <c r="E50" s="75"/>
      <c r="F50" s="27"/>
      <c r="G50" s="35">
        <f t="shared" ref="G50:N50" si="6">IF(G39="-","-",SUM(G39:G49))</f>
        <v>517.10904293947783</v>
      </c>
      <c r="H50" s="35">
        <f t="shared" si="6"/>
        <v>476.06734106135275</v>
      </c>
      <c r="I50" s="35">
        <f t="shared" si="6"/>
        <v>438.52789376023838</v>
      </c>
      <c r="J50" s="35">
        <f t="shared" si="6"/>
        <v>423.54827900585997</v>
      </c>
      <c r="K50" s="35">
        <f t="shared" si="6"/>
        <v>458.755437441693</v>
      </c>
      <c r="L50" s="35">
        <f t="shared" si="6"/>
        <v>458.09105143846688</v>
      </c>
      <c r="M50" s="35">
        <f t="shared" si="6"/>
        <v>485.97874724188813</v>
      </c>
      <c r="N50" s="35">
        <f t="shared" si="6"/>
        <v>526.72920797405686</v>
      </c>
      <c r="O50" s="27"/>
      <c r="P50" s="35">
        <f t="shared" ref="P50:W50" si="7">IF(P39="-","-",SUM(P39:P49))</f>
        <v>526.72920797405686</v>
      </c>
      <c r="Q50" s="35">
        <f t="shared" si="7"/>
        <v>577.36869164989719</v>
      </c>
      <c r="R50" s="35">
        <f t="shared" si="7"/>
        <v>525.94778862042722</v>
      </c>
      <c r="S50" s="35">
        <f t="shared" si="7"/>
        <v>507.61013135378124</v>
      </c>
      <c r="T50" s="35">
        <f t="shared" si="7"/>
        <v>445.36373813452138</v>
      </c>
      <c r="U50" s="35">
        <f t="shared" si="7"/>
        <v>487.81069808794507</v>
      </c>
      <c r="V50" s="35">
        <f t="shared" si="7"/>
        <v>569.35131703303102</v>
      </c>
      <c r="W50" s="35">
        <f t="shared" si="7"/>
        <v>953.74294017054785</v>
      </c>
      <c r="X50" s="27"/>
      <c r="Y50" s="35">
        <f t="shared" ref="Y50:AC50" si="8">IF(Y39="-","-",SUM(Y39:Y49))</f>
        <v>1806.099079895569</v>
      </c>
      <c r="Z50" s="35" t="str">
        <f t="shared" si="8"/>
        <v>-</v>
      </c>
      <c r="AA50" s="35" t="str">
        <f t="shared" si="8"/>
        <v>-</v>
      </c>
      <c r="AB50" s="35" t="str">
        <f t="shared" si="8"/>
        <v>-</v>
      </c>
      <c r="AC50" s="35" t="str">
        <f t="shared" si="8"/>
        <v>-</v>
      </c>
      <c r="AD50" s="25"/>
    </row>
    <row r="51" spans="1:30" s="26" customFormat="1" ht="11.25" customHeight="1" x14ac:dyDescent="0.15">
      <c r="A51" s="207"/>
      <c r="B51" s="120" t="s">
        <v>244</v>
      </c>
      <c r="C51" s="120" t="s">
        <v>180</v>
      </c>
      <c r="D51" s="122" t="s">
        <v>128</v>
      </c>
      <c r="E51" s="119"/>
      <c r="F51" s="27"/>
      <c r="G51" s="117">
        <f>IF('3a DF'!H$147="-","-",'3a DF'!H$147)</f>
        <v>253.15</v>
      </c>
      <c r="H51" s="117">
        <f>IF('3a DF'!I$147="-","-",'3a DF'!I$147)</f>
        <v>213.57</v>
      </c>
      <c r="I51" s="117">
        <f>IF('3a DF'!J$147="-","-",'3a DF'!J$147)</f>
        <v>174.75</v>
      </c>
      <c r="J51" s="117">
        <f>IF('3a DF'!K$147="-","-",'3a DF'!K$147)</f>
        <v>160.27000000000001</v>
      </c>
      <c r="K51" s="117">
        <f>IF('3a DF'!L$147="-","-",'3a DF'!L$147)</f>
        <v>200.75</v>
      </c>
      <c r="L51" s="117">
        <f>IF('3a DF'!M$147="-","-",'3a DF'!M$147)</f>
        <v>199.06</v>
      </c>
      <c r="M51" s="117">
        <f>IF('3a DF'!N$147="-","-",'3a DF'!N$147)</f>
        <v>215.77</v>
      </c>
      <c r="N51" s="117">
        <f>IF('3a DF'!O$147="-","-",'3a DF'!O$147)</f>
        <v>243.36</v>
      </c>
      <c r="O51" s="27"/>
      <c r="P51" s="117">
        <f>IF('3a DF'!Q$147="-","-",'3a DF'!Q$147)</f>
        <v>243.36</v>
      </c>
      <c r="Q51" s="117">
        <f>IF('3a DF'!R$147="-","-",'3a DF'!R$147)</f>
        <v>281.18</v>
      </c>
      <c r="R51" s="117">
        <f>IF('3a DF'!S$147="-","-",'3a DF'!S$147)</f>
        <v>230.78</v>
      </c>
      <c r="S51" s="117">
        <f>IF('3a DF'!T$147="-","-",'3a DF'!T$147)</f>
        <v>206.32</v>
      </c>
      <c r="T51" s="117">
        <f>IF('3a DF'!U$147="-","-",'3a DF'!U$147)</f>
        <v>145.13</v>
      </c>
      <c r="U51" s="117">
        <f>IF('3a DF'!V$147="-","-",'3a DF'!V$147)</f>
        <v>187.07</v>
      </c>
      <c r="V51" s="117">
        <f>IF('3a DF'!W$147="-","-",'3a DF'!W$147)</f>
        <v>276.51</v>
      </c>
      <c r="W51" s="117">
        <f>IF('3a DF'!X$147="-","-",'3a DF'!X$147)</f>
        <v>586.80999999999995</v>
      </c>
      <c r="X51" s="27"/>
      <c r="Y51" s="117">
        <f>IF('3a DF'!Z$147="-","-",'3a DF'!Z$147)</f>
        <v>1376.8009245311077</v>
      </c>
      <c r="Z51" s="117" t="str">
        <f>IF('3a DF'!AA$147="-","-",'3a DF'!AA$147)</f>
        <v>-</v>
      </c>
      <c r="AA51" s="117" t="str">
        <f>IF('3a DF'!AB$147="-","-",'3a DF'!AB$147)</f>
        <v>-</v>
      </c>
      <c r="AB51" s="117" t="str">
        <f>IF('3a DF'!AC$147="-","-",'3a DF'!AC$147)</f>
        <v>-</v>
      </c>
      <c r="AC51" s="117" t="str">
        <f>IF('3a DF'!AD$147="-","-",'3a DF'!AD$147)</f>
        <v>-</v>
      </c>
      <c r="AD51" s="25"/>
    </row>
    <row r="52" spans="1:30" s="26" customFormat="1" ht="11.25" customHeight="1" x14ac:dyDescent="0.15">
      <c r="A52" s="207"/>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x14ac:dyDescent="0.15">
      <c r="A53" s="207"/>
      <c r="B53" s="120" t="s">
        <v>245</v>
      </c>
      <c r="C53" s="120" t="s">
        <v>182</v>
      </c>
      <c r="D53" s="122" t="s">
        <v>128</v>
      </c>
      <c r="E53" s="119"/>
      <c r="F53" s="27"/>
      <c r="G53" s="117" t="str">
        <f>IF('3c AA'!J226="-","-",'3c AA'!J226)</f>
        <v>-</v>
      </c>
      <c r="H53" s="117" t="str">
        <f>IF('3c AA'!K226="-","-",'3c AA'!K226)</f>
        <v>-</v>
      </c>
      <c r="I53" s="117" t="str">
        <f>IF('3c AA'!L226="-","-",'3c AA'!L226)</f>
        <v>-</v>
      </c>
      <c r="J53" s="117" t="str">
        <f>IF('3c AA'!M226="-","-",'3c AA'!M226)</f>
        <v>-</v>
      </c>
      <c r="K53" s="117" t="str">
        <f>IF('3c AA'!N226="-","-",'3c AA'!N226)</f>
        <v>-</v>
      </c>
      <c r="L53" s="117" t="str">
        <f>IF('3c AA'!O226="-","-",'3c AA'!O226)</f>
        <v>-</v>
      </c>
      <c r="M53" s="117" t="str">
        <f>IF('3c AA'!P226="-","-",'3c AA'!P226)</f>
        <v>-</v>
      </c>
      <c r="N53" s="117" t="str">
        <f>IF('3c AA'!Q226="-","-",'3c AA'!Q226)</f>
        <v>-</v>
      </c>
      <c r="O53" s="27"/>
      <c r="P53" s="117" t="str">
        <f>IF('3c AA'!S226="-","-",'3c AA'!S226)</f>
        <v>-</v>
      </c>
      <c r="Q53" s="117" t="str">
        <f>IF('3c AA'!T226="-","-",'3c AA'!T226)</f>
        <v>-</v>
      </c>
      <c r="R53" s="117" t="str">
        <f>IF('3c AA'!U226="-","-",'3c AA'!U226)</f>
        <v>-</v>
      </c>
      <c r="S53" s="117" t="str">
        <f>IF('3c AA'!V226="-","-",'3c AA'!V226)</f>
        <v>-</v>
      </c>
      <c r="T53" s="117">
        <f>IF('3c AA'!W226="-","-",'3c AA'!W226)</f>
        <v>10.705717509101307</v>
      </c>
      <c r="U53" s="117">
        <f>IF('3c AA'!X226="-","-",'3c AA'!X226)</f>
        <v>13.71215092385904</v>
      </c>
      <c r="V53" s="117">
        <f>IF('3c AA'!Y226="-","-",'3c AA'!Y226)</f>
        <v>4.43</v>
      </c>
      <c r="W53" s="117" t="str">
        <f>IF('3c AA'!Z226="-","-",'3c AA'!Z226)</f>
        <v>-</v>
      </c>
      <c r="X53" s="27"/>
      <c r="Y53" s="117">
        <f>IF('3c AA'!AB226="-","-",'3c AA'!AB226)</f>
        <v>26.679544917909343</v>
      </c>
      <c r="Z53" s="117" t="str">
        <f>IF('3c AA'!AC226="-","-",'3c AA'!AC226)</f>
        <v>-</v>
      </c>
      <c r="AA53" s="117" t="str">
        <f>IF('3c AA'!AD226="-","-",'3c AA'!AD226)</f>
        <v>-</v>
      </c>
      <c r="AB53" s="117" t="str">
        <f>IF('3c AA'!AE226="-","-",'3c AA'!AE226)</f>
        <v>-</v>
      </c>
      <c r="AC53" s="117" t="str">
        <f>IF('3c AA'!AF226="-","-",'3c AA'!AF226)</f>
        <v>-</v>
      </c>
      <c r="AD53" s="25"/>
    </row>
    <row r="54" spans="1:30" s="26" customFormat="1" ht="11.25" customHeight="1" x14ac:dyDescent="0.15">
      <c r="A54" s="207"/>
      <c r="B54" s="120" t="s">
        <v>246</v>
      </c>
      <c r="C54" s="120" t="s">
        <v>183</v>
      </c>
      <c r="D54" s="122" t="s">
        <v>128</v>
      </c>
      <c r="E54" s="119"/>
      <c r="F54" s="27"/>
      <c r="G54" s="117">
        <f>IF('3d PC'!G$43="-","-",'3d PC'!G$43)</f>
        <v>21.926269106402124</v>
      </c>
      <c r="H54" s="117">
        <f>IF('3d PC'!H$43="-","-",'3d PC'!H$43)</f>
        <v>21.926269106402124</v>
      </c>
      <c r="I54" s="117">
        <f>IF('3d PC'!I$43="-","-",'3d PC'!I$43)</f>
        <v>22.64764819235609</v>
      </c>
      <c r="J54" s="117">
        <f>IF('3d PC'!J$43="-","-",'3d PC'!J$43)</f>
        <v>22.505107470829557</v>
      </c>
      <c r="K54" s="117">
        <f>IF('3d PC'!K$43="-","-",'3d PC'!K$43)</f>
        <v>19.106297226763825</v>
      </c>
      <c r="L54" s="117">
        <f>IF('3d PC'!L$43="-","-",'3d PC'!L$43)</f>
        <v>19.106297226763825</v>
      </c>
      <c r="M54" s="117">
        <f>IF('3d PC'!M$43="-","-",'3d PC'!M$43)</f>
        <v>20.852393125569616</v>
      </c>
      <c r="N54" s="117">
        <f>IF('3d PC'!N$43="-","-",'3d PC'!N$43)</f>
        <v>20.849370287873604</v>
      </c>
      <c r="O54" s="27"/>
      <c r="P54" s="117">
        <f>IF('3d PC'!P$43="-","-",'3d PC'!P$43)</f>
        <v>20.849370287873604</v>
      </c>
      <c r="Q54" s="117">
        <f>IF('3d PC'!Q$43="-","-",'3d PC'!Q$43)</f>
        <v>21.503193401206047</v>
      </c>
      <c r="R54" s="117">
        <f>IF('3d PC'!R$43="-","-",'3d PC'!R$43)</f>
        <v>21.819481548965161</v>
      </c>
      <c r="S54" s="117">
        <f>IF('3d PC'!S$43="-","-",'3d PC'!S$43)</f>
        <v>25.256715910577427</v>
      </c>
      <c r="T54" s="117">
        <f>IF('3d PC'!T$43="-","-",'3d PC'!T$43)</f>
        <v>24.167303215101221</v>
      </c>
      <c r="U54" s="117">
        <f>IF('3d PC'!U$43="-","-",'3d PC'!U$43)</f>
        <v>23.962512789411701</v>
      </c>
      <c r="V54" s="117">
        <f>IF('3d PC'!V$43="-","-",'3d PC'!V$43)</f>
        <v>23.858648398084732</v>
      </c>
      <c r="W54" s="117">
        <f>IF('3d PC'!W$43="-","-",'3d PC'!W$43)</f>
        <v>33.366817904048837</v>
      </c>
      <c r="X54" s="27"/>
      <c r="Y54" s="117">
        <f>IF('3d PC'!Y$43="-","-",'3d PC'!Y$43)</f>
        <v>33.475871166766694</v>
      </c>
      <c r="Z54" s="117" t="str">
        <f>IF('3d PC'!Z$43="-","-",'3d PC'!Z$43)</f>
        <v>-</v>
      </c>
      <c r="AA54" s="117" t="str">
        <f>IF('3d PC'!AA$43="-","-",'3d PC'!AA$43)</f>
        <v>-</v>
      </c>
      <c r="AB54" s="117" t="str">
        <f>IF('3d PC'!AB$43="-","-",'3d PC'!AB$43)</f>
        <v>-</v>
      </c>
      <c r="AC54" s="117" t="str">
        <f>IF('3d PC'!AC$43="-","-",'3d PC'!AC$43)</f>
        <v>-</v>
      </c>
      <c r="AD54" s="25"/>
    </row>
    <row r="55" spans="1:30" s="26" customFormat="1" ht="11.25" customHeight="1" x14ac:dyDescent="0.15">
      <c r="A55" s="207"/>
      <c r="B55" s="120" t="s">
        <v>247</v>
      </c>
      <c r="C55" s="120" t="s">
        <v>184</v>
      </c>
      <c r="D55" s="122" t="s">
        <v>128</v>
      </c>
      <c r="E55" s="119"/>
      <c r="F55" s="27"/>
      <c r="G55" s="117">
        <f>IF('3f NC-Gas'!F48="-","-",'3f NC-Gas'!F48)</f>
        <v>122.99212443422789</v>
      </c>
      <c r="H55" s="117">
        <f>IF('3f NC-Gas'!G48="-","-",'3f NC-Gas'!G48)</f>
        <v>122.87212443243976</v>
      </c>
      <c r="I55" s="117">
        <f>IF('3f NC-Gas'!H48="-","-",'3f NC-Gas'!H48)</f>
        <v>127.01512339606452</v>
      </c>
      <c r="J55" s="117">
        <f>IF('3f NC-Gas'!I48="-","-",'3f NC-Gas'!I48)</f>
        <v>126.66712339087893</v>
      </c>
      <c r="K55" s="117">
        <f>IF('3f NC-Gas'!J48="-","-",'3f NC-Gas'!J48)</f>
        <v>122.67142956032195</v>
      </c>
      <c r="L55" s="117">
        <f>IF('3f NC-Gas'!K48="-","-",'3f NC-Gas'!K48)</f>
        <v>122.69542956067959</v>
      </c>
      <c r="M55" s="117">
        <f>IF('3f NC-Gas'!L48="-","-",'3f NC-Gas'!L48)</f>
        <v>126.47670472145521</v>
      </c>
      <c r="N55" s="117">
        <f>IF('3f NC-Gas'!M48="-","-",'3f NC-Gas'!M48)</f>
        <v>126.54870472252809</v>
      </c>
      <c r="O55" s="27"/>
      <c r="P55" s="117">
        <f>IF('3f NC-Gas'!O48="-","-",'3f NC-Gas'!O48)</f>
        <v>126.54870472252809</v>
      </c>
      <c r="Q55" s="117">
        <f>IF('3f NC-Gas'!P48="-","-",'3f NC-Gas'!P48)</f>
        <v>133.92510482284666</v>
      </c>
      <c r="R55" s="117">
        <f>IF('3f NC-Gas'!Q48="-","-",'3f NC-Gas'!Q48)</f>
        <v>133.48110481623056</v>
      </c>
      <c r="S55" s="117">
        <f>IF('3f NC-Gas'!R48="-","-",'3f NC-Gas'!R48)</f>
        <v>133.46260491701702</v>
      </c>
      <c r="T55" s="117">
        <f>IF('3f NC-Gas'!S48="-","-",'3f NC-Gas'!S48)</f>
        <v>130.79860487732032</v>
      </c>
      <c r="U55" s="117">
        <f>IF('3f NC-Gas'!T48="-","-",'3f NC-Gas'!T48)</f>
        <v>123.5205609513242</v>
      </c>
      <c r="V55" s="117">
        <f>IF('3f NC-Gas'!U48="-","-",'3f NC-Gas'!U48)</f>
        <v>123.08856094488691</v>
      </c>
      <c r="W55" s="117">
        <f>IF('3f NC-Gas'!V48="-","-",'3f NC-Gas'!V48)</f>
        <v>176.87529028944815</v>
      </c>
      <c r="X55" s="27"/>
      <c r="Y55" s="117">
        <f>IF('3f NC-Gas'!X48="-","-",'3f NC-Gas'!X48)</f>
        <v>173.8415552627836</v>
      </c>
      <c r="Z55" s="117" t="str">
        <f>IF('3f NC-Gas'!Y48="-","-",'3f NC-Gas'!Y48)</f>
        <v>-</v>
      </c>
      <c r="AA55" s="117" t="str">
        <f>IF('3f NC-Gas'!Z48="-","-",'3f NC-Gas'!Z48)</f>
        <v>-</v>
      </c>
      <c r="AB55" s="117" t="str">
        <f>IF('3f NC-Gas'!AA48="-","-",'3f NC-Gas'!AA48)</f>
        <v>-</v>
      </c>
      <c r="AC55" s="117" t="str">
        <f>IF('3f NC-Gas'!AB48="-","-",'3f NC-Gas'!AB48)</f>
        <v>-</v>
      </c>
      <c r="AD55" s="25"/>
    </row>
    <row r="56" spans="1:30" s="26" customFormat="1" ht="11.25" x14ac:dyDescent="0.15">
      <c r="A56" s="207"/>
      <c r="B56" s="120" t="s">
        <v>248</v>
      </c>
      <c r="C56" s="120" t="s">
        <v>185</v>
      </c>
      <c r="D56" s="122" t="s">
        <v>128</v>
      </c>
      <c r="E56" s="119"/>
      <c r="F56" s="27"/>
      <c r="G56" s="117">
        <f>IF('3g CPIH'!C$17="-","-",'3h OC '!$E$12*('3g CPIH'!C$17/'3g CPIH'!$G$17))</f>
        <v>87.194616340508801</v>
      </c>
      <c r="H56" s="117">
        <f>IF('3g CPIH'!D$17="-","-",'3h OC '!$E$12*('3g CPIH'!D$17/'3g CPIH'!$G$17))</f>
        <v>87.369180136986301</v>
      </c>
      <c r="I56" s="117">
        <f>IF('3g CPIH'!E$17="-","-",'3h OC '!$E$12*('3g CPIH'!E$17/'3g CPIH'!$G$17))</f>
        <v>87.631025831702544</v>
      </c>
      <c r="J56" s="117">
        <f>IF('3g CPIH'!F$17="-","-",'3h OC '!$E$12*('3g CPIH'!F$17/'3g CPIH'!$G$17))</f>
        <v>88.15471722113503</v>
      </c>
      <c r="K56" s="117">
        <f>IF('3g CPIH'!G$17="-","-",'3h OC '!$E$12*('3g CPIH'!G$17/'3g CPIH'!$G$17))</f>
        <v>89.202100000000002</v>
      </c>
      <c r="L56" s="117">
        <f>IF('3g CPIH'!H$17="-","-",'3h OC '!$E$12*('3g CPIH'!H$17/'3g CPIH'!$G$17))</f>
        <v>90.33676467710373</v>
      </c>
      <c r="M56" s="117">
        <f>IF('3g CPIH'!I$17="-","-",'3h OC '!$E$12*('3g CPIH'!I$17/'3g CPIH'!$G$17))</f>
        <v>91.645993150684916</v>
      </c>
      <c r="N56" s="117">
        <f>IF('3g CPIH'!J$17="-","-",'3h OC '!$E$12*('3g CPIH'!J$17/'3g CPIH'!$G$17))</f>
        <v>92.431530234833673</v>
      </c>
      <c r="O56" s="27"/>
      <c r="P56" s="117">
        <f>IF('3g CPIH'!L$17="-","-",'3h OC '!$E$12*('3g CPIH'!L$17/'3g CPIH'!$G$17))</f>
        <v>92.431530234833673</v>
      </c>
      <c r="Q56" s="117">
        <f>IF('3g CPIH'!M$17="-","-",'3h OC '!$E$12*('3g CPIH'!M$17/'3g CPIH'!$G$17))</f>
        <v>93.47891301369863</v>
      </c>
      <c r="R56" s="117">
        <f>IF('3g CPIH'!N$17="-","-",'3h OC '!$E$12*('3g CPIH'!N$17/'3g CPIH'!$G$17))</f>
        <v>94.177168199608616</v>
      </c>
      <c r="S56" s="117">
        <f>IF('3g CPIH'!O$17="-","-",'3h OC '!$E$12*('3g CPIH'!O$17/'3g CPIH'!$G$17))</f>
        <v>94.700859589041102</v>
      </c>
      <c r="T56" s="117">
        <f>IF('3g CPIH'!P$17="-","-",'3h OC '!$E$12*('3g CPIH'!P$17/'3g CPIH'!$G$17))</f>
        <v>94.96270528375733</v>
      </c>
      <c r="U56" s="117">
        <f>IF('3g CPIH'!Q$17="-","-",'3h OC '!$E$12*('3g CPIH'!Q$17/'3g CPIH'!$G$17))</f>
        <v>95.48639667318983</v>
      </c>
      <c r="V56" s="117">
        <f>IF('3g CPIH'!R$17="-","-",'3h OC '!$E$12*('3g CPIH'!R$17/'3g CPIH'!$G$17))</f>
        <v>97.232034637964787</v>
      </c>
      <c r="W56" s="117">
        <f>IF('3g CPIH'!S$17="-","-",'3h OC '!$E$12*('3g CPIH'!S$17/'3g CPIH'!$G$17))</f>
        <v>100.11233727984346</v>
      </c>
      <c r="X56" s="27"/>
      <c r="Y56" s="117">
        <f>IF('3g CPIH'!U$17="-","-",'3h OC '!$E$12*('3g CPIH'!U$17/'3g CPIH'!$G$17))</f>
        <v>105.1746873776908</v>
      </c>
      <c r="Z56" s="117" t="str">
        <f>IF('3g CPIH'!V$17="-","-",'3h OC '!$E$12*('3g CPIH'!V$17/'3g CPIH'!$G$17))</f>
        <v>-</v>
      </c>
      <c r="AA56" s="117" t="str">
        <f>IF('3g CPIH'!W$17="-","-",'3h OC '!$E$12*('3g CPIH'!W$17/'3g CPIH'!$G$17))</f>
        <v>-</v>
      </c>
      <c r="AB56" s="117" t="str">
        <f>IF('3g CPIH'!X$17="-","-",'3h OC '!$E$12*('3g CPIH'!X$17/'3g CPIH'!$G$17))</f>
        <v>-</v>
      </c>
      <c r="AC56" s="117" t="str">
        <f>IF('3g CPIH'!Y$17="-","-",'3h OC '!$E$12*('3g CPIH'!Y$17/'3g CPIH'!$G$17))</f>
        <v>-</v>
      </c>
      <c r="AD56" s="25"/>
    </row>
    <row r="57" spans="1:30" s="26" customFormat="1" ht="11.25" x14ac:dyDescent="0.15">
      <c r="A57" s="207"/>
      <c r="B57" s="120" t="s">
        <v>248</v>
      </c>
      <c r="C57" s="120" t="s">
        <v>186</v>
      </c>
      <c r="D57" s="122" t="s">
        <v>128</v>
      </c>
      <c r="E57" s="119"/>
      <c r="F57" s="27"/>
      <c r="G57" s="117" t="s">
        <v>249</v>
      </c>
      <c r="H57" s="117" t="s">
        <v>249</v>
      </c>
      <c r="I57" s="117" t="s">
        <v>249</v>
      </c>
      <c r="J57" s="117" t="s">
        <v>249</v>
      </c>
      <c r="K57" s="117">
        <f>IF('3i SMNCC'!G$51="-","-",'3i SMNCC'!G$51)</f>
        <v>0</v>
      </c>
      <c r="L57" s="117">
        <f>IF('3i SMNCC'!H$51="-","-",'3i SMNCC'!H$51)</f>
        <v>-0.14839729644435984</v>
      </c>
      <c r="M57" s="117">
        <f>IF('3i SMNCC'!I$51="-","-",'3i SMNCC'!I$51)</f>
        <v>1.899695256253338</v>
      </c>
      <c r="N57" s="117">
        <f>IF('3i SMNCC'!J$51="-","-",'3i SMNCC'!J$51)</f>
        <v>12.665365920990935</v>
      </c>
      <c r="O57" s="27"/>
      <c r="P57" s="117">
        <f>IF('3i SMNCC'!L$51="-","-",'3i SMNCC'!L$51)</f>
        <v>12.665365920990935</v>
      </c>
      <c r="Q57" s="117">
        <f>IF('3i SMNCC'!M$51="-","-",'3i SMNCC'!M$51)</f>
        <v>14.640709693750988</v>
      </c>
      <c r="R57" s="117">
        <f>IF('3i SMNCC'!N$51="-","-",'3i SMNCC'!N$51)</f>
        <v>14.927787132222536</v>
      </c>
      <c r="S57" s="117">
        <f>IF('3i SMNCC'!O$51="-","-",'3i SMNCC'!O$51)</f>
        <v>17.170757060355506</v>
      </c>
      <c r="T57" s="117">
        <f>IF('3i SMNCC'!P$51="-","-",'3i SMNCC'!P$51)</f>
        <v>11.164989866554468</v>
      </c>
      <c r="U57" s="117">
        <f>IF('3i SMNCC'!Q$51="-","-",'3i SMNCC'!Q$51)</f>
        <v>10.900121345430581</v>
      </c>
      <c r="V57" s="117">
        <f>IF('3i SMNCC'!R$51="-","-",'3i SMNCC'!R$51)</f>
        <v>7.9767627265742567</v>
      </c>
      <c r="W57" s="117">
        <f>IF('3i SMNCC'!S$51="-","-",'3i SMNCC'!S$51)</f>
        <v>3.3826300925037529</v>
      </c>
      <c r="X57" s="27"/>
      <c r="Y57" s="117">
        <f>IF('3i SMNCC'!U$51="-","-",'3i SMNCC'!U$51)</f>
        <v>3.4563122415280967</v>
      </c>
      <c r="Z57" s="117" t="str">
        <f>IF('3i SMNCC'!V$51="-","-",'3i SMNCC'!V$51)</f>
        <v>-</v>
      </c>
      <c r="AA57" s="117" t="str">
        <f>IF('3i SMNCC'!W$51="-","-",'3i SMNCC'!W$51)</f>
        <v>-</v>
      </c>
      <c r="AB57" s="117" t="str">
        <f>IF('3i SMNCC'!X$51="-","-",'3i SMNCC'!X$51)</f>
        <v>-</v>
      </c>
      <c r="AC57" s="117" t="str">
        <f>IF('3i SMNCC'!Y$51="-","-",'3i SMNCC'!Y$51)</f>
        <v>-</v>
      </c>
      <c r="AD57" s="25"/>
    </row>
    <row r="58" spans="1:30" s="26" customFormat="1" ht="12.6" customHeight="1" x14ac:dyDescent="0.15">
      <c r="A58" s="207"/>
      <c r="B58" s="120" t="s">
        <v>248</v>
      </c>
      <c r="C58" s="120" t="s">
        <v>187</v>
      </c>
      <c r="D58" s="122" t="s">
        <v>128</v>
      </c>
      <c r="E58" s="119"/>
      <c r="F58" s="27"/>
      <c r="G58" s="117">
        <f>IF('3g CPIH'!C$17="-","-",'3j PAAC PAP'!$G$22*('3g CPIH'!C$17/'3g CPIH'!$G$17))</f>
        <v>3.1142016634050882</v>
      </c>
      <c r="H58" s="117">
        <f>IF('3g CPIH'!D$17="-","-",'3j PAAC PAP'!$G$22*('3g CPIH'!D$17/'3g CPIH'!$G$17))</f>
        <v>3.1204363013698631</v>
      </c>
      <c r="I58" s="117">
        <f>IF('3g CPIH'!E$17="-","-",'3j PAAC PAP'!$G$22*('3g CPIH'!E$17/'3g CPIH'!$G$17))</f>
        <v>3.129788258317026</v>
      </c>
      <c r="J58" s="117">
        <f>IF('3g CPIH'!F$17="-","-",'3j PAAC PAP'!$G$22*('3g CPIH'!F$17/'3g CPIH'!$G$17))</f>
        <v>3.1484921722113506</v>
      </c>
      <c r="K58" s="117">
        <f>IF('3g CPIH'!G$17="-","-",'3j PAAC PAP'!$G$22*('3g CPIH'!G$17/'3g CPIH'!$G$17))</f>
        <v>3.1859000000000002</v>
      </c>
      <c r="L58" s="117">
        <f>IF('3g CPIH'!H$17="-","-",'3j PAAC PAP'!$G$22*('3g CPIH'!H$17/'3g CPIH'!$G$17))</f>
        <v>3.2264251467710374</v>
      </c>
      <c r="M58" s="117">
        <f>IF('3g CPIH'!I$17="-","-",'3j PAAC PAP'!$G$22*('3g CPIH'!I$17/'3g CPIH'!$G$17))</f>
        <v>3.2731849315068491</v>
      </c>
      <c r="N58" s="117">
        <f>IF('3g CPIH'!J$17="-","-",'3j PAAC PAP'!$G$22*('3g CPIH'!J$17/'3g CPIH'!$G$17))</f>
        <v>3.3012408023483371</v>
      </c>
      <c r="O58" s="27"/>
      <c r="P58" s="117">
        <f>IF('3g CPIH'!L$17="-","-",'3j PAAC PAP'!$G$22*('3g CPIH'!L$17/'3g CPIH'!$G$17))</f>
        <v>3.3012408023483371</v>
      </c>
      <c r="Q58" s="117">
        <f>IF('3g CPIH'!M$17="-","-",'3j PAAC PAP'!$G$22*('3g CPIH'!M$17/'3g CPIH'!$G$17))</f>
        <v>3.3386486301369862</v>
      </c>
      <c r="R58" s="117">
        <f>IF('3g CPIH'!N$17="-","-",'3j PAAC PAP'!$G$22*('3g CPIH'!N$17/'3g CPIH'!$G$17))</f>
        <v>3.3635871819960861</v>
      </c>
      <c r="S58" s="117">
        <f>IF('3g CPIH'!O$17="-","-",'3j PAAC PAP'!$G$22*('3g CPIH'!O$17/'3g CPIH'!$G$17))</f>
        <v>3.3822910958904111</v>
      </c>
      <c r="T58" s="117">
        <f>IF('3g CPIH'!P$17="-","-",'3j PAAC PAP'!$G$22*('3g CPIH'!P$17/'3g CPIH'!$G$17))</f>
        <v>3.3916430528375732</v>
      </c>
      <c r="U58" s="117">
        <f>IF('3g CPIH'!Q$17="-","-",'3j PAAC PAP'!$G$22*('3g CPIH'!Q$17/'3g CPIH'!$G$17))</f>
        <v>3.4103469667318986</v>
      </c>
      <c r="V58" s="117">
        <f>IF('3g CPIH'!R$17="-","-",'3j PAAC PAP'!$G$22*('3g CPIH'!R$17/'3g CPIH'!$G$17))</f>
        <v>3.4726933463796481</v>
      </c>
      <c r="W58" s="117">
        <f>IF('3g CPIH'!S$17="-","-",'3j PAAC PAP'!$G$22*('3g CPIH'!S$17/'3g CPIH'!$G$17))</f>
        <v>3.5755648727984348</v>
      </c>
      <c r="X58" s="27"/>
      <c r="Y58" s="117">
        <f>IF('3g CPIH'!U$17="-","-",'3j PAAC PAP'!$G$22*('3g CPIH'!U$17/'3g CPIH'!$G$17))</f>
        <v>3.7563693737769084</v>
      </c>
      <c r="Z58" s="117" t="str">
        <f>IF('3g CPIH'!V$17="-","-",'3j PAAC PAP'!$G$22*('3g CPIH'!V$17/'3g CPIH'!$G$17))</f>
        <v>-</v>
      </c>
      <c r="AA58" s="117" t="str">
        <f>IF('3g CPIH'!W$17="-","-",'3j PAAC PAP'!$G$22*('3g CPIH'!W$17/'3g CPIH'!$G$17))</f>
        <v>-</v>
      </c>
      <c r="AB58" s="117" t="str">
        <f>IF('3g CPIH'!X$17="-","-",'3j PAAC PAP'!$G$22*('3g CPIH'!X$17/'3g CPIH'!$G$17))</f>
        <v>-</v>
      </c>
      <c r="AC58" s="117" t="str">
        <f>IF('3g CPIH'!Y$17="-","-",'3j PAAC PAP'!$G$22*('3g CPIH'!Y$17/'3g CPIH'!$G$17))</f>
        <v>-</v>
      </c>
      <c r="AD58" s="25"/>
    </row>
    <row r="59" spans="1:30" s="26" customFormat="1" ht="11.25" x14ac:dyDescent="0.15">
      <c r="A59" s="207"/>
      <c r="B59" s="120" t="s">
        <v>248</v>
      </c>
      <c r="C59" s="120" t="s">
        <v>188</v>
      </c>
      <c r="D59" s="122" t="s">
        <v>128</v>
      </c>
      <c r="E59" s="119"/>
      <c r="F59" s="27"/>
      <c r="G59" s="117">
        <f>IF(G51="-","-",SUM(G51:G57)*'3j PAAC PAP'!$G$40)</f>
        <v>2.0065625458585088</v>
      </c>
      <c r="H59" s="117">
        <f>IF(H51="-","-",SUM(H51:H57)*'3j PAAC PAP'!$G$40)</f>
        <v>1.8431248671495495</v>
      </c>
      <c r="I59" s="117">
        <f>IF(I51="-","-",SUM(I51:I57)*'3j PAAC PAP'!$G$40)</f>
        <v>1.703801102332209</v>
      </c>
      <c r="J59" s="117">
        <f>IF(J51="-","-",SUM(J51:J57)*'3j PAAC PAP'!$G$40)</f>
        <v>1.6440633803225577</v>
      </c>
      <c r="K59" s="117">
        <f>IF(K51="-","-",SUM(K51:K57)*'3j PAAC PAP'!$G$40)</f>
        <v>1.7852028337645998</v>
      </c>
      <c r="L59" s="117">
        <f>IF(L51="-","-",SUM(L51:L57)*'3j PAAC PAP'!$G$40)</f>
        <v>1.7823921393851048</v>
      </c>
      <c r="M59" s="117">
        <f>IF(M51="-","-",SUM(M51:M57)*'3j PAAC PAP'!$G$40)</f>
        <v>1.8882261911601372</v>
      </c>
      <c r="N59" s="117">
        <f>IF(N51="-","-",SUM(N51:N57)*'3j PAAC PAP'!$G$40)</f>
        <v>2.0503603057723456</v>
      </c>
      <c r="O59" s="27"/>
      <c r="P59" s="117">
        <f>IF(P51="-","-",SUM(P51:P57)*'3j PAAC PAP'!$G$40)</f>
        <v>2.0503603057723456</v>
      </c>
      <c r="Q59" s="117">
        <f>IF(Q51="-","-",SUM(Q51:Q57)*'3j PAAC PAP'!$G$40)</f>
        <v>2.2524499530517623</v>
      </c>
      <c r="R59" s="117">
        <f>IF(R51="-","-",SUM(R51:R57)*'3j PAAC PAP'!$G$40)</f>
        <v>2.0475922149172061</v>
      </c>
      <c r="S59" s="117">
        <f>IF(S51="-","-",SUM(S51:S57)*'3j PAAC PAP'!$G$40)</f>
        <v>1.9720267264673581</v>
      </c>
      <c r="T59" s="117">
        <f>IF(T51="-","-",SUM(T51:T57)*'3j PAAC PAP'!$G$40)</f>
        <v>1.7240027413088361</v>
      </c>
      <c r="U59" s="117">
        <f>IF(U51="-","-",SUM(U51:U57)*'3j PAAC PAP'!$G$40)</f>
        <v>1.8799849559950954</v>
      </c>
      <c r="V59" s="117">
        <f>IF(V51="-","-",SUM(V51:V57)*'3j PAAC PAP'!$G$40)</f>
        <v>2.2043519877355564</v>
      </c>
      <c r="W59" s="117">
        <f>IF(W51="-","-",SUM(W51:W57)*'3j PAAC PAP'!$G$40)</f>
        <v>3.7237621574647655</v>
      </c>
      <c r="X59" s="27"/>
      <c r="Y59" s="117">
        <f>IF(Y51="-","-",SUM(Y51:Y57)*'3j PAAC PAP'!$G$40)</f>
        <v>7.1098384828833465</v>
      </c>
      <c r="Z59" s="117" t="str">
        <f>IF(Z51="-","-",SUM(Z51:Z57)*'3j PAAC PAP'!$G$40)</f>
        <v>-</v>
      </c>
      <c r="AA59" s="117" t="str">
        <f>IF(AA51="-","-",SUM(AA51:AA57)*'3j PAAC PAP'!$G$40)</f>
        <v>-</v>
      </c>
      <c r="AB59" s="117" t="str">
        <f>IF(AB51="-","-",SUM(AB51:AB57)*'3j PAAC PAP'!$G$40)</f>
        <v>-</v>
      </c>
      <c r="AC59" s="117" t="str">
        <f>IF(AC51="-","-",SUM(AC51:AC57)*'3j PAAC PAP'!$G$40)</f>
        <v>-</v>
      </c>
      <c r="AD59" s="25"/>
    </row>
    <row r="60" spans="1:30" s="26" customFormat="1" ht="11.25" customHeight="1" x14ac:dyDescent="0.15">
      <c r="A60" s="207"/>
      <c r="B60" s="120" t="s">
        <v>189</v>
      </c>
      <c r="C60" s="120" t="s">
        <v>250</v>
      </c>
      <c r="D60" s="122" t="s">
        <v>128</v>
      </c>
      <c r="E60" s="119"/>
      <c r="F60" s="27"/>
      <c r="G60" s="117">
        <f>IF(G54="-","-",SUM(G51:G59)*'3k EBIT'!$E$12)</f>
        <v>9.4977529365829145</v>
      </c>
      <c r="H60" s="117">
        <f>IF(H54="-","-",SUM(H51:H59)*'3k EBIT'!$E$12)</f>
        <v>8.729179579665324</v>
      </c>
      <c r="I60" s="117">
        <f>IF(I54="-","-",SUM(I51:I59)*'3k EBIT'!$E$12)</f>
        <v>8.0740812271699998</v>
      </c>
      <c r="J60" s="117">
        <f>IF(J54="-","-",SUM(J51:J59)*'3k EBIT'!$E$12)</f>
        <v>7.7934799064099902</v>
      </c>
      <c r="K60" s="117">
        <f>IF(K54="-","-",SUM(K51:K59)*'3k EBIT'!$E$12)</f>
        <v>8.4580236048966295</v>
      </c>
      <c r="L60" s="117">
        <f>IF(L54="-","-",SUM(L51:L59)*'3k EBIT'!$E$12)</f>
        <v>8.4455889970460856</v>
      </c>
      <c r="M60" s="117">
        <f>IF(M54="-","-",SUM(M51:M59)*'3k EBIT'!$E$12)</f>
        <v>8.9442624307905714</v>
      </c>
      <c r="N60" s="117">
        <f>IF(N54="-","-",SUM(N51:N59)*'3k EBIT'!$E$12)</f>
        <v>9.7073688918095531</v>
      </c>
      <c r="O60" s="27"/>
      <c r="P60" s="117">
        <f>IF(P54="-","-",SUM(P51:P59)*'3k EBIT'!$E$12)</f>
        <v>9.7073688918095531</v>
      </c>
      <c r="Q60" s="117">
        <f>IF(Q54="-","-",SUM(Q51:Q59)*'3k EBIT'!$E$12)</f>
        <v>10.658578769960537</v>
      </c>
      <c r="R60" s="117">
        <f>IF(R54="-","-",SUM(R51:R59)*'3k EBIT'!$E$12)</f>
        <v>9.6955572941474326</v>
      </c>
      <c r="S60" s="117">
        <f>IF(S54="-","-",SUM(S51:S59)*'3k EBIT'!$E$12)</f>
        <v>9.3405134646377874</v>
      </c>
      <c r="T60" s="117">
        <f>IF(T54="-","-",SUM(T51:T59)*'3k EBIT'!$E$12)</f>
        <v>8.1741669120625602</v>
      </c>
      <c r="U60" s="117">
        <f>IF(U54="-","-",SUM(U51:U59)*'3k EBIT'!$E$12)</f>
        <v>8.9081581009678903</v>
      </c>
      <c r="V60" s="117">
        <f>IF(V54="-","-",SUM(V51:V59)*'3k EBIT'!$E$12)</f>
        <v>10.434956471942209</v>
      </c>
      <c r="W60" s="117">
        <f>IF(W54="-","-",SUM(W51:W59)*'3k EBIT'!$E$12)</f>
        <v>17.583169125481405</v>
      </c>
      <c r="X60" s="27"/>
      <c r="Y60" s="117">
        <f>IF(Y54="-","-",SUM(Y51:Y59)*'3k EBIT'!$E$12)</f>
        <v>33.512355561768921</v>
      </c>
      <c r="Z60" s="117" t="str">
        <f>IF(Z54="-","-",SUM(Z51:Z59)*'3k EBIT'!$E$12)</f>
        <v>-</v>
      </c>
      <c r="AA60" s="117" t="str">
        <f>IF(AA54="-","-",SUM(AA51:AA59)*'3k EBIT'!$E$12)</f>
        <v>-</v>
      </c>
      <c r="AB60" s="117" t="str">
        <f>IF(AB54="-","-",SUM(AB51:AB59)*'3k EBIT'!$E$12)</f>
        <v>-</v>
      </c>
      <c r="AC60" s="117" t="str">
        <f>IF(AC54="-","-",SUM(AC51:AC59)*'3k EBIT'!$E$12)</f>
        <v>-</v>
      </c>
      <c r="AD60" s="25"/>
    </row>
    <row r="61" spans="1:30" s="26" customFormat="1" ht="11.25" customHeight="1" x14ac:dyDescent="0.15">
      <c r="A61" s="207"/>
      <c r="B61" s="120" t="s">
        <v>251</v>
      </c>
      <c r="C61" s="156" t="s">
        <v>252</v>
      </c>
      <c r="D61" s="122" t="s">
        <v>128</v>
      </c>
      <c r="E61" s="118"/>
      <c r="F61" s="27"/>
      <c r="G61" s="117">
        <f>IF(G56="-","-",SUM(G51:G54,G56:G60)*'3l HAP'!$E$13)</f>
        <v>5.5180377433605612</v>
      </c>
      <c r="H61" s="117">
        <f>IF(H56="-","-",SUM(H51:H54,H56:H60)*'3l HAP'!$E$13)</f>
        <v>4.9275484596666219</v>
      </c>
      <c r="I61" s="117">
        <f>IF(I56="-","-",SUM(I51:I54,I56:I60)*'3l HAP'!$E$13)</f>
        <v>4.3620860214625035</v>
      </c>
      <c r="J61" s="117">
        <f>IF(J56="-","-",SUM(J51:J54,J56:J60)*'3l HAP'!$E$13)</f>
        <v>4.1509557084694517</v>
      </c>
      <c r="K61" s="117">
        <f>IF(K56="-","-",SUM(K51:K54,K56:K60)*'3l HAP'!$E$13)</f>
        <v>4.7215398339854877</v>
      </c>
      <c r="L61" s="117">
        <f>IF(L56="-","-",SUM(L51:L54,L56:L60)*'3l HAP'!$E$13)</f>
        <v>4.7116066069096449</v>
      </c>
      <c r="M61" s="117">
        <f>IF(M56="-","-",SUM(M51:M54,M56:M60)*'3l HAP'!$E$13)</f>
        <v>5.0405120482136194</v>
      </c>
      <c r="N61" s="117">
        <f>IF(N56="-","-",SUM(N51:N54,N56:N60)*'3l HAP'!$E$13)</f>
        <v>5.6274914267711642</v>
      </c>
      <c r="O61" s="27"/>
      <c r="P61" s="117">
        <f>IF(P56="-","-",SUM(P51:P54,P56:P60)*'3l HAP'!$E$13)</f>
        <v>5.6274914267711642</v>
      </c>
      <c r="Q61" s="117">
        <f>IF(Q56="-","-",SUM(Q51:Q54,Q56:Q60)*'3l HAP'!$E$13)</f>
        <v>6.2524755567742849</v>
      </c>
      <c r="R61" s="117">
        <f>IF(R56="-","-",SUM(R51:R54,R56:R60)*'3l HAP'!$E$13)</f>
        <v>5.5168923922655582</v>
      </c>
      <c r="S61" s="117">
        <f>IF(S56="-","-",SUM(S51:S54,S56:S60)*'3l HAP'!$E$13)</f>
        <v>5.2435740618834821</v>
      </c>
      <c r="T61" s="117">
        <f>IF(T56="-","-",SUM(T51:T54,T56:T60)*'3l HAP'!$E$13)</f>
        <v>4.38381595895037</v>
      </c>
      <c r="U61" s="117">
        <f>IF(U56="-","-",SUM(U51:U54,U56:U60)*'3l HAP'!$E$13)</f>
        <v>5.0559717241735349</v>
      </c>
      <c r="V61" s="117">
        <f>IF(V56="-","-",SUM(V51:V54,V56:V60)*'3l HAP'!$E$13)</f>
        <v>6.2388148318530599</v>
      </c>
      <c r="W61" s="117">
        <f>IF(W56="-","-",SUM(W51:W54,W56:W60)*'3l HAP'!$E$13)</f>
        <v>10.959583234447969</v>
      </c>
      <c r="X61" s="27"/>
      <c r="Y61" s="117">
        <f>IF(Y56="-","-",SUM(Y51:Y54,Y56:Y60)*'3l HAP'!$E$13)</f>
        <v>23.278690795389895</v>
      </c>
      <c r="Z61" s="117" t="str">
        <f>IF(Z56="-","-",SUM(Z51:Z54,Z56:Z60)*'3l HAP'!$E$13)</f>
        <v>-</v>
      </c>
      <c r="AA61" s="117" t="str">
        <f>IF(AA56="-","-",SUM(AA51:AA54,AA56:AA60)*'3l HAP'!$E$13)</f>
        <v>-</v>
      </c>
      <c r="AB61" s="117" t="str">
        <f>IF(AB56="-","-",SUM(AB51:AB54,AB56:AB60)*'3l HAP'!$E$13)</f>
        <v>-</v>
      </c>
      <c r="AC61" s="117" t="str">
        <f>IF(AC56="-","-",SUM(AC51:AC54,AC56:AC60)*'3l HAP'!$E$13)</f>
        <v>-</v>
      </c>
      <c r="AD61" s="25"/>
    </row>
    <row r="62" spans="1:30" s="26" customFormat="1" ht="11.25" customHeight="1" x14ac:dyDescent="0.15">
      <c r="A62" s="207"/>
      <c r="B62" s="120" t="s">
        <v>253</v>
      </c>
      <c r="C62" s="120" t="str">
        <f>B62&amp;"_"&amp;D62</f>
        <v>Total_N Wales and Mersey</v>
      </c>
      <c r="D62" s="122" t="s">
        <v>128</v>
      </c>
      <c r="E62" s="119"/>
      <c r="F62" s="27"/>
      <c r="G62" s="117">
        <f t="shared" ref="G62:N62" si="9">IF(G51="-","-",SUM(G51:G61))</f>
        <v>505.39956477034588</v>
      </c>
      <c r="H62" s="117">
        <f t="shared" si="9"/>
        <v>464.3578628836795</v>
      </c>
      <c r="I62" s="117">
        <f t="shared" si="9"/>
        <v>429.31355402940488</v>
      </c>
      <c r="J62" s="117">
        <f t="shared" si="9"/>
        <v>414.33393925025683</v>
      </c>
      <c r="K62" s="117">
        <f t="shared" si="9"/>
        <v>449.88049305973254</v>
      </c>
      <c r="L62" s="117">
        <f t="shared" si="9"/>
        <v>449.21610705821456</v>
      </c>
      <c r="M62" s="117">
        <f t="shared" si="9"/>
        <v>475.79097185563427</v>
      </c>
      <c r="N62" s="117">
        <f t="shared" si="9"/>
        <v>516.54143259292778</v>
      </c>
      <c r="O62" s="27"/>
      <c r="P62" s="117">
        <f t="shared" ref="P62:W62" si="10">IF(P51="-","-",SUM(P51:P61))</f>
        <v>516.54143259292778</v>
      </c>
      <c r="Q62" s="117">
        <f t="shared" si="10"/>
        <v>567.23007384142579</v>
      </c>
      <c r="R62" s="117">
        <f t="shared" si="10"/>
        <v>515.80917078035304</v>
      </c>
      <c r="S62" s="117">
        <f t="shared" si="10"/>
        <v>496.84934282587011</v>
      </c>
      <c r="T62" s="117">
        <f t="shared" si="10"/>
        <v>434.60294941699397</v>
      </c>
      <c r="U62" s="117">
        <f t="shared" si="10"/>
        <v>473.90620443108378</v>
      </c>
      <c r="V62" s="117">
        <f t="shared" si="10"/>
        <v>555.44682334542108</v>
      </c>
      <c r="W62" s="117">
        <f t="shared" si="10"/>
        <v>936.38915495603669</v>
      </c>
      <c r="X62" s="27"/>
      <c r="Y62" s="117">
        <f t="shared" ref="Y62:AC62" si="11">IF(Y51="-","-",SUM(Y51:Y61))</f>
        <v>1787.0861497116055</v>
      </c>
      <c r="Z62" s="117" t="str">
        <f t="shared" si="11"/>
        <v>-</v>
      </c>
      <c r="AA62" s="117" t="str">
        <f t="shared" si="11"/>
        <v>-</v>
      </c>
      <c r="AB62" s="117" t="str">
        <f t="shared" si="11"/>
        <v>-</v>
      </c>
      <c r="AC62" s="117" t="str">
        <f t="shared" si="11"/>
        <v>-</v>
      </c>
      <c r="AD62" s="25"/>
    </row>
    <row r="63" spans="1:30" s="26" customFormat="1" ht="11.25" customHeight="1" x14ac:dyDescent="0.15">
      <c r="A63" s="207"/>
      <c r="B63" s="123" t="s">
        <v>244</v>
      </c>
      <c r="C63" s="123" t="s">
        <v>180</v>
      </c>
      <c r="D63" s="121" t="s">
        <v>133</v>
      </c>
      <c r="E63" s="75"/>
      <c r="F63" s="27"/>
      <c r="G63" s="35">
        <f>IF('3a DF'!H$147="-","-",'3a DF'!H$147)</f>
        <v>253.15</v>
      </c>
      <c r="H63" s="35">
        <f>IF('3a DF'!I$147="-","-",'3a DF'!I$147)</f>
        <v>213.57</v>
      </c>
      <c r="I63" s="35">
        <f>IF('3a DF'!J$147="-","-",'3a DF'!J$147)</f>
        <v>174.75</v>
      </c>
      <c r="J63" s="35">
        <f>IF('3a DF'!K$147="-","-",'3a DF'!K$147)</f>
        <v>160.27000000000001</v>
      </c>
      <c r="K63" s="35">
        <f>IF('3a DF'!L$147="-","-",'3a DF'!L$147)</f>
        <v>200.75</v>
      </c>
      <c r="L63" s="35">
        <f>IF('3a DF'!M$147="-","-",'3a DF'!M$147)</f>
        <v>199.06</v>
      </c>
      <c r="M63" s="35">
        <f>IF('3a DF'!N$147="-","-",'3a DF'!N$147)</f>
        <v>215.77</v>
      </c>
      <c r="N63" s="35">
        <f>IF('3a DF'!O$147="-","-",'3a DF'!O$147)</f>
        <v>243.36</v>
      </c>
      <c r="O63" s="27"/>
      <c r="P63" s="35">
        <f>IF('3a DF'!Q$147="-","-",'3a DF'!Q$147)</f>
        <v>243.36</v>
      </c>
      <c r="Q63" s="35">
        <f>IF('3a DF'!R$147="-","-",'3a DF'!R$147)</f>
        <v>281.18</v>
      </c>
      <c r="R63" s="35">
        <f>IF('3a DF'!S$147="-","-",'3a DF'!S$147)</f>
        <v>230.78</v>
      </c>
      <c r="S63" s="35">
        <f>IF('3a DF'!T$147="-","-",'3a DF'!T$147)</f>
        <v>206.32</v>
      </c>
      <c r="T63" s="35">
        <f>IF('3a DF'!U$147="-","-",'3a DF'!U$147)</f>
        <v>145.13</v>
      </c>
      <c r="U63" s="35">
        <f>IF('3a DF'!V$147="-","-",'3a DF'!V$147)</f>
        <v>187.07</v>
      </c>
      <c r="V63" s="35">
        <f>IF('3a DF'!W$147="-","-",'3a DF'!W$147)</f>
        <v>276.51</v>
      </c>
      <c r="W63" s="35">
        <f>IF('3a DF'!X$147="-","-",'3a DF'!X$147)</f>
        <v>586.80999999999995</v>
      </c>
      <c r="X63" s="27"/>
      <c r="Y63" s="35">
        <f>IF('3a DF'!Z$147="-","-",'3a DF'!Z$147)</f>
        <v>1376.8009245311077</v>
      </c>
      <c r="Z63" s="35" t="str">
        <f>IF('3a DF'!AA$147="-","-",'3a DF'!AA$147)</f>
        <v>-</v>
      </c>
      <c r="AA63" s="35" t="str">
        <f>IF('3a DF'!AB$147="-","-",'3a DF'!AB$147)</f>
        <v>-</v>
      </c>
      <c r="AB63" s="35" t="str">
        <f>IF('3a DF'!AC$147="-","-",'3a DF'!AC$147)</f>
        <v>-</v>
      </c>
      <c r="AC63" s="35" t="str">
        <f>IF('3a DF'!AD$147="-","-",'3a DF'!AD$147)</f>
        <v>-</v>
      </c>
      <c r="AD63" s="25"/>
    </row>
    <row r="64" spans="1:30" s="26" customFormat="1" ht="11.25" customHeight="1" x14ac:dyDescent="0.15">
      <c r="A64" s="207"/>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x14ac:dyDescent="0.15">
      <c r="A65" s="207"/>
      <c r="B65" s="123" t="s">
        <v>245</v>
      </c>
      <c r="C65" s="123" t="s">
        <v>182</v>
      </c>
      <c r="D65" s="121" t="s">
        <v>133</v>
      </c>
      <c r="E65" s="75"/>
      <c r="F65" s="27"/>
      <c r="G65" s="35" t="str">
        <f>IF('3c AA'!J227="-","-",'3c AA'!J227)</f>
        <v>-</v>
      </c>
      <c r="H65" s="35" t="str">
        <f>IF('3c AA'!K227="-","-",'3c AA'!K227)</f>
        <v>-</v>
      </c>
      <c r="I65" s="35" t="str">
        <f>IF('3c AA'!L227="-","-",'3c AA'!L227)</f>
        <v>-</v>
      </c>
      <c r="J65" s="35" t="str">
        <f>IF('3c AA'!M227="-","-",'3c AA'!M227)</f>
        <v>-</v>
      </c>
      <c r="K65" s="35" t="str">
        <f>IF('3c AA'!N227="-","-",'3c AA'!N227)</f>
        <v>-</v>
      </c>
      <c r="L65" s="35" t="str">
        <f>IF('3c AA'!O227="-","-",'3c AA'!O227)</f>
        <v>-</v>
      </c>
      <c r="M65" s="35" t="str">
        <f>IF('3c AA'!P227="-","-",'3c AA'!P227)</f>
        <v>-</v>
      </c>
      <c r="N65" s="35" t="str">
        <f>IF('3c AA'!Q227="-","-",'3c AA'!Q227)</f>
        <v>-</v>
      </c>
      <c r="O65" s="27"/>
      <c r="P65" s="35" t="str">
        <f>IF('3c AA'!S227="-","-",'3c AA'!S227)</f>
        <v>-</v>
      </c>
      <c r="Q65" s="35" t="str">
        <f>IF('3c AA'!T227="-","-",'3c AA'!T227)</f>
        <v>-</v>
      </c>
      <c r="R65" s="35" t="str">
        <f>IF('3c AA'!U227="-","-",'3c AA'!U227)</f>
        <v>-</v>
      </c>
      <c r="S65" s="35" t="str">
        <f>IF('3c AA'!V227="-","-",'3c AA'!V227)</f>
        <v>-</v>
      </c>
      <c r="T65" s="35">
        <f>IF('3c AA'!W227="-","-",'3c AA'!W227)</f>
        <v>10.705717509101307</v>
      </c>
      <c r="U65" s="35">
        <f>IF('3c AA'!X227="-","-",'3c AA'!X227)</f>
        <v>13.71215092385904</v>
      </c>
      <c r="V65" s="35">
        <f>IF('3c AA'!Y227="-","-",'3c AA'!Y227)</f>
        <v>4.43</v>
      </c>
      <c r="W65" s="35" t="str">
        <f>IF('3c AA'!Z227="-","-",'3c AA'!Z227)</f>
        <v>-</v>
      </c>
      <c r="X65" s="27"/>
      <c r="Y65" s="35">
        <f>IF('3c AA'!AB227="-","-",'3c AA'!AB227)</f>
        <v>26.679544917909343</v>
      </c>
      <c r="Z65" s="35" t="str">
        <f>IF('3c AA'!AC227="-","-",'3c AA'!AC227)</f>
        <v>-</v>
      </c>
      <c r="AA65" s="35" t="str">
        <f>IF('3c AA'!AD227="-","-",'3c AA'!AD227)</f>
        <v>-</v>
      </c>
      <c r="AB65" s="35" t="str">
        <f>IF('3c AA'!AE227="-","-",'3c AA'!AE227)</f>
        <v>-</v>
      </c>
      <c r="AC65" s="35" t="str">
        <f>IF('3c AA'!AF227="-","-",'3c AA'!AF227)</f>
        <v>-</v>
      </c>
      <c r="AD65" s="25"/>
    </row>
    <row r="66" spans="1:30" s="26" customFormat="1" ht="11.25" customHeight="1" x14ac:dyDescent="0.15">
      <c r="A66" s="207"/>
      <c r="B66" s="123" t="s">
        <v>246</v>
      </c>
      <c r="C66" s="123" t="s">
        <v>183</v>
      </c>
      <c r="D66" s="121" t="s">
        <v>133</v>
      </c>
      <c r="E66" s="75"/>
      <c r="F66" s="27"/>
      <c r="G66" s="35">
        <f>IF('3d PC'!G$43="-","-",'3d PC'!G$43)</f>
        <v>21.926269106402124</v>
      </c>
      <c r="H66" s="35">
        <f>IF('3d PC'!H$43="-","-",'3d PC'!H$43)</f>
        <v>21.926269106402124</v>
      </c>
      <c r="I66" s="35">
        <f>IF('3d PC'!I$43="-","-",'3d PC'!I$43)</f>
        <v>22.64764819235609</v>
      </c>
      <c r="J66" s="35">
        <f>IF('3d PC'!J$43="-","-",'3d PC'!J$43)</f>
        <v>22.505107470829557</v>
      </c>
      <c r="K66" s="35">
        <f>IF('3d PC'!K$43="-","-",'3d PC'!K$43)</f>
        <v>19.106297226763825</v>
      </c>
      <c r="L66" s="35">
        <f>IF('3d PC'!L$43="-","-",'3d PC'!L$43)</f>
        <v>19.106297226763825</v>
      </c>
      <c r="M66" s="35">
        <f>IF('3d PC'!M$43="-","-",'3d PC'!M$43)</f>
        <v>20.852393125569616</v>
      </c>
      <c r="N66" s="35">
        <f>IF('3d PC'!N$43="-","-",'3d PC'!N$43)</f>
        <v>20.849370287873604</v>
      </c>
      <c r="O66" s="27"/>
      <c r="P66" s="35">
        <f>IF('3d PC'!P$43="-","-",'3d PC'!P$43)</f>
        <v>20.849370287873604</v>
      </c>
      <c r="Q66" s="35">
        <f>IF('3d PC'!Q$43="-","-",'3d PC'!Q$43)</f>
        <v>21.503193401206047</v>
      </c>
      <c r="R66" s="35">
        <f>IF('3d PC'!R$43="-","-",'3d PC'!R$43)</f>
        <v>21.819481548965161</v>
      </c>
      <c r="S66" s="35">
        <f>IF('3d PC'!S$43="-","-",'3d PC'!S$43)</f>
        <v>25.256715910577427</v>
      </c>
      <c r="T66" s="35">
        <f>IF('3d PC'!T$43="-","-",'3d PC'!T$43)</f>
        <v>24.167303215101221</v>
      </c>
      <c r="U66" s="35">
        <f>IF('3d PC'!U$43="-","-",'3d PC'!U$43)</f>
        <v>23.962512789411701</v>
      </c>
      <c r="V66" s="35">
        <f>IF('3d PC'!V$43="-","-",'3d PC'!V$43)</f>
        <v>23.858648398084732</v>
      </c>
      <c r="W66" s="35">
        <f>IF('3d PC'!W$43="-","-",'3d PC'!W$43)</f>
        <v>33.366817904048837</v>
      </c>
      <c r="X66" s="27"/>
      <c r="Y66" s="35">
        <f>IF('3d PC'!Y$43="-","-",'3d PC'!Y$43)</f>
        <v>33.475871166766694</v>
      </c>
      <c r="Z66" s="35" t="str">
        <f>IF('3d PC'!Z$43="-","-",'3d PC'!Z$43)</f>
        <v>-</v>
      </c>
      <c r="AA66" s="35" t="str">
        <f>IF('3d PC'!AA$43="-","-",'3d PC'!AA$43)</f>
        <v>-</v>
      </c>
      <c r="AB66" s="35" t="str">
        <f>IF('3d PC'!AB$43="-","-",'3d PC'!AB$43)</f>
        <v>-</v>
      </c>
      <c r="AC66" s="35" t="str">
        <f>IF('3d PC'!AC$43="-","-",'3d PC'!AC$43)</f>
        <v>-</v>
      </c>
      <c r="AD66" s="25"/>
    </row>
    <row r="67" spans="1:30" s="26" customFormat="1" ht="11.25" x14ac:dyDescent="0.15">
      <c r="A67" s="207"/>
      <c r="B67" s="123" t="s">
        <v>247</v>
      </c>
      <c r="C67" s="123" t="s">
        <v>184</v>
      </c>
      <c r="D67" s="121" t="s">
        <v>133</v>
      </c>
      <c r="E67" s="75"/>
      <c r="F67" s="27"/>
      <c r="G67" s="35">
        <f>IF('3f NC-Gas'!F49="-","-",'3f NC-Gas'!F49)</f>
        <v>121.65097677363647</v>
      </c>
      <c r="H67" s="35">
        <f>IF('3f NC-Gas'!G49="-","-",'3f NC-Gas'!G49)</f>
        <v>121.53097677344201</v>
      </c>
      <c r="I67" s="35">
        <f>IF('3f NC-Gas'!H49="-","-",'3f NC-Gas'!H49)</f>
        <v>121.41399080369646</v>
      </c>
      <c r="J67" s="35">
        <f>IF('3f NC-Gas'!I49="-","-",'3f NC-Gas'!I49)</f>
        <v>121.06599080313252</v>
      </c>
      <c r="K67" s="35">
        <f>IF('3f NC-Gas'!J49="-","-",'3f NC-Gas'!J49)</f>
        <v>121.93376744124076</v>
      </c>
      <c r="L67" s="35">
        <f>IF('3f NC-Gas'!K49="-","-",'3f NC-Gas'!K49)</f>
        <v>121.95776744127966</v>
      </c>
      <c r="M67" s="35">
        <f>IF('3f NC-Gas'!L49="-","-",'3f NC-Gas'!L49)</f>
        <v>125.68745668211915</v>
      </c>
      <c r="N67" s="35">
        <f>IF('3f NC-Gas'!M49="-","-",'3f NC-Gas'!M49)</f>
        <v>125.75945668223582</v>
      </c>
      <c r="O67" s="27"/>
      <c r="P67" s="35">
        <f>IF('3f NC-Gas'!O49="-","-",'3f NC-Gas'!O49)</f>
        <v>125.75945668223582</v>
      </c>
      <c r="Q67" s="35">
        <f>IF('3f NC-Gas'!P49="-","-",'3f NC-Gas'!P49)</f>
        <v>130.25607066891573</v>
      </c>
      <c r="R67" s="35">
        <f>IF('3f NC-Gas'!Q49="-","-",'3f NC-Gas'!Q49)</f>
        <v>129.81207066819624</v>
      </c>
      <c r="S67" s="35">
        <f>IF('3f NC-Gas'!R49="-","-",'3f NC-Gas'!R49)</f>
        <v>128.72722259193819</v>
      </c>
      <c r="T67" s="35">
        <f>IF('3f NC-Gas'!S49="-","-",'3f NC-Gas'!S49)</f>
        <v>126.06322258762115</v>
      </c>
      <c r="U67" s="35">
        <f>IF('3f NC-Gas'!T49="-","-",'3f NC-Gas'!T49)</f>
        <v>121.44005478738279</v>
      </c>
      <c r="V67" s="35">
        <f>IF('3f NC-Gas'!U49="-","-",'3f NC-Gas'!U49)</f>
        <v>121.00805478668275</v>
      </c>
      <c r="W67" s="35">
        <f>IF('3f NC-Gas'!V49="-","-",'3f NC-Gas'!V49)</f>
        <v>177.07854471363339</v>
      </c>
      <c r="X67" s="27"/>
      <c r="Y67" s="35">
        <f>IF('3f NC-Gas'!X49="-","-",'3f NC-Gas'!X49)</f>
        <v>172.81223164660418</v>
      </c>
      <c r="Z67" s="35" t="str">
        <f>IF('3f NC-Gas'!Y49="-","-",'3f NC-Gas'!Y49)</f>
        <v>-</v>
      </c>
      <c r="AA67" s="35" t="str">
        <f>IF('3f NC-Gas'!Z49="-","-",'3f NC-Gas'!Z49)</f>
        <v>-</v>
      </c>
      <c r="AB67" s="35" t="str">
        <f>IF('3f NC-Gas'!AA49="-","-",'3f NC-Gas'!AA49)</f>
        <v>-</v>
      </c>
      <c r="AC67" s="35" t="str">
        <f>IF('3f NC-Gas'!AB49="-","-",'3f NC-Gas'!AB49)</f>
        <v>-</v>
      </c>
      <c r="AD67" s="25"/>
    </row>
    <row r="68" spans="1:30" s="26" customFormat="1" ht="11.25" x14ac:dyDescent="0.15">
      <c r="A68" s="207"/>
      <c r="B68" s="123" t="s">
        <v>248</v>
      </c>
      <c r="C68" s="123" t="s">
        <v>185</v>
      </c>
      <c r="D68" s="121" t="s">
        <v>133</v>
      </c>
      <c r="E68" s="75"/>
      <c r="F68" s="27"/>
      <c r="G68" s="35">
        <f>IF('3g CPIH'!C$17="-","-",'3h OC '!$E$12*('3g CPIH'!C$17/'3g CPIH'!$G$17))</f>
        <v>87.194616340508801</v>
      </c>
      <c r="H68" s="35">
        <f>IF('3g CPIH'!D$17="-","-",'3h OC '!$E$12*('3g CPIH'!D$17/'3g CPIH'!$G$17))</f>
        <v>87.369180136986301</v>
      </c>
      <c r="I68" s="35">
        <f>IF('3g CPIH'!E$17="-","-",'3h OC '!$E$12*('3g CPIH'!E$17/'3g CPIH'!$G$17))</f>
        <v>87.631025831702544</v>
      </c>
      <c r="J68" s="35">
        <f>IF('3g CPIH'!F$17="-","-",'3h OC '!$E$12*('3g CPIH'!F$17/'3g CPIH'!$G$17))</f>
        <v>88.15471722113503</v>
      </c>
      <c r="K68" s="35">
        <f>IF('3g CPIH'!G$17="-","-",'3h OC '!$E$12*('3g CPIH'!G$17/'3g CPIH'!$G$17))</f>
        <v>89.202100000000002</v>
      </c>
      <c r="L68" s="35">
        <f>IF('3g CPIH'!H$17="-","-",'3h OC '!$E$12*('3g CPIH'!H$17/'3g CPIH'!$G$17))</f>
        <v>90.33676467710373</v>
      </c>
      <c r="M68" s="35">
        <f>IF('3g CPIH'!I$17="-","-",'3h OC '!$E$12*('3g CPIH'!I$17/'3g CPIH'!$G$17))</f>
        <v>91.645993150684916</v>
      </c>
      <c r="N68" s="35">
        <f>IF('3g CPIH'!J$17="-","-",'3h OC '!$E$12*('3g CPIH'!J$17/'3g CPIH'!$G$17))</f>
        <v>92.431530234833673</v>
      </c>
      <c r="O68" s="27"/>
      <c r="P68" s="35">
        <f>IF('3g CPIH'!L$17="-","-",'3h OC '!$E$12*('3g CPIH'!L$17/'3g CPIH'!$G$17))</f>
        <v>92.431530234833673</v>
      </c>
      <c r="Q68" s="35">
        <f>IF('3g CPIH'!M$17="-","-",'3h OC '!$E$12*('3g CPIH'!M$17/'3g CPIH'!$G$17))</f>
        <v>93.47891301369863</v>
      </c>
      <c r="R68" s="35">
        <f>IF('3g CPIH'!N$17="-","-",'3h OC '!$E$12*('3g CPIH'!N$17/'3g CPIH'!$G$17))</f>
        <v>94.177168199608616</v>
      </c>
      <c r="S68" s="35">
        <f>IF('3g CPIH'!O$17="-","-",'3h OC '!$E$12*('3g CPIH'!O$17/'3g CPIH'!$G$17))</f>
        <v>94.700859589041102</v>
      </c>
      <c r="T68" s="35">
        <f>IF('3g CPIH'!P$17="-","-",'3h OC '!$E$12*('3g CPIH'!P$17/'3g CPIH'!$G$17))</f>
        <v>94.96270528375733</v>
      </c>
      <c r="U68" s="35">
        <f>IF('3g CPIH'!Q$17="-","-",'3h OC '!$E$12*('3g CPIH'!Q$17/'3g CPIH'!$G$17))</f>
        <v>95.48639667318983</v>
      </c>
      <c r="V68" s="35">
        <f>IF('3g CPIH'!R$17="-","-",'3h OC '!$E$12*('3g CPIH'!R$17/'3g CPIH'!$G$17))</f>
        <v>97.232034637964787</v>
      </c>
      <c r="W68" s="35">
        <f>IF('3g CPIH'!S$17="-","-",'3h OC '!$E$12*('3g CPIH'!S$17/'3g CPIH'!$G$17))</f>
        <v>100.11233727984346</v>
      </c>
      <c r="X68" s="27"/>
      <c r="Y68" s="35">
        <f>IF('3g CPIH'!U$17="-","-",'3h OC '!$E$12*('3g CPIH'!U$17/'3g CPIH'!$G$17))</f>
        <v>105.1746873776908</v>
      </c>
      <c r="Z68" s="35" t="str">
        <f>IF('3g CPIH'!V$17="-","-",'3h OC '!$E$12*('3g CPIH'!V$17/'3g CPIH'!$G$17))</f>
        <v>-</v>
      </c>
      <c r="AA68" s="35" t="str">
        <f>IF('3g CPIH'!W$17="-","-",'3h OC '!$E$12*('3g CPIH'!W$17/'3g CPIH'!$G$17))</f>
        <v>-</v>
      </c>
      <c r="AB68" s="35" t="str">
        <f>IF('3g CPIH'!X$17="-","-",'3h OC '!$E$12*('3g CPIH'!X$17/'3g CPIH'!$G$17))</f>
        <v>-</v>
      </c>
      <c r="AC68" s="35" t="str">
        <f>IF('3g CPIH'!Y$17="-","-",'3h OC '!$E$12*('3g CPIH'!Y$17/'3g CPIH'!$G$17))</f>
        <v>-</v>
      </c>
      <c r="AD68" s="25"/>
    </row>
    <row r="69" spans="1:30" s="26" customFormat="1" ht="11.25" x14ac:dyDescent="0.15">
      <c r="A69" s="207"/>
      <c r="B69" s="123" t="s">
        <v>248</v>
      </c>
      <c r="C69" s="123" t="s">
        <v>186</v>
      </c>
      <c r="D69" s="121" t="s">
        <v>133</v>
      </c>
      <c r="E69" s="75"/>
      <c r="F69" s="27"/>
      <c r="G69" s="35" t="s">
        <v>249</v>
      </c>
      <c r="H69" s="35" t="s">
        <v>249</v>
      </c>
      <c r="I69" s="35" t="s">
        <v>249</v>
      </c>
      <c r="J69" s="35" t="s">
        <v>249</v>
      </c>
      <c r="K69" s="35">
        <f>IF('3i SMNCC'!G$51="-","-",'3i SMNCC'!G$51)</f>
        <v>0</v>
      </c>
      <c r="L69" s="35">
        <f>IF('3i SMNCC'!H$51="-","-",'3i SMNCC'!H$51)</f>
        <v>-0.14839729644435984</v>
      </c>
      <c r="M69" s="35">
        <f>IF('3i SMNCC'!I$51="-","-",'3i SMNCC'!I$51)</f>
        <v>1.899695256253338</v>
      </c>
      <c r="N69" s="35">
        <f>IF('3i SMNCC'!J$51="-","-",'3i SMNCC'!J$51)</f>
        <v>12.665365920990935</v>
      </c>
      <c r="O69" s="27"/>
      <c r="P69" s="35">
        <f>IF('3i SMNCC'!L$51="-","-",'3i SMNCC'!L$51)</f>
        <v>12.665365920990935</v>
      </c>
      <c r="Q69" s="35">
        <f>IF('3i SMNCC'!M$51="-","-",'3i SMNCC'!M$51)</f>
        <v>14.640709693750988</v>
      </c>
      <c r="R69" s="35">
        <f>IF('3i SMNCC'!N$51="-","-",'3i SMNCC'!N$51)</f>
        <v>14.927787132222536</v>
      </c>
      <c r="S69" s="35">
        <f>IF('3i SMNCC'!O$51="-","-",'3i SMNCC'!O$51)</f>
        <v>17.170757060355506</v>
      </c>
      <c r="T69" s="35">
        <f>IF('3i SMNCC'!P$51="-","-",'3i SMNCC'!P$51)</f>
        <v>11.164989866554468</v>
      </c>
      <c r="U69" s="35">
        <f>IF('3i SMNCC'!Q$51="-","-",'3i SMNCC'!Q$51)</f>
        <v>10.900121345430581</v>
      </c>
      <c r="V69" s="35">
        <f>IF('3i SMNCC'!R$51="-","-",'3i SMNCC'!R$51)</f>
        <v>7.9767627265742567</v>
      </c>
      <c r="W69" s="35">
        <f>IF('3i SMNCC'!S$51="-","-",'3i SMNCC'!S$51)</f>
        <v>3.3826300925037529</v>
      </c>
      <c r="X69" s="27"/>
      <c r="Y69" s="35">
        <f>IF('3i SMNCC'!U$51="-","-",'3i SMNCC'!U$51)</f>
        <v>3.4563122415280967</v>
      </c>
      <c r="Z69" s="35" t="str">
        <f>IF('3i SMNCC'!V$51="-","-",'3i SMNCC'!V$51)</f>
        <v>-</v>
      </c>
      <c r="AA69" s="35" t="str">
        <f>IF('3i SMNCC'!W$51="-","-",'3i SMNCC'!W$51)</f>
        <v>-</v>
      </c>
      <c r="AB69" s="35" t="str">
        <f>IF('3i SMNCC'!X$51="-","-",'3i SMNCC'!X$51)</f>
        <v>-</v>
      </c>
      <c r="AC69" s="35" t="str">
        <f>IF('3i SMNCC'!Y$51="-","-",'3i SMNCC'!Y$51)</f>
        <v>-</v>
      </c>
      <c r="AD69" s="25"/>
    </row>
    <row r="70" spans="1:30" s="26" customFormat="1" ht="11.25" x14ac:dyDescent="0.15">
      <c r="A70" s="207"/>
      <c r="B70" s="123" t="s">
        <v>248</v>
      </c>
      <c r="C70" s="123" t="s">
        <v>187</v>
      </c>
      <c r="D70" s="121" t="s">
        <v>133</v>
      </c>
      <c r="E70" s="75"/>
      <c r="F70" s="27"/>
      <c r="G70" s="35">
        <f>IF('3g CPIH'!C$17="-","-",'3j PAAC PAP'!$G$22*('3g CPIH'!C$17/'3g CPIH'!$G$17))</f>
        <v>3.1142016634050882</v>
      </c>
      <c r="H70" s="35">
        <f>IF('3g CPIH'!D$17="-","-",'3j PAAC PAP'!$G$22*('3g CPIH'!D$17/'3g CPIH'!$G$17))</f>
        <v>3.1204363013698631</v>
      </c>
      <c r="I70" s="35">
        <f>IF('3g CPIH'!E$17="-","-",'3j PAAC PAP'!$G$22*('3g CPIH'!E$17/'3g CPIH'!$G$17))</f>
        <v>3.129788258317026</v>
      </c>
      <c r="J70" s="35">
        <f>IF('3g CPIH'!F$17="-","-",'3j PAAC PAP'!$G$22*('3g CPIH'!F$17/'3g CPIH'!$G$17))</f>
        <v>3.1484921722113506</v>
      </c>
      <c r="K70" s="35">
        <f>IF('3g CPIH'!G$17="-","-",'3j PAAC PAP'!$G$22*('3g CPIH'!G$17/'3g CPIH'!$G$17))</f>
        <v>3.1859000000000002</v>
      </c>
      <c r="L70" s="35">
        <f>IF('3g CPIH'!H$17="-","-",'3j PAAC PAP'!$G$22*('3g CPIH'!H$17/'3g CPIH'!$G$17))</f>
        <v>3.2264251467710374</v>
      </c>
      <c r="M70" s="35">
        <f>IF('3g CPIH'!I$17="-","-",'3j PAAC PAP'!$G$22*('3g CPIH'!I$17/'3g CPIH'!$G$17))</f>
        <v>3.2731849315068491</v>
      </c>
      <c r="N70" s="35">
        <f>IF('3g CPIH'!J$17="-","-",'3j PAAC PAP'!$G$22*('3g CPIH'!J$17/'3g CPIH'!$G$17))</f>
        <v>3.3012408023483371</v>
      </c>
      <c r="O70" s="27"/>
      <c r="P70" s="35">
        <f>IF('3g CPIH'!L$17="-","-",'3j PAAC PAP'!$G$22*('3g CPIH'!L$17/'3g CPIH'!$G$17))</f>
        <v>3.3012408023483371</v>
      </c>
      <c r="Q70" s="35">
        <f>IF('3g CPIH'!M$17="-","-",'3j PAAC PAP'!$G$22*('3g CPIH'!M$17/'3g CPIH'!$G$17))</f>
        <v>3.3386486301369862</v>
      </c>
      <c r="R70" s="35">
        <f>IF('3g CPIH'!N$17="-","-",'3j PAAC PAP'!$G$22*('3g CPIH'!N$17/'3g CPIH'!$G$17))</f>
        <v>3.3635871819960861</v>
      </c>
      <c r="S70" s="35">
        <f>IF('3g CPIH'!O$17="-","-",'3j PAAC PAP'!$G$22*('3g CPIH'!O$17/'3g CPIH'!$G$17))</f>
        <v>3.3822910958904111</v>
      </c>
      <c r="T70" s="35">
        <f>IF('3g CPIH'!P$17="-","-",'3j PAAC PAP'!$G$22*('3g CPIH'!P$17/'3g CPIH'!$G$17))</f>
        <v>3.3916430528375732</v>
      </c>
      <c r="U70" s="35">
        <f>IF('3g CPIH'!Q$17="-","-",'3j PAAC PAP'!$G$22*('3g CPIH'!Q$17/'3g CPIH'!$G$17))</f>
        <v>3.4103469667318986</v>
      </c>
      <c r="V70" s="35">
        <f>IF('3g CPIH'!R$17="-","-",'3j PAAC PAP'!$G$22*('3g CPIH'!R$17/'3g CPIH'!$G$17))</f>
        <v>3.4726933463796481</v>
      </c>
      <c r="W70" s="35">
        <f>IF('3g CPIH'!S$17="-","-",'3j PAAC PAP'!$G$22*('3g CPIH'!S$17/'3g CPIH'!$G$17))</f>
        <v>3.5755648727984348</v>
      </c>
      <c r="X70" s="27"/>
      <c r="Y70" s="35">
        <f>IF('3g CPIH'!U$17="-","-",'3j PAAC PAP'!$G$22*('3g CPIH'!U$17/'3g CPIH'!$G$17))</f>
        <v>3.7563693737769084</v>
      </c>
      <c r="Z70" s="35" t="str">
        <f>IF('3g CPIH'!V$17="-","-",'3j PAAC PAP'!$G$22*('3g CPIH'!V$17/'3g CPIH'!$G$17))</f>
        <v>-</v>
      </c>
      <c r="AA70" s="35" t="str">
        <f>IF('3g CPIH'!W$17="-","-",'3j PAAC PAP'!$G$22*('3g CPIH'!W$17/'3g CPIH'!$G$17))</f>
        <v>-</v>
      </c>
      <c r="AB70" s="35" t="str">
        <f>IF('3g CPIH'!X$17="-","-",'3j PAAC PAP'!$G$22*('3g CPIH'!X$17/'3g CPIH'!$G$17))</f>
        <v>-</v>
      </c>
      <c r="AC70" s="35" t="str">
        <f>IF('3g CPIH'!Y$17="-","-",'3j PAAC PAP'!$G$22*('3g CPIH'!Y$17/'3g CPIH'!$G$17))</f>
        <v>-</v>
      </c>
      <c r="AD70" s="25"/>
    </row>
    <row r="71" spans="1:30" s="26" customFormat="1" ht="11.25" customHeight="1" x14ac:dyDescent="0.15">
      <c r="A71" s="207"/>
      <c r="B71" s="123" t="s">
        <v>248</v>
      </c>
      <c r="C71" s="123" t="s">
        <v>188</v>
      </c>
      <c r="D71" s="121" t="s">
        <v>133</v>
      </c>
      <c r="E71" s="75"/>
      <c r="F71" s="27"/>
      <c r="G71" s="35">
        <f>IF(G63="-","-",SUM(G63:G69)*'3j PAAC PAP'!$G$40)</f>
        <v>2.0010169002819631</v>
      </c>
      <c r="H71" s="35">
        <f>IF(H63="-","-",SUM(H63:H69)*'3j PAAC PAP'!$G$40)</f>
        <v>1.8375792215795939</v>
      </c>
      <c r="I71" s="35">
        <f>IF(I63="-","-",SUM(I63:I69)*'3j PAAC PAP'!$G$40)</f>
        <v>1.6806404190627675</v>
      </c>
      <c r="J71" s="35">
        <f>IF(J63="-","-",SUM(J63:J69)*'3j PAAC PAP'!$G$40)</f>
        <v>1.6209026970722262</v>
      </c>
      <c r="K71" s="35">
        <f>IF(K63="-","-",SUM(K63:K69)*'3j PAAC PAP'!$G$40)</f>
        <v>1.7821526009021986</v>
      </c>
      <c r="L71" s="35">
        <f>IF(L63="-","-",SUM(L63:L69)*'3j PAAC PAP'!$G$40)</f>
        <v>1.779341906521386</v>
      </c>
      <c r="M71" s="35">
        <f>IF(M63="-","-",SUM(M63:M69)*'3j PAAC PAP'!$G$40)</f>
        <v>1.8849626505174828</v>
      </c>
      <c r="N71" s="35">
        <f>IF(N63="-","-",SUM(N63:N69)*'3j PAAC PAP'!$G$40)</f>
        <v>2.0470967651257372</v>
      </c>
      <c r="O71" s="27"/>
      <c r="P71" s="35">
        <f>IF(P63="-","-",SUM(P63:P69)*'3j PAAC PAP'!$G$40)</f>
        <v>2.0470967651257372</v>
      </c>
      <c r="Q71" s="35">
        <f>IF(Q63="-","-",SUM(Q63:Q69)*'3j PAAC PAP'!$G$40)</f>
        <v>2.2372784968252577</v>
      </c>
      <c r="R71" s="35">
        <f>IF(R63="-","-",SUM(R63:R69)*'3j PAAC PAP'!$G$40)</f>
        <v>2.0324207587150842</v>
      </c>
      <c r="S71" s="35">
        <f>IF(S63="-","-",SUM(S63:S69)*'3j PAAC PAP'!$G$40)</f>
        <v>1.952445920553157</v>
      </c>
      <c r="T71" s="35">
        <f>IF(T63="-","-",SUM(T63:T69)*'3j PAAC PAP'!$G$40)</f>
        <v>1.70442193554093</v>
      </c>
      <c r="U71" s="35">
        <f>IF(U63="-","-",SUM(U63:U69)*'3j PAAC PAP'!$G$40)</f>
        <v>1.8713820630071976</v>
      </c>
      <c r="V71" s="35">
        <f>IF(V63="-","-",SUM(V63:V69)*'3j PAAC PAP'!$G$40)</f>
        <v>2.1957490947713825</v>
      </c>
      <c r="W71" s="35">
        <f>IF(W63="-","-",SUM(W63:W69)*'3j PAAC PAP'!$G$40)</f>
        <v>3.7246026145087714</v>
      </c>
      <c r="X71" s="27"/>
      <c r="Y71" s="35">
        <f>IF(Y63="-","-",SUM(Y63:Y69)*'3j PAAC PAP'!$G$40)</f>
        <v>7.1055822297304445</v>
      </c>
      <c r="Z71" s="35" t="str">
        <f>IF(Z63="-","-",SUM(Z63:Z69)*'3j PAAC PAP'!$G$40)</f>
        <v>-</v>
      </c>
      <c r="AA71" s="35" t="str">
        <f>IF(AA63="-","-",SUM(AA63:AA69)*'3j PAAC PAP'!$G$40)</f>
        <v>-</v>
      </c>
      <c r="AB71" s="35" t="str">
        <f>IF(AB63="-","-",SUM(AB63:AB69)*'3j PAAC PAP'!$G$40)</f>
        <v>-</v>
      </c>
      <c r="AC71" s="35" t="str">
        <f>IF(AC63="-","-",SUM(AC63:AC69)*'3j PAAC PAP'!$G$40)</f>
        <v>-</v>
      </c>
      <c r="AD71" s="25"/>
    </row>
    <row r="72" spans="1:30" s="26" customFormat="1" ht="11.25" customHeight="1" x14ac:dyDescent="0.15">
      <c r="A72" s="207"/>
      <c r="B72" s="123" t="s">
        <v>189</v>
      </c>
      <c r="C72" s="123" t="s">
        <v>250</v>
      </c>
      <c r="D72" s="121" t="s">
        <v>133</v>
      </c>
      <c r="E72" s="75"/>
      <c r="F72" s="27"/>
      <c r="G72" s="35">
        <f>IF(G66="-","-",SUM(G63:G71)*'3k EBIT'!$E$12)</f>
        <v>9.4716701806290526</v>
      </c>
      <c r="H72" s="35">
        <f>IF(H66="-","-",SUM(H63:H71)*'3k EBIT'!$E$12)</f>
        <v>8.703096823742456</v>
      </c>
      <c r="I72" s="35">
        <f>IF(I66="-","-",SUM(I63:I71)*'3k EBIT'!$E$12)</f>
        <v>7.9651499150074532</v>
      </c>
      <c r="J72" s="35">
        <f>IF(J66="-","-",SUM(J63:J71)*'3k EBIT'!$E$12)</f>
        <v>7.6845485943373246</v>
      </c>
      <c r="K72" s="35">
        <f>IF(K66="-","-",SUM(K63:K71)*'3k EBIT'!$E$12)</f>
        <v>8.4436774880641856</v>
      </c>
      <c r="L72" s="35">
        <f>IF(L66="-","-",SUM(L63:L71)*'3k EBIT'!$E$12)</f>
        <v>8.4312428802074439</v>
      </c>
      <c r="M72" s="35">
        <f>IF(M66="-","-",SUM(M63:M71)*'3k EBIT'!$E$12)</f>
        <v>8.9289130665095442</v>
      </c>
      <c r="N72" s="35">
        <f>IF(N66="-","-",SUM(N63:N71)*'3k EBIT'!$E$12)</f>
        <v>9.6920195275099292</v>
      </c>
      <c r="O72" s="27"/>
      <c r="P72" s="35">
        <f>IF(P66="-","-",SUM(P63:P71)*'3k EBIT'!$E$12)</f>
        <v>9.6920195275099292</v>
      </c>
      <c r="Q72" s="35">
        <f>IF(Q66="-","-",SUM(Q63:Q71)*'3k EBIT'!$E$12)</f>
        <v>10.587223075703008</v>
      </c>
      <c r="R72" s="35">
        <f>IF(R66="-","-",SUM(R63:R71)*'3k EBIT'!$E$12)</f>
        <v>9.6242016000045822</v>
      </c>
      <c r="S72" s="35">
        <f>IF(S66="-","-",SUM(S63:S71)*'3k EBIT'!$E$12)</f>
        <v>9.2484193387167153</v>
      </c>
      <c r="T72" s="35">
        <f>IF(T66="-","-",SUM(T63:T71)*'3k EBIT'!$E$12)</f>
        <v>8.0820727868295545</v>
      </c>
      <c r="U72" s="35">
        <f>IF(U66="-","-",SUM(U63:U71)*'3k EBIT'!$E$12)</f>
        <v>8.8676962367532841</v>
      </c>
      <c r="V72" s="35">
        <f>IF(V66="-","-",SUM(V63:V71)*'3k EBIT'!$E$12)</f>
        <v>10.394494607839182</v>
      </c>
      <c r="W72" s="35">
        <f>IF(W66="-","-",SUM(W63:W71)*'3k EBIT'!$E$12)</f>
        <v>17.587122035141054</v>
      </c>
      <c r="X72" s="27"/>
      <c r="Y72" s="35">
        <f>IF(Y66="-","-",SUM(Y63:Y71)*'3k EBIT'!$E$12)</f>
        <v>33.492337186859693</v>
      </c>
      <c r="Z72" s="35" t="str">
        <f>IF(Z66="-","-",SUM(Z63:Z71)*'3k EBIT'!$E$12)</f>
        <v>-</v>
      </c>
      <c r="AA72" s="35" t="str">
        <f>IF(AA66="-","-",SUM(AA63:AA71)*'3k EBIT'!$E$12)</f>
        <v>-</v>
      </c>
      <c r="AB72" s="35" t="str">
        <f>IF(AB66="-","-",SUM(AB63:AB71)*'3k EBIT'!$E$12)</f>
        <v>-</v>
      </c>
      <c r="AC72" s="35" t="str">
        <f>IF(AC66="-","-",SUM(AC63:AC71)*'3k EBIT'!$E$12)</f>
        <v>-</v>
      </c>
      <c r="AD72" s="25"/>
    </row>
    <row r="73" spans="1:30" s="26" customFormat="1" ht="11.25" customHeight="1" x14ac:dyDescent="0.15">
      <c r="A73" s="207"/>
      <c r="B73" s="123" t="s">
        <v>251</v>
      </c>
      <c r="C73" s="158" t="s">
        <v>252</v>
      </c>
      <c r="D73" s="121" t="s">
        <v>133</v>
      </c>
      <c r="E73" s="116"/>
      <c r="F73" s="27"/>
      <c r="G73" s="35">
        <f>IF(G68="-","-",SUM(G63:G66,G68:G72)*'3l HAP'!$E$13)</f>
        <v>5.5175746719337555</v>
      </c>
      <c r="H73" s="35">
        <f>IF(H68="-","-",SUM(H63:H66,H68:H72)*'3l HAP'!$E$13)</f>
        <v>4.9270853882403651</v>
      </c>
      <c r="I73" s="35">
        <f>IF(I68="-","-",SUM(I63:I66,I68:I72)*'3l HAP'!$E$13)</f>
        <v>4.3601520625573835</v>
      </c>
      <c r="J73" s="35">
        <f>IF(J68="-","-",SUM(J63:J66,J68:J72)*'3l HAP'!$E$13)</f>
        <v>4.1490217495659278</v>
      </c>
      <c r="K73" s="35">
        <f>IF(K68="-","-",SUM(K63:K66,K68:K72)*'3l HAP'!$E$13)</f>
        <v>4.7212851340296051</v>
      </c>
      <c r="L73" s="35">
        <f>IF(L68="-","-",SUM(L63:L66,L68:L72)*'3l HAP'!$E$13)</f>
        <v>4.7113519069536531</v>
      </c>
      <c r="M73" s="35">
        <f>IF(M68="-","-",SUM(M63:M66,M68:M72)*'3l HAP'!$E$13)</f>
        <v>5.0402395366726322</v>
      </c>
      <c r="N73" s="35">
        <f>IF(N68="-","-",SUM(N63:N66,N68:N72)*'3l HAP'!$E$13)</f>
        <v>5.6272189152298466</v>
      </c>
      <c r="O73" s="27"/>
      <c r="P73" s="35">
        <f>IF(P68="-","-",SUM(P63:P66,P68:P72)*'3l HAP'!$E$13)</f>
        <v>5.6272189152298466</v>
      </c>
      <c r="Q73" s="35">
        <f>IF(Q68="-","-",SUM(Q63:Q66,Q68:Q72)*'3l HAP'!$E$13)</f>
        <v>6.2512087127640479</v>
      </c>
      <c r="R73" s="35">
        <f>IF(R68="-","-",SUM(R63:R66,R68:R72)*'3l HAP'!$E$13)</f>
        <v>5.5156255482573586</v>
      </c>
      <c r="S73" s="35">
        <f>IF(S68="-","-",SUM(S63:S66,S68:S72)*'3l HAP'!$E$13)</f>
        <v>5.2419390292064811</v>
      </c>
      <c r="T73" s="35">
        <f>IF(T68="-","-",SUM(T63:T66,T68:T72)*'3l HAP'!$E$13)</f>
        <v>4.382180926285586</v>
      </c>
      <c r="U73" s="35">
        <f>IF(U68="-","-",SUM(U63:U66,U68:U72)*'3l HAP'!$E$13)</f>
        <v>5.0552533670633331</v>
      </c>
      <c r="V73" s="35">
        <f>IF(V68="-","-",SUM(V63:V66,V68:V72)*'3l HAP'!$E$13)</f>
        <v>6.2380964747448386</v>
      </c>
      <c r="W73" s="35">
        <f>IF(W68="-","-",SUM(W63:W66,W68:W72)*'3l HAP'!$E$13)</f>
        <v>10.959653414129878</v>
      </c>
      <c r="X73" s="27"/>
      <c r="Y73" s="35">
        <f>IF(Y68="-","-",SUM(Y63:Y66,Y68:Y72)*'3l HAP'!$E$13)</f>
        <v>23.278335390560439</v>
      </c>
      <c r="Z73" s="35" t="str">
        <f>IF(Z68="-","-",SUM(Z63:Z66,Z68:Z72)*'3l HAP'!$E$13)</f>
        <v>-</v>
      </c>
      <c r="AA73" s="35" t="str">
        <f>IF(AA68="-","-",SUM(AA63:AA66,AA68:AA72)*'3l HAP'!$E$13)</f>
        <v>-</v>
      </c>
      <c r="AB73" s="35" t="str">
        <f>IF(AB68="-","-",SUM(AB63:AB66,AB68:AB72)*'3l HAP'!$E$13)</f>
        <v>-</v>
      </c>
      <c r="AC73" s="35" t="str">
        <f>IF(AC68="-","-",SUM(AC63:AC66,AC68:AC72)*'3l HAP'!$E$13)</f>
        <v>-</v>
      </c>
      <c r="AD73" s="25"/>
    </row>
    <row r="74" spans="1:30" s="26" customFormat="1" ht="11.25" customHeight="1" x14ac:dyDescent="0.15">
      <c r="A74" s="207"/>
      <c r="B74" s="123" t="s">
        <v>253</v>
      </c>
      <c r="C74" s="123" t="str">
        <f>B74&amp;"_"&amp;D74</f>
        <v>Total_Midlands</v>
      </c>
      <c r="D74" s="121" t="s">
        <v>133</v>
      </c>
      <c r="E74" s="75"/>
      <c r="F74" s="27"/>
      <c r="G74" s="35">
        <f t="shared" ref="G74:N74" si="12">IF(G63="-","-",SUM(G63:G73))</f>
        <v>504.02632563679725</v>
      </c>
      <c r="H74" s="35">
        <f t="shared" si="12"/>
        <v>462.98462375176268</v>
      </c>
      <c r="I74" s="35">
        <f t="shared" si="12"/>
        <v>423.57839548269976</v>
      </c>
      <c r="J74" s="35">
        <f t="shared" si="12"/>
        <v>408.59878070828393</v>
      </c>
      <c r="K74" s="35">
        <f t="shared" si="12"/>
        <v>449.12517989100047</v>
      </c>
      <c r="L74" s="35">
        <f t="shared" si="12"/>
        <v>448.46079388915632</v>
      </c>
      <c r="M74" s="35">
        <f t="shared" si="12"/>
        <v>474.98283839983361</v>
      </c>
      <c r="N74" s="35">
        <f t="shared" si="12"/>
        <v>515.73329913614793</v>
      </c>
      <c r="O74" s="27"/>
      <c r="P74" s="35">
        <f t="shared" ref="P74:W74" si="13">IF(P63="-","-",SUM(P63:P73))</f>
        <v>515.73329913614793</v>
      </c>
      <c r="Q74" s="35">
        <f t="shared" si="13"/>
        <v>563.47324569300076</v>
      </c>
      <c r="R74" s="35">
        <f t="shared" si="13"/>
        <v>512.05234263796569</v>
      </c>
      <c r="S74" s="35">
        <f t="shared" si="13"/>
        <v>492.00065053627901</v>
      </c>
      <c r="T74" s="35">
        <f t="shared" si="13"/>
        <v>429.75425716362912</v>
      </c>
      <c r="U74" s="35">
        <f t="shared" si="13"/>
        <v>471.77591515282961</v>
      </c>
      <c r="V74" s="35">
        <f t="shared" si="13"/>
        <v>553.31653407304157</v>
      </c>
      <c r="W74" s="35">
        <f t="shared" si="13"/>
        <v>936.5972729266075</v>
      </c>
      <c r="X74" s="27"/>
      <c r="Y74" s="35">
        <f t="shared" ref="Y74:AC74" si="14">IF(Y63="-","-",SUM(Y63:Y73))</f>
        <v>1786.0321960625345</v>
      </c>
      <c r="Z74" s="35" t="str">
        <f t="shared" si="14"/>
        <v>-</v>
      </c>
      <c r="AA74" s="35" t="str">
        <f t="shared" si="14"/>
        <v>-</v>
      </c>
      <c r="AB74" s="35" t="str">
        <f t="shared" si="14"/>
        <v>-</v>
      </c>
      <c r="AC74" s="35" t="str">
        <f t="shared" si="14"/>
        <v>-</v>
      </c>
      <c r="AD74" s="25"/>
    </row>
    <row r="75" spans="1:30" s="26" customFormat="1" ht="11.25" customHeight="1" x14ac:dyDescent="0.15">
      <c r="A75" s="207"/>
      <c r="B75" s="120" t="s">
        <v>244</v>
      </c>
      <c r="C75" s="120" t="s">
        <v>180</v>
      </c>
      <c r="D75" s="122" t="s">
        <v>123</v>
      </c>
      <c r="E75" s="119"/>
      <c r="F75" s="27"/>
      <c r="G75" s="117">
        <f>IF('3a DF'!H$147="-","-",'3a DF'!H$147)</f>
        <v>253.15</v>
      </c>
      <c r="H75" s="117">
        <f>IF('3a DF'!I$147="-","-",'3a DF'!I$147)</f>
        <v>213.57</v>
      </c>
      <c r="I75" s="117">
        <f>IF('3a DF'!J$147="-","-",'3a DF'!J$147)</f>
        <v>174.75</v>
      </c>
      <c r="J75" s="117">
        <f>IF('3a DF'!K$147="-","-",'3a DF'!K$147)</f>
        <v>160.27000000000001</v>
      </c>
      <c r="K75" s="117">
        <f>IF('3a DF'!L$147="-","-",'3a DF'!L$147)</f>
        <v>200.75</v>
      </c>
      <c r="L75" s="117">
        <f>IF('3a DF'!M$147="-","-",'3a DF'!M$147)</f>
        <v>199.06</v>
      </c>
      <c r="M75" s="117">
        <f>IF('3a DF'!N$147="-","-",'3a DF'!N$147)</f>
        <v>215.77</v>
      </c>
      <c r="N75" s="117">
        <f>IF('3a DF'!O$147="-","-",'3a DF'!O$147)</f>
        <v>243.36</v>
      </c>
      <c r="O75" s="27"/>
      <c r="P75" s="117">
        <f>IF('3a DF'!Q$147="-","-",'3a DF'!Q$147)</f>
        <v>243.36</v>
      </c>
      <c r="Q75" s="117">
        <f>IF('3a DF'!R$147="-","-",'3a DF'!R$147)</f>
        <v>281.18</v>
      </c>
      <c r="R75" s="117">
        <f>IF('3a DF'!S$147="-","-",'3a DF'!S$147)</f>
        <v>230.78</v>
      </c>
      <c r="S75" s="117">
        <f>IF('3a DF'!T$147="-","-",'3a DF'!T$147)</f>
        <v>206.32</v>
      </c>
      <c r="T75" s="117">
        <f>IF('3a DF'!U$147="-","-",'3a DF'!U$147)</f>
        <v>145.13</v>
      </c>
      <c r="U75" s="117">
        <f>IF('3a DF'!V$147="-","-",'3a DF'!V$147)</f>
        <v>187.07</v>
      </c>
      <c r="V75" s="117">
        <f>IF('3a DF'!W$147="-","-",'3a DF'!W$147)</f>
        <v>276.51</v>
      </c>
      <c r="W75" s="117">
        <f>IF('3a DF'!X$147="-","-",'3a DF'!X$147)</f>
        <v>586.80999999999995</v>
      </c>
      <c r="X75" s="27"/>
      <c r="Y75" s="117">
        <f>IF('3a DF'!Z$147="-","-",'3a DF'!Z$147)</f>
        <v>1376.8009245311077</v>
      </c>
      <c r="Z75" s="117" t="str">
        <f>IF('3a DF'!AA$147="-","-",'3a DF'!AA$147)</f>
        <v>-</v>
      </c>
      <c r="AA75" s="117" t="str">
        <f>IF('3a DF'!AB$147="-","-",'3a DF'!AB$147)</f>
        <v>-</v>
      </c>
      <c r="AB75" s="117" t="str">
        <f>IF('3a DF'!AC$147="-","-",'3a DF'!AC$147)</f>
        <v>-</v>
      </c>
      <c r="AC75" s="117" t="str">
        <f>IF('3a DF'!AD$147="-","-",'3a DF'!AD$147)</f>
        <v>-</v>
      </c>
      <c r="AD75" s="25"/>
    </row>
    <row r="76" spans="1:30" s="26" customFormat="1" ht="11.25" customHeight="1" x14ac:dyDescent="0.15">
      <c r="A76" s="207"/>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x14ac:dyDescent="0.15">
      <c r="A77" s="207"/>
      <c r="B77" s="120" t="s">
        <v>245</v>
      </c>
      <c r="C77" s="120" t="s">
        <v>182</v>
      </c>
      <c r="D77" s="122" t="s">
        <v>123</v>
      </c>
      <c r="E77" s="119"/>
      <c r="F77" s="27"/>
      <c r="G77" s="117" t="str">
        <f>IF('3c AA'!J228="-","-",'3c AA'!J228)</f>
        <v>-</v>
      </c>
      <c r="H77" s="117" t="str">
        <f>IF('3c AA'!K228="-","-",'3c AA'!K228)</f>
        <v>-</v>
      </c>
      <c r="I77" s="117" t="str">
        <f>IF('3c AA'!L228="-","-",'3c AA'!L228)</f>
        <v>-</v>
      </c>
      <c r="J77" s="117" t="str">
        <f>IF('3c AA'!M228="-","-",'3c AA'!M228)</f>
        <v>-</v>
      </c>
      <c r="K77" s="117" t="str">
        <f>IF('3c AA'!N228="-","-",'3c AA'!N228)</f>
        <v>-</v>
      </c>
      <c r="L77" s="117" t="str">
        <f>IF('3c AA'!O228="-","-",'3c AA'!O228)</f>
        <v>-</v>
      </c>
      <c r="M77" s="117" t="str">
        <f>IF('3c AA'!P228="-","-",'3c AA'!P228)</f>
        <v>-</v>
      </c>
      <c r="N77" s="117" t="str">
        <f>IF('3c AA'!Q228="-","-",'3c AA'!Q228)</f>
        <v>-</v>
      </c>
      <c r="O77" s="27"/>
      <c r="P77" s="117" t="str">
        <f>IF('3c AA'!S228="-","-",'3c AA'!S228)</f>
        <v>-</v>
      </c>
      <c r="Q77" s="117" t="str">
        <f>IF('3c AA'!T228="-","-",'3c AA'!T228)</f>
        <v>-</v>
      </c>
      <c r="R77" s="117" t="str">
        <f>IF('3c AA'!U228="-","-",'3c AA'!U228)</f>
        <v>-</v>
      </c>
      <c r="S77" s="117" t="str">
        <f>IF('3c AA'!V228="-","-",'3c AA'!V228)</f>
        <v>-</v>
      </c>
      <c r="T77" s="117">
        <f>IF('3c AA'!W228="-","-",'3c AA'!W228)</f>
        <v>10.705717509101307</v>
      </c>
      <c r="U77" s="117">
        <f>IF('3c AA'!X228="-","-",'3c AA'!X228)</f>
        <v>13.71215092385904</v>
      </c>
      <c r="V77" s="117">
        <f>IF('3c AA'!Y228="-","-",'3c AA'!Y228)</f>
        <v>4.43</v>
      </c>
      <c r="W77" s="117" t="str">
        <f>IF('3c AA'!Z228="-","-",'3c AA'!Z228)</f>
        <v>-</v>
      </c>
      <c r="X77" s="27"/>
      <c r="Y77" s="117">
        <f>IF('3c AA'!AB228="-","-",'3c AA'!AB228)</f>
        <v>26.679544917909343</v>
      </c>
      <c r="Z77" s="117" t="str">
        <f>IF('3c AA'!AC228="-","-",'3c AA'!AC228)</f>
        <v>-</v>
      </c>
      <c r="AA77" s="117" t="str">
        <f>IF('3c AA'!AD228="-","-",'3c AA'!AD228)</f>
        <v>-</v>
      </c>
      <c r="AB77" s="117" t="str">
        <f>IF('3c AA'!AE228="-","-",'3c AA'!AE228)</f>
        <v>-</v>
      </c>
      <c r="AC77" s="117" t="str">
        <f>IF('3c AA'!AF228="-","-",'3c AA'!AF228)</f>
        <v>-</v>
      </c>
      <c r="AD77" s="25"/>
    </row>
    <row r="78" spans="1:30" s="26" customFormat="1" ht="11.25" x14ac:dyDescent="0.15">
      <c r="A78" s="207"/>
      <c r="B78" s="120" t="s">
        <v>246</v>
      </c>
      <c r="C78" s="120" t="s">
        <v>183</v>
      </c>
      <c r="D78" s="122" t="s">
        <v>123</v>
      </c>
      <c r="E78" s="119"/>
      <c r="F78" s="27"/>
      <c r="G78" s="117">
        <f>IF('3d PC'!G$43="-","-",'3d PC'!G$43)</f>
        <v>21.926269106402124</v>
      </c>
      <c r="H78" s="117">
        <f>IF('3d PC'!H$43="-","-",'3d PC'!H$43)</f>
        <v>21.926269106402124</v>
      </c>
      <c r="I78" s="117">
        <f>IF('3d PC'!I$43="-","-",'3d PC'!I$43)</f>
        <v>22.64764819235609</v>
      </c>
      <c r="J78" s="117">
        <f>IF('3d PC'!J$43="-","-",'3d PC'!J$43)</f>
        <v>22.505107470829557</v>
      </c>
      <c r="K78" s="117">
        <f>IF('3d PC'!K$43="-","-",'3d PC'!K$43)</f>
        <v>19.106297226763825</v>
      </c>
      <c r="L78" s="117">
        <f>IF('3d PC'!L$43="-","-",'3d PC'!L$43)</f>
        <v>19.106297226763825</v>
      </c>
      <c r="M78" s="117">
        <f>IF('3d PC'!M$43="-","-",'3d PC'!M$43)</f>
        <v>20.852393125569616</v>
      </c>
      <c r="N78" s="117">
        <f>IF('3d PC'!N$43="-","-",'3d PC'!N$43)</f>
        <v>20.849370287873604</v>
      </c>
      <c r="O78" s="27"/>
      <c r="P78" s="117">
        <f>IF('3d PC'!P$43="-","-",'3d PC'!P$43)</f>
        <v>20.849370287873604</v>
      </c>
      <c r="Q78" s="117">
        <f>IF('3d PC'!Q$43="-","-",'3d PC'!Q$43)</f>
        <v>21.503193401206047</v>
      </c>
      <c r="R78" s="117">
        <f>IF('3d PC'!R$43="-","-",'3d PC'!R$43)</f>
        <v>21.819481548965161</v>
      </c>
      <c r="S78" s="117">
        <f>IF('3d PC'!S$43="-","-",'3d PC'!S$43)</f>
        <v>25.256715910577427</v>
      </c>
      <c r="T78" s="117">
        <f>IF('3d PC'!T$43="-","-",'3d PC'!T$43)</f>
        <v>24.167303215101221</v>
      </c>
      <c r="U78" s="117">
        <f>IF('3d PC'!U$43="-","-",'3d PC'!U$43)</f>
        <v>23.962512789411701</v>
      </c>
      <c r="V78" s="117">
        <f>IF('3d PC'!V$43="-","-",'3d PC'!V$43)</f>
        <v>23.858648398084732</v>
      </c>
      <c r="W78" s="117">
        <f>IF('3d PC'!W$43="-","-",'3d PC'!W$43)</f>
        <v>33.366817904048837</v>
      </c>
      <c r="X78" s="27"/>
      <c r="Y78" s="117">
        <f>IF('3d PC'!Y$43="-","-",'3d PC'!Y$43)</f>
        <v>33.475871166766694</v>
      </c>
      <c r="Z78" s="117" t="str">
        <f>IF('3d PC'!Z$43="-","-",'3d PC'!Z$43)</f>
        <v>-</v>
      </c>
      <c r="AA78" s="117" t="str">
        <f>IF('3d PC'!AA$43="-","-",'3d PC'!AA$43)</f>
        <v>-</v>
      </c>
      <c r="AB78" s="117" t="str">
        <f>IF('3d PC'!AB$43="-","-",'3d PC'!AB$43)</f>
        <v>-</v>
      </c>
      <c r="AC78" s="117" t="str">
        <f>IF('3d PC'!AC$43="-","-",'3d PC'!AC$43)</f>
        <v>-</v>
      </c>
      <c r="AD78" s="25"/>
    </row>
    <row r="79" spans="1:30" s="26" customFormat="1" ht="11.25" x14ac:dyDescent="0.15">
      <c r="A79" s="207"/>
      <c r="B79" s="120" t="s">
        <v>247</v>
      </c>
      <c r="C79" s="120" t="s">
        <v>184</v>
      </c>
      <c r="D79" s="122" t="s">
        <v>123</v>
      </c>
      <c r="E79" s="119"/>
      <c r="F79" s="27"/>
      <c r="G79" s="117">
        <f>IF('3f NC-Gas'!F50="-","-",'3f NC-Gas'!F50)</f>
        <v>123.21530141639572</v>
      </c>
      <c r="H79" s="117">
        <f>IF('3f NC-Gas'!G50="-","-",'3f NC-Gas'!G50)</f>
        <v>123.09530141639571</v>
      </c>
      <c r="I79" s="117">
        <f>IF('3f NC-Gas'!H50="-","-",'3f NC-Gas'!H50)</f>
        <v>118.32634141586192</v>
      </c>
      <c r="J79" s="117">
        <f>IF('3f NC-Gas'!I50="-","-",'3f NC-Gas'!I50)</f>
        <v>117.97834141586192</v>
      </c>
      <c r="K79" s="117">
        <f>IF('3f NC-Gas'!J50="-","-",'3f NC-Gas'!J50)</f>
        <v>115.52791571060008</v>
      </c>
      <c r="L79" s="117">
        <f>IF('3f NC-Gas'!K50="-","-",'3f NC-Gas'!K50)</f>
        <v>115.55191571060008</v>
      </c>
      <c r="M79" s="117">
        <f>IF('3f NC-Gas'!L50="-","-",'3f NC-Gas'!L50)</f>
        <v>114.00248669728555</v>
      </c>
      <c r="N79" s="117">
        <f>IF('3f NC-Gas'!M50="-","-",'3f NC-Gas'!M50)</f>
        <v>114.07448669728555</v>
      </c>
      <c r="O79" s="27"/>
      <c r="P79" s="117">
        <f>IF('3f NC-Gas'!O50="-","-",'3f NC-Gas'!O50)</f>
        <v>114.07448669728555</v>
      </c>
      <c r="Q79" s="117">
        <f>IF('3f NC-Gas'!P50="-","-",'3f NC-Gas'!P50)</f>
        <v>122.66333492872354</v>
      </c>
      <c r="R79" s="117">
        <f>IF('3f NC-Gas'!Q50="-","-",'3f NC-Gas'!Q50)</f>
        <v>122.21933492872355</v>
      </c>
      <c r="S79" s="117">
        <f>IF('3f NC-Gas'!R50="-","-",'3f NC-Gas'!R50)</f>
        <v>122.61854888546891</v>
      </c>
      <c r="T79" s="117">
        <f>IF('3f NC-Gas'!S50="-","-",'3f NC-Gas'!S50)</f>
        <v>119.95454888546891</v>
      </c>
      <c r="U79" s="117">
        <f>IF('3f NC-Gas'!T50="-","-",'3f NC-Gas'!T50)</f>
        <v>111.15514265073047</v>
      </c>
      <c r="V79" s="117">
        <f>IF('3f NC-Gas'!U50="-","-",'3f NC-Gas'!U50)</f>
        <v>110.72314265073047</v>
      </c>
      <c r="W79" s="117">
        <f>IF('3f NC-Gas'!V50="-","-",'3f NC-Gas'!V50)</f>
        <v>161.30736867056936</v>
      </c>
      <c r="X79" s="27"/>
      <c r="Y79" s="117">
        <f>IF('3f NC-Gas'!X50="-","-",'3f NC-Gas'!X50)</f>
        <v>157.85296844470182</v>
      </c>
      <c r="Z79" s="117" t="str">
        <f>IF('3f NC-Gas'!Y50="-","-",'3f NC-Gas'!Y50)</f>
        <v>-</v>
      </c>
      <c r="AA79" s="117" t="str">
        <f>IF('3f NC-Gas'!Z50="-","-",'3f NC-Gas'!Z50)</f>
        <v>-</v>
      </c>
      <c r="AB79" s="117" t="str">
        <f>IF('3f NC-Gas'!AA50="-","-",'3f NC-Gas'!AA50)</f>
        <v>-</v>
      </c>
      <c r="AC79" s="117" t="str">
        <f>IF('3f NC-Gas'!AB50="-","-",'3f NC-Gas'!AB50)</f>
        <v>-</v>
      </c>
      <c r="AD79" s="25"/>
    </row>
    <row r="80" spans="1:30" s="26" customFormat="1" ht="11.25" x14ac:dyDescent="0.15">
      <c r="A80" s="207"/>
      <c r="B80" s="120" t="s">
        <v>248</v>
      </c>
      <c r="C80" s="120" t="s">
        <v>185</v>
      </c>
      <c r="D80" s="122" t="s">
        <v>123</v>
      </c>
      <c r="E80" s="119"/>
      <c r="F80" s="27"/>
      <c r="G80" s="117">
        <f>IF('3g CPIH'!C$17="-","-",'3h OC '!$E$12*('3g CPIH'!C$17/'3g CPIH'!$G$17))</f>
        <v>87.194616340508801</v>
      </c>
      <c r="H80" s="117">
        <f>IF('3g CPIH'!D$17="-","-",'3h OC '!$E$12*('3g CPIH'!D$17/'3g CPIH'!$G$17))</f>
        <v>87.369180136986301</v>
      </c>
      <c r="I80" s="117">
        <f>IF('3g CPIH'!E$17="-","-",'3h OC '!$E$12*('3g CPIH'!E$17/'3g CPIH'!$G$17))</f>
        <v>87.631025831702544</v>
      </c>
      <c r="J80" s="117">
        <f>IF('3g CPIH'!F$17="-","-",'3h OC '!$E$12*('3g CPIH'!F$17/'3g CPIH'!$G$17))</f>
        <v>88.15471722113503</v>
      </c>
      <c r="K80" s="117">
        <f>IF('3g CPIH'!G$17="-","-",'3h OC '!$E$12*('3g CPIH'!G$17/'3g CPIH'!$G$17))</f>
        <v>89.202100000000002</v>
      </c>
      <c r="L80" s="117">
        <f>IF('3g CPIH'!H$17="-","-",'3h OC '!$E$12*('3g CPIH'!H$17/'3g CPIH'!$G$17))</f>
        <v>90.33676467710373</v>
      </c>
      <c r="M80" s="117">
        <f>IF('3g CPIH'!I$17="-","-",'3h OC '!$E$12*('3g CPIH'!I$17/'3g CPIH'!$G$17))</f>
        <v>91.645993150684916</v>
      </c>
      <c r="N80" s="117">
        <f>IF('3g CPIH'!J$17="-","-",'3h OC '!$E$12*('3g CPIH'!J$17/'3g CPIH'!$G$17))</f>
        <v>92.431530234833673</v>
      </c>
      <c r="O80" s="27"/>
      <c r="P80" s="117">
        <f>IF('3g CPIH'!L$17="-","-",'3h OC '!$E$12*('3g CPIH'!L$17/'3g CPIH'!$G$17))</f>
        <v>92.431530234833673</v>
      </c>
      <c r="Q80" s="117">
        <f>IF('3g CPIH'!M$17="-","-",'3h OC '!$E$12*('3g CPIH'!M$17/'3g CPIH'!$G$17))</f>
        <v>93.47891301369863</v>
      </c>
      <c r="R80" s="117">
        <f>IF('3g CPIH'!N$17="-","-",'3h OC '!$E$12*('3g CPIH'!N$17/'3g CPIH'!$G$17))</f>
        <v>94.177168199608616</v>
      </c>
      <c r="S80" s="117">
        <f>IF('3g CPIH'!O$17="-","-",'3h OC '!$E$12*('3g CPIH'!O$17/'3g CPIH'!$G$17))</f>
        <v>94.700859589041102</v>
      </c>
      <c r="T80" s="117">
        <f>IF('3g CPIH'!P$17="-","-",'3h OC '!$E$12*('3g CPIH'!P$17/'3g CPIH'!$G$17))</f>
        <v>94.96270528375733</v>
      </c>
      <c r="U80" s="117">
        <f>IF('3g CPIH'!Q$17="-","-",'3h OC '!$E$12*('3g CPIH'!Q$17/'3g CPIH'!$G$17))</f>
        <v>95.48639667318983</v>
      </c>
      <c r="V80" s="117">
        <f>IF('3g CPIH'!R$17="-","-",'3h OC '!$E$12*('3g CPIH'!R$17/'3g CPIH'!$G$17))</f>
        <v>97.232034637964787</v>
      </c>
      <c r="W80" s="117">
        <f>IF('3g CPIH'!S$17="-","-",'3h OC '!$E$12*('3g CPIH'!S$17/'3g CPIH'!$G$17))</f>
        <v>100.11233727984346</v>
      </c>
      <c r="X80" s="27"/>
      <c r="Y80" s="117">
        <f>IF('3g CPIH'!U$17="-","-",'3h OC '!$E$12*('3g CPIH'!U$17/'3g CPIH'!$G$17))</f>
        <v>105.1746873776908</v>
      </c>
      <c r="Z80" s="117" t="str">
        <f>IF('3g CPIH'!V$17="-","-",'3h OC '!$E$12*('3g CPIH'!V$17/'3g CPIH'!$G$17))</f>
        <v>-</v>
      </c>
      <c r="AA80" s="117" t="str">
        <f>IF('3g CPIH'!W$17="-","-",'3h OC '!$E$12*('3g CPIH'!W$17/'3g CPIH'!$G$17))</f>
        <v>-</v>
      </c>
      <c r="AB80" s="117" t="str">
        <f>IF('3g CPIH'!X$17="-","-",'3h OC '!$E$12*('3g CPIH'!X$17/'3g CPIH'!$G$17))</f>
        <v>-</v>
      </c>
      <c r="AC80" s="117" t="str">
        <f>IF('3g CPIH'!Y$17="-","-",'3h OC '!$E$12*('3g CPIH'!Y$17/'3g CPIH'!$G$17))</f>
        <v>-</v>
      </c>
      <c r="AD80" s="25"/>
    </row>
    <row r="81" spans="1:30" s="26" customFormat="1" ht="11.25" x14ac:dyDescent="0.15">
      <c r="A81" s="207"/>
      <c r="B81" s="120" t="s">
        <v>248</v>
      </c>
      <c r="C81" s="120" t="s">
        <v>186</v>
      </c>
      <c r="D81" s="122" t="s">
        <v>123</v>
      </c>
      <c r="E81" s="119"/>
      <c r="F81" s="27"/>
      <c r="G81" s="117" t="s">
        <v>249</v>
      </c>
      <c r="H81" s="117" t="s">
        <v>249</v>
      </c>
      <c r="I81" s="117" t="s">
        <v>249</v>
      </c>
      <c r="J81" s="117" t="s">
        <v>249</v>
      </c>
      <c r="K81" s="117">
        <f>IF('3i SMNCC'!G$51="-","-",'3i SMNCC'!G$51)</f>
        <v>0</v>
      </c>
      <c r="L81" s="117">
        <f>IF('3i SMNCC'!H$51="-","-",'3i SMNCC'!H$51)</f>
        <v>-0.14839729644435984</v>
      </c>
      <c r="M81" s="117">
        <f>IF('3i SMNCC'!I$51="-","-",'3i SMNCC'!I$51)</f>
        <v>1.899695256253338</v>
      </c>
      <c r="N81" s="117">
        <f>IF('3i SMNCC'!J$51="-","-",'3i SMNCC'!J$51)</f>
        <v>12.665365920990935</v>
      </c>
      <c r="O81" s="27"/>
      <c r="P81" s="117">
        <f>IF('3i SMNCC'!L$51="-","-",'3i SMNCC'!L$51)</f>
        <v>12.665365920990935</v>
      </c>
      <c r="Q81" s="117">
        <f>IF('3i SMNCC'!M$51="-","-",'3i SMNCC'!M$51)</f>
        <v>14.640709693750988</v>
      </c>
      <c r="R81" s="117">
        <f>IF('3i SMNCC'!N$51="-","-",'3i SMNCC'!N$51)</f>
        <v>14.927787132222536</v>
      </c>
      <c r="S81" s="117">
        <f>IF('3i SMNCC'!O$51="-","-",'3i SMNCC'!O$51)</f>
        <v>17.170757060355506</v>
      </c>
      <c r="T81" s="117">
        <f>IF('3i SMNCC'!P$51="-","-",'3i SMNCC'!P$51)</f>
        <v>11.164989866554468</v>
      </c>
      <c r="U81" s="117">
        <f>IF('3i SMNCC'!Q$51="-","-",'3i SMNCC'!Q$51)</f>
        <v>10.900121345430581</v>
      </c>
      <c r="V81" s="117">
        <f>IF('3i SMNCC'!R$51="-","-",'3i SMNCC'!R$51)</f>
        <v>7.9767627265742567</v>
      </c>
      <c r="W81" s="117">
        <f>IF('3i SMNCC'!S$51="-","-",'3i SMNCC'!S$51)</f>
        <v>3.3826300925037529</v>
      </c>
      <c r="X81" s="27"/>
      <c r="Y81" s="117">
        <f>IF('3i SMNCC'!U$51="-","-",'3i SMNCC'!U$51)</f>
        <v>3.4563122415280967</v>
      </c>
      <c r="Z81" s="117" t="str">
        <f>IF('3i SMNCC'!V$51="-","-",'3i SMNCC'!V$51)</f>
        <v>-</v>
      </c>
      <c r="AA81" s="117" t="str">
        <f>IF('3i SMNCC'!W$51="-","-",'3i SMNCC'!W$51)</f>
        <v>-</v>
      </c>
      <c r="AB81" s="117" t="str">
        <f>IF('3i SMNCC'!X$51="-","-",'3i SMNCC'!X$51)</f>
        <v>-</v>
      </c>
      <c r="AC81" s="117" t="str">
        <f>IF('3i SMNCC'!Y$51="-","-",'3i SMNCC'!Y$51)</f>
        <v>-</v>
      </c>
      <c r="AD81" s="25"/>
    </row>
    <row r="82" spans="1:30" s="26" customFormat="1" ht="11.25" customHeight="1" x14ac:dyDescent="0.15">
      <c r="A82" s="207"/>
      <c r="B82" s="120" t="s">
        <v>248</v>
      </c>
      <c r="C82" s="120" t="s">
        <v>187</v>
      </c>
      <c r="D82" s="122" t="s">
        <v>123</v>
      </c>
      <c r="E82" s="119"/>
      <c r="F82" s="27"/>
      <c r="G82" s="117">
        <f>IF('3g CPIH'!C$17="-","-",'3j PAAC PAP'!$G$22*('3g CPIH'!C$17/'3g CPIH'!$G$17))</f>
        <v>3.1142016634050882</v>
      </c>
      <c r="H82" s="117">
        <f>IF('3g CPIH'!D$17="-","-",'3j PAAC PAP'!$G$22*('3g CPIH'!D$17/'3g CPIH'!$G$17))</f>
        <v>3.1204363013698631</v>
      </c>
      <c r="I82" s="117">
        <f>IF('3g CPIH'!E$17="-","-",'3j PAAC PAP'!$G$22*('3g CPIH'!E$17/'3g CPIH'!$G$17))</f>
        <v>3.129788258317026</v>
      </c>
      <c r="J82" s="117">
        <f>IF('3g CPIH'!F$17="-","-",'3j PAAC PAP'!$G$22*('3g CPIH'!F$17/'3g CPIH'!$G$17))</f>
        <v>3.1484921722113506</v>
      </c>
      <c r="K82" s="117">
        <f>IF('3g CPIH'!G$17="-","-",'3j PAAC PAP'!$G$22*('3g CPIH'!G$17/'3g CPIH'!$G$17))</f>
        <v>3.1859000000000002</v>
      </c>
      <c r="L82" s="117">
        <f>IF('3g CPIH'!H$17="-","-",'3j PAAC PAP'!$G$22*('3g CPIH'!H$17/'3g CPIH'!$G$17))</f>
        <v>3.2264251467710374</v>
      </c>
      <c r="M82" s="117">
        <f>IF('3g CPIH'!I$17="-","-",'3j PAAC PAP'!$G$22*('3g CPIH'!I$17/'3g CPIH'!$G$17))</f>
        <v>3.2731849315068491</v>
      </c>
      <c r="N82" s="117">
        <f>IF('3g CPIH'!J$17="-","-",'3j PAAC PAP'!$G$22*('3g CPIH'!J$17/'3g CPIH'!$G$17))</f>
        <v>3.3012408023483371</v>
      </c>
      <c r="O82" s="27"/>
      <c r="P82" s="117">
        <f>IF('3g CPIH'!L$17="-","-",'3j PAAC PAP'!$G$22*('3g CPIH'!L$17/'3g CPIH'!$G$17))</f>
        <v>3.3012408023483371</v>
      </c>
      <c r="Q82" s="117">
        <f>IF('3g CPIH'!M$17="-","-",'3j PAAC PAP'!$G$22*('3g CPIH'!M$17/'3g CPIH'!$G$17))</f>
        <v>3.3386486301369862</v>
      </c>
      <c r="R82" s="117">
        <f>IF('3g CPIH'!N$17="-","-",'3j PAAC PAP'!$G$22*('3g CPIH'!N$17/'3g CPIH'!$G$17))</f>
        <v>3.3635871819960861</v>
      </c>
      <c r="S82" s="117">
        <f>IF('3g CPIH'!O$17="-","-",'3j PAAC PAP'!$G$22*('3g CPIH'!O$17/'3g CPIH'!$G$17))</f>
        <v>3.3822910958904111</v>
      </c>
      <c r="T82" s="117">
        <f>IF('3g CPIH'!P$17="-","-",'3j PAAC PAP'!$G$22*('3g CPIH'!P$17/'3g CPIH'!$G$17))</f>
        <v>3.3916430528375732</v>
      </c>
      <c r="U82" s="117">
        <f>IF('3g CPIH'!Q$17="-","-",'3j PAAC PAP'!$G$22*('3g CPIH'!Q$17/'3g CPIH'!$G$17))</f>
        <v>3.4103469667318986</v>
      </c>
      <c r="V82" s="117">
        <f>IF('3g CPIH'!R$17="-","-",'3j PAAC PAP'!$G$22*('3g CPIH'!R$17/'3g CPIH'!$G$17))</f>
        <v>3.4726933463796481</v>
      </c>
      <c r="W82" s="117">
        <f>IF('3g CPIH'!S$17="-","-",'3j PAAC PAP'!$G$22*('3g CPIH'!S$17/'3g CPIH'!$G$17))</f>
        <v>3.5755648727984348</v>
      </c>
      <c r="X82" s="27"/>
      <c r="Y82" s="117">
        <f>IF('3g CPIH'!U$17="-","-",'3j PAAC PAP'!$G$22*('3g CPIH'!U$17/'3g CPIH'!$G$17))</f>
        <v>3.7563693737769084</v>
      </c>
      <c r="Z82" s="117" t="str">
        <f>IF('3g CPIH'!V$17="-","-",'3j PAAC PAP'!$G$22*('3g CPIH'!V$17/'3g CPIH'!$G$17))</f>
        <v>-</v>
      </c>
      <c r="AA82" s="117" t="str">
        <f>IF('3g CPIH'!W$17="-","-",'3j PAAC PAP'!$G$22*('3g CPIH'!W$17/'3g CPIH'!$G$17))</f>
        <v>-</v>
      </c>
      <c r="AB82" s="117" t="str">
        <f>IF('3g CPIH'!X$17="-","-",'3j PAAC PAP'!$G$22*('3g CPIH'!X$17/'3g CPIH'!$G$17))</f>
        <v>-</v>
      </c>
      <c r="AC82" s="117" t="str">
        <f>IF('3g CPIH'!Y$17="-","-",'3j PAAC PAP'!$G$22*('3g CPIH'!Y$17/'3g CPIH'!$G$17))</f>
        <v>-</v>
      </c>
      <c r="AD82" s="25"/>
    </row>
    <row r="83" spans="1:30" s="26" customFormat="1" ht="11.25" customHeight="1" x14ac:dyDescent="0.15">
      <c r="A83" s="207"/>
      <c r="B83" s="120" t="s">
        <v>248</v>
      </c>
      <c r="C83" s="120" t="s">
        <v>188</v>
      </c>
      <c r="D83" s="122" t="s">
        <v>123</v>
      </c>
      <c r="E83" s="119"/>
      <c r="F83" s="27"/>
      <c r="G83" s="117">
        <f>IF(G75="-","-",SUM(G75:G81)*'3j PAAC PAP'!$G$40)</f>
        <v>2.0074853826797732</v>
      </c>
      <c r="H83" s="117">
        <f>IF(H75="-","-",SUM(H75:H81)*'3j PAAC PAP'!$G$40)</f>
        <v>1.8440477039782073</v>
      </c>
      <c r="I83" s="117">
        <f>IF(I75="-","-",SUM(I75:I81)*'3j PAAC PAP'!$G$40)</f>
        <v>1.6678729888440713</v>
      </c>
      <c r="J83" s="117">
        <f>IF(J75="-","-",SUM(J75:J81)*'3j PAAC PAP'!$G$40)</f>
        <v>1.6081352668558628</v>
      </c>
      <c r="K83" s="117">
        <f>IF(K75="-","-",SUM(K75:K81)*'3j PAAC PAP'!$G$40)</f>
        <v>1.7556644039959997</v>
      </c>
      <c r="L83" s="117">
        <f>IF(L75="-","-",SUM(L75:L81)*'3j PAAC PAP'!$G$40)</f>
        <v>1.7528537096150258</v>
      </c>
      <c r="M83" s="117">
        <f>IF(M75="-","-",SUM(M75:M81)*'3j PAAC PAP'!$G$40)</f>
        <v>1.8366452996301958</v>
      </c>
      <c r="N83" s="117">
        <f>IF(N75="-","-",SUM(N75:N81)*'3j PAAC PAP'!$G$40)</f>
        <v>1.998779414237968</v>
      </c>
      <c r="O83" s="27"/>
      <c r="P83" s="117">
        <f>IF(P75="-","-",SUM(P75:P81)*'3j PAAC PAP'!$G$40)</f>
        <v>1.998779414237968</v>
      </c>
      <c r="Q83" s="117">
        <f>IF(Q75="-","-",SUM(Q75:Q81)*'3j PAAC PAP'!$G$40)</f>
        <v>2.2058825345395627</v>
      </c>
      <c r="R83" s="117">
        <f>IF(R75="-","-",SUM(R75:R81)*'3j PAAC PAP'!$G$40)</f>
        <v>2.0010247964323646</v>
      </c>
      <c r="S83" s="117">
        <f>IF(S75="-","-",SUM(S75:S81)*'3j PAAC PAP'!$G$40)</f>
        <v>1.9271865547769065</v>
      </c>
      <c r="T83" s="117">
        <f>IF(T75="-","-",SUM(T75:T81)*'3j PAAC PAP'!$G$40)</f>
        <v>1.6791625697825305</v>
      </c>
      <c r="U83" s="117">
        <f>IF(U75="-","-",SUM(U75:U81)*'3j PAAC PAP'!$G$40)</f>
        <v>1.8288539513221405</v>
      </c>
      <c r="V83" s="117">
        <f>IF(V75="-","-",SUM(V75:V81)*'3j PAAC PAP'!$G$40)</f>
        <v>2.1532209830892199</v>
      </c>
      <c r="W83" s="117">
        <f>IF(W75="-","-",SUM(W75:W81)*'3j PAAC PAP'!$G$40)</f>
        <v>3.6593888015707017</v>
      </c>
      <c r="X83" s="27"/>
      <c r="Y83" s="117">
        <f>IF(Y75="-","-",SUM(Y75:Y81)*'3j PAAC PAP'!$G$40)</f>
        <v>7.0437256763905784</v>
      </c>
      <c r="Z83" s="117" t="str">
        <f>IF(Z75="-","-",SUM(Z75:Z81)*'3j PAAC PAP'!$G$40)</f>
        <v>-</v>
      </c>
      <c r="AA83" s="117" t="str">
        <f>IF(AA75="-","-",SUM(AA75:AA81)*'3j PAAC PAP'!$G$40)</f>
        <v>-</v>
      </c>
      <c r="AB83" s="117" t="str">
        <f>IF(AB75="-","-",SUM(AB75:AB81)*'3j PAAC PAP'!$G$40)</f>
        <v>-</v>
      </c>
      <c r="AC83" s="117" t="str">
        <f>IF(AC75="-","-",SUM(AC75:AC81)*'3j PAAC PAP'!$G$40)</f>
        <v>-</v>
      </c>
      <c r="AD83" s="25"/>
    </row>
    <row r="84" spans="1:30" s="26" customFormat="1" ht="11.25" customHeight="1" x14ac:dyDescent="0.15">
      <c r="A84" s="207"/>
      <c r="B84" s="120" t="s">
        <v>189</v>
      </c>
      <c r="C84" s="120" t="s">
        <v>250</v>
      </c>
      <c r="D84" s="122" t="s">
        <v>123</v>
      </c>
      <c r="E84" s="119"/>
      <c r="F84" s="27"/>
      <c r="G84" s="117">
        <f>IF(G78="-","-",SUM(G75:G83)*'3k EBIT'!$E$12)</f>
        <v>9.5020933018770943</v>
      </c>
      <c r="H84" s="117">
        <f>IF(H78="-","-",SUM(H75:H83)*'3k EBIT'!$E$12)</f>
        <v>8.7335199449942813</v>
      </c>
      <c r="I84" s="117">
        <f>IF(I78="-","-",SUM(I75:I83)*'3k EBIT'!$E$12)</f>
        <v>7.9051010420753967</v>
      </c>
      <c r="J84" s="117">
        <f>IF(J78="-","-",SUM(J75:J83)*'3k EBIT'!$E$12)</f>
        <v>7.6244997214162389</v>
      </c>
      <c r="K84" s="117">
        <f>IF(K78="-","-",SUM(K75:K83)*'3k EBIT'!$E$12)</f>
        <v>8.3190959283474584</v>
      </c>
      <c r="L84" s="117">
        <f>IF(L78="-","-",SUM(L75:L83)*'3k EBIT'!$E$12)</f>
        <v>8.3066613204899582</v>
      </c>
      <c r="M84" s="117">
        <f>IF(M78="-","-",SUM(M75:M83)*'3k EBIT'!$E$12)</f>
        <v>8.7016627573913023</v>
      </c>
      <c r="N84" s="117">
        <f>IF(N78="-","-",SUM(N75:N83)*'3k EBIT'!$E$12)</f>
        <v>9.4647692183894172</v>
      </c>
      <c r="O84" s="27"/>
      <c r="P84" s="117">
        <f>IF(P78="-","-",SUM(P75:P83)*'3k EBIT'!$E$12)</f>
        <v>9.4647692183894172</v>
      </c>
      <c r="Q84" s="117">
        <f>IF(Q78="-","-",SUM(Q75:Q83)*'3k EBIT'!$E$12)</f>
        <v>10.439558892889416</v>
      </c>
      <c r="R84" s="117">
        <f>IF(R78="-","-",SUM(R75:R83)*'3k EBIT'!$E$12)</f>
        <v>9.4765374172049839</v>
      </c>
      <c r="S84" s="117">
        <f>IF(S78="-","-",SUM(S75:S83)*'3k EBIT'!$E$12)</f>
        <v>9.1296173229734627</v>
      </c>
      <c r="T84" s="117">
        <f>IF(T78="-","-",SUM(T75:T83)*'3k EBIT'!$E$12)</f>
        <v>7.9632707711702615</v>
      </c>
      <c r="U84" s="117">
        <f>IF(U78="-","-",SUM(U75:U83)*'3k EBIT'!$E$12)</f>
        <v>8.6676743740234858</v>
      </c>
      <c r="V84" s="117">
        <f>IF(V78="-","-",SUM(V75:V83)*'3k EBIT'!$E$12)</f>
        <v>10.194472745122999</v>
      </c>
      <c r="W84" s="117">
        <f>IF(W78="-","-",SUM(W75:W83)*'3k EBIT'!$E$12)</f>
        <v>17.280402836410005</v>
      </c>
      <c r="X84" s="27"/>
      <c r="Y84" s="117">
        <f>IF(Y78="-","-",SUM(Y75:Y83)*'3k EBIT'!$E$12)</f>
        <v>33.201408139440161</v>
      </c>
      <c r="Z84" s="117" t="str">
        <f>IF(Z78="-","-",SUM(Z75:Z83)*'3k EBIT'!$E$12)</f>
        <v>-</v>
      </c>
      <c r="AA84" s="117" t="str">
        <f>IF(AA78="-","-",SUM(AA75:AA83)*'3k EBIT'!$E$12)</f>
        <v>-</v>
      </c>
      <c r="AB84" s="117" t="str">
        <f>IF(AB78="-","-",SUM(AB75:AB83)*'3k EBIT'!$E$12)</f>
        <v>-</v>
      </c>
      <c r="AC84" s="117" t="str">
        <f>IF(AC78="-","-",SUM(AC75:AC83)*'3k EBIT'!$E$12)</f>
        <v>-</v>
      </c>
      <c r="AD84" s="25"/>
    </row>
    <row r="85" spans="1:30" s="26" customFormat="1" ht="12.6" customHeight="1" x14ac:dyDescent="0.15">
      <c r="A85" s="207"/>
      <c r="B85" s="120" t="s">
        <v>251</v>
      </c>
      <c r="C85" s="156" t="s">
        <v>252</v>
      </c>
      <c r="D85" s="122" t="s">
        <v>123</v>
      </c>
      <c r="E85" s="118"/>
      <c r="F85" s="27"/>
      <c r="G85" s="117">
        <f>IF(G80="-","-",SUM(G75:G78,G80:G84)*'3l HAP'!$E$13)</f>
        <v>5.5181148019027333</v>
      </c>
      <c r="H85" s="117">
        <f>IF(H80="-","-",SUM(H75:H78,H80:H84)*'3l HAP'!$E$13)</f>
        <v>4.9276255182094122</v>
      </c>
      <c r="I85" s="117">
        <f>IF(I80="-","-",SUM(I75:I78,I80:I84)*'3l HAP'!$E$13)</f>
        <v>4.3590859590629538</v>
      </c>
      <c r="J85" s="117">
        <f>IF(J80="-","-",SUM(J75:J78,J80:J84)*'3l HAP'!$E$13)</f>
        <v>4.1479556460716918</v>
      </c>
      <c r="K85" s="117">
        <f>IF(K80="-","-",SUM(K75:K78,K80:K84)*'3l HAP'!$E$13)</f>
        <v>4.7190733217228891</v>
      </c>
      <c r="L85" s="117">
        <f>IF(L80="-","-",SUM(L75:L78,L80:L84)*'3l HAP'!$E$13)</f>
        <v>4.7091400946469237</v>
      </c>
      <c r="M85" s="117">
        <f>IF(M80="-","-",SUM(M75:M78,M80:M84)*'3l HAP'!$E$13)</f>
        <v>5.0362049505624924</v>
      </c>
      <c r="N85" s="117">
        <f>IF(N80="-","-",SUM(N75:N78,N80:N84)*'3l HAP'!$E$13)</f>
        <v>5.623184329119665</v>
      </c>
      <c r="O85" s="27"/>
      <c r="P85" s="117">
        <f>IF(P80="-","-",SUM(P75:P78,P80:P84)*'3l HAP'!$E$13)</f>
        <v>5.623184329119665</v>
      </c>
      <c r="Q85" s="117">
        <f>IF(Q80="-","-",SUM(Q75:Q78,Q80:Q84)*'3l HAP'!$E$13)</f>
        <v>6.2485870931796494</v>
      </c>
      <c r="R85" s="117">
        <f>IF(R80="-","-",SUM(R75:R78,R80:R84)*'3l HAP'!$E$13)</f>
        <v>5.513003928673208</v>
      </c>
      <c r="S85" s="117">
        <f>IF(S80="-","-",SUM(S75:S78,S80:S84)*'3l HAP'!$E$13)</f>
        <v>5.2398298265196539</v>
      </c>
      <c r="T85" s="117">
        <f>IF(T80="-","-",SUM(T75:T78,T80:T84)*'3l HAP'!$E$13)</f>
        <v>4.3800717236002491</v>
      </c>
      <c r="U85" s="117">
        <f>IF(U80="-","-",SUM(U75:U78,U80:U84)*'3l HAP'!$E$13)</f>
        <v>5.0517021928879249</v>
      </c>
      <c r="V85" s="117">
        <f>IF(V80="-","-",SUM(V75:V78,V80:V84)*'3l HAP'!$E$13)</f>
        <v>6.2345453005696729</v>
      </c>
      <c r="W85" s="117">
        <f>IF(W80="-","-",SUM(W75:W78,W80:W84)*'3l HAP'!$E$13)</f>
        <v>10.954207942906029</v>
      </c>
      <c r="X85" s="27"/>
      <c r="Y85" s="117">
        <f>IF(Y80="-","-",SUM(Y75:Y78,Y80:Y84)*'3l HAP'!$E$13)</f>
        <v>23.273170256579718</v>
      </c>
      <c r="Z85" s="117" t="str">
        <f>IF(Z80="-","-",SUM(Z75:Z78,Z80:Z84)*'3l HAP'!$E$13)</f>
        <v>-</v>
      </c>
      <c r="AA85" s="117" t="str">
        <f>IF(AA80="-","-",SUM(AA75:AA78,AA80:AA84)*'3l HAP'!$E$13)</f>
        <v>-</v>
      </c>
      <c r="AB85" s="117" t="str">
        <f>IF(AB80="-","-",SUM(AB75:AB78,AB80:AB84)*'3l HAP'!$E$13)</f>
        <v>-</v>
      </c>
      <c r="AC85" s="117" t="str">
        <f>IF(AC80="-","-",SUM(AC75:AC78,AC80:AC84)*'3l HAP'!$E$13)</f>
        <v>-</v>
      </c>
      <c r="AD85" s="25"/>
    </row>
    <row r="86" spans="1:30" s="26" customFormat="1" ht="11.25" customHeight="1" x14ac:dyDescent="0.15">
      <c r="A86" s="207"/>
      <c r="B86" s="120" t="s">
        <v>253</v>
      </c>
      <c r="C86" s="120" t="str">
        <f>B86&amp;"_"&amp;D86</f>
        <v>Total_Northern</v>
      </c>
      <c r="D86" s="122" t="s">
        <v>123</v>
      </c>
      <c r="E86" s="119"/>
      <c r="F86" s="27"/>
      <c r="G86" s="117">
        <f t="shared" ref="G86:N86" si="15">IF(G75="-","-",SUM(G75:G85))</f>
        <v>505.62808201317137</v>
      </c>
      <c r="H86" s="117">
        <f t="shared" si="15"/>
        <v>464.58638012833592</v>
      </c>
      <c r="I86" s="117">
        <f t="shared" si="15"/>
        <v>420.41686368821996</v>
      </c>
      <c r="J86" s="117">
        <f t="shared" si="15"/>
        <v>405.43724891438171</v>
      </c>
      <c r="K86" s="117">
        <f t="shared" si="15"/>
        <v>442.56604659143022</v>
      </c>
      <c r="L86" s="117">
        <f t="shared" si="15"/>
        <v>441.90166058954611</v>
      </c>
      <c r="M86" s="117">
        <f t="shared" si="15"/>
        <v>463.01826616888434</v>
      </c>
      <c r="N86" s="117">
        <f t="shared" si="15"/>
        <v>503.76872690507918</v>
      </c>
      <c r="O86" s="27"/>
      <c r="P86" s="117">
        <f t="shared" ref="P86:W86" si="16">IF(P75="-","-",SUM(P75:P85))</f>
        <v>503.76872690507918</v>
      </c>
      <c r="Q86" s="117">
        <f t="shared" si="16"/>
        <v>555.69882818812471</v>
      </c>
      <c r="R86" s="117">
        <f t="shared" si="16"/>
        <v>504.27792513382656</v>
      </c>
      <c r="S86" s="117">
        <f t="shared" si="16"/>
        <v>485.74580624560338</v>
      </c>
      <c r="T86" s="117">
        <f t="shared" si="16"/>
        <v>423.4994128773738</v>
      </c>
      <c r="U86" s="117">
        <f t="shared" si="16"/>
        <v>461.24490186758709</v>
      </c>
      <c r="V86" s="117">
        <f t="shared" si="16"/>
        <v>542.7855207885159</v>
      </c>
      <c r="W86" s="117">
        <f t="shared" si="16"/>
        <v>920.44871840065048</v>
      </c>
      <c r="X86" s="27"/>
      <c r="Y86" s="117">
        <f t="shared" ref="Y86:AC86" si="17">IF(Y75="-","-",SUM(Y75:Y85))</f>
        <v>1770.714982125892</v>
      </c>
      <c r="Z86" s="117" t="str">
        <f t="shared" si="17"/>
        <v>-</v>
      </c>
      <c r="AA86" s="117" t="str">
        <f t="shared" si="17"/>
        <v>-</v>
      </c>
      <c r="AB86" s="117" t="str">
        <f t="shared" si="17"/>
        <v>-</v>
      </c>
      <c r="AC86" s="117" t="str">
        <f t="shared" si="17"/>
        <v>-</v>
      </c>
      <c r="AD86" s="25"/>
    </row>
    <row r="87" spans="1:30" s="26" customFormat="1" ht="11.25" customHeight="1" x14ac:dyDescent="0.15">
      <c r="A87" s="207"/>
      <c r="B87" s="123" t="s">
        <v>244</v>
      </c>
      <c r="C87" s="123" t="s">
        <v>180</v>
      </c>
      <c r="D87" s="121" t="s">
        <v>122</v>
      </c>
      <c r="E87" s="75"/>
      <c r="F87" s="27"/>
      <c r="G87" s="35">
        <f>IF('3a DF'!H$147="-","-",'3a DF'!H$147)</f>
        <v>253.15</v>
      </c>
      <c r="H87" s="35">
        <f>IF('3a DF'!I$147="-","-",'3a DF'!I$147)</f>
        <v>213.57</v>
      </c>
      <c r="I87" s="35">
        <f>IF('3a DF'!J$147="-","-",'3a DF'!J$147)</f>
        <v>174.75</v>
      </c>
      <c r="J87" s="35">
        <f>IF('3a DF'!K$147="-","-",'3a DF'!K$147)</f>
        <v>160.27000000000001</v>
      </c>
      <c r="K87" s="35">
        <f>IF('3a DF'!L$147="-","-",'3a DF'!L$147)</f>
        <v>200.75</v>
      </c>
      <c r="L87" s="35">
        <f>IF('3a DF'!M$147="-","-",'3a DF'!M$147)</f>
        <v>199.06</v>
      </c>
      <c r="M87" s="35">
        <f>IF('3a DF'!N$147="-","-",'3a DF'!N$147)</f>
        <v>215.77</v>
      </c>
      <c r="N87" s="35">
        <f>IF('3a DF'!O$147="-","-",'3a DF'!O$147)</f>
        <v>243.36</v>
      </c>
      <c r="O87" s="27"/>
      <c r="P87" s="35">
        <f>IF('3a DF'!Q$147="-","-",'3a DF'!Q$147)</f>
        <v>243.36</v>
      </c>
      <c r="Q87" s="35">
        <f>IF('3a DF'!R$147="-","-",'3a DF'!R$147)</f>
        <v>281.18</v>
      </c>
      <c r="R87" s="35">
        <f>IF('3a DF'!S$147="-","-",'3a DF'!S$147)</f>
        <v>230.78</v>
      </c>
      <c r="S87" s="35">
        <f>IF('3a DF'!T$147="-","-",'3a DF'!T$147)</f>
        <v>206.32</v>
      </c>
      <c r="T87" s="35">
        <f>IF('3a DF'!U$147="-","-",'3a DF'!U$147)</f>
        <v>145.13</v>
      </c>
      <c r="U87" s="35">
        <f>IF('3a DF'!V$147="-","-",'3a DF'!V$147)</f>
        <v>187.07</v>
      </c>
      <c r="V87" s="35">
        <f>IF('3a DF'!W$147="-","-",'3a DF'!W$147)</f>
        <v>276.51</v>
      </c>
      <c r="W87" s="35">
        <f>IF('3a DF'!X$147="-","-",'3a DF'!X$147)</f>
        <v>586.80999999999995</v>
      </c>
      <c r="X87" s="27"/>
      <c r="Y87" s="35">
        <f>IF('3a DF'!Z$147="-","-",'3a DF'!Z$147)</f>
        <v>1376.8009245311077</v>
      </c>
      <c r="Z87" s="35" t="str">
        <f>IF('3a DF'!AA$147="-","-",'3a DF'!AA$147)</f>
        <v>-</v>
      </c>
      <c r="AA87" s="35" t="str">
        <f>IF('3a DF'!AB$147="-","-",'3a DF'!AB$147)</f>
        <v>-</v>
      </c>
      <c r="AB87" s="35" t="str">
        <f>IF('3a DF'!AC$147="-","-",'3a DF'!AC$147)</f>
        <v>-</v>
      </c>
      <c r="AC87" s="35" t="str">
        <f>IF('3a DF'!AD$147="-","-",'3a DF'!AD$147)</f>
        <v>-</v>
      </c>
      <c r="AD87" s="25"/>
    </row>
    <row r="88" spans="1:30" s="26" customFormat="1" ht="11.25" x14ac:dyDescent="0.15">
      <c r="A88" s="207"/>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x14ac:dyDescent="0.15">
      <c r="A89" s="207"/>
      <c r="B89" s="123" t="s">
        <v>245</v>
      </c>
      <c r="C89" s="123" t="s">
        <v>182</v>
      </c>
      <c r="D89" s="121" t="s">
        <v>122</v>
      </c>
      <c r="E89" s="75"/>
      <c r="F89" s="27"/>
      <c r="G89" s="35" t="str">
        <f>IF('3c AA'!J229="-","-",'3c AA'!J229)</f>
        <v>-</v>
      </c>
      <c r="H89" s="35" t="str">
        <f>IF('3c AA'!K229="-","-",'3c AA'!K229)</f>
        <v>-</v>
      </c>
      <c r="I89" s="35" t="str">
        <f>IF('3c AA'!L229="-","-",'3c AA'!L229)</f>
        <v>-</v>
      </c>
      <c r="J89" s="35" t="str">
        <f>IF('3c AA'!M229="-","-",'3c AA'!M229)</f>
        <v>-</v>
      </c>
      <c r="K89" s="35" t="str">
        <f>IF('3c AA'!N229="-","-",'3c AA'!N229)</f>
        <v>-</v>
      </c>
      <c r="L89" s="35" t="str">
        <f>IF('3c AA'!O229="-","-",'3c AA'!O229)</f>
        <v>-</v>
      </c>
      <c r="M89" s="35" t="str">
        <f>IF('3c AA'!P229="-","-",'3c AA'!P229)</f>
        <v>-</v>
      </c>
      <c r="N89" s="35" t="str">
        <f>IF('3c AA'!Q229="-","-",'3c AA'!Q229)</f>
        <v>-</v>
      </c>
      <c r="O89" s="27"/>
      <c r="P89" s="35" t="str">
        <f>IF('3c AA'!S229="-","-",'3c AA'!S229)</f>
        <v>-</v>
      </c>
      <c r="Q89" s="35" t="str">
        <f>IF('3c AA'!T229="-","-",'3c AA'!T229)</f>
        <v>-</v>
      </c>
      <c r="R89" s="35" t="str">
        <f>IF('3c AA'!U229="-","-",'3c AA'!U229)</f>
        <v>-</v>
      </c>
      <c r="S89" s="35" t="str">
        <f>IF('3c AA'!V229="-","-",'3c AA'!V229)</f>
        <v>-</v>
      </c>
      <c r="T89" s="35">
        <f>IF('3c AA'!W229="-","-",'3c AA'!W229)</f>
        <v>10.705717509101307</v>
      </c>
      <c r="U89" s="35">
        <f>IF('3c AA'!X229="-","-",'3c AA'!X229)</f>
        <v>13.71215092385904</v>
      </c>
      <c r="V89" s="35">
        <f>IF('3c AA'!Y229="-","-",'3c AA'!Y229)</f>
        <v>4.43</v>
      </c>
      <c r="W89" s="35" t="str">
        <f>IF('3c AA'!Z229="-","-",'3c AA'!Z229)</f>
        <v>-</v>
      </c>
      <c r="X89" s="27"/>
      <c r="Y89" s="35">
        <f>IF('3c AA'!AB229="-","-",'3c AA'!AB229)</f>
        <v>26.679544917909343</v>
      </c>
      <c r="Z89" s="35" t="str">
        <f>IF('3c AA'!AC229="-","-",'3c AA'!AC229)</f>
        <v>-</v>
      </c>
      <c r="AA89" s="35" t="str">
        <f>IF('3c AA'!AD229="-","-",'3c AA'!AD229)</f>
        <v>-</v>
      </c>
      <c r="AB89" s="35" t="str">
        <f>IF('3c AA'!AE229="-","-",'3c AA'!AE229)</f>
        <v>-</v>
      </c>
      <c r="AC89" s="35" t="str">
        <f>IF('3c AA'!AF229="-","-",'3c AA'!AF229)</f>
        <v>-</v>
      </c>
      <c r="AD89" s="25"/>
    </row>
    <row r="90" spans="1:30" s="26" customFormat="1" ht="11.25" x14ac:dyDescent="0.15">
      <c r="A90" s="207"/>
      <c r="B90" s="123" t="s">
        <v>246</v>
      </c>
      <c r="C90" s="123" t="s">
        <v>183</v>
      </c>
      <c r="D90" s="121" t="s">
        <v>122</v>
      </c>
      <c r="E90" s="75"/>
      <c r="F90" s="27"/>
      <c r="G90" s="35">
        <f>IF('3d PC'!G$43="-","-",'3d PC'!G$43)</f>
        <v>21.926269106402124</v>
      </c>
      <c r="H90" s="35">
        <f>IF('3d PC'!H$43="-","-",'3d PC'!H$43)</f>
        <v>21.926269106402124</v>
      </c>
      <c r="I90" s="35">
        <f>IF('3d PC'!I$43="-","-",'3d PC'!I$43)</f>
        <v>22.64764819235609</v>
      </c>
      <c r="J90" s="35">
        <f>IF('3d PC'!J$43="-","-",'3d PC'!J$43)</f>
        <v>22.505107470829557</v>
      </c>
      <c r="K90" s="35">
        <f>IF('3d PC'!K$43="-","-",'3d PC'!K$43)</f>
        <v>19.106297226763825</v>
      </c>
      <c r="L90" s="35">
        <f>IF('3d PC'!L$43="-","-",'3d PC'!L$43)</f>
        <v>19.106297226763825</v>
      </c>
      <c r="M90" s="35">
        <f>IF('3d PC'!M$43="-","-",'3d PC'!M$43)</f>
        <v>20.852393125569616</v>
      </c>
      <c r="N90" s="35">
        <f>IF('3d PC'!N$43="-","-",'3d PC'!N$43)</f>
        <v>20.849370287873604</v>
      </c>
      <c r="O90" s="27"/>
      <c r="P90" s="35">
        <f>IF('3d PC'!P$43="-","-",'3d PC'!P$43)</f>
        <v>20.849370287873604</v>
      </c>
      <c r="Q90" s="35">
        <f>IF('3d PC'!Q$43="-","-",'3d PC'!Q$43)</f>
        <v>21.503193401206047</v>
      </c>
      <c r="R90" s="35">
        <f>IF('3d PC'!R$43="-","-",'3d PC'!R$43)</f>
        <v>21.819481548965161</v>
      </c>
      <c r="S90" s="35">
        <f>IF('3d PC'!S$43="-","-",'3d PC'!S$43)</f>
        <v>25.256715910577427</v>
      </c>
      <c r="T90" s="35">
        <f>IF('3d PC'!T$43="-","-",'3d PC'!T$43)</f>
        <v>24.167303215101221</v>
      </c>
      <c r="U90" s="35">
        <f>IF('3d PC'!U$43="-","-",'3d PC'!U$43)</f>
        <v>23.962512789411701</v>
      </c>
      <c r="V90" s="35">
        <f>IF('3d PC'!V$43="-","-",'3d PC'!V$43)</f>
        <v>23.858648398084732</v>
      </c>
      <c r="W90" s="35">
        <f>IF('3d PC'!W$43="-","-",'3d PC'!W$43)</f>
        <v>33.366817904048837</v>
      </c>
      <c r="X90" s="27"/>
      <c r="Y90" s="35">
        <f>IF('3d PC'!Y$43="-","-",'3d PC'!Y$43)</f>
        <v>33.475871166766694</v>
      </c>
      <c r="Z90" s="35" t="str">
        <f>IF('3d PC'!Z$43="-","-",'3d PC'!Z$43)</f>
        <v>-</v>
      </c>
      <c r="AA90" s="35" t="str">
        <f>IF('3d PC'!AA$43="-","-",'3d PC'!AA$43)</f>
        <v>-</v>
      </c>
      <c r="AB90" s="35" t="str">
        <f>IF('3d PC'!AB$43="-","-",'3d PC'!AB$43)</f>
        <v>-</v>
      </c>
      <c r="AC90" s="35" t="str">
        <f>IF('3d PC'!AC$43="-","-",'3d PC'!AC$43)</f>
        <v>-</v>
      </c>
      <c r="AD90" s="25"/>
    </row>
    <row r="91" spans="1:30" s="26" customFormat="1" ht="11.25" x14ac:dyDescent="0.15">
      <c r="A91" s="207"/>
      <c r="B91" s="123" t="s">
        <v>247</v>
      </c>
      <c r="C91" s="123" t="s">
        <v>184</v>
      </c>
      <c r="D91" s="121" t="s">
        <v>122</v>
      </c>
      <c r="E91" s="75"/>
      <c r="F91" s="27"/>
      <c r="G91" s="35">
        <f>IF('3f NC-Gas'!F51="-","-",'3f NC-Gas'!F51)</f>
        <v>124.55450199845689</v>
      </c>
      <c r="H91" s="35">
        <f>IF('3f NC-Gas'!G51="-","-",'3f NC-Gas'!G51)</f>
        <v>124.43450200375649</v>
      </c>
      <c r="I91" s="35">
        <f>IF('3f NC-Gas'!H51="-","-",'3f NC-Gas'!H51)</f>
        <v>126.69989052402468</v>
      </c>
      <c r="J91" s="35">
        <f>IF('3f NC-Gas'!I51="-","-",'3f NC-Gas'!I51)</f>
        <v>126.35189053939352</v>
      </c>
      <c r="K91" s="35">
        <f>IF('3f NC-Gas'!J51="-","-",'3f NC-Gas'!J51)</f>
        <v>122.00953552208036</v>
      </c>
      <c r="L91" s="35">
        <f>IF('3f NC-Gas'!K51="-","-",'3f NC-Gas'!K51)</f>
        <v>122.03353552102044</v>
      </c>
      <c r="M91" s="35">
        <f>IF('3f NC-Gas'!L51="-","-",'3f NC-Gas'!L51)</f>
        <v>124.85616486669934</v>
      </c>
      <c r="N91" s="35">
        <f>IF('3f NC-Gas'!M51="-","-",'3f NC-Gas'!M51)</f>
        <v>124.92816486351958</v>
      </c>
      <c r="O91" s="27"/>
      <c r="P91" s="35">
        <f>IF('3f NC-Gas'!O51="-","-",'3f NC-Gas'!O51)</f>
        <v>124.92816486351958</v>
      </c>
      <c r="Q91" s="35">
        <f>IF('3f NC-Gas'!P51="-","-",'3f NC-Gas'!P51)</f>
        <v>130.3743170994253</v>
      </c>
      <c r="R91" s="35">
        <f>IF('3f NC-Gas'!Q51="-","-",'3f NC-Gas'!Q51)</f>
        <v>129.93031711903382</v>
      </c>
      <c r="S91" s="35">
        <f>IF('3f NC-Gas'!R51="-","-",'3f NC-Gas'!R51)</f>
        <v>131.66552691870848</v>
      </c>
      <c r="T91" s="35">
        <f>IF('3f NC-Gas'!S51="-","-",'3f NC-Gas'!S51)</f>
        <v>129.00152703635956</v>
      </c>
      <c r="U91" s="35">
        <f>IF('3f NC-Gas'!T51="-","-",'3f NC-Gas'!T51)</f>
        <v>121.04857775819487</v>
      </c>
      <c r="V91" s="35">
        <f>IF('3f NC-Gas'!U51="-","-",'3f NC-Gas'!U51)</f>
        <v>120.61657777727342</v>
      </c>
      <c r="W91" s="35">
        <f>IF('3f NC-Gas'!V51="-","-",'3f NC-Gas'!V51)</f>
        <v>174.34033574074124</v>
      </c>
      <c r="X91" s="27"/>
      <c r="Y91" s="35">
        <f>IF('3f NC-Gas'!X51="-","-",'3f NC-Gas'!X51)</f>
        <v>172.0480199069778</v>
      </c>
      <c r="Z91" s="35" t="str">
        <f>IF('3f NC-Gas'!Y51="-","-",'3f NC-Gas'!Y51)</f>
        <v>-</v>
      </c>
      <c r="AA91" s="35" t="str">
        <f>IF('3f NC-Gas'!Z51="-","-",'3f NC-Gas'!Z51)</f>
        <v>-</v>
      </c>
      <c r="AB91" s="35" t="str">
        <f>IF('3f NC-Gas'!AA51="-","-",'3f NC-Gas'!AA51)</f>
        <v>-</v>
      </c>
      <c r="AC91" s="35" t="str">
        <f>IF('3f NC-Gas'!AB51="-","-",'3f NC-Gas'!AB51)</f>
        <v>-</v>
      </c>
      <c r="AD91" s="25"/>
    </row>
    <row r="92" spans="1:30" s="26" customFormat="1" ht="11.25" x14ac:dyDescent="0.15">
      <c r="A92" s="207"/>
      <c r="B92" s="123" t="s">
        <v>248</v>
      </c>
      <c r="C92" s="123" t="s">
        <v>185</v>
      </c>
      <c r="D92" s="121" t="s">
        <v>122</v>
      </c>
      <c r="E92" s="75"/>
      <c r="F92" s="27"/>
      <c r="G92" s="35">
        <f>IF('3g CPIH'!C$17="-","-",'3h OC '!$E$12*('3g CPIH'!C$17/'3g CPIH'!$G$17))</f>
        <v>87.194616340508801</v>
      </c>
      <c r="H92" s="35">
        <f>IF('3g CPIH'!D$17="-","-",'3h OC '!$E$12*('3g CPIH'!D$17/'3g CPIH'!$G$17))</f>
        <v>87.369180136986301</v>
      </c>
      <c r="I92" s="35">
        <f>IF('3g CPIH'!E$17="-","-",'3h OC '!$E$12*('3g CPIH'!E$17/'3g CPIH'!$G$17))</f>
        <v>87.631025831702544</v>
      </c>
      <c r="J92" s="35">
        <f>IF('3g CPIH'!F$17="-","-",'3h OC '!$E$12*('3g CPIH'!F$17/'3g CPIH'!$G$17))</f>
        <v>88.15471722113503</v>
      </c>
      <c r="K92" s="35">
        <f>IF('3g CPIH'!G$17="-","-",'3h OC '!$E$12*('3g CPIH'!G$17/'3g CPIH'!$G$17))</f>
        <v>89.202100000000002</v>
      </c>
      <c r="L92" s="35">
        <f>IF('3g CPIH'!H$17="-","-",'3h OC '!$E$12*('3g CPIH'!H$17/'3g CPIH'!$G$17))</f>
        <v>90.33676467710373</v>
      </c>
      <c r="M92" s="35">
        <f>IF('3g CPIH'!I$17="-","-",'3h OC '!$E$12*('3g CPIH'!I$17/'3g CPIH'!$G$17))</f>
        <v>91.645993150684916</v>
      </c>
      <c r="N92" s="35">
        <f>IF('3g CPIH'!J$17="-","-",'3h OC '!$E$12*('3g CPIH'!J$17/'3g CPIH'!$G$17))</f>
        <v>92.431530234833673</v>
      </c>
      <c r="O92" s="27"/>
      <c r="P92" s="35">
        <f>IF('3g CPIH'!L$17="-","-",'3h OC '!$E$12*('3g CPIH'!L$17/'3g CPIH'!$G$17))</f>
        <v>92.431530234833673</v>
      </c>
      <c r="Q92" s="35">
        <f>IF('3g CPIH'!M$17="-","-",'3h OC '!$E$12*('3g CPIH'!M$17/'3g CPIH'!$G$17))</f>
        <v>93.47891301369863</v>
      </c>
      <c r="R92" s="35">
        <f>IF('3g CPIH'!N$17="-","-",'3h OC '!$E$12*('3g CPIH'!N$17/'3g CPIH'!$G$17))</f>
        <v>94.177168199608616</v>
      </c>
      <c r="S92" s="35">
        <f>IF('3g CPIH'!O$17="-","-",'3h OC '!$E$12*('3g CPIH'!O$17/'3g CPIH'!$G$17))</f>
        <v>94.700859589041102</v>
      </c>
      <c r="T92" s="35">
        <f>IF('3g CPIH'!P$17="-","-",'3h OC '!$E$12*('3g CPIH'!P$17/'3g CPIH'!$G$17))</f>
        <v>94.96270528375733</v>
      </c>
      <c r="U92" s="35">
        <f>IF('3g CPIH'!Q$17="-","-",'3h OC '!$E$12*('3g CPIH'!Q$17/'3g CPIH'!$G$17))</f>
        <v>95.48639667318983</v>
      </c>
      <c r="V92" s="35">
        <f>IF('3g CPIH'!R$17="-","-",'3h OC '!$E$12*('3g CPIH'!R$17/'3g CPIH'!$G$17))</f>
        <v>97.232034637964787</v>
      </c>
      <c r="W92" s="35">
        <f>IF('3g CPIH'!S$17="-","-",'3h OC '!$E$12*('3g CPIH'!S$17/'3g CPIH'!$G$17))</f>
        <v>100.11233727984346</v>
      </c>
      <c r="X92" s="27"/>
      <c r="Y92" s="35">
        <f>IF('3g CPIH'!U$17="-","-",'3h OC '!$E$12*('3g CPIH'!U$17/'3g CPIH'!$G$17))</f>
        <v>105.1746873776908</v>
      </c>
      <c r="Z92" s="35" t="str">
        <f>IF('3g CPIH'!V$17="-","-",'3h OC '!$E$12*('3g CPIH'!V$17/'3g CPIH'!$G$17))</f>
        <v>-</v>
      </c>
      <c r="AA92" s="35" t="str">
        <f>IF('3g CPIH'!W$17="-","-",'3h OC '!$E$12*('3g CPIH'!W$17/'3g CPIH'!$G$17))</f>
        <v>-</v>
      </c>
      <c r="AB92" s="35" t="str">
        <f>IF('3g CPIH'!X$17="-","-",'3h OC '!$E$12*('3g CPIH'!X$17/'3g CPIH'!$G$17))</f>
        <v>-</v>
      </c>
      <c r="AC92" s="35" t="str">
        <f>IF('3g CPIH'!Y$17="-","-",'3h OC '!$E$12*('3g CPIH'!Y$17/'3g CPIH'!$G$17))</f>
        <v>-</v>
      </c>
      <c r="AD92" s="25"/>
    </row>
    <row r="93" spans="1:30" s="26" customFormat="1" ht="11.25" customHeight="1" x14ac:dyDescent="0.15">
      <c r="A93" s="207"/>
      <c r="B93" s="123" t="s">
        <v>248</v>
      </c>
      <c r="C93" s="123" t="s">
        <v>186</v>
      </c>
      <c r="D93" s="121" t="s">
        <v>122</v>
      </c>
      <c r="E93" s="75"/>
      <c r="F93" s="27"/>
      <c r="G93" s="35" t="s">
        <v>249</v>
      </c>
      <c r="H93" s="35" t="s">
        <v>249</v>
      </c>
      <c r="I93" s="35" t="s">
        <v>249</v>
      </c>
      <c r="J93" s="35" t="s">
        <v>249</v>
      </c>
      <c r="K93" s="35">
        <f>IF('3i SMNCC'!G$51="-","-",'3i SMNCC'!G$51)</f>
        <v>0</v>
      </c>
      <c r="L93" s="35">
        <f>IF('3i SMNCC'!H$51="-","-",'3i SMNCC'!H$51)</f>
        <v>-0.14839729644435984</v>
      </c>
      <c r="M93" s="35">
        <f>IF('3i SMNCC'!I$51="-","-",'3i SMNCC'!I$51)</f>
        <v>1.899695256253338</v>
      </c>
      <c r="N93" s="35">
        <f>IF('3i SMNCC'!J$51="-","-",'3i SMNCC'!J$51)</f>
        <v>12.665365920990935</v>
      </c>
      <c r="O93" s="27"/>
      <c r="P93" s="35">
        <f>IF('3i SMNCC'!L$51="-","-",'3i SMNCC'!L$51)</f>
        <v>12.665365920990935</v>
      </c>
      <c r="Q93" s="35">
        <f>IF('3i SMNCC'!M$51="-","-",'3i SMNCC'!M$51)</f>
        <v>14.640709693750988</v>
      </c>
      <c r="R93" s="35">
        <f>IF('3i SMNCC'!N$51="-","-",'3i SMNCC'!N$51)</f>
        <v>14.927787132222536</v>
      </c>
      <c r="S93" s="35">
        <f>IF('3i SMNCC'!O$51="-","-",'3i SMNCC'!O$51)</f>
        <v>17.170757060355506</v>
      </c>
      <c r="T93" s="35">
        <f>IF('3i SMNCC'!P$51="-","-",'3i SMNCC'!P$51)</f>
        <v>11.164989866554468</v>
      </c>
      <c r="U93" s="35">
        <f>IF('3i SMNCC'!Q$51="-","-",'3i SMNCC'!Q$51)</f>
        <v>10.900121345430581</v>
      </c>
      <c r="V93" s="35">
        <f>IF('3i SMNCC'!R$51="-","-",'3i SMNCC'!R$51)</f>
        <v>7.9767627265742567</v>
      </c>
      <c r="W93" s="35">
        <f>IF('3i SMNCC'!S$51="-","-",'3i SMNCC'!S$51)</f>
        <v>3.3826300925037529</v>
      </c>
      <c r="X93" s="27"/>
      <c r="Y93" s="35">
        <f>IF('3i SMNCC'!U$51="-","-",'3i SMNCC'!U$51)</f>
        <v>3.4563122415280967</v>
      </c>
      <c r="Z93" s="35" t="str">
        <f>IF('3i SMNCC'!V$51="-","-",'3i SMNCC'!V$51)</f>
        <v>-</v>
      </c>
      <c r="AA93" s="35" t="str">
        <f>IF('3i SMNCC'!W$51="-","-",'3i SMNCC'!W$51)</f>
        <v>-</v>
      </c>
      <c r="AB93" s="35" t="str">
        <f>IF('3i SMNCC'!X$51="-","-",'3i SMNCC'!X$51)</f>
        <v>-</v>
      </c>
      <c r="AC93" s="35" t="str">
        <f>IF('3i SMNCC'!Y$51="-","-",'3i SMNCC'!Y$51)</f>
        <v>-</v>
      </c>
      <c r="AD93" s="25"/>
    </row>
    <row r="94" spans="1:30" s="26" customFormat="1" ht="11.25" customHeight="1" x14ac:dyDescent="0.15">
      <c r="A94" s="207"/>
      <c r="B94" s="123" t="s">
        <v>248</v>
      </c>
      <c r="C94" s="123" t="s">
        <v>187</v>
      </c>
      <c r="D94" s="121" t="s">
        <v>122</v>
      </c>
      <c r="E94" s="75"/>
      <c r="F94" s="27"/>
      <c r="G94" s="35">
        <f>IF('3g CPIH'!C$17="-","-",'3j PAAC PAP'!$G$22*('3g CPIH'!C$17/'3g CPIH'!$G$17))</f>
        <v>3.1142016634050882</v>
      </c>
      <c r="H94" s="35">
        <f>IF('3g CPIH'!D$17="-","-",'3j PAAC PAP'!$G$22*('3g CPIH'!D$17/'3g CPIH'!$G$17))</f>
        <v>3.1204363013698631</v>
      </c>
      <c r="I94" s="35">
        <f>IF('3g CPIH'!E$17="-","-",'3j PAAC PAP'!$G$22*('3g CPIH'!E$17/'3g CPIH'!$G$17))</f>
        <v>3.129788258317026</v>
      </c>
      <c r="J94" s="35">
        <f>IF('3g CPIH'!F$17="-","-",'3j PAAC PAP'!$G$22*('3g CPIH'!F$17/'3g CPIH'!$G$17))</f>
        <v>3.1484921722113506</v>
      </c>
      <c r="K94" s="35">
        <f>IF('3g CPIH'!G$17="-","-",'3j PAAC PAP'!$G$22*('3g CPIH'!G$17/'3g CPIH'!$G$17))</f>
        <v>3.1859000000000002</v>
      </c>
      <c r="L94" s="35">
        <f>IF('3g CPIH'!H$17="-","-",'3j PAAC PAP'!$G$22*('3g CPIH'!H$17/'3g CPIH'!$G$17))</f>
        <v>3.2264251467710374</v>
      </c>
      <c r="M94" s="35">
        <f>IF('3g CPIH'!I$17="-","-",'3j PAAC PAP'!$G$22*('3g CPIH'!I$17/'3g CPIH'!$G$17))</f>
        <v>3.2731849315068491</v>
      </c>
      <c r="N94" s="35">
        <f>IF('3g CPIH'!J$17="-","-",'3j PAAC PAP'!$G$22*('3g CPIH'!J$17/'3g CPIH'!$G$17))</f>
        <v>3.3012408023483371</v>
      </c>
      <c r="O94" s="27"/>
      <c r="P94" s="35">
        <f>IF('3g CPIH'!L$17="-","-",'3j PAAC PAP'!$G$22*('3g CPIH'!L$17/'3g CPIH'!$G$17))</f>
        <v>3.3012408023483371</v>
      </c>
      <c r="Q94" s="35">
        <f>IF('3g CPIH'!M$17="-","-",'3j PAAC PAP'!$G$22*('3g CPIH'!M$17/'3g CPIH'!$G$17))</f>
        <v>3.3386486301369862</v>
      </c>
      <c r="R94" s="35">
        <f>IF('3g CPIH'!N$17="-","-",'3j PAAC PAP'!$G$22*('3g CPIH'!N$17/'3g CPIH'!$G$17))</f>
        <v>3.3635871819960861</v>
      </c>
      <c r="S94" s="35">
        <f>IF('3g CPIH'!O$17="-","-",'3j PAAC PAP'!$G$22*('3g CPIH'!O$17/'3g CPIH'!$G$17))</f>
        <v>3.3822910958904111</v>
      </c>
      <c r="T94" s="35">
        <f>IF('3g CPIH'!P$17="-","-",'3j PAAC PAP'!$G$22*('3g CPIH'!P$17/'3g CPIH'!$G$17))</f>
        <v>3.3916430528375732</v>
      </c>
      <c r="U94" s="35">
        <f>IF('3g CPIH'!Q$17="-","-",'3j PAAC PAP'!$G$22*('3g CPIH'!Q$17/'3g CPIH'!$G$17))</f>
        <v>3.4103469667318986</v>
      </c>
      <c r="V94" s="35">
        <f>IF('3g CPIH'!R$17="-","-",'3j PAAC PAP'!$G$22*('3g CPIH'!R$17/'3g CPIH'!$G$17))</f>
        <v>3.4726933463796481</v>
      </c>
      <c r="W94" s="35">
        <f>IF('3g CPIH'!S$17="-","-",'3j PAAC PAP'!$G$22*('3g CPIH'!S$17/'3g CPIH'!$G$17))</f>
        <v>3.5755648727984348</v>
      </c>
      <c r="X94" s="27"/>
      <c r="Y94" s="35">
        <f>IF('3g CPIH'!U$17="-","-",'3j PAAC PAP'!$G$22*('3g CPIH'!U$17/'3g CPIH'!$G$17))</f>
        <v>3.7563693737769084</v>
      </c>
      <c r="Z94" s="35" t="str">
        <f>IF('3g CPIH'!V$17="-","-",'3j PAAC PAP'!$G$22*('3g CPIH'!V$17/'3g CPIH'!$G$17))</f>
        <v>-</v>
      </c>
      <c r="AA94" s="35" t="str">
        <f>IF('3g CPIH'!W$17="-","-",'3j PAAC PAP'!$G$22*('3g CPIH'!W$17/'3g CPIH'!$G$17))</f>
        <v>-</v>
      </c>
      <c r="AB94" s="35" t="str">
        <f>IF('3g CPIH'!X$17="-","-",'3j PAAC PAP'!$G$22*('3g CPIH'!X$17/'3g CPIH'!$G$17))</f>
        <v>-</v>
      </c>
      <c r="AC94" s="35" t="str">
        <f>IF('3g CPIH'!Y$17="-","-",'3j PAAC PAP'!$G$22*('3g CPIH'!Y$17/'3g CPIH'!$G$17))</f>
        <v>-</v>
      </c>
      <c r="AD94" s="25"/>
    </row>
    <row r="95" spans="1:30" s="26" customFormat="1" ht="11.25" customHeight="1" x14ac:dyDescent="0.15">
      <c r="A95" s="207"/>
      <c r="B95" s="123" t="s">
        <v>248</v>
      </c>
      <c r="C95" s="123" t="s">
        <v>188</v>
      </c>
      <c r="D95" s="121" t="s">
        <v>122</v>
      </c>
      <c r="E95" s="75"/>
      <c r="F95" s="27"/>
      <c r="G95" s="35">
        <f>IF(G87="-","-",SUM(G87:G93)*'3j PAAC PAP'!$G$40)</f>
        <v>2.0130229770865959</v>
      </c>
      <c r="H95" s="35">
        <f>IF(H87="-","-",SUM(H87:H93)*'3j PAAC PAP'!$G$40)</f>
        <v>1.8495852984069441</v>
      </c>
      <c r="I95" s="35">
        <f>IF(I87="-","-",SUM(I87:I93)*'3j PAAC PAP'!$G$40)</f>
        <v>1.7024976144063246</v>
      </c>
      <c r="J95" s="35">
        <f>IF(J87="-","-",SUM(J87:J93)*'3j PAAC PAP'!$G$40)</f>
        <v>1.6427598924816658</v>
      </c>
      <c r="K95" s="35">
        <f>IF(K87="-","-",SUM(K87:K93)*'3j PAAC PAP'!$G$40)</f>
        <v>1.7824659019164708</v>
      </c>
      <c r="L95" s="35">
        <f>IF(L87="-","-",SUM(L87:L93)*'3j PAAC PAP'!$G$40)</f>
        <v>1.7796552075311143</v>
      </c>
      <c r="M95" s="35">
        <f>IF(M87="-","-",SUM(M87:M93)*'3j PAAC PAP'!$G$40)</f>
        <v>1.8815252588607219</v>
      </c>
      <c r="N95" s="35">
        <f>IF(N87="-","-",SUM(N87:N93)*'3j PAAC PAP'!$G$40)</f>
        <v>2.0436593734553457</v>
      </c>
      <c r="O95" s="27"/>
      <c r="P95" s="35">
        <f>IF(P87="-","-",SUM(P87:P93)*'3j PAAC PAP'!$G$40)</f>
        <v>2.0436593734553457</v>
      </c>
      <c r="Q95" s="35">
        <f>IF(Q87="-","-",SUM(Q87:Q93)*'3j PAAC PAP'!$G$40)</f>
        <v>2.2377674458154146</v>
      </c>
      <c r="R95" s="35">
        <f>IF(R87="-","-",SUM(R87:R93)*'3j PAAC PAP'!$G$40)</f>
        <v>2.0329097077892975</v>
      </c>
      <c r="S95" s="35">
        <f>IF(S87="-","-",SUM(S87:S93)*'3j PAAC PAP'!$G$40)</f>
        <v>1.9645958089443523</v>
      </c>
      <c r="T95" s="35">
        <f>IF(T87="-","-",SUM(T87:T93)*'3j PAAC PAP'!$G$40)</f>
        <v>1.7165718244364636</v>
      </c>
      <c r="U95" s="35">
        <f>IF(U87="-","-",SUM(U87:U93)*'3j PAAC PAP'!$G$40)</f>
        <v>1.8697633054915057</v>
      </c>
      <c r="V95" s="35">
        <f>IF(V87="-","-",SUM(V87:V93)*'3j PAAC PAP'!$G$40)</f>
        <v>2.1941303373374752</v>
      </c>
      <c r="W95" s="35">
        <f>IF(W87="-","-",SUM(W87:W93)*'3j PAAC PAP'!$G$40)</f>
        <v>3.7132801204058623</v>
      </c>
      <c r="X95" s="27"/>
      <c r="Y95" s="35">
        <f>IF(Y87="-","-",SUM(Y87:Y93)*'3j PAAC PAP'!$G$40)</f>
        <v>7.1024222141870892</v>
      </c>
      <c r="Z95" s="35" t="str">
        <f>IF(Z87="-","-",SUM(Z87:Z93)*'3j PAAC PAP'!$G$40)</f>
        <v>-</v>
      </c>
      <c r="AA95" s="35" t="str">
        <f>IF(AA87="-","-",SUM(AA87:AA93)*'3j PAAC PAP'!$G$40)</f>
        <v>-</v>
      </c>
      <c r="AB95" s="35" t="str">
        <f>IF(AB87="-","-",SUM(AB87:AB93)*'3j PAAC PAP'!$G$40)</f>
        <v>-</v>
      </c>
      <c r="AC95" s="35" t="str">
        <f>IF(AC87="-","-",SUM(AC87:AC93)*'3j PAAC PAP'!$G$40)</f>
        <v>-</v>
      </c>
      <c r="AD95" s="25"/>
    </row>
    <row r="96" spans="1:30" s="26" customFormat="1" ht="11.25" customHeight="1" x14ac:dyDescent="0.15">
      <c r="A96" s="207"/>
      <c r="B96" s="123" t="s">
        <v>189</v>
      </c>
      <c r="C96" s="123" t="s">
        <v>250</v>
      </c>
      <c r="D96" s="121" t="s">
        <v>122</v>
      </c>
      <c r="E96" s="75"/>
      <c r="F96" s="27"/>
      <c r="G96" s="35">
        <f>IF(G90="-","-",SUM(G87:G95)*'3k EBIT'!$E$12)</f>
        <v>9.5281381908789271</v>
      </c>
      <c r="H96" s="35">
        <f>IF(H90="-","-",SUM(H87:H95)*'3k EBIT'!$E$12)</f>
        <v>8.7595648340991801</v>
      </c>
      <c r="I96" s="35">
        <f>IF(I90="-","-",SUM(I87:I95)*'3k EBIT'!$E$12)</f>
        <v>8.067950550950183</v>
      </c>
      <c r="J96" s="35">
        <f>IF(J90="-","-",SUM(J87:J95)*'3k EBIT'!$E$12)</f>
        <v>7.7873492305899186</v>
      </c>
      <c r="K96" s="35">
        <f>IF(K90="-","-",SUM(K87:K95)*'3k EBIT'!$E$12)</f>
        <v>8.4451510322679333</v>
      </c>
      <c r="L96" s="35">
        <f>IF(L90="-","-",SUM(L87:L95)*'3k EBIT'!$E$12)</f>
        <v>8.4327164243898185</v>
      </c>
      <c r="M96" s="35">
        <f>IF(M90="-","-",SUM(M87:M95)*'3k EBIT'!$E$12)</f>
        <v>8.9127460312268862</v>
      </c>
      <c r="N96" s="35">
        <f>IF(N90="-","-",SUM(N87:N95)*'3k EBIT'!$E$12)</f>
        <v>9.675852492163159</v>
      </c>
      <c r="O96" s="27"/>
      <c r="P96" s="35">
        <f>IF(P90="-","-",SUM(P87:P95)*'3k EBIT'!$E$12)</f>
        <v>9.675852492163159</v>
      </c>
      <c r="Q96" s="35">
        <f>IF(Q90="-","-",SUM(Q87:Q95)*'3k EBIT'!$E$12)</f>
        <v>10.589522742533157</v>
      </c>
      <c r="R96" s="35">
        <f>IF(R90="-","-",SUM(R87:R95)*'3k EBIT'!$E$12)</f>
        <v>9.6265012672300738</v>
      </c>
      <c r="S96" s="35">
        <f>IF(S90="-","-",SUM(S87:S95)*'3k EBIT'!$E$12)</f>
        <v>9.305563735955964</v>
      </c>
      <c r="T96" s="35">
        <f>IF(T90="-","-",SUM(T87:T95)*'3k EBIT'!$E$12)</f>
        <v>8.1392171864408507</v>
      </c>
      <c r="U96" s="35">
        <f>IF(U90="-","-",SUM(U87:U95)*'3k EBIT'!$E$12)</f>
        <v>8.8600827575564089</v>
      </c>
      <c r="V96" s="35">
        <f>IF(V90="-","-",SUM(V87:V95)*'3k EBIT'!$E$12)</f>
        <v>10.386881129026964</v>
      </c>
      <c r="W96" s="35">
        <f>IF(W90="-","-",SUM(W87:W95)*'3k EBIT'!$E$12)</f>
        <v>17.533869109688293</v>
      </c>
      <c r="X96" s="27"/>
      <c r="Y96" s="35">
        <f>IF(Y90="-","-",SUM(Y87:Y95)*'3k EBIT'!$E$12)</f>
        <v>33.477474730705566</v>
      </c>
      <c r="Z96" s="35" t="str">
        <f>IF(Z90="-","-",SUM(Z87:Z95)*'3k EBIT'!$E$12)</f>
        <v>-</v>
      </c>
      <c r="AA96" s="35" t="str">
        <f>IF(AA90="-","-",SUM(AA87:AA95)*'3k EBIT'!$E$12)</f>
        <v>-</v>
      </c>
      <c r="AB96" s="35" t="str">
        <f>IF(AB90="-","-",SUM(AB87:AB95)*'3k EBIT'!$E$12)</f>
        <v>-</v>
      </c>
      <c r="AC96" s="35" t="str">
        <f>IF(AC90="-","-",SUM(AC87:AC95)*'3k EBIT'!$E$12)</f>
        <v>-</v>
      </c>
      <c r="AD96" s="25"/>
    </row>
    <row r="97" spans="1:30" s="26" customFormat="1" ht="11.25" customHeight="1" x14ac:dyDescent="0.15">
      <c r="A97" s="207"/>
      <c r="B97" s="123" t="s">
        <v>251</v>
      </c>
      <c r="C97" s="158" t="s">
        <v>252</v>
      </c>
      <c r="D97" s="121" t="s">
        <v>122</v>
      </c>
      <c r="E97" s="116"/>
      <c r="F97" s="27"/>
      <c r="G97" s="35">
        <f>IF(G92="-","-",SUM(G87:G90,G92:G96)*'3l HAP'!$E$13)</f>
        <v>5.5185772010423202</v>
      </c>
      <c r="H97" s="35">
        <f>IF(H92="-","-",SUM(H87:H90,H92:H96)*'3l HAP'!$E$13)</f>
        <v>4.9280879173508287</v>
      </c>
      <c r="I97" s="35">
        <f>IF(I92="-","-",SUM(I87:I90,I92:I96)*'3l HAP'!$E$13)</f>
        <v>4.3619771778652465</v>
      </c>
      <c r="J97" s="35">
        <f>IF(J92="-","-",SUM(J87:J90,J92:J96)*'3l HAP'!$E$13)</f>
        <v>4.1508468648792913</v>
      </c>
      <c r="K97" s="35">
        <f>IF(K92="-","-",SUM(K87:K90,K92:K96)*'3l HAP'!$E$13)</f>
        <v>4.7213112952304419</v>
      </c>
      <c r="L97" s="35">
        <f>IF(L92="-","-",SUM(L87:L90,L92:L96)*'3l HAP'!$E$13)</f>
        <v>4.7113780681541106</v>
      </c>
      <c r="M97" s="35">
        <f>IF(M92="-","-",SUM(M87:M90,M92:M96)*'3l HAP'!$E$13)</f>
        <v>5.0399525082578132</v>
      </c>
      <c r="N97" s="35">
        <f>IF(N92="-","-",SUM(N87:N90,N92:N96)*'3l HAP'!$E$13)</f>
        <v>5.6269318868138889</v>
      </c>
      <c r="O97" s="27"/>
      <c r="P97" s="35">
        <f>IF(P92="-","-",SUM(P87:P90,P92:P96)*'3l HAP'!$E$13)</f>
        <v>5.6269318868138889</v>
      </c>
      <c r="Q97" s="35">
        <f>IF(Q92="-","-",SUM(Q87:Q90,Q92:Q96)*'3l HAP'!$E$13)</f>
        <v>6.2512495408882733</v>
      </c>
      <c r="R97" s="35">
        <f>IF(R92="-","-",SUM(R87:R90,R92:R96)*'3l HAP'!$E$13)</f>
        <v>5.5156663763886025</v>
      </c>
      <c r="S97" s="35">
        <f>IF(S92="-","-",SUM(S87:S90,S92:S96)*'3l HAP'!$E$13)</f>
        <v>5.242953566842397</v>
      </c>
      <c r="T97" s="35">
        <f>IF(T92="-","-",SUM(T87:T90,T92:T96)*'3l HAP'!$E$13)</f>
        <v>4.3831954639636148</v>
      </c>
      <c r="U97" s="35">
        <f>IF(U92="-","-",SUM(U87:U90,U92:U96)*'3l HAP'!$E$13)</f>
        <v>5.0551181978856246</v>
      </c>
      <c r="V97" s="35">
        <f>IF(V92="-","-",SUM(V87:V90,V92:V96)*'3l HAP'!$E$13)</f>
        <v>6.2379613055739593</v>
      </c>
      <c r="W97" s="35">
        <f>IF(W92="-","-",SUM(W87:W90,W92:W96)*'3l HAP'!$E$13)</f>
        <v>10.958707965412165</v>
      </c>
      <c r="X97" s="27"/>
      <c r="Y97" s="35">
        <f>IF(Y92="-","-",SUM(Y87:Y90,Y92:Y96)*'3l HAP'!$E$13)</f>
        <v>23.278071523552313</v>
      </c>
      <c r="Z97" s="35" t="str">
        <f>IF(Z92="-","-",SUM(Z87:Z90,Z92:Z96)*'3l HAP'!$E$13)</f>
        <v>-</v>
      </c>
      <c r="AA97" s="35" t="str">
        <f>IF(AA92="-","-",SUM(AA87:AA90,AA92:AA96)*'3l HAP'!$E$13)</f>
        <v>-</v>
      </c>
      <c r="AB97" s="35" t="str">
        <f>IF(AB92="-","-",SUM(AB87:AB90,AB92:AB96)*'3l HAP'!$E$13)</f>
        <v>-</v>
      </c>
      <c r="AC97" s="35" t="str">
        <f>IF(AC92="-","-",SUM(AC87:AC90,AC92:AC96)*'3l HAP'!$E$13)</f>
        <v>-</v>
      </c>
      <c r="AD97" s="25"/>
    </row>
    <row r="98" spans="1:30" s="26" customFormat="1" ht="11.25" customHeight="1" x14ac:dyDescent="0.15">
      <c r="A98" s="207"/>
      <c r="B98" s="123" t="s">
        <v>253</v>
      </c>
      <c r="C98" s="123" t="str">
        <f>B98&amp;"_"&amp;D98</f>
        <v>Total_North West</v>
      </c>
      <c r="D98" s="121" t="s">
        <v>122</v>
      </c>
      <c r="E98" s="75"/>
      <c r="F98" s="27"/>
      <c r="G98" s="35">
        <f t="shared" ref="G98:N98" si="18">IF(G87="-","-",SUM(G87:G97))</f>
        <v>506.99932747778075</v>
      </c>
      <c r="H98" s="35">
        <f t="shared" si="18"/>
        <v>465.95762559837175</v>
      </c>
      <c r="I98" s="35">
        <f t="shared" si="18"/>
        <v>428.99077814962209</v>
      </c>
      <c r="J98" s="35">
        <f t="shared" si="18"/>
        <v>414.01116339152037</v>
      </c>
      <c r="K98" s="35">
        <f t="shared" si="18"/>
        <v>449.20276097825905</v>
      </c>
      <c r="L98" s="35">
        <f t="shared" si="18"/>
        <v>448.53837497528963</v>
      </c>
      <c r="M98" s="35">
        <f t="shared" si="18"/>
        <v>474.1316551290596</v>
      </c>
      <c r="N98" s="35">
        <f t="shared" si="18"/>
        <v>514.8821158619985</v>
      </c>
      <c r="O98" s="27"/>
      <c r="P98" s="35">
        <f t="shared" ref="P98:W98" si="19">IF(P87="-","-",SUM(P87:P97))</f>
        <v>514.8821158619985</v>
      </c>
      <c r="Q98" s="35">
        <f t="shared" si="19"/>
        <v>563.5943215674547</v>
      </c>
      <c r="R98" s="35">
        <f t="shared" si="19"/>
        <v>512.17341853323421</v>
      </c>
      <c r="S98" s="35">
        <f t="shared" si="19"/>
        <v>495.00926368631571</v>
      </c>
      <c r="T98" s="35">
        <f t="shared" si="19"/>
        <v>432.76287043855245</v>
      </c>
      <c r="U98" s="35">
        <f t="shared" si="19"/>
        <v>471.3750707177515</v>
      </c>
      <c r="V98" s="35">
        <f t="shared" si="19"/>
        <v>552.91568965821534</v>
      </c>
      <c r="W98" s="35">
        <f t="shared" si="19"/>
        <v>933.79354308544202</v>
      </c>
      <c r="X98" s="27"/>
      <c r="Y98" s="35">
        <f t="shared" ref="Y98:AC98" si="20">IF(Y87="-","-",SUM(Y87:Y97))</f>
        <v>1785.2496979842024</v>
      </c>
      <c r="Z98" s="35" t="str">
        <f t="shared" si="20"/>
        <v>-</v>
      </c>
      <c r="AA98" s="35" t="str">
        <f t="shared" si="20"/>
        <v>-</v>
      </c>
      <c r="AB98" s="35" t="str">
        <f t="shared" si="20"/>
        <v>-</v>
      </c>
      <c r="AC98" s="35" t="str">
        <f t="shared" si="20"/>
        <v>-</v>
      </c>
      <c r="AD98" s="25"/>
    </row>
    <row r="99" spans="1:30" s="26" customFormat="1" ht="12.6" customHeight="1" x14ac:dyDescent="0.15">
      <c r="A99" s="207"/>
      <c r="B99" s="120" t="s">
        <v>244</v>
      </c>
      <c r="C99" s="120" t="s">
        <v>180</v>
      </c>
      <c r="D99" s="122" t="s">
        <v>126</v>
      </c>
      <c r="E99" s="119"/>
      <c r="F99" s="27"/>
      <c r="G99" s="117">
        <f>IF('3a DF'!H$147="-","-",'3a DF'!H$147)</f>
        <v>253.15</v>
      </c>
      <c r="H99" s="117">
        <f>IF('3a DF'!I$147="-","-",'3a DF'!I$147)</f>
        <v>213.57</v>
      </c>
      <c r="I99" s="117">
        <f>IF('3a DF'!J$147="-","-",'3a DF'!J$147)</f>
        <v>174.75</v>
      </c>
      <c r="J99" s="117">
        <f>IF('3a DF'!K$147="-","-",'3a DF'!K$147)</f>
        <v>160.27000000000001</v>
      </c>
      <c r="K99" s="117">
        <f>IF('3a DF'!L$147="-","-",'3a DF'!L$147)</f>
        <v>200.75</v>
      </c>
      <c r="L99" s="117">
        <f>IF('3a DF'!M$147="-","-",'3a DF'!M$147)</f>
        <v>199.06</v>
      </c>
      <c r="M99" s="117">
        <f>IF('3a DF'!N$147="-","-",'3a DF'!N$147)</f>
        <v>215.77</v>
      </c>
      <c r="N99" s="117">
        <f>IF('3a DF'!O$147="-","-",'3a DF'!O$147)</f>
        <v>243.36</v>
      </c>
      <c r="O99" s="27"/>
      <c r="P99" s="117">
        <f>IF('3a DF'!Q$147="-","-",'3a DF'!Q$147)</f>
        <v>243.36</v>
      </c>
      <c r="Q99" s="117">
        <f>IF('3a DF'!R$147="-","-",'3a DF'!R$147)</f>
        <v>281.18</v>
      </c>
      <c r="R99" s="117">
        <f>IF('3a DF'!S$147="-","-",'3a DF'!S$147)</f>
        <v>230.78</v>
      </c>
      <c r="S99" s="117">
        <f>IF('3a DF'!T$147="-","-",'3a DF'!T$147)</f>
        <v>206.32</v>
      </c>
      <c r="T99" s="117">
        <f>IF('3a DF'!U$147="-","-",'3a DF'!U$147)</f>
        <v>145.13</v>
      </c>
      <c r="U99" s="117">
        <f>IF('3a DF'!V$147="-","-",'3a DF'!V$147)</f>
        <v>187.07</v>
      </c>
      <c r="V99" s="117">
        <f>IF('3a DF'!W$147="-","-",'3a DF'!W$147)</f>
        <v>276.51</v>
      </c>
      <c r="W99" s="117">
        <f>IF('3a DF'!X$147="-","-",'3a DF'!X$147)</f>
        <v>586.80999999999995</v>
      </c>
      <c r="X99" s="27"/>
      <c r="Y99" s="117">
        <f>IF('3a DF'!Z$147="-","-",'3a DF'!Z$147)</f>
        <v>1376.8009245311077</v>
      </c>
      <c r="Z99" s="117" t="str">
        <f>IF('3a DF'!AA$147="-","-",'3a DF'!AA$147)</f>
        <v>-</v>
      </c>
      <c r="AA99" s="117" t="str">
        <f>IF('3a DF'!AB$147="-","-",'3a DF'!AB$147)</f>
        <v>-</v>
      </c>
      <c r="AB99" s="117" t="str">
        <f>IF('3a DF'!AC$147="-","-",'3a DF'!AC$147)</f>
        <v>-</v>
      </c>
      <c r="AC99" s="117" t="str">
        <f>IF('3a DF'!AD$147="-","-",'3a DF'!AD$147)</f>
        <v>-</v>
      </c>
      <c r="AD99" s="25"/>
    </row>
    <row r="100" spans="1:30" s="26" customFormat="1" ht="11.25" x14ac:dyDescent="0.15">
      <c r="A100" s="207"/>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x14ac:dyDescent="0.15">
      <c r="A101" s="207"/>
      <c r="B101" s="120" t="s">
        <v>245</v>
      </c>
      <c r="C101" s="120" t="s">
        <v>182</v>
      </c>
      <c r="D101" s="122" t="s">
        <v>126</v>
      </c>
      <c r="E101" s="119"/>
      <c r="F101" s="27"/>
      <c r="G101" s="117" t="str">
        <f>IF('3c AA'!J230="-","-",'3c AA'!J230)</f>
        <v>-</v>
      </c>
      <c r="H101" s="117" t="str">
        <f>IF('3c AA'!K230="-","-",'3c AA'!K230)</f>
        <v>-</v>
      </c>
      <c r="I101" s="117" t="str">
        <f>IF('3c AA'!L230="-","-",'3c AA'!L230)</f>
        <v>-</v>
      </c>
      <c r="J101" s="117" t="str">
        <f>IF('3c AA'!M230="-","-",'3c AA'!M230)</f>
        <v>-</v>
      </c>
      <c r="K101" s="117" t="str">
        <f>IF('3c AA'!N230="-","-",'3c AA'!N230)</f>
        <v>-</v>
      </c>
      <c r="L101" s="117" t="str">
        <f>IF('3c AA'!O230="-","-",'3c AA'!O230)</f>
        <v>-</v>
      </c>
      <c r="M101" s="117" t="str">
        <f>IF('3c AA'!P230="-","-",'3c AA'!P230)</f>
        <v>-</v>
      </c>
      <c r="N101" s="117" t="str">
        <f>IF('3c AA'!Q230="-","-",'3c AA'!Q230)</f>
        <v>-</v>
      </c>
      <c r="O101" s="27"/>
      <c r="P101" s="117" t="str">
        <f>IF('3c AA'!S230="-","-",'3c AA'!S230)</f>
        <v>-</v>
      </c>
      <c r="Q101" s="117" t="str">
        <f>IF('3c AA'!T230="-","-",'3c AA'!T230)</f>
        <v>-</v>
      </c>
      <c r="R101" s="117" t="str">
        <f>IF('3c AA'!U230="-","-",'3c AA'!U230)</f>
        <v>-</v>
      </c>
      <c r="S101" s="117" t="str">
        <f>IF('3c AA'!V230="-","-",'3c AA'!V230)</f>
        <v>-</v>
      </c>
      <c r="T101" s="117">
        <f>IF('3c AA'!W230="-","-",'3c AA'!W230)</f>
        <v>10.705717509101307</v>
      </c>
      <c r="U101" s="117">
        <f>IF('3c AA'!X230="-","-",'3c AA'!X230)</f>
        <v>13.71215092385904</v>
      </c>
      <c r="V101" s="117">
        <f>IF('3c AA'!Y230="-","-",'3c AA'!Y230)</f>
        <v>4.43</v>
      </c>
      <c r="W101" s="117" t="str">
        <f>IF('3c AA'!Z230="-","-",'3c AA'!Z230)</f>
        <v>-</v>
      </c>
      <c r="X101" s="27"/>
      <c r="Y101" s="117">
        <f>IF('3c AA'!AB230="-","-",'3c AA'!AB230)</f>
        <v>26.679544917909343</v>
      </c>
      <c r="Z101" s="117" t="str">
        <f>IF('3c AA'!AC230="-","-",'3c AA'!AC230)</f>
        <v>-</v>
      </c>
      <c r="AA101" s="117" t="str">
        <f>IF('3c AA'!AD230="-","-",'3c AA'!AD230)</f>
        <v>-</v>
      </c>
      <c r="AB101" s="117" t="str">
        <f>IF('3c AA'!AE230="-","-",'3c AA'!AE230)</f>
        <v>-</v>
      </c>
      <c r="AC101" s="117" t="str">
        <f>IF('3c AA'!AF230="-","-",'3c AA'!AF230)</f>
        <v>-</v>
      </c>
      <c r="AD101" s="25"/>
    </row>
    <row r="102" spans="1:30" s="26" customFormat="1" ht="11.25" x14ac:dyDescent="0.15">
      <c r="A102" s="207"/>
      <c r="B102" s="120" t="s">
        <v>246</v>
      </c>
      <c r="C102" s="120" t="s">
        <v>183</v>
      </c>
      <c r="D102" s="122" t="s">
        <v>126</v>
      </c>
      <c r="E102" s="119"/>
      <c r="F102" s="27"/>
      <c r="G102" s="117">
        <f>IF('3d PC'!G$43="-","-",'3d PC'!G$43)</f>
        <v>21.926269106402124</v>
      </c>
      <c r="H102" s="117">
        <f>IF('3d PC'!H$43="-","-",'3d PC'!H$43)</f>
        <v>21.926269106402124</v>
      </c>
      <c r="I102" s="117">
        <f>IF('3d PC'!I$43="-","-",'3d PC'!I$43)</f>
        <v>22.64764819235609</v>
      </c>
      <c r="J102" s="117">
        <f>IF('3d PC'!J$43="-","-",'3d PC'!J$43)</f>
        <v>22.505107470829557</v>
      </c>
      <c r="K102" s="117">
        <f>IF('3d PC'!K$43="-","-",'3d PC'!K$43)</f>
        <v>19.106297226763825</v>
      </c>
      <c r="L102" s="117">
        <f>IF('3d PC'!L$43="-","-",'3d PC'!L$43)</f>
        <v>19.106297226763825</v>
      </c>
      <c r="M102" s="117">
        <f>IF('3d PC'!M$43="-","-",'3d PC'!M$43)</f>
        <v>20.852393125569616</v>
      </c>
      <c r="N102" s="117">
        <f>IF('3d PC'!N$43="-","-",'3d PC'!N$43)</f>
        <v>20.849370287873604</v>
      </c>
      <c r="O102" s="27"/>
      <c r="P102" s="117">
        <f>IF('3d PC'!P$43="-","-",'3d PC'!P$43)</f>
        <v>20.849370287873604</v>
      </c>
      <c r="Q102" s="117">
        <f>IF('3d PC'!Q$43="-","-",'3d PC'!Q$43)</f>
        <v>21.503193401206047</v>
      </c>
      <c r="R102" s="117">
        <f>IF('3d PC'!R$43="-","-",'3d PC'!R$43)</f>
        <v>21.819481548965161</v>
      </c>
      <c r="S102" s="117">
        <f>IF('3d PC'!S$43="-","-",'3d PC'!S$43)</f>
        <v>25.256715910577427</v>
      </c>
      <c r="T102" s="117">
        <f>IF('3d PC'!T$43="-","-",'3d PC'!T$43)</f>
        <v>24.167303215101221</v>
      </c>
      <c r="U102" s="117">
        <f>IF('3d PC'!U$43="-","-",'3d PC'!U$43)</f>
        <v>23.962512789411701</v>
      </c>
      <c r="V102" s="117">
        <f>IF('3d PC'!V$43="-","-",'3d PC'!V$43)</f>
        <v>23.858648398084732</v>
      </c>
      <c r="W102" s="117">
        <f>IF('3d PC'!W$43="-","-",'3d PC'!W$43)</f>
        <v>33.366817904048837</v>
      </c>
      <c r="X102" s="27"/>
      <c r="Y102" s="117">
        <f>IF('3d PC'!Y$43="-","-",'3d PC'!Y$43)</f>
        <v>33.475871166766694</v>
      </c>
      <c r="Z102" s="117" t="str">
        <f>IF('3d PC'!Z$43="-","-",'3d PC'!Z$43)</f>
        <v>-</v>
      </c>
      <c r="AA102" s="117" t="str">
        <f>IF('3d PC'!AA$43="-","-",'3d PC'!AA$43)</f>
        <v>-</v>
      </c>
      <c r="AB102" s="117" t="str">
        <f>IF('3d PC'!AB$43="-","-",'3d PC'!AB$43)</f>
        <v>-</v>
      </c>
      <c r="AC102" s="117" t="str">
        <f>IF('3d PC'!AC$43="-","-",'3d PC'!AC$43)</f>
        <v>-</v>
      </c>
      <c r="AD102" s="25"/>
    </row>
    <row r="103" spans="1:30" s="26" customFormat="1" ht="11.25" x14ac:dyDescent="0.15">
      <c r="A103" s="207"/>
      <c r="B103" s="120" t="s">
        <v>247</v>
      </c>
      <c r="C103" s="120" t="s">
        <v>184</v>
      </c>
      <c r="D103" s="122" t="s">
        <v>126</v>
      </c>
      <c r="E103" s="119"/>
      <c r="F103" s="27"/>
      <c r="G103" s="117">
        <f>IF('3f NC-Gas'!F52="-","-",'3f NC-Gas'!F52)</f>
        <v>137.46522368866408</v>
      </c>
      <c r="H103" s="117">
        <f>IF('3f NC-Gas'!G52="-","-",'3f NC-Gas'!G52)</f>
        <v>137.34522368837796</v>
      </c>
      <c r="I103" s="117">
        <f>IF('3f NC-Gas'!H52="-","-",'3f NC-Gas'!H52)</f>
        <v>137.17207637429522</v>
      </c>
      <c r="J103" s="117">
        <f>IF('3f NC-Gas'!I52="-","-",'3f NC-Gas'!I52)</f>
        <v>136.82407637346552</v>
      </c>
      <c r="K103" s="117">
        <f>IF('3f NC-Gas'!J52="-","-",'3f NC-Gas'!J52)</f>
        <v>133.63288526126215</v>
      </c>
      <c r="L103" s="117">
        <f>IF('3f NC-Gas'!K52="-","-",'3f NC-Gas'!K52)</f>
        <v>133.65688526131936</v>
      </c>
      <c r="M103" s="117">
        <f>IF('3f NC-Gas'!L52="-","-",'3f NC-Gas'!L52)</f>
        <v>139.85820031131738</v>
      </c>
      <c r="N103" s="117">
        <f>IF('3f NC-Gas'!M52="-","-",'3f NC-Gas'!M52)</f>
        <v>139.93020031148905</v>
      </c>
      <c r="O103" s="27"/>
      <c r="P103" s="117">
        <f>IF('3f NC-Gas'!O52="-","-",'3f NC-Gas'!O52)</f>
        <v>139.93020031148905</v>
      </c>
      <c r="Q103" s="117">
        <f>IF('3f NC-Gas'!P52="-","-",'3f NC-Gas'!P52)</f>
        <v>147.55778196828953</v>
      </c>
      <c r="R103" s="117">
        <f>IF('3f NC-Gas'!Q52="-","-",'3f NC-Gas'!Q52)</f>
        <v>147.11378196723095</v>
      </c>
      <c r="S103" s="117">
        <f>IF('3f NC-Gas'!R52="-","-",'3f NC-Gas'!R52)</f>
        <v>146.38670058799391</v>
      </c>
      <c r="T103" s="117">
        <f>IF('3f NC-Gas'!S52="-","-",'3f NC-Gas'!S52)</f>
        <v>143.72270058164244</v>
      </c>
      <c r="U103" s="117">
        <f>IF('3f NC-Gas'!T52="-","-",'3f NC-Gas'!T52)</f>
        <v>135.00206945426558</v>
      </c>
      <c r="V103" s="117">
        <f>IF('3f NC-Gas'!U52="-","-",'3f NC-Gas'!U52)</f>
        <v>134.57006945323562</v>
      </c>
      <c r="W103" s="117">
        <f>IF('3f NC-Gas'!V52="-","-",'3f NC-Gas'!V52)</f>
        <v>189.64658384619739</v>
      </c>
      <c r="X103" s="27"/>
      <c r="Y103" s="117">
        <f>IF('3f NC-Gas'!X52="-","-",'3f NC-Gas'!X52)</f>
        <v>186.5666054409462</v>
      </c>
      <c r="Z103" s="117" t="str">
        <f>IF('3f NC-Gas'!Y52="-","-",'3f NC-Gas'!Y52)</f>
        <v>-</v>
      </c>
      <c r="AA103" s="117" t="str">
        <f>IF('3f NC-Gas'!Z52="-","-",'3f NC-Gas'!Z52)</f>
        <v>-</v>
      </c>
      <c r="AB103" s="117" t="str">
        <f>IF('3f NC-Gas'!AA52="-","-",'3f NC-Gas'!AA52)</f>
        <v>-</v>
      </c>
      <c r="AC103" s="117" t="str">
        <f>IF('3f NC-Gas'!AB52="-","-",'3f NC-Gas'!AB52)</f>
        <v>-</v>
      </c>
      <c r="AD103" s="25"/>
    </row>
    <row r="104" spans="1:30" s="26" customFormat="1" ht="11.25" customHeight="1" x14ac:dyDescent="0.15">
      <c r="A104" s="207"/>
      <c r="B104" s="120" t="s">
        <v>248</v>
      </c>
      <c r="C104" s="120" t="s">
        <v>185</v>
      </c>
      <c r="D104" s="122" t="s">
        <v>126</v>
      </c>
      <c r="E104" s="119"/>
      <c r="F104" s="27"/>
      <c r="G104" s="117">
        <f>IF('3g CPIH'!C$17="-","-",'3h OC '!$E$12*('3g CPIH'!C$17/'3g CPIH'!$G$17))</f>
        <v>87.194616340508801</v>
      </c>
      <c r="H104" s="117">
        <f>IF('3g CPIH'!D$17="-","-",'3h OC '!$E$12*('3g CPIH'!D$17/'3g CPIH'!$G$17))</f>
        <v>87.369180136986301</v>
      </c>
      <c r="I104" s="117">
        <f>IF('3g CPIH'!E$17="-","-",'3h OC '!$E$12*('3g CPIH'!E$17/'3g CPIH'!$G$17))</f>
        <v>87.631025831702544</v>
      </c>
      <c r="J104" s="117">
        <f>IF('3g CPIH'!F$17="-","-",'3h OC '!$E$12*('3g CPIH'!F$17/'3g CPIH'!$G$17))</f>
        <v>88.15471722113503</v>
      </c>
      <c r="K104" s="117">
        <f>IF('3g CPIH'!G$17="-","-",'3h OC '!$E$12*('3g CPIH'!G$17/'3g CPIH'!$G$17))</f>
        <v>89.202100000000002</v>
      </c>
      <c r="L104" s="117">
        <f>IF('3g CPIH'!H$17="-","-",'3h OC '!$E$12*('3g CPIH'!H$17/'3g CPIH'!$G$17))</f>
        <v>90.33676467710373</v>
      </c>
      <c r="M104" s="117">
        <f>IF('3g CPIH'!I$17="-","-",'3h OC '!$E$12*('3g CPIH'!I$17/'3g CPIH'!$G$17))</f>
        <v>91.645993150684916</v>
      </c>
      <c r="N104" s="117">
        <f>IF('3g CPIH'!J$17="-","-",'3h OC '!$E$12*('3g CPIH'!J$17/'3g CPIH'!$G$17))</f>
        <v>92.431530234833673</v>
      </c>
      <c r="O104" s="27"/>
      <c r="P104" s="117">
        <f>IF('3g CPIH'!L$17="-","-",'3h OC '!$E$12*('3g CPIH'!L$17/'3g CPIH'!$G$17))</f>
        <v>92.431530234833673</v>
      </c>
      <c r="Q104" s="117">
        <f>IF('3g CPIH'!M$17="-","-",'3h OC '!$E$12*('3g CPIH'!M$17/'3g CPIH'!$G$17))</f>
        <v>93.47891301369863</v>
      </c>
      <c r="R104" s="117">
        <f>IF('3g CPIH'!N$17="-","-",'3h OC '!$E$12*('3g CPIH'!N$17/'3g CPIH'!$G$17))</f>
        <v>94.177168199608616</v>
      </c>
      <c r="S104" s="117">
        <f>IF('3g CPIH'!O$17="-","-",'3h OC '!$E$12*('3g CPIH'!O$17/'3g CPIH'!$G$17))</f>
        <v>94.700859589041102</v>
      </c>
      <c r="T104" s="117">
        <f>IF('3g CPIH'!P$17="-","-",'3h OC '!$E$12*('3g CPIH'!P$17/'3g CPIH'!$G$17))</f>
        <v>94.96270528375733</v>
      </c>
      <c r="U104" s="117">
        <f>IF('3g CPIH'!Q$17="-","-",'3h OC '!$E$12*('3g CPIH'!Q$17/'3g CPIH'!$G$17))</f>
        <v>95.48639667318983</v>
      </c>
      <c r="V104" s="117">
        <f>IF('3g CPIH'!R$17="-","-",'3h OC '!$E$12*('3g CPIH'!R$17/'3g CPIH'!$G$17))</f>
        <v>97.232034637964787</v>
      </c>
      <c r="W104" s="117">
        <f>IF('3g CPIH'!S$17="-","-",'3h OC '!$E$12*('3g CPIH'!S$17/'3g CPIH'!$G$17))</f>
        <v>100.11233727984346</v>
      </c>
      <c r="X104" s="27"/>
      <c r="Y104" s="117">
        <f>IF('3g CPIH'!U$17="-","-",'3h OC '!$E$12*('3g CPIH'!U$17/'3g CPIH'!$G$17))</f>
        <v>105.1746873776908</v>
      </c>
      <c r="Z104" s="117" t="str">
        <f>IF('3g CPIH'!V$17="-","-",'3h OC '!$E$12*('3g CPIH'!V$17/'3g CPIH'!$G$17))</f>
        <v>-</v>
      </c>
      <c r="AA104" s="117" t="str">
        <f>IF('3g CPIH'!W$17="-","-",'3h OC '!$E$12*('3g CPIH'!W$17/'3g CPIH'!$G$17))</f>
        <v>-</v>
      </c>
      <c r="AB104" s="117" t="str">
        <f>IF('3g CPIH'!X$17="-","-",'3h OC '!$E$12*('3g CPIH'!X$17/'3g CPIH'!$G$17))</f>
        <v>-</v>
      </c>
      <c r="AC104" s="117" t="str">
        <f>IF('3g CPIH'!Y$17="-","-",'3h OC '!$E$12*('3g CPIH'!Y$17/'3g CPIH'!$G$17))</f>
        <v>-</v>
      </c>
      <c r="AD104" s="25"/>
    </row>
    <row r="105" spans="1:30" s="26" customFormat="1" ht="11.25" customHeight="1" x14ac:dyDescent="0.15">
      <c r="A105" s="207"/>
      <c r="B105" s="120" t="s">
        <v>248</v>
      </c>
      <c r="C105" s="120" t="s">
        <v>186</v>
      </c>
      <c r="D105" s="122" t="s">
        <v>126</v>
      </c>
      <c r="E105" s="119"/>
      <c r="F105" s="27"/>
      <c r="G105" s="117" t="s">
        <v>249</v>
      </c>
      <c r="H105" s="117" t="s">
        <v>249</v>
      </c>
      <c r="I105" s="117" t="s">
        <v>249</v>
      </c>
      <c r="J105" s="117" t="s">
        <v>249</v>
      </c>
      <c r="K105" s="117">
        <f>IF('3i SMNCC'!G$51="-","-",'3i SMNCC'!G$51)</f>
        <v>0</v>
      </c>
      <c r="L105" s="117">
        <f>IF('3i SMNCC'!H$51="-","-",'3i SMNCC'!H$51)</f>
        <v>-0.14839729644435984</v>
      </c>
      <c r="M105" s="117">
        <f>IF('3i SMNCC'!I$51="-","-",'3i SMNCC'!I$51)</f>
        <v>1.899695256253338</v>
      </c>
      <c r="N105" s="117">
        <f>IF('3i SMNCC'!J$51="-","-",'3i SMNCC'!J$51)</f>
        <v>12.665365920990935</v>
      </c>
      <c r="O105" s="27"/>
      <c r="P105" s="117">
        <f>IF('3i SMNCC'!L$51="-","-",'3i SMNCC'!L$51)</f>
        <v>12.665365920990935</v>
      </c>
      <c r="Q105" s="117">
        <f>IF('3i SMNCC'!M$51="-","-",'3i SMNCC'!M$51)</f>
        <v>14.640709693750988</v>
      </c>
      <c r="R105" s="117">
        <f>IF('3i SMNCC'!N$51="-","-",'3i SMNCC'!N$51)</f>
        <v>14.927787132222536</v>
      </c>
      <c r="S105" s="117">
        <f>IF('3i SMNCC'!O$51="-","-",'3i SMNCC'!O$51)</f>
        <v>17.170757060355506</v>
      </c>
      <c r="T105" s="117">
        <f>IF('3i SMNCC'!P$51="-","-",'3i SMNCC'!P$51)</f>
        <v>11.164989866554468</v>
      </c>
      <c r="U105" s="117">
        <f>IF('3i SMNCC'!Q$51="-","-",'3i SMNCC'!Q$51)</f>
        <v>10.900121345430581</v>
      </c>
      <c r="V105" s="117">
        <f>IF('3i SMNCC'!R$51="-","-",'3i SMNCC'!R$51)</f>
        <v>7.9767627265742567</v>
      </c>
      <c r="W105" s="117">
        <f>IF('3i SMNCC'!S$51="-","-",'3i SMNCC'!S$51)</f>
        <v>3.3826300925037529</v>
      </c>
      <c r="X105" s="27"/>
      <c r="Y105" s="117">
        <f>IF('3i SMNCC'!U$51="-","-",'3i SMNCC'!U$51)</f>
        <v>3.4563122415280967</v>
      </c>
      <c r="Z105" s="117" t="str">
        <f>IF('3i SMNCC'!V$51="-","-",'3i SMNCC'!V$51)</f>
        <v>-</v>
      </c>
      <c r="AA105" s="117" t="str">
        <f>IF('3i SMNCC'!W$51="-","-",'3i SMNCC'!W$51)</f>
        <v>-</v>
      </c>
      <c r="AB105" s="117" t="str">
        <f>IF('3i SMNCC'!X$51="-","-",'3i SMNCC'!X$51)</f>
        <v>-</v>
      </c>
      <c r="AC105" s="117" t="str">
        <f>IF('3i SMNCC'!Y$51="-","-",'3i SMNCC'!Y$51)</f>
        <v>-</v>
      </c>
      <c r="AD105" s="25"/>
    </row>
    <row r="106" spans="1:30" s="26" customFormat="1" ht="11.25" customHeight="1" x14ac:dyDescent="0.15">
      <c r="A106" s="207"/>
      <c r="B106" s="120" t="s">
        <v>248</v>
      </c>
      <c r="C106" s="120" t="s">
        <v>187</v>
      </c>
      <c r="D106" s="122" t="s">
        <v>126</v>
      </c>
      <c r="E106" s="119"/>
      <c r="F106" s="27"/>
      <c r="G106" s="117">
        <f>IF('3g CPIH'!C$17="-","-",'3j PAAC PAP'!$G$22*('3g CPIH'!C$17/'3g CPIH'!$G$17))</f>
        <v>3.1142016634050882</v>
      </c>
      <c r="H106" s="117">
        <f>IF('3g CPIH'!D$17="-","-",'3j PAAC PAP'!$G$22*('3g CPIH'!D$17/'3g CPIH'!$G$17))</f>
        <v>3.1204363013698631</v>
      </c>
      <c r="I106" s="117">
        <f>IF('3g CPIH'!E$17="-","-",'3j PAAC PAP'!$G$22*('3g CPIH'!E$17/'3g CPIH'!$G$17))</f>
        <v>3.129788258317026</v>
      </c>
      <c r="J106" s="117">
        <f>IF('3g CPIH'!F$17="-","-",'3j PAAC PAP'!$G$22*('3g CPIH'!F$17/'3g CPIH'!$G$17))</f>
        <v>3.1484921722113506</v>
      </c>
      <c r="K106" s="117">
        <f>IF('3g CPIH'!G$17="-","-",'3j PAAC PAP'!$G$22*('3g CPIH'!G$17/'3g CPIH'!$G$17))</f>
        <v>3.1859000000000002</v>
      </c>
      <c r="L106" s="117">
        <f>IF('3g CPIH'!H$17="-","-",'3j PAAC PAP'!$G$22*('3g CPIH'!H$17/'3g CPIH'!$G$17))</f>
        <v>3.2264251467710374</v>
      </c>
      <c r="M106" s="117">
        <f>IF('3g CPIH'!I$17="-","-",'3j PAAC PAP'!$G$22*('3g CPIH'!I$17/'3g CPIH'!$G$17))</f>
        <v>3.2731849315068491</v>
      </c>
      <c r="N106" s="117">
        <f>IF('3g CPIH'!J$17="-","-",'3j PAAC PAP'!$G$22*('3g CPIH'!J$17/'3g CPIH'!$G$17))</f>
        <v>3.3012408023483371</v>
      </c>
      <c r="O106" s="27"/>
      <c r="P106" s="117">
        <f>IF('3g CPIH'!L$17="-","-",'3j PAAC PAP'!$G$22*('3g CPIH'!L$17/'3g CPIH'!$G$17))</f>
        <v>3.3012408023483371</v>
      </c>
      <c r="Q106" s="117">
        <f>IF('3g CPIH'!M$17="-","-",'3j PAAC PAP'!$G$22*('3g CPIH'!M$17/'3g CPIH'!$G$17))</f>
        <v>3.3386486301369862</v>
      </c>
      <c r="R106" s="117">
        <f>IF('3g CPIH'!N$17="-","-",'3j PAAC PAP'!$G$22*('3g CPIH'!N$17/'3g CPIH'!$G$17))</f>
        <v>3.3635871819960861</v>
      </c>
      <c r="S106" s="117">
        <f>IF('3g CPIH'!O$17="-","-",'3j PAAC PAP'!$G$22*('3g CPIH'!O$17/'3g CPIH'!$G$17))</f>
        <v>3.3822910958904111</v>
      </c>
      <c r="T106" s="117">
        <f>IF('3g CPIH'!P$17="-","-",'3j PAAC PAP'!$G$22*('3g CPIH'!P$17/'3g CPIH'!$G$17))</f>
        <v>3.3916430528375732</v>
      </c>
      <c r="U106" s="117">
        <f>IF('3g CPIH'!Q$17="-","-",'3j PAAC PAP'!$G$22*('3g CPIH'!Q$17/'3g CPIH'!$G$17))</f>
        <v>3.4103469667318986</v>
      </c>
      <c r="V106" s="117">
        <f>IF('3g CPIH'!R$17="-","-",'3j PAAC PAP'!$G$22*('3g CPIH'!R$17/'3g CPIH'!$G$17))</f>
        <v>3.4726933463796481</v>
      </c>
      <c r="W106" s="117">
        <f>IF('3g CPIH'!S$17="-","-",'3j PAAC PAP'!$G$22*('3g CPIH'!S$17/'3g CPIH'!$G$17))</f>
        <v>3.5755648727984348</v>
      </c>
      <c r="X106" s="27"/>
      <c r="Y106" s="117">
        <f>IF('3g CPIH'!U$17="-","-",'3j PAAC PAP'!$G$22*('3g CPIH'!U$17/'3g CPIH'!$G$17))</f>
        <v>3.7563693737769084</v>
      </c>
      <c r="Z106" s="117" t="str">
        <f>IF('3g CPIH'!V$17="-","-",'3j PAAC PAP'!$G$22*('3g CPIH'!V$17/'3g CPIH'!$G$17))</f>
        <v>-</v>
      </c>
      <c r="AA106" s="117" t="str">
        <f>IF('3g CPIH'!W$17="-","-",'3j PAAC PAP'!$G$22*('3g CPIH'!W$17/'3g CPIH'!$G$17))</f>
        <v>-</v>
      </c>
      <c r="AB106" s="117" t="str">
        <f>IF('3g CPIH'!X$17="-","-",'3j PAAC PAP'!$G$22*('3g CPIH'!X$17/'3g CPIH'!$G$17))</f>
        <v>-</v>
      </c>
      <c r="AC106" s="117" t="str">
        <f>IF('3g CPIH'!Y$17="-","-",'3j PAAC PAP'!$G$22*('3g CPIH'!Y$17/'3g CPIH'!$G$17))</f>
        <v>-</v>
      </c>
      <c r="AD106" s="25"/>
    </row>
    <row r="107" spans="1:30" s="26" customFormat="1" ht="11.25" customHeight="1" x14ac:dyDescent="0.15">
      <c r="A107" s="207"/>
      <c r="B107" s="120" t="s">
        <v>248</v>
      </c>
      <c r="C107" s="120" t="s">
        <v>188</v>
      </c>
      <c r="D107" s="122" t="s">
        <v>126</v>
      </c>
      <c r="E107" s="119"/>
      <c r="F107" s="27"/>
      <c r="G107" s="117">
        <f>IF(G99="-","-",SUM(G99:G105)*'3j PAAC PAP'!$G$40)</f>
        <v>2.0664088112756027</v>
      </c>
      <c r="H107" s="117">
        <f>IF(H99="-","-",SUM(H99:H105)*'3j PAAC PAP'!$G$40)</f>
        <v>1.9029711325728538</v>
      </c>
      <c r="I107" s="117">
        <f>IF(I99="-","-",SUM(I99:I105)*'3j PAAC PAP'!$G$40)</f>
        <v>1.7458001028971932</v>
      </c>
      <c r="J107" s="117">
        <f>IF(J99="-","-",SUM(J99:J105)*'3j PAAC PAP'!$G$40)</f>
        <v>1.6860623809055535</v>
      </c>
      <c r="K107" s="117">
        <f>IF(K99="-","-",SUM(K99:K105)*'3j PAAC PAP'!$G$40)</f>
        <v>1.8305284530879873</v>
      </c>
      <c r="L107" s="117">
        <f>IF(L99="-","-",SUM(L99:L105)*'3j PAAC PAP'!$G$40)</f>
        <v>1.82771775870725</v>
      </c>
      <c r="M107" s="117">
        <f>IF(M99="-","-",SUM(M99:M105)*'3j PAAC PAP'!$G$40)</f>
        <v>1.9435586754242176</v>
      </c>
      <c r="N107" s="117">
        <f>IF(N99="-","-",SUM(N99:N105)*'3j PAAC PAP'!$G$40)</f>
        <v>2.1056927900326996</v>
      </c>
      <c r="O107" s="27"/>
      <c r="P107" s="117">
        <f>IF(P99="-","-",SUM(P99:P105)*'3j PAAC PAP'!$G$40)</f>
        <v>2.1056927900326996</v>
      </c>
      <c r="Q107" s="117">
        <f>IF(Q99="-","-",SUM(Q99:Q105)*'3j PAAC PAP'!$G$40)</f>
        <v>2.308821073048168</v>
      </c>
      <c r="R107" s="117">
        <f>IF(R99="-","-",SUM(R99:R105)*'3j PAAC PAP'!$G$40)</f>
        <v>2.1039633349365925</v>
      </c>
      <c r="S107" s="117">
        <f>IF(S99="-","-",SUM(S99:S105)*'3j PAAC PAP'!$G$40)</f>
        <v>2.0254678620668476</v>
      </c>
      <c r="T107" s="117">
        <f>IF(T99="-","-",SUM(T99:T105)*'3j PAAC PAP'!$G$40)</f>
        <v>1.7774438770462082</v>
      </c>
      <c r="U107" s="117">
        <f>IF(U99="-","-",SUM(U99:U105)*'3j PAAC PAP'!$G$40)</f>
        <v>1.9274609936547582</v>
      </c>
      <c r="V107" s="117">
        <f>IF(V99="-","-",SUM(V99:V105)*'3j PAAC PAP'!$G$40)</f>
        <v>2.2518280254175784</v>
      </c>
      <c r="W107" s="117">
        <f>IF(W99="-","-",SUM(W99:W105)*'3j PAAC PAP'!$G$40)</f>
        <v>3.7765714563219235</v>
      </c>
      <c r="X107" s="27"/>
      <c r="Y107" s="117">
        <f>IF(Y99="-","-",SUM(Y99:Y105)*'3j PAAC PAP'!$G$40)</f>
        <v>7.1624565653700483</v>
      </c>
      <c r="Z107" s="117" t="str">
        <f>IF(Z99="-","-",SUM(Z99:Z105)*'3j PAAC PAP'!$G$40)</f>
        <v>-</v>
      </c>
      <c r="AA107" s="117" t="str">
        <f>IF(AA99="-","-",SUM(AA99:AA105)*'3j PAAC PAP'!$G$40)</f>
        <v>-</v>
      </c>
      <c r="AB107" s="117" t="str">
        <f>IF(AB99="-","-",SUM(AB99:AB105)*'3j PAAC PAP'!$G$40)</f>
        <v>-</v>
      </c>
      <c r="AC107" s="117" t="str">
        <f>IF(AC99="-","-",SUM(AC99:AC105)*'3j PAAC PAP'!$G$40)</f>
        <v>-</v>
      </c>
      <c r="AD107" s="25"/>
    </row>
    <row r="108" spans="1:30" s="26" customFormat="1" ht="11.25" customHeight="1" x14ac:dyDescent="0.15">
      <c r="A108" s="207"/>
      <c r="B108" s="120" t="s">
        <v>189</v>
      </c>
      <c r="C108" s="120" t="s">
        <v>250</v>
      </c>
      <c r="D108" s="122" t="s">
        <v>126</v>
      </c>
      <c r="E108" s="119"/>
      <c r="F108" s="27"/>
      <c r="G108" s="117">
        <f>IF(G102="-","-",SUM(G99:G107)*'3k EBIT'!$E$12)</f>
        <v>9.7792270254114317</v>
      </c>
      <c r="H108" s="117">
        <f>IF(H102="-","-",SUM(H99:H107)*'3k EBIT'!$E$12)</f>
        <v>9.0106536685230534</v>
      </c>
      <c r="I108" s="117">
        <f>IF(I102="-","-",SUM(I99:I107)*'3k EBIT'!$E$12)</f>
        <v>8.2716145290953147</v>
      </c>
      <c r="J108" s="117">
        <f>IF(J102="-","-",SUM(J99:J107)*'3k EBIT'!$E$12)</f>
        <v>7.9910132084200187</v>
      </c>
      <c r="K108" s="117">
        <f>IF(K102="-","-",SUM(K99:K107)*'3k EBIT'!$E$12)</f>
        <v>8.6712029455074955</v>
      </c>
      <c r="L108" s="117">
        <f>IF(L102="-","-",SUM(L99:L107)*'3k EBIT'!$E$12)</f>
        <v>8.6587683376511073</v>
      </c>
      <c r="M108" s="117">
        <f>IF(M102="-","-",SUM(M99:M107)*'3k EBIT'!$E$12)</f>
        <v>9.2045069169302494</v>
      </c>
      <c r="N108" s="117">
        <f>IF(N102="-","-",SUM(N99:N107)*'3k EBIT'!$E$12)</f>
        <v>9.9676133779317038</v>
      </c>
      <c r="O108" s="27"/>
      <c r="P108" s="117">
        <f>IF(P102="-","-",SUM(P99:P107)*'3k EBIT'!$E$12)</f>
        <v>9.9676133779317038</v>
      </c>
      <c r="Q108" s="117">
        <f>IF(Q102="-","-",SUM(Q99:Q107)*'3k EBIT'!$E$12)</f>
        <v>10.923708256765563</v>
      </c>
      <c r="R108" s="117">
        <f>IF(R102="-","-",SUM(R99:R107)*'3k EBIT'!$E$12)</f>
        <v>9.9606867810605433</v>
      </c>
      <c r="S108" s="117">
        <f>IF(S102="-","-",SUM(S99:S107)*'3k EBIT'!$E$12)</f>
        <v>9.5918623975075601</v>
      </c>
      <c r="T108" s="117">
        <f>IF(T102="-","-",SUM(T99:T107)*'3k EBIT'!$E$12)</f>
        <v>8.4255158455808328</v>
      </c>
      <c r="U108" s="117">
        <f>IF(U102="-","-",SUM(U99:U107)*'3k EBIT'!$E$12)</f>
        <v>9.1314514735502517</v>
      </c>
      <c r="V108" s="117">
        <f>IF(V102="-","-",SUM(V99:V107)*'3k EBIT'!$E$12)</f>
        <v>10.658249844629733</v>
      </c>
      <c r="W108" s="117">
        <f>IF(W102="-","-",SUM(W99:W107)*'3k EBIT'!$E$12)</f>
        <v>17.831546349588791</v>
      </c>
      <c r="X108" s="27"/>
      <c r="Y108" s="117">
        <f>IF(Y102="-","-",SUM(Y99:Y107)*'3k EBIT'!$E$12)</f>
        <v>33.759833440641181</v>
      </c>
      <c r="Z108" s="117" t="str">
        <f>IF(Z102="-","-",SUM(Z99:Z107)*'3k EBIT'!$E$12)</f>
        <v>-</v>
      </c>
      <c r="AA108" s="117" t="str">
        <f>IF(AA102="-","-",SUM(AA99:AA107)*'3k EBIT'!$E$12)</f>
        <v>-</v>
      </c>
      <c r="AB108" s="117" t="str">
        <f>IF(AB102="-","-",SUM(AB99:AB107)*'3k EBIT'!$E$12)</f>
        <v>-</v>
      </c>
      <c r="AC108" s="117" t="str">
        <f>IF(AC102="-","-",SUM(AC99:AC107)*'3k EBIT'!$E$12)</f>
        <v>-</v>
      </c>
      <c r="AD108" s="25"/>
    </row>
    <row r="109" spans="1:30" s="26" customFormat="1" ht="11.25" customHeight="1" x14ac:dyDescent="0.15">
      <c r="A109" s="207"/>
      <c r="B109" s="120" t="s">
        <v>251</v>
      </c>
      <c r="C109" s="156" t="s">
        <v>252</v>
      </c>
      <c r="D109" s="122" t="s">
        <v>126</v>
      </c>
      <c r="E109" s="118"/>
      <c r="F109" s="27"/>
      <c r="G109" s="117">
        <f>IF(G104="-","-",SUM(G99:G102,G104:G108)*'3l HAP'!$E$13)</f>
        <v>5.5230350146670721</v>
      </c>
      <c r="H109" s="117">
        <f>IF(H104="-","-",SUM(H99:H102,H104:H108)*'3l HAP'!$E$13)</f>
        <v>4.9325457309736507</v>
      </c>
      <c r="I109" s="117">
        <f>IF(I104="-","-",SUM(I99:I102,I104:I108)*'3l HAP'!$E$13)</f>
        <v>4.3655930139032648</v>
      </c>
      <c r="J109" s="117">
        <f>IF(J104="-","-",SUM(J99:J102,J104:J108)*'3l HAP'!$E$13)</f>
        <v>4.1544627009117159</v>
      </c>
      <c r="K109" s="117">
        <f>IF(K104="-","-",SUM(K99:K102,K104:K108)*'3l HAP'!$E$13)</f>
        <v>4.7253246051038857</v>
      </c>
      <c r="L109" s="117">
        <f>IF(L104="-","-",SUM(L99:L102,L104:L108)*'3l HAP'!$E$13)</f>
        <v>4.71539137802794</v>
      </c>
      <c r="M109" s="117">
        <f>IF(M104="-","-",SUM(M99:M102,M104:M108)*'3l HAP'!$E$13)</f>
        <v>5.0451324106373017</v>
      </c>
      <c r="N109" s="117">
        <f>IF(N104="-","-",SUM(N99:N102,N104:N108)*'3l HAP'!$E$13)</f>
        <v>5.6321117891945347</v>
      </c>
      <c r="O109" s="27"/>
      <c r="P109" s="117">
        <f>IF(P104="-","-",SUM(P99:P102,P104:P108)*'3l HAP'!$E$13)</f>
        <v>5.6321117891945347</v>
      </c>
      <c r="Q109" s="117">
        <f>IF(Q104="-","-",SUM(Q99:Q102,Q104:Q108)*'3l HAP'!$E$13)</f>
        <v>6.2571826471584657</v>
      </c>
      <c r="R109" s="117">
        <f>IF(R104="-","-",SUM(R99:R102,R104:R108)*'3l HAP'!$E$13)</f>
        <v>5.5215994826516566</v>
      </c>
      <c r="S109" s="117">
        <f>IF(S104="-","-",SUM(S99:S102,S104:S108)*'3l HAP'!$E$13)</f>
        <v>5.2480364932759409</v>
      </c>
      <c r="T109" s="117">
        <f>IF(T104="-","-",SUM(T99:T102,T104:T108)*'3l HAP'!$E$13)</f>
        <v>4.3882783903543423</v>
      </c>
      <c r="U109" s="117">
        <f>IF(U104="-","-",SUM(U99:U102,U104:U108)*'3l HAP'!$E$13)</f>
        <v>5.059936059108888</v>
      </c>
      <c r="V109" s="117">
        <f>IF(V104="-","-",SUM(V99:V102,V104:V108)*'3l HAP'!$E$13)</f>
        <v>6.2427791667902808</v>
      </c>
      <c r="W109" s="117">
        <f>IF(W104="-","-",SUM(W99:W102,W104:W108)*'3l HAP'!$E$13)</f>
        <v>10.963992906330693</v>
      </c>
      <c r="X109" s="27"/>
      <c r="Y109" s="117">
        <f>IF(Y104="-","-",SUM(Y99:Y102,Y104:Y108)*'3l HAP'!$E$13)</f>
        <v>23.283084500360154</v>
      </c>
      <c r="Z109" s="117" t="str">
        <f>IF(Z104="-","-",SUM(Z99:Z102,Z104:Z108)*'3l HAP'!$E$13)</f>
        <v>-</v>
      </c>
      <c r="AA109" s="117" t="str">
        <f>IF(AA104="-","-",SUM(AA99:AA102,AA104:AA108)*'3l HAP'!$E$13)</f>
        <v>-</v>
      </c>
      <c r="AB109" s="117" t="str">
        <f>IF(AB104="-","-",SUM(AB99:AB102,AB104:AB108)*'3l HAP'!$E$13)</f>
        <v>-</v>
      </c>
      <c r="AC109" s="117" t="str">
        <f>IF(AC104="-","-",SUM(AC99:AC102,AC104:AC108)*'3l HAP'!$E$13)</f>
        <v>-</v>
      </c>
      <c r="AD109" s="25"/>
    </row>
    <row r="110" spans="1:30" s="26" customFormat="1" ht="11.25" x14ac:dyDescent="0.15">
      <c r="A110" s="207"/>
      <c r="B110" s="120" t="s">
        <v>253</v>
      </c>
      <c r="C110" s="120" t="str">
        <f>B110&amp;"_"&amp;D110</f>
        <v>Total_Southern</v>
      </c>
      <c r="D110" s="122" t="s">
        <v>126</v>
      </c>
      <c r="E110" s="119"/>
      <c r="F110" s="27"/>
      <c r="G110" s="117">
        <f t="shared" ref="G110:N110" si="21">IF(G99="-","-",SUM(G99:G109))</f>
        <v>520.21898165033417</v>
      </c>
      <c r="H110" s="117">
        <f t="shared" si="21"/>
        <v>479.17727976520575</v>
      </c>
      <c r="I110" s="117">
        <f t="shared" si="21"/>
        <v>439.71354630256667</v>
      </c>
      <c r="J110" s="117">
        <f t="shared" si="21"/>
        <v>424.73393152787878</v>
      </c>
      <c r="K110" s="117">
        <f t="shared" si="21"/>
        <v>461.10423849172537</v>
      </c>
      <c r="L110" s="117">
        <f t="shared" si="21"/>
        <v>460.43985248989981</v>
      </c>
      <c r="M110" s="117">
        <f t="shared" si="21"/>
        <v>489.49266477832396</v>
      </c>
      <c r="N110" s="117">
        <f t="shared" si="21"/>
        <v>530.2431255146945</v>
      </c>
      <c r="O110" s="27"/>
      <c r="P110" s="117">
        <f t="shared" ref="P110:W110" si="22">IF(P99="-","-",SUM(P99:P109))</f>
        <v>530.2431255146945</v>
      </c>
      <c r="Q110" s="117">
        <f t="shared" si="22"/>
        <v>581.18895868405434</v>
      </c>
      <c r="R110" s="117">
        <f t="shared" si="22"/>
        <v>529.76805562867219</v>
      </c>
      <c r="S110" s="117">
        <f t="shared" si="22"/>
        <v>510.08269099670878</v>
      </c>
      <c r="T110" s="117">
        <f t="shared" si="22"/>
        <v>447.83629762197575</v>
      </c>
      <c r="U110" s="117">
        <f t="shared" si="22"/>
        <v>485.66244667920256</v>
      </c>
      <c r="V110" s="117">
        <f t="shared" si="22"/>
        <v>567.20306559907658</v>
      </c>
      <c r="W110" s="117">
        <f t="shared" si="22"/>
        <v>949.46604470763316</v>
      </c>
      <c r="X110" s="27"/>
      <c r="Y110" s="117">
        <f t="shared" ref="Y110:AC110" si="23">IF(Y99="-","-",SUM(Y99:Y109))</f>
        <v>1800.1156895560973</v>
      </c>
      <c r="Z110" s="117" t="str">
        <f t="shared" si="23"/>
        <v>-</v>
      </c>
      <c r="AA110" s="117" t="str">
        <f t="shared" si="23"/>
        <v>-</v>
      </c>
      <c r="AB110" s="117" t="str">
        <f t="shared" si="23"/>
        <v>-</v>
      </c>
      <c r="AC110" s="117" t="str">
        <f t="shared" si="23"/>
        <v>-</v>
      </c>
      <c r="AD110" s="25"/>
    </row>
    <row r="111" spans="1:30" s="26" customFormat="1" ht="11.25" x14ac:dyDescent="0.15">
      <c r="A111" s="207"/>
      <c r="B111" s="123" t="s">
        <v>244</v>
      </c>
      <c r="C111" s="123" t="s">
        <v>180</v>
      </c>
      <c r="D111" s="121" t="s">
        <v>130</v>
      </c>
      <c r="E111" s="75"/>
      <c r="F111" s="27"/>
      <c r="G111" s="35">
        <f>IF('3a DF'!H$147="-","-",'3a DF'!H$147)</f>
        <v>253.15</v>
      </c>
      <c r="H111" s="35">
        <f>IF('3a DF'!I$147="-","-",'3a DF'!I$147)</f>
        <v>213.57</v>
      </c>
      <c r="I111" s="35">
        <f>IF('3a DF'!J$147="-","-",'3a DF'!J$147)</f>
        <v>174.75</v>
      </c>
      <c r="J111" s="35">
        <f>IF('3a DF'!K$147="-","-",'3a DF'!K$147)</f>
        <v>160.27000000000001</v>
      </c>
      <c r="K111" s="35">
        <f>IF('3a DF'!L$147="-","-",'3a DF'!L$147)</f>
        <v>200.75</v>
      </c>
      <c r="L111" s="35">
        <f>IF('3a DF'!M$147="-","-",'3a DF'!M$147)</f>
        <v>199.06</v>
      </c>
      <c r="M111" s="35">
        <f>IF('3a DF'!N$147="-","-",'3a DF'!N$147)</f>
        <v>215.77</v>
      </c>
      <c r="N111" s="35">
        <f>IF('3a DF'!O$147="-","-",'3a DF'!O$147)</f>
        <v>243.36</v>
      </c>
      <c r="O111" s="27"/>
      <c r="P111" s="35">
        <f>IF('3a DF'!Q$147="-","-",'3a DF'!Q$147)</f>
        <v>243.36</v>
      </c>
      <c r="Q111" s="35">
        <f>IF('3a DF'!R$147="-","-",'3a DF'!R$147)</f>
        <v>281.18</v>
      </c>
      <c r="R111" s="35">
        <f>IF('3a DF'!S$147="-","-",'3a DF'!S$147)</f>
        <v>230.78</v>
      </c>
      <c r="S111" s="35">
        <f>IF('3a DF'!T$147="-","-",'3a DF'!T$147)</f>
        <v>206.32</v>
      </c>
      <c r="T111" s="35">
        <f>IF('3a DF'!U$147="-","-",'3a DF'!U$147)</f>
        <v>145.13</v>
      </c>
      <c r="U111" s="35">
        <f>IF('3a DF'!V$147="-","-",'3a DF'!V$147)</f>
        <v>187.07</v>
      </c>
      <c r="V111" s="35">
        <f>IF('3a DF'!W$147="-","-",'3a DF'!W$147)</f>
        <v>276.51</v>
      </c>
      <c r="W111" s="35">
        <f>IF('3a DF'!X$147="-","-",'3a DF'!X$147)</f>
        <v>586.80999999999995</v>
      </c>
      <c r="X111" s="27"/>
      <c r="Y111" s="35">
        <f>IF('3a DF'!Z$147="-","-",'3a DF'!Z$147)</f>
        <v>1376.8009245311077</v>
      </c>
      <c r="Z111" s="35" t="str">
        <f>IF('3a DF'!AA$147="-","-",'3a DF'!AA$147)</f>
        <v>-</v>
      </c>
      <c r="AA111" s="35" t="str">
        <f>IF('3a DF'!AB$147="-","-",'3a DF'!AB$147)</f>
        <v>-</v>
      </c>
      <c r="AB111" s="35" t="str">
        <f>IF('3a DF'!AC$147="-","-",'3a DF'!AC$147)</f>
        <v>-</v>
      </c>
      <c r="AC111" s="35" t="str">
        <f>IF('3a DF'!AD$147="-","-",'3a DF'!AD$147)</f>
        <v>-</v>
      </c>
      <c r="AD111" s="25"/>
    </row>
    <row r="112" spans="1:30" s="26" customFormat="1" ht="11.25" x14ac:dyDescent="0.15">
      <c r="A112" s="207"/>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x14ac:dyDescent="0.15">
      <c r="A113" s="207"/>
      <c r="B113" s="123" t="s">
        <v>245</v>
      </c>
      <c r="C113" s="123" t="s">
        <v>182</v>
      </c>
      <c r="D113" s="121" t="s">
        <v>130</v>
      </c>
      <c r="E113" s="75"/>
      <c r="F113" s="27"/>
      <c r="G113" s="35" t="str">
        <f>IF('3c AA'!J231="-","-",'3c AA'!J231)</f>
        <v>-</v>
      </c>
      <c r="H113" s="35" t="str">
        <f>IF('3c AA'!K231="-","-",'3c AA'!K231)</f>
        <v>-</v>
      </c>
      <c r="I113" s="35" t="str">
        <f>IF('3c AA'!L231="-","-",'3c AA'!L231)</f>
        <v>-</v>
      </c>
      <c r="J113" s="35" t="str">
        <f>IF('3c AA'!M231="-","-",'3c AA'!M231)</f>
        <v>-</v>
      </c>
      <c r="K113" s="35" t="str">
        <f>IF('3c AA'!N231="-","-",'3c AA'!N231)</f>
        <v>-</v>
      </c>
      <c r="L113" s="35" t="str">
        <f>IF('3c AA'!O231="-","-",'3c AA'!O231)</f>
        <v>-</v>
      </c>
      <c r="M113" s="35" t="str">
        <f>IF('3c AA'!P231="-","-",'3c AA'!P231)</f>
        <v>-</v>
      </c>
      <c r="N113" s="35" t="str">
        <f>IF('3c AA'!Q231="-","-",'3c AA'!Q231)</f>
        <v>-</v>
      </c>
      <c r="O113" s="27"/>
      <c r="P113" s="35" t="str">
        <f>IF('3c AA'!S231="-","-",'3c AA'!S231)</f>
        <v>-</v>
      </c>
      <c r="Q113" s="35" t="str">
        <f>IF('3c AA'!T231="-","-",'3c AA'!T231)</f>
        <v>-</v>
      </c>
      <c r="R113" s="35" t="str">
        <f>IF('3c AA'!U231="-","-",'3c AA'!U231)</f>
        <v>-</v>
      </c>
      <c r="S113" s="35" t="str">
        <f>IF('3c AA'!V231="-","-",'3c AA'!V231)</f>
        <v>-</v>
      </c>
      <c r="T113" s="35">
        <f>IF('3c AA'!W231="-","-",'3c AA'!W231)</f>
        <v>10.705717509101307</v>
      </c>
      <c r="U113" s="35">
        <f>IF('3c AA'!X231="-","-",'3c AA'!X231)</f>
        <v>13.71215092385904</v>
      </c>
      <c r="V113" s="35">
        <f>IF('3c AA'!Y231="-","-",'3c AA'!Y231)</f>
        <v>4.43</v>
      </c>
      <c r="W113" s="35" t="str">
        <f>IF('3c AA'!Z231="-","-",'3c AA'!Z231)</f>
        <v>-</v>
      </c>
      <c r="X113" s="27"/>
      <c r="Y113" s="35">
        <f>IF('3c AA'!AB231="-","-",'3c AA'!AB231)</f>
        <v>26.679544917909343</v>
      </c>
      <c r="Z113" s="35" t="str">
        <f>IF('3c AA'!AC231="-","-",'3c AA'!AC231)</f>
        <v>-</v>
      </c>
      <c r="AA113" s="35" t="str">
        <f>IF('3c AA'!AD231="-","-",'3c AA'!AD231)</f>
        <v>-</v>
      </c>
      <c r="AB113" s="35" t="str">
        <f>IF('3c AA'!AE231="-","-",'3c AA'!AE231)</f>
        <v>-</v>
      </c>
      <c r="AC113" s="35" t="str">
        <f>IF('3c AA'!AF231="-","-",'3c AA'!AF231)</f>
        <v>-</v>
      </c>
      <c r="AD113" s="25"/>
    </row>
    <row r="114" spans="1:30" s="26" customFormat="1" ht="12.6" customHeight="1" x14ac:dyDescent="0.15">
      <c r="A114" s="207"/>
      <c r="B114" s="123" t="s">
        <v>246</v>
      </c>
      <c r="C114" s="123" t="s">
        <v>183</v>
      </c>
      <c r="D114" s="121" t="s">
        <v>130</v>
      </c>
      <c r="E114" s="75"/>
      <c r="F114" s="27"/>
      <c r="G114" s="35">
        <f>IF('3d PC'!G$43="-","-",'3d PC'!G$43)</f>
        <v>21.926269106402124</v>
      </c>
      <c r="H114" s="35">
        <f>IF('3d PC'!H$43="-","-",'3d PC'!H$43)</f>
        <v>21.926269106402124</v>
      </c>
      <c r="I114" s="35">
        <f>IF('3d PC'!I$43="-","-",'3d PC'!I$43)</f>
        <v>22.64764819235609</v>
      </c>
      <c r="J114" s="35">
        <f>IF('3d PC'!J$43="-","-",'3d PC'!J$43)</f>
        <v>22.505107470829557</v>
      </c>
      <c r="K114" s="35">
        <f>IF('3d PC'!K$43="-","-",'3d PC'!K$43)</f>
        <v>19.106297226763825</v>
      </c>
      <c r="L114" s="35">
        <f>IF('3d PC'!L$43="-","-",'3d PC'!L$43)</f>
        <v>19.106297226763825</v>
      </c>
      <c r="M114" s="35">
        <f>IF('3d PC'!M$43="-","-",'3d PC'!M$43)</f>
        <v>20.852393125569616</v>
      </c>
      <c r="N114" s="35">
        <f>IF('3d PC'!N$43="-","-",'3d PC'!N$43)</f>
        <v>20.849370287873604</v>
      </c>
      <c r="O114" s="27"/>
      <c r="P114" s="35">
        <f>IF('3d PC'!P$43="-","-",'3d PC'!P$43)</f>
        <v>20.849370287873604</v>
      </c>
      <c r="Q114" s="35">
        <f>IF('3d PC'!Q$43="-","-",'3d PC'!Q$43)</f>
        <v>21.503193401206047</v>
      </c>
      <c r="R114" s="35">
        <f>IF('3d PC'!R$43="-","-",'3d PC'!R$43)</f>
        <v>21.819481548965161</v>
      </c>
      <c r="S114" s="35">
        <f>IF('3d PC'!S$43="-","-",'3d PC'!S$43)</f>
        <v>25.256715910577427</v>
      </c>
      <c r="T114" s="35">
        <f>IF('3d PC'!T$43="-","-",'3d PC'!T$43)</f>
        <v>24.167303215101221</v>
      </c>
      <c r="U114" s="35">
        <f>IF('3d PC'!U$43="-","-",'3d PC'!U$43)</f>
        <v>23.962512789411701</v>
      </c>
      <c r="V114" s="35">
        <f>IF('3d PC'!V$43="-","-",'3d PC'!V$43)</f>
        <v>23.858648398084732</v>
      </c>
      <c r="W114" s="35">
        <f>IF('3d PC'!W$43="-","-",'3d PC'!W$43)</f>
        <v>33.366817904048837</v>
      </c>
      <c r="X114" s="27"/>
      <c r="Y114" s="35">
        <f>IF('3d PC'!Y$43="-","-",'3d PC'!Y$43)</f>
        <v>33.475871166766694</v>
      </c>
      <c r="Z114" s="35" t="str">
        <f>IF('3d PC'!Z$43="-","-",'3d PC'!Z$43)</f>
        <v>-</v>
      </c>
      <c r="AA114" s="35" t="str">
        <f>IF('3d PC'!AA$43="-","-",'3d PC'!AA$43)</f>
        <v>-</v>
      </c>
      <c r="AB114" s="35" t="str">
        <f>IF('3d PC'!AB$43="-","-",'3d PC'!AB$43)</f>
        <v>-</v>
      </c>
      <c r="AC114" s="35" t="str">
        <f>IF('3d PC'!AC$43="-","-",'3d PC'!AC$43)</f>
        <v>-</v>
      </c>
      <c r="AD114" s="25"/>
    </row>
    <row r="115" spans="1:30" s="26" customFormat="1" ht="11.25" customHeight="1" x14ac:dyDescent="0.15">
      <c r="A115" s="207"/>
      <c r="B115" s="123" t="s">
        <v>247</v>
      </c>
      <c r="C115" s="123" t="s">
        <v>184</v>
      </c>
      <c r="D115" s="121" t="s">
        <v>130</v>
      </c>
      <c r="E115" s="75"/>
      <c r="F115" s="27"/>
      <c r="G115" s="35">
        <f>IF('3f NC-Gas'!F53="-","-",'3f NC-Gas'!F53)</f>
        <v>128.26455915916478</v>
      </c>
      <c r="H115" s="35">
        <f>IF('3f NC-Gas'!G53="-","-",'3f NC-Gas'!G53)</f>
        <v>128.14455915824388</v>
      </c>
      <c r="I115" s="35">
        <f>IF('3f NC-Gas'!H53="-","-",'3f NC-Gas'!H53)</f>
        <v>135.60814189994264</v>
      </c>
      <c r="J115" s="35">
        <f>IF('3f NC-Gas'!I53="-","-",'3f NC-Gas'!I53)</f>
        <v>135.26014189727204</v>
      </c>
      <c r="K115" s="35">
        <f>IF('3f NC-Gas'!J53="-","-",'3f NC-Gas'!J53)</f>
        <v>132.52066043685861</v>
      </c>
      <c r="L115" s="35">
        <f>IF('3f NC-Gas'!K53="-","-",'3f NC-Gas'!K53)</f>
        <v>132.54466043704281</v>
      </c>
      <c r="M115" s="35">
        <f>IF('3f NC-Gas'!L53="-","-",'3f NC-Gas'!L53)</f>
        <v>140.09940757171941</v>
      </c>
      <c r="N115" s="35">
        <f>IF('3f NC-Gas'!M53="-","-",'3f NC-Gas'!M53)</f>
        <v>140.17140757227193</v>
      </c>
      <c r="O115" s="27"/>
      <c r="P115" s="35">
        <f>IF('3f NC-Gas'!O53="-","-",'3f NC-Gas'!O53)</f>
        <v>140.17140757227193</v>
      </c>
      <c r="Q115" s="35">
        <f>IF('3f NC-Gas'!P53="-","-",'3f NC-Gas'!P53)</f>
        <v>141.96531913399983</v>
      </c>
      <c r="R115" s="35">
        <f>IF('3f NC-Gas'!Q53="-","-",'3f NC-Gas'!Q53)</f>
        <v>141.52131913059253</v>
      </c>
      <c r="S115" s="35">
        <f>IF('3f NC-Gas'!R53="-","-",'3f NC-Gas'!R53)</f>
        <v>142.27338876596374</v>
      </c>
      <c r="T115" s="35">
        <f>IF('3f NC-Gas'!S53="-","-",'3f NC-Gas'!S53)</f>
        <v>139.60938874551994</v>
      </c>
      <c r="U115" s="35">
        <f>IF('3f NC-Gas'!T53="-","-",'3f NC-Gas'!T53)</f>
        <v>122.12537685853026</v>
      </c>
      <c r="V115" s="35">
        <f>IF('3f NC-Gas'!U53="-","-",'3f NC-Gas'!U53)</f>
        <v>121.69337685521504</v>
      </c>
      <c r="W115" s="35">
        <f>IF('3f NC-Gas'!V53="-","-",'3f NC-Gas'!V53)</f>
        <v>171.74149232481679</v>
      </c>
      <c r="X115" s="27"/>
      <c r="Y115" s="35">
        <f>IF('3f NC-Gas'!X53="-","-",'3f NC-Gas'!X53)</f>
        <v>168.48134843106394</v>
      </c>
      <c r="Z115" s="35" t="str">
        <f>IF('3f NC-Gas'!Y53="-","-",'3f NC-Gas'!Y53)</f>
        <v>-</v>
      </c>
      <c r="AA115" s="35" t="str">
        <f>IF('3f NC-Gas'!Z53="-","-",'3f NC-Gas'!Z53)</f>
        <v>-</v>
      </c>
      <c r="AB115" s="35" t="str">
        <f>IF('3f NC-Gas'!AA53="-","-",'3f NC-Gas'!AA53)</f>
        <v>-</v>
      </c>
      <c r="AC115" s="35" t="str">
        <f>IF('3f NC-Gas'!AB53="-","-",'3f NC-Gas'!AB53)</f>
        <v>-</v>
      </c>
      <c r="AD115" s="25"/>
    </row>
    <row r="116" spans="1:30" s="26" customFormat="1" ht="11.25" customHeight="1" x14ac:dyDescent="0.15">
      <c r="A116" s="207"/>
      <c r="B116" s="123" t="s">
        <v>248</v>
      </c>
      <c r="C116" s="123" t="s">
        <v>185</v>
      </c>
      <c r="D116" s="121" t="s">
        <v>130</v>
      </c>
      <c r="E116" s="75"/>
      <c r="F116" s="27"/>
      <c r="G116" s="35">
        <f>IF('3g CPIH'!C$17="-","-",'3h OC '!$E$12*('3g CPIH'!C$17/'3g CPIH'!$G$17))</f>
        <v>87.194616340508801</v>
      </c>
      <c r="H116" s="35">
        <f>IF('3g CPIH'!D$17="-","-",'3h OC '!$E$12*('3g CPIH'!D$17/'3g CPIH'!$G$17))</f>
        <v>87.369180136986301</v>
      </c>
      <c r="I116" s="35">
        <f>IF('3g CPIH'!E$17="-","-",'3h OC '!$E$12*('3g CPIH'!E$17/'3g CPIH'!$G$17))</f>
        <v>87.631025831702544</v>
      </c>
      <c r="J116" s="35">
        <f>IF('3g CPIH'!F$17="-","-",'3h OC '!$E$12*('3g CPIH'!F$17/'3g CPIH'!$G$17))</f>
        <v>88.15471722113503</v>
      </c>
      <c r="K116" s="35">
        <f>IF('3g CPIH'!G$17="-","-",'3h OC '!$E$12*('3g CPIH'!G$17/'3g CPIH'!$G$17))</f>
        <v>89.202100000000002</v>
      </c>
      <c r="L116" s="35">
        <f>IF('3g CPIH'!H$17="-","-",'3h OC '!$E$12*('3g CPIH'!H$17/'3g CPIH'!$G$17))</f>
        <v>90.33676467710373</v>
      </c>
      <c r="M116" s="35">
        <f>IF('3g CPIH'!I$17="-","-",'3h OC '!$E$12*('3g CPIH'!I$17/'3g CPIH'!$G$17))</f>
        <v>91.645993150684916</v>
      </c>
      <c r="N116" s="35">
        <f>IF('3g CPIH'!J$17="-","-",'3h OC '!$E$12*('3g CPIH'!J$17/'3g CPIH'!$G$17))</f>
        <v>92.431530234833673</v>
      </c>
      <c r="O116" s="27"/>
      <c r="P116" s="35">
        <f>IF('3g CPIH'!L$17="-","-",'3h OC '!$E$12*('3g CPIH'!L$17/'3g CPIH'!$G$17))</f>
        <v>92.431530234833673</v>
      </c>
      <c r="Q116" s="35">
        <f>IF('3g CPIH'!M$17="-","-",'3h OC '!$E$12*('3g CPIH'!M$17/'3g CPIH'!$G$17))</f>
        <v>93.47891301369863</v>
      </c>
      <c r="R116" s="35">
        <f>IF('3g CPIH'!N$17="-","-",'3h OC '!$E$12*('3g CPIH'!N$17/'3g CPIH'!$G$17))</f>
        <v>94.177168199608616</v>
      </c>
      <c r="S116" s="35">
        <f>IF('3g CPIH'!O$17="-","-",'3h OC '!$E$12*('3g CPIH'!O$17/'3g CPIH'!$G$17))</f>
        <v>94.700859589041102</v>
      </c>
      <c r="T116" s="35">
        <f>IF('3g CPIH'!P$17="-","-",'3h OC '!$E$12*('3g CPIH'!P$17/'3g CPIH'!$G$17))</f>
        <v>94.96270528375733</v>
      </c>
      <c r="U116" s="35">
        <f>IF('3g CPIH'!Q$17="-","-",'3h OC '!$E$12*('3g CPIH'!Q$17/'3g CPIH'!$G$17))</f>
        <v>95.48639667318983</v>
      </c>
      <c r="V116" s="35">
        <f>IF('3g CPIH'!R$17="-","-",'3h OC '!$E$12*('3g CPIH'!R$17/'3g CPIH'!$G$17))</f>
        <v>97.232034637964787</v>
      </c>
      <c r="W116" s="35">
        <f>IF('3g CPIH'!S$17="-","-",'3h OC '!$E$12*('3g CPIH'!S$17/'3g CPIH'!$G$17))</f>
        <v>100.11233727984346</v>
      </c>
      <c r="X116" s="27"/>
      <c r="Y116" s="35">
        <f>IF('3g CPIH'!U$17="-","-",'3h OC '!$E$12*('3g CPIH'!U$17/'3g CPIH'!$G$17))</f>
        <v>105.1746873776908</v>
      </c>
      <c r="Z116" s="35" t="str">
        <f>IF('3g CPIH'!V$17="-","-",'3h OC '!$E$12*('3g CPIH'!V$17/'3g CPIH'!$G$17))</f>
        <v>-</v>
      </c>
      <c r="AA116" s="35" t="str">
        <f>IF('3g CPIH'!W$17="-","-",'3h OC '!$E$12*('3g CPIH'!W$17/'3g CPIH'!$G$17))</f>
        <v>-</v>
      </c>
      <c r="AB116" s="35" t="str">
        <f>IF('3g CPIH'!X$17="-","-",'3h OC '!$E$12*('3g CPIH'!X$17/'3g CPIH'!$G$17))</f>
        <v>-</v>
      </c>
      <c r="AC116" s="35" t="str">
        <f>IF('3g CPIH'!Y$17="-","-",'3h OC '!$E$12*('3g CPIH'!Y$17/'3g CPIH'!$G$17))</f>
        <v>-</v>
      </c>
      <c r="AD116" s="25"/>
    </row>
    <row r="117" spans="1:30" s="26" customFormat="1" ht="11.25" customHeight="1" x14ac:dyDescent="0.15">
      <c r="A117" s="207"/>
      <c r="B117" s="123" t="s">
        <v>248</v>
      </c>
      <c r="C117" s="123" t="s">
        <v>186</v>
      </c>
      <c r="D117" s="121" t="s">
        <v>130</v>
      </c>
      <c r="E117" s="75"/>
      <c r="F117" s="27"/>
      <c r="G117" s="35" t="s">
        <v>249</v>
      </c>
      <c r="H117" s="35" t="s">
        <v>249</v>
      </c>
      <c r="I117" s="35" t="s">
        <v>249</v>
      </c>
      <c r="J117" s="35" t="s">
        <v>249</v>
      </c>
      <c r="K117" s="35">
        <f>IF('3i SMNCC'!G$51="-","-",'3i SMNCC'!G$51)</f>
        <v>0</v>
      </c>
      <c r="L117" s="35">
        <f>IF('3i SMNCC'!H$51="-","-",'3i SMNCC'!H$51)</f>
        <v>-0.14839729644435984</v>
      </c>
      <c r="M117" s="35">
        <f>IF('3i SMNCC'!I$51="-","-",'3i SMNCC'!I$51)</f>
        <v>1.899695256253338</v>
      </c>
      <c r="N117" s="35">
        <f>IF('3i SMNCC'!J$51="-","-",'3i SMNCC'!J$51)</f>
        <v>12.665365920990935</v>
      </c>
      <c r="O117" s="27"/>
      <c r="P117" s="35">
        <f>IF('3i SMNCC'!L$51="-","-",'3i SMNCC'!L$51)</f>
        <v>12.665365920990935</v>
      </c>
      <c r="Q117" s="35">
        <f>IF('3i SMNCC'!M$51="-","-",'3i SMNCC'!M$51)</f>
        <v>14.640709693750988</v>
      </c>
      <c r="R117" s="35">
        <f>IF('3i SMNCC'!N$51="-","-",'3i SMNCC'!N$51)</f>
        <v>14.927787132222536</v>
      </c>
      <c r="S117" s="35">
        <f>IF('3i SMNCC'!O$51="-","-",'3i SMNCC'!O$51)</f>
        <v>17.170757060355506</v>
      </c>
      <c r="T117" s="35">
        <f>IF('3i SMNCC'!P$51="-","-",'3i SMNCC'!P$51)</f>
        <v>11.164989866554468</v>
      </c>
      <c r="U117" s="35">
        <f>IF('3i SMNCC'!Q$51="-","-",'3i SMNCC'!Q$51)</f>
        <v>10.900121345430581</v>
      </c>
      <c r="V117" s="35">
        <f>IF('3i SMNCC'!R$51="-","-",'3i SMNCC'!R$51)</f>
        <v>7.9767627265742567</v>
      </c>
      <c r="W117" s="35">
        <f>IF('3i SMNCC'!S$51="-","-",'3i SMNCC'!S$51)</f>
        <v>3.3826300925037529</v>
      </c>
      <c r="X117" s="27"/>
      <c r="Y117" s="35">
        <f>IF('3i SMNCC'!U$51="-","-",'3i SMNCC'!U$51)</f>
        <v>3.4563122415280967</v>
      </c>
      <c r="Z117" s="35" t="str">
        <f>IF('3i SMNCC'!V$51="-","-",'3i SMNCC'!V$51)</f>
        <v>-</v>
      </c>
      <c r="AA117" s="35" t="str">
        <f>IF('3i SMNCC'!W$51="-","-",'3i SMNCC'!W$51)</f>
        <v>-</v>
      </c>
      <c r="AB117" s="35" t="str">
        <f>IF('3i SMNCC'!X$51="-","-",'3i SMNCC'!X$51)</f>
        <v>-</v>
      </c>
      <c r="AC117" s="35" t="str">
        <f>IF('3i SMNCC'!Y$51="-","-",'3i SMNCC'!Y$51)</f>
        <v>-</v>
      </c>
      <c r="AD117" s="25"/>
    </row>
    <row r="118" spans="1:30" s="26" customFormat="1" ht="11.25" customHeight="1" x14ac:dyDescent="0.15">
      <c r="A118" s="207"/>
      <c r="B118" s="123" t="s">
        <v>248</v>
      </c>
      <c r="C118" s="123" t="s">
        <v>187</v>
      </c>
      <c r="D118" s="121" t="s">
        <v>130</v>
      </c>
      <c r="E118" s="75"/>
      <c r="F118" s="27"/>
      <c r="G118" s="35">
        <f>IF('3g CPIH'!C$17="-","-",'3j PAAC PAP'!$G$22*('3g CPIH'!C$17/'3g CPIH'!$G$17))</f>
        <v>3.1142016634050882</v>
      </c>
      <c r="H118" s="35">
        <f>IF('3g CPIH'!D$17="-","-",'3j PAAC PAP'!$G$22*('3g CPIH'!D$17/'3g CPIH'!$G$17))</f>
        <v>3.1204363013698631</v>
      </c>
      <c r="I118" s="35">
        <f>IF('3g CPIH'!E$17="-","-",'3j PAAC PAP'!$G$22*('3g CPIH'!E$17/'3g CPIH'!$G$17))</f>
        <v>3.129788258317026</v>
      </c>
      <c r="J118" s="35">
        <f>IF('3g CPIH'!F$17="-","-",'3j PAAC PAP'!$G$22*('3g CPIH'!F$17/'3g CPIH'!$G$17))</f>
        <v>3.1484921722113506</v>
      </c>
      <c r="K118" s="35">
        <f>IF('3g CPIH'!G$17="-","-",'3j PAAC PAP'!$G$22*('3g CPIH'!G$17/'3g CPIH'!$G$17))</f>
        <v>3.1859000000000002</v>
      </c>
      <c r="L118" s="35">
        <f>IF('3g CPIH'!H$17="-","-",'3j PAAC PAP'!$G$22*('3g CPIH'!H$17/'3g CPIH'!$G$17))</f>
        <v>3.2264251467710374</v>
      </c>
      <c r="M118" s="35">
        <f>IF('3g CPIH'!I$17="-","-",'3j PAAC PAP'!$G$22*('3g CPIH'!I$17/'3g CPIH'!$G$17))</f>
        <v>3.2731849315068491</v>
      </c>
      <c r="N118" s="35">
        <f>IF('3g CPIH'!J$17="-","-",'3j PAAC PAP'!$G$22*('3g CPIH'!J$17/'3g CPIH'!$G$17))</f>
        <v>3.3012408023483371</v>
      </c>
      <c r="O118" s="27"/>
      <c r="P118" s="35">
        <f>IF('3g CPIH'!L$17="-","-",'3j PAAC PAP'!$G$22*('3g CPIH'!L$17/'3g CPIH'!$G$17))</f>
        <v>3.3012408023483371</v>
      </c>
      <c r="Q118" s="35">
        <f>IF('3g CPIH'!M$17="-","-",'3j PAAC PAP'!$G$22*('3g CPIH'!M$17/'3g CPIH'!$G$17))</f>
        <v>3.3386486301369862</v>
      </c>
      <c r="R118" s="35">
        <f>IF('3g CPIH'!N$17="-","-",'3j PAAC PAP'!$G$22*('3g CPIH'!N$17/'3g CPIH'!$G$17))</f>
        <v>3.3635871819960861</v>
      </c>
      <c r="S118" s="35">
        <f>IF('3g CPIH'!O$17="-","-",'3j PAAC PAP'!$G$22*('3g CPIH'!O$17/'3g CPIH'!$G$17))</f>
        <v>3.3822910958904111</v>
      </c>
      <c r="T118" s="35">
        <f>IF('3g CPIH'!P$17="-","-",'3j PAAC PAP'!$G$22*('3g CPIH'!P$17/'3g CPIH'!$G$17))</f>
        <v>3.3916430528375732</v>
      </c>
      <c r="U118" s="35">
        <f>IF('3g CPIH'!Q$17="-","-",'3j PAAC PAP'!$G$22*('3g CPIH'!Q$17/'3g CPIH'!$G$17))</f>
        <v>3.4103469667318986</v>
      </c>
      <c r="V118" s="35">
        <f>IF('3g CPIH'!R$17="-","-",'3j PAAC PAP'!$G$22*('3g CPIH'!R$17/'3g CPIH'!$G$17))</f>
        <v>3.4726933463796481</v>
      </c>
      <c r="W118" s="35">
        <f>IF('3g CPIH'!S$17="-","-",'3j PAAC PAP'!$G$22*('3g CPIH'!S$17/'3g CPIH'!$G$17))</f>
        <v>3.5755648727984348</v>
      </c>
      <c r="X118" s="27"/>
      <c r="Y118" s="35">
        <f>IF('3g CPIH'!U$17="-","-",'3j PAAC PAP'!$G$22*('3g CPIH'!U$17/'3g CPIH'!$G$17))</f>
        <v>3.7563693737769084</v>
      </c>
      <c r="Z118" s="35" t="str">
        <f>IF('3g CPIH'!V$17="-","-",'3j PAAC PAP'!$G$22*('3g CPIH'!V$17/'3g CPIH'!$G$17))</f>
        <v>-</v>
      </c>
      <c r="AA118" s="35" t="str">
        <f>IF('3g CPIH'!W$17="-","-",'3j PAAC PAP'!$G$22*('3g CPIH'!W$17/'3g CPIH'!$G$17))</f>
        <v>-</v>
      </c>
      <c r="AB118" s="35" t="str">
        <f>IF('3g CPIH'!X$17="-","-",'3j PAAC PAP'!$G$22*('3g CPIH'!X$17/'3g CPIH'!$G$17))</f>
        <v>-</v>
      </c>
      <c r="AC118" s="35" t="str">
        <f>IF('3g CPIH'!Y$17="-","-",'3j PAAC PAP'!$G$22*('3g CPIH'!Y$17/'3g CPIH'!$G$17))</f>
        <v>-</v>
      </c>
      <c r="AD118" s="25"/>
    </row>
    <row r="119" spans="1:30" s="26" customFormat="1" ht="11.25" customHeight="1" x14ac:dyDescent="0.15">
      <c r="A119" s="207"/>
      <c r="B119" s="123" t="s">
        <v>248</v>
      </c>
      <c r="C119" s="123" t="s">
        <v>188</v>
      </c>
      <c r="D119" s="121" t="s">
        <v>130</v>
      </c>
      <c r="E119" s="75"/>
      <c r="F119" s="27"/>
      <c r="G119" s="35">
        <f>IF(G111="-","-",SUM(G111:G117)*'3j PAAC PAP'!$G$40)</f>
        <v>2.0283640634461229</v>
      </c>
      <c r="H119" s="35">
        <f>IF(H111="-","-",SUM(H111:H117)*'3j PAAC PAP'!$G$40)</f>
        <v>1.8649263847407493</v>
      </c>
      <c r="I119" s="35">
        <f>IF(I111="-","-",SUM(I111:I117)*'3j PAAC PAP'!$G$40)</f>
        <v>1.7393332338457455</v>
      </c>
      <c r="J119" s="35">
        <f>IF(J111="-","-",SUM(J111:J117)*'3j PAAC PAP'!$G$40)</f>
        <v>1.6795955118464934</v>
      </c>
      <c r="K119" s="35">
        <f>IF(K111="-","-",SUM(K111:K117)*'3j PAAC PAP'!$G$40)</f>
        <v>1.8259294034390785</v>
      </c>
      <c r="L119" s="35">
        <f>IF(L111="-","-",SUM(L111:L117)*'3j PAAC PAP'!$G$40)</f>
        <v>1.8231187090588667</v>
      </c>
      <c r="M119" s="35">
        <f>IF(M111="-","-",SUM(M111:M117)*'3j PAAC PAP'!$G$40)</f>
        <v>1.9445560674459799</v>
      </c>
      <c r="N119" s="35">
        <f>IF(N111="-","-",SUM(N111:N117)*'3j PAAC PAP'!$G$40)</f>
        <v>2.1066901820560369</v>
      </c>
      <c r="O119" s="27"/>
      <c r="P119" s="35">
        <f>IF(P111="-","-",SUM(P111:P117)*'3j PAAC PAP'!$G$40)</f>
        <v>2.1066901820560369</v>
      </c>
      <c r="Q119" s="35">
        <f>IF(Q111="-","-",SUM(Q111:Q117)*'3j PAAC PAP'!$G$40)</f>
        <v>2.2856962392283804</v>
      </c>
      <c r="R119" s="35">
        <f>IF(R111="-","-",SUM(R111:R117)*'3j PAAC PAP'!$G$40)</f>
        <v>2.0808385011070927</v>
      </c>
      <c r="S119" s="35">
        <f>IF(S111="-","-",SUM(S111:S117)*'3j PAAC PAP'!$G$40)</f>
        <v>2.0084593176827528</v>
      </c>
      <c r="T119" s="35">
        <f>IF(T111="-","-",SUM(T111:T117)*'3j PAAC PAP'!$G$40)</f>
        <v>1.7604353326038418</v>
      </c>
      <c r="U119" s="35">
        <f>IF(U111="-","-",SUM(U111:U117)*'3j PAAC PAP'!$G$40)</f>
        <v>1.8742158697713924</v>
      </c>
      <c r="V119" s="35">
        <f>IF(V111="-","-",SUM(V111:V117)*'3j PAAC PAP'!$G$40)</f>
        <v>2.1985829015247638</v>
      </c>
      <c r="W119" s="35">
        <f>IF(W111="-","-",SUM(W111:W117)*'3j PAAC PAP'!$G$40)</f>
        <v>3.7025339028810147</v>
      </c>
      <c r="X119" s="27"/>
      <c r="Y119" s="35">
        <f>IF(Y111="-","-",SUM(Y111:Y117)*'3j PAAC PAP'!$G$40)</f>
        <v>7.0876740276341854</v>
      </c>
      <c r="Z119" s="35" t="str">
        <f>IF(Z111="-","-",SUM(Z111:Z117)*'3j PAAC PAP'!$G$40)</f>
        <v>-</v>
      </c>
      <c r="AA119" s="35" t="str">
        <f>IF(AA111="-","-",SUM(AA111:AA117)*'3j PAAC PAP'!$G$40)</f>
        <v>-</v>
      </c>
      <c r="AB119" s="35" t="str">
        <f>IF(AB111="-","-",SUM(AB111:AB117)*'3j PAAC PAP'!$G$40)</f>
        <v>-</v>
      </c>
      <c r="AC119" s="35" t="str">
        <f>IF(AC111="-","-",SUM(AC111:AC117)*'3j PAAC PAP'!$G$40)</f>
        <v>-</v>
      </c>
      <c r="AD119" s="25"/>
    </row>
    <row r="120" spans="1:30" s="26" customFormat="1" ht="11.25" customHeight="1" x14ac:dyDescent="0.15">
      <c r="A120" s="207"/>
      <c r="B120" s="123" t="s">
        <v>189</v>
      </c>
      <c r="C120" s="123" t="s">
        <v>250</v>
      </c>
      <c r="D120" s="121" t="s">
        <v>130</v>
      </c>
      <c r="E120" s="75"/>
      <c r="F120" s="27"/>
      <c r="G120" s="35">
        <f>IF(G114="-","-",SUM(G111:G119)*'3k EBIT'!$E$12)</f>
        <v>9.6002917041281286</v>
      </c>
      <c r="H120" s="35">
        <f>IF(H114="-","-",SUM(H111:H119)*'3k EBIT'!$E$12)</f>
        <v>8.8317183472274028</v>
      </c>
      <c r="I120" s="35">
        <f>IF(I114="-","-",SUM(I111:I119)*'3k EBIT'!$E$12)</f>
        <v>8.2411989958762657</v>
      </c>
      <c r="J120" s="35">
        <f>IF(J114="-","-",SUM(J111:J119)*'3k EBIT'!$E$12)</f>
        <v>7.9605976751651681</v>
      </c>
      <c r="K120" s="35">
        <f>IF(K114="-","-",SUM(K111:K119)*'3k EBIT'!$E$12)</f>
        <v>8.649572300714846</v>
      </c>
      <c r="L120" s="35">
        <f>IF(L114="-","-",SUM(L111:L119)*'3k EBIT'!$E$12)</f>
        <v>8.6371376928609305</v>
      </c>
      <c r="M120" s="35">
        <f>IF(M114="-","-",SUM(M111:M119)*'3k EBIT'!$E$12)</f>
        <v>9.2091979366383931</v>
      </c>
      <c r="N120" s="35">
        <f>IF(N114="-","-",SUM(N111:N119)*'3k EBIT'!$E$12)</f>
        <v>9.9723043976472532</v>
      </c>
      <c r="O120" s="27"/>
      <c r="P120" s="35">
        <f>IF(P114="-","-",SUM(P111:P119)*'3k EBIT'!$E$12)</f>
        <v>9.9723043976472532</v>
      </c>
      <c r="Q120" s="35">
        <f>IF(Q114="-","-",SUM(Q111:Q119)*'3k EBIT'!$E$12)</f>
        <v>10.81494555480962</v>
      </c>
      <c r="R120" s="35">
        <f>IF(R114="-","-",SUM(R111:R119)*'3k EBIT'!$E$12)</f>
        <v>9.8519240790589215</v>
      </c>
      <c r="S120" s="35">
        <f>IF(S114="-","-",SUM(S111:S119)*'3k EBIT'!$E$12)</f>
        <v>9.5118663526508485</v>
      </c>
      <c r="T120" s="35">
        <f>IF(T114="-","-",SUM(T111:T119)*'3k EBIT'!$E$12)</f>
        <v>8.3455198004500541</v>
      </c>
      <c r="U120" s="35">
        <f>IF(U114="-","-",SUM(U111:U119)*'3k EBIT'!$E$12)</f>
        <v>8.8810244397966773</v>
      </c>
      <c r="V120" s="35">
        <f>IF(V114="-","-",SUM(V111:V119)*'3k EBIT'!$E$12)</f>
        <v>10.407822810831716</v>
      </c>
      <c r="W120" s="35">
        <f>IF(W114="-","-",SUM(W111:W119)*'3k EBIT'!$E$12)</f>
        <v>17.483326577667647</v>
      </c>
      <c r="X120" s="27"/>
      <c r="Y120" s="35">
        <f>IF(Y114="-","-",SUM(Y111:Y119)*'3k EBIT'!$E$12)</f>
        <v>33.408109794682908</v>
      </c>
      <c r="Z120" s="35" t="str">
        <f>IF(Z114="-","-",SUM(Z111:Z119)*'3k EBIT'!$E$12)</f>
        <v>-</v>
      </c>
      <c r="AA120" s="35" t="str">
        <f>IF(AA114="-","-",SUM(AA111:AA119)*'3k EBIT'!$E$12)</f>
        <v>-</v>
      </c>
      <c r="AB120" s="35" t="str">
        <f>IF(AB114="-","-",SUM(AB111:AB119)*'3k EBIT'!$E$12)</f>
        <v>-</v>
      </c>
      <c r="AC120" s="35" t="str">
        <f>IF(AC114="-","-",SUM(AC111:AC119)*'3k EBIT'!$E$12)</f>
        <v>-</v>
      </c>
      <c r="AD120" s="25"/>
    </row>
    <row r="121" spans="1:30" s="26" customFormat="1" ht="11.25" x14ac:dyDescent="0.15">
      <c r="A121" s="207"/>
      <c r="B121" s="123" t="s">
        <v>251</v>
      </c>
      <c r="C121" s="158" t="s">
        <v>252</v>
      </c>
      <c r="D121" s="121" t="s">
        <v>130</v>
      </c>
      <c r="E121" s="116"/>
      <c r="F121" s="27"/>
      <c r="G121" s="35">
        <f>IF(G116="-","-",SUM(G111:G114,G116:G120)*'3l HAP'!$E$13)</f>
        <v>5.519858209475192</v>
      </c>
      <c r="H121" s="35">
        <f>IF(H116="-","-",SUM(H111:H114,H116:H120)*'3l HAP'!$E$13)</f>
        <v>4.9293689257815512</v>
      </c>
      <c r="I121" s="35">
        <f>IF(I116="-","-",SUM(I111:I114,I116:I120)*'3l HAP'!$E$13)</f>
        <v>4.365053018651623</v>
      </c>
      <c r="J121" s="35">
        <f>IF(J116="-","-",SUM(J111:J114,J116:J120)*'3l HAP'!$E$13)</f>
        <v>4.1539227056594381</v>
      </c>
      <c r="K121" s="35">
        <f>IF(K116="-","-",SUM(K111:K114,K116:K120)*'3l HAP'!$E$13)</f>
        <v>4.7249405761475671</v>
      </c>
      <c r="L121" s="35">
        <f>IF(L116="-","-",SUM(L111:L114,L116:L120)*'3l HAP'!$E$13)</f>
        <v>4.715007349071664</v>
      </c>
      <c r="M121" s="35">
        <f>IF(M116="-","-",SUM(M111:M114,M116:M120)*'3l HAP'!$E$13)</f>
        <v>5.0452156946734394</v>
      </c>
      <c r="N121" s="35">
        <f>IF(N116="-","-",SUM(N111:N114,N116:N120)*'3l HAP'!$E$13)</f>
        <v>5.632195073230803</v>
      </c>
      <c r="O121" s="27"/>
      <c r="P121" s="35">
        <f>IF(P116="-","-",SUM(P111:P114,P116:P120)*'3l HAP'!$E$13)</f>
        <v>5.632195073230803</v>
      </c>
      <c r="Q121" s="35">
        <f>IF(Q116="-","-",SUM(Q111:Q114,Q116:Q120)*'3l HAP'!$E$13)</f>
        <v>6.2552516817471728</v>
      </c>
      <c r="R121" s="35">
        <f>IF(R116="-","-",SUM(R111:R114,R116:R120)*'3l HAP'!$E$13)</f>
        <v>5.5196685172395537</v>
      </c>
      <c r="S121" s="35">
        <f>IF(S116="-","-",SUM(S111:S114,S116:S120)*'3l HAP'!$E$13)</f>
        <v>5.246616249084866</v>
      </c>
      <c r="T121" s="35">
        <f>IF(T116="-","-",SUM(T111:T114,T116:T120)*'3l HAP'!$E$13)</f>
        <v>4.386858146158402</v>
      </c>
      <c r="U121" s="35">
        <f>IF(U116="-","-",SUM(U111:U114,U116:U120)*'3l HAP'!$E$13)</f>
        <v>5.0554899950489256</v>
      </c>
      <c r="V121" s="35">
        <f>IF(V116="-","-",SUM(V111:V114,V116:V120)*'3l HAP'!$E$13)</f>
        <v>6.2383331027295288</v>
      </c>
      <c r="W121" s="35">
        <f>IF(W116="-","-",SUM(W111:W114,W116:W120)*'3l HAP'!$E$13)</f>
        <v>10.957810636830068</v>
      </c>
      <c r="X121" s="27"/>
      <c r="Y121" s="35">
        <f>IF(Y116="-","-",SUM(Y111:Y114,Y116:Y120)*'3l HAP'!$E$13)</f>
        <v>23.276840023324688</v>
      </c>
      <c r="Z121" s="35" t="str">
        <f>IF(Z116="-","-",SUM(Z111:Z114,Z116:Z120)*'3l HAP'!$E$13)</f>
        <v>-</v>
      </c>
      <c r="AA121" s="35" t="str">
        <f>IF(AA116="-","-",SUM(AA111:AA114,AA116:AA120)*'3l HAP'!$E$13)</f>
        <v>-</v>
      </c>
      <c r="AB121" s="35" t="str">
        <f>IF(AB116="-","-",SUM(AB111:AB114,AB116:AB120)*'3l HAP'!$E$13)</f>
        <v>-</v>
      </c>
      <c r="AC121" s="35" t="str">
        <f>IF(AC116="-","-",SUM(AC111:AC114,AC116:AC120)*'3l HAP'!$E$13)</f>
        <v>-</v>
      </c>
      <c r="AD121" s="25"/>
    </row>
    <row r="122" spans="1:30" s="26" customFormat="1" ht="11.25" x14ac:dyDescent="0.15">
      <c r="A122" s="207"/>
      <c r="B122" s="123" t="s">
        <v>253</v>
      </c>
      <c r="C122" s="123" t="str">
        <f>B122&amp;"_"&amp;D122</f>
        <v>Total_South East</v>
      </c>
      <c r="D122" s="121" t="s">
        <v>130</v>
      </c>
      <c r="E122" s="75"/>
      <c r="F122" s="27"/>
      <c r="G122" s="35">
        <f t="shared" ref="G122:N122" si="24">IF(G111="-","-",SUM(G111:G121))</f>
        <v>510.7981602465303</v>
      </c>
      <c r="H122" s="35">
        <f t="shared" si="24"/>
        <v>469.75645836075182</v>
      </c>
      <c r="I122" s="35">
        <f t="shared" si="24"/>
        <v>438.11218943069201</v>
      </c>
      <c r="J122" s="35">
        <f t="shared" si="24"/>
        <v>423.13257465411914</v>
      </c>
      <c r="K122" s="35">
        <f t="shared" si="24"/>
        <v>459.9653999439239</v>
      </c>
      <c r="L122" s="35">
        <f t="shared" si="24"/>
        <v>459.30101394222839</v>
      </c>
      <c r="M122" s="35">
        <f t="shared" si="24"/>
        <v>489.73964373449206</v>
      </c>
      <c r="N122" s="35">
        <f t="shared" si="24"/>
        <v>530.49010447125261</v>
      </c>
      <c r="O122" s="27"/>
      <c r="P122" s="35">
        <f t="shared" ref="P122:W122" si="25">IF(P111="-","-",SUM(P111:P121))</f>
        <v>530.49010447125261</v>
      </c>
      <c r="Q122" s="35">
        <f t="shared" si="25"/>
        <v>575.46267734857759</v>
      </c>
      <c r="R122" s="35">
        <f t="shared" si="25"/>
        <v>524.0417742907905</v>
      </c>
      <c r="S122" s="35">
        <f t="shared" si="25"/>
        <v>505.87095434124666</v>
      </c>
      <c r="T122" s="35">
        <f t="shared" si="25"/>
        <v>443.62456095208415</v>
      </c>
      <c r="U122" s="35">
        <f t="shared" si="25"/>
        <v>472.4776358617703</v>
      </c>
      <c r="V122" s="35">
        <f t="shared" si="25"/>
        <v>554.01825477930447</v>
      </c>
      <c r="W122" s="35">
        <f t="shared" si="25"/>
        <v>931.13251359138997</v>
      </c>
      <c r="X122" s="27"/>
      <c r="Y122" s="35">
        <f t="shared" ref="Y122:AC122" si="26">IF(Y111="-","-",SUM(Y111:Y121))</f>
        <v>1781.5976818854854</v>
      </c>
      <c r="Z122" s="35" t="str">
        <f t="shared" si="26"/>
        <v>-</v>
      </c>
      <c r="AA122" s="35" t="str">
        <f t="shared" si="26"/>
        <v>-</v>
      </c>
      <c r="AB122" s="35" t="str">
        <f t="shared" si="26"/>
        <v>-</v>
      </c>
      <c r="AC122" s="35" t="str">
        <f t="shared" si="26"/>
        <v>-</v>
      </c>
      <c r="AD122" s="25"/>
    </row>
    <row r="123" spans="1:30" s="26" customFormat="1" ht="11.25" x14ac:dyDescent="0.15">
      <c r="A123" s="207"/>
      <c r="B123" s="120" t="s">
        <v>244</v>
      </c>
      <c r="C123" s="120" t="s">
        <v>180</v>
      </c>
      <c r="D123" s="122" t="s">
        <v>135</v>
      </c>
      <c r="E123" s="119"/>
      <c r="F123" s="27"/>
      <c r="G123" s="117">
        <f>IF('3a DF'!H$147="-","-",'3a DF'!H$147)</f>
        <v>253.15</v>
      </c>
      <c r="H123" s="117">
        <f>IF('3a DF'!I$147="-","-",'3a DF'!I$147)</f>
        <v>213.57</v>
      </c>
      <c r="I123" s="117">
        <f>IF('3a DF'!J$147="-","-",'3a DF'!J$147)</f>
        <v>174.75</v>
      </c>
      <c r="J123" s="117">
        <f>IF('3a DF'!K$147="-","-",'3a DF'!K$147)</f>
        <v>160.27000000000001</v>
      </c>
      <c r="K123" s="117">
        <f>IF('3a DF'!L$147="-","-",'3a DF'!L$147)</f>
        <v>200.75</v>
      </c>
      <c r="L123" s="117">
        <f>IF('3a DF'!M$147="-","-",'3a DF'!M$147)</f>
        <v>199.06</v>
      </c>
      <c r="M123" s="117">
        <f>IF('3a DF'!N$147="-","-",'3a DF'!N$147)</f>
        <v>215.77</v>
      </c>
      <c r="N123" s="117">
        <f>IF('3a DF'!O$147="-","-",'3a DF'!O$147)</f>
        <v>243.36</v>
      </c>
      <c r="O123" s="27"/>
      <c r="P123" s="117">
        <f>IF('3a DF'!Q$147="-","-",'3a DF'!Q$147)</f>
        <v>243.36</v>
      </c>
      <c r="Q123" s="117">
        <f>IF('3a DF'!R$147="-","-",'3a DF'!R$147)</f>
        <v>281.18</v>
      </c>
      <c r="R123" s="117">
        <f>IF('3a DF'!S$147="-","-",'3a DF'!S$147)</f>
        <v>230.78</v>
      </c>
      <c r="S123" s="117">
        <f>IF('3a DF'!T$147="-","-",'3a DF'!T$147)</f>
        <v>206.32</v>
      </c>
      <c r="T123" s="117">
        <f>IF('3a DF'!U$147="-","-",'3a DF'!U$147)</f>
        <v>145.13</v>
      </c>
      <c r="U123" s="117">
        <f>IF('3a DF'!V$147="-","-",'3a DF'!V$147)</f>
        <v>187.07</v>
      </c>
      <c r="V123" s="117">
        <f>IF('3a DF'!W$147="-","-",'3a DF'!W$147)</f>
        <v>276.51</v>
      </c>
      <c r="W123" s="117">
        <f>IF('3a DF'!X$147="-","-",'3a DF'!X$147)</f>
        <v>586.80999999999995</v>
      </c>
      <c r="X123" s="27"/>
      <c r="Y123" s="117">
        <f>IF('3a DF'!Z$147="-","-",'3a DF'!Z$147)</f>
        <v>1376.8009245311077</v>
      </c>
      <c r="Z123" s="117" t="str">
        <f>IF('3a DF'!AA$147="-","-",'3a DF'!AA$147)</f>
        <v>-</v>
      </c>
      <c r="AA123" s="117" t="str">
        <f>IF('3a DF'!AB$147="-","-",'3a DF'!AB$147)</f>
        <v>-</v>
      </c>
      <c r="AB123" s="117" t="str">
        <f>IF('3a DF'!AC$147="-","-",'3a DF'!AC$147)</f>
        <v>-</v>
      </c>
      <c r="AC123" s="117" t="str">
        <f>IF('3a DF'!AD$147="-","-",'3a DF'!AD$147)</f>
        <v>-</v>
      </c>
      <c r="AD123" s="25"/>
    </row>
    <row r="124" spans="1:30" s="26" customFormat="1" ht="11.25" x14ac:dyDescent="0.15">
      <c r="A124" s="207"/>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x14ac:dyDescent="0.15">
      <c r="A125" s="207"/>
      <c r="B125" s="120" t="s">
        <v>245</v>
      </c>
      <c r="C125" s="120" t="s">
        <v>182</v>
      </c>
      <c r="D125" s="122" t="s">
        <v>135</v>
      </c>
      <c r="E125" s="119"/>
      <c r="F125" s="27"/>
      <c r="G125" s="117" t="str">
        <f>IF('3c AA'!J232="-","-",'3c AA'!J232)</f>
        <v>-</v>
      </c>
      <c r="H125" s="117" t="str">
        <f>IF('3c AA'!K232="-","-",'3c AA'!K232)</f>
        <v>-</v>
      </c>
      <c r="I125" s="117" t="str">
        <f>IF('3c AA'!L232="-","-",'3c AA'!L232)</f>
        <v>-</v>
      </c>
      <c r="J125" s="117" t="str">
        <f>IF('3c AA'!M232="-","-",'3c AA'!M232)</f>
        <v>-</v>
      </c>
      <c r="K125" s="117" t="str">
        <f>IF('3c AA'!N232="-","-",'3c AA'!N232)</f>
        <v>-</v>
      </c>
      <c r="L125" s="117" t="str">
        <f>IF('3c AA'!O232="-","-",'3c AA'!O232)</f>
        <v>-</v>
      </c>
      <c r="M125" s="117" t="str">
        <f>IF('3c AA'!P232="-","-",'3c AA'!P232)</f>
        <v>-</v>
      </c>
      <c r="N125" s="117" t="str">
        <f>IF('3c AA'!Q232="-","-",'3c AA'!Q232)</f>
        <v>-</v>
      </c>
      <c r="O125" s="27"/>
      <c r="P125" s="117" t="str">
        <f>IF('3c AA'!S232="-","-",'3c AA'!S232)</f>
        <v>-</v>
      </c>
      <c r="Q125" s="117" t="str">
        <f>IF('3c AA'!T232="-","-",'3c AA'!T232)</f>
        <v>-</v>
      </c>
      <c r="R125" s="117" t="str">
        <f>IF('3c AA'!U232="-","-",'3c AA'!U232)</f>
        <v>-</v>
      </c>
      <c r="S125" s="117" t="str">
        <f>IF('3c AA'!V232="-","-",'3c AA'!V232)</f>
        <v>-</v>
      </c>
      <c r="T125" s="117">
        <f>IF('3c AA'!W232="-","-",'3c AA'!W232)</f>
        <v>10.705717509101307</v>
      </c>
      <c r="U125" s="117">
        <f>IF('3c AA'!X232="-","-",'3c AA'!X232)</f>
        <v>13.71215092385904</v>
      </c>
      <c r="V125" s="117">
        <f>IF('3c AA'!Y232="-","-",'3c AA'!Y232)</f>
        <v>4.43</v>
      </c>
      <c r="W125" s="117" t="str">
        <f>IF('3c AA'!Z232="-","-",'3c AA'!Z232)</f>
        <v>-</v>
      </c>
      <c r="X125" s="27"/>
      <c r="Y125" s="117">
        <f>IF('3c AA'!AB232="-","-",'3c AA'!AB232)</f>
        <v>26.679544917909343</v>
      </c>
      <c r="Z125" s="117" t="str">
        <f>IF('3c AA'!AC232="-","-",'3c AA'!AC232)</f>
        <v>-</v>
      </c>
      <c r="AA125" s="117" t="str">
        <f>IF('3c AA'!AD232="-","-",'3c AA'!AD232)</f>
        <v>-</v>
      </c>
      <c r="AB125" s="117" t="str">
        <f>IF('3c AA'!AE232="-","-",'3c AA'!AE232)</f>
        <v>-</v>
      </c>
      <c r="AC125" s="117" t="str">
        <f>IF('3c AA'!AF232="-","-",'3c AA'!AF232)</f>
        <v>-</v>
      </c>
      <c r="AD125" s="25"/>
    </row>
    <row r="126" spans="1:30" s="26" customFormat="1" ht="11.25" customHeight="1" x14ac:dyDescent="0.15">
      <c r="A126" s="207"/>
      <c r="B126" s="120" t="s">
        <v>246</v>
      </c>
      <c r="C126" s="120" t="s">
        <v>183</v>
      </c>
      <c r="D126" s="122" t="s">
        <v>135</v>
      </c>
      <c r="E126" s="119"/>
      <c r="F126" s="27"/>
      <c r="G126" s="117">
        <f>IF('3d PC'!G$43="-","-",'3d PC'!G$43)</f>
        <v>21.926269106402124</v>
      </c>
      <c r="H126" s="117">
        <f>IF('3d PC'!H$43="-","-",'3d PC'!H$43)</f>
        <v>21.926269106402124</v>
      </c>
      <c r="I126" s="117">
        <f>IF('3d PC'!I$43="-","-",'3d PC'!I$43)</f>
        <v>22.64764819235609</v>
      </c>
      <c r="J126" s="117">
        <f>IF('3d PC'!J$43="-","-",'3d PC'!J$43)</f>
        <v>22.505107470829557</v>
      </c>
      <c r="K126" s="117">
        <f>IF('3d PC'!K$43="-","-",'3d PC'!K$43)</f>
        <v>19.106297226763825</v>
      </c>
      <c r="L126" s="117">
        <f>IF('3d PC'!L$43="-","-",'3d PC'!L$43)</f>
        <v>19.106297226763825</v>
      </c>
      <c r="M126" s="117">
        <f>IF('3d PC'!M$43="-","-",'3d PC'!M$43)</f>
        <v>20.852393125569616</v>
      </c>
      <c r="N126" s="117">
        <f>IF('3d PC'!N$43="-","-",'3d PC'!N$43)</f>
        <v>20.849370287873604</v>
      </c>
      <c r="O126" s="27"/>
      <c r="P126" s="117">
        <f>IF('3d PC'!P$43="-","-",'3d PC'!P$43)</f>
        <v>20.849370287873604</v>
      </c>
      <c r="Q126" s="117">
        <f>IF('3d PC'!Q$43="-","-",'3d PC'!Q$43)</f>
        <v>21.503193401206047</v>
      </c>
      <c r="R126" s="117">
        <f>IF('3d PC'!R$43="-","-",'3d PC'!R$43)</f>
        <v>21.819481548965161</v>
      </c>
      <c r="S126" s="117">
        <f>IF('3d PC'!S$43="-","-",'3d PC'!S$43)</f>
        <v>25.256715910577427</v>
      </c>
      <c r="T126" s="117">
        <f>IF('3d PC'!T$43="-","-",'3d PC'!T$43)</f>
        <v>24.167303215101221</v>
      </c>
      <c r="U126" s="117">
        <f>IF('3d PC'!U$43="-","-",'3d PC'!U$43)</f>
        <v>23.962512789411701</v>
      </c>
      <c r="V126" s="117">
        <f>IF('3d PC'!V$43="-","-",'3d PC'!V$43)</f>
        <v>23.858648398084732</v>
      </c>
      <c r="W126" s="117">
        <f>IF('3d PC'!W$43="-","-",'3d PC'!W$43)</f>
        <v>33.366817904048837</v>
      </c>
      <c r="X126" s="27"/>
      <c r="Y126" s="117">
        <f>IF('3d PC'!Y$43="-","-",'3d PC'!Y$43)</f>
        <v>33.475871166766694</v>
      </c>
      <c r="Z126" s="117" t="str">
        <f>IF('3d PC'!Z$43="-","-",'3d PC'!Z$43)</f>
        <v>-</v>
      </c>
      <c r="AA126" s="117" t="str">
        <f>IF('3d PC'!AA$43="-","-",'3d PC'!AA$43)</f>
        <v>-</v>
      </c>
      <c r="AB126" s="117" t="str">
        <f>IF('3d PC'!AB$43="-","-",'3d PC'!AB$43)</f>
        <v>-</v>
      </c>
      <c r="AC126" s="117" t="str">
        <f>IF('3d PC'!AC$43="-","-",'3d PC'!AC$43)</f>
        <v>-</v>
      </c>
      <c r="AD126" s="25"/>
    </row>
    <row r="127" spans="1:30" s="26" customFormat="1" ht="11.25" customHeight="1" x14ac:dyDescent="0.15">
      <c r="A127" s="207"/>
      <c r="B127" s="120" t="s">
        <v>247</v>
      </c>
      <c r="C127" s="120" t="s">
        <v>184</v>
      </c>
      <c r="D127" s="122" t="s">
        <v>135</v>
      </c>
      <c r="E127" s="119"/>
      <c r="F127" s="27"/>
      <c r="G127" s="117">
        <f>IF('3f NC-Gas'!F54="-","-",'3f NC-Gas'!F54)</f>
        <v>117.25912991101427</v>
      </c>
      <c r="H127" s="117">
        <f>IF('3f NC-Gas'!G54="-","-",'3f NC-Gas'!G54)</f>
        <v>117.13912991501969</v>
      </c>
      <c r="I127" s="117">
        <f>IF('3f NC-Gas'!H54="-","-",'3f NC-Gas'!H54)</f>
        <v>119.52683006717739</v>
      </c>
      <c r="J127" s="117">
        <f>IF('3f NC-Gas'!I54="-","-",'3f NC-Gas'!I54)</f>
        <v>119.17883007879314</v>
      </c>
      <c r="K127" s="117">
        <f>IF('3f NC-Gas'!J54="-","-",'3f NC-Gas'!J54)</f>
        <v>121.42513481279587</v>
      </c>
      <c r="L127" s="117">
        <f>IF('3f NC-Gas'!K54="-","-",'3f NC-Gas'!K54)</f>
        <v>121.44913481199478</v>
      </c>
      <c r="M127" s="117">
        <f>IF('3f NC-Gas'!L54="-","-",'3f NC-Gas'!L54)</f>
        <v>122.70618502036943</v>
      </c>
      <c r="N127" s="117">
        <f>IF('3f NC-Gas'!M54="-","-",'3f NC-Gas'!M54)</f>
        <v>122.77818501796618</v>
      </c>
      <c r="O127" s="27"/>
      <c r="P127" s="117">
        <f>IF('3f NC-Gas'!O54="-","-",'3f NC-Gas'!O54)</f>
        <v>122.77818501796618</v>
      </c>
      <c r="Q127" s="117">
        <f>IF('3f NC-Gas'!P54="-","-",'3f NC-Gas'!P54)</f>
        <v>129.08535083090231</v>
      </c>
      <c r="R127" s="117">
        <f>IF('3f NC-Gas'!Q54="-","-",'3f NC-Gas'!Q54)</f>
        <v>128.64135084572243</v>
      </c>
      <c r="S127" s="117">
        <f>IF('3f NC-Gas'!R54="-","-",'3f NC-Gas'!R54)</f>
        <v>127.49027461518759</v>
      </c>
      <c r="T127" s="117">
        <f>IF('3f NC-Gas'!S54="-","-",'3f NC-Gas'!S54)</f>
        <v>124.82627470410817</v>
      </c>
      <c r="U127" s="117">
        <f>IF('3f NC-Gas'!T54="-","-",'3f NC-Gas'!T54)</f>
        <v>135.64689009330851</v>
      </c>
      <c r="V127" s="117">
        <f>IF('3f NC-Gas'!U54="-","-",'3f NC-Gas'!U54)</f>
        <v>135.21489010772808</v>
      </c>
      <c r="W127" s="117">
        <f>IF('3f NC-Gas'!V54="-","-",'3f NC-Gas'!V54)</f>
        <v>185.63428955370102</v>
      </c>
      <c r="X127" s="27"/>
      <c r="Y127" s="117">
        <f>IF('3f NC-Gas'!X54="-","-",'3f NC-Gas'!X54)</f>
        <v>179.53770071655171</v>
      </c>
      <c r="Z127" s="117" t="str">
        <f>IF('3f NC-Gas'!Y54="-","-",'3f NC-Gas'!Y54)</f>
        <v>-</v>
      </c>
      <c r="AA127" s="117" t="str">
        <f>IF('3f NC-Gas'!Z54="-","-",'3f NC-Gas'!Z54)</f>
        <v>-</v>
      </c>
      <c r="AB127" s="117" t="str">
        <f>IF('3f NC-Gas'!AA54="-","-",'3f NC-Gas'!AA54)</f>
        <v>-</v>
      </c>
      <c r="AC127" s="117" t="str">
        <f>IF('3f NC-Gas'!AB54="-","-",'3f NC-Gas'!AB54)</f>
        <v>-</v>
      </c>
      <c r="AD127" s="25"/>
    </row>
    <row r="128" spans="1:30" s="26" customFormat="1" ht="12.6" customHeight="1" x14ac:dyDescent="0.15">
      <c r="A128" s="207"/>
      <c r="B128" s="120" t="s">
        <v>248</v>
      </c>
      <c r="C128" s="120" t="s">
        <v>185</v>
      </c>
      <c r="D128" s="122" t="s">
        <v>135</v>
      </c>
      <c r="E128" s="119"/>
      <c r="F128" s="27"/>
      <c r="G128" s="117">
        <f>IF('3g CPIH'!C$17="-","-",'3h OC '!$E$12*('3g CPIH'!C$17/'3g CPIH'!$G$17))</f>
        <v>87.194616340508801</v>
      </c>
      <c r="H128" s="117">
        <f>IF('3g CPIH'!D$17="-","-",'3h OC '!$E$12*('3g CPIH'!D$17/'3g CPIH'!$G$17))</f>
        <v>87.369180136986301</v>
      </c>
      <c r="I128" s="117">
        <f>IF('3g CPIH'!E$17="-","-",'3h OC '!$E$12*('3g CPIH'!E$17/'3g CPIH'!$G$17))</f>
        <v>87.631025831702544</v>
      </c>
      <c r="J128" s="117">
        <f>IF('3g CPIH'!F$17="-","-",'3h OC '!$E$12*('3g CPIH'!F$17/'3g CPIH'!$G$17))</f>
        <v>88.15471722113503</v>
      </c>
      <c r="K128" s="117">
        <f>IF('3g CPIH'!G$17="-","-",'3h OC '!$E$12*('3g CPIH'!G$17/'3g CPIH'!$G$17))</f>
        <v>89.202100000000002</v>
      </c>
      <c r="L128" s="117">
        <f>IF('3g CPIH'!H$17="-","-",'3h OC '!$E$12*('3g CPIH'!H$17/'3g CPIH'!$G$17))</f>
        <v>90.33676467710373</v>
      </c>
      <c r="M128" s="117">
        <f>IF('3g CPIH'!I$17="-","-",'3h OC '!$E$12*('3g CPIH'!I$17/'3g CPIH'!$G$17))</f>
        <v>91.645993150684916</v>
      </c>
      <c r="N128" s="117">
        <f>IF('3g CPIH'!J$17="-","-",'3h OC '!$E$12*('3g CPIH'!J$17/'3g CPIH'!$G$17))</f>
        <v>92.431530234833673</v>
      </c>
      <c r="O128" s="27"/>
      <c r="P128" s="117">
        <f>IF('3g CPIH'!L$17="-","-",'3h OC '!$E$12*('3g CPIH'!L$17/'3g CPIH'!$G$17))</f>
        <v>92.431530234833673</v>
      </c>
      <c r="Q128" s="117">
        <f>IF('3g CPIH'!M$17="-","-",'3h OC '!$E$12*('3g CPIH'!M$17/'3g CPIH'!$G$17))</f>
        <v>93.47891301369863</v>
      </c>
      <c r="R128" s="117">
        <f>IF('3g CPIH'!N$17="-","-",'3h OC '!$E$12*('3g CPIH'!N$17/'3g CPIH'!$G$17))</f>
        <v>94.177168199608616</v>
      </c>
      <c r="S128" s="117">
        <f>IF('3g CPIH'!O$17="-","-",'3h OC '!$E$12*('3g CPIH'!O$17/'3g CPIH'!$G$17))</f>
        <v>94.700859589041102</v>
      </c>
      <c r="T128" s="117">
        <f>IF('3g CPIH'!P$17="-","-",'3h OC '!$E$12*('3g CPIH'!P$17/'3g CPIH'!$G$17))</f>
        <v>94.96270528375733</v>
      </c>
      <c r="U128" s="117">
        <f>IF('3g CPIH'!Q$17="-","-",'3h OC '!$E$12*('3g CPIH'!Q$17/'3g CPIH'!$G$17))</f>
        <v>95.48639667318983</v>
      </c>
      <c r="V128" s="117">
        <f>IF('3g CPIH'!R$17="-","-",'3h OC '!$E$12*('3g CPIH'!R$17/'3g CPIH'!$G$17))</f>
        <v>97.232034637964787</v>
      </c>
      <c r="W128" s="117">
        <f>IF('3g CPIH'!S$17="-","-",'3h OC '!$E$12*('3g CPIH'!S$17/'3g CPIH'!$G$17))</f>
        <v>100.11233727984346</v>
      </c>
      <c r="X128" s="27"/>
      <c r="Y128" s="117">
        <f>IF('3g CPIH'!U$17="-","-",'3h OC '!$E$12*('3g CPIH'!U$17/'3g CPIH'!$G$17))</f>
        <v>105.1746873776908</v>
      </c>
      <c r="Z128" s="117" t="str">
        <f>IF('3g CPIH'!V$17="-","-",'3h OC '!$E$12*('3g CPIH'!V$17/'3g CPIH'!$G$17))</f>
        <v>-</v>
      </c>
      <c r="AA128" s="117" t="str">
        <f>IF('3g CPIH'!W$17="-","-",'3h OC '!$E$12*('3g CPIH'!W$17/'3g CPIH'!$G$17))</f>
        <v>-</v>
      </c>
      <c r="AB128" s="117" t="str">
        <f>IF('3g CPIH'!X$17="-","-",'3h OC '!$E$12*('3g CPIH'!X$17/'3g CPIH'!$G$17))</f>
        <v>-</v>
      </c>
      <c r="AC128" s="117" t="str">
        <f>IF('3g CPIH'!Y$17="-","-",'3h OC '!$E$12*('3g CPIH'!Y$17/'3g CPIH'!$G$17))</f>
        <v>-</v>
      </c>
      <c r="AD128" s="25"/>
    </row>
    <row r="129" spans="1:30" s="26" customFormat="1" ht="11.25" customHeight="1" x14ac:dyDescent="0.15">
      <c r="A129" s="207"/>
      <c r="B129" s="120" t="s">
        <v>248</v>
      </c>
      <c r="C129" s="120" t="s">
        <v>186</v>
      </c>
      <c r="D129" s="122" t="s">
        <v>135</v>
      </c>
      <c r="E129" s="119"/>
      <c r="F129" s="27"/>
      <c r="G129" s="117" t="s">
        <v>249</v>
      </c>
      <c r="H129" s="117" t="s">
        <v>249</v>
      </c>
      <c r="I129" s="117" t="s">
        <v>249</v>
      </c>
      <c r="J129" s="117" t="s">
        <v>249</v>
      </c>
      <c r="K129" s="117">
        <f>IF('3i SMNCC'!G$51="-","-",'3i SMNCC'!G$51)</f>
        <v>0</v>
      </c>
      <c r="L129" s="117">
        <f>IF('3i SMNCC'!H$51="-","-",'3i SMNCC'!H$51)</f>
        <v>-0.14839729644435984</v>
      </c>
      <c r="M129" s="117">
        <f>IF('3i SMNCC'!I$51="-","-",'3i SMNCC'!I$51)</f>
        <v>1.899695256253338</v>
      </c>
      <c r="N129" s="117">
        <f>IF('3i SMNCC'!J$51="-","-",'3i SMNCC'!J$51)</f>
        <v>12.665365920990935</v>
      </c>
      <c r="O129" s="27"/>
      <c r="P129" s="117">
        <f>IF('3i SMNCC'!L$51="-","-",'3i SMNCC'!L$51)</f>
        <v>12.665365920990935</v>
      </c>
      <c r="Q129" s="117">
        <f>IF('3i SMNCC'!M$51="-","-",'3i SMNCC'!M$51)</f>
        <v>14.640709693750988</v>
      </c>
      <c r="R129" s="117">
        <f>IF('3i SMNCC'!N$51="-","-",'3i SMNCC'!N$51)</f>
        <v>14.927787132222536</v>
      </c>
      <c r="S129" s="117">
        <f>IF('3i SMNCC'!O$51="-","-",'3i SMNCC'!O$51)</f>
        <v>17.170757060355506</v>
      </c>
      <c r="T129" s="117">
        <f>IF('3i SMNCC'!P$51="-","-",'3i SMNCC'!P$51)</f>
        <v>11.164989866554468</v>
      </c>
      <c r="U129" s="117">
        <f>IF('3i SMNCC'!Q$51="-","-",'3i SMNCC'!Q$51)</f>
        <v>10.900121345430581</v>
      </c>
      <c r="V129" s="117">
        <f>IF('3i SMNCC'!R$51="-","-",'3i SMNCC'!R$51)</f>
        <v>7.9767627265742567</v>
      </c>
      <c r="W129" s="117">
        <f>IF('3i SMNCC'!S$51="-","-",'3i SMNCC'!S$51)</f>
        <v>3.3826300925037529</v>
      </c>
      <c r="X129" s="27"/>
      <c r="Y129" s="117">
        <f>IF('3i SMNCC'!U$51="-","-",'3i SMNCC'!U$51)</f>
        <v>3.4563122415280967</v>
      </c>
      <c r="Z129" s="117" t="str">
        <f>IF('3i SMNCC'!V$51="-","-",'3i SMNCC'!V$51)</f>
        <v>-</v>
      </c>
      <c r="AA129" s="117" t="str">
        <f>IF('3i SMNCC'!W$51="-","-",'3i SMNCC'!W$51)</f>
        <v>-</v>
      </c>
      <c r="AB129" s="117" t="str">
        <f>IF('3i SMNCC'!X$51="-","-",'3i SMNCC'!X$51)</f>
        <v>-</v>
      </c>
      <c r="AC129" s="117" t="str">
        <f>IF('3i SMNCC'!Y$51="-","-",'3i SMNCC'!Y$51)</f>
        <v>-</v>
      </c>
      <c r="AD129" s="25"/>
    </row>
    <row r="130" spans="1:30" s="26" customFormat="1" ht="11.25" customHeight="1" x14ac:dyDescent="0.15">
      <c r="A130" s="207"/>
      <c r="B130" s="120" t="s">
        <v>248</v>
      </c>
      <c r="C130" s="120" t="s">
        <v>187</v>
      </c>
      <c r="D130" s="122" t="s">
        <v>135</v>
      </c>
      <c r="E130" s="119"/>
      <c r="F130" s="27"/>
      <c r="G130" s="117">
        <f>IF('3g CPIH'!C$17="-","-",'3j PAAC PAP'!$G$22*('3g CPIH'!C$17/'3g CPIH'!$G$17))</f>
        <v>3.1142016634050882</v>
      </c>
      <c r="H130" s="117">
        <f>IF('3g CPIH'!D$17="-","-",'3j PAAC PAP'!$G$22*('3g CPIH'!D$17/'3g CPIH'!$G$17))</f>
        <v>3.1204363013698631</v>
      </c>
      <c r="I130" s="117">
        <f>IF('3g CPIH'!E$17="-","-",'3j PAAC PAP'!$G$22*('3g CPIH'!E$17/'3g CPIH'!$G$17))</f>
        <v>3.129788258317026</v>
      </c>
      <c r="J130" s="117">
        <f>IF('3g CPIH'!F$17="-","-",'3j PAAC PAP'!$G$22*('3g CPIH'!F$17/'3g CPIH'!$G$17))</f>
        <v>3.1484921722113506</v>
      </c>
      <c r="K130" s="117">
        <f>IF('3g CPIH'!G$17="-","-",'3j PAAC PAP'!$G$22*('3g CPIH'!G$17/'3g CPIH'!$G$17))</f>
        <v>3.1859000000000002</v>
      </c>
      <c r="L130" s="117">
        <f>IF('3g CPIH'!H$17="-","-",'3j PAAC PAP'!$G$22*('3g CPIH'!H$17/'3g CPIH'!$G$17))</f>
        <v>3.2264251467710374</v>
      </c>
      <c r="M130" s="117">
        <f>IF('3g CPIH'!I$17="-","-",'3j PAAC PAP'!$G$22*('3g CPIH'!I$17/'3g CPIH'!$G$17))</f>
        <v>3.2731849315068491</v>
      </c>
      <c r="N130" s="117">
        <f>IF('3g CPIH'!J$17="-","-",'3j PAAC PAP'!$G$22*('3g CPIH'!J$17/'3g CPIH'!$G$17))</f>
        <v>3.3012408023483371</v>
      </c>
      <c r="O130" s="27"/>
      <c r="P130" s="117">
        <f>IF('3g CPIH'!L$17="-","-",'3j PAAC PAP'!$G$22*('3g CPIH'!L$17/'3g CPIH'!$G$17))</f>
        <v>3.3012408023483371</v>
      </c>
      <c r="Q130" s="117">
        <f>IF('3g CPIH'!M$17="-","-",'3j PAAC PAP'!$G$22*('3g CPIH'!M$17/'3g CPIH'!$G$17))</f>
        <v>3.3386486301369862</v>
      </c>
      <c r="R130" s="117">
        <f>IF('3g CPIH'!N$17="-","-",'3j PAAC PAP'!$G$22*('3g CPIH'!N$17/'3g CPIH'!$G$17))</f>
        <v>3.3635871819960861</v>
      </c>
      <c r="S130" s="117">
        <f>IF('3g CPIH'!O$17="-","-",'3j PAAC PAP'!$G$22*('3g CPIH'!O$17/'3g CPIH'!$G$17))</f>
        <v>3.3822910958904111</v>
      </c>
      <c r="T130" s="117">
        <f>IF('3g CPIH'!P$17="-","-",'3j PAAC PAP'!$G$22*('3g CPIH'!P$17/'3g CPIH'!$G$17))</f>
        <v>3.3916430528375732</v>
      </c>
      <c r="U130" s="117">
        <f>IF('3g CPIH'!Q$17="-","-",'3j PAAC PAP'!$G$22*('3g CPIH'!Q$17/'3g CPIH'!$G$17))</f>
        <v>3.4103469667318986</v>
      </c>
      <c r="V130" s="117">
        <f>IF('3g CPIH'!R$17="-","-",'3j PAAC PAP'!$G$22*('3g CPIH'!R$17/'3g CPIH'!$G$17))</f>
        <v>3.4726933463796481</v>
      </c>
      <c r="W130" s="117">
        <f>IF('3g CPIH'!S$17="-","-",'3j PAAC PAP'!$G$22*('3g CPIH'!S$17/'3g CPIH'!$G$17))</f>
        <v>3.5755648727984348</v>
      </c>
      <c r="X130" s="27"/>
      <c r="Y130" s="117">
        <f>IF('3g CPIH'!U$17="-","-",'3j PAAC PAP'!$G$22*('3g CPIH'!U$17/'3g CPIH'!$G$17))</f>
        <v>3.7563693737769084</v>
      </c>
      <c r="Z130" s="117" t="str">
        <f>IF('3g CPIH'!V$17="-","-",'3j PAAC PAP'!$G$22*('3g CPIH'!V$17/'3g CPIH'!$G$17))</f>
        <v>-</v>
      </c>
      <c r="AA130" s="117" t="str">
        <f>IF('3g CPIH'!W$17="-","-",'3j PAAC PAP'!$G$22*('3g CPIH'!W$17/'3g CPIH'!$G$17))</f>
        <v>-</v>
      </c>
      <c r="AB130" s="117" t="str">
        <f>IF('3g CPIH'!X$17="-","-",'3j PAAC PAP'!$G$22*('3g CPIH'!X$17/'3g CPIH'!$G$17))</f>
        <v>-</v>
      </c>
      <c r="AC130" s="117" t="str">
        <f>IF('3g CPIH'!Y$17="-","-",'3j PAAC PAP'!$G$22*('3g CPIH'!Y$17/'3g CPIH'!$G$17))</f>
        <v>-</v>
      </c>
      <c r="AD130" s="25"/>
    </row>
    <row r="131" spans="1:30" s="26" customFormat="1" ht="11.25" customHeight="1" x14ac:dyDescent="0.15">
      <c r="A131" s="207"/>
      <c r="B131" s="120" t="s">
        <v>248</v>
      </c>
      <c r="C131" s="120" t="s">
        <v>188</v>
      </c>
      <c r="D131" s="122" t="s">
        <v>135</v>
      </c>
      <c r="E131" s="119"/>
      <c r="F131" s="27"/>
      <c r="G131" s="117">
        <f>IF(G123="-","-",SUM(G123:G129)*'3j PAAC PAP'!$G$40)</f>
        <v>1.9828566135050207</v>
      </c>
      <c r="H131" s="117">
        <f>IF(H123="-","-",SUM(H123:H129)*'3j PAAC PAP'!$G$40)</f>
        <v>1.8194189348200174</v>
      </c>
      <c r="I131" s="117">
        <f>IF(I123="-","-",SUM(I123:I129)*'3j PAAC PAP'!$G$40)</f>
        <v>1.6728370094172609</v>
      </c>
      <c r="J131" s="117">
        <f>IF(J123="-","-",SUM(J123:J129)*'3j PAAC PAP'!$G$40)</f>
        <v>1.6130992874770833</v>
      </c>
      <c r="K131" s="117">
        <f>IF(K123="-","-",SUM(K123:K129)*'3j PAAC PAP'!$G$40)</f>
        <v>1.7800494049835793</v>
      </c>
      <c r="L131" s="117">
        <f>IF(L123="-","-",SUM(L123:L129)*'3j PAAC PAP'!$G$40)</f>
        <v>1.7772387105992931</v>
      </c>
      <c r="M131" s="117">
        <f>IF(M123="-","-",SUM(M123:M129)*'3j PAAC PAP'!$G$40)</f>
        <v>1.8726350921961474</v>
      </c>
      <c r="N131" s="117">
        <f>IF(N123="-","-",SUM(N123:N129)*'3j PAAC PAP'!$G$40)</f>
        <v>2.0347692067939822</v>
      </c>
      <c r="O131" s="27"/>
      <c r="P131" s="117">
        <f>IF(P123="-","-",SUM(P123:P129)*'3j PAAC PAP'!$G$40)</f>
        <v>2.0347692067939822</v>
      </c>
      <c r="Q131" s="117">
        <f>IF(Q123="-","-",SUM(Q123:Q129)*'3j PAAC PAP'!$G$40)</f>
        <v>2.2324375702950721</v>
      </c>
      <c r="R131" s="117">
        <f>IF(R123="-","-",SUM(R123:R129)*'3j PAAC PAP'!$G$40)</f>
        <v>2.0275798322491547</v>
      </c>
      <c r="S131" s="117">
        <f>IF(S123="-","-",SUM(S123:S129)*'3j PAAC PAP'!$G$40)</f>
        <v>1.9473311406692935</v>
      </c>
      <c r="T131" s="117">
        <f>IF(T123="-","-",SUM(T123:T129)*'3j PAAC PAP'!$G$40)</f>
        <v>1.6993071560426039</v>
      </c>
      <c r="U131" s="117">
        <f>IF(U123="-","-",SUM(U123:U129)*'3j PAAC PAP'!$G$40)</f>
        <v>1.9301273269972006</v>
      </c>
      <c r="V131" s="117">
        <f>IF(V123="-","-",SUM(V123:V129)*'3j PAAC PAP'!$G$40)</f>
        <v>2.254494358823905</v>
      </c>
      <c r="W131" s="117">
        <f>IF(W123="-","-",SUM(W123:W129)*'3j PAAC PAP'!$G$40)</f>
        <v>3.7599806194224512</v>
      </c>
      <c r="X131" s="27"/>
      <c r="Y131" s="117">
        <f>IF(Y123="-","-",SUM(Y123:Y129)*'3j PAAC PAP'!$G$40)</f>
        <v>7.133392044334677</v>
      </c>
      <c r="Z131" s="117" t="str">
        <f>IF(Z123="-","-",SUM(Z123:Z129)*'3j PAAC PAP'!$G$40)</f>
        <v>-</v>
      </c>
      <c r="AA131" s="117" t="str">
        <f>IF(AA123="-","-",SUM(AA123:AA129)*'3j PAAC PAP'!$G$40)</f>
        <v>-</v>
      </c>
      <c r="AB131" s="117" t="str">
        <f>IF(AB123="-","-",SUM(AB123:AB129)*'3j PAAC PAP'!$G$40)</f>
        <v>-</v>
      </c>
      <c r="AC131" s="117" t="str">
        <f>IF(AC123="-","-",SUM(AC123:AC129)*'3j PAAC PAP'!$G$40)</f>
        <v>-</v>
      </c>
      <c r="AD131" s="25"/>
    </row>
    <row r="132" spans="1:30" s="26" customFormat="1" ht="11.25" x14ac:dyDescent="0.15">
      <c r="A132" s="207"/>
      <c r="B132" s="120" t="s">
        <v>189</v>
      </c>
      <c r="C132" s="120" t="s">
        <v>250</v>
      </c>
      <c r="D132" s="122" t="s">
        <v>135</v>
      </c>
      <c r="E132" s="119"/>
      <c r="F132" s="27"/>
      <c r="G132" s="117">
        <f>IF(G126="-","-",SUM(G123:G131)*'3k EBIT'!$E$12)</f>
        <v>9.3862571621594899</v>
      </c>
      <c r="H132" s="117">
        <f>IF(H126="-","-",SUM(H123:H131)*'3k EBIT'!$E$12)</f>
        <v>8.6176838053545737</v>
      </c>
      <c r="I132" s="117">
        <f>IF(I126="-","-",SUM(I123:I131)*'3k EBIT'!$E$12)</f>
        <v>7.9284482494245365</v>
      </c>
      <c r="J132" s="117">
        <f>IF(J126="-","-",SUM(J123:J131)*'3k EBIT'!$E$12)</f>
        <v>7.6478469289912825</v>
      </c>
      <c r="K132" s="117">
        <f>IF(K126="-","-",SUM(K123:K131)*'3k EBIT'!$E$12)</f>
        <v>8.4337855566179147</v>
      </c>
      <c r="L132" s="117">
        <f>IF(L126="-","-",SUM(L123:L131)*'3k EBIT'!$E$12)</f>
        <v>8.4213509487448359</v>
      </c>
      <c r="M132" s="117">
        <f>IF(M126="-","-",SUM(M123:M131)*'3k EBIT'!$E$12)</f>
        <v>8.8709330368152077</v>
      </c>
      <c r="N132" s="117">
        <f>IF(N126="-","-",SUM(N123:N131)*'3k EBIT'!$E$12)</f>
        <v>9.6340394977665849</v>
      </c>
      <c r="O132" s="27"/>
      <c r="P132" s="117">
        <f>IF(P126="-","-",SUM(P123:P131)*'3k EBIT'!$E$12)</f>
        <v>9.6340394977665849</v>
      </c>
      <c r="Q132" s="117">
        <f>IF(Q126="-","-",SUM(Q123:Q131)*'3k EBIT'!$E$12)</f>
        <v>10.564454814815326</v>
      </c>
      <c r="R132" s="117">
        <f>IF(R126="-","-",SUM(R123:R131)*'3k EBIT'!$E$12)</f>
        <v>9.6014333394191169</v>
      </c>
      <c r="S132" s="117">
        <f>IF(S126="-","-",SUM(S123:S131)*'3k EBIT'!$E$12)</f>
        <v>9.2243630672462196</v>
      </c>
      <c r="T132" s="117">
        <f>IF(T126="-","-",SUM(T123:T131)*'3k EBIT'!$E$12)</f>
        <v>8.0580165171723515</v>
      </c>
      <c r="U132" s="117">
        <f>IF(U126="-","-",SUM(U123:U131)*'3k EBIT'!$E$12)</f>
        <v>9.1439920012314122</v>
      </c>
      <c r="V132" s="117">
        <f>IF(V126="-","-",SUM(V123:V131)*'3k EBIT'!$E$12)</f>
        <v>10.670790372611357</v>
      </c>
      <c r="W132" s="117">
        <f>IF(W126="-","-",SUM(W123:W131)*'3k EBIT'!$E$12)</f>
        <v>17.753514902402653</v>
      </c>
      <c r="X132" s="27"/>
      <c r="Y132" s="117">
        <f>IF(Y126="-","-",SUM(Y123:Y131)*'3k EBIT'!$E$12)</f>
        <v>33.623134692295686</v>
      </c>
      <c r="Z132" s="117" t="str">
        <f>IF(Z126="-","-",SUM(Z123:Z131)*'3k EBIT'!$E$12)</f>
        <v>-</v>
      </c>
      <c r="AA132" s="117" t="str">
        <f>IF(AA126="-","-",SUM(AA123:AA131)*'3k EBIT'!$E$12)</f>
        <v>-</v>
      </c>
      <c r="AB132" s="117" t="str">
        <f>IF(AB126="-","-",SUM(AB123:AB131)*'3k EBIT'!$E$12)</f>
        <v>-</v>
      </c>
      <c r="AC132" s="117" t="str">
        <f>IF(AC126="-","-",SUM(AC123:AC131)*'3k EBIT'!$E$12)</f>
        <v>-</v>
      </c>
      <c r="AD132" s="25"/>
    </row>
    <row r="133" spans="1:30" s="26" customFormat="1" ht="11.25" x14ac:dyDescent="0.15">
      <c r="A133" s="207"/>
      <c r="B133" s="120" t="s">
        <v>251</v>
      </c>
      <c r="C133" s="156" t="s">
        <v>252</v>
      </c>
      <c r="D133" s="122" t="s">
        <v>135</v>
      </c>
      <c r="E133" s="118"/>
      <c r="F133" s="27"/>
      <c r="G133" s="117">
        <f>IF(G128="-","-",SUM(G123:G126,G128:G132)*'3l HAP'!$E$13)</f>
        <v>5.5160582551716413</v>
      </c>
      <c r="H133" s="117">
        <f>IF(H128="-","-",SUM(H123:H126,H128:H132)*'3l HAP'!$E$13)</f>
        <v>4.9255689714797022</v>
      </c>
      <c r="I133" s="117">
        <f>IF(I128="-","-",SUM(I123:I126,I128:I132)*'3l HAP'!$E$13)</f>
        <v>4.3595004637509653</v>
      </c>
      <c r="J133" s="117">
        <f>IF(J128="-","-",SUM(J123:J126,J128:J132)*'3l HAP'!$E$13)</f>
        <v>4.1483701507637134</v>
      </c>
      <c r="K133" s="117">
        <f>IF(K128="-","-",SUM(K123:K126,K128:K132)*'3l HAP'!$E$13)</f>
        <v>4.7211095133698562</v>
      </c>
      <c r="L133" s="117">
        <f>IF(L128="-","-",SUM(L123:L126,L128:L132)*'3l HAP'!$E$13)</f>
        <v>4.7111762862936137</v>
      </c>
      <c r="M133" s="117">
        <f>IF(M128="-","-",SUM(M123:M126,M128:M132)*'3l HAP'!$E$13)</f>
        <v>5.0392101632764952</v>
      </c>
      <c r="N133" s="117">
        <f>IF(N128="-","-",SUM(N123:N126,N128:N132)*'3l HAP'!$E$13)</f>
        <v>5.6261895418328391</v>
      </c>
      <c r="O133" s="27"/>
      <c r="P133" s="117">
        <f>IF(P128="-","-",SUM(P123:P126,P128:P132)*'3l HAP'!$E$13)</f>
        <v>5.6261895418328391</v>
      </c>
      <c r="Q133" s="117">
        <f>IF(Q128="-","-",SUM(Q123:Q126,Q128:Q132)*'3l HAP'!$E$13)</f>
        <v>6.2508044866510639</v>
      </c>
      <c r="R133" s="117">
        <f>IF(R128="-","-",SUM(R123:R126,R128:R132)*'3l HAP'!$E$13)</f>
        <v>5.5152213221497393</v>
      </c>
      <c r="S133" s="117">
        <f>IF(S128="-","-",SUM(S123:S126,S128:S132)*'3l HAP'!$E$13)</f>
        <v>5.2415119358436026</v>
      </c>
      <c r="T133" s="117">
        <f>IF(T128="-","-",SUM(T123:T126,T128:T132)*'3l HAP'!$E$13)</f>
        <v>4.3817538329548995</v>
      </c>
      <c r="U133" s="117">
        <f>IF(U128="-","-",SUM(U123:U126,U128:U132)*'3l HAP'!$E$13)</f>
        <v>5.060158702761135</v>
      </c>
      <c r="V133" s="117">
        <f>IF(V128="-","-",SUM(V123:V126,V128:V132)*'3l HAP'!$E$13)</f>
        <v>6.2430018104478622</v>
      </c>
      <c r="W133" s="117">
        <f>IF(W128="-","-",SUM(W123:W126,W128:W132)*'3l HAP'!$E$13)</f>
        <v>10.962607541469396</v>
      </c>
      <c r="X133" s="27"/>
      <c r="Y133" s="117">
        <f>IF(Y128="-","-",SUM(Y123:Y126,Y128:Y132)*'3l HAP'!$E$13)</f>
        <v>23.280657560333147</v>
      </c>
      <c r="Z133" s="117" t="str">
        <f>IF(Z128="-","-",SUM(Z123:Z126,Z128:Z132)*'3l HAP'!$E$13)</f>
        <v>-</v>
      </c>
      <c r="AA133" s="117" t="str">
        <f>IF(AA128="-","-",SUM(AA123:AA126,AA128:AA132)*'3l HAP'!$E$13)</f>
        <v>-</v>
      </c>
      <c r="AB133" s="117" t="str">
        <f>IF(AB128="-","-",SUM(AB123:AB126,AB128:AB132)*'3l HAP'!$E$13)</f>
        <v>-</v>
      </c>
      <c r="AC133" s="117" t="str">
        <f>IF(AC128="-","-",SUM(AC123:AC126,AC128:AC132)*'3l HAP'!$E$13)</f>
        <v>-</v>
      </c>
      <c r="AD133" s="25"/>
    </row>
    <row r="134" spans="1:30" s="26" customFormat="1" ht="11.25" x14ac:dyDescent="0.15">
      <c r="A134" s="207"/>
      <c r="B134" s="120" t="s">
        <v>253</v>
      </c>
      <c r="C134" s="120" t="str">
        <f>B134&amp;"_"&amp;D134</f>
        <v>Total_South Wales</v>
      </c>
      <c r="D134" s="122" t="s">
        <v>135</v>
      </c>
      <c r="E134" s="119"/>
      <c r="F134" s="27"/>
      <c r="G134" s="117">
        <f t="shared" ref="G134:N134" si="27">IF(G123="-","-",SUM(G123:G133))</f>
        <v>499.52938905216644</v>
      </c>
      <c r="H134" s="117">
        <f t="shared" si="27"/>
        <v>458.4876871714323</v>
      </c>
      <c r="I134" s="117">
        <f t="shared" si="27"/>
        <v>421.64607807214583</v>
      </c>
      <c r="J134" s="117">
        <f t="shared" si="27"/>
        <v>406.66646331020121</v>
      </c>
      <c r="K134" s="117">
        <f t="shared" si="27"/>
        <v>448.60437651453105</v>
      </c>
      <c r="L134" s="117">
        <f t="shared" si="27"/>
        <v>447.93999051182669</v>
      </c>
      <c r="M134" s="117">
        <f t="shared" si="27"/>
        <v>471.93022977667198</v>
      </c>
      <c r="N134" s="117">
        <f t="shared" si="27"/>
        <v>512.68069051040618</v>
      </c>
      <c r="O134" s="27"/>
      <c r="P134" s="117">
        <f t="shared" ref="P134:W134" si="28">IF(P123="-","-",SUM(P123:P133))</f>
        <v>512.68069051040618</v>
      </c>
      <c r="Q134" s="117">
        <f t="shared" si="28"/>
        <v>562.27451244145641</v>
      </c>
      <c r="R134" s="117">
        <f t="shared" si="28"/>
        <v>510.85360940233284</v>
      </c>
      <c r="S134" s="117">
        <f t="shared" si="28"/>
        <v>490.73410441481121</v>
      </c>
      <c r="T134" s="117">
        <f t="shared" si="28"/>
        <v>428.48771113762996</v>
      </c>
      <c r="U134" s="117">
        <f t="shared" si="28"/>
        <v>486.32269682292133</v>
      </c>
      <c r="V134" s="117">
        <f t="shared" si="28"/>
        <v>567.86331575861459</v>
      </c>
      <c r="W134" s="117">
        <f t="shared" si="28"/>
        <v>945.35774276618997</v>
      </c>
      <c r="X134" s="27"/>
      <c r="Y134" s="117">
        <f t="shared" ref="Y134:AC134" si="29">IF(Y123="-","-",SUM(Y123:Y133))</f>
        <v>1792.9185946222947</v>
      </c>
      <c r="Z134" s="117" t="str">
        <f t="shared" si="29"/>
        <v>-</v>
      </c>
      <c r="AA134" s="117" t="str">
        <f t="shared" si="29"/>
        <v>-</v>
      </c>
      <c r="AB134" s="117" t="str">
        <f t="shared" si="29"/>
        <v>-</v>
      </c>
      <c r="AC134" s="117" t="str">
        <f t="shared" si="29"/>
        <v>-</v>
      </c>
      <c r="AD134" s="25"/>
    </row>
    <row r="135" spans="1:30" s="26" customFormat="1" ht="11.25" x14ac:dyDescent="0.15">
      <c r="A135" s="207"/>
      <c r="B135" s="123" t="s">
        <v>244</v>
      </c>
      <c r="C135" s="123" t="s">
        <v>180</v>
      </c>
      <c r="D135" s="121" t="s">
        <v>134</v>
      </c>
      <c r="E135" s="75"/>
      <c r="F135" s="27"/>
      <c r="G135" s="35">
        <f>IF('3a DF'!H$147="-","-",'3a DF'!H$147)</f>
        <v>253.15</v>
      </c>
      <c r="H135" s="35">
        <f>IF('3a DF'!I$147="-","-",'3a DF'!I$147)</f>
        <v>213.57</v>
      </c>
      <c r="I135" s="35">
        <f>IF('3a DF'!J$147="-","-",'3a DF'!J$147)</f>
        <v>174.75</v>
      </c>
      <c r="J135" s="35">
        <f>IF('3a DF'!K$147="-","-",'3a DF'!K$147)</f>
        <v>160.27000000000001</v>
      </c>
      <c r="K135" s="35">
        <f>IF('3a DF'!L$147="-","-",'3a DF'!L$147)</f>
        <v>200.75</v>
      </c>
      <c r="L135" s="35">
        <f>IF('3a DF'!M$147="-","-",'3a DF'!M$147)</f>
        <v>199.06</v>
      </c>
      <c r="M135" s="35">
        <f>IF('3a DF'!N$147="-","-",'3a DF'!N$147)</f>
        <v>215.77</v>
      </c>
      <c r="N135" s="35">
        <f>IF('3a DF'!O$147="-","-",'3a DF'!O$147)</f>
        <v>243.36</v>
      </c>
      <c r="O135" s="27"/>
      <c r="P135" s="35">
        <f>IF('3a DF'!Q$147="-","-",'3a DF'!Q$147)</f>
        <v>243.36</v>
      </c>
      <c r="Q135" s="35">
        <f>IF('3a DF'!R$147="-","-",'3a DF'!R$147)</f>
        <v>281.18</v>
      </c>
      <c r="R135" s="35">
        <f>IF('3a DF'!S$147="-","-",'3a DF'!S$147)</f>
        <v>230.78</v>
      </c>
      <c r="S135" s="35">
        <f>IF('3a DF'!T$147="-","-",'3a DF'!T$147)</f>
        <v>206.32</v>
      </c>
      <c r="T135" s="35">
        <f>IF('3a DF'!U$147="-","-",'3a DF'!U$147)</f>
        <v>145.13</v>
      </c>
      <c r="U135" s="35">
        <f>IF('3a DF'!V$147="-","-",'3a DF'!V$147)</f>
        <v>187.07</v>
      </c>
      <c r="V135" s="35">
        <f>IF('3a DF'!W$147="-","-",'3a DF'!W$147)</f>
        <v>276.51</v>
      </c>
      <c r="W135" s="35">
        <f>IF('3a DF'!X$147="-","-",'3a DF'!X$147)</f>
        <v>586.80999999999995</v>
      </c>
      <c r="X135" s="27"/>
      <c r="Y135" s="35">
        <f>IF('3a DF'!Z$147="-","-",'3a DF'!Z$147)</f>
        <v>1376.8009245311077</v>
      </c>
      <c r="Z135" s="35" t="str">
        <f>IF('3a DF'!AA$147="-","-",'3a DF'!AA$147)</f>
        <v>-</v>
      </c>
      <c r="AA135" s="35" t="str">
        <f>IF('3a DF'!AB$147="-","-",'3a DF'!AB$147)</f>
        <v>-</v>
      </c>
      <c r="AB135" s="35" t="str">
        <f>IF('3a DF'!AC$147="-","-",'3a DF'!AC$147)</f>
        <v>-</v>
      </c>
      <c r="AC135" s="35" t="str">
        <f>IF('3a DF'!AD$147="-","-",'3a DF'!AD$147)</f>
        <v>-</v>
      </c>
      <c r="AD135" s="25"/>
    </row>
    <row r="136" spans="1:30" s="26" customFormat="1" ht="11.25" customHeight="1" x14ac:dyDescent="0.15">
      <c r="A136" s="207"/>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x14ac:dyDescent="0.15">
      <c r="A137" s="207"/>
      <c r="B137" s="123" t="s">
        <v>245</v>
      </c>
      <c r="C137" s="123" t="s">
        <v>182</v>
      </c>
      <c r="D137" s="121" t="s">
        <v>134</v>
      </c>
      <c r="E137" s="75"/>
      <c r="F137" s="27"/>
      <c r="G137" s="35" t="str">
        <f>IF('3c AA'!J233="-","-",'3c AA'!J233)</f>
        <v>-</v>
      </c>
      <c r="H137" s="35" t="str">
        <f>IF('3c AA'!K233="-","-",'3c AA'!K233)</f>
        <v>-</v>
      </c>
      <c r="I137" s="35" t="str">
        <f>IF('3c AA'!L233="-","-",'3c AA'!L233)</f>
        <v>-</v>
      </c>
      <c r="J137" s="35" t="str">
        <f>IF('3c AA'!M233="-","-",'3c AA'!M233)</f>
        <v>-</v>
      </c>
      <c r="K137" s="35" t="str">
        <f>IF('3c AA'!N233="-","-",'3c AA'!N233)</f>
        <v>-</v>
      </c>
      <c r="L137" s="35" t="str">
        <f>IF('3c AA'!O233="-","-",'3c AA'!O233)</f>
        <v>-</v>
      </c>
      <c r="M137" s="35" t="str">
        <f>IF('3c AA'!P233="-","-",'3c AA'!P233)</f>
        <v>-</v>
      </c>
      <c r="N137" s="35" t="str">
        <f>IF('3c AA'!Q233="-","-",'3c AA'!Q233)</f>
        <v>-</v>
      </c>
      <c r="O137" s="27"/>
      <c r="P137" s="35" t="str">
        <f>IF('3c AA'!S233="-","-",'3c AA'!S233)</f>
        <v>-</v>
      </c>
      <c r="Q137" s="35" t="str">
        <f>IF('3c AA'!T233="-","-",'3c AA'!T233)</f>
        <v>-</v>
      </c>
      <c r="R137" s="35" t="str">
        <f>IF('3c AA'!U233="-","-",'3c AA'!U233)</f>
        <v>-</v>
      </c>
      <c r="S137" s="35" t="str">
        <f>IF('3c AA'!V233="-","-",'3c AA'!V233)</f>
        <v>-</v>
      </c>
      <c r="T137" s="35">
        <f>IF('3c AA'!W233="-","-",'3c AA'!W233)</f>
        <v>10.705717509101307</v>
      </c>
      <c r="U137" s="35">
        <f>IF('3c AA'!X233="-","-",'3c AA'!X233)</f>
        <v>13.71215092385904</v>
      </c>
      <c r="V137" s="35">
        <f>IF('3c AA'!Y233="-","-",'3c AA'!Y233)</f>
        <v>4.43</v>
      </c>
      <c r="W137" s="35" t="str">
        <f>IF('3c AA'!Z233="-","-",'3c AA'!Z233)</f>
        <v>-</v>
      </c>
      <c r="X137" s="27"/>
      <c r="Y137" s="35">
        <f>IF('3c AA'!AB233="-","-",'3c AA'!AB233)</f>
        <v>26.679544917909343</v>
      </c>
      <c r="Z137" s="35" t="str">
        <f>IF('3c AA'!AC233="-","-",'3c AA'!AC233)</f>
        <v>-</v>
      </c>
      <c r="AA137" s="35" t="str">
        <f>IF('3c AA'!AD233="-","-",'3c AA'!AD233)</f>
        <v>-</v>
      </c>
      <c r="AB137" s="35" t="str">
        <f>IF('3c AA'!AE233="-","-",'3c AA'!AE233)</f>
        <v>-</v>
      </c>
      <c r="AC137" s="35" t="str">
        <f>IF('3c AA'!AF233="-","-",'3c AA'!AF233)</f>
        <v>-</v>
      </c>
      <c r="AD137" s="25"/>
    </row>
    <row r="138" spans="1:30" s="26" customFormat="1" ht="11.25" customHeight="1" x14ac:dyDescent="0.15">
      <c r="A138" s="207"/>
      <c r="B138" s="123" t="s">
        <v>246</v>
      </c>
      <c r="C138" s="123" t="s">
        <v>183</v>
      </c>
      <c r="D138" s="121" t="s">
        <v>134</v>
      </c>
      <c r="E138" s="75"/>
      <c r="F138" s="27"/>
      <c r="G138" s="35">
        <f>IF('3d PC'!G$43="-","-",'3d PC'!G$43)</f>
        <v>21.926269106402124</v>
      </c>
      <c r="H138" s="35">
        <f>IF('3d PC'!H$43="-","-",'3d PC'!H$43)</f>
        <v>21.926269106402124</v>
      </c>
      <c r="I138" s="35">
        <f>IF('3d PC'!I$43="-","-",'3d PC'!I$43)</f>
        <v>22.64764819235609</v>
      </c>
      <c r="J138" s="35">
        <f>IF('3d PC'!J$43="-","-",'3d PC'!J$43)</f>
        <v>22.505107470829557</v>
      </c>
      <c r="K138" s="35">
        <f>IF('3d PC'!K$43="-","-",'3d PC'!K$43)</f>
        <v>19.106297226763825</v>
      </c>
      <c r="L138" s="35">
        <f>IF('3d PC'!L$43="-","-",'3d PC'!L$43)</f>
        <v>19.106297226763825</v>
      </c>
      <c r="M138" s="35">
        <f>IF('3d PC'!M$43="-","-",'3d PC'!M$43)</f>
        <v>20.852393125569616</v>
      </c>
      <c r="N138" s="35">
        <f>IF('3d PC'!N$43="-","-",'3d PC'!N$43)</f>
        <v>20.849370287873604</v>
      </c>
      <c r="O138" s="27"/>
      <c r="P138" s="35">
        <f>IF('3d PC'!P$43="-","-",'3d PC'!P$43)</f>
        <v>20.849370287873604</v>
      </c>
      <c r="Q138" s="35">
        <f>IF('3d PC'!Q$43="-","-",'3d PC'!Q$43)</f>
        <v>21.503193401206047</v>
      </c>
      <c r="R138" s="35">
        <f>IF('3d PC'!R$43="-","-",'3d PC'!R$43)</f>
        <v>21.819481548965161</v>
      </c>
      <c r="S138" s="35">
        <f>IF('3d PC'!S$43="-","-",'3d PC'!S$43)</f>
        <v>25.256715910577427</v>
      </c>
      <c r="T138" s="35">
        <f>IF('3d PC'!T$43="-","-",'3d PC'!T$43)</f>
        <v>24.167303215101221</v>
      </c>
      <c r="U138" s="35">
        <f>IF('3d PC'!U$43="-","-",'3d PC'!U$43)</f>
        <v>23.962512789411701</v>
      </c>
      <c r="V138" s="35">
        <f>IF('3d PC'!V$43="-","-",'3d PC'!V$43)</f>
        <v>23.858648398084732</v>
      </c>
      <c r="W138" s="35">
        <f>IF('3d PC'!W$43="-","-",'3d PC'!W$43)</f>
        <v>33.366817904048837</v>
      </c>
      <c r="X138" s="27"/>
      <c r="Y138" s="35">
        <f>IF('3d PC'!Y$43="-","-",'3d PC'!Y$43)</f>
        <v>33.475871166766694</v>
      </c>
      <c r="Z138" s="35" t="str">
        <f>IF('3d PC'!Z$43="-","-",'3d PC'!Z$43)</f>
        <v>-</v>
      </c>
      <c r="AA138" s="35" t="str">
        <f>IF('3d PC'!AA$43="-","-",'3d PC'!AA$43)</f>
        <v>-</v>
      </c>
      <c r="AB138" s="35" t="str">
        <f>IF('3d PC'!AB$43="-","-",'3d PC'!AB$43)</f>
        <v>-</v>
      </c>
      <c r="AC138" s="35" t="str">
        <f>IF('3d PC'!AC$43="-","-",'3d PC'!AC$43)</f>
        <v>-</v>
      </c>
      <c r="AD138" s="25"/>
    </row>
    <row r="139" spans="1:30" s="26" customFormat="1" ht="11.25" customHeight="1" x14ac:dyDescent="0.15">
      <c r="A139" s="207"/>
      <c r="B139" s="123" t="s">
        <v>247</v>
      </c>
      <c r="C139" s="123" t="s">
        <v>184</v>
      </c>
      <c r="D139" s="121" t="s">
        <v>134</v>
      </c>
      <c r="E139" s="75"/>
      <c r="F139" s="27"/>
      <c r="G139" s="35">
        <f>IF('3f NC-Gas'!F55="-","-",'3f NC-Gas'!F55)</f>
        <v>131.21426541432564</v>
      </c>
      <c r="H139" s="35">
        <f>IF('3f NC-Gas'!G55="-","-",'3f NC-Gas'!G55)</f>
        <v>131.09426542047683</v>
      </c>
      <c r="I139" s="35">
        <f>IF('3f NC-Gas'!H55="-","-",'3f NC-Gas'!H55)</f>
        <v>135.2478202516063</v>
      </c>
      <c r="J139" s="35">
        <f>IF('3f NC-Gas'!I55="-","-",'3f NC-Gas'!I55)</f>
        <v>134.89982026944477</v>
      </c>
      <c r="K139" s="35">
        <f>IF('3f NC-Gas'!J55="-","-",'3f NC-Gas'!J55)</f>
        <v>133.31609533843078</v>
      </c>
      <c r="L139" s="35">
        <f>IF('3f NC-Gas'!K55="-","-",'3f NC-Gas'!K55)</f>
        <v>133.34009533720052</v>
      </c>
      <c r="M139" s="35">
        <f>IF('3f NC-Gas'!L55="-","-",'3f NC-Gas'!L55)</f>
        <v>140.85566212422739</v>
      </c>
      <c r="N139" s="35">
        <f>IF('3f NC-Gas'!M55="-","-",'3f NC-Gas'!M55)</f>
        <v>140.9276621205367</v>
      </c>
      <c r="O139" s="27"/>
      <c r="P139" s="35">
        <f>IF('3f NC-Gas'!O55="-","-",'3f NC-Gas'!O55)</f>
        <v>140.9276621205367</v>
      </c>
      <c r="Q139" s="35">
        <f>IF('3f NC-Gas'!P55="-","-",'3f NC-Gas'!P55)</f>
        <v>150.79038998511555</v>
      </c>
      <c r="R139" s="35">
        <f>IF('3f NC-Gas'!Q55="-","-",'3f NC-Gas'!Q55)</f>
        <v>150.34639000787499</v>
      </c>
      <c r="S139" s="35">
        <f>IF('3f NC-Gas'!R55="-","-",'3f NC-Gas'!R55)</f>
        <v>142.51282308408926</v>
      </c>
      <c r="T139" s="35">
        <f>IF('3f NC-Gas'!S55="-","-",'3f NC-Gas'!S55)</f>
        <v>139.8488232206459</v>
      </c>
      <c r="U139" s="35">
        <f>IF('3f NC-Gas'!T55="-","-",'3f NC-Gas'!T55)</f>
        <v>138.18989605661486</v>
      </c>
      <c r="V139" s="35">
        <f>IF('3f NC-Gas'!U55="-","-",'3f NC-Gas'!U55)</f>
        <v>137.75789607875916</v>
      </c>
      <c r="W139" s="35">
        <f>IF('3f NC-Gas'!V55="-","-",'3f NC-Gas'!V55)</f>
        <v>189.26069021415259</v>
      </c>
      <c r="X139" s="27"/>
      <c r="Y139" s="35">
        <f>IF('3f NC-Gas'!X55="-","-",'3f NC-Gas'!X55)</f>
        <v>183.07456079319869</v>
      </c>
      <c r="Z139" s="35" t="str">
        <f>IF('3f NC-Gas'!Y55="-","-",'3f NC-Gas'!Y55)</f>
        <v>-</v>
      </c>
      <c r="AA139" s="35" t="str">
        <f>IF('3f NC-Gas'!Z55="-","-",'3f NC-Gas'!Z55)</f>
        <v>-</v>
      </c>
      <c r="AB139" s="35" t="str">
        <f>IF('3f NC-Gas'!AA55="-","-",'3f NC-Gas'!AA55)</f>
        <v>-</v>
      </c>
      <c r="AC139" s="35" t="str">
        <f>IF('3f NC-Gas'!AB55="-","-",'3f NC-Gas'!AB55)</f>
        <v>-</v>
      </c>
      <c r="AD139" s="25"/>
    </row>
    <row r="140" spans="1:30" s="26" customFormat="1" ht="11.25" customHeight="1" x14ac:dyDescent="0.15">
      <c r="A140" s="207"/>
      <c r="B140" s="123" t="s">
        <v>248</v>
      </c>
      <c r="C140" s="123" t="s">
        <v>185</v>
      </c>
      <c r="D140" s="121" t="s">
        <v>134</v>
      </c>
      <c r="E140" s="75"/>
      <c r="F140" s="27"/>
      <c r="G140" s="35">
        <f>IF('3g CPIH'!C$17="-","-",'3h OC '!$E$12*('3g CPIH'!C$17/'3g CPIH'!$G$17))</f>
        <v>87.194616340508801</v>
      </c>
      <c r="H140" s="35">
        <f>IF('3g CPIH'!D$17="-","-",'3h OC '!$E$12*('3g CPIH'!D$17/'3g CPIH'!$G$17))</f>
        <v>87.369180136986301</v>
      </c>
      <c r="I140" s="35">
        <f>IF('3g CPIH'!E$17="-","-",'3h OC '!$E$12*('3g CPIH'!E$17/'3g CPIH'!$G$17))</f>
        <v>87.631025831702544</v>
      </c>
      <c r="J140" s="35">
        <f>IF('3g CPIH'!F$17="-","-",'3h OC '!$E$12*('3g CPIH'!F$17/'3g CPIH'!$G$17))</f>
        <v>88.15471722113503</v>
      </c>
      <c r="K140" s="35">
        <f>IF('3g CPIH'!G$17="-","-",'3h OC '!$E$12*('3g CPIH'!G$17/'3g CPIH'!$G$17))</f>
        <v>89.202100000000002</v>
      </c>
      <c r="L140" s="35">
        <f>IF('3g CPIH'!H$17="-","-",'3h OC '!$E$12*('3g CPIH'!H$17/'3g CPIH'!$G$17))</f>
        <v>90.33676467710373</v>
      </c>
      <c r="M140" s="35">
        <f>IF('3g CPIH'!I$17="-","-",'3h OC '!$E$12*('3g CPIH'!I$17/'3g CPIH'!$G$17))</f>
        <v>91.645993150684916</v>
      </c>
      <c r="N140" s="35">
        <f>IF('3g CPIH'!J$17="-","-",'3h OC '!$E$12*('3g CPIH'!J$17/'3g CPIH'!$G$17))</f>
        <v>92.431530234833673</v>
      </c>
      <c r="O140" s="27"/>
      <c r="P140" s="35">
        <f>IF('3g CPIH'!L$17="-","-",'3h OC '!$E$12*('3g CPIH'!L$17/'3g CPIH'!$G$17))</f>
        <v>92.431530234833673</v>
      </c>
      <c r="Q140" s="35">
        <f>IF('3g CPIH'!M$17="-","-",'3h OC '!$E$12*('3g CPIH'!M$17/'3g CPIH'!$G$17))</f>
        <v>93.47891301369863</v>
      </c>
      <c r="R140" s="35">
        <f>IF('3g CPIH'!N$17="-","-",'3h OC '!$E$12*('3g CPIH'!N$17/'3g CPIH'!$G$17))</f>
        <v>94.177168199608616</v>
      </c>
      <c r="S140" s="35">
        <f>IF('3g CPIH'!O$17="-","-",'3h OC '!$E$12*('3g CPIH'!O$17/'3g CPIH'!$G$17))</f>
        <v>94.700859589041102</v>
      </c>
      <c r="T140" s="35">
        <f>IF('3g CPIH'!P$17="-","-",'3h OC '!$E$12*('3g CPIH'!P$17/'3g CPIH'!$G$17))</f>
        <v>94.96270528375733</v>
      </c>
      <c r="U140" s="35">
        <f>IF('3g CPIH'!Q$17="-","-",'3h OC '!$E$12*('3g CPIH'!Q$17/'3g CPIH'!$G$17))</f>
        <v>95.48639667318983</v>
      </c>
      <c r="V140" s="35">
        <f>IF('3g CPIH'!R$17="-","-",'3h OC '!$E$12*('3g CPIH'!R$17/'3g CPIH'!$G$17))</f>
        <v>97.232034637964787</v>
      </c>
      <c r="W140" s="35">
        <f>IF('3g CPIH'!S$17="-","-",'3h OC '!$E$12*('3g CPIH'!S$17/'3g CPIH'!$G$17))</f>
        <v>100.11233727984346</v>
      </c>
      <c r="X140" s="27"/>
      <c r="Y140" s="35">
        <f>IF('3g CPIH'!U$17="-","-",'3h OC '!$E$12*('3g CPIH'!U$17/'3g CPIH'!$G$17))</f>
        <v>105.1746873776908</v>
      </c>
      <c r="Z140" s="35" t="str">
        <f>IF('3g CPIH'!V$17="-","-",'3h OC '!$E$12*('3g CPIH'!V$17/'3g CPIH'!$G$17))</f>
        <v>-</v>
      </c>
      <c r="AA140" s="35" t="str">
        <f>IF('3g CPIH'!W$17="-","-",'3h OC '!$E$12*('3g CPIH'!W$17/'3g CPIH'!$G$17))</f>
        <v>-</v>
      </c>
      <c r="AB140" s="35" t="str">
        <f>IF('3g CPIH'!X$17="-","-",'3h OC '!$E$12*('3g CPIH'!X$17/'3g CPIH'!$G$17))</f>
        <v>-</v>
      </c>
      <c r="AC140" s="35" t="str">
        <f>IF('3g CPIH'!Y$17="-","-",'3h OC '!$E$12*('3g CPIH'!Y$17/'3g CPIH'!$G$17))</f>
        <v>-</v>
      </c>
      <c r="AD140" s="25"/>
    </row>
    <row r="141" spans="1:30" s="26" customFormat="1" ht="11.25" customHeight="1" x14ac:dyDescent="0.15">
      <c r="A141" s="207"/>
      <c r="B141" s="123" t="s">
        <v>248</v>
      </c>
      <c r="C141" s="123" t="s">
        <v>186</v>
      </c>
      <c r="D141" s="121" t="s">
        <v>134</v>
      </c>
      <c r="E141" s="75"/>
      <c r="F141" s="27"/>
      <c r="G141" s="35" t="s">
        <v>249</v>
      </c>
      <c r="H141" s="35" t="s">
        <v>249</v>
      </c>
      <c r="I141" s="35" t="s">
        <v>249</v>
      </c>
      <c r="J141" s="35" t="s">
        <v>249</v>
      </c>
      <c r="K141" s="35">
        <f>IF('3i SMNCC'!G$51="-","-",'3i SMNCC'!G$51)</f>
        <v>0</v>
      </c>
      <c r="L141" s="35">
        <f>IF('3i SMNCC'!H$51="-","-",'3i SMNCC'!H$51)</f>
        <v>-0.14839729644435984</v>
      </c>
      <c r="M141" s="35">
        <f>IF('3i SMNCC'!I$51="-","-",'3i SMNCC'!I$51)</f>
        <v>1.899695256253338</v>
      </c>
      <c r="N141" s="35">
        <f>IF('3i SMNCC'!J$51="-","-",'3i SMNCC'!J$51)</f>
        <v>12.665365920990935</v>
      </c>
      <c r="O141" s="27"/>
      <c r="P141" s="35">
        <f>IF('3i SMNCC'!L$51="-","-",'3i SMNCC'!L$51)</f>
        <v>12.665365920990935</v>
      </c>
      <c r="Q141" s="35">
        <f>IF('3i SMNCC'!M$51="-","-",'3i SMNCC'!M$51)</f>
        <v>14.640709693750988</v>
      </c>
      <c r="R141" s="35">
        <f>IF('3i SMNCC'!N$51="-","-",'3i SMNCC'!N$51)</f>
        <v>14.927787132222536</v>
      </c>
      <c r="S141" s="35">
        <f>IF('3i SMNCC'!O$51="-","-",'3i SMNCC'!O$51)</f>
        <v>17.170757060355506</v>
      </c>
      <c r="T141" s="35">
        <f>IF('3i SMNCC'!P$51="-","-",'3i SMNCC'!P$51)</f>
        <v>11.164989866554468</v>
      </c>
      <c r="U141" s="35">
        <f>IF('3i SMNCC'!Q$51="-","-",'3i SMNCC'!Q$51)</f>
        <v>10.900121345430581</v>
      </c>
      <c r="V141" s="35">
        <f>IF('3i SMNCC'!R$51="-","-",'3i SMNCC'!R$51)</f>
        <v>7.9767627265742567</v>
      </c>
      <c r="W141" s="35">
        <f>IF('3i SMNCC'!S$51="-","-",'3i SMNCC'!S$51)</f>
        <v>3.3826300925037529</v>
      </c>
      <c r="X141" s="27"/>
      <c r="Y141" s="35">
        <f>IF('3i SMNCC'!U$51="-","-",'3i SMNCC'!U$51)</f>
        <v>3.4563122415280967</v>
      </c>
      <c r="Z141" s="35" t="str">
        <f>IF('3i SMNCC'!V$51="-","-",'3i SMNCC'!V$51)</f>
        <v>-</v>
      </c>
      <c r="AA141" s="35" t="str">
        <f>IF('3i SMNCC'!W$51="-","-",'3i SMNCC'!W$51)</f>
        <v>-</v>
      </c>
      <c r="AB141" s="35" t="str">
        <f>IF('3i SMNCC'!X$51="-","-",'3i SMNCC'!X$51)</f>
        <v>-</v>
      </c>
      <c r="AC141" s="35" t="str">
        <f>IF('3i SMNCC'!Y$51="-","-",'3i SMNCC'!Y$51)</f>
        <v>-</v>
      </c>
      <c r="AD141" s="25"/>
    </row>
    <row r="142" spans="1:30" s="26" customFormat="1" ht="12.6" customHeight="1" x14ac:dyDescent="0.15">
      <c r="A142" s="207"/>
      <c r="B142" s="123" t="s">
        <v>248</v>
      </c>
      <c r="C142" s="123" t="s">
        <v>187</v>
      </c>
      <c r="D142" s="121" t="s">
        <v>134</v>
      </c>
      <c r="E142" s="75"/>
      <c r="F142" s="27"/>
      <c r="G142" s="35">
        <f>IF('3g CPIH'!C$17="-","-",'3j PAAC PAP'!$G$22*('3g CPIH'!C$17/'3g CPIH'!$G$17))</f>
        <v>3.1142016634050882</v>
      </c>
      <c r="H142" s="35">
        <f>IF('3g CPIH'!D$17="-","-",'3j PAAC PAP'!$G$22*('3g CPIH'!D$17/'3g CPIH'!$G$17))</f>
        <v>3.1204363013698631</v>
      </c>
      <c r="I142" s="35">
        <f>IF('3g CPIH'!E$17="-","-",'3j PAAC PAP'!$G$22*('3g CPIH'!E$17/'3g CPIH'!$G$17))</f>
        <v>3.129788258317026</v>
      </c>
      <c r="J142" s="35">
        <f>IF('3g CPIH'!F$17="-","-",'3j PAAC PAP'!$G$22*('3g CPIH'!F$17/'3g CPIH'!$G$17))</f>
        <v>3.1484921722113506</v>
      </c>
      <c r="K142" s="35">
        <f>IF('3g CPIH'!G$17="-","-",'3j PAAC PAP'!$G$22*('3g CPIH'!G$17/'3g CPIH'!$G$17))</f>
        <v>3.1859000000000002</v>
      </c>
      <c r="L142" s="35">
        <f>IF('3g CPIH'!H$17="-","-",'3j PAAC PAP'!$G$22*('3g CPIH'!H$17/'3g CPIH'!$G$17))</f>
        <v>3.2264251467710374</v>
      </c>
      <c r="M142" s="35">
        <f>IF('3g CPIH'!I$17="-","-",'3j PAAC PAP'!$G$22*('3g CPIH'!I$17/'3g CPIH'!$G$17))</f>
        <v>3.2731849315068491</v>
      </c>
      <c r="N142" s="35">
        <f>IF('3g CPIH'!J$17="-","-",'3j PAAC PAP'!$G$22*('3g CPIH'!J$17/'3g CPIH'!$G$17))</f>
        <v>3.3012408023483371</v>
      </c>
      <c r="O142" s="27"/>
      <c r="P142" s="35">
        <f>IF('3g CPIH'!L$17="-","-",'3j PAAC PAP'!$G$22*('3g CPIH'!L$17/'3g CPIH'!$G$17))</f>
        <v>3.3012408023483371</v>
      </c>
      <c r="Q142" s="35">
        <f>IF('3g CPIH'!M$17="-","-",'3j PAAC PAP'!$G$22*('3g CPIH'!M$17/'3g CPIH'!$G$17))</f>
        <v>3.3386486301369862</v>
      </c>
      <c r="R142" s="35">
        <f>IF('3g CPIH'!N$17="-","-",'3j PAAC PAP'!$G$22*('3g CPIH'!N$17/'3g CPIH'!$G$17))</f>
        <v>3.3635871819960861</v>
      </c>
      <c r="S142" s="35">
        <f>IF('3g CPIH'!O$17="-","-",'3j PAAC PAP'!$G$22*('3g CPIH'!O$17/'3g CPIH'!$G$17))</f>
        <v>3.3822910958904111</v>
      </c>
      <c r="T142" s="35">
        <f>IF('3g CPIH'!P$17="-","-",'3j PAAC PAP'!$G$22*('3g CPIH'!P$17/'3g CPIH'!$G$17))</f>
        <v>3.3916430528375732</v>
      </c>
      <c r="U142" s="35">
        <f>IF('3g CPIH'!Q$17="-","-",'3j PAAC PAP'!$G$22*('3g CPIH'!Q$17/'3g CPIH'!$G$17))</f>
        <v>3.4103469667318986</v>
      </c>
      <c r="V142" s="35">
        <f>IF('3g CPIH'!R$17="-","-",'3j PAAC PAP'!$G$22*('3g CPIH'!R$17/'3g CPIH'!$G$17))</f>
        <v>3.4726933463796481</v>
      </c>
      <c r="W142" s="35">
        <f>IF('3g CPIH'!S$17="-","-",'3j PAAC PAP'!$G$22*('3g CPIH'!S$17/'3g CPIH'!$G$17))</f>
        <v>3.5755648727984348</v>
      </c>
      <c r="X142" s="27"/>
      <c r="Y142" s="35">
        <f>IF('3g CPIH'!U$17="-","-",'3j PAAC PAP'!$G$22*('3g CPIH'!U$17/'3g CPIH'!$G$17))</f>
        <v>3.7563693737769084</v>
      </c>
      <c r="Z142" s="35" t="str">
        <f>IF('3g CPIH'!V$17="-","-",'3j PAAC PAP'!$G$22*('3g CPIH'!V$17/'3g CPIH'!$G$17))</f>
        <v>-</v>
      </c>
      <c r="AA142" s="35" t="str">
        <f>IF('3g CPIH'!W$17="-","-",'3j PAAC PAP'!$G$22*('3g CPIH'!W$17/'3g CPIH'!$G$17))</f>
        <v>-</v>
      </c>
      <c r="AB142" s="35" t="str">
        <f>IF('3g CPIH'!X$17="-","-",'3j PAAC PAP'!$G$22*('3g CPIH'!X$17/'3g CPIH'!$G$17))</f>
        <v>-</v>
      </c>
      <c r="AC142" s="35" t="str">
        <f>IF('3g CPIH'!Y$17="-","-",'3j PAAC PAP'!$G$22*('3g CPIH'!Y$17/'3g CPIH'!$G$17))</f>
        <v>-</v>
      </c>
      <c r="AD142" s="25"/>
    </row>
    <row r="143" spans="1:30" s="26" customFormat="1" ht="11.25" customHeight="1" x14ac:dyDescent="0.15">
      <c r="A143" s="207"/>
      <c r="B143" s="123" t="s">
        <v>248</v>
      </c>
      <c r="C143" s="123" t="s">
        <v>188</v>
      </c>
      <c r="D143" s="121" t="s">
        <v>134</v>
      </c>
      <c r="E143" s="75"/>
      <c r="F143" s="27"/>
      <c r="G143" s="35">
        <f>IF(G135="-","-",SUM(G135:G141)*'3j PAAC PAP'!$G$40)</f>
        <v>2.0405610988112128</v>
      </c>
      <c r="H143" s="35">
        <f>IF(H135="-","-",SUM(H135:H141)*'3j PAAC PAP'!$G$40)</f>
        <v>1.8771234201350828</v>
      </c>
      <c r="I143" s="35">
        <f>IF(I135="-","-",SUM(I135:I141)*'3j PAAC PAP'!$G$40)</f>
        <v>1.7378433038298746</v>
      </c>
      <c r="J143" s="35">
        <f>IF(J135="-","-",SUM(J135:J141)*'3j PAAC PAP'!$G$40)</f>
        <v>1.6781055819154276</v>
      </c>
      <c r="K143" s="35">
        <f>IF(K135="-","-",SUM(K135:K141)*'3j PAAC PAP'!$G$40)</f>
        <v>1.8292185267570795</v>
      </c>
      <c r="L143" s="35">
        <f>IF(L135="-","-",SUM(L135:L141)*'3j PAAC PAP'!$G$40)</f>
        <v>1.8264078323710189</v>
      </c>
      <c r="M143" s="35">
        <f>IF(M135="-","-",SUM(M135:M141)*'3j PAAC PAP'!$G$40)</f>
        <v>1.9476831800206</v>
      </c>
      <c r="N143" s="35">
        <f>IF(N135="-","-",SUM(N135:N141)*'3j PAAC PAP'!$G$40)</f>
        <v>2.1098172946131117</v>
      </c>
      <c r="O143" s="27"/>
      <c r="P143" s="35">
        <f>IF(P135="-","-",SUM(P135:P141)*'3j PAAC PAP'!$G$40)</f>
        <v>2.1098172946131117</v>
      </c>
      <c r="Q143" s="35">
        <f>IF(Q135="-","-",SUM(Q135:Q141)*'3j PAAC PAP'!$G$40)</f>
        <v>2.3221879071977436</v>
      </c>
      <c r="R143" s="35">
        <f>IF(R135="-","-",SUM(R135:R141)*'3j PAAC PAP'!$G$40)</f>
        <v>2.117330169184656</v>
      </c>
      <c r="S143" s="35">
        <f>IF(S135="-","-",SUM(S135:S141)*'3j PAAC PAP'!$G$40)</f>
        <v>2.0094493785882017</v>
      </c>
      <c r="T143" s="35">
        <f>IF(T135="-","-",SUM(T135:T141)*'3j PAAC PAP'!$G$40)</f>
        <v>1.7614253941584872</v>
      </c>
      <c r="U143" s="35">
        <f>IF(U135="-","-",SUM(U135:U141)*'3j PAAC PAP'!$G$40)</f>
        <v>1.9406426566554722</v>
      </c>
      <c r="V143" s="35">
        <f>IF(V135="-","-",SUM(V135:V141)*'3j PAAC PAP'!$G$40)</f>
        <v>2.2650096885141187</v>
      </c>
      <c r="W143" s="35">
        <f>IF(W135="-","-",SUM(W135:W141)*'3j PAAC PAP'!$G$40)</f>
        <v>3.7749757861534179</v>
      </c>
      <c r="X143" s="27"/>
      <c r="Y143" s="35">
        <f>IF(Y135="-","-",SUM(Y135:Y141)*'3j PAAC PAP'!$G$40)</f>
        <v>7.1480169607516126</v>
      </c>
      <c r="Z143" s="35" t="str">
        <f>IF(Z135="-","-",SUM(Z135:Z141)*'3j PAAC PAP'!$G$40)</f>
        <v>-</v>
      </c>
      <c r="AA143" s="35" t="str">
        <f>IF(AA135="-","-",SUM(AA135:AA141)*'3j PAAC PAP'!$G$40)</f>
        <v>-</v>
      </c>
      <c r="AB143" s="35" t="str">
        <f>IF(AB135="-","-",SUM(AB135:AB141)*'3j PAAC PAP'!$G$40)</f>
        <v>-</v>
      </c>
      <c r="AC143" s="35" t="str">
        <f>IF(AC135="-","-",SUM(AC135:AC141)*'3j PAAC PAP'!$G$40)</f>
        <v>-</v>
      </c>
      <c r="AD143" s="25"/>
    </row>
    <row r="144" spans="1:30" s="26" customFormat="1" ht="11.25" x14ac:dyDescent="0.15">
      <c r="A144" s="207"/>
      <c r="B144" s="123" t="s">
        <v>189</v>
      </c>
      <c r="C144" s="123" t="s">
        <v>250</v>
      </c>
      <c r="D144" s="121" t="s">
        <v>134</v>
      </c>
      <c r="E144" s="75"/>
      <c r="F144" s="27"/>
      <c r="G144" s="35">
        <f>IF(G138="-","-",SUM(G135:G143)*'3k EBIT'!$E$12)</f>
        <v>9.6576578470590349</v>
      </c>
      <c r="H144" s="35">
        <f>IF(H138="-","-",SUM(H135:H143)*'3k EBIT'!$E$12)</f>
        <v>8.8890844902958506</v>
      </c>
      <c r="I144" s="35">
        <f>IF(I138="-","-",SUM(I135:I143)*'3k EBIT'!$E$12)</f>
        <v>8.2341914292267404</v>
      </c>
      <c r="J144" s="35">
        <f>IF(J138="-","-",SUM(J135:J143)*'3k EBIT'!$E$12)</f>
        <v>7.9535901089145042</v>
      </c>
      <c r="K144" s="35">
        <f>IF(K138="-","-",SUM(K135:K143)*'3k EBIT'!$E$12)</f>
        <v>8.6650419876289195</v>
      </c>
      <c r="L144" s="35">
        <f>IF(L138="-","-",SUM(L135:L143)*'3k EBIT'!$E$12)</f>
        <v>8.6526073797474954</v>
      </c>
      <c r="M144" s="35">
        <f>IF(M138="-","-",SUM(M135:M143)*'3k EBIT'!$E$12)</f>
        <v>9.2239056407277111</v>
      </c>
      <c r="N144" s="35">
        <f>IF(N138="-","-",SUM(N135:N143)*'3k EBIT'!$E$12)</f>
        <v>9.9870121016540523</v>
      </c>
      <c r="O144" s="27"/>
      <c r="P144" s="35">
        <f>IF(P138="-","-",SUM(P135:P143)*'3k EBIT'!$E$12)</f>
        <v>9.9870121016540523</v>
      </c>
      <c r="Q144" s="35">
        <f>IF(Q138="-","-",SUM(Q135:Q143)*'3k EBIT'!$E$12)</f>
        <v>10.986576297679258</v>
      </c>
      <c r="R144" s="35">
        <f>IF(R138="-","-",SUM(R135:R143)*'3k EBIT'!$E$12)</f>
        <v>10.023554822437458</v>
      </c>
      <c r="S144" s="35">
        <f>IF(S138="-","-",SUM(S135:S143)*'3k EBIT'!$E$12)</f>
        <v>9.5165228920239198</v>
      </c>
      <c r="T144" s="35">
        <f>IF(T138="-","-",SUM(T135:T143)*'3k EBIT'!$E$12)</f>
        <v>8.3501763428764821</v>
      </c>
      <c r="U144" s="35">
        <f>IF(U138="-","-",SUM(U135:U143)*'3k EBIT'!$E$12)</f>
        <v>9.1934486016335502</v>
      </c>
      <c r="V144" s="35">
        <f>IF(V138="-","-",SUM(V135:V143)*'3k EBIT'!$E$12)</f>
        <v>10.720246973163729</v>
      </c>
      <c r="W144" s="35">
        <f>IF(W138="-","-",SUM(W135:W143)*'3k EBIT'!$E$12)</f>
        <v>17.824041456783522</v>
      </c>
      <c r="X144" s="27"/>
      <c r="Y144" s="35">
        <f>IF(Y138="-","-",SUM(Y135:Y143)*'3k EBIT'!$E$12)</f>
        <v>33.691919853641352</v>
      </c>
      <c r="Z144" s="35" t="str">
        <f>IF(Z138="-","-",SUM(Z135:Z143)*'3k EBIT'!$E$12)</f>
        <v>-</v>
      </c>
      <c r="AA144" s="35" t="str">
        <f>IF(AA138="-","-",SUM(AA135:AA143)*'3k EBIT'!$E$12)</f>
        <v>-</v>
      </c>
      <c r="AB144" s="35" t="str">
        <f>IF(AB138="-","-",SUM(AB135:AB143)*'3k EBIT'!$E$12)</f>
        <v>-</v>
      </c>
      <c r="AC144" s="35" t="str">
        <f>IF(AC138="-","-",SUM(AC135:AC143)*'3k EBIT'!$E$12)</f>
        <v>-</v>
      </c>
      <c r="AD144" s="25"/>
    </row>
    <row r="145" spans="1:30" s="26" customFormat="1" ht="11.25" x14ac:dyDescent="0.15">
      <c r="A145" s="207"/>
      <c r="B145" s="123" t="s">
        <v>251</v>
      </c>
      <c r="C145" s="158" t="s">
        <v>252</v>
      </c>
      <c r="D145" s="121" t="s">
        <v>134</v>
      </c>
      <c r="E145" s="116"/>
      <c r="F145" s="27"/>
      <c r="G145" s="35">
        <f>IF(G140="-","-",SUM(G135:G138,G140:G144)*'3l HAP'!$E$13)</f>
        <v>5.5208766839686234</v>
      </c>
      <c r="H145" s="35">
        <f>IF(H140="-","-",SUM(H135:H138,H140:H144)*'3l HAP'!$E$13)</f>
        <v>4.9303874002774251</v>
      </c>
      <c r="I145" s="35">
        <f>IF(I140="-","-",SUM(I135:I138,I140:I144)*'3l HAP'!$E$13)</f>
        <v>4.3649286068029438</v>
      </c>
      <c r="J145" s="35">
        <f>IF(J140="-","-",SUM(J135:J138,J140:J144)*'3l HAP'!$E$13)</f>
        <v>4.1537982938178413</v>
      </c>
      <c r="K145" s="35">
        <f>IF(K140="-","-",SUM(K135:K138,K140:K144)*'3l HAP'!$E$13)</f>
        <v>4.7252152238881742</v>
      </c>
      <c r="L145" s="35">
        <f>IF(L140="-","-",SUM(L135:L138,L140:L144)*'3l HAP'!$E$13)</f>
        <v>4.7152819968117843</v>
      </c>
      <c r="M145" s="35">
        <f>IF(M140="-","-",SUM(M135:M138,M140:M144)*'3l HAP'!$E$13)</f>
        <v>5.0454768142242159</v>
      </c>
      <c r="N145" s="35">
        <f>IF(N140="-","-",SUM(N135:N138,N140:N144)*'3l HAP'!$E$13)</f>
        <v>5.6324561927801149</v>
      </c>
      <c r="O145" s="27"/>
      <c r="P145" s="35">
        <f>IF(P140="-","-",SUM(P135:P138,P140:P144)*'3l HAP'!$E$13)</f>
        <v>5.6324561927801149</v>
      </c>
      <c r="Q145" s="35">
        <f>IF(Q140="-","-",SUM(Q135:Q138,Q140:Q144)*'3l HAP'!$E$13)</f>
        <v>6.2582988019642665</v>
      </c>
      <c r="R145" s="35">
        <f>IF(R140="-","-",SUM(R135:R138,R140:R144)*'3l HAP'!$E$13)</f>
        <v>5.5227156374656827</v>
      </c>
      <c r="S145" s="35">
        <f>IF(S140="-","-",SUM(S135:S138,S140:S144)*'3l HAP'!$E$13)</f>
        <v>5.2466989209595445</v>
      </c>
      <c r="T145" s="35">
        <f>IF(T140="-","-",SUM(T135:T138,T140:T144)*'3l HAP'!$E$13)</f>
        <v>4.3869408180872886</v>
      </c>
      <c r="U145" s="35">
        <f>IF(U140="-","-",SUM(U135:U138,U140:U144)*'3l HAP'!$E$13)</f>
        <v>5.0610367517891497</v>
      </c>
      <c r="V145" s="35">
        <f>IF(V140="-","-",SUM(V135:V138,V140:V144)*'3l HAP'!$E$13)</f>
        <v>6.2438798594785432</v>
      </c>
      <c r="W145" s="35">
        <f>IF(W140="-","-",SUM(W135:W138,W140:W144)*'3l HAP'!$E$13)</f>
        <v>10.963859664988195</v>
      </c>
      <c r="X145" s="27"/>
      <c r="Y145" s="35">
        <f>IF(Y140="-","-",SUM(Y135:Y138,Y140:Y144)*'3l HAP'!$E$13)</f>
        <v>23.281878767281668</v>
      </c>
      <c r="Z145" s="35" t="str">
        <f>IF(Z140="-","-",SUM(Z135:Z138,Z140:Z144)*'3l HAP'!$E$13)</f>
        <v>-</v>
      </c>
      <c r="AA145" s="35" t="str">
        <f>IF(AA140="-","-",SUM(AA135:AA138,AA140:AA144)*'3l HAP'!$E$13)</f>
        <v>-</v>
      </c>
      <c r="AB145" s="35" t="str">
        <f>IF(AB140="-","-",SUM(AB135:AB138,AB140:AB144)*'3l HAP'!$E$13)</f>
        <v>-</v>
      </c>
      <c r="AC145" s="35" t="str">
        <f>IF(AC140="-","-",SUM(AC135:AC138,AC140:AC144)*'3l HAP'!$E$13)</f>
        <v>-</v>
      </c>
      <c r="AD145" s="25"/>
    </row>
    <row r="146" spans="1:30" s="26" customFormat="1" ht="11.25" x14ac:dyDescent="0.15">
      <c r="A146" s="207"/>
      <c r="B146" s="123" t="s">
        <v>253</v>
      </c>
      <c r="C146" s="123" t="str">
        <f>B146&amp;"_"&amp;D146</f>
        <v>Total_Southern Western</v>
      </c>
      <c r="D146" s="121" t="s">
        <v>134</v>
      </c>
      <c r="E146" s="75"/>
      <c r="F146" s="27"/>
      <c r="G146" s="35">
        <f t="shared" ref="G146:N146" si="30">IF(G135="-","-",SUM(G135:G145))</f>
        <v>513.81844815448051</v>
      </c>
      <c r="H146" s="35">
        <f t="shared" si="30"/>
        <v>472.77674627594348</v>
      </c>
      <c r="I146" s="35">
        <f t="shared" si="30"/>
        <v>437.74324587384154</v>
      </c>
      <c r="J146" s="35">
        <f t="shared" si="30"/>
        <v>422.76363111826851</v>
      </c>
      <c r="K146" s="35">
        <f t="shared" si="30"/>
        <v>460.77986830346879</v>
      </c>
      <c r="L146" s="35">
        <f t="shared" si="30"/>
        <v>460.11548230032503</v>
      </c>
      <c r="M146" s="35">
        <f t="shared" si="30"/>
        <v>490.51399422321464</v>
      </c>
      <c r="N146" s="35">
        <f t="shared" si="30"/>
        <v>531.26445495563053</v>
      </c>
      <c r="O146" s="27"/>
      <c r="P146" s="35">
        <f t="shared" ref="P146:W146" si="31">IF(P135="-","-",SUM(P135:P145))</f>
        <v>531.26445495563053</v>
      </c>
      <c r="Q146" s="35">
        <f t="shared" si="31"/>
        <v>584.49891773074944</v>
      </c>
      <c r="R146" s="35">
        <f t="shared" si="31"/>
        <v>533.07801469975527</v>
      </c>
      <c r="S146" s="35">
        <f t="shared" si="31"/>
        <v>506.11611793152542</v>
      </c>
      <c r="T146" s="35">
        <f t="shared" si="31"/>
        <v>443.86972470312003</v>
      </c>
      <c r="U146" s="35">
        <f t="shared" si="31"/>
        <v>488.9265527653161</v>
      </c>
      <c r="V146" s="35">
        <f t="shared" si="31"/>
        <v>570.46717170891907</v>
      </c>
      <c r="W146" s="35">
        <f t="shared" si="31"/>
        <v>949.07091727127204</v>
      </c>
      <c r="X146" s="27"/>
      <c r="Y146" s="35">
        <f t="shared" ref="Y146:AC146" si="32">IF(Y135="-","-",SUM(Y135:Y145))</f>
        <v>1796.5400859836529</v>
      </c>
      <c r="Z146" s="35" t="str">
        <f t="shared" si="32"/>
        <v>-</v>
      </c>
      <c r="AA146" s="35" t="str">
        <f t="shared" si="32"/>
        <v>-</v>
      </c>
      <c r="AB146" s="35" t="str">
        <f t="shared" si="32"/>
        <v>-</v>
      </c>
      <c r="AC146" s="35" t="str">
        <f t="shared" si="32"/>
        <v>-</v>
      </c>
      <c r="AD146" s="25"/>
    </row>
    <row r="147" spans="1:30" s="26" customFormat="1" ht="11.25" customHeight="1" x14ac:dyDescent="0.15">
      <c r="A147" s="207"/>
      <c r="B147" s="120" t="s">
        <v>244</v>
      </c>
      <c r="C147" s="120" t="s">
        <v>180</v>
      </c>
      <c r="D147" s="122" t="s">
        <v>124</v>
      </c>
      <c r="E147" s="119"/>
      <c r="F147" s="27"/>
      <c r="G147" s="117">
        <f>IF('3a DF'!H$147="-","-",'3a DF'!H$147)</f>
        <v>253.15</v>
      </c>
      <c r="H147" s="117">
        <f>IF('3a DF'!I$147="-","-",'3a DF'!I$147)</f>
        <v>213.57</v>
      </c>
      <c r="I147" s="117">
        <f>IF('3a DF'!J$147="-","-",'3a DF'!J$147)</f>
        <v>174.75</v>
      </c>
      <c r="J147" s="117">
        <f>IF('3a DF'!K$147="-","-",'3a DF'!K$147)</f>
        <v>160.27000000000001</v>
      </c>
      <c r="K147" s="117">
        <f>IF('3a DF'!L$147="-","-",'3a DF'!L$147)</f>
        <v>200.75</v>
      </c>
      <c r="L147" s="117">
        <f>IF('3a DF'!M$147="-","-",'3a DF'!M$147)</f>
        <v>199.06</v>
      </c>
      <c r="M147" s="117">
        <f>IF('3a DF'!N$147="-","-",'3a DF'!N$147)</f>
        <v>215.77</v>
      </c>
      <c r="N147" s="117">
        <f>IF('3a DF'!O$147="-","-",'3a DF'!O$147)</f>
        <v>243.36</v>
      </c>
      <c r="O147" s="27"/>
      <c r="P147" s="117">
        <f>IF('3a DF'!Q$147="-","-",'3a DF'!Q$147)</f>
        <v>243.36</v>
      </c>
      <c r="Q147" s="117">
        <f>IF('3a DF'!R$147="-","-",'3a DF'!R$147)</f>
        <v>281.18</v>
      </c>
      <c r="R147" s="117">
        <f>IF('3a DF'!S$147="-","-",'3a DF'!S$147)</f>
        <v>230.78</v>
      </c>
      <c r="S147" s="117">
        <f>IF('3a DF'!T$147="-","-",'3a DF'!T$147)</f>
        <v>206.32</v>
      </c>
      <c r="T147" s="117">
        <f>IF('3a DF'!U$147="-","-",'3a DF'!U$147)</f>
        <v>145.13</v>
      </c>
      <c r="U147" s="117">
        <f>IF('3a DF'!V$147="-","-",'3a DF'!V$147)</f>
        <v>187.07</v>
      </c>
      <c r="V147" s="117">
        <f>IF('3a DF'!W$147="-","-",'3a DF'!W$147)</f>
        <v>276.51</v>
      </c>
      <c r="W147" s="117">
        <f>IF('3a DF'!X$147="-","-",'3a DF'!X$147)</f>
        <v>586.80999999999995</v>
      </c>
      <c r="X147" s="27"/>
      <c r="Y147" s="117">
        <f>IF('3a DF'!Z$147="-","-",'3a DF'!Z$147)</f>
        <v>1376.8009245311077</v>
      </c>
      <c r="Z147" s="117" t="str">
        <f>IF('3a DF'!AA$147="-","-",'3a DF'!AA$147)</f>
        <v>-</v>
      </c>
      <c r="AA147" s="117" t="str">
        <f>IF('3a DF'!AB$147="-","-",'3a DF'!AB$147)</f>
        <v>-</v>
      </c>
      <c r="AB147" s="117" t="str">
        <f>IF('3a DF'!AC$147="-","-",'3a DF'!AC$147)</f>
        <v>-</v>
      </c>
      <c r="AC147" s="117" t="str">
        <f>IF('3a DF'!AD$147="-","-",'3a DF'!AD$147)</f>
        <v>-</v>
      </c>
      <c r="AD147" s="25"/>
    </row>
    <row r="148" spans="1:30" s="26" customFormat="1" ht="11.25" customHeight="1" x14ac:dyDescent="0.15">
      <c r="A148" s="207"/>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x14ac:dyDescent="0.15">
      <c r="A149" s="207"/>
      <c r="B149" s="120" t="s">
        <v>245</v>
      </c>
      <c r="C149" s="120" t="s">
        <v>182</v>
      </c>
      <c r="D149" s="122" t="s">
        <v>124</v>
      </c>
      <c r="E149" s="119"/>
      <c r="F149" s="27"/>
      <c r="G149" s="117" t="str">
        <f>IF('3c AA'!J234="-","-",'3c AA'!J234)</f>
        <v>-</v>
      </c>
      <c r="H149" s="117" t="str">
        <f>IF('3c AA'!K234="-","-",'3c AA'!K234)</f>
        <v>-</v>
      </c>
      <c r="I149" s="117" t="str">
        <f>IF('3c AA'!L234="-","-",'3c AA'!L234)</f>
        <v>-</v>
      </c>
      <c r="J149" s="117" t="str">
        <f>IF('3c AA'!M234="-","-",'3c AA'!M234)</f>
        <v>-</v>
      </c>
      <c r="K149" s="117" t="str">
        <f>IF('3c AA'!N234="-","-",'3c AA'!N234)</f>
        <v>-</v>
      </c>
      <c r="L149" s="117" t="str">
        <f>IF('3c AA'!O234="-","-",'3c AA'!O234)</f>
        <v>-</v>
      </c>
      <c r="M149" s="117" t="str">
        <f>IF('3c AA'!P234="-","-",'3c AA'!P234)</f>
        <v>-</v>
      </c>
      <c r="N149" s="117" t="str">
        <f>IF('3c AA'!Q234="-","-",'3c AA'!Q234)</f>
        <v>-</v>
      </c>
      <c r="O149" s="27"/>
      <c r="P149" s="117" t="str">
        <f>IF('3c AA'!S234="-","-",'3c AA'!S234)</f>
        <v>-</v>
      </c>
      <c r="Q149" s="117" t="str">
        <f>IF('3c AA'!T234="-","-",'3c AA'!T234)</f>
        <v>-</v>
      </c>
      <c r="R149" s="117" t="str">
        <f>IF('3c AA'!U234="-","-",'3c AA'!U234)</f>
        <v>-</v>
      </c>
      <c r="S149" s="117" t="str">
        <f>IF('3c AA'!V234="-","-",'3c AA'!V234)</f>
        <v>-</v>
      </c>
      <c r="T149" s="117">
        <f>IF('3c AA'!W234="-","-",'3c AA'!W234)</f>
        <v>10.705717509101307</v>
      </c>
      <c r="U149" s="117">
        <f>IF('3c AA'!X234="-","-",'3c AA'!X234)</f>
        <v>13.71215092385904</v>
      </c>
      <c r="V149" s="117">
        <f>IF('3c AA'!Y234="-","-",'3c AA'!Y234)</f>
        <v>4.43</v>
      </c>
      <c r="W149" s="117" t="str">
        <f>IF('3c AA'!Z234="-","-",'3c AA'!Z234)</f>
        <v>-</v>
      </c>
      <c r="X149" s="27"/>
      <c r="Y149" s="117">
        <f>IF('3c AA'!AB234="-","-",'3c AA'!AB234)</f>
        <v>26.679544917909343</v>
      </c>
      <c r="Z149" s="117" t="str">
        <f>IF('3c AA'!AC234="-","-",'3c AA'!AC234)</f>
        <v>-</v>
      </c>
      <c r="AA149" s="117" t="str">
        <f>IF('3c AA'!AD234="-","-",'3c AA'!AD234)</f>
        <v>-</v>
      </c>
      <c r="AB149" s="117" t="str">
        <f>IF('3c AA'!AE234="-","-",'3c AA'!AE234)</f>
        <v>-</v>
      </c>
      <c r="AC149" s="117" t="str">
        <f>IF('3c AA'!AF234="-","-",'3c AA'!AF234)</f>
        <v>-</v>
      </c>
      <c r="AD149" s="25"/>
    </row>
    <row r="150" spans="1:30" s="26" customFormat="1" ht="11.25" customHeight="1" x14ac:dyDescent="0.15">
      <c r="A150" s="207"/>
      <c r="B150" s="120" t="s">
        <v>246</v>
      </c>
      <c r="C150" s="120" t="s">
        <v>183</v>
      </c>
      <c r="D150" s="122" t="s">
        <v>124</v>
      </c>
      <c r="E150" s="119"/>
      <c r="F150" s="27"/>
      <c r="G150" s="117">
        <f>IF('3d PC'!G$43="-","-",'3d PC'!G$43)</f>
        <v>21.926269106402124</v>
      </c>
      <c r="H150" s="117">
        <f>IF('3d PC'!H$43="-","-",'3d PC'!H$43)</f>
        <v>21.926269106402124</v>
      </c>
      <c r="I150" s="117">
        <f>IF('3d PC'!I$43="-","-",'3d PC'!I$43)</f>
        <v>22.64764819235609</v>
      </c>
      <c r="J150" s="117">
        <f>IF('3d PC'!J$43="-","-",'3d PC'!J$43)</f>
        <v>22.505107470829557</v>
      </c>
      <c r="K150" s="117">
        <f>IF('3d PC'!K$43="-","-",'3d PC'!K$43)</f>
        <v>19.106297226763825</v>
      </c>
      <c r="L150" s="117">
        <f>IF('3d PC'!L$43="-","-",'3d PC'!L$43)</f>
        <v>19.106297226763825</v>
      </c>
      <c r="M150" s="117">
        <f>IF('3d PC'!M$43="-","-",'3d PC'!M$43)</f>
        <v>20.852393125569616</v>
      </c>
      <c r="N150" s="117">
        <f>IF('3d PC'!N$43="-","-",'3d PC'!N$43)</f>
        <v>20.849370287873604</v>
      </c>
      <c r="O150" s="27"/>
      <c r="P150" s="117">
        <f>IF('3d PC'!P$43="-","-",'3d PC'!P$43)</f>
        <v>20.849370287873604</v>
      </c>
      <c r="Q150" s="117">
        <f>IF('3d PC'!Q$43="-","-",'3d PC'!Q$43)</f>
        <v>21.503193401206047</v>
      </c>
      <c r="R150" s="117">
        <f>IF('3d PC'!R$43="-","-",'3d PC'!R$43)</f>
        <v>21.819481548965161</v>
      </c>
      <c r="S150" s="117">
        <f>IF('3d PC'!S$43="-","-",'3d PC'!S$43)</f>
        <v>25.256715910577427</v>
      </c>
      <c r="T150" s="117">
        <f>IF('3d PC'!T$43="-","-",'3d PC'!T$43)</f>
        <v>24.167303215101221</v>
      </c>
      <c r="U150" s="117">
        <f>IF('3d PC'!U$43="-","-",'3d PC'!U$43)</f>
        <v>23.962512789411701</v>
      </c>
      <c r="V150" s="117">
        <f>IF('3d PC'!V$43="-","-",'3d PC'!V$43)</f>
        <v>23.858648398084732</v>
      </c>
      <c r="W150" s="117">
        <f>IF('3d PC'!W$43="-","-",'3d PC'!W$43)</f>
        <v>33.366817904048837</v>
      </c>
      <c r="X150" s="27"/>
      <c r="Y150" s="117">
        <f>IF('3d PC'!Y$43="-","-",'3d PC'!Y$43)</f>
        <v>33.475871166766694</v>
      </c>
      <c r="Z150" s="117" t="str">
        <f>IF('3d PC'!Z$43="-","-",'3d PC'!Z$43)</f>
        <v>-</v>
      </c>
      <c r="AA150" s="117" t="str">
        <f>IF('3d PC'!AA$43="-","-",'3d PC'!AA$43)</f>
        <v>-</v>
      </c>
      <c r="AB150" s="117" t="str">
        <f>IF('3d PC'!AB$43="-","-",'3d PC'!AB$43)</f>
        <v>-</v>
      </c>
      <c r="AC150" s="117" t="str">
        <f>IF('3d PC'!AC$43="-","-",'3d PC'!AC$43)</f>
        <v>-</v>
      </c>
      <c r="AD150" s="25"/>
    </row>
    <row r="151" spans="1:30" s="26" customFormat="1" ht="11.25" customHeight="1" x14ac:dyDescent="0.15">
      <c r="A151" s="207"/>
      <c r="B151" s="120" t="s">
        <v>247</v>
      </c>
      <c r="C151" s="120" t="s">
        <v>184</v>
      </c>
      <c r="D151" s="122" t="s">
        <v>124</v>
      </c>
      <c r="E151" s="119"/>
      <c r="F151" s="27"/>
      <c r="G151" s="117">
        <f>IF('3f NC-Gas'!F56="-","-",'3f NC-Gas'!F56)</f>
        <v>112.87642100972228</v>
      </c>
      <c r="H151" s="117">
        <f>IF('3f NC-Gas'!G56="-","-",'3f NC-Gas'!G56)</f>
        <v>112.75642101444296</v>
      </c>
      <c r="I151" s="117">
        <f>IF('3f NC-Gas'!H56="-","-",'3f NC-Gas'!H56)</f>
        <v>113.60237542192557</v>
      </c>
      <c r="J151" s="117">
        <f>IF('3f NC-Gas'!I56="-","-",'3f NC-Gas'!I56)</f>
        <v>113.25437543561557</v>
      </c>
      <c r="K151" s="117">
        <f>IF('3f NC-Gas'!J56="-","-",'3f NC-Gas'!J56)</f>
        <v>114.0082032933804</v>
      </c>
      <c r="L151" s="117">
        <f>IF('3f NC-Gas'!K56="-","-",'3f NC-Gas'!K56)</f>
        <v>114.03220329243628</v>
      </c>
      <c r="M151" s="117">
        <f>IF('3f NC-Gas'!L56="-","-",'3f NC-Gas'!L56)</f>
        <v>115.35194889108359</v>
      </c>
      <c r="N151" s="117">
        <f>IF('3f NC-Gas'!M56="-","-",'3f NC-Gas'!M56)</f>
        <v>115.42394888825118</v>
      </c>
      <c r="O151" s="27"/>
      <c r="P151" s="117">
        <f>IF('3f NC-Gas'!O56="-","-",'3f NC-Gas'!O56)</f>
        <v>115.42394888825118</v>
      </c>
      <c r="Q151" s="117">
        <f>IF('3f NC-Gas'!P56="-","-",'3f NC-Gas'!P56)</f>
        <v>121.27843709343988</v>
      </c>
      <c r="R151" s="117">
        <f>IF('3f NC-Gas'!Q56="-","-",'3f NC-Gas'!Q56)</f>
        <v>120.83443711090642</v>
      </c>
      <c r="S151" s="117">
        <f>IF('3f NC-Gas'!R56="-","-",'3f NC-Gas'!R56)</f>
        <v>121.37198584620985</v>
      </c>
      <c r="T151" s="117">
        <f>IF('3f NC-Gas'!S56="-","-",'3f NC-Gas'!S56)</f>
        <v>118.70798595100914</v>
      </c>
      <c r="U151" s="117">
        <f>IF('3f NC-Gas'!T56="-","-",'3f NC-Gas'!T56)</f>
        <v>114.27549598241158</v>
      </c>
      <c r="V151" s="117">
        <f>IF('3f NC-Gas'!U56="-","-",'3f NC-Gas'!U56)</f>
        <v>113.84349599940606</v>
      </c>
      <c r="W151" s="117">
        <f>IF('3f NC-Gas'!V56="-","-",'3f NC-Gas'!V56)</f>
        <v>167.37210430290392</v>
      </c>
      <c r="X151" s="27"/>
      <c r="Y151" s="117">
        <f>IF('3f NC-Gas'!X56="-","-",'3f NC-Gas'!X56)</f>
        <v>162.71087916744185</v>
      </c>
      <c r="Z151" s="117" t="str">
        <f>IF('3f NC-Gas'!Y56="-","-",'3f NC-Gas'!Y56)</f>
        <v>-</v>
      </c>
      <c r="AA151" s="117" t="str">
        <f>IF('3f NC-Gas'!Z56="-","-",'3f NC-Gas'!Z56)</f>
        <v>-</v>
      </c>
      <c r="AB151" s="117" t="str">
        <f>IF('3f NC-Gas'!AA56="-","-",'3f NC-Gas'!AA56)</f>
        <v>-</v>
      </c>
      <c r="AC151" s="117" t="str">
        <f>IF('3f NC-Gas'!AB56="-","-",'3f NC-Gas'!AB56)</f>
        <v>-</v>
      </c>
      <c r="AD151" s="25"/>
    </row>
    <row r="152" spans="1:30" s="26" customFormat="1" ht="11.25" customHeight="1" x14ac:dyDescent="0.15">
      <c r="A152" s="207"/>
      <c r="B152" s="120" t="s">
        <v>248</v>
      </c>
      <c r="C152" s="120" t="s">
        <v>185</v>
      </c>
      <c r="D152" s="122" t="s">
        <v>124</v>
      </c>
      <c r="E152" s="119"/>
      <c r="F152" s="27"/>
      <c r="G152" s="117">
        <f>IF('3g CPIH'!C$17="-","-",'3h OC '!$E$12*('3g CPIH'!C$17/'3g CPIH'!$G$17))</f>
        <v>87.194616340508801</v>
      </c>
      <c r="H152" s="117">
        <f>IF('3g CPIH'!D$17="-","-",'3h OC '!$E$12*('3g CPIH'!D$17/'3g CPIH'!$G$17))</f>
        <v>87.369180136986301</v>
      </c>
      <c r="I152" s="117">
        <f>IF('3g CPIH'!E$17="-","-",'3h OC '!$E$12*('3g CPIH'!E$17/'3g CPIH'!$G$17))</f>
        <v>87.631025831702544</v>
      </c>
      <c r="J152" s="117">
        <f>IF('3g CPIH'!F$17="-","-",'3h OC '!$E$12*('3g CPIH'!F$17/'3g CPIH'!$G$17))</f>
        <v>88.15471722113503</v>
      </c>
      <c r="K152" s="117">
        <f>IF('3g CPIH'!G$17="-","-",'3h OC '!$E$12*('3g CPIH'!G$17/'3g CPIH'!$G$17))</f>
        <v>89.202100000000002</v>
      </c>
      <c r="L152" s="117">
        <f>IF('3g CPIH'!H$17="-","-",'3h OC '!$E$12*('3g CPIH'!H$17/'3g CPIH'!$G$17))</f>
        <v>90.33676467710373</v>
      </c>
      <c r="M152" s="117">
        <f>IF('3g CPIH'!I$17="-","-",'3h OC '!$E$12*('3g CPIH'!I$17/'3g CPIH'!$G$17))</f>
        <v>91.645993150684916</v>
      </c>
      <c r="N152" s="117">
        <f>IF('3g CPIH'!J$17="-","-",'3h OC '!$E$12*('3g CPIH'!J$17/'3g CPIH'!$G$17))</f>
        <v>92.431530234833673</v>
      </c>
      <c r="O152" s="27"/>
      <c r="P152" s="117">
        <f>IF('3g CPIH'!L$17="-","-",'3h OC '!$E$12*('3g CPIH'!L$17/'3g CPIH'!$G$17))</f>
        <v>92.431530234833673</v>
      </c>
      <c r="Q152" s="117">
        <f>IF('3g CPIH'!M$17="-","-",'3h OC '!$E$12*('3g CPIH'!M$17/'3g CPIH'!$G$17))</f>
        <v>93.47891301369863</v>
      </c>
      <c r="R152" s="117">
        <f>IF('3g CPIH'!N$17="-","-",'3h OC '!$E$12*('3g CPIH'!N$17/'3g CPIH'!$G$17))</f>
        <v>94.177168199608616</v>
      </c>
      <c r="S152" s="117">
        <f>IF('3g CPIH'!O$17="-","-",'3h OC '!$E$12*('3g CPIH'!O$17/'3g CPIH'!$G$17))</f>
        <v>94.700859589041102</v>
      </c>
      <c r="T152" s="117">
        <f>IF('3g CPIH'!P$17="-","-",'3h OC '!$E$12*('3g CPIH'!P$17/'3g CPIH'!$G$17))</f>
        <v>94.96270528375733</v>
      </c>
      <c r="U152" s="117">
        <f>IF('3g CPIH'!Q$17="-","-",'3h OC '!$E$12*('3g CPIH'!Q$17/'3g CPIH'!$G$17))</f>
        <v>95.48639667318983</v>
      </c>
      <c r="V152" s="117">
        <f>IF('3g CPIH'!R$17="-","-",'3h OC '!$E$12*('3g CPIH'!R$17/'3g CPIH'!$G$17))</f>
        <v>97.232034637964787</v>
      </c>
      <c r="W152" s="117">
        <f>IF('3g CPIH'!S$17="-","-",'3h OC '!$E$12*('3g CPIH'!S$17/'3g CPIH'!$G$17))</f>
        <v>100.11233727984346</v>
      </c>
      <c r="X152" s="27"/>
      <c r="Y152" s="117">
        <f>IF('3g CPIH'!U$17="-","-",'3h OC '!$E$12*('3g CPIH'!U$17/'3g CPIH'!$G$17))</f>
        <v>105.1746873776908</v>
      </c>
      <c r="Z152" s="117" t="str">
        <f>IF('3g CPIH'!V$17="-","-",'3h OC '!$E$12*('3g CPIH'!V$17/'3g CPIH'!$G$17))</f>
        <v>-</v>
      </c>
      <c r="AA152" s="117" t="str">
        <f>IF('3g CPIH'!W$17="-","-",'3h OC '!$E$12*('3g CPIH'!W$17/'3g CPIH'!$G$17))</f>
        <v>-</v>
      </c>
      <c r="AB152" s="117" t="str">
        <f>IF('3g CPIH'!X$17="-","-",'3h OC '!$E$12*('3g CPIH'!X$17/'3g CPIH'!$G$17))</f>
        <v>-</v>
      </c>
      <c r="AC152" s="117" t="str">
        <f>IF('3g CPIH'!Y$17="-","-",'3h OC '!$E$12*('3g CPIH'!Y$17/'3g CPIH'!$G$17))</f>
        <v>-</v>
      </c>
      <c r="AD152" s="25"/>
    </row>
    <row r="153" spans="1:30" s="26" customFormat="1" ht="11.25" customHeight="1" x14ac:dyDescent="0.15">
      <c r="A153" s="207"/>
      <c r="B153" s="120" t="s">
        <v>248</v>
      </c>
      <c r="C153" s="120" t="s">
        <v>186</v>
      </c>
      <c r="D153" s="122" t="s">
        <v>124</v>
      </c>
      <c r="E153" s="119"/>
      <c r="F153" s="27"/>
      <c r="G153" s="117" t="s">
        <v>249</v>
      </c>
      <c r="H153" s="117" t="s">
        <v>249</v>
      </c>
      <c r="I153" s="117" t="s">
        <v>249</v>
      </c>
      <c r="J153" s="117" t="s">
        <v>249</v>
      </c>
      <c r="K153" s="117">
        <f>IF('3i SMNCC'!G$51="-","-",'3i SMNCC'!G$51)</f>
        <v>0</v>
      </c>
      <c r="L153" s="117">
        <f>IF('3i SMNCC'!H$51="-","-",'3i SMNCC'!H$51)</f>
        <v>-0.14839729644435984</v>
      </c>
      <c r="M153" s="117">
        <f>IF('3i SMNCC'!I$51="-","-",'3i SMNCC'!I$51)</f>
        <v>1.899695256253338</v>
      </c>
      <c r="N153" s="117">
        <f>IF('3i SMNCC'!J$51="-","-",'3i SMNCC'!J$51)</f>
        <v>12.665365920990935</v>
      </c>
      <c r="O153" s="27"/>
      <c r="P153" s="117">
        <f>IF('3i SMNCC'!L$51="-","-",'3i SMNCC'!L$51)</f>
        <v>12.665365920990935</v>
      </c>
      <c r="Q153" s="117">
        <f>IF('3i SMNCC'!M$51="-","-",'3i SMNCC'!M$51)</f>
        <v>14.640709693750988</v>
      </c>
      <c r="R153" s="117">
        <f>IF('3i SMNCC'!N$51="-","-",'3i SMNCC'!N$51)</f>
        <v>14.927787132222536</v>
      </c>
      <c r="S153" s="117">
        <f>IF('3i SMNCC'!O$51="-","-",'3i SMNCC'!O$51)</f>
        <v>17.170757060355506</v>
      </c>
      <c r="T153" s="117">
        <f>IF('3i SMNCC'!P$51="-","-",'3i SMNCC'!P$51)</f>
        <v>11.164989866554468</v>
      </c>
      <c r="U153" s="117">
        <f>IF('3i SMNCC'!Q$51="-","-",'3i SMNCC'!Q$51)</f>
        <v>10.900121345430581</v>
      </c>
      <c r="V153" s="117">
        <f>IF('3i SMNCC'!R$51="-","-",'3i SMNCC'!R$51)</f>
        <v>7.9767627265742567</v>
      </c>
      <c r="W153" s="117">
        <f>IF('3i SMNCC'!S$51="-","-",'3i SMNCC'!S$51)</f>
        <v>3.3826300925037529</v>
      </c>
      <c r="X153" s="27"/>
      <c r="Y153" s="117">
        <f>IF('3i SMNCC'!U$51="-","-",'3i SMNCC'!U$51)</f>
        <v>3.4563122415280967</v>
      </c>
      <c r="Z153" s="117" t="str">
        <f>IF('3i SMNCC'!V$51="-","-",'3i SMNCC'!V$51)</f>
        <v>-</v>
      </c>
      <c r="AA153" s="117" t="str">
        <f>IF('3i SMNCC'!W$51="-","-",'3i SMNCC'!W$51)</f>
        <v>-</v>
      </c>
      <c r="AB153" s="117" t="str">
        <f>IF('3i SMNCC'!X$51="-","-",'3i SMNCC'!X$51)</f>
        <v>-</v>
      </c>
      <c r="AC153" s="117" t="str">
        <f>IF('3i SMNCC'!Y$51="-","-",'3i SMNCC'!Y$51)</f>
        <v>-</v>
      </c>
      <c r="AD153" s="25"/>
    </row>
    <row r="154" spans="1:30" s="26" customFormat="1" ht="11.25" customHeight="1" x14ac:dyDescent="0.15">
      <c r="A154" s="207"/>
      <c r="B154" s="120" t="s">
        <v>248</v>
      </c>
      <c r="C154" s="120" t="s">
        <v>187</v>
      </c>
      <c r="D154" s="122" t="s">
        <v>124</v>
      </c>
      <c r="E154" s="119"/>
      <c r="F154" s="27"/>
      <c r="G154" s="117">
        <f>IF('3g CPIH'!C$17="-","-",'3j PAAC PAP'!$G$22*('3g CPIH'!C$17/'3g CPIH'!$G$17))</f>
        <v>3.1142016634050882</v>
      </c>
      <c r="H154" s="117">
        <f>IF('3g CPIH'!D$17="-","-",'3j PAAC PAP'!$G$22*('3g CPIH'!D$17/'3g CPIH'!$G$17))</f>
        <v>3.1204363013698631</v>
      </c>
      <c r="I154" s="117">
        <f>IF('3g CPIH'!E$17="-","-",'3j PAAC PAP'!$G$22*('3g CPIH'!E$17/'3g CPIH'!$G$17))</f>
        <v>3.129788258317026</v>
      </c>
      <c r="J154" s="117">
        <f>IF('3g CPIH'!F$17="-","-",'3j PAAC PAP'!$G$22*('3g CPIH'!F$17/'3g CPIH'!$G$17))</f>
        <v>3.1484921722113506</v>
      </c>
      <c r="K154" s="117">
        <f>IF('3g CPIH'!G$17="-","-",'3j PAAC PAP'!$G$22*('3g CPIH'!G$17/'3g CPIH'!$G$17))</f>
        <v>3.1859000000000002</v>
      </c>
      <c r="L154" s="117">
        <f>IF('3g CPIH'!H$17="-","-",'3j PAAC PAP'!$G$22*('3g CPIH'!H$17/'3g CPIH'!$G$17))</f>
        <v>3.2264251467710374</v>
      </c>
      <c r="M154" s="117">
        <f>IF('3g CPIH'!I$17="-","-",'3j PAAC PAP'!$G$22*('3g CPIH'!I$17/'3g CPIH'!$G$17))</f>
        <v>3.2731849315068491</v>
      </c>
      <c r="N154" s="117">
        <f>IF('3g CPIH'!J$17="-","-",'3j PAAC PAP'!$G$22*('3g CPIH'!J$17/'3g CPIH'!$G$17))</f>
        <v>3.3012408023483371</v>
      </c>
      <c r="O154" s="27"/>
      <c r="P154" s="117">
        <f>IF('3g CPIH'!L$17="-","-",'3j PAAC PAP'!$G$22*('3g CPIH'!L$17/'3g CPIH'!$G$17))</f>
        <v>3.3012408023483371</v>
      </c>
      <c r="Q154" s="117">
        <f>IF('3g CPIH'!M$17="-","-",'3j PAAC PAP'!$G$22*('3g CPIH'!M$17/'3g CPIH'!$G$17))</f>
        <v>3.3386486301369862</v>
      </c>
      <c r="R154" s="117">
        <f>IF('3g CPIH'!N$17="-","-",'3j PAAC PAP'!$G$22*('3g CPIH'!N$17/'3g CPIH'!$G$17))</f>
        <v>3.3635871819960861</v>
      </c>
      <c r="S154" s="117">
        <f>IF('3g CPIH'!O$17="-","-",'3j PAAC PAP'!$G$22*('3g CPIH'!O$17/'3g CPIH'!$G$17))</f>
        <v>3.3822910958904111</v>
      </c>
      <c r="T154" s="117">
        <f>IF('3g CPIH'!P$17="-","-",'3j PAAC PAP'!$G$22*('3g CPIH'!P$17/'3g CPIH'!$G$17))</f>
        <v>3.3916430528375732</v>
      </c>
      <c r="U154" s="117">
        <f>IF('3g CPIH'!Q$17="-","-",'3j PAAC PAP'!$G$22*('3g CPIH'!Q$17/'3g CPIH'!$G$17))</f>
        <v>3.4103469667318986</v>
      </c>
      <c r="V154" s="117">
        <f>IF('3g CPIH'!R$17="-","-",'3j PAAC PAP'!$G$22*('3g CPIH'!R$17/'3g CPIH'!$G$17))</f>
        <v>3.4726933463796481</v>
      </c>
      <c r="W154" s="117">
        <f>IF('3g CPIH'!S$17="-","-",'3j PAAC PAP'!$G$22*('3g CPIH'!S$17/'3g CPIH'!$G$17))</f>
        <v>3.5755648727984348</v>
      </c>
      <c r="X154" s="27"/>
      <c r="Y154" s="117">
        <f>IF('3g CPIH'!U$17="-","-",'3j PAAC PAP'!$G$22*('3g CPIH'!U$17/'3g CPIH'!$G$17))</f>
        <v>3.7563693737769084</v>
      </c>
      <c r="Z154" s="117" t="str">
        <f>IF('3g CPIH'!V$17="-","-",'3j PAAC PAP'!$G$22*('3g CPIH'!V$17/'3g CPIH'!$G$17))</f>
        <v>-</v>
      </c>
      <c r="AA154" s="117" t="str">
        <f>IF('3g CPIH'!W$17="-","-",'3j PAAC PAP'!$G$22*('3g CPIH'!W$17/'3g CPIH'!$G$17))</f>
        <v>-</v>
      </c>
      <c r="AB154" s="117" t="str">
        <f>IF('3g CPIH'!X$17="-","-",'3j PAAC PAP'!$G$22*('3g CPIH'!X$17/'3g CPIH'!$G$17))</f>
        <v>-</v>
      </c>
      <c r="AC154" s="117" t="str">
        <f>IF('3g CPIH'!Y$17="-","-",'3j PAAC PAP'!$G$22*('3g CPIH'!Y$17/'3g CPIH'!$G$17))</f>
        <v>-</v>
      </c>
      <c r="AD154" s="25"/>
    </row>
    <row r="155" spans="1:30" s="26" customFormat="1" ht="11.25" x14ac:dyDescent="0.15">
      <c r="A155" s="207"/>
      <c r="B155" s="120" t="s">
        <v>248</v>
      </c>
      <c r="C155" s="120" t="s">
        <v>188</v>
      </c>
      <c r="D155" s="122" t="s">
        <v>124</v>
      </c>
      <c r="E155" s="119"/>
      <c r="F155" s="27"/>
      <c r="G155" s="117">
        <f>IF(G147="-","-",SUM(G147:G153)*'3j PAAC PAP'!$G$40)</f>
        <v>1.9647341121981783</v>
      </c>
      <c r="H155" s="117">
        <f>IF(H147="-","-",SUM(H147:H153)*'3j PAAC PAP'!$G$40)</f>
        <v>1.8012964335161326</v>
      </c>
      <c r="I155" s="117">
        <f>IF(I147="-","-",SUM(I147:I153)*'3j PAAC PAP'!$G$40)</f>
        <v>1.6483393894591447</v>
      </c>
      <c r="J155" s="117">
        <f>IF(J147="-","-",SUM(J147:J153)*'3j PAAC PAP'!$G$40)</f>
        <v>1.5886016675275441</v>
      </c>
      <c r="K155" s="117">
        <f>IF(K147="-","-",SUM(K147:K153)*'3j PAAC PAP'!$G$40)</f>
        <v>1.7493803931507963</v>
      </c>
      <c r="L155" s="117">
        <f>IF(L147="-","-",SUM(L147:L153)*'3j PAAC PAP'!$G$40)</f>
        <v>1.7465696987659187</v>
      </c>
      <c r="M155" s="117">
        <f>IF(M147="-","-",SUM(M147:M153)*'3j PAAC PAP'!$G$40)</f>
        <v>1.8422253258015504</v>
      </c>
      <c r="N155" s="117">
        <f>IF(N147="-","-",SUM(N147:N153)*'3j PAAC PAP'!$G$40)</f>
        <v>2.0043594403976108</v>
      </c>
      <c r="O155" s="27"/>
      <c r="P155" s="117">
        <f>IF(P147="-","-",SUM(P147:P153)*'3j PAAC PAP'!$G$40)</f>
        <v>2.0043594403976108</v>
      </c>
      <c r="Q155" s="117">
        <f>IF(Q147="-","-",SUM(Q147:Q153)*'3j PAAC PAP'!$G$40)</f>
        <v>2.2001559819906653</v>
      </c>
      <c r="R155" s="117">
        <f>IF(R147="-","-",SUM(R147:R153)*'3j PAAC PAP'!$G$40)</f>
        <v>1.9952982439556908</v>
      </c>
      <c r="S155" s="117">
        <f>IF(S147="-","-",SUM(S147:S153)*'3j PAAC PAP'!$G$40)</f>
        <v>1.9220320166095703</v>
      </c>
      <c r="T155" s="117">
        <f>IF(T147="-","-",SUM(T147:T153)*'3j PAAC PAP'!$G$40)</f>
        <v>1.6740080320485393</v>
      </c>
      <c r="U155" s="117">
        <f>IF(U147="-","-",SUM(U147:U153)*'3j PAAC PAP'!$G$40)</f>
        <v>1.8417566123486415</v>
      </c>
      <c r="V155" s="117">
        <f>IF(V147="-","-",SUM(V147:V153)*'3j PAAC PAP'!$G$40)</f>
        <v>2.1661236441859932</v>
      </c>
      <c r="W155" s="117">
        <f>IF(W147="-","-",SUM(W147:W153)*'3j PAAC PAP'!$G$40)</f>
        <v>3.6844664834104051</v>
      </c>
      <c r="X155" s="27"/>
      <c r="Y155" s="117">
        <f>IF(Y147="-","-",SUM(Y147:Y153)*'3j PAAC PAP'!$G$40)</f>
        <v>7.0638131372291078</v>
      </c>
      <c r="Z155" s="117" t="str">
        <f>IF(Z147="-","-",SUM(Z147:Z153)*'3j PAAC PAP'!$G$40)</f>
        <v>-</v>
      </c>
      <c r="AA155" s="117" t="str">
        <f>IF(AA147="-","-",SUM(AA147:AA153)*'3j PAAC PAP'!$G$40)</f>
        <v>-</v>
      </c>
      <c r="AB155" s="117" t="str">
        <f>IF(AB147="-","-",SUM(AB147:AB153)*'3j PAAC PAP'!$G$40)</f>
        <v>-</v>
      </c>
      <c r="AC155" s="117" t="str">
        <f>IF(AC147="-","-",SUM(AC147:AC153)*'3j PAAC PAP'!$G$40)</f>
        <v>-</v>
      </c>
      <c r="AD155" s="25"/>
    </row>
    <row r="156" spans="1:30" s="26" customFormat="1" ht="11.25" x14ac:dyDescent="0.15">
      <c r="A156" s="207"/>
      <c r="B156" s="120" t="s">
        <v>189</v>
      </c>
      <c r="C156" s="120" t="s">
        <v>250</v>
      </c>
      <c r="D156" s="122" t="s">
        <v>124</v>
      </c>
      <c r="E156" s="161"/>
      <c r="F156" s="27"/>
      <c r="G156" s="117">
        <f>IF(G150="-","-",SUM(G147:G155)*'3k EBIT'!$E$12)</f>
        <v>9.3010218595539556</v>
      </c>
      <c r="H156" s="117">
        <f>IF(H150="-","-",SUM(H147:H155)*'3k EBIT'!$E$12)</f>
        <v>8.53244850276295</v>
      </c>
      <c r="I156" s="117">
        <f>IF(I150="-","-",SUM(I147:I155)*'3k EBIT'!$E$12)</f>
        <v>7.8132289419519507</v>
      </c>
      <c r="J156" s="117">
        <f>IF(J150="-","-",SUM(J147:J155)*'3k EBIT'!$E$12)</f>
        <v>7.5326276215590369</v>
      </c>
      <c r="K156" s="117">
        <f>IF(K150="-","-",SUM(K147:K155)*'3k EBIT'!$E$12)</f>
        <v>8.2895404295286976</v>
      </c>
      <c r="L156" s="117">
        <f>IF(L150="-","-",SUM(L147:L155)*'3k EBIT'!$E$12)</f>
        <v>8.277105821652837</v>
      </c>
      <c r="M156" s="117">
        <f>IF(M150="-","-",SUM(M147:M155)*'3k EBIT'!$E$12)</f>
        <v>8.7279072151076686</v>
      </c>
      <c r="N156" s="117">
        <f>IF(N150="-","-",SUM(N147:N155)*'3k EBIT'!$E$12)</f>
        <v>9.4910136760506987</v>
      </c>
      <c r="O156" s="27"/>
      <c r="P156" s="117">
        <f>IF(P150="-","-",SUM(P147:P155)*'3k EBIT'!$E$12)</f>
        <v>9.4910136760506987</v>
      </c>
      <c r="Q156" s="117">
        <f>IF(Q150="-","-",SUM(Q147:Q155)*'3k EBIT'!$E$12)</f>
        <v>10.412625279745875</v>
      </c>
      <c r="R156" s="117">
        <f>IF(R150="-","-",SUM(R147:R155)*'3k EBIT'!$E$12)</f>
        <v>9.4496038044011321</v>
      </c>
      <c r="S156" s="117">
        <f>IF(S150="-","-",SUM(S147:S155)*'3k EBIT'!$E$12)</f>
        <v>9.1053740569338704</v>
      </c>
      <c r="T156" s="117">
        <f>IF(T150="-","-",SUM(T147:T155)*'3k EBIT'!$E$12)</f>
        <v>7.939027507168813</v>
      </c>
      <c r="U156" s="117">
        <f>IF(U150="-","-",SUM(U147:U155)*'3k EBIT'!$E$12)</f>
        <v>8.7283592760902469</v>
      </c>
      <c r="V156" s="117">
        <f>IF(V150="-","-",SUM(V147:V155)*'3k EBIT'!$E$12)</f>
        <v>10.255157647520269</v>
      </c>
      <c r="W156" s="117">
        <f>IF(W150="-","-",SUM(W147:W155)*'3k EBIT'!$E$12)</f>
        <v>17.398350340678935</v>
      </c>
      <c r="X156" s="27"/>
      <c r="Y156" s="117">
        <f>IF(Y150="-","-",SUM(Y147:Y155)*'3k EBIT'!$E$12)</f>
        <v>33.295885208259712</v>
      </c>
      <c r="Z156" s="117" t="str">
        <f>IF(Z150="-","-",SUM(Z147:Z155)*'3k EBIT'!$E$12)</f>
        <v>-</v>
      </c>
      <c r="AA156" s="117" t="str">
        <f>IF(AA150="-","-",SUM(AA147:AA155)*'3k EBIT'!$E$12)</f>
        <v>-</v>
      </c>
      <c r="AB156" s="117" t="str">
        <f>IF(AB150="-","-",SUM(AB147:AB155)*'3k EBIT'!$E$12)</f>
        <v>-</v>
      </c>
      <c r="AC156" s="117" t="str">
        <f>IF(AC150="-","-",SUM(AC147:AC155)*'3k EBIT'!$E$12)</f>
        <v>-</v>
      </c>
      <c r="AD156" s="25"/>
    </row>
    <row r="157" spans="1:30" s="26" customFormat="1" ht="11.25" x14ac:dyDescent="0.15">
      <c r="A157" s="207"/>
      <c r="B157" s="120" t="s">
        <v>251</v>
      </c>
      <c r="C157" s="156" t="s">
        <v>252</v>
      </c>
      <c r="D157" s="122" t="s">
        <v>124</v>
      </c>
      <c r="E157" s="122"/>
      <c r="F157" s="27"/>
      <c r="G157" s="117">
        <f>IF(G152="-","-",SUM(G147:G150,G152:G156)*'3l HAP'!$E$13)</f>
        <v>5.5145449935645594</v>
      </c>
      <c r="H157" s="117">
        <f>IF(H152="-","-",SUM(H147:H150,H152:H156)*'3l HAP'!$E$13)</f>
        <v>4.9240557098728681</v>
      </c>
      <c r="I157" s="117">
        <f>IF(I152="-","-",SUM(I147:I150,I152:I156)*'3l HAP'!$E$13)</f>
        <v>4.3574548682164513</v>
      </c>
      <c r="J157" s="117">
        <f>IF(J152="-","-",SUM(J147:J150,J152:J156)*'3l HAP'!$E$13)</f>
        <v>4.1463245552299162</v>
      </c>
      <c r="K157" s="117">
        <f>IF(K152="-","-",SUM(K147:K150,K152:K156)*'3l HAP'!$E$13)</f>
        <v>4.7185485954618986</v>
      </c>
      <c r="L157" s="117">
        <f>IF(L152="-","-",SUM(L147:L150,L152:L156)*'3l HAP'!$E$13)</f>
        <v>4.7086153683856073</v>
      </c>
      <c r="M157" s="117">
        <f>IF(M152="-","-",SUM(M147:M150,M152:M156)*'3l HAP'!$E$13)</f>
        <v>5.0366708928310917</v>
      </c>
      <c r="N157" s="117">
        <f>IF(N152="-","-",SUM(N147:N150,N152:N156)*'3l HAP'!$E$13)</f>
        <v>5.6236502713872865</v>
      </c>
      <c r="O157" s="27"/>
      <c r="P157" s="117">
        <f>IF(P152="-","-",SUM(P147:P150,P152:P156)*'3l HAP'!$E$13)</f>
        <v>5.6236502713872865</v>
      </c>
      <c r="Q157" s="117">
        <f>IF(Q152="-","-",SUM(Q147:Q150,Q152:Q156)*'3l HAP'!$E$13)</f>
        <v>6.2481089156937477</v>
      </c>
      <c r="R157" s="117">
        <f>IF(R152="-","-",SUM(R147:R150,R152:R156)*'3l HAP'!$E$13)</f>
        <v>5.5125257511933352</v>
      </c>
      <c r="S157" s="117">
        <f>IF(S152="-","-",SUM(S147:S150,S152:S156)*'3l HAP'!$E$13)</f>
        <v>5.239399413268262</v>
      </c>
      <c r="T157" s="117">
        <f>IF(T152="-","-",SUM(T147:T150,T152:T156)*'3l HAP'!$E$13)</f>
        <v>4.3796413103850416</v>
      </c>
      <c r="U157" s="117">
        <f>IF(U152="-","-",SUM(U147:U150,U152:U156)*'3l HAP'!$E$13)</f>
        <v>5.052779588399174</v>
      </c>
      <c r="V157" s="117">
        <f>IF(V152="-","-",SUM(V147:V150,V152:V156)*'3l HAP'!$E$13)</f>
        <v>6.2356226960867884</v>
      </c>
      <c r="W157" s="117">
        <f>IF(W152="-","-",SUM(W147:W150,W152:W156)*'3l HAP'!$E$13)</f>
        <v>10.956301974655847</v>
      </c>
      <c r="X157" s="27"/>
      <c r="Y157" s="117">
        <f>IF(Y152="-","-",SUM(Y147:Y150,Y152:Y156)*'3l HAP'!$E$13)</f>
        <v>23.274847595858443</v>
      </c>
      <c r="Z157" s="117" t="str">
        <f>IF(Z152="-","-",SUM(Z147:Z150,Z152:Z156)*'3l HAP'!$E$13)</f>
        <v>-</v>
      </c>
      <c r="AA157" s="117" t="str">
        <f>IF(AA152="-","-",SUM(AA147:AA150,AA152:AA156)*'3l HAP'!$E$13)</f>
        <v>-</v>
      </c>
      <c r="AB157" s="117" t="str">
        <f>IF(AB152="-","-",SUM(AB147:AB150,AB152:AB156)*'3l HAP'!$E$13)</f>
        <v>-</v>
      </c>
      <c r="AC157" s="117" t="str">
        <f>IF(AC152="-","-",SUM(AC147:AC150,AC152:AC156)*'3l HAP'!$E$13)</f>
        <v>-</v>
      </c>
      <c r="AD157" s="25"/>
    </row>
    <row r="158" spans="1:30" s="26" customFormat="1" ht="11.25" customHeight="1" x14ac:dyDescent="0.15">
      <c r="A158" s="207"/>
      <c r="B158" s="120" t="s">
        <v>253</v>
      </c>
      <c r="C158" s="120" t="str">
        <f>B158&amp;"_"&amp;D158</f>
        <v>Total_Yorkshire</v>
      </c>
      <c r="D158" s="122" t="s">
        <v>124</v>
      </c>
      <c r="E158" s="161"/>
      <c r="F158" s="27"/>
      <c r="G158" s="117">
        <f t="shared" ref="G158:N158" si="33">IF(G147="-","-",SUM(G147:G157))</f>
        <v>495.041809085355</v>
      </c>
      <c r="H158" s="117">
        <f t="shared" si="33"/>
        <v>454.00010720535317</v>
      </c>
      <c r="I158" s="117">
        <f t="shared" si="33"/>
        <v>415.57986090392876</v>
      </c>
      <c r="J158" s="117">
        <f t="shared" si="33"/>
        <v>400.60024614410804</v>
      </c>
      <c r="K158" s="117">
        <f t="shared" si="33"/>
        <v>441.00996993828562</v>
      </c>
      <c r="L158" s="117">
        <f t="shared" si="33"/>
        <v>440.34558393543483</v>
      </c>
      <c r="M158" s="117">
        <f t="shared" si="33"/>
        <v>464.40001878883862</v>
      </c>
      <c r="N158" s="117">
        <f t="shared" si="33"/>
        <v>505.15047952213331</v>
      </c>
      <c r="O158" s="27"/>
      <c r="P158" s="117">
        <f t="shared" ref="P158:W158" si="34">IF(P147="-","-",SUM(P147:P157))</f>
        <v>505.15047952213331</v>
      </c>
      <c r="Q158" s="117">
        <f t="shared" si="34"/>
        <v>554.28079200966272</v>
      </c>
      <c r="R158" s="117">
        <f t="shared" si="34"/>
        <v>502.85988897324899</v>
      </c>
      <c r="S158" s="117">
        <f t="shared" si="34"/>
        <v>484.46941498888606</v>
      </c>
      <c r="T158" s="117">
        <f t="shared" si="34"/>
        <v>422.2230217279635</v>
      </c>
      <c r="U158" s="117">
        <f t="shared" si="34"/>
        <v>464.43992015787268</v>
      </c>
      <c r="V158" s="117">
        <f t="shared" si="34"/>
        <v>545.98053909620251</v>
      </c>
      <c r="W158" s="117">
        <f t="shared" si="34"/>
        <v>926.65857325084357</v>
      </c>
      <c r="X158" s="27"/>
      <c r="Y158" s="117">
        <f t="shared" ref="Y158:AC158" si="35">IF(Y147="-","-",SUM(Y147:Y157))</f>
        <v>1775.6891347175688</v>
      </c>
      <c r="Z158" s="117" t="str">
        <f t="shared" si="35"/>
        <v>-</v>
      </c>
      <c r="AA158" s="117" t="str">
        <f t="shared" si="35"/>
        <v>-</v>
      </c>
      <c r="AB158" s="117" t="str">
        <f t="shared" si="35"/>
        <v>-</v>
      </c>
      <c r="AC158" s="117" t="str">
        <f t="shared" si="35"/>
        <v>-</v>
      </c>
      <c r="AD158" s="25"/>
    </row>
    <row r="159" spans="1:30" s="26" customFormat="1" ht="11.25" customHeight="1" x14ac:dyDescent="0.15">
      <c r="A159" s="207"/>
      <c r="B159" s="123" t="s">
        <v>244</v>
      </c>
      <c r="C159" s="123" t="s">
        <v>180</v>
      </c>
      <c r="D159" s="121" t="s">
        <v>127</v>
      </c>
      <c r="E159" s="160"/>
      <c r="F159" s="27"/>
      <c r="G159" s="35">
        <f>IF('3a DF'!H$147="-","-",'3a DF'!H$147)</f>
        <v>253.15</v>
      </c>
      <c r="H159" s="35">
        <f>IF('3a DF'!I$147="-","-",'3a DF'!I$147)</f>
        <v>213.57</v>
      </c>
      <c r="I159" s="35">
        <f>IF('3a DF'!J$147="-","-",'3a DF'!J$147)</f>
        <v>174.75</v>
      </c>
      <c r="J159" s="35">
        <f>IF('3a DF'!K$147="-","-",'3a DF'!K$147)</f>
        <v>160.27000000000001</v>
      </c>
      <c r="K159" s="35">
        <f>IF('3a DF'!L$147="-","-",'3a DF'!L$147)</f>
        <v>200.75</v>
      </c>
      <c r="L159" s="35">
        <f>IF('3a DF'!M$147="-","-",'3a DF'!M$147)</f>
        <v>199.06</v>
      </c>
      <c r="M159" s="35">
        <f>IF('3a DF'!N$147="-","-",'3a DF'!N$147)</f>
        <v>215.77</v>
      </c>
      <c r="N159" s="35">
        <f>IF('3a DF'!O$147="-","-",'3a DF'!O$147)</f>
        <v>243.36</v>
      </c>
      <c r="O159" s="27"/>
      <c r="P159" s="35">
        <f>IF('3a DF'!Q$147="-","-",'3a DF'!Q$147)</f>
        <v>243.36</v>
      </c>
      <c r="Q159" s="35">
        <f>IF('3a DF'!R$147="-","-",'3a DF'!R$147)</f>
        <v>281.18</v>
      </c>
      <c r="R159" s="35">
        <f>IF('3a DF'!S$147="-","-",'3a DF'!S$147)</f>
        <v>230.78</v>
      </c>
      <c r="S159" s="35">
        <f>IF('3a DF'!T$147="-","-",'3a DF'!T$147)</f>
        <v>206.32</v>
      </c>
      <c r="T159" s="35">
        <f>IF('3a DF'!U$147="-","-",'3a DF'!U$147)</f>
        <v>145.13</v>
      </c>
      <c r="U159" s="35">
        <f>IF('3a DF'!V$147="-","-",'3a DF'!V$147)</f>
        <v>187.07</v>
      </c>
      <c r="V159" s="35">
        <f>IF('3a DF'!W$147="-","-",'3a DF'!W$147)</f>
        <v>276.51</v>
      </c>
      <c r="W159" s="35">
        <f>IF('3a DF'!X$147="-","-",'3a DF'!X$147)</f>
        <v>586.80999999999995</v>
      </c>
      <c r="X159" s="27"/>
      <c r="Y159" s="35">
        <f>IF('3a DF'!Z$147="-","-",'3a DF'!Z$147)</f>
        <v>1376.8009245311077</v>
      </c>
      <c r="Z159" s="35" t="str">
        <f>IF('3a DF'!AA$147="-","-",'3a DF'!AA$147)</f>
        <v>-</v>
      </c>
      <c r="AA159" s="35" t="str">
        <f>IF('3a DF'!AB$147="-","-",'3a DF'!AB$147)</f>
        <v>-</v>
      </c>
      <c r="AB159" s="35" t="str">
        <f>IF('3a DF'!AC$147="-","-",'3a DF'!AC$147)</f>
        <v>-</v>
      </c>
      <c r="AC159" s="35" t="str">
        <f>IF('3a DF'!AD$147="-","-",'3a DF'!AD$147)</f>
        <v>-</v>
      </c>
      <c r="AD159" s="25"/>
    </row>
    <row r="160" spans="1:30" s="26" customFormat="1" ht="11.25" customHeight="1" x14ac:dyDescent="0.15">
      <c r="A160" s="207"/>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x14ac:dyDescent="0.15">
      <c r="A161" s="207"/>
      <c r="B161" s="123" t="s">
        <v>245</v>
      </c>
      <c r="C161" s="123" t="s">
        <v>182</v>
      </c>
      <c r="D161" s="121" t="s">
        <v>127</v>
      </c>
      <c r="E161" s="160"/>
      <c r="F161" s="27"/>
      <c r="G161" s="35" t="str">
        <f>IF('3c AA'!J235="-","-",'3c AA'!J235)</f>
        <v>-</v>
      </c>
      <c r="H161" s="35" t="str">
        <f>IF('3c AA'!K235="-","-",'3c AA'!K235)</f>
        <v>-</v>
      </c>
      <c r="I161" s="35" t="str">
        <f>IF('3c AA'!L235="-","-",'3c AA'!L235)</f>
        <v>-</v>
      </c>
      <c r="J161" s="35" t="str">
        <f>IF('3c AA'!M235="-","-",'3c AA'!M235)</f>
        <v>-</v>
      </c>
      <c r="K161" s="35" t="str">
        <f>IF('3c AA'!N235="-","-",'3c AA'!N235)</f>
        <v>-</v>
      </c>
      <c r="L161" s="35" t="str">
        <f>IF('3c AA'!O235="-","-",'3c AA'!O235)</f>
        <v>-</v>
      </c>
      <c r="M161" s="35" t="str">
        <f>IF('3c AA'!P235="-","-",'3c AA'!P235)</f>
        <v>-</v>
      </c>
      <c r="N161" s="35" t="str">
        <f>IF('3c AA'!Q235="-","-",'3c AA'!Q235)</f>
        <v>-</v>
      </c>
      <c r="O161" s="27"/>
      <c r="P161" s="35" t="str">
        <f>IF('3c AA'!S235="-","-",'3c AA'!S235)</f>
        <v>-</v>
      </c>
      <c r="Q161" s="35" t="str">
        <f>IF('3c AA'!T235="-","-",'3c AA'!T235)</f>
        <v>-</v>
      </c>
      <c r="R161" s="35" t="str">
        <f>IF('3c AA'!U235="-","-",'3c AA'!U235)</f>
        <v>-</v>
      </c>
      <c r="S161" s="35" t="str">
        <f>IF('3c AA'!V235="-","-",'3c AA'!V235)</f>
        <v>-</v>
      </c>
      <c r="T161" s="35">
        <f>IF('3c AA'!W235="-","-",'3c AA'!W235)</f>
        <v>10.705717509101307</v>
      </c>
      <c r="U161" s="35">
        <f>IF('3c AA'!X235="-","-",'3c AA'!X235)</f>
        <v>13.71215092385904</v>
      </c>
      <c r="V161" s="35">
        <f>IF('3c AA'!Y235="-","-",'3c AA'!Y235)</f>
        <v>4.43</v>
      </c>
      <c r="W161" s="35" t="str">
        <f>IF('3c AA'!Z235="-","-",'3c AA'!Z235)</f>
        <v>-</v>
      </c>
      <c r="X161" s="27"/>
      <c r="Y161" s="35">
        <f>IF('3c AA'!AB235="-","-",'3c AA'!AB235)</f>
        <v>26.679544917909343</v>
      </c>
      <c r="Z161" s="35" t="str">
        <f>IF('3c AA'!AC235="-","-",'3c AA'!AC235)</f>
        <v>-</v>
      </c>
      <c r="AA161" s="35" t="str">
        <f>IF('3c AA'!AD235="-","-",'3c AA'!AD235)</f>
        <v>-</v>
      </c>
      <c r="AB161" s="35" t="str">
        <f>IF('3c AA'!AE235="-","-",'3c AA'!AE235)</f>
        <v>-</v>
      </c>
      <c r="AC161" s="35" t="str">
        <f>IF('3c AA'!AF235="-","-",'3c AA'!AF235)</f>
        <v>-</v>
      </c>
      <c r="AD161" s="25"/>
    </row>
    <row r="162" spans="1:30" s="26" customFormat="1" ht="11.25" customHeight="1" x14ac:dyDescent="0.15">
      <c r="A162" s="207"/>
      <c r="B162" s="123" t="s">
        <v>246</v>
      </c>
      <c r="C162" s="123" t="s">
        <v>183</v>
      </c>
      <c r="D162" s="121" t="s">
        <v>127</v>
      </c>
      <c r="E162" s="160"/>
      <c r="F162" s="27"/>
      <c r="G162" s="35">
        <f>IF('3d PC'!G$43="-","-",'3d PC'!G$43)</f>
        <v>21.926269106402124</v>
      </c>
      <c r="H162" s="35">
        <f>IF('3d PC'!H$43="-","-",'3d PC'!H$43)</f>
        <v>21.926269106402124</v>
      </c>
      <c r="I162" s="35">
        <f>IF('3d PC'!I$43="-","-",'3d PC'!I$43)</f>
        <v>22.64764819235609</v>
      </c>
      <c r="J162" s="35">
        <f>IF('3d PC'!J$43="-","-",'3d PC'!J$43)</f>
        <v>22.505107470829557</v>
      </c>
      <c r="K162" s="35">
        <f>IF('3d PC'!K$43="-","-",'3d PC'!K$43)</f>
        <v>19.106297226763825</v>
      </c>
      <c r="L162" s="35">
        <f>IF('3d PC'!L$43="-","-",'3d PC'!L$43)</f>
        <v>19.106297226763825</v>
      </c>
      <c r="M162" s="35">
        <f>IF('3d PC'!M$43="-","-",'3d PC'!M$43)</f>
        <v>20.852393125569616</v>
      </c>
      <c r="N162" s="35">
        <f>IF('3d PC'!N$43="-","-",'3d PC'!N$43)</f>
        <v>20.849370287873604</v>
      </c>
      <c r="O162" s="27"/>
      <c r="P162" s="35">
        <f>IF('3d PC'!P$43="-","-",'3d PC'!P$43)</f>
        <v>20.849370287873604</v>
      </c>
      <c r="Q162" s="35">
        <f>IF('3d PC'!Q$43="-","-",'3d PC'!Q$43)</f>
        <v>21.503193401206047</v>
      </c>
      <c r="R162" s="35">
        <f>IF('3d PC'!R$43="-","-",'3d PC'!R$43)</f>
        <v>21.819481548965161</v>
      </c>
      <c r="S162" s="35">
        <f>IF('3d PC'!S$43="-","-",'3d PC'!S$43)</f>
        <v>25.256715910577427</v>
      </c>
      <c r="T162" s="35">
        <f>IF('3d PC'!T$43="-","-",'3d PC'!T$43)</f>
        <v>24.167303215101221</v>
      </c>
      <c r="U162" s="35">
        <f>IF('3d PC'!U$43="-","-",'3d PC'!U$43)</f>
        <v>23.962512789411701</v>
      </c>
      <c r="V162" s="35">
        <f>IF('3d PC'!V$43="-","-",'3d PC'!V$43)</f>
        <v>23.858648398084732</v>
      </c>
      <c r="W162" s="35">
        <f>IF('3d PC'!W$43="-","-",'3d PC'!W$43)</f>
        <v>33.366817904048837</v>
      </c>
      <c r="X162" s="27"/>
      <c r="Y162" s="35">
        <f>IF('3d PC'!Y$43="-","-",'3d PC'!Y$43)</f>
        <v>33.475871166766694</v>
      </c>
      <c r="Z162" s="35" t="str">
        <f>IF('3d PC'!Z$43="-","-",'3d PC'!Z$43)</f>
        <v>-</v>
      </c>
      <c r="AA162" s="35" t="str">
        <f>IF('3d PC'!AA$43="-","-",'3d PC'!AA$43)</f>
        <v>-</v>
      </c>
      <c r="AB162" s="35" t="str">
        <f>IF('3d PC'!AB$43="-","-",'3d PC'!AB$43)</f>
        <v>-</v>
      </c>
      <c r="AC162" s="35" t="str">
        <f>IF('3d PC'!AC$43="-","-",'3d PC'!AC$43)</f>
        <v>-</v>
      </c>
      <c r="AD162" s="25"/>
    </row>
    <row r="163" spans="1:30" s="26" customFormat="1" ht="11.25" customHeight="1" x14ac:dyDescent="0.15">
      <c r="A163" s="207"/>
      <c r="B163" s="123" t="s">
        <v>247</v>
      </c>
      <c r="C163" s="123" t="s">
        <v>184</v>
      </c>
      <c r="D163" s="121" t="s">
        <v>127</v>
      </c>
      <c r="E163" s="160"/>
      <c r="F163" s="27"/>
      <c r="G163" s="35">
        <f>IF('3f NC-Gas'!F57="-","-",'3f NC-Gas'!F57)</f>
        <v>108.45356419022889</v>
      </c>
      <c r="H163" s="35">
        <f>IF('3f NC-Gas'!G57="-","-",'3f NC-Gas'!G57)</f>
        <v>108.33356418640227</v>
      </c>
      <c r="I163" s="35">
        <f>IF('3f NC-Gas'!H57="-","-",'3f NC-Gas'!H57)</f>
        <v>120.97434724310997</v>
      </c>
      <c r="J163" s="35">
        <f>IF('3f NC-Gas'!I57="-","-",'3f NC-Gas'!I57)</f>
        <v>120.62634723201279</v>
      </c>
      <c r="K163" s="35">
        <f>IF('3f NC-Gas'!J57="-","-",'3f NC-Gas'!J57)</f>
        <v>116.38071491606703</v>
      </c>
      <c r="L163" s="35">
        <f>IF('3f NC-Gas'!K57="-","-",'3f NC-Gas'!K57)</f>
        <v>116.40471491683236</v>
      </c>
      <c r="M163" s="35">
        <f>IF('3f NC-Gas'!L57="-","-",'3f NC-Gas'!L57)</f>
        <v>120.67304283265682</v>
      </c>
      <c r="N163" s="35">
        <f>IF('3f NC-Gas'!M57="-","-",'3f NC-Gas'!M57)</f>
        <v>120.74504283495278</v>
      </c>
      <c r="O163" s="27"/>
      <c r="P163" s="35">
        <f>IF('3f NC-Gas'!O57="-","-",'3f NC-Gas'!O57)</f>
        <v>120.74504283495278</v>
      </c>
      <c r="Q163" s="35">
        <f>IF('3f NC-Gas'!P57="-","-",'3f NC-Gas'!P57)</f>
        <v>124.35987626838403</v>
      </c>
      <c r="R163" s="35">
        <f>IF('3f NC-Gas'!Q57="-","-",'3f NC-Gas'!Q57)</f>
        <v>123.91587625422555</v>
      </c>
      <c r="S163" s="35">
        <f>IF('3f NC-Gas'!R57="-","-",'3f NC-Gas'!R57)</f>
        <v>134.24032048035727</v>
      </c>
      <c r="T163" s="35">
        <f>IF('3f NC-Gas'!S57="-","-",'3f NC-Gas'!S57)</f>
        <v>131.57632039540636</v>
      </c>
      <c r="U163" s="35">
        <f>IF('3f NC-Gas'!T57="-","-",'3f NC-Gas'!T57)</f>
        <v>117.37108663910885</v>
      </c>
      <c r="V163" s="35">
        <f>IF('3f NC-Gas'!U57="-","-",'3f NC-Gas'!U57)</f>
        <v>116.93908662533303</v>
      </c>
      <c r="W163" s="35">
        <f>IF('3f NC-Gas'!V57="-","-",'3f NC-Gas'!V57)</f>
        <v>173.60794441327738</v>
      </c>
      <c r="X163" s="27"/>
      <c r="Y163" s="35">
        <f>IF('3f NC-Gas'!X57="-","-",'3f NC-Gas'!X57)</f>
        <v>166.40714351919863</v>
      </c>
      <c r="Z163" s="35" t="str">
        <f>IF('3f NC-Gas'!Y57="-","-",'3f NC-Gas'!Y57)</f>
        <v>-</v>
      </c>
      <c r="AA163" s="35" t="str">
        <f>IF('3f NC-Gas'!Z57="-","-",'3f NC-Gas'!Z57)</f>
        <v>-</v>
      </c>
      <c r="AB163" s="35" t="str">
        <f>IF('3f NC-Gas'!AA57="-","-",'3f NC-Gas'!AA57)</f>
        <v>-</v>
      </c>
      <c r="AC163" s="35" t="str">
        <f>IF('3f NC-Gas'!AB57="-","-",'3f NC-Gas'!AB57)</f>
        <v>-</v>
      </c>
      <c r="AD163" s="25"/>
    </row>
    <row r="164" spans="1:30" s="26" customFormat="1" ht="11.25" customHeight="1" x14ac:dyDescent="0.15">
      <c r="A164" s="207"/>
      <c r="B164" s="123" t="s">
        <v>248</v>
      </c>
      <c r="C164" s="123" t="s">
        <v>185</v>
      </c>
      <c r="D164" s="121" t="s">
        <v>127</v>
      </c>
      <c r="E164" s="160"/>
      <c r="F164" s="27"/>
      <c r="G164" s="35">
        <f>IF('3g CPIH'!C$17="-","-",'3h OC '!$E$12*('3g CPIH'!C$17/'3g CPIH'!$G$17))</f>
        <v>87.194616340508801</v>
      </c>
      <c r="H164" s="35">
        <f>IF('3g CPIH'!D$17="-","-",'3h OC '!$E$12*('3g CPIH'!D$17/'3g CPIH'!$G$17))</f>
        <v>87.369180136986301</v>
      </c>
      <c r="I164" s="35">
        <f>IF('3g CPIH'!E$17="-","-",'3h OC '!$E$12*('3g CPIH'!E$17/'3g CPIH'!$G$17))</f>
        <v>87.631025831702544</v>
      </c>
      <c r="J164" s="35">
        <f>IF('3g CPIH'!F$17="-","-",'3h OC '!$E$12*('3g CPIH'!F$17/'3g CPIH'!$G$17))</f>
        <v>88.15471722113503</v>
      </c>
      <c r="K164" s="35">
        <f>IF('3g CPIH'!G$17="-","-",'3h OC '!$E$12*('3g CPIH'!G$17/'3g CPIH'!$G$17))</f>
        <v>89.202100000000002</v>
      </c>
      <c r="L164" s="35">
        <f>IF('3g CPIH'!H$17="-","-",'3h OC '!$E$12*('3g CPIH'!H$17/'3g CPIH'!$G$17))</f>
        <v>90.33676467710373</v>
      </c>
      <c r="M164" s="35">
        <f>IF('3g CPIH'!I$17="-","-",'3h OC '!$E$12*('3g CPIH'!I$17/'3g CPIH'!$G$17))</f>
        <v>91.645993150684916</v>
      </c>
      <c r="N164" s="35">
        <f>IF('3g CPIH'!J$17="-","-",'3h OC '!$E$12*('3g CPIH'!J$17/'3g CPIH'!$G$17))</f>
        <v>92.431530234833673</v>
      </c>
      <c r="O164" s="27"/>
      <c r="P164" s="35">
        <f>IF('3g CPIH'!L$17="-","-",'3h OC '!$E$12*('3g CPIH'!L$17/'3g CPIH'!$G$17))</f>
        <v>92.431530234833673</v>
      </c>
      <c r="Q164" s="35">
        <f>IF('3g CPIH'!M$17="-","-",'3h OC '!$E$12*('3g CPIH'!M$17/'3g CPIH'!$G$17))</f>
        <v>93.47891301369863</v>
      </c>
      <c r="R164" s="35">
        <f>IF('3g CPIH'!N$17="-","-",'3h OC '!$E$12*('3g CPIH'!N$17/'3g CPIH'!$G$17))</f>
        <v>94.177168199608616</v>
      </c>
      <c r="S164" s="35">
        <f>IF('3g CPIH'!O$17="-","-",'3h OC '!$E$12*('3g CPIH'!O$17/'3g CPIH'!$G$17))</f>
        <v>94.700859589041102</v>
      </c>
      <c r="T164" s="35">
        <f>IF('3g CPIH'!P$17="-","-",'3h OC '!$E$12*('3g CPIH'!P$17/'3g CPIH'!$G$17))</f>
        <v>94.96270528375733</v>
      </c>
      <c r="U164" s="35">
        <f>IF('3g CPIH'!Q$17="-","-",'3h OC '!$E$12*('3g CPIH'!Q$17/'3g CPIH'!$G$17))</f>
        <v>95.48639667318983</v>
      </c>
      <c r="V164" s="35">
        <f>IF('3g CPIH'!R$17="-","-",'3h OC '!$E$12*('3g CPIH'!R$17/'3g CPIH'!$G$17))</f>
        <v>97.232034637964787</v>
      </c>
      <c r="W164" s="35">
        <f>IF('3g CPIH'!S$17="-","-",'3h OC '!$E$12*('3g CPIH'!S$17/'3g CPIH'!$G$17))</f>
        <v>100.11233727984346</v>
      </c>
      <c r="X164" s="27"/>
      <c r="Y164" s="35">
        <f>IF('3g CPIH'!U$17="-","-",'3h OC '!$E$12*('3g CPIH'!U$17/'3g CPIH'!$G$17))</f>
        <v>105.1746873776908</v>
      </c>
      <c r="Z164" s="35" t="str">
        <f>IF('3g CPIH'!V$17="-","-",'3h OC '!$E$12*('3g CPIH'!V$17/'3g CPIH'!$G$17))</f>
        <v>-</v>
      </c>
      <c r="AA164" s="35" t="str">
        <f>IF('3g CPIH'!W$17="-","-",'3h OC '!$E$12*('3g CPIH'!W$17/'3g CPIH'!$G$17))</f>
        <v>-</v>
      </c>
      <c r="AB164" s="35" t="str">
        <f>IF('3g CPIH'!X$17="-","-",'3h OC '!$E$12*('3g CPIH'!X$17/'3g CPIH'!$G$17))</f>
        <v>-</v>
      </c>
      <c r="AC164" s="35" t="str">
        <f>IF('3g CPIH'!Y$17="-","-",'3h OC '!$E$12*('3g CPIH'!Y$17/'3g CPIH'!$G$17))</f>
        <v>-</v>
      </c>
      <c r="AD164" s="25"/>
    </row>
    <row r="165" spans="1:30" s="26" customFormat="1" ht="11.25" customHeight="1" x14ac:dyDescent="0.15">
      <c r="A165" s="207"/>
      <c r="B165" s="123" t="s">
        <v>248</v>
      </c>
      <c r="C165" s="123" t="s">
        <v>186</v>
      </c>
      <c r="D165" s="121" t="s">
        <v>127</v>
      </c>
      <c r="E165" s="160"/>
      <c r="F165" s="27"/>
      <c r="G165" s="35" t="s">
        <v>249</v>
      </c>
      <c r="H165" s="35" t="s">
        <v>249</v>
      </c>
      <c r="I165" s="35" t="s">
        <v>249</v>
      </c>
      <c r="J165" s="35" t="s">
        <v>249</v>
      </c>
      <c r="K165" s="35">
        <f>IF('3i SMNCC'!G$51="-","-",'3i SMNCC'!G$51)</f>
        <v>0</v>
      </c>
      <c r="L165" s="35">
        <f>IF('3i SMNCC'!H$51="-","-",'3i SMNCC'!H$51)</f>
        <v>-0.14839729644435984</v>
      </c>
      <c r="M165" s="35">
        <f>IF('3i SMNCC'!I$51="-","-",'3i SMNCC'!I$51)</f>
        <v>1.899695256253338</v>
      </c>
      <c r="N165" s="35">
        <f>IF('3i SMNCC'!J$51="-","-",'3i SMNCC'!J$51)</f>
        <v>12.665365920990935</v>
      </c>
      <c r="O165" s="27"/>
      <c r="P165" s="35">
        <f>IF('3i SMNCC'!L$51="-","-",'3i SMNCC'!L$51)</f>
        <v>12.665365920990935</v>
      </c>
      <c r="Q165" s="35">
        <f>IF('3i SMNCC'!M$51="-","-",'3i SMNCC'!M$51)</f>
        <v>14.640709693750988</v>
      </c>
      <c r="R165" s="35">
        <f>IF('3i SMNCC'!N$51="-","-",'3i SMNCC'!N$51)</f>
        <v>14.927787132222536</v>
      </c>
      <c r="S165" s="35">
        <f>IF('3i SMNCC'!O$51="-","-",'3i SMNCC'!O$51)</f>
        <v>17.170757060355506</v>
      </c>
      <c r="T165" s="35">
        <f>IF('3i SMNCC'!P$51="-","-",'3i SMNCC'!P$51)</f>
        <v>11.164989866554468</v>
      </c>
      <c r="U165" s="35">
        <f>IF('3i SMNCC'!Q$51="-","-",'3i SMNCC'!Q$51)</f>
        <v>10.900121345430581</v>
      </c>
      <c r="V165" s="35">
        <f>IF('3i SMNCC'!R$51="-","-",'3i SMNCC'!R$51)</f>
        <v>7.9767627265742567</v>
      </c>
      <c r="W165" s="35">
        <f>IF('3i SMNCC'!S$51="-","-",'3i SMNCC'!S$51)</f>
        <v>3.3826300925037529</v>
      </c>
      <c r="X165" s="27"/>
      <c r="Y165" s="35">
        <f>IF('3i SMNCC'!U$51="-","-",'3i SMNCC'!U$51)</f>
        <v>3.4563122415280967</v>
      </c>
      <c r="Z165" s="35" t="str">
        <f>IF('3i SMNCC'!V$51="-","-",'3i SMNCC'!V$51)</f>
        <v>-</v>
      </c>
      <c r="AA165" s="35" t="str">
        <f>IF('3i SMNCC'!W$51="-","-",'3i SMNCC'!W$51)</f>
        <v>-</v>
      </c>
      <c r="AB165" s="35" t="str">
        <f>IF('3i SMNCC'!X$51="-","-",'3i SMNCC'!X$51)</f>
        <v>-</v>
      </c>
      <c r="AC165" s="35" t="str">
        <f>IF('3i SMNCC'!Y$51="-","-",'3i SMNCC'!Y$51)</f>
        <v>-</v>
      </c>
      <c r="AD165" s="25"/>
    </row>
    <row r="166" spans="1:30" s="26" customFormat="1" ht="11.25" x14ac:dyDescent="0.15">
      <c r="A166" s="207"/>
      <c r="B166" s="123" t="s">
        <v>248</v>
      </c>
      <c r="C166" s="123" t="s">
        <v>187</v>
      </c>
      <c r="D166" s="121" t="s">
        <v>127</v>
      </c>
      <c r="E166" s="160"/>
      <c r="F166" s="27"/>
      <c r="G166" s="35">
        <f>IF('3g CPIH'!C$17="-","-",'3j PAAC PAP'!$G$22*('3g CPIH'!C$17/'3g CPIH'!$G$17))</f>
        <v>3.1142016634050882</v>
      </c>
      <c r="H166" s="35">
        <f>IF('3g CPIH'!D$17="-","-",'3j PAAC PAP'!$G$22*('3g CPIH'!D$17/'3g CPIH'!$G$17))</f>
        <v>3.1204363013698631</v>
      </c>
      <c r="I166" s="35">
        <f>IF('3g CPIH'!E$17="-","-",'3j PAAC PAP'!$G$22*('3g CPIH'!E$17/'3g CPIH'!$G$17))</f>
        <v>3.129788258317026</v>
      </c>
      <c r="J166" s="35">
        <f>IF('3g CPIH'!F$17="-","-",'3j PAAC PAP'!$G$22*('3g CPIH'!F$17/'3g CPIH'!$G$17))</f>
        <v>3.1484921722113506</v>
      </c>
      <c r="K166" s="35">
        <f>IF('3g CPIH'!G$17="-","-",'3j PAAC PAP'!$G$22*('3g CPIH'!G$17/'3g CPIH'!$G$17))</f>
        <v>3.1859000000000002</v>
      </c>
      <c r="L166" s="35">
        <f>IF('3g CPIH'!H$17="-","-",'3j PAAC PAP'!$G$22*('3g CPIH'!H$17/'3g CPIH'!$G$17))</f>
        <v>3.2264251467710374</v>
      </c>
      <c r="M166" s="35">
        <f>IF('3g CPIH'!I$17="-","-",'3j PAAC PAP'!$G$22*('3g CPIH'!I$17/'3g CPIH'!$G$17))</f>
        <v>3.2731849315068491</v>
      </c>
      <c r="N166" s="35">
        <f>IF('3g CPIH'!J$17="-","-",'3j PAAC PAP'!$G$22*('3g CPIH'!J$17/'3g CPIH'!$G$17))</f>
        <v>3.3012408023483371</v>
      </c>
      <c r="O166" s="27"/>
      <c r="P166" s="35">
        <f>IF('3g CPIH'!L$17="-","-",'3j PAAC PAP'!$G$22*('3g CPIH'!L$17/'3g CPIH'!$G$17))</f>
        <v>3.3012408023483371</v>
      </c>
      <c r="Q166" s="35">
        <f>IF('3g CPIH'!M$17="-","-",'3j PAAC PAP'!$G$22*('3g CPIH'!M$17/'3g CPIH'!$G$17))</f>
        <v>3.3386486301369862</v>
      </c>
      <c r="R166" s="35">
        <f>IF('3g CPIH'!N$17="-","-",'3j PAAC PAP'!$G$22*('3g CPIH'!N$17/'3g CPIH'!$G$17))</f>
        <v>3.3635871819960861</v>
      </c>
      <c r="S166" s="35">
        <f>IF('3g CPIH'!O$17="-","-",'3j PAAC PAP'!$G$22*('3g CPIH'!O$17/'3g CPIH'!$G$17))</f>
        <v>3.3822910958904111</v>
      </c>
      <c r="T166" s="35">
        <f>IF('3g CPIH'!P$17="-","-",'3j PAAC PAP'!$G$22*('3g CPIH'!P$17/'3g CPIH'!$G$17))</f>
        <v>3.3916430528375732</v>
      </c>
      <c r="U166" s="35">
        <f>IF('3g CPIH'!Q$17="-","-",'3j PAAC PAP'!$G$22*('3g CPIH'!Q$17/'3g CPIH'!$G$17))</f>
        <v>3.4103469667318986</v>
      </c>
      <c r="V166" s="35">
        <f>IF('3g CPIH'!R$17="-","-",'3j PAAC PAP'!$G$22*('3g CPIH'!R$17/'3g CPIH'!$G$17))</f>
        <v>3.4726933463796481</v>
      </c>
      <c r="W166" s="35">
        <f>IF('3g CPIH'!S$17="-","-",'3j PAAC PAP'!$G$22*('3g CPIH'!S$17/'3g CPIH'!$G$17))</f>
        <v>3.5755648727984348</v>
      </c>
      <c r="X166" s="27"/>
      <c r="Y166" s="35">
        <f>IF('3g CPIH'!U$17="-","-",'3j PAAC PAP'!$G$22*('3g CPIH'!U$17/'3g CPIH'!$G$17))</f>
        <v>3.7563693737769084</v>
      </c>
      <c r="Z166" s="35" t="str">
        <f>IF('3g CPIH'!V$17="-","-",'3j PAAC PAP'!$G$22*('3g CPIH'!V$17/'3g CPIH'!$G$17))</f>
        <v>-</v>
      </c>
      <c r="AA166" s="35" t="str">
        <f>IF('3g CPIH'!W$17="-","-",'3j PAAC PAP'!$G$22*('3g CPIH'!W$17/'3g CPIH'!$G$17))</f>
        <v>-</v>
      </c>
      <c r="AB166" s="35" t="str">
        <f>IF('3g CPIH'!X$17="-","-",'3j PAAC PAP'!$G$22*('3g CPIH'!X$17/'3g CPIH'!$G$17))</f>
        <v>-</v>
      </c>
      <c r="AC166" s="35" t="str">
        <f>IF('3g CPIH'!Y$17="-","-",'3j PAAC PAP'!$G$22*('3g CPIH'!Y$17/'3g CPIH'!$G$17))</f>
        <v>-</v>
      </c>
      <c r="AD166" s="25"/>
    </row>
    <row r="167" spans="1:30" s="26" customFormat="1" ht="11.25" x14ac:dyDescent="0.15">
      <c r="A167" s="207"/>
      <c r="B167" s="123" t="s">
        <v>248</v>
      </c>
      <c r="C167" s="123" t="s">
        <v>188</v>
      </c>
      <c r="D167" s="121" t="s">
        <v>127</v>
      </c>
      <c r="E167" s="160"/>
      <c r="F167" s="27"/>
      <c r="G167" s="35">
        <f>IF(G159="-","-",SUM(G159:G165)*'3j PAAC PAP'!$G$40)</f>
        <v>1.9464455992495733</v>
      </c>
      <c r="H167" s="35">
        <f>IF(H159="-","-",SUM(H159:H165)*'3j PAAC PAP'!$G$40)</f>
        <v>1.7830079205321845</v>
      </c>
      <c r="I167" s="35">
        <f>IF(I159="-","-",SUM(I159:I165)*'3j PAAC PAP'!$G$40)</f>
        <v>1.6788224929397422</v>
      </c>
      <c r="J167" s="35">
        <f>IF(J159="-","-",SUM(J159:J165)*'3j PAAC PAP'!$G$40)</f>
        <v>1.6190847709056462</v>
      </c>
      <c r="K167" s="35">
        <f>IF(K159="-","-",SUM(K159:K165)*'3j PAAC PAP'!$G$40)</f>
        <v>1.7591907287106054</v>
      </c>
      <c r="L167" s="35">
        <f>IF(L159="-","-",SUM(L159:L165)*'3j PAAC PAP'!$G$40)</f>
        <v>1.7563800343327967</v>
      </c>
      <c r="M167" s="35">
        <f>IF(M159="-","-",SUM(M159:M165)*'3j PAAC PAP'!$G$40)</f>
        <v>1.8642280492499561</v>
      </c>
      <c r="N167" s="35">
        <f>IF(N159="-","-",SUM(N159:N165)*'3j PAAC PAP'!$G$40)</f>
        <v>2.0263621638672218</v>
      </c>
      <c r="O167" s="27"/>
      <c r="P167" s="35">
        <f>IF(P159="-","-",SUM(P159:P165)*'3j PAAC PAP'!$G$40)</f>
        <v>2.0263621638672218</v>
      </c>
      <c r="Q167" s="35">
        <f>IF(Q159="-","-",SUM(Q159:Q165)*'3j PAAC PAP'!$G$40)</f>
        <v>2.2128977329790587</v>
      </c>
      <c r="R167" s="35">
        <f>IF(R159="-","-",SUM(R159:R165)*'3j PAAC PAP'!$G$40)</f>
        <v>2.0080399948133154</v>
      </c>
      <c r="S167" s="35">
        <f>IF(S159="-","-",SUM(S159:S165)*'3j PAAC PAP'!$G$40)</f>
        <v>1.9752425803217701</v>
      </c>
      <c r="T167" s="35">
        <f>IF(T159="-","-",SUM(T159:T165)*'3j PAAC PAP'!$G$40)</f>
        <v>1.7272185949761221</v>
      </c>
      <c r="U167" s="35">
        <f>IF(U159="-","-",SUM(U159:U165)*'3j PAAC PAP'!$G$40)</f>
        <v>1.8545568797140848</v>
      </c>
      <c r="V167" s="35">
        <f>IF(V159="-","-",SUM(V159:V165)*'3j PAAC PAP'!$G$40)</f>
        <v>2.1789239114242016</v>
      </c>
      <c r="W167" s="35">
        <f>IF(W159="-","-",SUM(W159:W165)*'3j PAAC PAP'!$G$40)</f>
        <v>3.710251682266799</v>
      </c>
      <c r="X167" s="27"/>
      <c r="Y167" s="35">
        <f>IF(Y159="-","-",SUM(Y159:Y165)*'3j PAAC PAP'!$G$40)</f>
        <v>7.0790971903236226</v>
      </c>
      <c r="Z167" s="35" t="str">
        <f>IF(Z159="-","-",SUM(Z159:Z165)*'3j PAAC PAP'!$G$40)</f>
        <v>-</v>
      </c>
      <c r="AA167" s="35" t="str">
        <f>IF(AA159="-","-",SUM(AA159:AA165)*'3j PAAC PAP'!$G$40)</f>
        <v>-</v>
      </c>
      <c r="AB167" s="35" t="str">
        <f>IF(AB159="-","-",SUM(AB159:AB165)*'3j PAAC PAP'!$G$40)</f>
        <v>-</v>
      </c>
      <c r="AC167" s="35" t="str">
        <f>IF(AC159="-","-",SUM(AC159:AC165)*'3j PAAC PAP'!$G$40)</f>
        <v>-</v>
      </c>
      <c r="AD167" s="25"/>
    </row>
    <row r="168" spans="1:30" s="26" customFormat="1" ht="11.25" x14ac:dyDescent="0.15">
      <c r="A168" s="207"/>
      <c r="B168" s="123" t="s">
        <v>189</v>
      </c>
      <c r="C168" s="123" t="s">
        <v>250</v>
      </c>
      <c r="D168" s="121" t="s">
        <v>127</v>
      </c>
      <c r="E168" s="160"/>
      <c r="F168" s="27"/>
      <c r="G168" s="35">
        <f>IF(G162="-","-",SUM(G159:G167)*'3k EBIT'!$E$12)</f>
        <v>9.2150057567552199</v>
      </c>
      <c r="H168" s="35">
        <f>IF(H162="-","-",SUM(H159:H167)*'3k EBIT'!$E$12)</f>
        <v>8.4464323997979847</v>
      </c>
      <c r="I168" s="35">
        <f>IF(I162="-","-",SUM(I159:I167)*'3k EBIT'!$E$12)</f>
        <v>7.9565996889328625</v>
      </c>
      <c r="J168" s="35">
        <f>IF(J162="-","-",SUM(J159:J167)*'3k EBIT'!$E$12)</f>
        <v>7.6759983680578836</v>
      </c>
      <c r="K168" s="35">
        <f>IF(K162="-","-",SUM(K159:K167)*'3k EBIT'!$E$12)</f>
        <v>8.3356812412160153</v>
      </c>
      <c r="L168" s="35">
        <f>IF(L162="-","-",SUM(L159:L167)*'3k EBIT'!$E$12)</f>
        <v>8.3232466333733992</v>
      </c>
      <c r="M168" s="35">
        <f>IF(M162="-","-",SUM(M159:M167)*'3k EBIT'!$E$12)</f>
        <v>8.8313923113158079</v>
      </c>
      <c r="N168" s="35">
        <f>IF(N162="-","-",SUM(N159:N167)*'3k EBIT'!$E$12)</f>
        <v>9.5944987723585751</v>
      </c>
      <c r="O168" s="27"/>
      <c r="P168" s="35">
        <f>IF(P162="-","-",SUM(P159:P167)*'3k EBIT'!$E$12)</f>
        <v>9.5944987723585751</v>
      </c>
      <c r="Q168" s="35">
        <f>IF(Q162="-","-",SUM(Q159:Q167)*'3k EBIT'!$E$12)</f>
        <v>10.472553375919334</v>
      </c>
      <c r="R168" s="35">
        <f>IF(R162="-","-",SUM(R159:R167)*'3k EBIT'!$E$12)</f>
        <v>9.5095318999595477</v>
      </c>
      <c r="S168" s="35">
        <f>IF(S162="-","-",SUM(S159:S167)*'3k EBIT'!$E$12)</f>
        <v>9.3556385443260162</v>
      </c>
      <c r="T168" s="35">
        <f>IF(T162="-","-",SUM(T159:T167)*'3k EBIT'!$E$12)</f>
        <v>8.1892919908706805</v>
      </c>
      <c r="U168" s="35">
        <f>IF(U162="-","-",SUM(U159:U167)*'3k EBIT'!$E$12)</f>
        <v>8.7885625915074925</v>
      </c>
      <c r="V168" s="35">
        <f>IF(V162="-","-",SUM(V159:V167)*'3k EBIT'!$E$12)</f>
        <v>10.315360962339094</v>
      </c>
      <c r="W168" s="35">
        <f>IF(W162="-","-",SUM(W159:W167)*'3k EBIT'!$E$12)</f>
        <v>17.519625499668095</v>
      </c>
      <c r="X168" s="27"/>
      <c r="Y168" s="35">
        <f>IF(Y162="-","-",SUM(Y159:Y167)*'3k EBIT'!$E$12)</f>
        <v>33.367770477764871</v>
      </c>
      <c r="Z168" s="35" t="str">
        <f>IF(Z162="-","-",SUM(Z159:Z167)*'3k EBIT'!$E$12)</f>
        <v>-</v>
      </c>
      <c r="AA168" s="35" t="str">
        <f>IF(AA162="-","-",SUM(AA159:AA167)*'3k EBIT'!$E$12)</f>
        <v>-</v>
      </c>
      <c r="AB168" s="35" t="str">
        <f>IF(AB162="-","-",SUM(AB159:AB167)*'3k EBIT'!$E$12)</f>
        <v>-</v>
      </c>
      <c r="AC168" s="35" t="str">
        <f>IF(AC162="-","-",SUM(AC159:AC167)*'3k EBIT'!$E$12)</f>
        <v>-</v>
      </c>
      <c r="AD168" s="25"/>
    </row>
    <row r="169" spans="1:30" s="26" customFormat="1" ht="11.25" customHeight="1" x14ac:dyDescent="0.15">
      <c r="A169" s="207"/>
      <c r="B169" s="123" t="s">
        <v>251</v>
      </c>
      <c r="C169" s="124" t="s">
        <v>252</v>
      </c>
      <c r="D169" s="121" t="s">
        <v>127</v>
      </c>
      <c r="E169" s="116"/>
      <c r="F169" s="27"/>
      <c r="G169" s="35">
        <f>IF(G164="-","-",SUM(G159:G162,G164:G168)*'3l HAP'!$E$13)</f>
        <v>5.5130178696854024</v>
      </c>
      <c r="H169" s="35">
        <f>IF(H164="-","-",SUM(H159:H162,H164:H168)*'3l HAP'!$E$13)</f>
        <v>4.9225285859907588</v>
      </c>
      <c r="I169" s="35">
        <f>IF(I164="-","-",SUM(I159:I162,I164:I168)*'3l HAP'!$E$13)</f>
        <v>4.3600002624410585</v>
      </c>
      <c r="J169" s="35">
        <f>IF(J164="-","-",SUM(J159:J162,J164:J168)*'3l HAP'!$E$13)</f>
        <v>4.1488699494459658</v>
      </c>
      <c r="K169" s="35">
        <f>IF(K164="-","-",SUM(K159:K162,K164:K168)*'3l HAP'!$E$13)</f>
        <v>4.7193677762087454</v>
      </c>
      <c r="L169" s="35">
        <f>IF(L164="-","-",SUM(L159:L162,L164:L168)*'3l HAP'!$E$13)</f>
        <v>4.7094345491330429</v>
      </c>
      <c r="M169" s="35">
        <f>IF(M164="-","-",SUM(M159:M162,M164:M168)*'3l HAP'!$E$13)</f>
        <v>5.038508159998683</v>
      </c>
      <c r="N169" s="35">
        <f>IF(N164="-","-",SUM(N159:N162,N164:N168)*'3l HAP'!$E$13)</f>
        <v>5.6254875385566496</v>
      </c>
      <c r="O169" s="27"/>
      <c r="P169" s="35">
        <f>IF(P164="-","-",SUM(P159:P162,P164:P168)*'3l HAP'!$E$13)</f>
        <v>5.6254875385566496</v>
      </c>
      <c r="Q169" s="35">
        <f>IF(Q164="-","-",SUM(Q159:Q162,Q164:Q168)*'3l HAP'!$E$13)</f>
        <v>6.2491728749260433</v>
      </c>
      <c r="R169" s="35">
        <f>IF(R164="-","-",SUM(R159:R162,R164:R168)*'3l HAP'!$E$13)</f>
        <v>5.5135897104147125</v>
      </c>
      <c r="S169" s="35">
        <f>IF(S164="-","-",SUM(S159:S162,S164:S168)*'3l HAP'!$E$13)</f>
        <v>5.2438425914914806</v>
      </c>
      <c r="T169" s="35">
        <f>IF(T164="-","-",SUM(T159:T162,T164:T168)*'3l HAP'!$E$13)</f>
        <v>4.3840844885427428</v>
      </c>
      <c r="U169" s="35">
        <f>IF(U164="-","-",SUM(U159:U162,U164:U168)*'3l HAP'!$E$13)</f>
        <v>5.0538484338546956</v>
      </c>
      <c r="V169" s="35">
        <f>IF(V164="-","-",SUM(V159:V162,V164:V168)*'3l HAP'!$E$13)</f>
        <v>6.2366915415316857</v>
      </c>
      <c r="W169" s="35">
        <f>IF(W164="-","-",SUM(W159:W162,W164:W168)*'3l HAP'!$E$13)</f>
        <v>10.958455085355062</v>
      </c>
      <c r="X169" s="27"/>
      <c r="Y169" s="35">
        <f>IF(Y164="-","-",SUM(Y159:Y162,Y164:Y168)*'3l HAP'!$E$13)</f>
        <v>23.276123841910625</v>
      </c>
      <c r="Z169" s="35" t="str">
        <f>IF(Z164="-","-",SUM(Z159:Z162,Z164:Z168)*'3l HAP'!$E$13)</f>
        <v>-</v>
      </c>
      <c r="AA169" s="35" t="str">
        <f>IF(AA164="-","-",SUM(AA159:AA162,AA164:AA168)*'3l HAP'!$E$13)</f>
        <v>-</v>
      </c>
      <c r="AB169" s="35" t="str">
        <f>IF(AB164="-","-",SUM(AB159:AB162,AB164:AB168)*'3l HAP'!$E$13)</f>
        <v>-</v>
      </c>
      <c r="AC169" s="35" t="str">
        <f>IF(AC164="-","-",SUM(AC159:AC162,AC164:AC168)*'3l HAP'!$E$13)</f>
        <v>-</v>
      </c>
      <c r="AD169" s="25"/>
    </row>
    <row r="170" spans="1:30" s="26" customFormat="1" ht="11.25" customHeight="1" x14ac:dyDescent="0.15">
      <c r="A170" s="207"/>
      <c r="B170" s="123" t="s">
        <v>253</v>
      </c>
      <c r="C170" s="159" t="str">
        <f>B170&amp;"_"&amp;D170</f>
        <v>Total_Southern Scotland</v>
      </c>
      <c r="D170" s="121" t="s">
        <v>127</v>
      </c>
      <c r="E170" s="75"/>
      <c r="F170" s="27"/>
      <c r="G170" s="35">
        <f t="shared" ref="G170:N170" si="36">IF(G159="-","-",SUM(G159:G169))</f>
        <v>490.51312052623513</v>
      </c>
      <c r="H170" s="35">
        <f t="shared" si="36"/>
        <v>449.47141863748141</v>
      </c>
      <c r="I170" s="35">
        <f t="shared" si="36"/>
        <v>423.12823196979929</v>
      </c>
      <c r="J170" s="35">
        <f t="shared" si="36"/>
        <v>408.14861718459821</v>
      </c>
      <c r="K170" s="35">
        <f t="shared" si="36"/>
        <v>443.43925188896623</v>
      </c>
      <c r="L170" s="35">
        <f t="shared" si="36"/>
        <v>442.77486588786581</v>
      </c>
      <c r="M170" s="35">
        <f t="shared" si="36"/>
        <v>469.84843781723606</v>
      </c>
      <c r="N170" s="35">
        <f t="shared" si="36"/>
        <v>510.59889855578177</v>
      </c>
      <c r="O170" s="27"/>
      <c r="P170" s="35">
        <f t="shared" ref="P170:W170" si="37">IF(P159="-","-",SUM(P159:P169))</f>
        <v>510.59889855578177</v>
      </c>
      <c r="Q170" s="35">
        <f t="shared" si="37"/>
        <v>557.43596499100101</v>
      </c>
      <c r="R170" s="35">
        <f t="shared" si="37"/>
        <v>506.01506192220552</v>
      </c>
      <c r="S170" s="35">
        <f t="shared" si="37"/>
        <v>497.6456678523611</v>
      </c>
      <c r="T170" s="35">
        <f t="shared" si="37"/>
        <v>435.39927439714785</v>
      </c>
      <c r="U170" s="35">
        <f t="shared" si="37"/>
        <v>467.60958324280813</v>
      </c>
      <c r="V170" s="35">
        <f t="shared" si="37"/>
        <v>549.15020214963158</v>
      </c>
      <c r="W170" s="35">
        <f t="shared" si="37"/>
        <v>933.04362682976159</v>
      </c>
      <c r="X170" s="27"/>
      <c r="Y170" s="35">
        <f t="shared" ref="Y170:AC170" si="38">IF(Y159="-","-",SUM(Y159:Y169))</f>
        <v>1779.4738446379774</v>
      </c>
      <c r="Z170" s="35" t="str">
        <f t="shared" si="38"/>
        <v>-</v>
      </c>
      <c r="AA170" s="35" t="str">
        <f t="shared" si="38"/>
        <v>-</v>
      </c>
      <c r="AB170" s="35" t="str">
        <f t="shared" si="38"/>
        <v>-</v>
      </c>
      <c r="AC170" s="35" t="str">
        <f t="shared" si="38"/>
        <v>-</v>
      </c>
      <c r="AD170" s="25"/>
    </row>
    <row r="171" spans="1:30" s="26" customFormat="1" ht="11.25" customHeight="1" x14ac:dyDescent="0.15">
      <c r="A171" s="207"/>
      <c r="B171" s="120" t="s">
        <v>244</v>
      </c>
      <c r="C171" s="157" t="s">
        <v>180</v>
      </c>
      <c r="D171" s="122" t="s">
        <v>125</v>
      </c>
      <c r="E171" s="119"/>
      <c r="F171" s="27"/>
      <c r="G171" s="117">
        <f>IF('3a DF'!H$147="-","-",'3a DF'!H$147)</f>
        <v>253.15</v>
      </c>
      <c r="H171" s="117">
        <f>IF('3a DF'!I$147="-","-",'3a DF'!I$147)</f>
        <v>213.57</v>
      </c>
      <c r="I171" s="117">
        <f>IF('3a DF'!J$147="-","-",'3a DF'!J$147)</f>
        <v>174.75</v>
      </c>
      <c r="J171" s="117">
        <f>IF('3a DF'!K$147="-","-",'3a DF'!K$147)</f>
        <v>160.27000000000001</v>
      </c>
      <c r="K171" s="117">
        <f>IF('3a DF'!L$147="-","-",'3a DF'!L$147)</f>
        <v>200.75</v>
      </c>
      <c r="L171" s="117">
        <f>IF('3a DF'!M$147="-","-",'3a DF'!M$147)</f>
        <v>199.06</v>
      </c>
      <c r="M171" s="117">
        <f>IF('3a DF'!N$147="-","-",'3a DF'!N$147)</f>
        <v>215.77</v>
      </c>
      <c r="N171" s="117">
        <f>IF('3a DF'!O$147="-","-",'3a DF'!O$147)</f>
        <v>243.36</v>
      </c>
      <c r="O171" s="27"/>
      <c r="P171" s="117">
        <f>IF('3a DF'!Q$147="-","-",'3a DF'!Q$147)</f>
        <v>243.36</v>
      </c>
      <c r="Q171" s="117">
        <f>IF('3a DF'!R$147="-","-",'3a DF'!R$147)</f>
        <v>281.18</v>
      </c>
      <c r="R171" s="117">
        <f>IF('3a DF'!S$147="-","-",'3a DF'!S$147)</f>
        <v>230.78</v>
      </c>
      <c r="S171" s="117">
        <f>IF('3a DF'!T$147="-","-",'3a DF'!T$147)</f>
        <v>206.32</v>
      </c>
      <c r="T171" s="117">
        <f>IF('3a DF'!U$147="-","-",'3a DF'!U$147)</f>
        <v>145.13</v>
      </c>
      <c r="U171" s="117">
        <f>IF('3a DF'!V$147="-","-",'3a DF'!V$147)</f>
        <v>187.07</v>
      </c>
      <c r="V171" s="117">
        <f>IF('3a DF'!W$147="-","-",'3a DF'!W$147)</f>
        <v>276.51</v>
      </c>
      <c r="W171" s="117">
        <f>IF('3a DF'!X$147="-","-",'3a DF'!X$147)</f>
        <v>586.80999999999995</v>
      </c>
      <c r="X171" s="27"/>
      <c r="Y171" s="117">
        <f>IF('3a DF'!Z$147="-","-",'3a DF'!Z$147)</f>
        <v>1376.8009245311077</v>
      </c>
      <c r="Z171" s="117" t="str">
        <f>IF('3a DF'!AA$147="-","-",'3a DF'!AA$147)</f>
        <v>-</v>
      </c>
      <c r="AA171" s="117" t="str">
        <f>IF('3a DF'!AB$147="-","-",'3a DF'!AB$147)</f>
        <v>-</v>
      </c>
      <c r="AB171" s="117" t="str">
        <f>IF('3a DF'!AC$147="-","-",'3a DF'!AC$147)</f>
        <v>-</v>
      </c>
      <c r="AC171" s="117" t="str">
        <f>IF('3a DF'!AD$147="-","-",'3a DF'!AD$147)</f>
        <v>-</v>
      </c>
      <c r="AD171" s="25"/>
    </row>
    <row r="172" spans="1:30" s="26" customFormat="1" ht="11.25" customHeight="1" x14ac:dyDescent="0.15">
      <c r="A172" s="207"/>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x14ac:dyDescent="0.15">
      <c r="A173" s="207"/>
      <c r="B173" s="120" t="s">
        <v>245</v>
      </c>
      <c r="C173" s="157" t="s">
        <v>182</v>
      </c>
      <c r="D173" s="122" t="s">
        <v>125</v>
      </c>
      <c r="E173" s="119"/>
      <c r="F173" s="27"/>
      <c r="G173" s="117" t="str">
        <f>IF('3c AA'!J236="-","-",'3c AA'!J236)</f>
        <v>-</v>
      </c>
      <c r="H173" s="117" t="str">
        <f>IF('3c AA'!K236="-","-",'3c AA'!K236)</f>
        <v>-</v>
      </c>
      <c r="I173" s="117" t="str">
        <f>IF('3c AA'!L236="-","-",'3c AA'!L236)</f>
        <v>-</v>
      </c>
      <c r="J173" s="117" t="str">
        <f>IF('3c AA'!M236="-","-",'3c AA'!M236)</f>
        <v>-</v>
      </c>
      <c r="K173" s="117" t="str">
        <f>IF('3c AA'!N236="-","-",'3c AA'!N236)</f>
        <v>-</v>
      </c>
      <c r="L173" s="117" t="str">
        <f>IF('3c AA'!O236="-","-",'3c AA'!O236)</f>
        <v>-</v>
      </c>
      <c r="M173" s="117" t="str">
        <f>IF('3c AA'!P236="-","-",'3c AA'!P236)</f>
        <v>-</v>
      </c>
      <c r="N173" s="117" t="str">
        <f>IF('3c AA'!Q236="-","-",'3c AA'!Q236)</f>
        <v>-</v>
      </c>
      <c r="O173" s="27"/>
      <c r="P173" s="117" t="str">
        <f>IF('3c AA'!S236="-","-",'3c AA'!S236)</f>
        <v>-</v>
      </c>
      <c r="Q173" s="117" t="str">
        <f>IF('3c AA'!T236="-","-",'3c AA'!T236)</f>
        <v>-</v>
      </c>
      <c r="R173" s="117" t="str">
        <f>IF('3c AA'!U236="-","-",'3c AA'!U236)</f>
        <v>-</v>
      </c>
      <c r="S173" s="117" t="str">
        <f>IF('3c AA'!V236="-","-",'3c AA'!V236)</f>
        <v>-</v>
      </c>
      <c r="T173" s="117">
        <f>IF('3c AA'!W236="-","-",'3c AA'!W236)</f>
        <v>10.705717509101307</v>
      </c>
      <c r="U173" s="117">
        <f>IF('3c AA'!X236="-","-",'3c AA'!X236)</f>
        <v>13.71215092385904</v>
      </c>
      <c r="V173" s="117">
        <f>IF('3c AA'!Y236="-","-",'3c AA'!Y236)</f>
        <v>4.43</v>
      </c>
      <c r="W173" s="117" t="str">
        <f>IF('3c AA'!Z236="-","-",'3c AA'!Z236)</f>
        <v>-</v>
      </c>
      <c r="X173" s="27"/>
      <c r="Y173" s="117">
        <f>IF('3c AA'!AB236="-","-",'3c AA'!AB236)</f>
        <v>26.679544917909343</v>
      </c>
      <c r="Z173" s="117" t="str">
        <f>IF('3c AA'!AC236="-","-",'3c AA'!AC236)</f>
        <v>-</v>
      </c>
      <c r="AA173" s="117" t="str">
        <f>IF('3c AA'!AD236="-","-",'3c AA'!AD236)</f>
        <v>-</v>
      </c>
      <c r="AB173" s="117" t="str">
        <f>IF('3c AA'!AE236="-","-",'3c AA'!AE236)</f>
        <v>-</v>
      </c>
      <c r="AC173" s="117" t="str">
        <f>IF('3c AA'!AF236="-","-",'3c AA'!AF236)</f>
        <v>-</v>
      </c>
      <c r="AD173" s="25"/>
    </row>
    <row r="174" spans="1:30" s="26" customFormat="1" ht="11.25" customHeight="1" x14ac:dyDescent="0.15">
      <c r="A174" s="207"/>
      <c r="B174" s="120" t="s">
        <v>246</v>
      </c>
      <c r="C174" s="157" t="s">
        <v>183</v>
      </c>
      <c r="D174" s="122" t="s">
        <v>125</v>
      </c>
      <c r="E174" s="119"/>
      <c r="F174" s="27"/>
      <c r="G174" s="117">
        <f>IF('3d PC'!G$43="-","-",'3d PC'!G$43)</f>
        <v>21.926269106402124</v>
      </c>
      <c r="H174" s="117">
        <f>IF('3d PC'!H$43="-","-",'3d PC'!H$43)</f>
        <v>21.926269106402124</v>
      </c>
      <c r="I174" s="117">
        <f>IF('3d PC'!I$43="-","-",'3d PC'!I$43)</f>
        <v>22.64764819235609</v>
      </c>
      <c r="J174" s="117">
        <f>IF('3d PC'!J$43="-","-",'3d PC'!J$43)</f>
        <v>22.505107470829557</v>
      </c>
      <c r="K174" s="117">
        <f>IF('3d PC'!K$43="-","-",'3d PC'!K$43)</f>
        <v>19.106297226763825</v>
      </c>
      <c r="L174" s="117">
        <f>IF('3d PC'!L$43="-","-",'3d PC'!L$43)</f>
        <v>19.106297226763825</v>
      </c>
      <c r="M174" s="117">
        <f>IF('3d PC'!M$43="-","-",'3d PC'!M$43)</f>
        <v>20.852393125569616</v>
      </c>
      <c r="N174" s="117">
        <f>IF('3d PC'!N$43="-","-",'3d PC'!N$43)</f>
        <v>20.849370287873604</v>
      </c>
      <c r="O174" s="27"/>
      <c r="P174" s="117">
        <f>IF('3d PC'!P$43="-","-",'3d PC'!P$43)</f>
        <v>20.849370287873604</v>
      </c>
      <c r="Q174" s="117">
        <f>IF('3d PC'!Q$43="-","-",'3d PC'!Q$43)</f>
        <v>21.503193401206047</v>
      </c>
      <c r="R174" s="117">
        <f>IF('3d PC'!R$43="-","-",'3d PC'!R$43)</f>
        <v>21.819481548965161</v>
      </c>
      <c r="S174" s="117">
        <f>IF('3d PC'!S$43="-","-",'3d PC'!S$43)</f>
        <v>25.256715910577427</v>
      </c>
      <c r="T174" s="117">
        <f>IF('3d PC'!T$43="-","-",'3d PC'!T$43)</f>
        <v>24.167303215101221</v>
      </c>
      <c r="U174" s="117">
        <f>IF('3d PC'!U$43="-","-",'3d PC'!U$43)</f>
        <v>23.962512789411701</v>
      </c>
      <c r="V174" s="117">
        <f>IF('3d PC'!V$43="-","-",'3d PC'!V$43)</f>
        <v>23.858648398084732</v>
      </c>
      <c r="W174" s="117">
        <f>IF('3d PC'!W$43="-","-",'3d PC'!W$43)</f>
        <v>33.366817904048837</v>
      </c>
      <c r="X174" s="27"/>
      <c r="Y174" s="117">
        <f>IF('3d PC'!Y$43="-","-",'3d PC'!Y$43)</f>
        <v>33.475871166766694</v>
      </c>
      <c r="Z174" s="117" t="str">
        <f>IF('3d PC'!Z$43="-","-",'3d PC'!Z$43)</f>
        <v>-</v>
      </c>
      <c r="AA174" s="117" t="str">
        <f>IF('3d PC'!AA$43="-","-",'3d PC'!AA$43)</f>
        <v>-</v>
      </c>
      <c r="AB174" s="117" t="str">
        <f>IF('3d PC'!AB$43="-","-",'3d PC'!AB$43)</f>
        <v>-</v>
      </c>
      <c r="AC174" s="117" t="str">
        <f>IF('3d PC'!AC$43="-","-",'3d PC'!AC$43)</f>
        <v>-</v>
      </c>
      <c r="AD174" s="25"/>
    </row>
    <row r="175" spans="1:30" s="26" customFormat="1" ht="11.25" customHeight="1" x14ac:dyDescent="0.15">
      <c r="A175" s="207"/>
      <c r="B175" s="120" t="s">
        <v>247</v>
      </c>
      <c r="C175" s="157" t="s">
        <v>184</v>
      </c>
      <c r="D175" s="122" t="s">
        <v>125</v>
      </c>
      <c r="E175" s="119"/>
      <c r="F175" s="27"/>
      <c r="G175" s="117">
        <f>IF('3f NC-Gas'!F58="-","-",'3f NC-Gas'!F58)</f>
        <v>108.41773651861108</v>
      </c>
      <c r="H175" s="117">
        <f>IF('3f NC-Gas'!G58="-","-",'3f NC-Gas'!G58)</f>
        <v>108.29773651861107</v>
      </c>
      <c r="I175" s="117">
        <f>IF('3f NC-Gas'!H58="-","-",'3f NC-Gas'!H58)</f>
        <v>120.97937311923182</v>
      </c>
      <c r="J175" s="117">
        <f>IF('3f NC-Gas'!I58="-","-",'3f NC-Gas'!I58)</f>
        <v>120.63137311923182</v>
      </c>
      <c r="K175" s="117">
        <f>IF('3f NC-Gas'!J58="-","-",'3f NC-Gas'!J58)</f>
        <v>116.38255397526829</v>
      </c>
      <c r="L175" s="117">
        <f>IF('3f NC-Gas'!K58="-","-",'3f NC-Gas'!K58)</f>
        <v>116.4065539752683</v>
      </c>
      <c r="M175" s="117">
        <f>IF('3f NC-Gas'!L58="-","-",'3f NC-Gas'!L58)</f>
        <v>120.68792920353981</v>
      </c>
      <c r="N175" s="117">
        <f>IF('3f NC-Gas'!M58="-","-",'3f NC-Gas'!M58)</f>
        <v>120.75992920353981</v>
      </c>
      <c r="O175" s="27"/>
      <c r="P175" s="117">
        <f>IF('3f NC-Gas'!O58="-","-",'3f NC-Gas'!O58)</f>
        <v>120.75992920353981</v>
      </c>
      <c r="Q175" s="117">
        <f>IF('3f NC-Gas'!P58="-","-",'3f NC-Gas'!P58)</f>
        <v>124.36459188902195</v>
      </c>
      <c r="R175" s="117">
        <f>IF('3f NC-Gas'!Q58="-","-",'3f NC-Gas'!Q58)</f>
        <v>123.92059188902195</v>
      </c>
      <c r="S175" s="117">
        <f>IF('3f NC-Gas'!R58="-","-",'3f NC-Gas'!R58)</f>
        <v>134.26658823529411</v>
      </c>
      <c r="T175" s="117">
        <f>IF('3f NC-Gas'!S58="-","-",'3f NC-Gas'!S58)</f>
        <v>131.60258823529409</v>
      </c>
      <c r="U175" s="117">
        <f>IF('3f NC-Gas'!T58="-","-",'3f NC-Gas'!T58)</f>
        <v>117.38616328992188</v>
      </c>
      <c r="V175" s="117">
        <f>IF('3f NC-Gas'!U58="-","-",'3f NC-Gas'!U58)</f>
        <v>116.95416328992189</v>
      </c>
      <c r="W175" s="117">
        <f>IF('3f NC-Gas'!V58="-","-",'3f NC-Gas'!V58)</f>
        <v>173.63765601427758</v>
      </c>
      <c r="X175" s="27"/>
      <c r="Y175" s="117">
        <f>IF('3f NC-Gas'!X58="-","-",'3f NC-Gas'!X58)</f>
        <v>166.42872578171944</v>
      </c>
      <c r="Z175" s="117" t="str">
        <f>IF('3f NC-Gas'!Y58="-","-",'3f NC-Gas'!Y58)</f>
        <v>-</v>
      </c>
      <c r="AA175" s="117" t="str">
        <f>IF('3f NC-Gas'!Z58="-","-",'3f NC-Gas'!Z58)</f>
        <v>-</v>
      </c>
      <c r="AB175" s="117" t="str">
        <f>IF('3f NC-Gas'!AA58="-","-",'3f NC-Gas'!AA58)</f>
        <v>-</v>
      </c>
      <c r="AC175" s="117" t="str">
        <f>IF('3f NC-Gas'!AB58="-","-",'3f NC-Gas'!AB58)</f>
        <v>-</v>
      </c>
      <c r="AD175" s="25"/>
    </row>
    <row r="176" spans="1:30" s="26" customFormat="1" ht="11.25" customHeight="1" x14ac:dyDescent="0.15">
      <c r="A176" s="207"/>
      <c r="B176" s="120" t="s">
        <v>248</v>
      </c>
      <c r="C176" s="157" t="s">
        <v>185</v>
      </c>
      <c r="D176" s="122" t="s">
        <v>125</v>
      </c>
      <c r="E176" s="119"/>
      <c r="F176" s="27"/>
      <c r="G176" s="117">
        <f>IF('3g CPIH'!C$17="-","-",'3h OC '!$E$12*('3g CPIH'!C$17/'3g CPIH'!$G$17))</f>
        <v>87.194616340508801</v>
      </c>
      <c r="H176" s="117">
        <f>IF('3g CPIH'!D$17="-","-",'3h OC '!$E$12*('3g CPIH'!D$17/'3g CPIH'!$G$17))</f>
        <v>87.369180136986301</v>
      </c>
      <c r="I176" s="117">
        <f>IF('3g CPIH'!E$17="-","-",'3h OC '!$E$12*('3g CPIH'!E$17/'3g CPIH'!$G$17))</f>
        <v>87.631025831702544</v>
      </c>
      <c r="J176" s="117">
        <f>IF('3g CPIH'!F$17="-","-",'3h OC '!$E$12*('3g CPIH'!F$17/'3g CPIH'!$G$17))</f>
        <v>88.15471722113503</v>
      </c>
      <c r="K176" s="117">
        <f>IF('3g CPIH'!G$17="-","-",'3h OC '!$E$12*('3g CPIH'!G$17/'3g CPIH'!$G$17))</f>
        <v>89.202100000000002</v>
      </c>
      <c r="L176" s="117">
        <f>IF('3g CPIH'!H$17="-","-",'3h OC '!$E$12*('3g CPIH'!H$17/'3g CPIH'!$G$17))</f>
        <v>90.33676467710373</v>
      </c>
      <c r="M176" s="117">
        <f>IF('3g CPIH'!I$17="-","-",'3h OC '!$E$12*('3g CPIH'!I$17/'3g CPIH'!$G$17))</f>
        <v>91.645993150684916</v>
      </c>
      <c r="N176" s="117">
        <f>IF('3g CPIH'!J$17="-","-",'3h OC '!$E$12*('3g CPIH'!J$17/'3g CPIH'!$G$17))</f>
        <v>92.431530234833673</v>
      </c>
      <c r="O176" s="27"/>
      <c r="P176" s="117">
        <f>IF('3g CPIH'!L$17="-","-",'3h OC '!$E$12*('3g CPIH'!L$17/'3g CPIH'!$G$17))</f>
        <v>92.431530234833673</v>
      </c>
      <c r="Q176" s="117">
        <f>IF('3g CPIH'!M$17="-","-",'3h OC '!$E$12*('3g CPIH'!M$17/'3g CPIH'!$G$17))</f>
        <v>93.47891301369863</v>
      </c>
      <c r="R176" s="117">
        <f>IF('3g CPIH'!N$17="-","-",'3h OC '!$E$12*('3g CPIH'!N$17/'3g CPIH'!$G$17))</f>
        <v>94.177168199608616</v>
      </c>
      <c r="S176" s="117">
        <f>IF('3g CPIH'!O$17="-","-",'3h OC '!$E$12*('3g CPIH'!O$17/'3g CPIH'!$G$17))</f>
        <v>94.700859589041102</v>
      </c>
      <c r="T176" s="117">
        <f>IF('3g CPIH'!P$17="-","-",'3h OC '!$E$12*('3g CPIH'!P$17/'3g CPIH'!$G$17))</f>
        <v>94.96270528375733</v>
      </c>
      <c r="U176" s="117">
        <f>IF('3g CPIH'!Q$17="-","-",'3h OC '!$E$12*('3g CPIH'!Q$17/'3g CPIH'!$G$17))</f>
        <v>95.48639667318983</v>
      </c>
      <c r="V176" s="117">
        <f>IF('3g CPIH'!R$17="-","-",'3h OC '!$E$12*('3g CPIH'!R$17/'3g CPIH'!$G$17))</f>
        <v>97.232034637964787</v>
      </c>
      <c r="W176" s="117">
        <f>IF('3g CPIH'!S$17="-","-",'3h OC '!$E$12*('3g CPIH'!S$17/'3g CPIH'!$G$17))</f>
        <v>100.11233727984346</v>
      </c>
      <c r="X176" s="27"/>
      <c r="Y176" s="117">
        <f>IF('3g CPIH'!U$17="-","-",'3h OC '!$E$12*('3g CPIH'!U$17/'3g CPIH'!$G$17))</f>
        <v>105.1746873776908</v>
      </c>
      <c r="Z176" s="117" t="str">
        <f>IF('3g CPIH'!V$17="-","-",'3h OC '!$E$12*('3g CPIH'!V$17/'3g CPIH'!$G$17))</f>
        <v>-</v>
      </c>
      <c r="AA176" s="117" t="str">
        <f>IF('3g CPIH'!W$17="-","-",'3h OC '!$E$12*('3g CPIH'!W$17/'3g CPIH'!$G$17))</f>
        <v>-</v>
      </c>
      <c r="AB176" s="117" t="str">
        <f>IF('3g CPIH'!X$17="-","-",'3h OC '!$E$12*('3g CPIH'!X$17/'3g CPIH'!$G$17))</f>
        <v>-</v>
      </c>
      <c r="AC176" s="117" t="str">
        <f>IF('3g CPIH'!Y$17="-","-",'3h OC '!$E$12*('3g CPIH'!Y$17/'3g CPIH'!$G$17))</f>
        <v>-</v>
      </c>
      <c r="AD176" s="25"/>
    </row>
    <row r="177" spans="1:30" s="26" customFormat="1" ht="11.25" customHeight="1" x14ac:dyDescent="0.15">
      <c r="A177" s="207"/>
      <c r="B177" s="120" t="s">
        <v>248</v>
      </c>
      <c r="C177" s="157" t="s">
        <v>186</v>
      </c>
      <c r="D177" s="122" t="s">
        <v>125</v>
      </c>
      <c r="E177" s="119"/>
      <c r="F177" s="27"/>
      <c r="G177" s="117" t="s">
        <v>249</v>
      </c>
      <c r="H177" s="117" t="s">
        <v>249</v>
      </c>
      <c r="I177" s="117" t="s">
        <v>249</v>
      </c>
      <c r="J177" s="117" t="s">
        <v>249</v>
      </c>
      <c r="K177" s="117">
        <f>IF('3i SMNCC'!G$51="-","-",'3i SMNCC'!G$51)</f>
        <v>0</v>
      </c>
      <c r="L177" s="117">
        <f>IF('3i SMNCC'!H$51="-","-",'3i SMNCC'!H$51)</f>
        <v>-0.14839729644435984</v>
      </c>
      <c r="M177" s="117">
        <f>IF('3i SMNCC'!I$51="-","-",'3i SMNCC'!I$51)</f>
        <v>1.899695256253338</v>
      </c>
      <c r="N177" s="117">
        <f>IF('3i SMNCC'!J$51="-","-",'3i SMNCC'!J$51)</f>
        <v>12.665365920990935</v>
      </c>
      <c r="O177" s="27"/>
      <c r="P177" s="117">
        <f>IF('3i SMNCC'!L$51="-","-",'3i SMNCC'!L$51)</f>
        <v>12.665365920990935</v>
      </c>
      <c r="Q177" s="117">
        <f>IF('3i SMNCC'!M$51="-","-",'3i SMNCC'!M$51)</f>
        <v>14.640709693750988</v>
      </c>
      <c r="R177" s="117">
        <f>IF('3i SMNCC'!N$51="-","-",'3i SMNCC'!N$51)</f>
        <v>14.927787132222536</v>
      </c>
      <c r="S177" s="117">
        <f>IF('3i SMNCC'!O$51="-","-",'3i SMNCC'!O$51)</f>
        <v>17.170757060355506</v>
      </c>
      <c r="T177" s="117">
        <f>IF('3i SMNCC'!P$51="-","-",'3i SMNCC'!P$51)</f>
        <v>11.164989866554468</v>
      </c>
      <c r="U177" s="117">
        <f>IF('3i SMNCC'!Q$51="-","-",'3i SMNCC'!Q$51)</f>
        <v>10.900121345430581</v>
      </c>
      <c r="V177" s="117">
        <f>IF('3i SMNCC'!R$51="-","-",'3i SMNCC'!R$51)</f>
        <v>7.9767627265742567</v>
      </c>
      <c r="W177" s="117">
        <f>IF('3i SMNCC'!S$51="-","-",'3i SMNCC'!S$51)</f>
        <v>3.3826300925037529</v>
      </c>
      <c r="X177" s="27"/>
      <c r="Y177" s="117">
        <f>IF('3i SMNCC'!U$51="-","-",'3i SMNCC'!U$51)</f>
        <v>3.4563122415280967</v>
      </c>
      <c r="Z177" s="117" t="str">
        <f>IF('3i SMNCC'!V$51="-","-",'3i SMNCC'!V$51)</f>
        <v>-</v>
      </c>
      <c r="AA177" s="117" t="str">
        <f>IF('3i SMNCC'!W$51="-","-",'3i SMNCC'!W$51)</f>
        <v>-</v>
      </c>
      <c r="AB177" s="117" t="str">
        <f>IF('3i SMNCC'!X$51="-","-",'3i SMNCC'!X$51)</f>
        <v>-</v>
      </c>
      <c r="AC177" s="117" t="str">
        <f>IF('3i SMNCC'!Y$51="-","-",'3i SMNCC'!Y$51)</f>
        <v>-</v>
      </c>
      <c r="AD177" s="25"/>
    </row>
    <row r="178" spans="1:30" s="26" customFormat="1" ht="12.6" customHeight="1" x14ac:dyDescent="0.15">
      <c r="A178" s="207"/>
      <c r="B178" s="120" t="s">
        <v>248</v>
      </c>
      <c r="C178" s="157" t="s">
        <v>187</v>
      </c>
      <c r="D178" s="122" t="s">
        <v>125</v>
      </c>
      <c r="E178" s="119"/>
      <c r="F178" s="27"/>
      <c r="G178" s="117">
        <f>IF('3g CPIH'!C$17="-","-",'3j PAAC PAP'!$G$22*('3g CPIH'!C$17/'3g CPIH'!$G$17))</f>
        <v>3.1142016634050882</v>
      </c>
      <c r="H178" s="117">
        <f>IF('3g CPIH'!D$17="-","-",'3j PAAC PAP'!$G$22*('3g CPIH'!D$17/'3g CPIH'!$G$17))</f>
        <v>3.1204363013698631</v>
      </c>
      <c r="I178" s="117">
        <f>IF('3g CPIH'!E$17="-","-",'3j PAAC PAP'!$G$22*('3g CPIH'!E$17/'3g CPIH'!$G$17))</f>
        <v>3.129788258317026</v>
      </c>
      <c r="J178" s="117">
        <f>IF('3g CPIH'!F$17="-","-",'3j PAAC PAP'!$G$22*('3g CPIH'!F$17/'3g CPIH'!$G$17))</f>
        <v>3.1484921722113506</v>
      </c>
      <c r="K178" s="117">
        <f>IF('3g CPIH'!G$17="-","-",'3j PAAC PAP'!$G$22*('3g CPIH'!G$17/'3g CPIH'!$G$17))</f>
        <v>3.1859000000000002</v>
      </c>
      <c r="L178" s="117">
        <f>IF('3g CPIH'!H$17="-","-",'3j PAAC PAP'!$G$22*('3g CPIH'!H$17/'3g CPIH'!$G$17))</f>
        <v>3.2264251467710374</v>
      </c>
      <c r="M178" s="117">
        <f>IF('3g CPIH'!I$17="-","-",'3j PAAC PAP'!$G$22*('3g CPIH'!I$17/'3g CPIH'!$G$17))</f>
        <v>3.2731849315068491</v>
      </c>
      <c r="N178" s="117">
        <f>IF('3g CPIH'!J$17="-","-",'3j PAAC PAP'!$G$22*('3g CPIH'!J$17/'3g CPIH'!$G$17))</f>
        <v>3.3012408023483371</v>
      </c>
      <c r="O178" s="27"/>
      <c r="P178" s="117">
        <f>IF('3g CPIH'!L$17="-","-",'3j PAAC PAP'!$G$22*('3g CPIH'!L$17/'3g CPIH'!$G$17))</f>
        <v>3.3012408023483371</v>
      </c>
      <c r="Q178" s="117">
        <f>IF('3g CPIH'!M$17="-","-",'3j PAAC PAP'!$G$22*('3g CPIH'!M$17/'3g CPIH'!$G$17))</f>
        <v>3.3386486301369862</v>
      </c>
      <c r="R178" s="117">
        <f>IF('3g CPIH'!N$17="-","-",'3j PAAC PAP'!$G$22*('3g CPIH'!N$17/'3g CPIH'!$G$17))</f>
        <v>3.3635871819960861</v>
      </c>
      <c r="S178" s="117">
        <f>IF('3g CPIH'!O$17="-","-",'3j PAAC PAP'!$G$22*('3g CPIH'!O$17/'3g CPIH'!$G$17))</f>
        <v>3.3822910958904111</v>
      </c>
      <c r="T178" s="117">
        <f>IF('3g CPIH'!P$17="-","-",'3j PAAC PAP'!$G$22*('3g CPIH'!P$17/'3g CPIH'!$G$17))</f>
        <v>3.3916430528375732</v>
      </c>
      <c r="U178" s="117">
        <f>IF('3g CPIH'!Q$17="-","-",'3j PAAC PAP'!$G$22*('3g CPIH'!Q$17/'3g CPIH'!$G$17))</f>
        <v>3.4103469667318986</v>
      </c>
      <c r="V178" s="117">
        <f>IF('3g CPIH'!R$17="-","-",'3j PAAC PAP'!$G$22*('3g CPIH'!R$17/'3g CPIH'!$G$17))</f>
        <v>3.4726933463796481</v>
      </c>
      <c r="W178" s="117">
        <f>IF('3g CPIH'!S$17="-","-",'3j PAAC PAP'!$G$22*('3g CPIH'!S$17/'3g CPIH'!$G$17))</f>
        <v>3.5755648727984348</v>
      </c>
      <c r="X178" s="27"/>
      <c r="Y178" s="117">
        <f>IF('3g CPIH'!U$17="-","-",'3j PAAC PAP'!$G$22*('3g CPIH'!U$17/'3g CPIH'!$G$17))</f>
        <v>3.7563693737769084</v>
      </c>
      <c r="Z178" s="117" t="str">
        <f>IF('3g CPIH'!V$17="-","-",'3j PAAC PAP'!$G$22*('3g CPIH'!V$17/'3g CPIH'!$G$17))</f>
        <v>-</v>
      </c>
      <c r="AA178" s="117" t="str">
        <f>IF('3g CPIH'!W$17="-","-",'3j PAAC PAP'!$G$22*('3g CPIH'!W$17/'3g CPIH'!$G$17))</f>
        <v>-</v>
      </c>
      <c r="AB178" s="117" t="str">
        <f>IF('3g CPIH'!X$17="-","-",'3j PAAC PAP'!$G$22*('3g CPIH'!X$17/'3g CPIH'!$G$17))</f>
        <v>-</v>
      </c>
      <c r="AC178" s="117" t="str">
        <f>IF('3g CPIH'!Y$17="-","-",'3j PAAC PAP'!$G$22*('3g CPIH'!Y$17/'3g CPIH'!$G$17))</f>
        <v>-</v>
      </c>
      <c r="AD178" s="25"/>
    </row>
    <row r="179" spans="1:30" s="26" customFormat="1" ht="11.25" customHeight="1" x14ac:dyDescent="0.15">
      <c r="A179" s="207"/>
      <c r="B179" s="120" t="s">
        <v>248</v>
      </c>
      <c r="C179" s="120" t="s">
        <v>188</v>
      </c>
      <c r="D179" s="122" t="s">
        <v>125</v>
      </c>
      <c r="E179" s="119"/>
      <c r="F179" s="27"/>
      <c r="G179" s="117">
        <f>IF(G171="-","-",SUM(G171:G177)*'3j PAAC PAP'!$G$40)</f>
        <v>1.9462974518274334</v>
      </c>
      <c r="H179" s="117">
        <f>IF(H171="-","-",SUM(H171:H177)*'3j PAAC PAP'!$G$40)</f>
        <v>1.7828597731258677</v>
      </c>
      <c r="I179" s="117">
        <f>IF(I171="-","-",SUM(I171:I177)*'3j PAAC PAP'!$G$40)</f>
        <v>1.678843274937506</v>
      </c>
      <c r="J179" s="117">
        <f>IF(J171="-","-",SUM(J171:J177)*'3j PAAC PAP'!$G$40)</f>
        <v>1.619105552949297</v>
      </c>
      <c r="K179" s="117">
        <f>IF(K171="-","-",SUM(K171:K177)*'3j PAAC PAP'!$G$40)</f>
        <v>1.7591983332204026</v>
      </c>
      <c r="L179" s="117">
        <f>IF(L171="-","-",SUM(L171:L177)*'3j PAAC PAP'!$G$40)</f>
        <v>1.7563876388394288</v>
      </c>
      <c r="M179" s="117">
        <f>IF(M171="-","-",SUM(M171:M177)*'3j PAAC PAP'!$G$40)</f>
        <v>1.8642896043935573</v>
      </c>
      <c r="N179" s="117">
        <f>IF(N171="-","-",SUM(N171:N177)*'3j PAAC PAP'!$G$40)</f>
        <v>2.0264237190013294</v>
      </c>
      <c r="O179" s="27"/>
      <c r="P179" s="117">
        <f>IF(P171="-","-",SUM(P171:P177)*'3j PAAC PAP'!$G$40)</f>
        <v>2.0264237190013294</v>
      </c>
      <c r="Q179" s="117">
        <f>IF(Q171="-","-",SUM(Q171:Q177)*'3j PAAC PAP'!$G$40)</f>
        <v>2.2129172320703967</v>
      </c>
      <c r="R179" s="117">
        <f>IF(R171="-","-",SUM(R171:R177)*'3j PAAC PAP'!$G$40)</f>
        <v>2.0080594939631982</v>
      </c>
      <c r="S179" s="117">
        <f>IF(S171="-","-",SUM(S171:S177)*'3j PAAC PAP'!$G$40)</f>
        <v>1.9753511974884339</v>
      </c>
      <c r="T179" s="117">
        <f>IF(T171="-","-",SUM(T171:T177)*'3j PAAC PAP'!$G$40)</f>
        <v>1.7273272124940577</v>
      </c>
      <c r="U179" s="117">
        <f>IF(U171="-","-",SUM(U171:U177)*'3j PAAC PAP'!$G$40)</f>
        <v>1.8546192216651967</v>
      </c>
      <c r="V179" s="117">
        <f>IF(V171="-","-",SUM(V171:V177)*'3j PAAC PAP'!$G$40)</f>
        <v>2.1789862534322761</v>
      </c>
      <c r="W179" s="117">
        <f>IF(W171="-","-",SUM(W171:W177)*'3j PAAC PAP'!$G$40)</f>
        <v>3.710374539736935</v>
      </c>
      <c r="X179" s="27"/>
      <c r="Y179" s="117">
        <f>IF(Y171="-","-",SUM(Y171:Y177)*'3j PAAC PAP'!$G$40)</f>
        <v>7.0791864329791458</v>
      </c>
      <c r="Z179" s="117" t="str">
        <f>IF(Z171="-","-",SUM(Z171:Z177)*'3j PAAC PAP'!$G$40)</f>
        <v>-</v>
      </c>
      <c r="AA179" s="117" t="str">
        <f>IF(AA171="-","-",SUM(AA171:AA177)*'3j PAAC PAP'!$G$40)</f>
        <v>-</v>
      </c>
      <c r="AB179" s="117" t="str">
        <f>IF(AB171="-","-",SUM(AB171:AB177)*'3j PAAC PAP'!$G$40)</f>
        <v>-</v>
      </c>
      <c r="AC179" s="117" t="str">
        <f>IF(AC171="-","-",SUM(AC171:AC177)*'3j PAAC PAP'!$G$40)</f>
        <v>-</v>
      </c>
      <c r="AD179" s="25"/>
    </row>
    <row r="180" spans="1:30" x14ac:dyDescent="0.2">
      <c r="A180" s="207"/>
      <c r="B180" s="120" t="s">
        <v>189</v>
      </c>
      <c r="C180" s="157" t="s">
        <v>250</v>
      </c>
      <c r="D180" s="122" t="s">
        <v>125</v>
      </c>
      <c r="E180" s="119"/>
      <c r="F180" s="27"/>
      <c r="G180" s="117">
        <f>IF(G174="-","-",SUM(G171:G179)*'3k EBIT'!$E$12)</f>
        <v>9.2143089770920543</v>
      </c>
      <c r="H180" s="117">
        <f>IF(H174="-","-",SUM(H171:H179)*'3k EBIT'!$E$12)</f>
        <v>8.4457356202092395</v>
      </c>
      <c r="I180" s="117">
        <f>IF(I174="-","-",SUM(I171:I179)*'3k EBIT'!$E$12)</f>
        <v>7.9566974326073234</v>
      </c>
      <c r="J180" s="117">
        <f>IF(J174="-","-",SUM(J171:J179)*'3k EBIT'!$E$12)</f>
        <v>7.6760961119481639</v>
      </c>
      <c r="K180" s="117">
        <f>IF(K174="-","-",SUM(K171:K179)*'3k EBIT'!$E$12)</f>
        <v>8.3357170073987703</v>
      </c>
      <c r="L180" s="117">
        <f>IF(L174="-","-",SUM(L171:L179)*'3k EBIT'!$E$12)</f>
        <v>8.3232823995412701</v>
      </c>
      <c r="M180" s="117">
        <f>IF(M174="-","-",SUM(M171:M179)*'3k EBIT'!$E$12)</f>
        <v>8.8316818227470915</v>
      </c>
      <c r="N180" s="117">
        <f>IF(N174="-","-",SUM(N171:N179)*'3k EBIT'!$E$12)</f>
        <v>9.5947882837452081</v>
      </c>
      <c r="O180" s="27"/>
      <c r="P180" s="117">
        <f>IF(P174="-","-",SUM(P171:P179)*'3k EBIT'!$E$12)</f>
        <v>9.5947882837452081</v>
      </c>
      <c r="Q180" s="117">
        <f>IF(Q174="-","-",SUM(Q171:Q179)*'3k EBIT'!$E$12)</f>
        <v>10.472645085718252</v>
      </c>
      <c r="R180" s="117">
        <f>IF(R174="-","-",SUM(R171:R179)*'3k EBIT'!$E$12)</f>
        <v>9.5096236100338185</v>
      </c>
      <c r="S180" s="117">
        <f>IF(S174="-","-",SUM(S171:S179)*'3k EBIT'!$E$12)</f>
        <v>9.3561494019009164</v>
      </c>
      <c r="T180" s="117">
        <f>IF(T174="-","-",SUM(T171:T179)*'3k EBIT'!$E$12)</f>
        <v>8.1898028500977134</v>
      </c>
      <c r="U180" s="117">
        <f>IF(U174="-","-",SUM(U171:U179)*'3k EBIT'!$E$12)</f>
        <v>8.7888558035193487</v>
      </c>
      <c r="V180" s="117">
        <f>IF(V174="-","-",SUM(V171:V179)*'3k EBIT'!$E$12)</f>
        <v>10.315654174618862</v>
      </c>
      <c r="W180" s="117">
        <f>IF(W174="-","-",SUM(W171:W179)*'3k EBIT'!$E$12)</f>
        <v>17.520203333459751</v>
      </c>
      <c r="X180" s="27"/>
      <c r="Y180" s="117">
        <f>IF(Y174="-","-",SUM(Y171:Y179)*'3k EBIT'!$E$12)</f>
        <v>33.36819021147712</v>
      </c>
      <c r="Z180" s="117" t="str">
        <f>IF(Z174="-","-",SUM(Z171:Z179)*'3k EBIT'!$E$12)</f>
        <v>-</v>
      </c>
      <c r="AA180" s="117" t="str">
        <f>IF(AA174="-","-",SUM(AA171:AA179)*'3k EBIT'!$E$12)</f>
        <v>-</v>
      </c>
      <c r="AB180" s="117" t="str">
        <f>IF(AB174="-","-",SUM(AB171:AB179)*'3k EBIT'!$E$12)</f>
        <v>-</v>
      </c>
      <c r="AC180" s="117" t="str">
        <f>IF(AC174="-","-",SUM(AC171:AC179)*'3k EBIT'!$E$12)</f>
        <v>-</v>
      </c>
    </row>
    <row r="181" spans="1:30" x14ac:dyDescent="0.2">
      <c r="A181" s="207"/>
      <c r="B181" s="120" t="s">
        <v>251</v>
      </c>
      <c r="C181" s="155" t="s">
        <v>252</v>
      </c>
      <c r="D181" s="122" t="s">
        <v>125</v>
      </c>
      <c r="E181" s="118"/>
      <c r="F181" s="27"/>
      <c r="G181" s="117">
        <f>IF(G176="-","-",SUM(G171:G174,G176:G180)*'3l HAP'!$E$13)</f>
        <v>5.5130054991079467</v>
      </c>
      <c r="H181" s="117">
        <f>IF(H176="-","-",SUM(H171:H174,H176:H180)*'3l HAP'!$E$13)</f>
        <v>4.9225162154146256</v>
      </c>
      <c r="I181" s="117">
        <f>IF(I176="-","-",SUM(I171:I174,I176:I180)*'3l HAP'!$E$13)</f>
        <v>4.3600019977754263</v>
      </c>
      <c r="J181" s="117">
        <f>IF(J176="-","-",SUM(J171:J174,J176:J180)*'3l HAP'!$E$13)</f>
        <v>4.1488716847841633</v>
      </c>
      <c r="K181" s="117">
        <f>IF(K176="-","-",SUM(K171:K174,K176:K180)*'3l HAP'!$E$13)</f>
        <v>4.7193684111990546</v>
      </c>
      <c r="L181" s="117">
        <f>IF(L176="-","-",SUM(L171:L174,L176:L180)*'3l HAP'!$E$13)</f>
        <v>4.7094351841230884</v>
      </c>
      <c r="M181" s="117">
        <f>IF(M176="-","-",SUM(M171:M174,M176:M180)*'3l HAP'!$E$13)</f>
        <v>5.0385132999644062</v>
      </c>
      <c r="N181" s="117">
        <f>IF(N176="-","-",SUM(N171:N174,N176:N180)*'3l HAP'!$E$13)</f>
        <v>5.6254926785215797</v>
      </c>
      <c r="O181" s="27"/>
      <c r="P181" s="117">
        <f>IF(P176="-","-",SUM(P171:P174,P176:P180)*'3l HAP'!$E$13)</f>
        <v>5.6254926785215797</v>
      </c>
      <c r="Q181" s="117">
        <f>IF(Q176="-","-",SUM(Q171:Q174,Q176:Q180)*'3l HAP'!$E$13)</f>
        <v>6.2491745031354053</v>
      </c>
      <c r="R181" s="117">
        <f>IF(R176="-","-",SUM(R171:R174,R176:R180)*'3l HAP'!$E$13)</f>
        <v>5.5135913386289639</v>
      </c>
      <c r="S181" s="117">
        <f>IF(S176="-","-",SUM(S171:S174,S176:S180)*'3l HAP'!$E$13)</f>
        <v>5.2438516612211705</v>
      </c>
      <c r="T181" s="117">
        <f>IF(T176="-","-",SUM(T171:T174,T176:T180)*'3l HAP'!$E$13)</f>
        <v>4.3840935583017657</v>
      </c>
      <c r="U181" s="117">
        <f>IF(U176="-","-",SUM(U171:U174,U176:U180)*'3l HAP'!$E$13)</f>
        <v>5.0538536395202671</v>
      </c>
      <c r="V181" s="117">
        <f>IF(V176="-","-",SUM(V171:V174,V176:V180)*'3l HAP'!$E$13)</f>
        <v>6.2366967472020152</v>
      </c>
      <c r="W181" s="117">
        <f>IF(W176="-","-",SUM(W171:W174,W176:W180)*'3l HAP'!$E$13)</f>
        <v>10.958465344175828</v>
      </c>
      <c r="X181" s="27"/>
      <c r="Y181" s="117">
        <f>IF(Y176="-","-",SUM(Y171:Y174,Y176:Y180)*'3l HAP'!$E$13)</f>
        <v>23.276131293833629</v>
      </c>
      <c r="Z181" s="117" t="str">
        <f>IF(Z176="-","-",SUM(Z171:Z174,Z176:Z180)*'3l HAP'!$E$13)</f>
        <v>-</v>
      </c>
      <c r="AA181" s="117" t="str">
        <f>IF(AA176="-","-",SUM(AA171:AA174,AA176:AA180)*'3l HAP'!$E$13)</f>
        <v>-</v>
      </c>
      <c r="AB181" s="117" t="str">
        <f>IF(AB176="-","-",SUM(AB171:AB174,AB176:AB180)*'3l HAP'!$E$13)</f>
        <v>-</v>
      </c>
      <c r="AC181" s="117" t="str">
        <f>IF(AC176="-","-",SUM(AC171:AC174,AC176:AC180)*'3l HAP'!$E$13)</f>
        <v>-</v>
      </c>
    </row>
    <row r="182" spans="1:30" x14ac:dyDescent="0.2">
      <c r="A182" s="207"/>
      <c r="B182" s="120" t="s">
        <v>253</v>
      </c>
      <c r="C182" s="157" t="str">
        <f>B182&amp;"_"&amp;D182</f>
        <v>Total_Northern Scotland</v>
      </c>
      <c r="D182" s="122" t="s">
        <v>125</v>
      </c>
      <c r="E182" s="119"/>
      <c r="F182" s="27"/>
      <c r="G182" s="117">
        <f t="shared" ref="G182:N182" si="39">IF(G171="-","-",SUM(G171:G181))</f>
        <v>490.47643555695453</v>
      </c>
      <c r="H182" s="117">
        <f t="shared" si="39"/>
        <v>449.43473367211914</v>
      </c>
      <c r="I182" s="117">
        <f t="shared" si="39"/>
        <v>423.13337810692775</v>
      </c>
      <c r="J182" s="117">
        <f t="shared" si="39"/>
        <v>408.15376333308939</v>
      </c>
      <c r="K182" s="117">
        <f t="shared" si="39"/>
        <v>443.44113495385039</v>
      </c>
      <c r="L182" s="117">
        <f t="shared" si="39"/>
        <v>442.77674895196623</v>
      </c>
      <c r="M182" s="117">
        <f t="shared" si="39"/>
        <v>469.86368039465964</v>
      </c>
      <c r="N182" s="117">
        <f t="shared" si="39"/>
        <v>510.61414113085459</v>
      </c>
      <c r="O182" s="27"/>
      <c r="P182" s="117">
        <f t="shared" ref="P182:W182" si="40">IF(P171="-","-",SUM(P171:P181))</f>
        <v>510.61414113085459</v>
      </c>
      <c r="Q182" s="117">
        <f t="shared" si="40"/>
        <v>557.44079344873853</v>
      </c>
      <c r="R182" s="117">
        <f t="shared" si="40"/>
        <v>506.01989039444027</v>
      </c>
      <c r="S182" s="117">
        <f t="shared" si="40"/>
        <v>497.67256415176911</v>
      </c>
      <c r="T182" s="117">
        <f t="shared" si="40"/>
        <v>435.42617078353953</v>
      </c>
      <c r="U182" s="117">
        <f t="shared" si="40"/>
        <v>467.62502065324969</v>
      </c>
      <c r="V182" s="117">
        <f t="shared" si="40"/>
        <v>549.1656395741785</v>
      </c>
      <c r="W182" s="117">
        <f t="shared" si="40"/>
        <v>933.07404938084449</v>
      </c>
      <c r="X182" s="27"/>
      <c r="Y182" s="117">
        <f t="shared" ref="Y182:AC182" si="41">IF(Y171="-","-",SUM(Y171:Y181))</f>
        <v>1779.4959433287891</v>
      </c>
      <c r="Z182" s="117" t="str">
        <f t="shared" si="41"/>
        <v>-</v>
      </c>
      <c r="AA182" s="117" t="str">
        <f t="shared" si="41"/>
        <v>-</v>
      </c>
      <c r="AB182" s="117" t="str">
        <f t="shared" si="41"/>
        <v>-</v>
      </c>
      <c r="AC182" s="117" t="str">
        <f t="shared" si="41"/>
        <v>-</v>
      </c>
    </row>
    <row r="183" spans="1:30" s="26" customFormat="1" ht="11.25" x14ac:dyDescent="0.15">
      <c r="A183" s="207"/>
      <c r="B183" s="123" t="s">
        <v>244</v>
      </c>
      <c r="C183" s="123" t="s">
        <v>180</v>
      </c>
      <c r="D183" s="121" t="s">
        <v>136</v>
      </c>
      <c r="E183" s="75"/>
      <c r="F183" s="27"/>
      <c r="G183" s="35">
        <f t="shared" ref="G183:V185" si="42">IF(G15="-","-",AVERAGE(G15,G27,G39,G51,G63,G75,G87,G99,G111,G123,G135,G147,G159,G171))</f>
        <v>253.15000000000006</v>
      </c>
      <c r="H183" s="35">
        <f t="shared" si="42"/>
        <v>213.57000000000002</v>
      </c>
      <c r="I183" s="35">
        <f t="shared" si="42"/>
        <v>174.75</v>
      </c>
      <c r="J183" s="35">
        <f t="shared" si="42"/>
        <v>160.27000000000001</v>
      </c>
      <c r="K183" s="35">
        <f t="shared" si="42"/>
        <v>200.75</v>
      </c>
      <c r="L183" s="35">
        <f t="shared" si="42"/>
        <v>199.05999999999997</v>
      </c>
      <c r="M183" s="35">
        <f t="shared" si="42"/>
        <v>215.77</v>
      </c>
      <c r="N183" s="35">
        <f t="shared" si="42"/>
        <v>243.3600000000001</v>
      </c>
      <c r="O183" s="27"/>
      <c r="P183" s="35">
        <f t="shared" ref="P183:W183" si="43">IF(P15="-","-",AVERAGE(P15,P27,P39,P51,P63,P75,P87,P99,P111,P123,P135,P147,P159,P171))</f>
        <v>243.3600000000001</v>
      </c>
      <c r="Q183" s="35">
        <f t="shared" si="43"/>
        <v>281.17999999999995</v>
      </c>
      <c r="R183" s="35">
        <f t="shared" si="43"/>
        <v>230.78000000000006</v>
      </c>
      <c r="S183" s="35">
        <f t="shared" si="43"/>
        <v>206.32000000000002</v>
      </c>
      <c r="T183" s="35">
        <f t="shared" si="43"/>
        <v>145.13000000000005</v>
      </c>
      <c r="U183" s="35">
        <f t="shared" si="43"/>
        <v>187.07</v>
      </c>
      <c r="V183" s="35">
        <f t="shared" si="43"/>
        <v>276.5100000000001</v>
      </c>
      <c r="W183" s="35">
        <f t="shared" si="43"/>
        <v>586.80999999999972</v>
      </c>
      <c r="X183" s="27"/>
      <c r="Y183" s="35">
        <f t="shared" ref="Y183:AC183" si="44">IF(Y15="-","-",AVERAGE(Y15,Y27,Y39,Y51,Y63,Y75,Y87,Y99,Y111,Y123,Y135,Y147,Y159,Y171))</f>
        <v>1376.8009245311077</v>
      </c>
      <c r="Z183" s="35" t="str">
        <f t="shared" si="44"/>
        <v>-</v>
      </c>
      <c r="AA183" s="35" t="str">
        <f t="shared" si="44"/>
        <v>-</v>
      </c>
      <c r="AB183" s="35" t="str">
        <f t="shared" si="44"/>
        <v>-</v>
      </c>
      <c r="AC183" s="35" t="str">
        <f t="shared" si="44"/>
        <v>-</v>
      </c>
      <c r="AD183" s="25"/>
    </row>
    <row r="184" spans="1:30" s="26" customFormat="1" ht="11.25" x14ac:dyDescent="0.15">
      <c r="A184" s="207"/>
      <c r="B184" s="123" t="s">
        <v>244</v>
      </c>
      <c r="C184" s="123" t="s">
        <v>181</v>
      </c>
      <c r="D184" s="121" t="s">
        <v>136</v>
      </c>
      <c r="E184" s="75"/>
      <c r="F184" s="27"/>
      <c r="G184" s="35" t="str">
        <f t="shared" si="42"/>
        <v>-</v>
      </c>
      <c r="H184" s="35" t="str">
        <f t="shared" si="42"/>
        <v>-</v>
      </c>
      <c r="I184" s="35" t="str">
        <f t="shared" si="42"/>
        <v>-</v>
      </c>
      <c r="J184" s="35" t="str">
        <f t="shared" si="42"/>
        <v>-</v>
      </c>
      <c r="K184" s="35" t="str">
        <f t="shared" si="42"/>
        <v>-</v>
      </c>
      <c r="L184" s="35" t="str">
        <f t="shared" si="42"/>
        <v>-</v>
      </c>
      <c r="M184" s="35" t="str">
        <f t="shared" si="42"/>
        <v>-</v>
      </c>
      <c r="N184" s="35" t="str">
        <f t="shared" si="42"/>
        <v>-</v>
      </c>
      <c r="O184" s="27"/>
      <c r="P184" s="35" t="str">
        <f t="shared" ref="P184:W185" si="45">IF(P16="-","-",AVERAGE(P16,P28,P40,P52,P64,P76,P88,P100,P112,P124,P136,P148,P160,P172))</f>
        <v>-</v>
      </c>
      <c r="Q184" s="35" t="str">
        <f t="shared" si="45"/>
        <v>-</v>
      </c>
      <c r="R184" s="35" t="str">
        <f t="shared" si="45"/>
        <v>-</v>
      </c>
      <c r="S184" s="35" t="str">
        <f t="shared" si="45"/>
        <v>-</v>
      </c>
      <c r="T184" s="35" t="str">
        <f t="shared" si="45"/>
        <v>-</v>
      </c>
      <c r="U184" s="35" t="str">
        <f t="shared" si="45"/>
        <v>-</v>
      </c>
      <c r="V184" s="35" t="str">
        <f t="shared" si="45"/>
        <v>-</v>
      </c>
      <c r="W184" s="35" t="str">
        <f t="shared" si="45"/>
        <v>-</v>
      </c>
      <c r="X184" s="27"/>
      <c r="Y184" s="35" t="str">
        <f t="shared" ref="Y184:AC184" si="46">IF(Y16="-","-",AVERAGE(Y16,Y28,Y40,Y52,Y64,Y76,Y88,Y100,Y112,Y124,Y136,Y148,Y160,Y172))</f>
        <v>-</v>
      </c>
      <c r="Z184" s="35" t="str">
        <f t="shared" si="46"/>
        <v>-</v>
      </c>
      <c r="AA184" s="35" t="str">
        <f t="shared" si="46"/>
        <v>-</v>
      </c>
      <c r="AB184" s="35" t="str">
        <f t="shared" si="46"/>
        <v>-</v>
      </c>
      <c r="AC184" s="35" t="str">
        <f t="shared" si="46"/>
        <v>-</v>
      </c>
      <c r="AD184" s="25"/>
    </row>
    <row r="185" spans="1:30" s="26" customFormat="1" ht="11.25" x14ac:dyDescent="0.1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10.705717509101307</v>
      </c>
      <c r="U185" s="35">
        <f t="shared" si="42"/>
        <v>13.71215092385904</v>
      </c>
      <c r="V185" s="35">
        <f t="shared" si="42"/>
        <v>4.43</v>
      </c>
      <c r="W185" s="35" t="str">
        <f t="shared" si="45"/>
        <v>-</v>
      </c>
      <c r="X185" s="27"/>
      <c r="Y185" s="35">
        <f t="shared" ref="Y185:AC185" si="47">IF(Y17="-","-",AVERAGE(Y17,Y29,Y41,Y53,Y65,Y77,Y89,Y101,Y113,Y125,Y137,Y149,Y161,Y173))</f>
        <v>26.67954491790935</v>
      </c>
      <c r="Z185" s="35" t="str">
        <f t="shared" si="47"/>
        <v>-</v>
      </c>
      <c r="AA185" s="35" t="str">
        <f t="shared" si="47"/>
        <v>-</v>
      </c>
      <c r="AB185" s="35" t="str">
        <f t="shared" si="47"/>
        <v>-</v>
      </c>
      <c r="AC185" s="35" t="str">
        <f t="shared" si="47"/>
        <v>-</v>
      </c>
      <c r="AD185" s="25"/>
    </row>
    <row r="186" spans="1:30" s="26" customFormat="1" ht="11.25" x14ac:dyDescent="0.15">
      <c r="A186" s="207"/>
      <c r="B186" s="123" t="s">
        <v>246</v>
      </c>
      <c r="C186" s="123" t="s">
        <v>183</v>
      </c>
      <c r="D186" s="121" t="s">
        <v>136</v>
      </c>
      <c r="E186" s="75"/>
      <c r="F186" s="27"/>
      <c r="G186" s="35">
        <f t="shared" ref="G186:N194" si="48">IF(G18="-","-",AVERAGE(G18,G30,G42,G54,G66,G78,G90,G102,G114,G126,G138,G150,G162,G174))</f>
        <v>21.92626910640212</v>
      </c>
      <c r="H186" s="35">
        <f t="shared" si="48"/>
        <v>21.92626910640212</v>
      </c>
      <c r="I186" s="35">
        <f t="shared" si="48"/>
        <v>22.64764819235609</v>
      </c>
      <c r="J186" s="35">
        <f t="shared" si="48"/>
        <v>22.505107470829557</v>
      </c>
      <c r="K186" s="35">
        <f t="shared" si="48"/>
        <v>19.106297226763822</v>
      </c>
      <c r="L186" s="35">
        <f t="shared" si="48"/>
        <v>19.106297226763822</v>
      </c>
      <c r="M186" s="35">
        <f t="shared" si="48"/>
        <v>20.852393125569616</v>
      </c>
      <c r="N186" s="35">
        <f t="shared" si="48"/>
        <v>20.849370287873601</v>
      </c>
      <c r="O186" s="27"/>
      <c r="P186" s="35">
        <f t="shared" ref="P186:W186" si="49">IF(P18="-","-",AVERAGE(P18,P30,P42,P54,P66,P78,P90,P102,P114,P126,P138,P150,P162,P174))</f>
        <v>20.849370287873601</v>
      </c>
      <c r="Q186" s="35">
        <f t="shared" si="49"/>
        <v>21.50319340120604</v>
      </c>
      <c r="R186" s="35">
        <f t="shared" si="49"/>
        <v>21.819481548965165</v>
      </c>
      <c r="S186" s="35">
        <f t="shared" si="49"/>
        <v>25.256715910577434</v>
      </c>
      <c r="T186" s="35">
        <f t="shared" si="49"/>
        <v>24.167303215101221</v>
      </c>
      <c r="U186" s="35">
        <f t="shared" si="49"/>
        <v>23.962512789411697</v>
      </c>
      <c r="V186" s="35">
        <f t="shared" si="49"/>
        <v>23.858648398084732</v>
      </c>
      <c r="W186" s="35">
        <f t="shared" si="49"/>
        <v>33.366817904048837</v>
      </c>
      <c r="X186" s="27"/>
      <c r="Y186" s="35">
        <f t="shared" ref="Y186:AC186" si="50">IF(Y18="-","-",AVERAGE(Y18,Y30,Y42,Y54,Y66,Y78,Y90,Y102,Y114,Y126,Y138,Y150,Y162,Y174))</f>
        <v>33.475871166766694</v>
      </c>
      <c r="Z186" s="35" t="str">
        <f t="shared" si="50"/>
        <v>-</v>
      </c>
      <c r="AA186" s="35" t="str">
        <f t="shared" si="50"/>
        <v>-</v>
      </c>
      <c r="AB186" s="35" t="str">
        <f t="shared" si="50"/>
        <v>-</v>
      </c>
      <c r="AC186" s="35" t="str">
        <f t="shared" si="50"/>
        <v>-</v>
      </c>
      <c r="AD186" s="25"/>
    </row>
    <row r="187" spans="1:30" s="26" customFormat="1" ht="11.25" x14ac:dyDescent="0.15">
      <c r="A187" s="207"/>
      <c r="B187" s="123" t="s">
        <v>247</v>
      </c>
      <c r="C187" s="123" t="s">
        <v>184</v>
      </c>
      <c r="D187" s="121" t="s">
        <v>136</v>
      </c>
      <c r="E187" s="75"/>
      <c r="F187" s="27"/>
      <c r="G187" s="35">
        <f t="shared" si="48"/>
        <v>121.99571420662426</v>
      </c>
      <c r="H187" s="35">
        <f t="shared" si="48"/>
        <v>121.87571420785873</v>
      </c>
      <c r="I187" s="35">
        <f t="shared" si="48"/>
        <v>124.5194448789774</v>
      </c>
      <c r="J187" s="35">
        <f t="shared" si="48"/>
        <v>124.17144488255728</v>
      </c>
      <c r="K187" s="35">
        <f t="shared" si="48"/>
        <v>122.43954491549439</v>
      </c>
      <c r="L187" s="35">
        <f t="shared" si="48"/>
        <v>122.46354491524748</v>
      </c>
      <c r="M187" s="35">
        <f t="shared" si="48"/>
        <v>126.26991866834115</v>
      </c>
      <c r="N187" s="35">
        <f t="shared" si="48"/>
        <v>126.34191866760045</v>
      </c>
      <c r="O187" s="27"/>
      <c r="P187" s="35">
        <f t="shared" ref="P187:W187" si="51">IF(P19="-","-",AVERAGE(P19,P31,P43,P55,P67,P79,P91,P103,P115,P127,P139,P151,P163,P175))</f>
        <v>126.34191866760045</v>
      </c>
      <c r="Q187" s="35">
        <f t="shared" si="51"/>
        <v>131.74472031618731</v>
      </c>
      <c r="R187" s="35">
        <f t="shared" si="51"/>
        <v>131.30072032075481</v>
      </c>
      <c r="S187" s="35">
        <f t="shared" si="51"/>
        <v>132.24553140529321</v>
      </c>
      <c r="T187" s="35">
        <f t="shared" si="51"/>
        <v>129.58153143269809</v>
      </c>
      <c r="U187" s="35">
        <f t="shared" si="51"/>
        <v>123.6783856835283</v>
      </c>
      <c r="V187" s="35">
        <f t="shared" si="51"/>
        <v>123.24638568797238</v>
      </c>
      <c r="W187" s="35">
        <f t="shared" si="51"/>
        <v>176.88696739639255</v>
      </c>
      <c r="X187" s="27"/>
      <c r="Y187" s="35">
        <f t="shared" ref="Y187:AC187" si="52">IF(Y19="-","-",AVERAGE(Y19,Y31,Y43,Y55,Y67,Y79,Y91,Y103,Y115,Y127,Y139,Y151,Y163,Y175))</f>
        <v>172.44542104951498</v>
      </c>
      <c r="Z187" s="35" t="str">
        <f t="shared" si="52"/>
        <v>-</v>
      </c>
      <c r="AA187" s="35" t="str">
        <f t="shared" si="52"/>
        <v>-</v>
      </c>
      <c r="AB187" s="35" t="str">
        <f t="shared" si="52"/>
        <v>-</v>
      </c>
      <c r="AC187" s="35" t="str">
        <f t="shared" si="52"/>
        <v>-</v>
      </c>
      <c r="AD187" s="25"/>
    </row>
    <row r="188" spans="1:30" s="26" customFormat="1" ht="11.25" x14ac:dyDescent="0.15">
      <c r="A188" s="207"/>
      <c r="B188" s="123" t="s">
        <v>248</v>
      </c>
      <c r="C188" s="123" t="s">
        <v>185</v>
      </c>
      <c r="D188" s="121" t="s">
        <v>136</v>
      </c>
      <c r="E188" s="75"/>
      <c r="F188" s="27"/>
      <c r="G188" s="35">
        <f t="shared" si="48"/>
        <v>87.194616340508816</v>
      </c>
      <c r="H188" s="35">
        <f t="shared" si="48"/>
        <v>87.369180136986316</v>
      </c>
      <c r="I188" s="35">
        <f t="shared" si="48"/>
        <v>87.631025831702559</v>
      </c>
      <c r="J188" s="35">
        <f t="shared" si="48"/>
        <v>88.15471722113503</v>
      </c>
      <c r="K188" s="35">
        <f t="shared" si="48"/>
        <v>89.202099999999987</v>
      </c>
      <c r="L188" s="35">
        <f t="shared" si="48"/>
        <v>90.336764677103716</v>
      </c>
      <c r="M188" s="35">
        <f t="shared" si="48"/>
        <v>91.64599315068493</v>
      </c>
      <c r="N188" s="35">
        <f t="shared" si="48"/>
        <v>92.431530234833659</v>
      </c>
      <c r="O188" s="27"/>
      <c r="P188" s="35">
        <f t="shared" ref="P188:W188" si="53">IF(P20="-","-",AVERAGE(P20,P32,P44,P56,P68,P80,P92,P104,P116,P128,P140,P152,P164,P176))</f>
        <v>92.431530234833659</v>
      </c>
      <c r="Q188" s="35">
        <f t="shared" si="53"/>
        <v>93.478913013698644</v>
      </c>
      <c r="R188" s="35">
        <f t="shared" si="53"/>
        <v>94.177168199608587</v>
      </c>
      <c r="S188" s="35">
        <f t="shared" si="53"/>
        <v>94.700859589041102</v>
      </c>
      <c r="T188" s="35">
        <f t="shared" si="53"/>
        <v>94.96270528375733</v>
      </c>
      <c r="U188" s="35">
        <f t="shared" si="53"/>
        <v>95.486396673189816</v>
      </c>
      <c r="V188" s="35">
        <f t="shared" si="53"/>
        <v>97.232034637964787</v>
      </c>
      <c r="W188" s="35">
        <f t="shared" si="53"/>
        <v>100.11233727984344</v>
      </c>
      <c r="X188" s="27"/>
      <c r="Y188" s="35">
        <f t="shared" ref="Y188:AC188" si="54">IF(Y20="-","-",AVERAGE(Y20,Y32,Y44,Y56,Y68,Y80,Y92,Y104,Y116,Y128,Y140,Y152,Y164,Y176))</f>
        <v>105.1746873776908</v>
      </c>
      <c r="Z188" s="35" t="str">
        <f t="shared" si="54"/>
        <v>-</v>
      </c>
      <c r="AA188" s="35" t="str">
        <f t="shared" si="54"/>
        <v>-</v>
      </c>
      <c r="AB188" s="35" t="str">
        <f t="shared" si="54"/>
        <v>-</v>
      </c>
      <c r="AC188" s="35" t="str">
        <f t="shared" si="54"/>
        <v>-</v>
      </c>
      <c r="AD188" s="25"/>
    </row>
    <row r="189" spans="1:30" s="26" customFormat="1" ht="11.25" x14ac:dyDescent="0.15">
      <c r="A189" s="207"/>
      <c r="B189" s="123" t="s">
        <v>248</v>
      </c>
      <c r="C189" s="123" t="s">
        <v>186</v>
      </c>
      <c r="D189" s="121" t="s">
        <v>136</v>
      </c>
      <c r="E189" s="75"/>
      <c r="F189" s="27"/>
      <c r="G189" s="35" t="str">
        <f t="shared" si="48"/>
        <v>-</v>
      </c>
      <c r="H189" s="35" t="str">
        <f t="shared" si="48"/>
        <v>-</v>
      </c>
      <c r="I189" s="35" t="str">
        <f t="shared" si="48"/>
        <v>-</v>
      </c>
      <c r="J189" s="35" t="str">
        <f t="shared" si="48"/>
        <v>-</v>
      </c>
      <c r="K189" s="35">
        <f t="shared" si="48"/>
        <v>0</v>
      </c>
      <c r="L189" s="35">
        <f t="shared" si="48"/>
        <v>-0.14839729644435984</v>
      </c>
      <c r="M189" s="35">
        <f t="shared" si="48"/>
        <v>1.899695256253338</v>
      </c>
      <c r="N189" s="35">
        <f t="shared" si="48"/>
        <v>12.665365920990933</v>
      </c>
      <c r="O189" s="27"/>
      <c r="P189" s="35">
        <f t="shared" ref="P189:W189" si="55">IF(P21="-","-",AVERAGE(P21,P33,P45,P57,P69,P81,P93,P105,P117,P129,P141,P153,P165,P177))</f>
        <v>12.665365920990933</v>
      </c>
      <c r="Q189" s="35">
        <f t="shared" si="55"/>
        <v>14.640709693750987</v>
      </c>
      <c r="R189" s="35">
        <f t="shared" si="55"/>
        <v>14.927787132222536</v>
      </c>
      <c r="S189" s="35">
        <f t="shared" si="55"/>
        <v>17.170757060355502</v>
      </c>
      <c r="T189" s="35">
        <f t="shared" si="55"/>
        <v>11.164989866554466</v>
      </c>
      <c r="U189" s="35">
        <f t="shared" si="55"/>
        <v>10.900121345430581</v>
      </c>
      <c r="V189" s="35">
        <f t="shared" si="55"/>
        <v>7.9767627265742549</v>
      </c>
      <c r="W189" s="35">
        <f t="shared" si="55"/>
        <v>3.3826300925037529</v>
      </c>
      <c r="X189" s="27"/>
      <c r="Y189" s="35">
        <f t="shared" ref="Y189:AC189" si="56">IF(Y21="-","-",AVERAGE(Y21,Y33,Y45,Y57,Y69,Y81,Y93,Y105,Y117,Y129,Y141,Y153,Y165,Y177))</f>
        <v>3.4563122415280962</v>
      </c>
      <c r="Z189" s="35" t="str">
        <f t="shared" si="56"/>
        <v>-</v>
      </c>
      <c r="AA189" s="35" t="str">
        <f t="shared" si="56"/>
        <v>-</v>
      </c>
      <c r="AB189" s="35" t="str">
        <f t="shared" si="56"/>
        <v>-</v>
      </c>
      <c r="AC189" s="35" t="str">
        <f t="shared" si="56"/>
        <v>-</v>
      </c>
      <c r="AD189" s="25"/>
    </row>
    <row r="190" spans="1:30" s="26" customFormat="1" ht="11.25" x14ac:dyDescent="0.15">
      <c r="A190" s="207"/>
      <c r="B190" s="123" t="s">
        <v>248</v>
      </c>
      <c r="C190" s="123" t="s">
        <v>187</v>
      </c>
      <c r="D190" s="121" t="s">
        <v>136</v>
      </c>
      <c r="E190" s="75"/>
      <c r="F190" s="27"/>
      <c r="G190" s="35">
        <f t="shared" si="48"/>
        <v>3.1142016634050882</v>
      </c>
      <c r="H190" s="35">
        <f t="shared" si="48"/>
        <v>3.1204363013698635</v>
      </c>
      <c r="I190" s="35">
        <f t="shared" si="48"/>
        <v>3.1297882583170269</v>
      </c>
      <c r="J190" s="35">
        <f t="shared" si="48"/>
        <v>3.1484921722113506</v>
      </c>
      <c r="K190" s="35">
        <f t="shared" si="48"/>
        <v>3.1859000000000006</v>
      </c>
      <c r="L190" s="35">
        <f t="shared" si="48"/>
        <v>3.2264251467710374</v>
      </c>
      <c r="M190" s="35">
        <f t="shared" si="48"/>
        <v>3.2731849315068478</v>
      </c>
      <c r="N190" s="35">
        <f t="shared" si="48"/>
        <v>3.3012408023483384</v>
      </c>
      <c r="O190" s="27"/>
      <c r="P190" s="35">
        <f t="shared" ref="P190:W190" si="57">IF(P22="-","-",AVERAGE(P22,P34,P46,P58,P70,P82,P94,P106,P118,P130,P142,P154,P166,P178))</f>
        <v>3.3012408023483384</v>
      </c>
      <c r="Q190" s="35">
        <f t="shared" si="57"/>
        <v>3.3386486301369867</v>
      </c>
      <c r="R190" s="35">
        <f t="shared" si="57"/>
        <v>3.3635871819960861</v>
      </c>
      <c r="S190" s="35">
        <f t="shared" si="57"/>
        <v>3.3822910958904111</v>
      </c>
      <c r="T190" s="35">
        <f t="shared" si="57"/>
        <v>3.3916430528375732</v>
      </c>
      <c r="U190" s="35">
        <f t="shared" si="57"/>
        <v>3.4103469667319</v>
      </c>
      <c r="V190" s="35">
        <f t="shared" si="57"/>
        <v>3.4726933463796494</v>
      </c>
      <c r="W190" s="35">
        <f t="shared" si="57"/>
        <v>3.5755648727984357</v>
      </c>
      <c r="X190" s="27"/>
      <c r="Y190" s="35">
        <f t="shared" ref="Y190:AC190" si="58">IF(Y22="-","-",AVERAGE(Y22,Y34,Y46,Y58,Y70,Y82,Y94,Y106,Y118,Y130,Y142,Y154,Y166,Y178))</f>
        <v>3.7563693737769079</v>
      </c>
      <c r="Z190" s="35" t="str">
        <f t="shared" si="58"/>
        <v>-</v>
      </c>
      <c r="AA190" s="35" t="str">
        <f t="shared" si="58"/>
        <v>-</v>
      </c>
      <c r="AB190" s="35" t="str">
        <f t="shared" si="58"/>
        <v>-</v>
      </c>
      <c r="AC190" s="35" t="str">
        <f t="shared" si="58"/>
        <v>-</v>
      </c>
      <c r="AD190" s="25"/>
    </row>
    <row r="191" spans="1:30" s="26" customFormat="1" ht="11.25" x14ac:dyDescent="0.15">
      <c r="A191" s="207"/>
      <c r="B191" s="123" t="s">
        <v>248</v>
      </c>
      <c r="C191" s="123" t="s">
        <v>188</v>
      </c>
      <c r="D191" s="121" t="s">
        <v>136</v>
      </c>
      <c r="E191" s="75"/>
      <c r="F191" s="27"/>
      <c r="G191" s="35">
        <f t="shared" si="48"/>
        <v>2.002442389567368</v>
      </c>
      <c r="H191" s="35">
        <f t="shared" si="48"/>
        <v>1.8390047108709067</v>
      </c>
      <c r="I191" s="35">
        <f t="shared" si="48"/>
        <v>1.6934814716640536</v>
      </c>
      <c r="J191" s="35">
        <f t="shared" si="48"/>
        <v>1.633743749690648</v>
      </c>
      <c r="K191" s="35">
        <f t="shared" si="48"/>
        <v>1.7842439907582377</v>
      </c>
      <c r="L191" s="35">
        <f t="shared" si="48"/>
        <v>1.7814332963762427</v>
      </c>
      <c r="M191" s="35">
        <f t="shared" si="48"/>
        <v>1.8873711308305108</v>
      </c>
      <c r="N191" s="35">
        <f t="shared" si="48"/>
        <v>2.0495052454352201</v>
      </c>
      <c r="O191" s="27"/>
      <c r="P191" s="35">
        <f t="shared" ref="P191:W191" si="59">IF(P23="-","-",AVERAGE(P23,P35,P47,P59,P71,P83,P95,P107,P119,P131,P143,P155,P167,P179))</f>
        <v>2.0495052454352201</v>
      </c>
      <c r="Q191" s="35">
        <f t="shared" si="59"/>
        <v>2.2434340631167253</v>
      </c>
      <c r="R191" s="35">
        <f t="shared" si="59"/>
        <v>2.0385763250284135</v>
      </c>
      <c r="S191" s="35">
        <f t="shared" si="59"/>
        <v>1.9669941274963798</v>
      </c>
      <c r="T191" s="35">
        <f t="shared" si="59"/>
        <v>1.7189701426153232</v>
      </c>
      <c r="U191" s="35">
        <f t="shared" si="59"/>
        <v>1.8806375612627597</v>
      </c>
      <c r="V191" s="35">
        <f t="shared" si="59"/>
        <v>2.2050045930482152</v>
      </c>
      <c r="W191" s="35">
        <f t="shared" si="59"/>
        <v>3.7238104423019807</v>
      </c>
      <c r="X191" s="27"/>
      <c r="Y191" s="35">
        <f t="shared" ref="Y191:AC191" si="60">IF(Y23="-","-",AVERAGE(Y23,Y35,Y47,Y59,Y71,Y83,Y95,Y107,Y119,Y131,Y143,Y155,Y167,Y179))</f>
        <v>7.1040654679114805</v>
      </c>
      <c r="Z191" s="35" t="str">
        <f t="shared" si="60"/>
        <v>-</v>
      </c>
      <c r="AA191" s="35" t="str">
        <f t="shared" si="60"/>
        <v>-</v>
      </c>
      <c r="AB191" s="35" t="str">
        <f t="shared" si="60"/>
        <v>-</v>
      </c>
      <c r="AC191" s="35" t="str">
        <f t="shared" si="60"/>
        <v>-</v>
      </c>
      <c r="AD191" s="25"/>
    </row>
    <row r="192" spans="1:30" s="26" customFormat="1" ht="11.25" x14ac:dyDescent="0.15">
      <c r="A192" s="207"/>
      <c r="B192" s="123" t="s">
        <v>189</v>
      </c>
      <c r="C192" s="123" t="s">
        <v>250</v>
      </c>
      <c r="D192" s="121" t="s">
        <v>136</v>
      </c>
      <c r="E192" s="75"/>
      <c r="F192" s="27"/>
      <c r="G192" s="35">
        <f t="shared" si="48"/>
        <v>9.4783746641076423</v>
      </c>
      <c r="H192" s="35">
        <f t="shared" si="48"/>
        <v>8.7098013072488332</v>
      </c>
      <c r="I192" s="35">
        <f t="shared" si="48"/>
        <v>8.0255450550442742</v>
      </c>
      <c r="J192" s="35">
        <f t="shared" si="48"/>
        <v>7.744943734454738</v>
      </c>
      <c r="K192" s="35">
        <f t="shared" si="48"/>
        <v>8.4535138922242634</v>
      </c>
      <c r="L192" s="35">
        <f t="shared" si="48"/>
        <v>8.4410792843619618</v>
      </c>
      <c r="M192" s="35">
        <f t="shared" si="48"/>
        <v>8.9402408377053924</v>
      </c>
      <c r="N192" s="35">
        <f t="shared" si="48"/>
        <v>9.7033472986891045</v>
      </c>
      <c r="O192" s="27"/>
      <c r="P192" s="35">
        <f t="shared" ref="P192:W192" si="61">IF(P24="-","-",AVERAGE(P24,P36,P48,P60,P72,P84,P96,P108,P120,P132,P144,P156,P168,P180))</f>
        <v>9.7033472986891045</v>
      </c>
      <c r="Q192" s="35">
        <f t="shared" si="61"/>
        <v>10.616174463079298</v>
      </c>
      <c r="R192" s="35">
        <f t="shared" si="61"/>
        <v>9.6531529874836934</v>
      </c>
      <c r="S192" s="35">
        <f t="shared" si="61"/>
        <v>9.3168437134858504</v>
      </c>
      <c r="T192" s="35">
        <f t="shared" si="61"/>
        <v>8.1504971622156237</v>
      </c>
      <c r="U192" s="35">
        <f t="shared" si="61"/>
        <v>8.9112274900400443</v>
      </c>
      <c r="V192" s="35">
        <f t="shared" si="61"/>
        <v>10.438025861225984</v>
      </c>
      <c r="W192" s="35">
        <f t="shared" si="61"/>
        <v>17.583396222869435</v>
      </c>
      <c r="X192" s="27"/>
      <c r="Y192" s="35">
        <f t="shared" ref="Y192:AC192" si="62">IF(Y24="-","-",AVERAGE(Y24,Y36,Y48,Y60,Y72,Y84,Y96,Y108,Y120,Y132,Y144,Y156,Y168,Y180))</f>
        <v>33.485203422572354</v>
      </c>
      <c r="Z192" s="35" t="str">
        <f t="shared" si="62"/>
        <v>-</v>
      </c>
      <c r="AA192" s="35" t="str">
        <f t="shared" si="62"/>
        <v>-</v>
      </c>
      <c r="AB192" s="35" t="str">
        <f t="shared" si="62"/>
        <v>-</v>
      </c>
      <c r="AC192" s="35" t="str">
        <f t="shared" si="62"/>
        <v>-</v>
      </c>
      <c r="AD192" s="25"/>
    </row>
    <row r="193" spans="1:30" s="26" customFormat="1" ht="11.25" x14ac:dyDescent="0.15">
      <c r="A193" s="207"/>
      <c r="B193" s="123" t="s">
        <v>251</v>
      </c>
      <c r="C193" s="123" t="s">
        <v>252</v>
      </c>
      <c r="D193" s="121" t="s">
        <v>136</v>
      </c>
      <c r="E193" s="75"/>
      <c r="F193" s="27"/>
      <c r="G193" s="35">
        <f t="shared" si="48"/>
        <v>5.5176937028649915</v>
      </c>
      <c r="H193" s="35">
        <f t="shared" si="48"/>
        <v>4.9272044191720976</v>
      </c>
      <c r="I193" s="35">
        <f t="shared" si="48"/>
        <v>4.361224313653798</v>
      </c>
      <c r="J193" s="35">
        <f t="shared" si="48"/>
        <v>4.1500940006637723</v>
      </c>
      <c r="K193" s="35">
        <f t="shared" si="48"/>
        <v>4.7214597688617959</v>
      </c>
      <c r="L193" s="35">
        <f t="shared" si="48"/>
        <v>4.7115265417857444</v>
      </c>
      <c r="M193" s="35">
        <f t="shared" si="48"/>
        <v>5.0404406491309732</v>
      </c>
      <c r="N193" s="35">
        <f t="shared" si="48"/>
        <v>5.6274200276878918</v>
      </c>
      <c r="O193" s="27"/>
      <c r="P193" s="35">
        <f t="shared" ref="P193:W193" si="63">IF(P25="-","-",AVERAGE(P25,P37,P49,P61,P73,P85,P97,P109,P121,P133,P145,P157,P169,P181))</f>
        <v>5.6274200276878918</v>
      </c>
      <c r="Q193" s="35">
        <f t="shared" si="63"/>
        <v>6.2517227136726987</v>
      </c>
      <c r="R193" s="35">
        <f t="shared" si="63"/>
        <v>5.5161395491678329</v>
      </c>
      <c r="S193" s="35">
        <f t="shared" si="63"/>
        <v>5.2431538307753334</v>
      </c>
      <c r="T193" s="35">
        <f t="shared" si="63"/>
        <v>4.3833957278653894</v>
      </c>
      <c r="U193" s="35">
        <f t="shared" si="63"/>
        <v>5.0560262178926649</v>
      </c>
      <c r="V193" s="35">
        <f t="shared" si="63"/>
        <v>6.2388693255759469</v>
      </c>
      <c r="W193" s="35">
        <f t="shared" si="63"/>
        <v>10.959587266319131</v>
      </c>
      <c r="X193" s="27"/>
      <c r="Y193" s="35">
        <f t="shared" ref="Y193:AC193" si="64">IF(Y25="-","-",AVERAGE(Y25,Y37,Y49,Y61,Y73,Y85,Y97,Y109,Y121,Y133,Y145,Y157,Y169,Y181))</f>
        <v>23.27820873820772</v>
      </c>
      <c r="Z193" s="35" t="str">
        <f t="shared" si="64"/>
        <v>-</v>
      </c>
      <c r="AA193" s="35" t="str">
        <f t="shared" si="64"/>
        <v>-</v>
      </c>
      <c r="AB193" s="35" t="str">
        <f t="shared" si="64"/>
        <v>-</v>
      </c>
      <c r="AC193" s="35" t="str">
        <f t="shared" si="64"/>
        <v>-</v>
      </c>
      <c r="AD193" s="25"/>
    </row>
    <row r="194" spans="1:30" s="26" customFormat="1" ht="11.25" x14ac:dyDescent="0.15">
      <c r="A194" s="207"/>
      <c r="B194" s="123" t="s">
        <v>253</v>
      </c>
      <c r="C194" s="123" t="str">
        <f>B194&amp;"_"&amp;D194</f>
        <v>Total_GB average</v>
      </c>
      <c r="D194" s="116" t="s">
        <v>136</v>
      </c>
      <c r="E194" s="75"/>
      <c r="F194" s="27"/>
      <c r="G194" s="35">
        <f t="shared" si="48"/>
        <v>504.37931207348026</v>
      </c>
      <c r="H194" s="35">
        <f t="shared" si="48"/>
        <v>463.33761018990879</v>
      </c>
      <c r="I194" s="35">
        <f t="shared" si="48"/>
        <v>426.75815800171512</v>
      </c>
      <c r="J194" s="35">
        <f t="shared" si="48"/>
        <v>411.77854323154236</v>
      </c>
      <c r="K194" s="35">
        <f t="shared" si="48"/>
        <v>449.64305979410256</v>
      </c>
      <c r="L194" s="35">
        <f t="shared" si="48"/>
        <v>448.97867379196566</v>
      </c>
      <c r="M194" s="35">
        <f t="shared" si="48"/>
        <v>475.57923775002274</v>
      </c>
      <c r="N194" s="35">
        <f t="shared" si="48"/>
        <v>516.32969848545929</v>
      </c>
      <c r="O194" s="27"/>
      <c r="P194" s="35">
        <f t="shared" ref="P194:W194" si="65">IF(P26="-","-",AVERAGE(P26,P38,P50,P62,P74,P86,P98,P110,P122,P134,P146,P158,P170,P182))</f>
        <v>516.32969848545929</v>
      </c>
      <c r="Q194" s="35">
        <f t="shared" si="65"/>
        <v>564.99751629484865</v>
      </c>
      <c r="R194" s="35">
        <f t="shared" si="65"/>
        <v>513.57661324522712</v>
      </c>
      <c r="S194" s="35">
        <f t="shared" si="65"/>
        <v>495.60314673291526</v>
      </c>
      <c r="T194" s="35">
        <f t="shared" si="65"/>
        <v>433.35675339274633</v>
      </c>
      <c r="U194" s="35">
        <f t="shared" si="65"/>
        <v>474.06780565134676</v>
      </c>
      <c r="V194" s="35">
        <f t="shared" si="65"/>
        <v>555.60842457682611</v>
      </c>
      <c r="W194" s="35">
        <f t="shared" si="65"/>
        <v>936.40111147707739</v>
      </c>
      <c r="X194" s="27"/>
      <c r="Y194" s="35">
        <f t="shared" ref="Y194:AC194" si="66">IF(Y26="-","-",AVERAGE(Y26,Y38,Y50,Y62,Y74,Y86,Y98,Y110,Y122,Y134,Y146,Y158,Y170,Y182))</f>
        <v>1785.6566082869861</v>
      </c>
      <c r="Z194" s="35" t="str">
        <f t="shared" si="66"/>
        <v>-</v>
      </c>
      <c r="AA194" s="35" t="str">
        <f t="shared" si="66"/>
        <v>-</v>
      </c>
      <c r="AB194" s="35" t="str">
        <f t="shared" si="66"/>
        <v>-</v>
      </c>
      <c r="AC194" s="35" t="str">
        <f t="shared" si="66"/>
        <v>-</v>
      </c>
      <c r="AD194" s="25"/>
    </row>
    <row r="195" spans="1:30" x14ac:dyDescent="0.2"/>
    <row r="196" spans="1:30" x14ac:dyDescent="0.2"/>
    <row r="197" spans="1:30" x14ac:dyDescent="0.2"/>
    <row r="198" spans="1:30" x14ac:dyDescent="0.2"/>
    <row r="199" spans="1:30" x14ac:dyDescent="0.2"/>
    <row r="200" spans="1:30" x14ac:dyDescent="0.2"/>
    <row r="201" spans="1:30" x14ac:dyDescent="0.2"/>
    <row r="202" spans="1:30" x14ac:dyDescent="0.2"/>
    <row r="203" spans="1:30" x14ac:dyDescent="0.2"/>
    <row r="204" spans="1:30" x14ac:dyDescent="0.2"/>
    <row r="205" spans="1:30" x14ac:dyDescent="0.2"/>
    <row r="206" spans="1:30" x14ac:dyDescent="0.2"/>
    <row r="207" spans="1:30" x14ac:dyDescent="0.2"/>
    <row r="208" spans="1:3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sheetData>
  <sortState xmlns:xlrd2="http://schemas.microsoft.com/office/spreadsheetml/2017/richdata2" ref="A15:AE182">
    <sortCondition ref="A15:A182"/>
  </sortState>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sisl xmlns:xsd="http://www.w3.org/2001/XMLSchema" xmlns:xsi="http://www.w3.org/2001/XMLSchema-instance" xmlns="http://www.boldonjames.com/2008/01/sie/internal/label" sislVersion="0" policy="973096ae-7329-4b3b-9368-47aeba6959e1" origin="userSelected"/>
</file>

<file path=customXml/item2.xml><?xml version="1.0" encoding="utf-8"?>
<ct:contentTypeSchema xmlns:ct="http://schemas.microsoft.com/office/2006/metadata/contentType" xmlns:ma="http://schemas.microsoft.com/office/2006/metadata/properties/metaAttributes" ct:_="" ma:_="" ma:contentTypeName="Tariff_CT" ma:contentTypeID="0x0101006EEC18B0704C8046A47AF6EC5E8E5CAB0048E4E180B714C540B89EC690F6696B3E" ma:contentTypeVersion="14" ma:contentTypeDescription="" ma:contentTypeScope="" ma:versionID="11d04461f301ceda171d4d4923a79c6b">
  <xsd:schema xmlns:xsd="http://www.w3.org/2001/XMLSchema" xmlns:xs="http://www.w3.org/2001/XMLSchema" xmlns:p="http://schemas.microsoft.com/office/2006/metadata/properties" xmlns:ns2="2093c7c7-efcb-4260-b1c3-5ef81253e418" xmlns:ns3="631298fc-6a88-4548-b7d9-3b164918c4a3" xmlns:ns4="b14ea4d7-bede-421e-a538-c782e68c0173" targetNamespace="http://schemas.microsoft.com/office/2006/metadata/properties" ma:root="true" ma:fieldsID="5686a575db8d5102287f2940fdf10df0" ns2:_="" ns3:_="" ns4:_="">
    <xsd:import namespace="2093c7c7-efcb-4260-b1c3-5ef81253e418"/>
    <xsd:import namespace="631298fc-6a88-4548-b7d9-3b164918c4a3"/>
    <xsd:import namespace="b14ea4d7-bede-421e-a538-c782e68c0173"/>
    <xsd:element name="properties">
      <xsd:complexType>
        <xsd:sequence>
          <xsd:element name="documentManagement">
            <xsd:complexType>
              <xsd:all>
                <xsd:element ref="ns2:mdac69383724431b843977f20a58bfe2" minOccurs="0"/>
                <xsd:element ref="ns3:TaxCatchAll" minOccurs="0"/>
                <xsd:element ref="ns3:TaxCatchAllLabel" minOccurs="0"/>
                <xsd:element ref="ns4:Document_x0020_Type_T" minOccurs="0"/>
                <xsd:element ref="ns4:BJSCInternalLabel" minOccurs="0"/>
                <xsd:element ref="ns4:BJSCid_group_classification" minOccurs="0"/>
                <xsd:element ref="ns4:BJSC514bdf30_x002D_2227_x002D_4016_x" minOccurs="0"/>
                <xsd:element ref="ns4:BJSCdd9eba61_x002D_d6b9_x002D_469b_x" minOccurs="0"/>
                <xsd:element ref="ns4:BJSCc5a055b0_x002D_1bed_x002D_4579_x" minOccurs="0"/>
                <xsd:element ref="ns4:BJSCSummaryMarki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93c7c7-efcb-4260-b1c3-5ef81253e418" elementFormDefault="qualified">
    <xsd:import namespace="http://schemas.microsoft.com/office/2006/documentManagement/types"/>
    <xsd:import namespace="http://schemas.microsoft.com/office/infopath/2007/PartnerControls"/>
    <xsd:element name="mdac69383724431b843977f20a58bfe2" ma:index="8" ma:taxonomy="true" ma:internalName="mdac69383724431b843977f20a58bfe2" ma:taxonomyFieldName="Organisation1" ma:displayName="Organisation" ma:default="1;#Ofgem|8b4368c1-752b-461b-aa1f-79fb1ab95926" ma:fieldId="{6dac6938-3724-431b-8439-77f20a58bfe2}" ma:taxonomyMulti="true" ma:sspId="ca9306fc-8436-45f0-b931-e34f519be3a3" ma:termSetId="198f4597-1449-4407-9082-75aad48ce81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31298fc-6a88-4548-b7d9-3b164918c4a3"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246df75f-ddfb-458d-8d4e-1cf751ca51c8}" ma:internalName="TaxCatchAll" ma:showField="CatchAllData" ma:web="2093c7c7-efcb-4260-b1c3-5ef81253e418">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246df75f-ddfb-458d-8d4e-1cf751ca51c8}" ma:internalName="TaxCatchAllLabel" ma:readOnly="true" ma:showField="CatchAllDataLabel" ma:web="2093c7c7-efcb-4260-b1c3-5ef81253e41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4ea4d7-bede-421e-a538-c782e68c0173" elementFormDefault="qualified">
    <xsd:import namespace="http://schemas.microsoft.com/office/2006/documentManagement/types"/>
    <xsd:import namespace="http://schemas.microsoft.com/office/infopath/2007/PartnerControls"/>
    <xsd:element name="Document_x0020_Type_T" ma:index="12" nillable="true" ma:displayName="Document Type_" ma:format="Dropdown" ma:internalName="Document_x0020_Type_T">
      <xsd:simpleType>
        <xsd:restriction base="dms:Choice">
          <xsd:enumeration value="Default tariff cap - master economic model"/>
          <xsd:enumeration value="Default tariff cap - supporting info and analysis"/>
          <xsd:enumeration value="Default tariff cap - data"/>
          <xsd:enumeration value="Default tariff cap - archive"/>
          <xsd:enumeration value="Annex 2 wholesale - master economic model"/>
          <xsd:enumeration value="Annex 2 wholesale - supporting info and analysis"/>
          <xsd:enumeration value="Annex 2 wholesale - data"/>
          <xsd:enumeration value="Annex 2 wholesale - archive"/>
          <xsd:enumeration value="Annex 3 networks elec - master economic modelSmar"/>
          <xsd:enumeration value="Annex 3 networks elec - supporting info and analysis"/>
          <xsd:enumeration value="Annex 3 networks elec - data"/>
          <xsd:enumeration value="Annex 3 networks elec - archive"/>
          <xsd:enumeration value="Annex 3 networks gas - master economic model"/>
          <xsd:enumeration value="Annex 3 networks gas - supporting info and analysis"/>
          <xsd:enumeration value="Annex 3 networks gas - data"/>
          <xsd:enumeration value="Annex 3 networks gas - archive"/>
          <xsd:enumeration value="Annex 4 policy - master economic model"/>
          <xsd:enumeration value="Annex 4 policy - supporting info and analysis"/>
          <xsd:enumeration value="Annex 4 policy - data"/>
          <xsd:enumeration value="Annex 4 policy - archive"/>
          <xsd:enumeration value="Annex 5 SMNCC - master economic model"/>
          <xsd:enumeration value="Annex 5 SMNCC - supporting info and analysis"/>
          <xsd:enumeration value="Annex 5 SMNCC - data"/>
          <xsd:enumeration value="Annex 5 SMNCC - archive"/>
          <xsd:enumeration value="Annex 8 Adjustment Allowance - master economic model"/>
          <xsd:enumeration value="Annex 8 Adjustment Allowance - archive"/>
          <xsd:enumeration value="Demand and losses - master economic model"/>
          <xsd:enumeration value="Demand and losses - supporting info and analysis"/>
          <xsd:enumeration value="Demand and losses - data"/>
          <xsd:enumeration value="Demand and losses - archive"/>
          <xsd:enumeration value="PMU - master economic model"/>
          <xsd:enumeration value="PMU - supporting info and analysis"/>
          <xsd:enumeration value="PMU - data"/>
          <xsd:enumeration value="PMU - archive"/>
          <xsd:enumeration value="Headroom - master economic model"/>
          <xsd:enumeration value="Headroom - supporting info and analysis"/>
          <xsd:enumeration value="Headroom - data"/>
          <xsd:enumeration value="Headroom - archive"/>
          <xsd:enumeration value="Smart - master economic model"/>
          <xsd:enumeration value="Smart - supporting info and analysis"/>
          <xsd:enumeration value="Smart - data"/>
          <xsd:enumeration value="Smart - archive"/>
          <xsd:enumeration value="Wholesale allowances - master economic model"/>
          <xsd:enumeration value="Wholesale allowances - supporting info and analysis"/>
          <xsd:enumeration value="Wholesale allowances - data"/>
          <xsd:enumeration value="Wholesale allowances - archive"/>
          <xsd:enumeration value="Standing charge - master economic model"/>
          <xsd:enumeration value="Standing charge - supporting info and analysis"/>
          <xsd:enumeration value="Standing charge - data"/>
          <xsd:enumeration value="Standing charge - archive"/>
          <xsd:enumeration value="Op costs - master economic model"/>
          <xsd:enumeration value="Op costs - supporting info and analysis"/>
          <xsd:enumeration value="Op costs - data"/>
          <xsd:enumeration value="Op costs - archive"/>
          <xsd:enumeration value="IA - master economic model"/>
          <xsd:enumeration value="IA - supporting info and analysis"/>
          <xsd:enumeration value="IA - data"/>
          <xsd:enumeration value="IA - archive"/>
          <xsd:enumeration value="Handover"/>
          <xsd:enumeration value="RTE – master economic model"/>
          <xsd:enumeration value="RTE – supporting information and analysis"/>
          <xsd:enumeration value="RTE – data"/>
          <xsd:enumeration value="PPM cap overall – archive"/>
          <xsd:enumeration value="PPM cap overall – master economic model"/>
          <xsd:enumeration value="PPM cap overall – supporting info and analysis"/>
          <xsd:enumeration value="PPM cap overall – data"/>
        </xsd:restriction>
      </xsd:simpleType>
    </xsd:element>
    <xsd:element name="BJSCInternalLabel" ma:index="13" nillable="true" ma:displayName="Classifier Label" ma:internalName="BJSCInternalLabel">
      <xsd:simpleType>
        <xsd:restriction base="dms:Unknown"/>
      </xsd:simpleType>
    </xsd:element>
    <xsd:element name="BJSCid_group_classification" ma:index="14" nillable="true" ma:displayName="Classification" ma:internalName="BJSCid_group_classification">
      <xsd:simpleType>
        <xsd:restriction base="dms:Text"/>
      </xsd:simpleType>
    </xsd:element>
    <xsd:element name="BJSC514bdf30_x002D_2227_x002D_4016_x" ma:index="15" nillable="true" ma:displayName="Descriptor" ma:internalName="BJSC514bdf30_x002D_2227_x002D_4016_x">
      <xsd:simpleType>
        <xsd:restriction base="dms:Text"/>
      </xsd:simpleType>
    </xsd:element>
    <xsd:element name="BJSCdd9eba61_x002D_d6b9_x002D_469b_x" ma:index="16" nillable="true" ma:displayName="Audience" ma:internalName="BJSCdd9eba61_x002D_d6b9_x002D_469b_x">
      <xsd:simpleType>
        <xsd:restriction base="dms:Text"/>
      </xsd:simpleType>
    </xsd:element>
    <xsd:element name="BJSCc5a055b0_x002D_1bed_x002D_4579_x" ma:index="17" nillable="true" ma:displayName="Visual marking" ma:internalName="BJSCc5a055b0_x002D_1bed_x002D_4579_x">
      <xsd:simpleType>
        <xsd:restriction base="dms:Text"/>
      </xsd:simpleType>
    </xsd:element>
    <xsd:element name="BJSCSummaryMarking" ma:index="18" nillable="true" ma:displayName="Summary Marking" ma:internalName="BJSCSummaryMarking">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631298fc-6a88-4548-b7d9-3b164918c4a3">
      <Value>1</Value>
    </TaxCatchAll>
    <BJSCInternalLabel xmlns="b14ea4d7-bede-421e-a538-c782e68c0173">&lt;?xml version="1.0" encoding="us-ascii"?&gt;&lt;sisl xmlns:xsi="http://www.w3.org/2001/XMLSchema-instance" xmlns:xsd="http://www.w3.org/2001/XMLSchema" sislVersion="0" policy="973096ae-7329-4b3b-9368-47aeba6959e1" xmlns="http://www.boldonjames.com/2008/01/sie/internal/label" /&gt;</BJSCInternalLabel>
    <BJSC514bdf30_x002D_2227_x002D_4016_x xmlns="b14ea4d7-bede-421e-a538-c782e68c0173" xsi:nil="true"/>
    <BJSCdd9eba61_x002D_d6b9_x002D_469b_x xmlns="b14ea4d7-bede-421e-a538-c782e68c0173" xsi:nil="true"/>
    <BJSCSummaryMarking xmlns="b14ea4d7-bede-421e-a538-c782e68c0173">This item has no classification</BJSCSummaryMarking>
    <Document_x0020_Type_T xmlns="b14ea4d7-bede-421e-a538-c782e68c0173">Default tariff cap - master economic model</Document_x0020_Type_T>
    <mdac69383724431b843977f20a58bfe2 xmlns="2093c7c7-efcb-4260-b1c3-5ef81253e418">
      <Terms xmlns="http://schemas.microsoft.com/office/infopath/2007/PartnerControls">
        <TermInfo xmlns="http://schemas.microsoft.com/office/infopath/2007/PartnerControls">
          <TermName xmlns="http://schemas.microsoft.com/office/infopath/2007/PartnerControls">Ofgem</TermName>
          <TermId xmlns="http://schemas.microsoft.com/office/infopath/2007/PartnerControls">8b4368c1-752b-461b-aa1f-79fb1ab95926</TermId>
        </TermInfo>
      </Terms>
    </mdac69383724431b843977f20a58bfe2>
    <BJSCid_group_classification xmlns="b14ea4d7-bede-421e-a538-c782e68c0173" xsi:nil="true"/>
    <BJSCc5a055b0_x002D_1bed_x002D_4579_x xmlns="b14ea4d7-bede-421e-a538-c782e68c0173" xsi:nil="true"/>
  </documentManagement>
</p:properties>
</file>

<file path=customXml/itemProps1.xml><?xml version="1.0" encoding="utf-8"?>
<ds:datastoreItem xmlns:ds="http://schemas.openxmlformats.org/officeDocument/2006/customXml" ds:itemID="{38531465-3ADA-4B29-945D-61B5CF800EAF}">
  <ds:schemaRefs>
    <ds:schemaRef ds:uri="http://www.w3.org/2001/XMLSchema"/>
    <ds:schemaRef ds:uri="http://www.boldonjames.com/2008/01/sie/internal/label"/>
  </ds:schemaRefs>
</ds:datastoreItem>
</file>

<file path=customXml/itemProps2.xml><?xml version="1.0" encoding="utf-8"?>
<ds:datastoreItem xmlns:ds="http://schemas.openxmlformats.org/officeDocument/2006/customXml" ds:itemID="{7BA0FE55-DEB5-430E-BB89-7736B3CD23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93c7c7-efcb-4260-b1c3-5ef81253e418"/>
    <ds:schemaRef ds:uri="631298fc-6a88-4548-b7d9-3b164918c4a3"/>
    <ds:schemaRef ds:uri="b14ea4d7-bede-421e-a538-c782e68c01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411B36-3981-4DEE-98CA-C1AAC4E2D805}">
  <ds:schemaRefs>
    <ds:schemaRef ds:uri="http://schemas.microsoft.com/sharepoint/v3/contenttype/forms"/>
  </ds:schemaRefs>
</ds:datastoreItem>
</file>

<file path=customXml/itemProps4.xml><?xml version="1.0" encoding="utf-8"?>
<ds:datastoreItem xmlns:ds="http://schemas.openxmlformats.org/officeDocument/2006/customXml" ds:itemID="{B3F76DDA-0C87-4F80-8039-7F687ECA8301}">
  <ds:schemaRefs>
    <ds:schemaRef ds:uri="http://schemas.microsoft.com/office/2006/documentManagement/types"/>
    <ds:schemaRef ds:uri="http://schemas.microsoft.com/office/2006/metadata/properties"/>
    <ds:schemaRef ds:uri="http://purl.org/dc/terms/"/>
    <ds:schemaRef ds:uri="http://purl.org/dc/dcmitype/"/>
    <ds:schemaRef ds:uri="http://purl.org/dc/elements/1.1/"/>
    <ds:schemaRef ds:uri="b14ea4d7-bede-421e-a538-c782e68c0173"/>
    <ds:schemaRef ds:uri="http://www.w3.org/XML/1998/namespace"/>
    <ds:schemaRef ds:uri="http://schemas.openxmlformats.org/package/2006/metadata/core-properties"/>
    <ds:schemaRef ds:uri="http://schemas.microsoft.com/office/infopath/2007/PartnerControls"/>
    <ds:schemaRef ds:uri="631298fc-6a88-4548-b7d9-3b164918c4a3"/>
    <ds:schemaRef ds:uri="2093c7c7-efcb-4260-b1c3-5ef81253e41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Front sheet</vt:lpstr>
      <vt:lpstr>Notes</vt:lpstr>
      <vt:lpstr>1. Outputs=&gt;</vt:lpstr>
      <vt:lpstr>1a Default tariff cap</vt:lpstr>
      <vt:lpstr>1b Historical level tables</vt:lpstr>
      <vt:lpstr>2. Calculations=&gt;</vt:lpstr>
      <vt:lpstr>ElecSingle_Other_3100kWh</vt:lpstr>
      <vt:lpstr>ElecSingle_SC_3100kWh</vt:lpstr>
      <vt:lpstr>Gas_Other_12000kWh</vt:lpstr>
      <vt:lpstr>Gas_SC_12000kWh</vt:lpstr>
      <vt:lpstr>ElecMulti_Other_4200kWh</vt:lpstr>
      <vt:lpstr>ElecMulti_SC_4200kWh</vt:lpstr>
      <vt:lpstr>ElecSingle_Other_Nil</vt:lpstr>
      <vt:lpstr>ElecSingle_SC_Nil</vt:lpstr>
      <vt:lpstr>Gas_Other_Nil</vt:lpstr>
      <vt:lpstr>Gas_SC_Nil</vt:lpstr>
      <vt:lpstr>ElecMulti_SC_Nil</vt:lpstr>
      <vt:lpstr>ElecMulti_Other_Nil</vt:lpstr>
      <vt:lpstr>ElecSingle_PPM_3100kWh</vt:lpstr>
      <vt:lpstr>Gas_PPM_12000kWh</vt:lpstr>
      <vt:lpstr>ElecMulti_PPM_4200kWh</vt:lpstr>
      <vt:lpstr>ElecSingle_PPM_Nil</vt:lpstr>
      <vt:lpstr>Gas_PPM_Nil</vt:lpstr>
      <vt:lpstr>ElecMulti_PPM_Nil</vt:lpstr>
      <vt:lpstr>3. Inputs=&gt;</vt:lpstr>
      <vt:lpstr>3a DF</vt:lpstr>
      <vt:lpstr>3b CM</vt:lpstr>
      <vt:lpstr>3c AA</vt:lpstr>
      <vt:lpstr>3d PC</vt:lpstr>
      <vt:lpstr>3e NC-Elec</vt:lpstr>
      <vt:lpstr>3f NC-Gas</vt:lpstr>
      <vt:lpstr>3g CPIH</vt:lpstr>
      <vt:lpstr>3h OC </vt:lpstr>
      <vt:lpstr>3i SMNCC</vt:lpstr>
      <vt:lpstr>3j PAAC PAP</vt:lpstr>
      <vt:lpstr>3k EBIT</vt:lpstr>
      <vt:lpstr>3l HAP</vt:lpstr>
    </vt:vector>
  </TitlesOfParts>
  <Manager/>
  <Company>Ofgem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Default_tarif_cap_level_v1.13</dc:title>
  <dc:subject/>
  <dc:creator>Graham Reeve</dc:creator>
  <cp:keywords/>
  <dc:description/>
  <cp:lastModifiedBy>Energy Stats</cp:lastModifiedBy>
  <cp:revision/>
  <dcterms:created xsi:type="dcterms:W3CDTF">2018-06-13T08:19:40Z</dcterms:created>
  <dcterms:modified xsi:type="dcterms:W3CDTF">2022-10-25T09:09:37Z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1243b7c7-a349-47ee-8e5a-aa38263513d6</vt:lpwstr>
  </property>
  <property fmtid="{D5CDD505-2E9C-101B-9397-08002B2CF9AE}" pid="3" name="bjSaver">
    <vt:lpwstr>nkzvQ1YyLXSl6BSffbUiT17vtnD26HfQ</vt:lpwstr>
  </property>
  <property fmtid="{D5CDD505-2E9C-101B-9397-08002B2CF9AE}" pid="4" name="ContentTypeId">
    <vt:lpwstr>0x0101006EEC18B0704C8046A47AF6EC5E8E5CAB0048E4E180B714C540B89EC690F6696B3E</vt:lpwstr>
  </property>
  <property fmtid="{D5CDD505-2E9C-101B-9397-08002B2CF9AE}" pid="5" name="Folksonomy_PR">
    <vt:lpwstr/>
  </property>
  <property fmtid="{D5CDD505-2E9C-101B-9397-08002B2CF9AE}" pid="6" name="Organisation1">
    <vt:lpwstr>1;#Ofgem|8b4368c1-752b-461b-aa1f-79fb1ab95926</vt:lpwstr>
  </property>
  <property fmtid="{D5CDD505-2E9C-101B-9397-08002B2CF9AE}" pid="7" name="BJSCc5a055b0-1bed-4579_x">
    <vt:lpwstr/>
  </property>
  <property fmtid="{D5CDD505-2E9C-101B-9397-08002B2CF9AE}" pid="8" name="BJSCid_group_classification">
    <vt:lpwstr>OFFICIAL</vt:lpwstr>
  </property>
  <property fmtid="{D5CDD505-2E9C-101B-9397-08002B2CF9AE}" pid="9" name="BJSCdd9eba61-d6b9-469b_x">
    <vt:lpwstr>Internal Only</vt:lpwstr>
  </property>
  <property fmtid="{D5CDD505-2E9C-101B-9397-08002B2CF9AE}" pid="10" name="BJSCSummaryMarking">
    <vt:lpwstr>OFFICIAL Internal Only</vt:lpwstr>
  </property>
  <property fmtid="{D5CDD505-2E9C-101B-9397-08002B2CF9AE}" pid="11" name="BJSCInternalLabel">
    <vt:lpwstr>&lt;?xml version="1.0" encoding="us-ascii"?&gt;&lt;sisl xmlns:xsi="http://www.w3.org/2001/XMLSchema-instance" xmlns:xsd="http://www.w3.org/2001/XMLSchema" sislVersion="0" policy="973096ae-7329-4b3b-9368-47aeba6959e1" xmlns="http://www.boldonjames.com/2008/01/sie/internal/label"&gt;&lt;element uid="id_classification_nonbusiness" value="" /&gt;&lt;element uid="eaadb568-f939-47e9-ab90-f00bdd47735e" value="" /&gt;&lt;/sisl&gt;</vt:lpwstr>
  </property>
  <property fmtid="{D5CDD505-2E9C-101B-9397-08002B2CF9AE}" pid="12" name="BJSC514bdf30-2227-4016_x">
    <vt:lpwstr/>
  </property>
  <property fmtid="{D5CDD505-2E9C-101B-9397-08002B2CF9AE}" pid="13" name="Order">
    <vt:r8>194100</vt:r8>
  </property>
  <property fmtid="{D5CDD505-2E9C-101B-9397-08002B2CF9AE}" pid="14" name="Document Type">
    <vt:lpwstr>Green Gas Levy</vt:lpwstr>
  </property>
  <property fmtid="{D5CDD505-2E9C-101B-9397-08002B2CF9AE}" pid="15" name="xd_ProgID">
    <vt:lpwstr/>
  </property>
  <property fmtid="{D5CDD505-2E9C-101B-9397-08002B2CF9AE}" pid="16" name="TemplateUrl">
    <vt:lpwstr/>
  </property>
  <property fmtid="{D5CDD505-2E9C-101B-9397-08002B2CF9AE}" pid="17" name="_CopySource">
    <vt:lpwstr>http://sharepoint2013/cc/cma/projects/Otter_Co_Authoring_Lib/Default_tariff_cap_level_v1.91_Draft.xlsx</vt:lpwstr>
  </property>
  <property fmtid="{D5CDD505-2E9C-101B-9397-08002B2CF9AE}" pid="18" name="bjClsUserRVM">
    <vt:lpwstr>[]</vt:lpwstr>
  </property>
  <property fmtid="{D5CDD505-2E9C-101B-9397-08002B2CF9AE}" pid="19" name="bjDocumentSecurityLabel">
    <vt:lpwstr>This item has no classification</vt:lpwstr>
  </property>
  <property fmtid="{D5CDD505-2E9C-101B-9397-08002B2CF9AE}" pid="20" name="MSIP_Label_38144ccb-b10a-4c0f-b070-7a3b00ac7463_Enabled">
    <vt:lpwstr>true</vt:lpwstr>
  </property>
  <property fmtid="{D5CDD505-2E9C-101B-9397-08002B2CF9AE}" pid="21" name="MSIP_Label_38144ccb-b10a-4c0f-b070-7a3b00ac7463_SetDate">
    <vt:lpwstr>2022-04-12T14:49:19Z</vt:lpwstr>
  </property>
  <property fmtid="{D5CDD505-2E9C-101B-9397-08002B2CF9AE}" pid="22" name="MSIP_Label_38144ccb-b10a-4c0f-b070-7a3b00ac7463_Method">
    <vt:lpwstr>Standard</vt:lpwstr>
  </property>
  <property fmtid="{D5CDD505-2E9C-101B-9397-08002B2CF9AE}" pid="23" name="MSIP_Label_38144ccb-b10a-4c0f-b070-7a3b00ac7463_Name">
    <vt:lpwstr>InternalOnly</vt:lpwstr>
  </property>
  <property fmtid="{D5CDD505-2E9C-101B-9397-08002B2CF9AE}" pid="24" name="MSIP_Label_38144ccb-b10a-4c0f-b070-7a3b00ac7463_SiteId">
    <vt:lpwstr>185562ad-39bc-4840-8e40-be6216340c52</vt:lpwstr>
  </property>
  <property fmtid="{D5CDD505-2E9C-101B-9397-08002B2CF9AE}" pid="25" name="MSIP_Label_38144ccb-b10a-4c0f-b070-7a3b00ac7463_ActionId">
    <vt:lpwstr>a06c46dc-1d57-4324-8a79-b24511b257e0</vt:lpwstr>
  </property>
  <property fmtid="{D5CDD505-2E9C-101B-9397-08002B2CF9AE}" pid="26" name="MSIP_Label_38144ccb-b10a-4c0f-b070-7a3b00ac7463_ContentBits">
    <vt:lpwstr>2</vt:lpwstr>
  </property>
  <property fmtid="{D5CDD505-2E9C-101B-9397-08002B2CF9AE}" pid="27" name="MediaServiceImageTags">
    <vt:lpwstr/>
  </property>
</Properties>
</file>